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3.xml" ContentType="application/vnd.openxmlformats-officedocument.spreadsheetml.table+xml"/>
  <Override PartName="/xl/queryTables/queryTable2.xml" ContentType="application/vnd.openxmlformats-officedocument.spreadsheetml.queryTable+xml"/>
  <Override PartName="/xl/pivotTables/pivotTable4.xml" ContentType="application/vnd.openxmlformats-officedocument.spreadsheetml.pivot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C7468663-34C3-42BF-8AEF-21B36B8A7AFA}" xr6:coauthVersionLast="47" xr6:coauthVersionMax="47" xr10:uidLastSave="{00000000-0000-0000-0000-000000000000}"/>
  <bookViews>
    <workbookView xWindow="-108" yWindow="-108" windowWidth="23256" windowHeight="12576" tabRatio="843" firstSheet="5" activeTab="6" xr2:uid="{329CBC42-5EB4-4E2A-A994-F2FBB72EBA19}"/>
  </bookViews>
  <sheets>
    <sheet name="Setting Database" sheetId="4" r:id="rId1"/>
    <sheet name="Realisasi SP2D" sheetId="9" r:id="rId2"/>
    <sheet name="SP2D 1 DIPA" sheetId="10" r:id="rId3"/>
    <sheet name="db_FA_SP2D" sheetId="7" r:id="rId4"/>
    <sheet name="Form Cetak POK" sheetId="6" r:id="rId5"/>
    <sheet name="Form Cetak POK (2)" sheetId="8" r:id="rId6"/>
    <sheet name="Sheet6" sheetId="17" r:id="rId7"/>
    <sheet name="RPD Revisi" sheetId="11" r:id="rId8"/>
    <sheet name="IKU Subkomp" sheetId="2" r:id="rId9"/>
    <sheet name="Ref_IKU" sheetId="3" r:id="rId10"/>
  </sheets>
  <externalReferences>
    <externalReference r:id="rId11"/>
    <externalReference r:id="rId12"/>
    <externalReference r:id="rId13"/>
    <externalReference r:id="rId14"/>
    <externalReference r:id="rId15"/>
    <externalReference r:id="rId16"/>
    <externalReference r:id="rId17"/>
  </externalReferences>
  <definedNames>
    <definedName name="_xlcn.WorksheetConnection_MONITORINGREALISASITA.2023.xlsmFA_Detil_16_SP2D1" hidden="1">[1]!FA_SP2D[#Data]</definedName>
    <definedName name="Belanja_Perjalanan_Dinas_Paket_Meeting_Dalam_Kota._Uang_Saku_RDK_dalam__Verifikasi_dan_Pembuatan_Format_Standart_Data_BKU_Satker_Pusat_Pendidikan_KP___tgl.__27__Februari__2020">#REF!</definedName>
    <definedName name="Cetak_dinamis">OFFSET('[2]DASHBOARD SP2D'!$B$1,0,0,COUNTA('[2]DASHBOARD SP2D'!$G:$G),6)</definedName>
    <definedName name="dbFADetilSP2D">'Setting Database'!$B$9</definedName>
    <definedName name="dbKarwas">'Setting Database'!$B$7</definedName>
    <definedName name="dbMonSPBy">'Setting Database'!$B$10</definedName>
    <definedName name="dbMonSPPSPMSP2D">'Setting Database'!$B$8</definedName>
    <definedName name="dbSP2D">'Setting Database'!$B$5</definedName>
    <definedName name="dbSPByGUP_TUP">'Setting Database'!$B$6</definedName>
    <definedName name="Entri_Es2" localSheetId="9">#REF!</definedName>
    <definedName name="Entri_Es2">#REF!</definedName>
    <definedName name="Entri_Es3" localSheetId="9">#REF!</definedName>
    <definedName name="Entri_Es3">#REF!</definedName>
    <definedName name="Entri_Es4" localSheetId="9">#REF!</definedName>
    <definedName name="Entri_Es4">#REF!</definedName>
    <definedName name="Eselon3">[3]eselon3_4!$A$2:$A$7</definedName>
    <definedName name="Eselon4">[3]eselon3_4!$B$2:$B$11</definedName>
    <definedName name="ExternalData_1" localSheetId="3" hidden="1">db_FA_SP2D!$A$1:$AM$1315</definedName>
    <definedName name="ExternalData_1" localSheetId="5" hidden="1">'Form Cetak POK (2)'!$A$1:$AQ$1337</definedName>
    <definedName name="ExternalData_2" localSheetId="7" hidden="1">'RPD Revisi'!$A$2:$AQ$1344</definedName>
    <definedName name="FADetilSP2D">'Setting Database'!$B$9</definedName>
    <definedName name="FILTER_LAP" localSheetId="9">'[2]DASHBOARD SP2D'!#REF!</definedName>
    <definedName name="FILTER_LAP">'[2]DASHBOARD SP2D'!#REF!</definedName>
    <definedName name="kegiatan" localSheetId="8">#REF!</definedName>
    <definedName name="kegiatan" localSheetId="9">[4]DIPA_AWAL!$T$2:$T$2</definedName>
    <definedName name="kegiatan">#REF!</definedName>
    <definedName name="LPath">'Setting Database'!$B$16</definedName>
    <definedName name="_xlnm.Print_Area" localSheetId="0">'Setting Database'!$A$4:$D$16</definedName>
    <definedName name="rngSP2D" localSheetId="9">'[5]Tambahan Realisasi'!$C$2</definedName>
    <definedName name="rngSP2D">'[6]Tambahan Realisasi'!$C$2</definedName>
    <definedName name="rowEselon2" localSheetId="9">#REF!</definedName>
    <definedName name="rowEselon2">#REF!</definedName>
    <definedName name="rowKoord" localSheetId="9">#REF!</definedName>
    <definedName name="rowKoord">#REF!</definedName>
    <definedName name="rowSelect" localSheetId="9">#REF!</definedName>
    <definedName name="rowSelect">#REF!</definedName>
    <definedName name="rowSubKoord" localSheetId="9">#REF!</definedName>
    <definedName name="rowSubKoord">#REF!</definedName>
    <definedName name="Slicer_Es21">#N/A</definedName>
    <definedName name="SSBP" localSheetId="8">[2]SSBP!#REF!</definedName>
    <definedName name="SSBP" localSheetId="9">[2]SSBP!#REF!</definedName>
    <definedName name="SSBP">[2]SSBP!#REF!</definedName>
    <definedName name="Start_Jadi" localSheetId="9">#REF!</definedName>
    <definedName name="Start_Jadi">#REF!</definedName>
    <definedName name="TGL_SP2D">[2]DASHBOARD!$I$1</definedName>
    <definedName name="TglRealisasi" localSheetId="8">'[7]Setting Database'!$B$15</definedName>
    <definedName name="TglRealisasi">'[1]Setting Database'!$B$15</definedName>
  </definedNames>
  <calcPr calcId="191029"/>
  <pivotCaches>
    <pivotCache cacheId="8" r:id="rId18"/>
    <pivotCache cacheId="9" r:id="rId19"/>
    <pivotCache cacheId="10" r:id="rId20"/>
    <pivotCache cacheId="188" r:id="rId21"/>
  </pivotCaches>
  <extLst>
    <ext xmlns:x14="http://schemas.microsoft.com/office/spreadsheetml/2009/9/main" uri="{876F7934-8845-4945-9796-88D515C7AA90}">
      <x14:pivotCaches>
        <pivotCache cacheId="12"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orm Cetak POK_60cfb0f8-b7d0-4c2c-9bda-1104ab6b40b3" name="Form Cetak POK" connection="Query - Form Cetak POK"/>
          <x15:modelTable id="RPD Revisi_bcfe4120-8cba-4c8f-81ac-01d52ab49558" name="RPD Revisi" connection="Query - RPD Revisi"/>
          <x15:modelTable id="FA_Detil_16_SP2D-c1ff235c-bde7-4654-9992-0c116599c144" name="FA_Detil_16_SP2D" connection="WorksheetConnection_MONITORING REALISASI TA.2023.xlsm!FA_Detil_16_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17" l="1"/>
  <c r="D13" i="17"/>
  <c r="E13" i="17"/>
  <c r="F13" i="17"/>
  <c r="G13" i="17"/>
  <c r="H13" i="17"/>
  <c r="I13" i="17"/>
  <c r="J13" i="17"/>
  <c r="K13" i="17"/>
  <c r="L13" i="17"/>
  <c r="M13" i="17"/>
  <c r="N13" i="17"/>
  <c r="C13" i="17"/>
  <c r="C14" i="17" s="1"/>
  <c r="D14" i="17" s="1"/>
  <c r="E14" i="17" s="1"/>
  <c r="F14" i="17" s="1"/>
  <c r="D9" i="17"/>
  <c r="E9" i="17"/>
  <c r="F9" i="17"/>
  <c r="G9" i="17"/>
  <c r="H9" i="17"/>
  <c r="I9" i="17"/>
  <c r="J9" i="17"/>
  <c r="K9" i="17"/>
  <c r="L9" i="17"/>
  <c r="M9" i="17"/>
  <c r="N9" i="17"/>
  <c r="C9" i="17"/>
  <c r="C10" i="17" s="1"/>
  <c r="D10" i="17" s="1"/>
  <c r="E10" i="17" s="1"/>
  <c r="F10" i="17" s="1"/>
  <c r="G10" i="17" s="1"/>
  <c r="H10" i="17" s="1"/>
  <c r="I10" i="17" s="1"/>
  <c r="J10" i="17" s="1"/>
  <c r="K10" i="17" s="1"/>
  <c r="L10" i="17" s="1"/>
  <c r="M10" i="17" s="1"/>
  <c r="N10" i="17" s="1"/>
  <c r="C11" i="17"/>
  <c r="F11" i="17"/>
  <c r="G11" i="17"/>
  <c r="H11" i="17"/>
  <c r="I11" i="17"/>
  <c r="J11" i="17"/>
  <c r="K11" i="17"/>
  <c r="L11" i="17"/>
  <c r="M11" i="17"/>
  <c r="N11" i="17"/>
  <c r="E11" i="17"/>
  <c r="D11" i="17"/>
  <c r="C12" i="17"/>
  <c r="R1" i="1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AR2" i="8" a="1"/>
  <c r="AR2" i="8" s="1"/>
  <c r="AR3" i="8" a="1"/>
  <c r="AR3" i="8" s="1"/>
  <c r="AR4" i="8" a="1"/>
  <c r="AR4" i="8" s="1"/>
  <c r="AR5" i="8" a="1"/>
  <c r="AR5" i="8" s="1"/>
  <c r="AR6" i="8" a="1"/>
  <c r="AR6" i="8" s="1"/>
  <c r="AR7" i="8" a="1"/>
  <c r="AR7" i="8" s="1"/>
  <c r="AR8" i="8" a="1"/>
  <c r="AR8" i="8" s="1"/>
  <c r="AR9" i="8" a="1"/>
  <c r="AR9" i="8" s="1"/>
  <c r="AR10" i="8" a="1"/>
  <c r="AR10" i="8" s="1"/>
  <c r="AR11" i="8" a="1"/>
  <c r="AR11" i="8" s="1"/>
  <c r="AR12" i="8" a="1"/>
  <c r="AR12" i="8" s="1"/>
  <c r="AR13" i="8" a="1"/>
  <c r="AR13" i="8" s="1"/>
  <c r="AR14" i="8" a="1"/>
  <c r="AR14" i="8" s="1"/>
  <c r="AR15" i="8" a="1"/>
  <c r="AR15" i="8" s="1"/>
  <c r="AR16" i="8" a="1"/>
  <c r="AR16" i="8" s="1"/>
  <c r="AR17" i="8" a="1"/>
  <c r="AR17" i="8" s="1"/>
  <c r="AR18" i="8" a="1"/>
  <c r="AR18" i="8" s="1"/>
  <c r="AR19" i="8" a="1"/>
  <c r="AR19" i="8" s="1"/>
  <c r="AR20" i="8" a="1"/>
  <c r="AR20" i="8" s="1"/>
  <c r="AR21" i="8" a="1"/>
  <c r="AR21" i="8" s="1"/>
  <c r="AR22" i="8" a="1"/>
  <c r="AR22" i="8" s="1"/>
  <c r="AR23" i="8" a="1"/>
  <c r="AR23" i="8" s="1"/>
  <c r="AR24" i="8" a="1"/>
  <c r="AR24" i="8" s="1"/>
  <c r="AR25" i="8" a="1"/>
  <c r="AR25" i="8" s="1"/>
  <c r="AR26" i="8" a="1"/>
  <c r="AR26" i="8" s="1"/>
  <c r="AR27" i="8" a="1"/>
  <c r="AR27" i="8" s="1"/>
  <c r="AR28" i="8" a="1"/>
  <c r="AR28" i="8" s="1"/>
  <c r="AR29" i="8" a="1"/>
  <c r="AR29" i="8" s="1"/>
  <c r="AR30" i="8" a="1"/>
  <c r="AR30" i="8" s="1"/>
  <c r="AR31" i="8" a="1"/>
  <c r="AR31" i="8" s="1"/>
  <c r="AR32" i="8" a="1"/>
  <c r="AR32" i="8" s="1"/>
  <c r="AR33" i="8" a="1"/>
  <c r="AR33" i="8" s="1"/>
  <c r="AR34" i="8" a="1"/>
  <c r="AR34" i="8" s="1"/>
  <c r="AR35" i="8" a="1"/>
  <c r="AR35" i="8" s="1"/>
  <c r="AR36" i="8" a="1"/>
  <c r="AR36" i="8" s="1"/>
  <c r="AR37" i="8" a="1"/>
  <c r="AR37" i="8" s="1"/>
  <c r="AR38" i="8" a="1"/>
  <c r="AR38" i="8" s="1"/>
  <c r="AR39" i="8" a="1"/>
  <c r="AR39" i="8" s="1"/>
  <c r="AR40" i="8" a="1"/>
  <c r="AR40" i="8" s="1"/>
  <c r="AR41" i="8" a="1"/>
  <c r="AR41" i="8" s="1"/>
  <c r="AR42" i="8" a="1"/>
  <c r="AR42" i="8" s="1"/>
  <c r="AR43" i="8" a="1"/>
  <c r="AR43" i="8" s="1"/>
  <c r="AR44" i="8" a="1"/>
  <c r="AR44" i="8" s="1"/>
  <c r="AR45" i="8" a="1"/>
  <c r="AR45" i="8" s="1"/>
  <c r="AR46" i="8" a="1"/>
  <c r="AR46" i="8" s="1"/>
  <c r="AR47" i="8" a="1"/>
  <c r="AR47" i="8" s="1"/>
  <c r="AR48" i="8" a="1"/>
  <c r="AR48" i="8" s="1"/>
  <c r="AR49" i="8" a="1"/>
  <c r="AR49" i="8" s="1"/>
  <c r="AR50" i="8" a="1"/>
  <c r="AR50" i="8" s="1"/>
  <c r="AR51" i="8" a="1"/>
  <c r="AR51" i="8" s="1"/>
  <c r="AR52" i="8" a="1"/>
  <c r="AR52" i="8" s="1"/>
  <c r="AR53" i="8" a="1"/>
  <c r="AR53" i="8" s="1"/>
  <c r="AR54" i="8" a="1"/>
  <c r="AR54" i="8" s="1"/>
  <c r="AR55" i="8" a="1"/>
  <c r="AR55" i="8" s="1"/>
  <c r="AR56" i="8" a="1"/>
  <c r="AR56" i="8" s="1"/>
  <c r="AR57" i="8" a="1"/>
  <c r="AR57" i="8" s="1"/>
  <c r="AR58" i="8" a="1"/>
  <c r="AR58" i="8" s="1"/>
  <c r="AR59" i="8" a="1"/>
  <c r="AR59" i="8" s="1"/>
  <c r="AR60" i="8" a="1"/>
  <c r="AR60" i="8" s="1"/>
  <c r="AR61" i="8" a="1"/>
  <c r="AR61" i="8" s="1"/>
  <c r="AR62" i="8" a="1"/>
  <c r="AR62" i="8" s="1"/>
  <c r="AR63" i="8" a="1"/>
  <c r="AR63" i="8" s="1"/>
  <c r="AR64" i="8" a="1"/>
  <c r="AR64" i="8" s="1"/>
  <c r="AR65" i="8" a="1"/>
  <c r="AR65" i="8" s="1"/>
  <c r="AR66" i="8" a="1"/>
  <c r="AR66" i="8" s="1"/>
  <c r="AR67" i="8" a="1"/>
  <c r="AR67" i="8" s="1"/>
  <c r="AR68" i="8" a="1"/>
  <c r="AR68" i="8" s="1"/>
  <c r="AR69" i="8" a="1"/>
  <c r="AR69"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1" i="8" a="1"/>
  <c r="AR81" i="8" s="1"/>
  <c r="AR82" i="8" a="1"/>
  <c r="AR82" i="8" s="1"/>
  <c r="AR83" i="8" a="1"/>
  <c r="AR83" i="8" s="1"/>
  <c r="AR84" i="8" a="1"/>
  <c r="AR84" i="8" s="1"/>
  <c r="AR85" i="8" a="1"/>
  <c r="AR85" i="8" s="1"/>
  <c r="AR86" i="8" a="1"/>
  <c r="AR86" i="8" s="1"/>
  <c r="AR87" i="8" a="1"/>
  <c r="AR87" i="8" s="1"/>
  <c r="AR88" i="8" a="1"/>
  <c r="AR88" i="8" s="1"/>
  <c r="AR89" i="8" a="1"/>
  <c r="AR89" i="8" s="1"/>
  <c r="AR90" i="8" a="1"/>
  <c r="AR90" i="8" s="1"/>
  <c r="AR91" i="8" a="1"/>
  <c r="AR91" i="8" s="1"/>
  <c r="AR92" i="8" a="1"/>
  <c r="AR92" i="8" s="1"/>
  <c r="AR93" i="8" a="1"/>
  <c r="AR93" i="8" s="1"/>
  <c r="AR94" i="8" a="1"/>
  <c r="AR94" i="8" s="1"/>
  <c r="AR95" i="8" a="1"/>
  <c r="AR95" i="8" s="1"/>
  <c r="AR96" i="8" a="1"/>
  <c r="AR96" i="8" s="1"/>
  <c r="AR97" i="8" a="1"/>
  <c r="AR97" i="8" s="1"/>
  <c r="AR98" i="8" a="1"/>
  <c r="AR98" i="8" s="1"/>
  <c r="AR99" i="8" a="1"/>
  <c r="AR99" i="8" s="1"/>
  <c r="AR100" i="8" a="1"/>
  <c r="AR100" i="8" s="1"/>
  <c r="AR101" i="8" a="1"/>
  <c r="AR101" i="8" s="1"/>
  <c r="AR102" i="8" a="1"/>
  <c r="AR102" i="8" s="1"/>
  <c r="AR103" i="8" a="1"/>
  <c r="AR103" i="8" s="1"/>
  <c r="AR104" i="8" a="1"/>
  <c r="AR104" i="8" s="1"/>
  <c r="AR105" i="8" a="1"/>
  <c r="AR105" i="8" s="1"/>
  <c r="AR106" i="8" a="1"/>
  <c r="AR106" i="8" s="1"/>
  <c r="AR107" i="8" a="1"/>
  <c r="AR107" i="8" s="1"/>
  <c r="AR108" i="8" a="1"/>
  <c r="AR108" i="8" s="1"/>
  <c r="AR109" i="8" a="1"/>
  <c r="AR109" i="8" s="1"/>
  <c r="AR110" i="8" a="1"/>
  <c r="AR110" i="8" s="1"/>
  <c r="AR111" i="8" a="1"/>
  <c r="AR111" i="8" s="1"/>
  <c r="AR112" i="8" a="1"/>
  <c r="AR112" i="8" s="1"/>
  <c r="AR113" i="8" a="1"/>
  <c r="AR113" i="8" s="1"/>
  <c r="AR114" i="8" a="1"/>
  <c r="AR114" i="8" s="1"/>
  <c r="AR115" i="8" a="1"/>
  <c r="AR115" i="8" s="1"/>
  <c r="AR116" i="8" a="1"/>
  <c r="AR116" i="8" s="1"/>
  <c r="AR117" i="8" a="1"/>
  <c r="AR117" i="8" s="1"/>
  <c r="AR118" i="8" a="1"/>
  <c r="AR118" i="8" s="1"/>
  <c r="AR119" i="8" a="1"/>
  <c r="AR119" i="8" s="1"/>
  <c r="AR120" i="8" a="1"/>
  <c r="AR120" i="8" s="1"/>
  <c r="AR121" i="8" a="1"/>
  <c r="AR121" i="8" s="1"/>
  <c r="AR122" i="8" a="1"/>
  <c r="AR122" i="8" s="1"/>
  <c r="AR123" i="8" a="1"/>
  <c r="AR123" i="8" s="1"/>
  <c r="AR124" i="8" a="1"/>
  <c r="AR124" i="8" s="1"/>
  <c r="AR125" i="8" a="1"/>
  <c r="AR125" i="8" s="1"/>
  <c r="AR126" i="8" a="1"/>
  <c r="AR126" i="8" s="1"/>
  <c r="AR127" i="8" a="1"/>
  <c r="AR127" i="8" s="1"/>
  <c r="AR128" i="8" a="1"/>
  <c r="AR128" i="8" s="1"/>
  <c r="AR129" i="8" a="1"/>
  <c r="AR129" i="8" s="1"/>
  <c r="AR130" i="8" a="1"/>
  <c r="AR130" i="8" s="1"/>
  <c r="AR131" i="8" a="1"/>
  <c r="AR131" i="8" s="1"/>
  <c r="AR132" i="8" a="1"/>
  <c r="AR132" i="8" s="1"/>
  <c r="AR133" i="8" a="1"/>
  <c r="AR133" i="8" s="1"/>
  <c r="AR134" i="8" a="1"/>
  <c r="AR134" i="8" s="1"/>
  <c r="AR135" i="8" a="1"/>
  <c r="AR135" i="8" s="1"/>
  <c r="AR136" i="8" a="1"/>
  <c r="AR136" i="8" s="1"/>
  <c r="AR137" i="8" a="1"/>
  <c r="AR137" i="8" s="1"/>
  <c r="AR138" i="8" a="1"/>
  <c r="AR138" i="8" s="1"/>
  <c r="AR139" i="8" a="1"/>
  <c r="AR139" i="8" s="1"/>
  <c r="AR140" i="8" a="1"/>
  <c r="AR140" i="8" s="1"/>
  <c r="AR141" i="8" a="1"/>
  <c r="AR141" i="8" s="1"/>
  <c r="AR142" i="8" a="1"/>
  <c r="AR142" i="8" s="1"/>
  <c r="AR143" i="8" a="1"/>
  <c r="AR143" i="8" s="1"/>
  <c r="AR144" i="8" a="1"/>
  <c r="AR144" i="8" s="1"/>
  <c r="AR145" i="8" a="1"/>
  <c r="AR145" i="8" s="1"/>
  <c r="AR146" i="8" a="1"/>
  <c r="AR146" i="8" s="1"/>
  <c r="AR147" i="8" a="1"/>
  <c r="AR147" i="8" s="1"/>
  <c r="AR148" i="8" a="1"/>
  <c r="AR148" i="8" s="1"/>
  <c r="AR149" i="8" a="1"/>
  <c r="AR149" i="8" s="1"/>
  <c r="AR150" i="8" a="1"/>
  <c r="AR150" i="8" s="1"/>
  <c r="AR151" i="8" a="1"/>
  <c r="AR151" i="8" s="1"/>
  <c r="AR152" i="8" a="1"/>
  <c r="AR152" i="8" s="1"/>
  <c r="AR153" i="8" a="1"/>
  <c r="AR153" i="8" s="1"/>
  <c r="AR154" i="8" a="1"/>
  <c r="AR154" i="8" s="1"/>
  <c r="AR155" i="8" a="1"/>
  <c r="AR155" i="8" s="1"/>
  <c r="AR156" i="8" a="1"/>
  <c r="AR156" i="8" s="1"/>
  <c r="AR157" i="8" a="1"/>
  <c r="AR157" i="8" s="1"/>
  <c r="AR158" i="8" a="1"/>
  <c r="AR158" i="8" s="1"/>
  <c r="AR159" i="8" a="1"/>
  <c r="AR159" i="8" s="1"/>
  <c r="AR160" i="8" a="1"/>
  <c r="AR160" i="8" s="1"/>
  <c r="AR161" i="8" a="1"/>
  <c r="AR161" i="8" s="1"/>
  <c r="AR162" i="8" a="1"/>
  <c r="AR162" i="8" s="1"/>
  <c r="AR163" i="8" a="1"/>
  <c r="AR163" i="8" s="1"/>
  <c r="AR164" i="8" a="1"/>
  <c r="AR164" i="8" s="1"/>
  <c r="AR165" i="8" a="1"/>
  <c r="AR165" i="8" s="1"/>
  <c r="AR166" i="8" a="1"/>
  <c r="AR166" i="8" s="1"/>
  <c r="AR167" i="8" a="1"/>
  <c r="AR167" i="8" s="1"/>
  <c r="AR168" i="8" a="1"/>
  <c r="AR168" i="8" s="1"/>
  <c r="AR169" i="8" a="1"/>
  <c r="AR169" i="8" s="1"/>
  <c r="AR170" i="8" a="1"/>
  <c r="AR170" i="8" s="1"/>
  <c r="AR171" i="8" a="1"/>
  <c r="AR171" i="8" s="1"/>
  <c r="AR172" i="8" a="1"/>
  <c r="AR172" i="8" s="1"/>
  <c r="AR173" i="8" a="1"/>
  <c r="AR173" i="8" s="1"/>
  <c r="AR174" i="8" a="1"/>
  <c r="AR174" i="8" s="1"/>
  <c r="AR175" i="8" a="1"/>
  <c r="AR175" i="8" s="1"/>
  <c r="AR176" i="8" a="1"/>
  <c r="AR176" i="8" s="1"/>
  <c r="AR177" i="8" a="1"/>
  <c r="AR177" i="8" s="1"/>
  <c r="AR178" i="8" a="1"/>
  <c r="AR178" i="8" s="1"/>
  <c r="AR179" i="8" a="1"/>
  <c r="AR179" i="8" s="1"/>
  <c r="AR180" i="8" a="1"/>
  <c r="AR180" i="8" s="1"/>
  <c r="AR181" i="8" a="1"/>
  <c r="AR181" i="8" s="1"/>
  <c r="AR182" i="8" a="1"/>
  <c r="AR182" i="8" s="1"/>
  <c r="AR183" i="8" a="1"/>
  <c r="AR183" i="8" s="1"/>
  <c r="AR184" i="8" a="1"/>
  <c r="AR184" i="8" s="1"/>
  <c r="AR185" i="8" a="1"/>
  <c r="AR185" i="8" s="1"/>
  <c r="AR186" i="8" a="1"/>
  <c r="AR186" i="8" s="1"/>
  <c r="AR187" i="8" a="1"/>
  <c r="AR187" i="8" s="1"/>
  <c r="AR188" i="8" a="1"/>
  <c r="AR188" i="8" s="1"/>
  <c r="AR189" i="8" a="1"/>
  <c r="AR189" i="8" s="1"/>
  <c r="AR190" i="8" a="1"/>
  <c r="AR190" i="8" s="1"/>
  <c r="AR191" i="8" a="1"/>
  <c r="AR191" i="8" s="1"/>
  <c r="AR192" i="8" a="1"/>
  <c r="AR192" i="8" s="1"/>
  <c r="AR193" i="8" a="1"/>
  <c r="AR193" i="8" s="1"/>
  <c r="AR194" i="8" a="1"/>
  <c r="AR194" i="8" s="1"/>
  <c r="AR195" i="8" a="1"/>
  <c r="AR195" i="8" s="1"/>
  <c r="AR196" i="8" a="1"/>
  <c r="AR196" i="8" s="1"/>
  <c r="AR197" i="8" a="1"/>
  <c r="AR197" i="8" s="1"/>
  <c r="AR198" i="8" a="1"/>
  <c r="AR198" i="8" s="1"/>
  <c r="AR199" i="8" a="1"/>
  <c r="AR199" i="8" s="1"/>
  <c r="AR200" i="8" a="1"/>
  <c r="AR200" i="8" s="1"/>
  <c r="AR201" i="8" a="1"/>
  <c r="AR201" i="8" s="1"/>
  <c r="AR202" i="8" a="1"/>
  <c r="AR202" i="8" s="1"/>
  <c r="AR203" i="8" a="1"/>
  <c r="AR203" i="8" s="1"/>
  <c r="AR204" i="8" a="1"/>
  <c r="AR204" i="8" s="1"/>
  <c r="AR205" i="8" a="1"/>
  <c r="AR205" i="8" s="1"/>
  <c r="AR206" i="8" a="1"/>
  <c r="AR206" i="8" s="1"/>
  <c r="AR207" i="8" a="1"/>
  <c r="AR207" i="8" s="1"/>
  <c r="AR208" i="8" a="1"/>
  <c r="AR208" i="8" s="1"/>
  <c r="AR209" i="8" a="1"/>
  <c r="AR209" i="8" s="1"/>
  <c r="AR210" i="8" a="1"/>
  <c r="AR210" i="8" s="1"/>
  <c r="AR211" i="8" a="1"/>
  <c r="AR211" i="8" s="1"/>
  <c r="AR212" i="8" a="1"/>
  <c r="AR212" i="8" s="1"/>
  <c r="AR213" i="8" a="1"/>
  <c r="AR213" i="8" s="1"/>
  <c r="AR214" i="8" a="1"/>
  <c r="AR214" i="8" s="1"/>
  <c r="AR215" i="8" a="1"/>
  <c r="AR215" i="8" s="1"/>
  <c r="AR216" i="8" a="1"/>
  <c r="AR216" i="8" s="1"/>
  <c r="AR217" i="8" a="1"/>
  <c r="AR217" i="8" s="1"/>
  <c r="AR218" i="8" a="1"/>
  <c r="AR218" i="8" s="1"/>
  <c r="AR219" i="8" a="1"/>
  <c r="AR219" i="8" s="1"/>
  <c r="AR220" i="8" a="1"/>
  <c r="AR220" i="8" s="1"/>
  <c r="AR221" i="8" a="1"/>
  <c r="AR221" i="8" s="1"/>
  <c r="AR222" i="8" a="1"/>
  <c r="AR222" i="8" s="1"/>
  <c r="AR223" i="8" a="1"/>
  <c r="AR223" i="8" s="1"/>
  <c r="AR224" i="8" a="1"/>
  <c r="AR224" i="8" s="1"/>
  <c r="AR225" i="8" a="1"/>
  <c r="AR225" i="8" s="1"/>
  <c r="AR226" i="8" a="1"/>
  <c r="AR226" i="8" s="1"/>
  <c r="AR227" i="8" a="1"/>
  <c r="AR227" i="8" s="1"/>
  <c r="AR228" i="8" a="1"/>
  <c r="AR228" i="8" s="1"/>
  <c r="AR229" i="8" a="1"/>
  <c r="AR229" i="8" s="1"/>
  <c r="AR230" i="8" a="1"/>
  <c r="AR230" i="8" s="1"/>
  <c r="AR231" i="8" a="1"/>
  <c r="AR231" i="8" s="1"/>
  <c r="AR232" i="8" a="1"/>
  <c r="AR232" i="8" s="1"/>
  <c r="AR233" i="8" a="1"/>
  <c r="AR233" i="8" s="1"/>
  <c r="AR234" i="8" a="1"/>
  <c r="AR234" i="8" s="1"/>
  <c r="AR235" i="8" a="1"/>
  <c r="AR235" i="8" s="1"/>
  <c r="AR236" i="8" a="1"/>
  <c r="AR236" i="8" s="1"/>
  <c r="AR237" i="8" a="1"/>
  <c r="AR237" i="8" s="1"/>
  <c r="AR238" i="8" a="1"/>
  <c r="AR238" i="8" s="1"/>
  <c r="AR239" i="8" a="1"/>
  <c r="AR239" i="8" s="1"/>
  <c r="AR240" i="8" a="1"/>
  <c r="AR240" i="8" s="1"/>
  <c r="AR241" i="8" a="1"/>
  <c r="AR241" i="8" s="1"/>
  <c r="AR242" i="8" a="1"/>
  <c r="AR242" i="8" s="1"/>
  <c r="AR243" i="8" a="1"/>
  <c r="AR243" i="8" s="1"/>
  <c r="AR244" i="8" a="1"/>
  <c r="AR244" i="8" s="1"/>
  <c r="AR245" i="8" a="1"/>
  <c r="AR245" i="8" s="1"/>
  <c r="AR246" i="8" a="1"/>
  <c r="AR246" i="8" s="1"/>
  <c r="AR247" i="8" a="1"/>
  <c r="AR247" i="8" s="1"/>
  <c r="AR248" i="8" a="1"/>
  <c r="AR248" i="8" s="1"/>
  <c r="AR249" i="8" a="1"/>
  <c r="AR249" i="8" s="1"/>
  <c r="AR250" i="8" a="1"/>
  <c r="AR250" i="8" s="1"/>
  <c r="AR251" i="8" a="1"/>
  <c r="AR251" i="8" s="1"/>
  <c r="AR252" i="8" a="1"/>
  <c r="AR252" i="8" s="1"/>
  <c r="AR253" i="8" a="1"/>
  <c r="AR253" i="8" s="1"/>
  <c r="AR254" i="8" a="1"/>
  <c r="AR254" i="8" s="1"/>
  <c r="AR255" i="8" a="1"/>
  <c r="AR255" i="8" s="1"/>
  <c r="AR256" i="8" a="1"/>
  <c r="AR256" i="8" s="1"/>
  <c r="AR257" i="8" a="1"/>
  <c r="AR257" i="8" s="1"/>
  <c r="AR258" i="8" a="1"/>
  <c r="AR258" i="8" s="1"/>
  <c r="AR259" i="8" a="1"/>
  <c r="AR259" i="8" s="1"/>
  <c r="AR260" i="8" a="1"/>
  <c r="AR260" i="8" s="1"/>
  <c r="AR261" i="8" a="1"/>
  <c r="AR261" i="8" s="1"/>
  <c r="AR262" i="8" a="1"/>
  <c r="AR262" i="8" s="1"/>
  <c r="AR263" i="8" a="1"/>
  <c r="AR263" i="8" s="1"/>
  <c r="AR264" i="8" a="1"/>
  <c r="AR264" i="8" s="1"/>
  <c r="AR265" i="8" a="1"/>
  <c r="AR265" i="8" s="1"/>
  <c r="AR266" i="8" a="1"/>
  <c r="AR266" i="8" s="1"/>
  <c r="AR267" i="8" a="1"/>
  <c r="AR267" i="8" s="1"/>
  <c r="AR268" i="8" a="1"/>
  <c r="AR268" i="8" s="1"/>
  <c r="AR269" i="8" a="1"/>
  <c r="AR269" i="8" s="1"/>
  <c r="AR270" i="8" a="1"/>
  <c r="AR270" i="8" s="1"/>
  <c r="AR271" i="8" a="1"/>
  <c r="AR271" i="8" s="1"/>
  <c r="AR272" i="8" a="1"/>
  <c r="AR272" i="8" s="1"/>
  <c r="AR273" i="8" a="1"/>
  <c r="AR273" i="8" s="1"/>
  <c r="AR274" i="8" a="1"/>
  <c r="AR274" i="8" s="1"/>
  <c r="AR275" i="8" a="1"/>
  <c r="AR275" i="8" s="1"/>
  <c r="AR276" i="8" a="1"/>
  <c r="AR276" i="8" s="1"/>
  <c r="AR277" i="8" a="1"/>
  <c r="AR277" i="8" s="1"/>
  <c r="AR278" i="8" a="1"/>
  <c r="AR278" i="8" s="1"/>
  <c r="AR279" i="8" a="1"/>
  <c r="AR279" i="8" s="1"/>
  <c r="AR280" i="8" a="1"/>
  <c r="AR280" i="8" s="1"/>
  <c r="AR281" i="8" a="1"/>
  <c r="AR281" i="8" s="1"/>
  <c r="AR282" i="8" a="1"/>
  <c r="AR282" i="8" s="1"/>
  <c r="AR283" i="8" a="1"/>
  <c r="AR283" i="8" s="1"/>
  <c r="AR284" i="8" a="1"/>
  <c r="AR284" i="8" s="1"/>
  <c r="AR285" i="8" a="1"/>
  <c r="AR285" i="8" s="1"/>
  <c r="AR286" i="8" a="1"/>
  <c r="AR286" i="8" s="1"/>
  <c r="AR287" i="8" a="1"/>
  <c r="AR287" i="8" s="1"/>
  <c r="AR288" i="8" a="1"/>
  <c r="AR288" i="8" s="1"/>
  <c r="AR289" i="8" a="1"/>
  <c r="AR289" i="8" s="1"/>
  <c r="AR290" i="8" a="1"/>
  <c r="AR290" i="8" s="1"/>
  <c r="AR291" i="8" a="1"/>
  <c r="AR291" i="8" s="1"/>
  <c r="AR292" i="8" a="1"/>
  <c r="AR292" i="8" s="1"/>
  <c r="AR293" i="8" a="1"/>
  <c r="AR293" i="8" s="1"/>
  <c r="AR294" i="8" a="1"/>
  <c r="AR294" i="8" s="1"/>
  <c r="AR295" i="8" a="1"/>
  <c r="AR295" i="8" s="1"/>
  <c r="AR296" i="8" a="1"/>
  <c r="AR296" i="8" s="1"/>
  <c r="AR297" i="8" a="1"/>
  <c r="AR297" i="8" s="1"/>
  <c r="AR298" i="8" a="1"/>
  <c r="AR298" i="8" s="1"/>
  <c r="AR299" i="8" a="1"/>
  <c r="AR299" i="8" s="1"/>
  <c r="AR300" i="8" a="1"/>
  <c r="AR300" i="8" s="1"/>
  <c r="AR301" i="8" a="1"/>
  <c r="AR301" i="8" s="1"/>
  <c r="AR302" i="8" a="1"/>
  <c r="AR302" i="8" s="1"/>
  <c r="AR303" i="8" a="1"/>
  <c r="AR303" i="8" s="1"/>
  <c r="AR304" i="8" a="1"/>
  <c r="AR304" i="8" s="1"/>
  <c r="AR305" i="8" a="1"/>
  <c r="AR305" i="8" s="1"/>
  <c r="AR306" i="8" a="1"/>
  <c r="AR306" i="8" s="1"/>
  <c r="AR307" i="8" a="1"/>
  <c r="AR307" i="8" s="1"/>
  <c r="AR308" i="8" a="1"/>
  <c r="AR308" i="8" s="1"/>
  <c r="AR309" i="8" a="1"/>
  <c r="AR309" i="8" s="1"/>
  <c r="AR310" i="8" a="1"/>
  <c r="AR310" i="8" s="1"/>
  <c r="AR311" i="8" a="1"/>
  <c r="AR311" i="8" s="1"/>
  <c r="AR312" i="8" a="1"/>
  <c r="AR312" i="8" s="1"/>
  <c r="AR313" i="8" a="1"/>
  <c r="AR313" i="8" s="1"/>
  <c r="AR314" i="8" a="1"/>
  <c r="AR314" i="8" s="1"/>
  <c r="AR315" i="8" a="1"/>
  <c r="AR315" i="8" s="1"/>
  <c r="AR316" i="8" a="1"/>
  <c r="AR316" i="8" s="1"/>
  <c r="AR317" i="8" a="1"/>
  <c r="AR317" i="8" s="1"/>
  <c r="AR318" i="8" a="1"/>
  <c r="AR318" i="8" s="1"/>
  <c r="AR319" i="8" a="1"/>
  <c r="AR319" i="8" s="1"/>
  <c r="AR320" i="8" a="1"/>
  <c r="AR320" i="8" s="1"/>
  <c r="AR321" i="8" a="1"/>
  <c r="AR321" i="8" s="1"/>
  <c r="AR322" i="8" a="1"/>
  <c r="AR322" i="8" s="1"/>
  <c r="AR323" i="8" a="1"/>
  <c r="AR323" i="8" s="1"/>
  <c r="AR324" i="8" a="1"/>
  <c r="AR324" i="8" s="1"/>
  <c r="AR325" i="8" a="1"/>
  <c r="AR325" i="8" s="1"/>
  <c r="AR326" i="8" a="1"/>
  <c r="AR326" i="8" s="1"/>
  <c r="AR327" i="8" a="1"/>
  <c r="AR327" i="8" s="1"/>
  <c r="AR328" i="8" a="1"/>
  <c r="AR328" i="8" s="1"/>
  <c r="AR329" i="8" a="1"/>
  <c r="AR329" i="8" s="1"/>
  <c r="AR330" i="8" a="1"/>
  <c r="AR330" i="8" s="1"/>
  <c r="AR331" i="8" a="1"/>
  <c r="AR331" i="8" s="1"/>
  <c r="AR332" i="8" a="1"/>
  <c r="AR332" i="8" s="1"/>
  <c r="AR333" i="8" a="1"/>
  <c r="AR333" i="8" s="1"/>
  <c r="AR334" i="8" a="1"/>
  <c r="AR334" i="8" s="1"/>
  <c r="AR335" i="8" a="1"/>
  <c r="AR335" i="8" s="1"/>
  <c r="AR336" i="8" a="1"/>
  <c r="AR336" i="8" s="1"/>
  <c r="AR337" i="8" a="1"/>
  <c r="AR337" i="8" s="1"/>
  <c r="AR338" i="8" a="1"/>
  <c r="AR338" i="8" s="1"/>
  <c r="AR339" i="8" a="1"/>
  <c r="AR339" i="8" s="1"/>
  <c r="AR340" i="8" a="1"/>
  <c r="AR340" i="8" s="1"/>
  <c r="AR341" i="8" a="1"/>
  <c r="AR341" i="8" s="1"/>
  <c r="AR342" i="8" a="1"/>
  <c r="AR342" i="8" s="1"/>
  <c r="AR343" i="8" a="1"/>
  <c r="AR343" i="8" s="1"/>
  <c r="AR344" i="8" a="1"/>
  <c r="AR344" i="8" s="1"/>
  <c r="AR345" i="8" a="1"/>
  <c r="AR345" i="8" s="1"/>
  <c r="AR346" i="8" a="1"/>
  <c r="AR346" i="8" s="1"/>
  <c r="AR347" i="8" a="1"/>
  <c r="AR347" i="8" s="1"/>
  <c r="AR348" i="8" a="1"/>
  <c r="AR348" i="8" s="1"/>
  <c r="AR349" i="8" a="1"/>
  <c r="AR349" i="8" s="1"/>
  <c r="AR350" i="8" a="1"/>
  <c r="AR350" i="8" s="1"/>
  <c r="AR351" i="8" a="1"/>
  <c r="AR351" i="8" s="1"/>
  <c r="AR352" i="8" a="1"/>
  <c r="AR352" i="8" s="1"/>
  <c r="AR353" i="8" a="1"/>
  <c r="AR353" i="8" s="1"/>
  <c r="AR354" i="8" a="1"/>
  <c r="AR354" i="8" s="1"/>
  <c r="AR355" i="8" a="1"/>
  <c r="AR355" i="8" s="1"/>
  <c r="AR356" i="8" a="1"/>
  <c r="AR356" i="8" s="1"/>
  <c r="AR357" i="8" a="1"/>
  <c r="AR357" i="8" s="1"/>
  <c r="AR358" i="8" a="1"/>
  <c r="AR358" i="8" s="1"/>
  <c r="AR359" i="8" a="1"/>
  <c r="AR359" i="8" s="1"/>
  <c r="AR360" i="8" a="1"/>
  <c r="AR360" i="8" s="1"/>
  <c r="AR361" i="8" a="1"/>
  <c r="AR361" i="8" s="1"/>
  <c r="AR362" i="8" a="1"/>
  <c r="AR362" i="8" s="1"/>
  <c r="AR363" i="8" a="1"/>
  <c r="AR363" i="8" s="1"/>
  <c r="AR364" i="8" a="1"/>
  <c r="AR364" i="8" s="1"/>
  <c r="AR365" i="8" a="1"/>
  <c r="AR365" i="8" s="1"/>
  <c r="AR366" i="8" a="1"/>
  <c r="AR366" i="8" s="1"/>
  <c r="AR367" i="8" a="1"/>
  <c r="AR367" i="8" s="1"/>
  <c r="AR368" i="8" a="1"/>
  <c r="AR368" i="8" s="1"/>
  <c r="AR369" i="8" a="1"/>
  <c r="AR369" i="8" s="1"/>
  <c r="AR370" i="8" a="1"/>
  <c r="AR370" i="8" s="1"/>
  <c r="AR371" i="8" a="1"/>
  <c r="AR371" i="8" s="1"/>
  <c r="AR372" i="8" a="1"/>
  <c r="AR372" i="8" s="1"/>
  <c r="AR373" i="8" a="1"/>
  <c r="AR373" i="8" s="1"/>
  <c r="AR374" i="8" a="1"/>
  <c r="AR374" i="8" s="1"/>
  <c r="AR375" i="8" a="1"/>
  <c r="AR375" i="8" s="1"/>
  <c r="AR376" i="8" a="1"/>
  <c r="AR376" i="8" s="1"/>
  <c r="AR377" i="8" a="1"/>
  <c r="AR377" i="8" s="1"/>
  <c r="AR378" i="8" a="1"/>
  <c r="AR378" i="8" s="1"/>
  <c r="AR379" i="8" a="1"/>
  <c r="AR379" i="8" s="1"/>
  <c r="AR380" i="8" a="1"/>
  <c r="AR380" i="8" s="1"/>
  <c r="AR381" i="8" a="1"/>
  <c r="AR381" i="8" s="1"/>
  <c r="AR382" i="8" a="1"/>
  <c r="AR382" i="8" s="1"/>
  <c r="AR383" i="8" a="1"/>
  <c r="AR383" i="8" s="1"/>
  <c r="AR384" i="8" a="1"/>
  <c r="AR384" i="8" s="1"/>
  <c r="AR385" i="8" a="1"/>
  <c r="AR385" i="8" s="1"/>
  <c r="AR386" i="8" a="1"/>
  <c r="AR386" i="8" s="1"/>
  <c r="AR387" i="8" a="1"/>
  <c r="AR387" i="8" s="1"/>
  <c r="AR388" i="8" a="1"/>
  <c r="AR388" i="8" s="1"/>
  <c r="AR389" i="8" a="1"/>
  <c r="AR389" i="8" s="1"/>
  <c r="AR390" i="8" a="1"/>
  <c r="AR390" i="8" s="1"/>
  <c r="AR391" i="8" a="1"/>
  <c r="AR391" i="8" s="1"/>
  <c r="AR392" i="8" a="1"/>
  <c r="AR392" i="8" s="1"/>
  <c r="AR393" i="8" a="1"/>
  <c r="AR393" i="8" s="1"/>
  <c r="AR394" i="8" a="1"/>
  <c r="AR394" i="8" s="1"/>
  <c r="AR395" i="8" a="1"/>
  <c r="AR395" i="8" s="1"/>
  <c r="AR396" i="8" a="1"/>
  <c r="AR396" i="8" s="1"/>
  <c r="AR397" i="8" a="1"/>
  <c r="AR397" i="8" s="1"/>
  <c r="AR398" i="8" a="1"/>
  <c r="AR398" i="8" s="1"/>
  <c r="AR399" i="8" a="1"/>
  <c r="AR399" i="8" s="1"/>
  <c r="AR400" i="8" a="1"/>
  <c r="AR400" i="8" s="1"/>
  <c r="AR401" i="8" a="1"/>
  <c r="AR401" i="8" s="1"/>
  <c r="AR402" i="8" a="1"/>
  <c r="AR402" i="8" s="1"/>
  <c r="AR403" i="8" a="1"/>
  <c r="AR403" i="8" s="1"/>
  <c r="AR404" i="8" a="1"/>
  <c r="AR404" i="8" s="1"/>
  <c r="AR405" i="8" a="1"/>
  <c r="AR405" i="8" s="1"/>
  <c r="AR406" i="8" a="1"/>
  <c r="AR406" i="8" s="1"/>
  <c r="AR407" i="8" a="1"/>
  <c r="AR407" i="8" s="1"/>
  <c r="AR408" i="8" a="1"/>
  <c r="AR408" i="8" s="1"/>
  <c r="AR409" i="8" a="1"/>
  <c r="AR409" i="8" s="1"/>
  <c r="AR410" i="8" a="1"/>
  <c r="AR410" i="8" s="1"/>
  <c r="AR411" i="8" a="1"/>
  <c r="AR411" i="8" s="1"/>
  <c r="AR412" i="8" a="1"/>
  <c r="AR412" i="8" s="1"/>
  <c r="AR413" i="8" a="1"/>
  <c r="AR413" i="8" s="1"/>
  <c r="AR414" i="8" a="1"/>
  <c r="AR414" i="8" s="1"/>
  <c r="AR415" i="8" a="1"/>
  <c r="AR415" i="8" s="1"/>
  <c r="AR416" i="8" a="1"/>
  <c r="AR416" i="8" s="1"/>
  <c r="AR417" i="8" a="1"/>
  <c r="AR417" i="8" s="1"/>
  <c r="AR418" i="8" a="1"/>
  <c r="AR418" i="8" s="1"/>
  <c r="AR419" i="8" a="1"/>
  <c r="AR419" i="8" s="1"/>
  <c r="AR420" i="8" a="1"/>
  <c r="AR420" i="8" s="1"/>
  <c r="AR421" i="8" a="1"/>
  <c r="AR421" i="8" s="1"/>
  <c r="AR422" i="8" a="1"/>
  <c r="AR422" i="8" s="1"/>
  <c r="AR423" i="8" a="1"/>
  <c r="AR423" i="8" s="1"/>
  <c r="AR424" i="8" a="1"/>
  <c r="AR424" i="8" s="1"/>
  <c r="AR425" i="8" a="1"/>
  <c r="AR425" i="8" s="1"/>
  <c r="AR426" i="8" a="1"/>
  <c r="AR426" i="8" s="1"/>
  <c r="AR427" i="8" a="1"/>
  <c r="AR427" i="8" s="1"/>
  <c r="AR428" i="8" a="1"/>
  <c r="AR428" i="8" s="1"/>
  <c r="AR429" i="8" a="1"/>
  <c r="AR429" i="8" s="1"/>
  <c r="AR430" i="8" a="1"/>
  <c r="AR430" i="8" s="1"/>
  <c r="AR431" i="8" a="1"/>
  <c r="AR431" i="8" s="1"/>
  <c r="AR432" i="8" a="1"/>
  <c r="AR432" i="8" s="1"/>
  <c r="AR433" i="8" a="1"/>
  <c r="AR433" i="8" s="1"/>
  <c r="AR434" i="8" a="1"/>
  <c r="AR434" i="8" s="1"/>
  <c r="AR435" i="8" a="1"/>
  <c r="AR435" i="8" s="1"/>
  <c r="AR436" i="8" a="1"/>
  <c r="AR436" i="8" s="1"/>
  <c r="AR437" i="8" a="1"/>
  <c r="AR437" i="8" s="1"/>
  <c r="AR438" i="8" a="1"/>
  <c r="AR438" i="8" s="1"/>
  <c r="AR439" i="8" a="1"/>
  <c r="AR439" i="8" s="1"/>
  <c r="AR440" i="8" a="1"/>
  <c r="AR440" i="8" s="1"/>
  <c r="AR441" i="8" a="1"/>
  <c r="AR441" i="8" s="1"/>
  <c r="AR442" i="8" a="1"/>
  <c r="AR442" i="8" s="1"/>
  <c r="AR443" i="8" a="1"/>
  <c r="AR443" i="8" s="1"/>
  <c r="AR444" i="8" a="1"/>
  <c r="AR444" i="8" s="1"/>
  <c r="AR445" i="8" a="1"/>
  <c r="AR445" i="8" s="1"/>
  <c r="AR446" i="8" a="1"/>
  <c r="AR446" i="8" s="1"/>
  <c r="AR447" i="8" a="1"/>
  <c r="AR447" i="8" s="1"/>
  <c r="AR448" i="8" a="1"/>
  <c r="AR448" i="8" s="1"/>
  <c r="AR449" i="8" a="1"/>
  <c r="AR449" i="8" s="1"/>
  <c r="AR450" i="8" a="1"/>
  <c r="AR450" i="8" s="1"/>
  <c r="AR451" i="8" a="1"/>
  <c r="AR451" i="8" s="1"/>
  <c r="AR452" i="8" a="1"/>
  <c r="AR452" i="8" s="1"/>
  <c r="AR453" i="8" a="1"/>
  <c r="AR453" i="8" s="1"/>
  <c r="AR454" i="8" a="1"/>
  <c r="AR454" i="8" s="1"/>
  <c r="AR455" i="8" a="1"/>
  <c r="AR455" i="8" s="1"/>
  <c r="AR456" i="8" a="1"/>
  <c r="AR456" i="8" s="1"/>
  <c r="AR457" i="8" a="1"/>
  <c r="AR457" i="8" s="1"/>
  <c r="AR458" i="8" a="1"/>
  <c r="AR458" i="8" s="1"/>
  <c r="AR459" i="8" a="1"/>
  <c r="AR459" i="8" s="1"/>
  <c r="AR460" i="8" a="1"/>
  <c r="AR460" i="8" s="1"/>
  <c r="AR461" i="8" a="1"/>
  <c r="AR461" i="8" s="1"/>
  <c r="AR462" i="8" a="1"/>
  <c r="AR462" i="8" s="1"/>
  <c r="AR463" i="8" a="1"/>
  <c r="AR463" i="8" s="1"/>
  <c r="AR464" i="8" a="1"/>
  <c r="AR464" i="8" s="1"/>
  <c r="AR465" i="8" a="1"/>
  <c r="AR465" i="8" s="1"/>
  <c r="AR466" i="8" a="1"/>
  <c r="AR466" i="8" s="1"/>
  <c r="AR467" i="8" a="1"/>
  <c r="AR467" i="8" s="1"/>
  <c r="AR468" i="8" a="1"/>
  <c r="AR468" i="8" s="1"/>
  <c r="AR469" i="8" a="1"/>
  <c r="AR469" i="8" s="1"/>
  <c r="AR470" i="8" a="1"/>
  <c r="AR470" i="8" s="1"/>
  <c r="AR471" i="8" a="1"/>
  <c r="AR471" i="8" s="1"/>
  <c r="AR472" i="8" a="1"/>
  <c r="AR472" i="8" s="1"/>
  <c r="AR473" i="8" a="1"/>
  <c r="AR473" i="8" s="1"/>
  <c r="AR474" i="8" a="1"/>
  <c r="AR474" i="8" s="1"/>
  <c r="AR475" i="8" a="1"/>
  <c r="AR475" i="8" s="1"/>
  <c r="AR476" i="8" a="1"/>
  <c r="AR476" i="8" s="1"/>
  <c r="AR477" i="8" a="1"/>
  <c r="AR477" i="8" s="1"/>
  <c r="AR478" i="8" a="1"/>
  <c r="AR478" i="8" s="1"/>
  <c r="AR479" i="8" a="1"/>
  <c r="AR479" i="8" s="1"/>
  <c r="AR480" i="8" a="1"/>
  <c r="AR480" i="8" s="1"/>
  <c r="AR481" i="8" a="1"/>
  <c r="AR481" i="8" s="1"/>
  <c r="AR482" i="8" a="1"/>
  <c r="AR482" i="8" s="1"/>
  <c r="AR483" i="8" a="1"/>
  <c r="AR483" i="8" s="1"/>
  <c r="AR484" i="8" a="1"/>
  <c r="AR484" i="8" s="1"/>
  <c r="AR485" i="8" a="1"/>
  <c r="AR485" i="8" s="1"/>
  <c r="AR486" i="8" a="1"/>
  <c r="AR486" i="8" s="1"/>
  <c r="AR487" i="8" a="1"/>
  <c r="AR487" i="8" s="1"/>
  <c r="AR488" i="8" a="1"/>
  <c r="AR488" i="8" s="1"/>
  <c r="AR489" i="8" a="1"/>
  <c r="AR489" i="8" s="1"/>
  <c r="AR490" i="8" a="1"/>
  <c r="AR490" i="8" s="1"/>
  <c r="AR491" i="8" a="1"/>
  <c r="AR491" i="8" s="1"/>
  <c r="AR492" i="8" a="1"/>
  <c r="AR492" i="8" s="1"/>
  <c r="AR493" i="8" a="1"/>
  <c r="AR493" i="8" s="1"/>
  <c r="AR494" i="8" a="1"/>
  <c r="AR494" i="8" s="1"/>
  <c r="AR495" i="8" a="1"/>
  <c r="AR495" i="8" s="1"/>
  <c r="AR496" i="8" a="1"/>
  <c r="AR496" i="8" s="1"/>
  <c r="AR497" i="8" a="1"/>
  <c r="AR497" i="8" s="1"/>
  <c r="AR498" i="8" a="1"/>
  <c r="AR498" i="8" s="1"/>
  <c r="AR499" i="8" a="1"/>
  <c r="AR499" i="8" s="1"/>
  <c r="AR500" i="8" a="1"/>
  <c r="AR500" i="8" s="1"/>
  <c r="AR501" i="8" a="1"/>
  <c r="AR501" i="8" s="1"/>
  <c r="AR502" i="8" a="1"/>
  <c r="AR502" i="8" s="1"/>
  <c r="AR503" i="8" a="1"/>
  <c r="AR503" i="8" s="1"/>
  <c r="AR504" i="8" a="1"/>
  <c r="AR504" i="8" s="1"/>
  <c r="AR505" i="8" a="1"/>
  <c r="AR505" i="8" s="1"/>
  <c r="AR506" i="8" a="1"/>
  <c r="AR506" i="8" s="1"/>
  <c r="AR507" i="8" a="1"/>
  <c r="AR507" i="8" s="1"/>
  <c r="AR508" i="8" a="1"/>
  <c r="AR508" i="8" s="1"/>
  <c r="AR509" i="8" a="1"/>
  <c r="AR509" i="8" s="1"/>
  <c r="AR510" i="8" a="1"/>
  <c r="AR510" i="8" s="1"/>
  <c r="AR511" i="8" a="1"/>
  <c r="AR511" i="8" s="1"/>
  <c r="AR512" i="8" a="1"/>
  <c r="AR512" i="8" s="1"/>
  <c r="AR513" i="8" a="1"/>
  <c r="AR513" i="8" s="1"/>
  <c r="AR514" i="8" a="1"/>
  <c r="AR514" i="8" s="1"/>
  <c r="AR515" i="8" a="1"/>
  <c r="AR515" i="8" s="1"/>
  <c r="AR516" i="8" a="1"/>
  <c r="AR516" i="8" s="1"/>
  <c r="AR517" i="8" a="1"/>
  <c r="AR517" i="8" s="1"/>
  <c r="AR518" i="8" a="1"/>
  <c r="AR518" i="8" s="1"/>
  <c r="AR519" i="8" a="1"/>
  <c r="AR519" i="8" s="1"/>
  <c r="AR520" i="8" a="1"/>
  <c r="AR520" i="8" s="1"/>
  <c r="AR521" i="8" a="1"/>
  <c r="AR521" i="8" s="1"/>
  <c r="AR522" i="8" a="1"/>
  <c r="AR522" i="8" s="1"/>
  <c r="AR523" i="8" a="1"/>
  <c r="AR523" i="8" s="1"/>
  <c r="AR524" i="8" a="1"/>
  <c r="AR524" i="8" s="1"/>
  <c r="AR525" i="8" a="1"/>
  <c r="AR525" i="8" s="1"/>
  <c r="AR526" i="8" a="1"/>
  <c r="AR526" i="8" s="1"/>
  <c r="AR527" i="8" a="1"/>
  <c r="AR527" i="8" s="1"/>
  <c r="AR528" i="8" a="1"/>
  <c r="AR528" i="8" s="1"/>
  <c r="AR529" i="8" a="1"/>
  <c r="AR529" i="8" s="1"/>
  <c r="AR530" i="8" a="1"/>
  <c r="AR530" i="8" s="1"/>
  <c r="AR531" i="8" a="1"/>
  <c r="AR531" i="8" s="1"/>
  <c r="AR532" i="8" a="1"/>
  <c r="AR532" i="8" s="1"/>
  <c r="AR533" i="8" a="1"/>
  <c r="AR533" i="8" s="1"/>
  <c r="AR534" i="8" a="1"/>
  <c r="AR534" i="8" s="1"/>
  <c r="AR535" i="8" a="1"/>
  <c r="AR535" i="8" s="1"/>
  <c r="AR536" i="8" a="1"/>
  <c r="AR536" i="8" s="1"/>
  <c r="AR537" i="8" a="1"/>
  <c r="AR537" i="8" s="1"/>
  <c r="AR538" i="8" a="1"/>
  <c r="AR538" i="8" s="1"/>
  <c r="AR539" i="8" a="1"/>
  <c r="AR539" i="8" s="1"/>
  <c r="AR540" i="8" a="1"/>
  <c r="AR540" i="8" s="1"/>
  <c r="AR541" i="8" a="1"/>
  <c r="AR541" i="8" s="1"/>
  <c r="AR542" i="8" a="1"/>
  <c r="AR542" i="8" s="1"/>
  <c r="AR543" i="8" a="1"/>
  <c r="AR543" i="8" s="1"/>
  <c r="AR544" i="8" a="1"/>
  <c r="AR544" i="8" s="1"/>
  <c r="AR545" i="8" a="1"/>
  <c r="AR545" i="8" s="1"/>
  <c r="AR546" i="8" a="1"/>
  <c r="AR546" i="8" s="1"/>
  <c r="AR547" i="8" a="1"/>
  <c r="AR547" i="8" s="1"/>
  <c r="AR548" i="8" a="1"/>
  <c r="AR548" i="8" s="1"/>
  <c r="AR549" i="8" a="1"/>
  <c r="AR549" i="8" s="1"/>
  <c r="AR550" i="8" a="1"/>
  <c r="AR550" i="8" s="1"/>
  <c r="AR551" i="8" a="1"/>
  <c r="AR551" i="8" s="1"/>
  <c r="AR552" i="8" a="1"/>
  <c r="AR552" i="8" s="1"/>
  <c r="AR553" i="8" a="1"/>
  <c r="AR553" i="8" s="1"/>
  <c r="AR554" i="8" a="1"/>
  <c r="AR554" i="8" s="1"/>
  <c r="AR555" i="8" a="1"/>
  <c r="AR555" i="8" s="1"/>
  <c r="AR556" i="8" a="1"/>
  <c r="AR556" i="8" s="1"/>
  <c r="AR557" i="8" a="1"/>
  <c r="AR557" i="8" s="1"/>
  <c r="AR558" i="8" a="1"/>
  <c r="AR558" i="8" s="1"/>
  <c r="AR559" i="8" a="1"/>
  <c r="AR559" i="8" s="1"/>
  <c r="AR560" i="8" a="1"/>
  <c r="AR560" i="8" s="1"/>
  <c r="AR561" i="8" a="1"/>
  <c r="AR561" i="8" s="1"/>
  <c r="AR562" i="8" a="1"/>
  <c r="AR562" i="8" s="1"/>
  <c r="AR563" i="8" a="1"/>
  <c r="AR563" i="8" s="1"/>
  <c r="AR564" i="8" a="1"/>
  <c r="AR564" i="8" s="1"/>
  <c r="AR565" i="8" a="1"/>
  <c r="AR565" i="8" s="1"/>
  <c r="AR566" i="8" a="1"/>
  <c r="AR566" i="8" s="1"/>
  <c r="AR567" i="8" a="1"/>
  <c r="AR567" i="8" s="1"/>
  <c r="AR568" i="8" a="1"/>
  <c r="AR568" i="8" s="1"/>
  <c r="AR569" i="8" a="1"/>
  <c r="AR569" i="8" s="1"/>
  <c r="AR570" i="8" a="1"/>
  <c r="AR570" i="8" s="1"/>
  <c r="AR571" i="8" a="1"/>
  <c r="AR571" i="8" s="1"/>
  <c r="AR572" i="8" a="1"/>
  <c r="AR572" i="8" s="1"/>
  <c r="AR573" i="8" a="1"/>
  <c r="AR573" i="8" s="1"/>
  <c r="AR574" i="8" a="1"/>
  <c r="AR574" i="8" s="1"/>
  <c r="AR575" i="8" a="1"/>
  <c r="AR575" i="8" s="1"/>
  <c r="AR576" i="8" a="1"/>
  <c r="AR576" i="8" s="1"/>
  <c r="AR577" i="8" a="1"/>
  <c r="AR577" i="8" s="1"/>
  <c r="AR578" i="8" a="1"/>
  <c r="AR578" i="8" s="1"/>
  <c r="AR579" i="8" a="1"/>
  <c r="AR579" i="8" s="1"/>
  <c r="AR580" i="8" a="1"/>
  <c r="AR580" i="8" s="1"/>
  <c r="AR581" i="8" a="1"/>
  <c r="AR581" i="8" s="1"/>
  <c r="AR582" i="8" a="1"/>
  <c r="AR582" i="8" s="1"/>
  <c r="AR583" i="8" a="1"/>
  <c r="AR583" i="8" s="1"/>
  <c r="AR584" i="8" a="1"/>
  <c r="AR584" i="8" s="1"/>
  <c r="AR585" i="8" a="1"/>
  <c r="AR585" i="8" s="1"/>
  <c r="AR586" i="8" a="1"/>
  <c r="AR586" i="8" s="1"/>
  <c r="AR587" i="8" a="1"/>
  <c r="AR587" i="8" s="1"/>
  <c r="AR588" i="8" a="1"/>
  <c r="AR588" i="8" s="1"/>
  <c r="AR589" i="8" a="1"/>
  <c r="AR589" i="8" s="1"/>
  <c r="AR590" i="8" a="1"/>
  <c r="AR590" i="8" s="1"/>
  <c r="AR591" i="8" a="1"/>
  <c r="AR591" i="8" s="1"/>
  <c r="AR592" i="8" a="1"/>
  <c r="AR592" i="8" s="1"/>
  <c r="AR593" i="8" a="1"/>
  <c r="AR593" i="8" s="1"/>
  <c r="AR594" i="8" a="1"/>
  <c r="AR594" i="8" s="1"/>
  <c r="AR595" i="8" a="1"/>
  <c r="AR595" i="8" s="1"/>
  <c r="AR596" i="8" a="1"/>
  <c r="AR596" i="8" s="1"/>
  <c r="AR597" i="8" a="1"/>
  <c r="AR597" i="8" s="1"/>
  <c r="AR598" i="8" a="1"/>
  <c r="AR598" i="8" s="1"/>
  <c r="AR599" i="8" a="1"/>
  <c r="AR599" i="8" s="1"/>
  <c r="AR600" i="8" a="1"/>
  <c r="AR600" i="8" s="1"/>
  <c r="AR601" i="8" a="1"/>
  <c r="AR601" i="8" s="1"/>
  <c r="AR602" i="8" a="1"/>
  <c r="AR602" i="8" s="1"/>
  <c r="AR603" i="8" a="1"/>
  <c r="AR603" i="8" s="1"/>
  <c r="AR604" i="8" a="1"/>
  <c r="AR604" i="8" s="1"/>
  <c r="AR605" i="8" a="1"/>
  <c r="AR605" i="8" s="1"/>
  <c r="AR606" i="8" a="1"/>
  <c r="AR606" i="8" s="1"/>
  <c r="AR607" i="8" a="1"/>
  <c r="AR607" i="8" s="1"/>
  <c r="AR608" i="8" a="1"/>
  <c r="AR608" i="8" s="1"/>
  <c r="AR609" i="8" a="1"/>
  <c r="AR609" i="8" s="1"/>
  <c r="AR610" i="8" a="1"/>
  <c r="AR610" i="8" s="1"/>
  <c r="AR611" i="8" a="1"/>
  <c r="AR611" i="8" s="1"/>
  <c r="AR612" i="8" a="1"/>
  <c r="AR612" i="8" s="1"/>
  <c r="AR613" i="8" a="1"/>
  <c r="AR613" i="8" s="1"/>
  <c r="AR614" i="8" a="1"/>
  <c r="AR614" i="8" s="1"/>
  <c r="AR615" i="8" a="1"/>
  <c r="AR615" i="8" s="1"/>
  <c r="AR616" i="8" a="1"/>
  <c r="AR616" i="8" s="1"/>
  <c r="AR617" i="8" a="1"/>
  <c r="AR617" i="8" s="1"/>
  <c r="AR618" i="8" a="1"/>
  <c r="AR618" i="8" s="1"/>
  <c r="AR619" i="8" a="1"/>
  <c r="AR619" i="8" s="1"/>
  <c r="AR620" i="8" a="1"/>
  <c r="AR620" i="8" s="1"/>
  <c r="AR621" i="8" a="1"/>
  <c r="AR621" i="8" s="1"/>
  <c r="AR622" i="8" a="1"/>
  <c r="AR622" i="8" s="1"/>
  <c r="AR623" i="8" a="1"/>
  <c r="AR623" i="8" s="1"/>
  <c r="AR624" i="8" a="1"/>
  <c r="AR624" i="8" s="1"/>
  <c r="AR625" i="8" a="1"/>
  <c r="AR625" i="8" s="1"/>
  <c r="AR626" i="8" a="1"/>
  <c r="AR626" i="8" s="1"/>
  <c r="AR627" i="8" a="1"/>
  <c r="AR627" i="8" s="1"/>
  <c r="AR628" i="8" a="1"/>
  <c r="AR628" i="8" s="1"/>
  <c r="AR629" i="8" a="1"/>
  <c r="AR629" i="8" s="1"/>
  <c r="AR630" i="8" a="1"/>
  <c r="AR630" i="8" s="1"/>
  <c r="AR631" i="8" a="1"/>
  <c r="AR631" i="8" s="1"/>
  <c r="AR632" i="8" a="1"/>
  <c r="AR632" i="8" s="1"/>
  <c r="AR633" i="8" a="1"/>
  <c r="AR633" i="8" s="1"/>
  <c r="AR634" i="8" a="1"/>
  <c r="AR634" i="8" s="1"/>
  <c r="AR635" i="8" a="1"/>
  <c r="AR635" i="8" s="1"/>
  <c r="AR636" i="8" a="1"/>
  <c r="AR636" i="8" s="1"/>
  <c r="AR637" i="8" a="1"/>
  <c r="AR637" i="8" s="1"/>
  <c r="AR638" i="8" a="1"/>
  <c r="AR638" i="8" s="1"/>
  <c r="AR639" i="8" a="1"/>
  <c r="AR639" i="8" s="1"/>
  <c r="AR640" i="8" a="1"/>
  <c r="AR640" i="8" s="1"/>
  <c r="AR641" i="8" a="1"/>
  <c r="AR641" i="8" s="1"/>
  <c r="AR642" i="8" a="1"/>
  <c r="AR642" i="8" s="1"/>
  <c r="AR643" i="8" a="1"/>
  <c r="AR643" i="8" s="1"/>
  <c r="AR644" i="8" a="1"/>
  <c r="AR644" i="8" s="1"/>
  <c r="AR645" i="8" a="1"/>
  <c r="AR645" i="8" s="1"/>
  <c r="AR646" i="8" a="1"/>
  <c r="AR646" i="8" s="1"/>
  <c r="AR647" i="8" a="1"/>
  <c r="AR647" i="8" s="1"/>
  <c r="AR648" i="8" a="1"/>
  <c r="AR648" i="8" s="1"/>
  <c r="AR649" i="8" a="1"/>
  <c r="AR649" i="8" s="1"/>
  <c r="AR650" i="8" a="1"/>
  <c r="AR650" i="8" s="1"/>
  <c r="AR651" i="8" a="1"/>
  <c r="AR651" i="8" s="1"/>
  <c r="AR652" i="8" a="1"/>
  <c r="AR652" i="8" s="1"/>
  <c r="AR653" i="8" a="1"/>
  <c r="AR653" i="8" s="1"/>
  <c r="AR654" i="8" a="1"/>
  <c r="AR654" i="8" s="1"/>
  <c r="AR655" i="8" a="1"/>
  <c r="AR655" i="8" s="1"/>
  <c r="AR656" i="8" a="1"/>
  <c r="AR656" i="8" s="1"/>
  <c r="AR657" i="8" a="1"/>
  <c r="AR657" i="8" s="1"/>
  <c r="AR658" i="8" a="1"/>
  <c r="AR658" i="8" s="1"/>
  <c r="AR659" i="8" a="1"/>
  <c r="AR659" i="8" s="1"/>
  <c r="AR660" i="8" a="1"/>
  <c r="AR660" i="8" s="1"/>
  <c r="AR661" i="8" a="1"/>
  <c r="AR661" i="8" s="1"/>
  <c r="AR662" i="8" a="1"/>
  <c r="AR662" i="8" s="1"/>
  <c r="AR663" i="8" a="1"/>
  <c r="AR663" i="8" s="1"/>
  <c r="AR664" i="8" a="1"/>
  <c r="AR664" i="8" s="1"/>
  <c r="AR665" i="8" a="1"/>
  <c r="AR665" i="8" s="1"/>
  <c r="AR666" i="8" a="1"/>
  <c r="AR666" i="8" s="1"/>
  <c r="AR667" i="8" a="1"/>
  <c r="AR667" i="8" s="1"/>
  <c r="AR668" i="8" a="1"/>
  <c r="AR668" i="8" s="1"/>
  <c r="AR669" i="8" a="1"/>
  <c r="AR669" i="8" s="1"/>
  <c r="AR670" i="8" a="1"/>
  <c r="AR670" i="8" s="1"/>
  <c r="AR671" i="8" a="1"/>
  <c r="AR671" i="8" s="1"/>
  <c r="AR672" i="8" a="1"/>
  <c r="AR672" i="8" s="1"/>
  <c r="AR673" i="8" a="1"/>
  <c r="AR673" i="8" s="1"/>
  <c r="AR674" i="8" a="1"/>
  <c r="AR674" i="8" s="1"/>
  <c r="AR675" i="8" a="1"/>
  <c r="AR675" i="8" s="1"/>
  <c r="AR676" i="8" a="1"/>
  <c r="AR676" i="8" s="1"/>
  <c r="AR677" i="8" a="1"/>
  <c r="AR677" i="8" s="1"/>
  <c r="AR678" i="8" a="1"/>
  <c r="AR678" i="8" s="1"/>
  <c r="AR679" i="8" a="1"/>
  <c r="AR679" i="8" s="1"/>
  <c r="AR680" i="8" a="1"/>
  <c r="AR680" i="8" s="1"/>
  <c r="AR681" i="8" a="1"/>
  <c r="AR681" i="8" s="1"/>
  <c r="AR682" i="8" a="1"/>
  <c r="AR682" i="8" s="1"/>
  <c r="AR683" i="8" a="1"/>
  <c r="AR683" i="8" s="1"/>
  <c r="AR684" i="8" a="1"/>
  <c r="AR684" i="8" s="1"/>
  <c r="AR685" i="8" a="1"/>
  <c r="AR685" i="8" s="1"/>
  <c r="AR686" i="8" a="1"/>
  <c r="AR686" i="8" s="1"/>
  <c r="AR687" i="8" a="1"/>
  <c r="AR687" i="8" s="1"/>
  <c r="AR688" i="8" a="1"/>
  <c r="AR688" i="8" s="1"/>
  <c r="AR689" i="8" a="1"/>
  <c r="AR689" i="8" s="1"/>
  <c r="AR690" i="8" a="1"/>
  <c r="AR690" i="8" s="1"/>
  <c r="AR691" i="8" a="1"/>
  <c r="AR691" i="8" s="1"/>
  <c r="AR692" i="8" a="1"/>
  <c r="AR692" i="8" s="1"/>
  <c r="AR693" i="8" a="1"/>
  <c r="AR693" i="8" s="1"/>
  <c r="AR694" i="8" a="1"/>
  <c r="AR694" i="8" s="1"/>
  <c r="AR695" i="8" a="1"/>
  <c r="AR695" i="8" s="1"/>
  <c r="AR696" i="8" a="1"/>
  <c r="AR696" i="8" s="1"/>
  <c r="AR697" i="8" a="1"/>
  <c r="AR697" i="8" s="1"/>
  <c r="AR698" i="8" a="1"/>
  <c r="AR698" i="8" s="1"/>
  <c r="AR699" i="8" a="1"/>
  <c r="AR699" i="8" s="1"/>
  <c r="AR700" i="8" a="1"/>
  <c r="AR700" i="8" s="1"/>
  <c r="AR701" i="8" a="1"/>
  <c r="AR701" i="8" s="1"/>
  <c r="AR702" i="8" a="1"/>
  <c r="AR702" i="8" s="1"/>
  <c r="AR703" i="8" a="1"/>
  <c r="AR703" i="8" s="1"/>
  <c r="AR704" i="8" a="1"/>
  <c r="AR704" i="8" s="1"/>
  <c r="AR705" i="8" a="1"/>
  <c r="AR705" i="8" s="1"/>
  <c r="AR706" i="8" a="1"/>
  <c r="AR706" i="8" s="1"/>
  <c r="AR707" i="8" a="1"/>
  <c r="AR707" i="8" s="1"/>
  <c r="AR708" i="8" a="1"/>
  <c r="AR708" i="8" s="1"/>
  <c r="AR709" i="8" a="1"/>
  <c r="AR709" i="8" s="1"/>
  <c r="AR710" i="8" a="1"/>
  <c r="AR710" i="8" s="1"/>
  <c r="AR711" i="8" a="1"/>
  <c r="AR711" i="8" s="1"/>
  <c r="AR712" i="8" a="1"/>
  <c r="AR712" i="8" s="1"/>
  <c r="AR713" i="8" a="1"/>
  <c r="AR713" i="8" s="1"/>
  <c r="AR714" i="8" a="1"/>
  <c r="AR714" i="8" s="1"/>
  <c r="AR715" i="8" a="1"/>
  <c r="AR715" i="8" s="1"/>
  <c r="AR716" i="8" a="1"/>
  <c r="AR716" i="8" s="1"/>
  <c r="AR717" i="8" a="1"/>
  <c r="AR717" i="8" s="1"/>
  <c r="AR718" i="8" a="1"/>
  <c r="AR718" i="8" s="1"/>
  <c r="AR719" i="8" a="1"/>
  <c r="AR719" i="8" s="1"/>
  <c r="AR720" i="8" a="1"/>
  <c r="AR720" i="8" s="1"/>
  <c r="AR721" i="8" a="1"/>
  <c r="AR721" i="8" s="1"/>
  <c r="AR722" i="8" a="1"/>
  <c r="AR722" i="8" s="1"/>
  <c r="AR723" i="8" a="1"/>
  <c r="AR723" i="8" s="1"/>
  <c r="AR724" i="8" a="1"/>
  <c r="AR724" i="8" s="1"/>
  <c r="AR725" i="8" a="1"/>
  <c r="AR725" i="8" s="1"/>
  <c r="AR726" i="8" a="1"/>
  <c r="AR726" i="8" s="1"/>
  <c r="AR727" i="8" a="1"/>
  <c r="AR727" i="8" s="1"/>
  <c r="AR728" i="8" a="1"/>
  <c r="AR728" i="8" s="1"/>
  <c r="AR729" i="8" a="1"/>
  <c r="AR729" i="8" s="1"/>
  <c r="AR730" i="8" a="1"/>
  <c r="AR730" i="8" s="1"/>
  <c r="AR731" i="8" a="1"/>
  <c r="AR731" i="8" s="1"/>
  <c r="AR732" i="8" a="1"/>
  <c r="AR732" i="8" s="1"/>
  <c r="AR733" i="8" a="1"/>
  <c r="AR733" i="8" s="1"/>
  <c r="AR734" i="8" a="1"/>
  <c r="AR734" i="8" s="1"/>
  <c r="AR735" i="8" a="1"/>
  <c r="AR735" i="8" s="1"/>
  <c r="AR736" i="8" a="1"/>
  <c r="AR736" i="8" s="1"/>
  <c r="AR737" i="8" a="1"/>
  <c r="AR737" i="8" s="1"/>
  <c r="AR738" i="8" a="1"/>
  <c r="AR738" i="8" s="1"/>
  <c r="AR739" i="8" a="1"/>
  <c r="AR739" i="8" s="1"/>
  <c r="AR740" i="8" a="1"/>
  <c r="AR740" i="8" s="1"/>
  <c r="AR741" i="8" a="1"/>
  <c r="AR741" i="8" s="1"/>
  <c r="AR742" i="8" a="1"/>
  <c r="AR742" i="8" s="1"/>
  <c r="AR743" i="8" a="1"/>
  <c r="AR743" i="8" s="1"/>
  <c r="AR744" i="8" a="1"/>
  <c r="AR744" i="8" s="1"/>
  <c r="AR745" i="8" a="1"/>
  <c r="AR745" i="8" s="1"/>
  <c r="AR746" i="8" a="1"/>
  <c r="AR746" i="8" s="1"/>
  <c r="AR747" i="8" a="1"/>
  <c r="AR747" i="8" s="1"/>
  <c r="AR748" i="8" a="1"/>
  <c r="AR748" i="8" s="1"/>
  <c r="AR749" i="8" a="1"/>
  <c r="AR749" i="8" s="1"/>
  <c r="AR750" i="8" a="1"/>
  <c r="AR750" i="8" s="1"/>
  <c r="AR751" i="8" a="1"/>
  <c r="AR751" i="8" s="1"/>
  <c r="AR752" i="8" a="1"/>
  <c r="AR752" i="8" s="1"/>
  <c r="AR753" i="8" a="1"/>
  <c r="AR753" i="8" s="1"/>
  <c r="AR754" i="8" a="1"/>
  <c r="AR754" i="8" s="1"/>
  <c r="AR755" i="8" a="1"/>
  <c r="AR755" i="8" s="1"/>
  <c r="AR756" i="8" a="1"/>
  <c r="AR756" i="8" s="1"/>
  <c r="AR757" i="8" a="1"/>
  <c r="AR757" i="8" s="1"/>
  <c r="AR758" i="8" a="1"/>
  <c r="AR758" i="8" s="1"/>
  <c r="AR759" i="8" a="1"/>
  <c r="AR759" i="8" s="1"/>
  <c r="AR760" i="8" a="1"/>
  <c r="AR760" i="8" s="1"/>
  <c r="AR761" i="8" a="1"/>
  <c r="AR761" i="8" s="1"/>
  <c r="AR762" i="8" a="1"/>
  <c r="AR762" i="8" s="1"/>
  <c r="AR763" i="8" a="1"/>
  <c r="AR763" i="8" s="1"/>
  <c r="AR764" i="8" a="1"/>
  <c r="AR764" i="8" s="1"/>
  <c r="AR765" i="8" a="1"/>
  <c r="AR765" i="8" s="1"/>
  <c r="AR766" i="8" a="1"/>
  <c r="AR766" i="8" s="1"/>
  <c r="AR767" i="8" a="1"/>
  <c r="AR767" i="8" s="1"/>
  <c r="AR768" i="8" a="1"/>
  <c r="AR768" i="8" s="1"/>
  <c r="AR769" i="8" a="1"/>
  <c r="AR769" i="8" s="1"/>
  <c r="AR770" i="8" a="1"/>
  <c r="AR770" i="8" s="1"/>
  <c r="AR771" i="8" a="1"/>
  <c r="AR771" i="8" s="1"/>
  <c r="AR772" i="8" a="1"/>
  <c r="AR772" i="8" s="1"/>
  <c r="AR773" i="8" a="1"/>
  <c r="AR773" i="8" s="1"/>
  <c r="AR774" i="8" a="1"/>
  <c r="AR774" i="8" s="1"/>
  <c r="AR775" i="8" a="1"/>
  <c r="AR775" i="8" s="1"/>
  <c r="AR776" i="8" a="1"/>
  <c r="AR776" i="8" s="1"/>
  <c r="AR777" i="8" a="1"/>
  <c r="AR777" i="8" s="1"/>
  <c r="AR778" i="8" a="1"/>
  <c r="AR778" i="8" s="1"/>
  <c r="AR779" i="8" a="1"/>
  <c r="AR779" i="8" s="1"/>
  <c r="AR780" i="8" a="1"/>
  <c r="AR780" i="8" s="1"/>
  <c r="AR781" i="8" a="1"/>
  <c r="AR781" i="8" s="1"/>
  <c r="AR782" i="8" a="1"/>
  <c r="AR782" i="8" s="1"/>
  <c r="AR783" i="8" a="1"/>
  <c r="AR783" i="8" s="1"/>
  <c r="AR784" i="8" a="1"/>
  <c r="AR784" i="8" s="1"/>
  <c r="AR785" i="8" a="1"/>
  <c r="AR785" i="8" s="1"/>
  <c r="AR786" i="8" a="1"/>
  <c r="AR786" i="8" s="1"/>
  <c r="AR787" i="8" a="1"/>
  <c r="AR787" i="8" s="1"/>
  <c r="AR788" i="8" a="1"/>
  <c r="AR788" i="8" s="1"/>
  <c r="AR789" i="8" a="1"/>
  <c r="AR789" i="8" s="1"/>
  <c r="AR790" i="8" a="1"/>
  <c r="AR790" i="8" s="1"/>
  <c r="AR791" i="8" a="1"/>
  <c r="AR791" i="8" s="1"/>
  <c r="AR792" i="8" a="1"/>
  <c r="AR792" i="8" s="1"/>
  <c r="AR793" i="8" a="1"/>
  <c r="AR793" i="8" s="1"/>
  <c r="AR794" i="8" a="1"/>
  <c r="AR794" i="8" s="1"/>
  <c r="AR795" i="8" a="1"/>
  <c r="AR795" i="8" s="1"/>
  <c r="AR796" i="8" a="1"/>
  <c r="AR796" i="8" s="1"/>
  <c r="AR797" i="8" a="1"/>
  <c r="AR797" i="8" s="1"/>
  <c r="AR798" i="8" a="1"/>
  <c r="AR798" i="8" s="1"/>
  <c r="AR799" i="8" a="1"/>
  <c r="AR799" i="8" s="1"/>
  <c r="AR800" i="8" a="1"/>
  <c r="AR800" i="8" s="1"/>
  <c r="AR801" i="8" a="1"/>
  <c r="AR801" i="8" s="1"/>
  <c r="AR802" i="8" a="1"/>
  <c r="AR802" i="8" s="1"/>
  <c r="AR803" i="8" a="1"/>
  <c r="AR803" i="8" s="1"/>
  <c r="AR804" i="8" a="1"/>
  <c r="AR804" i="8" s="1"/>
  <c r="AR805" i="8" a="1"/>
  <c r="AR805" i="8" s="1"/>
  <c r="AR806" i="8" a="1"/>
  <c r="AR806" i="8" s="1"/>
  <c r="AR807" i="8" a="1"/>
  <c r="AR807" i="8" s="1"/>
  <c r="AR808" i="8" a="1"/>
  <c r="AR808" i="8" s="1"/>
  <c r="AR809" i="8" a="1"/>
  <c r="AR809" i="8" s="1"/>
  <c r="AR810" i="8" a="1"/>
  <c r="AR810" i="8" s="1"/>
  <c r="AR811" i="8" a="1"/>
  <c r="AR811" i="8" s="1"/>
  <c r="AR812" i="8" a="1"/>
  <c r="AR812" i="8" s="1"/>
  <c r="AR813" i="8" a="1"/>
  <c r="AR813" i="8" s="1"/>
  <c r="AR814" i="8" a="1"/>
  <c r="AR814" i="8" s="1"/>
  <c r="AR815" i="8" a="1"/>
  <c r="AR815" i="8" s="1"/>
  <c r="AR816" i="8" a="1"/>
  <c r="AR816" i="8" s="1"/>
  <c r="AR817" i="8" a="1"/>
  <c r="AR817" i="8" s="1"/>
  <c r="AR818" i="8" a="1"/>
  <c r="AR818" i="8" s="1"/>
  <c r="AR819" i="8" a="1"/>
  <c r="AR819" i="8" s="1"/>
  <c r="AR820" i="8" a="1"/>
  <c r="AR820" i="8" s="1"/>
  <c r="AR821" i="8" a="1"/>
  <c r="AR821" i="8" s="1"/>
  <c r="AR822" i="8" a="1"/>
  <c r="AR822" i="8" s="1"/>
  <c r="AR823" i="8" a="1"/>
  <c r="AR823" i="8" s="1"/>
  <c r="AR824" i="8" a="1"/>
  <c r="AR824" i="8" s="1"/>
  <c r="AR825" i="8" a="1"/>
  <c r="AR825" i="8" s="1"/>
  <c r="AR826" i="8" a="1"/>
  <c r="AR826" i="8" s="1"/>
  <c r="AR827" i="8" a="1"/>
  <c r="AR827" i="8" s="1"/>
  <c r="AR828" i="8" a="1"/>
  <c r="AR828" i="8" s="1"/>
  <c r="AR829" i="8" a="1"/>
  <c r="AR829" i="8" s="1"/>
  <c r="AR830" i="8" a="1"/>
  <c r="AR830" i="8" s="1"/>
  <c r="AR831" i="8" a="1"/>
  <c r="AR831" i="8" s="1"/>
  <c r="AR832" i="8" a="1"/>
  <c r="AR832" i="8" s="1"/>
  <c r="AR833" i="8" a="1"/>
  <c r="AR833" i="8" s="1"/>
  <c r="AR834" i="8" a="1"/>
  <c r="AR834" i="8" s="1"/>
  <c r="AR835" i="8" a="1"/>
  <c r="AR835" i="8" s="1"/>
  <c r="AR836" i="8" a="1"/>
  <c r="AR836" i="8" s="1"/>
  <c r="AR837" i="8" a="1"/>
  <c r="AR837" i="8" s="1"/>
  <c r="AR838" i="8" a="1"/>
  <c r="AR838" i="8" s="1"/>
  <c r="AR839" i="8" a="1"/>
  <c r="AR839" i="8" s="1"/>
  <c r="AR840" i="8" a="1"/>
  <c r="AR840" i="8" s="1"/>
  <c r="AR841" i="8" a="1"/>
  <c r="AR841" i="8" s="1"/>
  <c r="AR842" i="8" a="1"/>
  <c r="AR842" i="8" s="1"/>
  <c r="AR843" i="8" a="1"/>
  <c r="AR843" i="8" s="1"/>
  <c r="AR844" i="8" a="1"/>
  <c r="AR844" i="8" s="1"/>
  <c r="AR845" i="8" a="1"/>
  <c r="AR845" i="8" s="1"/>
  <c r="AR846" i="8" a="1"/>
  <c r="AR846" i="8" s="1"/>
  <c r="AR847" i="8" a="1"/>
  <c r="AR847" i="8" s="1"/>
  <c r="AR848" i="8" a="1"/>
  <c r="AR848" i="8" s="1"/>
  <c r="AR849" i="8" a="1"/>
  <c r="AR849" i="8" s="1"/>
  <c r="AR850" i="8" a="1"/>
  <c r="AR850" i="8" s="1"/>
  <c r="AR851" i="8" a="1"/>
  <c r="AR851" i="8" s="1"/>
  <c r="AR852" i="8" a="1"/>
  <c r="AR852" i="8" s="1"/>
  <c r="AR853" i="8" a="1"/>
  <c r="AR853" i="8" s="1"/>
  <c r="AR854" i="8" a="1"/>
  <c r="AR854" i="8" s="1"/>
  <c r="AR855" i="8" a="1"/>
  <c r="AR855" i="8" s="1"/>
  <c r="AR856" i="8" a="1"/>
  <c r="AR856" i="8" s="1"/>
  <c r="AR857" i="8" a="1"/>
  <c r="AR857" i="8" s="1"/>
  <c r="AR858" i="8" a="1"/>
  <c r="AR858" i="8" s="1"/>
  <c r="AR859" i="8" a="1"/>
  <c r="AR859" i="8" s="1"/>
  <c r="AR860" i="8" a="1"/>
  <c r="AR860" i="8" s="1"/>
  <c r="AR861" i="8" a="1"/>
  <c r="AR861" i="8" s="1"/>
  <c r="AR862" i="8" a="1"/>
  <c r="AR862" i="8" s="1"/>
  <c r="AR863" i="8" a="1"/>
  <c r="AR863" i="8" s="1"/>
  <c r="AR864" i="8" a="1"/>
  <c r="AR864" i="8" s="1"/>
  <c r="AR865" i="8" a="1"/>
  <c r="AR865" i="8" s="1"/>
  <c r="AR866" i="8" a="1"/>
  <c r="AR866" i="8" s="1"/>
  <c r="AR867" i="8" a="1"/>
  <c r="AR867" i="8" s="1"/>
  <c r="AR868" i="8" a="1"/>
  <c r="AR868" i="8" s="1"/>
  <c r="AR869" i="8" a="1"/>
  <c r="AR869" i="8" s="1"/>
  <c r="AR870" i="8" a="1"/>
  <c r="AR870" i="8" s="1"/>
  <c r="AR871" i="8" a="1"/>
  <c r="AR871" i="8" s="1"/>
  <c r="AR872" i="8" a="1"/>
  <c r="AR872" i="8" s="1"/>
  <c r="AR873" i="8" a="1"/>
  <c r="AR873" i="8" s="1"/>
  <c r="AR874" i="8" a="1"/>
  <c r="AR874" i="8" s="1"/>
  <c r="AR875" i="8" a="1"/>
  <c r="AR875" i="8" s="1"/>
  <c r="AR876" i="8" a="1"/>
  <c r="AR876" i="8" s="1"/>
  <c r="AR877" i="8" a="1"/>
  <c r="AR877" i="8" s="1"/>
  <c r="AR878" i="8" a="1"/>
  <c r="AR878" i="8" s="1"/>
  <c r="AR879" i="8" a="1"/>
  <c r="AR879" i="8" s="1"/>
  <c r="AR880" i="8" a="1"/>
  <c r="AR880" i="8" s="1"/>
  <c r="AR881" i="8" a="1"/>
  <c r="AR881" i="8" s="1"/>
  <c r="AR882" i="8" a="1"/>
  <c r="AR882" i="8" s="1"/>
  <c r="AR883" i="8" a="1"/>
  <c r="AR883" i="8" s="1"/>
  <c r="AR884" i="8" a="1"/>
  <c r="AR884" i="8" s="1"/>
  <c r="AR885" i="8" a="1"/>
  <c r="AR885" i="8" s="1"/>
  <c r="AR886" i="8" a="1"/>
  <c r="AR886" i="8" s="1"/>
  <c r="AR887" i="8" a="1"/>
  <c r="AR887" i="8" s="1"/>
  <c r="AR888" i="8" a="1"/>
  <c r="AR888" i="8" s="1"/>
  <c r="AR889" i="8" a="1"/>
  <c r="AR889" i="8" s="1"/>
  <c r="AR890" i="8" a="1"/>
  <c r="AR890" i="8" s="1"/>
  <c r="AR891" i="8" a="1"/>
  <c r="AR891" i="8" s="1"/>
  <c r="AR892" i="8" a="1"/>
  <c r="AR892" i="8" s="1"/>
  <c r="AR893" i="8" a="1"/>
  <c r="AR893" i="8" s="1"/>
  <c r="AR894" i="8" a="1"/>
  <c r="AR894" i="8" s="1"/>
  <c r="AR895" i="8" a="1"/>
  <c r="AR895" i="8" s="1"/>
  <c r="AR896" i="8" a="1"/>
  <c r="AR896" i="8" s="1"/>
  <c r="AR897" i="8" a="1"/>
  <c r="AR897" i="8" s="1"/>
  <c r="AR898" i="8" a="1"/>
  <c r="AR898" i="8" s="1"/>
  <c r="AR899" i="8" a="1"/>
  <c r="AR899" i="8" s="1"/>
  <c r="AR900" i="8" a="1"/>
  <c r="AR900" i="8" s="1"/>
  <c r="AR901" i="8" a="1"/>
  <c r="AR901" i="8" s="1"/>
  <c r="AR902" i="8" a="1"/>
  <c r="AR902" i="8" s="1"/>
  <c r="AR903" i="8" a="1"/>
  <c r="AR903" i="8" s="1"/>
  <c r="AR904" i="8" a="1"/>
  <c r="AR904" i="8" s="1"/>
  <c r="AR905" i="8" a="1"/>
  <c r="AR905" i="8" s="1"/>
  <c r="AR906" i="8" a="1"/>
  <c r="AR906" i="8" s="1"/>
  <c r="AR907" i="8" a="1"/>
  <c r="AR907" i="8" s="1"/>
  <c r="AR908" i="8" a="1"/>
  <c r="AR908" i="8" s="1"/>
  <c r="AR909" i="8" a="1"/>
  <c r="AR909" i="8" s="1"/>
  <c r="AR910" i="8" a="1"/>
  <c r="AR910" i="8" s="1"/>
  <c r="AR911" i="8" a="1"/>
  <c r="AR911" i="8" s="1"/>
  <c r="AR912" i="8" a="1"/>
  <c r="AR912" i="8" s="1"/>
  <c r="AR913" i="8" a="1"/>
  <c r="AR913" i="8" s="1"/>
  <c r="AR914" i="8" a="1"/>
  <c r="AR914" i="8" s="1"/>
  <c r="AR915" i="8" a="1"/>
  <c r="AR915" i="8" s="1"/>
  <c r="AR916" i="8" a="1"/>
  <c r="AR916" i="8" s="1"/>
  <c r="AR917" i="8" a="1"/>
  <c r="AR917" i="8" s="1"/>
  <c r="AR918" i="8" a="1"/>
  <c r="AR918" i="8" s="1"/>
  <c r="AR919" i="8" a="1"/>
  <c r="AR919" i="8" s="1"/>
  <c r="AR920" i="8" a="1"/>
  <c r="AR920" i="8" s="1"/>
  <c r="AR921" i="8" a="1"/>
  <c r="AR921" i="8" s="1"/>
  <c r="AR922" i="8" a="1"/>
  <c r="AR922" i="8" s="1"/>
  <c r="AR923" i="8" a="1"/>
  <c r="AR923" i="8" s="1"/>
  <c r="AR924" i="8" a="1"/>
  <c r="AR924" i="8" s="1"/>
  <c r="AR925" i="8" a="1"/>
  <c r="AR925" i="8" s="1"/>
  <c r="AR926" i="8" a="1"/>
  <c r="AR926" i="8" s="1"/>
  <c r="AR927" i="8" a="1"/>
  <c r="AR927" i="8" s="1"/>
  <c r="AR928" i="8" a="1"/>
  <c r="AR928" i="8" s="1"/>
  <c r="AR929" i="8" a="1"/>
  <c r="AR929" i="8" s="1"/>
  <c r="AR930" i="8" a="1"/>
  <c r="AR930" i="8" s="1"/>
  <c r="AR931" i="8" a="1"/>
  <c r="AR931" i="8" s="1"/>
  <c r="AR932" i="8" a="1"/>
  <c r="AR932" i="8" s="1"/>
  <c r="AR933" i="8" a="1"/>
  <c r="AR933" i="8" s="1"/>
  <c r="AR934" i="8" a="1"/>
  <c r="AR934" i="8" s="1"/>
  <c r="AR935" i="8" a="1"/>
  <c r="AR935" i="8" s="1"/>
  <c r="AR936" i="8" a="1"/>
  <c r="AR936" i="8" s="1"/>
  <c r="AR937" i="8" a="1"/>
  <c r="AR937" i="8" s="1"/>
  <c r="AR938" i="8" a="1"/>
  <c r="AR938" i="8" s="1"/>
  <c r="AR939" i="8" a="1"/>
  <c r="AR939" i="8" s="1"/>
  <c r="AR940" i="8" a="1"/>
  <c r="AR940" i="8" s="1"/>
  <c r="AR941" i="8" a="1"/>
  <c r="AR941" i="8" s="1"/>
  <c r="AR942" i="8" a="1"/>
  <c r="AR942" i="8" s="1"/>
  <c r="AR943" i="8" a="1"/>
  <c r="AR943" i="8" s="1"/>
  <c r="AR944" i="8" a="1"/>
  <c r="AR944" i="8" s="1"/>
  <c r="AR945" i="8" a="1"/>
  <c r="AR945" i="8" s="1"/>
  <c r="AR946" i="8" a="1"/>
  <c r="AR946" i="8" s="1"/>
  <c r="AR947" i="8" a="1"/>
  <c r="AR947" i="8" s="1"/>
  <c r="AR948" i="8" a="1"/>
  <c r="AR948" i="8" s="1"/>
  <c r="AR949" i="8" a="1"/>
  <c r="AR949" i="8" s="1"/>
  <c r="AR950" i="8" a="1"/>
  <c r="AR950" i="8" s="1"/>
  <c r="AR951" i="8" a="1"/>
  <c r="AR951" i="8" s="1"/>
  <c r="AR952" i="8" a="1"/>
  <c r="AR952" i="8" s="1"/>
  <c r="AR953" i="8" a="1"/>
  <c r="AR953" i="8" s="1"/>
  <c r="AR954" i="8" a="1"/>
  <c r="AR954" i="8" s="1"/>
  <c r="AR955" i="8" a="1"/>
  <c r="AR955" i="8" s="1"/>
  <c r="AR956" i="8" a="1"/>
  <c r="AR956" i="8" s="1"/>
  <c r="AR957" i="8" a="1"/>
  <c r="AR957" i="8" s="1"/>
  <c r="AR958" i="8" a="1"/>
  <c r="AR958" i="8" s="1"/>
  <c r="AR959" i="8" a="1"/>
  <c r="AR959" i="8" s="1"/>
  <c r="AR960" i="8" a="1"/>
  <c r="AR960" i="8" s="1"/>
  <c r="AR961" i="8" a="1"/>
  <c r="AR961" i="8" s="1"/>
  <c r="AR962" i="8" a="1"/>
  <c r="AR962" i="8" s="1"/>
  <c r="AR963" i="8" a="1"/>
  <c r="AR963" i="8" s="1"/>
  <c r="AR964" i="8" a="1"/>
  <c r="AR964" i="8" s="1"/>
  <c r="AR965" i="8" a="1"/>
  <c r="AR965" i="8" s="1"/>
  <c r="AR966" i="8" a="1"/>
  <c r="AR966" i="8" s="1"/>
  <c r="AR967" i="8" a="1"/>
  <c r="AR967" i="8" s="1"/>
  <c r="AR968" i="8" a="1"/>
  <c r="AR968" i="8" s="1"/>
  <c r="AR969" i="8" a="1"/>
  <c r="AR969" i="8" s="1"/>
  <c r="AR970" i="8" a="1"/>
  <c r="AR970" i="8" s="1"/>
  <c r="AR971" i="8" a="1"/>
  <c r="AR971" i="8" s="1"/>
  <c r="AR972" i="8" a="1"/>
  <c r="AR972" i="8" s="1"/>
  <c r="AR973" i="8" a="1"/>
  <c r="AR973" i="8" s="1"/>
  <c r="AR974" i="8" a="1"/>
  <c r="AR974" i="8" s="1"/>
  <c r="AR975" i="8" a="1"/>
  <c r="AR975" i="8" s="1"/>
  <c r="AR976" i="8" a="1"/>
  <c r="AR976" i="8" s="1"/>
  <c r="AR977" i="8" a="1"/>
  <c r="AR977" i="8" s="1"/>
  <c r="AR978" i="8" a="1"/>
  <c r="AR978" i="8" s="1"/>
  <c r="AR979" i="8" a="1"/>
  <c r="AR979" i="8" s="1"/>
  <c r="AR980" i="8" a="1"/>
  <c r="AR980" i="8" s="1"/>
  <c r="AR981" i="8" a="1"/>
  <c r="AR981" i="8" s="1"/>
  <c r="AR982" i="8" a="1"/>
  <c r="AR982" i="8" s="1"/>
  <c r="AR983" i="8" a="1"/>
  <c r="AR983" i="8" s="1"/>
  <c r="AR984" i="8" a="1"/>
  <c r="AR984" i="8" s="1"/>
  <c r="AR985" i="8" a="1"/>
  <c r="AR985" i="8" s="1"/>
  <c r="AR986" i="8" a="1"/>
  <c r="AR986" i="8" s="1"/>
  <c r="AR987" i="8" a="1"/>
  <c r="AR987" i="8" s="1"/>
  <c r="AR988" i="8" a="1"/>
  <c r="AR988" i="8" s="1"/>
  <c r="AR989" i="8" a="1"/>
  <c r="AR989" i="8" s="1"/>
  <c r="AR990" i="8" a="1"/>
  <c r="AR990" i="8" s="1"/>
  <c r="AR991" i="8" a="1"/>
  <c r="AR991" i="8" s="1"/>
  <c r="AR992" i="8" a="1"/>
  <c r="AR992" i="8" s="1"/>
  <c r="AR993" i="8" a="1"/>
  <c r="AR993" i="8" s="1"/>
  <c r="AR994" i="8" a="1"/>
  <c r="AR994" i="8" s="1"/>
  <c r="AR995" i="8" a="1"/>
  <c r="AR995" i="8" s="1"/>
  <c r="AR996" i="8" a="1"/>
  <c r="AR996" i="8" s="1"/>
  <c r="AR997" i="8" a="1"/>
  <c r="AR997" i="8" s="1"/>
  <c r="AR998" i="8" a="1"/>
  <c r="AR998" i="8" s="1"/>
  <c r="AR999" i="8" a="1"/>
  <c r="AR999" i="8" s="1"/>
  <c r="AR1000" i="8" a="1"/>
  <c r="AR1000" i="8" s="1"/>
  <c r="AR1001" i="8" a="1"/>
  <c r="AR1001" i="8" s="1"/>
  <c r="AR1002" i="8" a="1"/>
  <c r="AR1002" i="8" s="1"/>
  <c r="AR1003" i="8" a="1"/>
  <c r="AR1003" i="8" s="1"/>
  <c r="AR1004" i="8" a="1"/>
  <c r="AR1004" i="8" s="1"/>
  <c r="AR1005" i="8" a="1"/>
  <c r="AR1005" i="8" s="1"/>
  <c r="AR1006" i="8" a="1"/>
  <c r="AR1006" i="8" s="1"/>
  <c r="AR1007" i="8" a="1"/>
  <c r="AR1007" i="8" s="1"/>
  <c r="AR1008" i="8" a="1"/>
  <c r="AR1008" i="8" s="1"/>
  <c r="AR1009" i="8" a="1"/>
  <c r="AR1009" i="8" s="1"/>
  <c r="AR1010" i="8" a="1"/>
  <c r="AR1010" i="8" s="1"/>
  <c r="AR1011" i="8" a="1"/>
  <c r="AR1011" i="8" s="1"/>
  <c r="AR1012" i="8" a="1"/>
  <c r="AR1012" i="8" s="1"/>
  <c r="AR1013" i="8" a="1"/>
  <c r="AR1013" i="8" s="1"/>
  <c r="AR1014" i="8" a="1"/>
  <c r="AR1014" i="8" s="1"/>
  <c r="AR1015" i="8" a="1"/>
  <c r="AR1015" i="8" s="1"/>
  <c r="AR1016" i="8" a="1"/>
  <c r="AR1016" i="8" s="1"/>
  <c r="AR1017" i="8" a="1"/>
  <c r="AR1017" i="8" s="1"/>
  <c r="AR1018" i="8" a="1"/>
  <c r="AR1018" i="8" s="1"/>
  <c r="AR1019" i="8" a="1"/>
  <c r="AR1019" i="8" s="1"/>
  <c r="AR1020" i="8" a="1"/>
  <c r="AR1020" i="8" s="1"/>
  <c r="AR1021" i="8" a="1"/>
  <c r="AR1021" i="8" s="1"/>
  <c r="AR1022" i="8" a="1"/>
  <c r="AR1022" i="8" s="1"/>
  <c r="AR1023" i="8" a="1"/>
  <c r="AR1023" i="8" s="1"/>
  <c r="AR1024" i="8" a="1"/>
  <c r="AR1024" i="8" s="1"/>
  <c r="AR1025" i="8" a="1"/>
  <c r="AR1025" i="8" s="1"/>
  <c r="AR1026" i="8" a="1"/>
  <c r="AR1026" i="8" s="1"/>
  <c r="AR1027" i="8" a="1"/>
  <c r="AR1027" i="8" s="1"/>
  <c r="AR1028" i="8" a="1"/>
  <c r="AR1028" i="8" s="1"/>
  <c r="AR1029" i="8" a="1"/>
  <c r="AR1029" i="8" s="1"/>
  <c r="AR1030" i="8" a="1"/>
  <c r="AR1030" i="8" s="1"/>
  <c r="AR1031" i="8" a="1"/>
  <c r="AR1031" i="8" s="1"/>
  <c r="AR1032" i="8" a="1"/>
  <c r="AR1032" i="8" s="1"/>
  <c r="AR1033" i="8" a="1"/>
  <c r="AR1033" i="8" s="1"/>
  <c r="AR1034" i="8" a="1"/>
  <c r="AR1034" i="8" s="1"/>
  <c r="AR1035" i="8" a="1"/>
  <c r="AR1035" i="8" s="1"/>
  <c r="AR1036" i="8" a="1"/>
  <c r="AR1036" i="8" s="1"/>
  <c r="AR1037" i="8" a="1"/>
  <c r="AR1037" i="8" s="1"/>
  <c r="AR1038" i="8" a="1"/>
  <c r="AR1038" i="8" s="1"/>
  <c r="AR1039" i="8" a="1"/>
  <c r="AR1039" i="8" s="1"/>
  <c r="AR1040" i="8" a="1"/>
  <c r="AR1040" i="8" s="1"/>
  <c r="AR1041" i="8" a="1"/>
  <c r="AR1041" i="8" s="1"/>
  <c r="AR1042" i="8" a="1"/>
  <c r="AR1042" i="8" s="1"/>
  <c r="AR1043" i="8" a="1"/>
  <c r="AR1043" i="8" s="1"/>
  <c r="AR1044" i="8" a="1"/>
  <c r="AR1044" i="8" s="1"/>
  <c r="AR1045" i="8" a="1"/>
  <c r="AR1045" i="8" s="1"/>
  <c r="AR1046" i="8" a="1"/>
  <c r="AR1046" i="8" s="1"/>
  <c r="AR1047" i="8" a="1"/>
  <c r="AR1047" i="8" s="1"/>
  <c r="AR1048" i="8" a="1"/>
  <c r="AR1048" i="8" s="1"/>
  <c r="AR1049" i="8" a="1"/>
  <c r="AR1049" i="8" s="1"/>
  <c r="AR1050" i="8" a="1"/>
  <c r="AR1050" i="8" s="1"/>
  <c r="AR1051" i="8" a="1"/>
  <c r="AR1051" i="8" s="1"/>
  <c r="AR1052" i="8" a="1"/>
  <c r="AR1052" i="8" s="1"/>
  <c r="AR1053" i="8" a="1"/>
  <c r="AR1053" i="8" s="1"/>
  <c r="AR1054" i="8" a="1"/>
  <c r="AR1054" i="8" s="1"/>
  <c r="AR1055" i="8" a="1"/>
  <c r="AR1055" i="8" s="1"/>
  <c r="AR1056" i="8" a="1"/>
  <c r="AR1056" i="8" s="1"/>
  <c r="AR1057" i="8" a="1"/>
  <c r="AR1057" i="8" s="1"/>
  <c r="AR1058" i="8" a="1"/>
  <c r="AR1058" i="8" s="1"/>
  <c r="AR1059" i="8" a="1"/>
  <c r="AR1059" i="8" s="1"/>
  <c r="AR1060" i="8" a="1"/>
  <c r="AR1060" i="8" s="1"/>
  <c r="AR1061" i="8" a="1"/>
  <c r="AR1061" i="8" s="1"/>
  <c r="AR1062" i="8" a="1"/>
  <c r="AR1062" i="8" s="1"/>
  <c r="AR1063" i="8" a="1"/>
  <c r="AR1063" i="8" s="1"/>
  <c r="AR1064" i="8" a="1"/>
  <c r="AR1064" i="8" s="1"/>
  <c r="AR1065" i="8" a="1"/>
  <c r="AR1065" i="8" s="1"/>
  <c r="AR1066" i="8" a="1"/>
  <c r="AR1066" i="8" s="1"/>
  <c r="AR1067" i="8" a="1"/>
  <c r="AR1067" i="8" s="1"/>
  <c r="AR1068" i="8" a="1"/>
  <c r="AR1068" i="8" s="1"/>
  <c r="AR1069" i="8" a="1"/>
  <c r="AR1069" i="8" s="1"/>
  <c r="AR1070" i="8" a="1"/>
  <c r="AR1070" i="8" s="1"/>
  <c r="AR1071" i="8" a="1"/>
  <c r="AR1071" i="8" s="1"/>
  <c r="AR1072" i="8" a="1"/>
  <c r="AR1072" i="8" s="1"/>
  <c r="AR1073" i="8" a="1"/>
  <c r="AR1073" i="8" s="1"/>
  <c r="AR1074" i="8" a="1"/>
  <c r="AR1074" i="8" s="1"/>
  <c r="AR1075" i="8" a="1"/>
  <c r="AR1075" i="8" s="1"/>
  <c r="AR1076" i="8" a="1"/>
  <c r="AR1076" i="8" s="1"/>
  <c r="AR1077" i="8" a="1"/>
  <c r="AR1077" i="8" s="1"/>
  <c r="AR1078" i="8" a="1"/>
  <c r="AR1078" i="8" s="1"/>
  <c r="AR1079" i="8" a="1"/>
  <c r="AR1079" i="8" s="1"/>
  <c r="AR1080" i="8" a="1"/>
  <c r="AR1080" i="8" s="1"/>
  <c r="AR1081" i="8" a="1"/>
  <c r="AR1081" i="8" s="1"/>
  <c r="AR1082" i="8" a="1"/>
  <c r="AR1082" i="8" s="1"/>
  <c r="AR1083" i="8" a="1"/>
  <c r="AR1083" i="8" s="1"/>
  <c r="AR1084" i="8" a="1"/>
  <c r="AR1084" i="8" s="1"/>
  <c r="AR1085" i="8" a="1"/>
  <c r="AR1085" i="8" s="1"/>
  <c r="AR1086" i="8" a="1"/>
  <c r="AR1086" i="8" s="1"/>
  <c r="AR1087" i="8" a="1"/>
  <c r="AR1087" i="8" s="1"/>
  <c r="AR1088" i="8" a="1"/>
  <c r="AR1088" i="8" s="1"/>
  <c r="AR1089" i="8" a="1"/>
  <c r="AR1089" i="8" s="1"/>
  <c r="AR1090" i="8" a="1"/>
  <c r="AR1090" i="8" s="1"/>
  <c r="AR1091" i="8" a="1"/>
  <c r="AR1091" i="8" s="1"/>
  <c r="AR1092" i="8" a="1"/>
  <c r="AR1092" i="8" s="1"/>
  <c r="AR1093" i="8" a="1"/>
  <c r="AR1093" i="8" s="1"/>
  <c r="AR1094" i="8" a="1"/>
  <c r="AR1094" i="8" s="1"/>
  <c r="AR1095" i="8" a="1"/>
  <c r="AR1095" i="8" s="1"/>
  <c r="AR1096" i="8" a="1"/>
  <c r="AR1096" i="8" s="1"/>
  <c r="AR1097" i="8" a="1"/>
  <c r="AR1097" i="8" s="1"/>
  <c r="AR1098" i="8" a="1"/>
  <c r="AR1098" i="8" s="1"/>
  <c r="AR1099" i="8" a="1"/>
  <c r="AR1099" i="8" s="1"/>
  <c r="AR1100" i="8" a="1"/>
  <c r="AR1100" i="8" s="1"/>
  <c r="AR1101" i="8" a="1"/>
  <c r="AR1101" i="8" s="1"/>
  <c r="AR1102" i="8" a="1"/>
  <c r="AR1102" i="8" s="1"/>
  <c r="AR1103" i="8" a="1"/>
  <c r="AR1103" i="8" s="1"/>
  <c r="AR1104" i="8" a="1"/>
  <c r="AR1104" i="8" s="1"/>
  <c r="AR1105" i="8" a="1"/>
  <c r="AR1105" i="8" s="1"/>
  <c r="AR1106" i="8" a="1"/>
  <c r="AR1106" i="8" s="1"/>
  <c r="AR1107" i="8" a="1"/>
  <c r="AR1107" i="8" s="1"/>
  <c r="AR1108" i="8" a="1"/>
  <c r="AR1108" i="8" s="1"/>
  <c r="AR1109" i="8" a="1"/>
  <c r="AR1109" i="8" s="1"/>
  <c r="AR1110" i="8" a="1"/>
  <c r="AR1110" i="8" s="1"/>
  <c r="AR1111" i="8" a="1"/>
  <c r="AR1111" i="8" s="1"/>
  <c r="AR1112" i="8" a="1"/>
  <c r="AR1112" i="8" s="1"/>
  <c r="AR1113" i="8" a="1"/>
  <c r="AR1113" i="8" s="1"/>
  <c r="AR1114" i="8" a="1"/>
  <c r="AR1114" i="8" s="1"/>
  <c r="AR1115" i="8" a="1"/>
  <c r="AR1115" i="8" s="1"/>
  <c r="AR1116" i="8" a="1"/>
  <c r="AR1116" i="8" s="1"/>
  <c r="AR1117" i="8" a="1"/>
  <c r="AR1117" i="8" s="1"/>
  <c r="AR1118" i="8" a="1"/>
  <c r="AR1118" i="8" s="1"/>
  <c r="AR1119" i="8" a="1"/>
  <c r="AR1119" i="8" s="1"/>
  <c r="AR1120" i="8" a="1"/>
  <c r="AR1120" i="8" s="1"/>
  <c r="AR1121" i="8" a="1"/>
  <c r="AR1121" i="8" s="1"/>
  <c r="AR1122" i="8" a="1"/>
  <c r="AR1122" i="8" s="1"/>
  <c r="AR1123" i="8" a="1"/>
  <c r="AR1123" i="8" s="1"/>
  <c r="AR1124" i="8" a="1"/>
  <c r="AR1124" i="8" s="1"/>
  <c r="AR1125" i="8" a="1"/>
  <c r="AR1125" i="8" s="1"/>
  <c r="AR1126" i="8" a="1"/>
  <c r="AR1126" i="8" s="1"/>
  <c r="AR1127" i="8" a="1"/>
  <c r="AR1127" i="8" s="1"/>
  <c r="AR1128" i="8" a="1"/>
  <c r="AR1128" i="8" s="1"/>
  <c r="AR1129" i="8" a="1"/>
  <c r="AR1129" i="8" s="1"/>
  <c r="AR1130" i="8" a="1"/>
  <c r="AR1130" i="8" s="1"/>
  <c r="AR1131" i="8" a="1"/>
  <c r="AR1131" i="8" s="1"/>
  <c r="AR1132" i="8" a="1"/>
  <c r="AR1132" i="8" s="1"/>
  <c r="AR1133" i="8" a="1"/>
  <c r="AR1133" i="8" s="1"/>
  <c r="AR1134" i="8" a="1"/>
  <c r="AR1134" i="8" s="1"/>
  <c r="AR1135" i="8" a="1"/>
  <c r="AR1135" i="8" s="1"/>
  <c r="AR1136" i="8" a="1"/>
  <c r="AR1136" i="8" s="1"/>
  <c r="AR1137" i="8" a="1"/>
  <c r="AR1137" i="8" s="1"/>
  <c r="AR1138" i="8" a="1"/>
  <c r="AR1138" i="8" s="1"/>
  <c r="AR1139" i="8" a="1"/>
  <c r="AR1139" i="8" s="1"/>
  <c r="AR1140" i="8" a="1"/>
  <c r="AR1140" i="8" s="1"/>
  <c r="AR1141" i="8" a="1"/>
  <c r="AR1141" i="8" s="1"/>
  <c r="AR1142" i="8" a="1"/>
  <c r="AR1142" i="8" s="1"/>
  <c r="AR1143" i="8" a="1"/>
  <c r="AR1143" i="8" s="1"/>
  <c r="AR1144" i="8" a="1"/>
  <c r="AR1144" i="8" s="1"/>
  <c r="AR1145" i="8" a="1"/>
  <c r="AR1145" i="8" s="1"/>
  <c r="AR1146" i="8" a="1"/>
  <c r="AR1146" i="8" s="1"/>
  <c r="AR1147" i="8" a="1"/>
  <c r="AR1147" i="8" s="1"/>
  <c r="AR1148" i="8" a="1"/>
  <c r="AR1148" i="8" s="1"/>
  <c r="AR1149" i="8" a="1"/>
  <c r="AR1149" i="8" s="1"/>
  <c r="AR1150" i="8" a="1"/>
  <c r="AR1150" i="8" s="1"/>
  <c r="AR1151" i="8" a="1"/>
  <c r="AR1151" i="8" s="1"/>
  <c r="AR1152" i="8" a="1"/>
  <c r="AR1152" i="8" s="1"/>
  <c r="AR1153" i="8" a="1"/>
  <c r="AR1153" i="8" s="1"/>
  <c r="AR1154" i="8" a="1"/>
  <c r="AR1154" i="8" s="1"/>
  <c r="AR1155" i="8" a="1"/>
  <c r="AR1155" i="8" s="1"/>
  <c r="AR1156" i="8" a="1"/>
  <c r="AR1156" i="8" s="1"/>
  <c r="AR1157" i="8" a="1"/>
  <c r="AR1157" i="8" s="1"/>
  <c r="AR1158" i="8" a="1"/>
  <c r="AR1158" i="8" s="1"/>
  <c r="AR1159" i="8" a="1"/>
  <c r="AR1159" i="8" s="1"/>
  <c r="AR1160" i="8" a="1"/>
  <c r="AR1160" i="8" s="1"/>
  <c r="AR1161" i="8" a="1"/>
  <c r="AR1161" i="8" s="1"/>
  <c r="AR1162" i="8" a="1"/>
  <c r="AR1162" i="8" s="1"/>
  <c r="AR1163" i="8" a="1"/>
  <c r="AR1163" i="8" s="1"/>
  <c r="AR1164" i="8" a="1"/>
  <c r="AR1164" i="8" s="1"/>
  <c r="AR1165" i="8" a="1"/>
  <c r="AR1165" i="8" s="1"/>
  <c r="AR1166" i="8" a="1"/>
  <c r="AR1166" i="8" s="1"/>
  <c r="AR1167" i="8" a="1"/>
  <c r="AR1167" i="8" s="1"/>
  <c r="AR1168" i="8" a="1"/>
  <c r="AR1168" i="8" s="1"/>
  <c r="AR1169" i="8" a="1"/>
  <c r="AR1169" i="8" s="1"/>
  <c r="AR1170" i="8" a="1"/>
  <c r="AR1170" i="8" s="1"/>
  <c r="AR1171" i="8" a="1"/>
  <c r="AR1171" i="8" s="1"/>
  <c r="AR1172" i="8" a="1"/>
  <c r="AR1172" i="8" s="1"/>
  <c r="AR1173" i="8" a="1"/>
  <c r="AR1173" i="8" s="1"/>
  <c r="AR1174" i="8" a="1"/>
  <c r="AR1174" i="8" s="1"/>
  <c r="AR1175" i="8" a="1"/>
  <c r="AR1175" i="8" s="1"/>
  <c r="AR1176" i="8" a="1"/>
  <c r="AR1176" i="8" s="1"/>
  <c r="AR1177" i="8" a="1"/>
  <c r="AR1177" i="8" s="1"/>
  <c r="AR1178" i="8" a="1"/>
  <c r="AR1178" i="8" s="1"/>
  <c r="AR1179" i="8" a="1"/>
  <c r="AR1179" i="8" s="1"/>
  <c r="AR1180" i="8" a="1"/>
  <c r="AR1180" i="8" s="1"/>
  <c r="AR1181" i="8" a="1"/>
  <c r="AR1181" i="8" s="1"/>
  <c r="AR1182" i="8" a="1"/>
  <c r="AR1182" i="8" s="1"/>
  <c r="AR1183" i="8" a="1"/>
  <c r="AR1183" i="8" s="1"/>
  <c r="AR1184" i="8" a="1"/>
  <c r="AR1184" i="8" s="1"/>
  <c r="AR1185" i="8" a="1"/>
  <c r="AR1185" i="8" s="1"/>
  <c r="AR1186" i="8" a="1"/>
  <c r="AR1186" i="8" s="1"/>
  <c r="AR1187" i="8" a="1"/>
  <c r="AR1187" i="8" s="1"/>
  <c r="AR1188" i="8" a="1"/>
  <c r="AR1188" i="8" s="1"/>
  <c r="AR1189" i="8" a="1"/>
  <c r="AR1189" i="8" s="1"/>
  <c r="AR1190" i="8" a="1"/>
  <c r="AR1190" i="8" s="1"/>
  <c r="AR1191" i="8" a="1"/>
  <c r="AR1191" i="8" s="1"/>
  <c r="AR1192" i="8" a="1"/>
  <c r="AR1192" i="8" s="1"/>
  <c r="AR1193" i="8" a="1"/>
  <c r="AR1193" i="8" s="1"/>
  <c r="AR1194" i="8" a="1"/>
  <c r="AR1194" i="8" s="1"/>
  <c r="AR1195" i="8" a="1"/>
  <c r="AR1195" i="8" s="1"/>
  <c r="AR1196" i="8" a="1"/>
  <c r="AR1196" i="8" s="1"/>
  <c r="AR1197" i="8" a="1"/>
  <c r="AR1197" i="8" s="1"/>
  <c r="AR1198" i="8" a="1"/>
  <c r="AR1198" i="8" s="1"/>
  <c r="AR1199" i="8" a="1"/>
  <c r="AR1199" i="8" s="1"/>
  <c r="AR1200" i="8" a="1"/>
  <c r="AR1200" i="8" s="1"/>
  <c r="AR1201" i="8" a="1"/>
  <c r="AR1201" i="8" s="1"/>
  <c r="AR1202" i="8" a="1"/>
  <c r="AR1202" i="8" s="1"/>
  <c r="AR1203" i="8" a="1"/>
  <c r="AR1203" i="8" s="1"/>
  <c r="AR1204" i="8" a="1"/>
  <c r="AR1204" i="8" s="1"/>
  <c r="AR1205" i="8" a="1"/>
  <c r="AR1205" i="8" s="1"/>
  <c r="AR1206" i="8" a="1"/>
  <c r="AR1206" i="8" s="1"/>
  <c r="AR1207" i="8" a="1"/>
  <c r="AR1207" i="8" s="1"/>
  <c r="AR1208" i="8" a="1"/>
  <c r="AR1208" i="8" s="1"/>
  <c r="AR1209" i="8" a="1"/>
  <c r="AR1209" i="8" s="1"/>
  <c r="AR1210" i="8" a="1"/>
  <c r="AR1210" i="8" s="1"/>
  <c r="AR1211" i="8" a="1"/>
  <c r="AR1211" i="8" s="1"/>
  <c r="AR1212" i="8" a="1"/>
  <c r="AR1212" i="8" s="1"/>
  <c r="AR1213" i="8" a="1"/>
  <c r="AR1213" i="8" s="1"/>
  <c r="AR1214" i="8" a="1"/>
  <c r="AR1214" i="8" s="1"/>
  <c r="AR1215" i="8" a="1"/>
  <c r="AR1215" i="8" s="1"/>
  <c r="AR1216" i="8" a="1"/>
  <c r="AR1216" i="8" s="1"/>
  <c r="AR1217" i="8" a="1"/>
  <c r="AR1217" i="8" s="1"/>
  <c r="AR1218" i="8" a="1"/>
  <c r="AR1218" i="8" s="1"/>
  <c r="AR1219" i="8" a="1"/>
  <c r="AR1219" i="8" s="1"/>
  <c r="AR1220" i="8" a="1"/>
  <c r="AR1220" i="8" s="1"/>
  <c r="AR1221" i="8" a="1"/>
  <c r="AR1221" i="8" s="1"/>
  <c r="AR1222" i="8" a="1"/>
  <c r="AR1222" i="8" s="1"/>
  <c r="AR1223" i="8" a="1"/>
  <c r="AR1223" i="8" s="1"/>
  <c r="AR1224" i="8" a="1"/>
  <c r="AR1224" i="8" s="1"/>
  <c r="AR1225" i="8" a="1"/>
  <c r="AR1225" i="8" s="1"/>
  <c r="AR1226" i="8" a="1"/>
  <c r="AR1226" i="8" s="1"/>
  <c r="AR1227" i="8" a="1"/>
  <c r="AR1227" i="8" s="1"/>
  <c r="AR1228" i="8" a="1"/>
  <c r="AR1228" i="8" s="1"/>
  <c r="AR1229" i="8" a="1"/>
  <c r="AR1229" i="8" s="1"/>
  <c r="AR1230" i="8" a="1"/>
  <c r="AR1230" i="8" s="1"/>
  <c r="AR1231" i="8" a="1"/>
  <c r="AR1231" i="8" s="1"/>
  <c r="AR1232" i="8" a="1"/>
  <c r="AR1232" i="8" s="1"/>
  <c r="AR1233" i="8" a="1"/>
  <c r="AR1233" i="8" s="1"/>
  <c r="AR1234" i="8" a="1"/>
  <c r="AR1234" i="8" s="1"/>
  <c r="AR1235" i="8" a="1"/>
  <c r="AR1235" i="8" s="1"/>
  <c r="AR1236" i="8" a="1"/>
  <c r="AR1236" i="8" s="1"/>
  <c r="AR1237" i="8" a="1"/>
  <c r="AR1237" i="8" s="1"/>
  <c r="AR1238" i="8" a="1"/>
  <c r="AR1238" i="8" s="1"/>
  <c r="AR1239" i="8" a="1"/>
  <c r="AR1239" i="8" s="1"/>
  <c r="AR1240" i="8" a="1"/>
  <c r="AR1240" i="8" s="1"/>
  <c r="AR1241" i="8" a="1"/>
  <c r="AR1241" i="8" s="1"/>
  <c r="AR1242" i="8" a="1"/>
  <c r="AR1242" i="8" s="1"/>
  <c r="AR1243" i="8" a="1"/>
  <c r="AR1243" i="8" s="1"/>
  <c r="AR1244" i="8" a="1"/>
  <c r="AR1244" i="8" s="1"/>
  <c r="AR1245" i="8" a="1"/>
  <c r="AR1245" i="8" s="1"/>
  <c r="AR1246" i="8" a="1"/>
  <c r="AR1246" i="8" s="1"/>
  <c r="AR1247" i="8" a="1"/>
  <c r="AR1247" i="8" s="1"/>
  <c r="AR1248" i="8" a="1"/>
  <c r="AR1248" i="8" s="1"/>
  <c r="AR1249" i="8" a="1"/>
  <c r="AR1249" i="8" s="1"/>
  <c r="AR1250" i="8" a="1"/>
  <c r="AR1250" i="8" s="1"/>
  <c r="AR1251" i="8" a="1"/>
  <c r="AR1251" i="8" s="1"/>
  <c r="AR1252" i="8" a="1"/>
  <c r="AR1252" i="8" s="1"/>
  <c r="AR1253" i="8" a="1"/>
  <c r="AR1253" i="8" s="1"/>
  <c r="AR1254" i="8" a="1"/>
  <c r="AR1254" i="8" s="1"/>
  <c r="AR1255" i="8" a="1"/>
  <c r="AR1255" i="8" s="1"/>
  <c r="AR1256" i="8" a="1"/>
  <c r="AR1256" i="8" s="1"/>
  <c r="AR1257" i="8" a="1"/>
  <c r="AR1257" i="8" s="1"/>
  <c r="AR1258" i="8" a="1"/>
  <c r="AR1258" i="8" s="1"/>
  <c r="AR1259" i="8" a="1"/>
  <c r="AR1259" i="8" s="1"/>
  <c r="AR1260" i="8" a="1"/>
  <c r="AR1260" i="8" s="1"/>
  <c r="AR1261" i="8" a="1"/>
  <c r="AR1261" i="8" s="1"/>
  <c r="AR1262" i="8" a="1"/>
  <c r="AR1262" i="8" s="1"/>
  <c r="AR1263" i="8" a="1"/>
  <c r="AR1263" i="8" s="1"/>
  <c r="AR1264" i="8" a="1"/>
  <c r="AR1264" i="8" s="1"/>
  <c r="AR1265" i="8" a="1"/>
  <c r="AR1265" i="8" s="1"/>
  <c r="AR1266" i="8" a="1"/>
  <c r="AR1266" i="8" s="1"/>
  <c r="AR1267" i="8" a="1"/>
  <c r="AR1267" i="8" s="1"/>
  <c r="AR1268" i="8" a="1"/>
  <c r="AR1268" i="8" s="1"/>
  <c r="AR1269" i="8" a="1"/>
  <c r="AR1269" i="8" s="1"/>
  <c r="AR1270" i="8" a="1"/>
  <c r="AR1270" i="8" s="1"/>
  <c r="AR1271" i="8" a="1"/>
  <c r="AR1271" i="8" s="1"/>
  <c r="AR1272" i="8" a="1"/>
  <c r="AR1272" i="8" s="1"/>
  <c r="AR1273" i="8" a="1"/>
  <c r="AR1273" i="8" s="1"/>
  <c r="AR1274" i="8" a="1"/>
  <c r="AR1274" i="8" s="1"/>
  <c r="AR1275" i="8" a="1"/>
  <c r="AR1275" i="8" s="1"/>
  <c r="AR1276" i="8" a="1"/>
  <c r="AR1276" i="8" s="1"/>
  <c r="AR1277" i="8" a="1"/>
  <c r="AR1277" i="8" s="1"/>
  <c r="AR1278" i="8" a="1"/>
  <c r="AR1278" i="8" s="1"/>
  <c r="AR1279" i="8" a="1"/>
  <c r="AR1279" i="8" s="1"/>
  <c r="AR1280" i="8" a="1"/>
  <c r="AR1280" i="8" s="1"/>
  <c r="AR1281" i="8" a="1"/>
  <c r="AR1281" i="8" s="1"/>
  <c r="AR1282" i="8" a="1"/>
  <c r="AR1282" i="8" s="1"/>
  <c r="AR1283" i="8" a="1"/>
  <c r="AR1283" i="8" s="1"/>
  <c r="AR1284" i="8" a="1"/>
  <c r="AR1284" i="8" s="1"/>
  <c r="AR1285" i="8" a="1"/>
  <c r="AR1285" i="8" s="1"/>
  <c r="AR1286" i="8" a="1"/>
  <c r="AR1286" i="8" s="1"/>
  <c r="AR1287" i="8" a="1"/>
  <c r="AR1287" i="8" s="1"/>
  <c r="AR1288" i="8" a="1"/>
  <c r="AR1288" i="8" s="1"/>
  <c r="AR1289" i="8" a="1"/>
  <c r="AR1289" i="8" s="1"/>
  <c r="AR1290" i="8" a="1"/>
  <c r="AR1290" i="8" s="1"/>
  <c r="AR1291" i="8" a="1"/>
  <c r="AR1291" i="8" s="1"/>
  <c r="AR1292" i="8" a="1"/>
  <c r="AR1292" i="8" s="1"/>
  <c r="AR1293" i="8" a="1"/>
  <c r="AR1293" i="8" s="1"/>
  <c r="AR1294" i="8" a="1"/>
  <c r="AR1294" i="8" s="1"/>
  <c r="AR1295" i="8" a="1"/>
  <c r="AR1295" i="8" s="1"/>
  <c r="AR1296" i="8" a="1"/>
  <c r="AR1296" i="8" s="1"/>
  <c r="AR1297" i="8" a="1"/>
  <c r="AR1297" i="8" s="1"/>
  <c r="AR1298" i="8" a="1"/>
  <c r="AR1298" i="8" s="1"/>
  <c r="AR1299" i="8" a="1"/>
  <c r="AR1299" i="8" s="1"/>
  <c r="AR1300" i="8" a="1"/>
  <c r="AR1300" i="8" s="1"/>
  <c r="AR1301" i="8" a="1"/>
  <c r="AR1301" i="8" s="1"/>
  <c r="AR1302" i="8" a="1"/>
  <c r="AR1302" i="8" s="1"/>
  <c r="AR1303" i="8" a="1"/>
  <c r="AR1303" i="8" s="1"/>
  <c r="AR1304" i="8" a="1"/>
  <c r="AR1304" i="8" s="1"/>
  <c r="AR1305" i="8" a="1"/>
  <c r="AR1305" i="8" s="1"/>
  <c r="AR1306" i="8" a="1"/>
  <c r="AR1306" i="8" s="1"/>
  <c r="AR1307" i="8" a="1"/>
  <c r="AR1307" i="8" s="1"/>
  <c r="AR1308" i="8" a="1"/>
  <c r="AR1308" i="8" s="1"/>
  <c r="AR1309" i="8" a="1"/>
  <c r="AR1309" i="8" s="1"/>
  <c r="AR1310" i="8" a="1"/>
  <c r="AR1310" i="8" s="1"/>
  <c r="AR1311" i="8" a="1"/>
  <c r="AR1311" i="8" s="1"/>
  <c r="AR1312" i="8" a="1"/>
  <c r="AR1312" i="8" s="1"/>
  <c r="AR1313" i="8" a="1"/>
  <c r="AR1313" i="8" s="1"/>
  <c r="AR1314" i="8" a="1"/>
  <c r="AR1314" i="8" s="1"/>
  <c r="AR1315" i="8" a="1"/>
  <c r="AR1315" i="8" s="1"/>
  <c r="AR1316" i="8" a="1"/>
  <c r="AR1316" i="8" s="1"/>
  <c r="AR1317" i="8" a="1"/>
  <c r="AR1317" i="8" s="1"/>
  <c r="AR1318" i="8" a="1"/>
  <c r="AR1318" i="8" s="1"/>
  <c r="AR1319" i="8" a="1"/>
  <c r="AR1319" i="8" s="1"/>
  <c r="AR1320" i="8" a="1"/>
  <c r="AR1320" i="8" s="1"/>
  <c r="AR1321" i="8" a="1"/>
  <c r="AR1321" i="8" s="1"/>
  <c r="AR1322" i="8" a="1"/>
  <c r="AR1322" i="8" s="1"/>
  <c r="AR1323" i="8" a="1"/>
  <c r="AR1323" i="8" s="1"/>
  <c r="AR1324" i="8" a="1"/>
  <c r="AR1324" i="8" s="1"/>
  <c r="AR1325" i="8" a="1"/>
  <c r="AR1325" i="8" s="1"/>
  <c r="AR1326" i="8" a="1"/>
  <c r="AR1326" i="8" s="1"/>
  <c r="AR1327" i="8" a="1"/>
  <c r="AR1327" i="8" s="1"/>
  <c r="AR1328" i="8" a="1"/>
  <c r="AR1328" i="8" s="1"/>
  <c r="AR1329" i="8" a="1"/>
  <c r="AR1329" i="8" s="1"/>
  <c r="AR1330" i="8" a="1"/>
  <c r="AR1330" i="8" s="1"/>
  <c r="AR1331" i="8" a="1"/>
  <c r="AR1331" i="8" s="1"/>
  <c r="AR1332" i="8" a="1"/>
  <c r="AR1332" i="8" s="1"/>
  <c r="AR1333" i="8" a="1"/>
  <c r="AR1333" i="8" s="1"/>
  <c r="AR1334" i="8" a="1"/>
  <c r="AR1334" i="8" s="1"/>
  <c r="AR1335" i="8" a="1"/>
  <c r="AR1335" i="8" s="1"/>
  <c r="AR1336" i="8" a="1"/>
  <c r="AR1336" i="8" s="1"/>
  <c r="AR1337" i="8" a="1"/>
  <c r="AR1337" i="8" s="1"/>
  <c r="H3" i="6"/>
  <c r="D12" i="17" l="1"/>
  <c r="E12" i="17" s="1"/>
  <c r="F12" i="17" s="1"/>
  <c r="G12" i="17" s="1"/>
  <c r="H12" i="17" s="1"/>
  <c r="I12" i="17" s="1"/>
  <c r="J12" i="17" s="1"/>
  <c r="K12" i="17" s="1"/>
  <c r="L12" i="17" s="1"/>
  <c r="M12" i="17" s="1"/>
  <c r="N12" i="17" s="1"/>
  <c r="G14" i="17"/>
  <c r="H14" i="17" s="1"/>
  <c r="I14" i="17" s="1"/>
  <c r="J14" i="17" s="1"/>
  <c r="K14" i="17" s="1"/>
  <c r="L14" i="17" s="1"/>
  <c r="M14" i="17" s="1"/>
  <c r="N14" i="17" s="1"/>
  <c r="J60" i="9" a="1"/>
  <c r="J60" i="9" s="1"/>
  <c r="I60" i="9" a="1"/>
  <c r="I60" i="9" s="1"/>
  <c r="L60" i="9" s="1"/>
  <c r="M60" i="9" s="1"/>
  <c r="E60" i="9" a="1"/>
  <c r="E60" i="9" s="1"/>
  <c r="D60" i="9" a="1"/>
  <c r="D60" i="9" s="1"/>
  <c r="G60" i="9" s="1"/>
  <c r="H60" i="9" s="1"/>
  <c r="J59" i="9" a="1"/>
  <c r="J59" i="9" s="1"/>
  <c r="J61" i="9" s="1"/>
  <c r="I59" i="9" a="1"/>
  <c r="I59" i="9" s="1"/>
  <c r="E59" i="9" a="1"/>
  <c r="E59" i="9" s="1"/>
  <c r="D59" i="9" a="1"/>
  <c r="D59" i="9" s="1"/>
  <c r="J57" i="9" a="1"/>
  <c r="J57" i="9" s="1"/>
  <c r="I57" i="9" a="1"/>
  <c r="I57" i="9" s="1"/>
  <c r="E57" i="9" a="1"/>
  <c r="E57" i="9" s="1"/>
  <c r="D57" i="9" a="1"/>
  <c r="D57" i="9" s="1"/>
  <c r="J56" i="9" a="1"/>
  <c r="J56" i="9" s="1"/>
  <c r="J58" i="9" s="1"/>
  <c r="I56" i="9" a="1"/>
  <c r="I56" i="9" s="1"/>
  <c r="E56" i="9" a="1"/>
  <c r="E56" i="9" s="1"/>
  <c r="D56" i="9" a="1"/>
  <c r="D56" i="9" s="1"/>
  <c r="D58" i="9" s="1"/>
  <c r="J54" i="9" a="1"/>
  <c r="J54" i="9" s="1"/>
  <c r="I54" i="9" a="1"/>
  <c r="I54" i="9" s="1"/>
  <c r="L54" i="9" s="1"/>
  <c r="M54" i="9" s="1"/>
  <c r="E54" i="9" a="1"/>
  <c r="E54" i="9" s="1"/>
  <c r="D54" i="9" a="1"/>
  <c r="D54" i="9" s="1"/>
  <c r="J53" i="9" a="1"/>
  <c r="J53" i="9" s="1"/>
  <c r="J55" i="9" s="1"/>
  <c r="I53" i="9" a="1"/>
  <c r="I53" i="9" s="1"/>
  <c r="E53" i="9" a="1"/>
  <c r="E53" i="9" s="1"/>
  <c r="D53" i="9" a="1"/>
  <c r="D53" i="9" s="1"/>
  <c r="G53" i="9" s="1"/>
  <c r="H53" i="9" s="1"/>
  <c r="J51" i="9" a="1"/>
  <c r="J51" i="9" s="1"/>
  <c r="I51" i="9" a="1"/>
  <c r="I51" i="9" s="1"/>
  <c r="E51" i="9" a="1"/>
  <c r="E51" i="9" s="1"/>
  <c r="D51" i="9" a="1"/>
  <c r="D51" i="9" s="1"/>
  <c r="G51" i="9" s="1"/>
  <c r="H51" i="9" s="1"/>
  <c r="J50" i="9" a="1"/>
  <c r="J50" i="9" s="1"/>
  <c r="I50" i="9" a="1"/>
  <c r="I50" i="9" s="1"/>
  <c r="E50" i="9" a="1"/>
  <c r="E50" i="9" s="1"/>
  <c r="D50" i="9" a="1"/>
  <c r="D50" i="9" s="1"/>
  <c r="I38" i="9" a="1"/>
  <c r="I38" i="9" s="1"/>
  <c r="J38" i="9" a="1"/>
  <c r="J38" i="9" s="1"/>
  <c r="A3" i="9"/>
  <c r="A2" i="9"/>
  <c r="E38" i="9" a="1"/>
  <c r="E38" i="9" s="1"/>
  <c r="D38" i="9" a="1"/>
  <c r="D38" i="9" s="1"/>
  <c r="J26" i="9" a="1"/>
  <c r="J26" i="9" s="1"/>
  <c r="J25" i="9" s="1" a="1"/>
  <c r="J25" i="9" s="1"/>
  <c r="I26" i="9" a="1"/>
  <c r="I26" i="9" s="1"/>
  <c r="I25" i="9" s="1" a="1"/>
  <c r="I25" i="9" s="1"/>
  <c r="E26" i="9" a="1"/>
  <c r="E26" i="9" s="1"/>
  <c r="E25" i="9" s="1" a="1"/>
  <c r="E25" i="9" s="1"/>
  <c r="D26" i="9" a="1"/>
  <c r="D26" i="9" s="1"/>
  <c r="J23" i="9" a="1"/>
  <c r="J23" i="9" s="1"/>
  <c r="I23" i="9" a="1"/>
  <c r="I23" i="9" s="1"/>
  <c r="E23" i="9" a="1"/>
  <c r="E23" i="9" s="1"/>
  <c r="D23" i="9" a="1"/>
  <c r="D23" i="9" s="1"/>
  <c r="J22" i="9" a="1"/>
  <c r="J22" i="9" s="1"/>
  <c r="J21" i="9" s="1" a="1"/>
  <c r="J21" i="9" s="1"/>
  <c r="J20" i="9" s="1"/>
  <c r="I22" i="9" a="1"/>
  <c r="I22" i="9" s="1"/>
  <c r="I21" i="9" s="1" a="1"/>
  <c r="I21" i="9" s="1"/>
  <c r="E22" i="9" a="1"/>
  <c r="E22" i="9" s="1"/>
  <c r="E21" i="9" s="1" a="1"/>
  <c r="E21" i="9" s="1"/>
  <c r="D22" i="9" a="1"/>
  <c r="D22" i="9" s="1"/>
  <c r="J18" i="9" a="1"/>
  <c r="J18" i="9" s="1"/>
  <c r="K18" i="9" s="1"/>
  <c r="I18" i="9" a="1"/>
  <c r="I18" i="9" s="1"/>
  <c r="E18" i="9" a="1"/>
  <c r="E18" i="9" s="1"/>
  <c r="D18" i="9" a="1"/>
  <c r="D18" i="9" s="1"/>
  <c r="G18" i="9" s="1"/>
  <c r="H18" i="9" s="1"/>
  <c r="J17" i="9" a="1"/>
  <c r="J17" i="9" s="1"/>
  <c r="K17" i="9" s="1"/>
  <c r="I17" i="9" a="1"/>
  <c r="I17" i="9" s="1"/>
  <c r="I19" i="9" s="1"/>
  <c r="E17" i="9" a="1"/>
  <c r="E17" i="9" s="1"/>
  <c r="D17" i="9" a="1"/>
  <c r="D17" i="9" s="1"/>
  <c r="D19" i="9" s="1"/>
  <c r="J15" i="9" a="1"/>
  <c r="J15" i="9" s="1"/>
  <c r="K15" i="9" s="1"/>
  <c r="I15" i="9" a="1"/>
  <c r="I15" i="9" s="1"/>
  <c r="E15" i="9" a="1"/>
  <c r="E15" i="9" s="1"/>
  <c r="D15" i="9" a="1"/>
  <c r="D15" i="9" s="1"/>
  <c r="G15" i="9" s="1"/>
  <c r="H15" i="9" s="1"/>
  <c r="J14" i="9" a="1"/>
  <c r="J14" i="9" s="1"/>
  <c r="J13" i="9" s="1" a="1"/>
  <c r="J13" i="9" s="1"/>
  <c r="I14" i="9" a="1"/>
  <c r="I14" i="9" s="1"/>
  <c r="I13" i="9" s="1" a="1"/>
  <c r="I13" i="9" s="1"/>
  <c r="E14" i="9" a="1"/>
  <c r="E14" i="9" s="1"/>
  <c r="E13" i="9" s="1" a="1"/>
  <c r="E13" i="9" s="1"/>
  <c r="D14" i="9" a="1"/>
  <c r="D14" i="9" s="1"/>
  <c r="D13" i="9" s="1" a="1"/>
  <c r="D13" i="9" s="1"/>
  <c r="J10" i="9" a="1"/>
  <c r="J10" i="9" s="1"/>
  <c r="I10" i="9" a="1"/>
  <c r="I10" i="9" s="1"/>
  <c r="E10" i="9" a="1"/>
  <c r="E10" i="9" s="1"/>
  <c r="D10" i="9" a="1"/>
  <c r="D10" i="9" s="1"/>
  <c r="G10" i="9" s="1"/>
  <c r="H10" i="9" s="1"/>
  <c r="J9" i="9" a="1"/>
  <c r="J9" i="9" s="1"/>
  <c r="I9" i="9" a="1"/>
  <c r="I9" i="9" s="1"/>
  <c r="E9" i="9" a="1"/>
  <c r="E9" i="9" s="1"/>
  <c r="D9" i="9" a="1"/>
  <c r="D9" i="9" s="1"/>
  <c r="D11" i="9" s="1"/>
  <c r="N61" i="9"/>
  <c r="N58" i="9"/>
  <c r="N55" i="9"/>
  <c r="N52" i="9"/>
  <c r="F54" i="9" l="1"/>
  <c r="K54" i="9" s="1"/>
  <c r="F57" i="9"/>
  <c r="K57" i="9" s="1"/>
  <c r="K38" i="9"/>
  <c r="N62" i="9"/>
  <c r="G38" i="9"/>
  <c r="H38" i="9" s="1"/>
  <c r="F38" i="9"/>
  <c r="F15" i="9"/>
  <c r="F17" i="9"/>
  <c r="F18" i="9"/>
  <c r="F23" i="9"/>
  <c r="G22" i="9"/>
  <c r="H22" i="9" s="1"/>
  <c r="D21" i="9" a="1"/>
  <c r="D21" i="9" s="1"/>
  <c r="D35" i="9"/>
  <c r="D25" i="9" a="1"/>
  <c r="D25" i="9" s="1"/>
  <c r="D24" i="9" s="1"/>
  <c r="L10" i="9"/>
  <c r="M10" i="9" s="1"/>
  <c r="L15" i="9"/>
  <c r="M15" i="9" s="1"/>
  <c r="L21" i="9"/>
  <c r="M21" i="9" s="1"/>
  <c r="F14" i="9"/>
  <c r="K10" i="9"/>
  <c r="L14" i="9"/>
  <c r="M14" i="9" s="1"/>
  <c r="G14" i="9"/>
  <c r="H14" i="9" s="1"/>
  <c r="K9" i="9"/>
  <c r="J11" i="9"/>
  <c r="F9" i="9"/>
  <c r="E11" i="9"/>
  <c r="K14" i="9"/>
  <c r="L9" i="9"/>
  <c r="M9" i="9" s="1"/>
  <c r="I11" i="9"/>
  <c r="F10" i="9"/>
  <c r="I35" i="9"/>
  <c r="L26" i="9"/>
  <c r="M26" i="9" s="1"/>
  <c r="E52" i="9"/>
  <c r="F50" i="9"/>
  <c r="K50" i="9" s="1"/>
  <c r="L51" i="9"/>
  <c r="M51" i="9" s="1"/>
  <c r="G9" i="9"/>
  <c r="H9" i="9" s="1"/>
  <c r="G17" i="9"/>
  <c r="H17" i="9" s="1"/>
  <c r="D37" i="9"/>
  <c r="I37" i="9"/>
  <c r="L22" i="9"/>
  <c r="M22" i="9" s="1"/>
  <c r="K26" i="9"/>
  <c r="J35" i="9"/>
  <c r="L57" i="9"/>
  <c r="M57" i="9" s="1"/>
  <c r="G59" i="9"/>
  <c r="H59" i="9" s="1"/>
  <c r="L17" i="9"/>
  <c r="M17" i="9" s="1"/>
  <c r="I20" i="9"/>
  <c r="K21" i="9"/>
  <c r="K22" i="9"/>
  <c r="J37" i="9"/>
  <c r="L23" i="9"/>
  <c r="I39" i="9"/>
  <c r="I52" i="9"/>
  <c r="E55" i="9"/>
  <c r="F53" i="9"/>
  <c r="K53" i="9" s="1"/>
  <c r="F56" i="9"/>
  <c r="K56" i="9" s="1"/>
  <c r="E58" i="9"/>
  <c r="F58" i="9" s="1"/>
  <c r="K58" i="9" s="1"/>
  <c r="E61" i="9"/>
  <c r="F59" i="9"/>
  <c r="K59" i="9" s="1"/>
  <c r="J19" i="9"/>
  <c r="K19" i="9" s="1"/>
  <c r="L18" i="9"/>
  <c r="M18" i="9" s="1"/>
  <c r="E19" i="9"/>
  <c r="E37" i="9"/>
  <c r="F22" i="9"/>
  <c r="G23" i="9"/>
  <c r="D39" i="9"/>
  <c r="J39" i="9"/>
  <c r="K23" i="9"/>
  <c r="E35" i="9"/>
  <c r="F26" i="9"/>
  <c r="N36" i="9"/>
  <c r="N41" i="9" s="1"/>
  <c r="N43" i="9" s="1"/>
  <c r="L38" i="9"/>
  <c r="M38" i="9" s="1"/>
  <c r="G50" i="9"/>
  <c r="H50" i="9" s="1"/>
  <c r="D52" i="9"/>
  <c r="J52" i="9"/>
  <c r="J62" i="9" s="1"/>
  <c r="F51" i="9"/>
  <c r="K51" i="9" s="1"/>
  <c r="I55" i="9"/>
  <c r="L55" i="9" s="1"/>
  <c r="M55" i="9" s="1"/>
  <c r="L53" i="9"/>
  <c r="M53" i="9" s="1"/>
  <c r="G54" i="9"/>
  <c r="H54" i="9" s="1"/>
  <c r="L56" i="9"/>
  <c r="M56" i="9" s="1"/>
  <c r="I58" i="9"/>
  <c r="L58" i="9" s="1"/>
  <c r="M58" i="9" s="1"/>
  <c r="G57" i="9"/>
  <c r="H57" i="9" s="1"/>
  <c r="I61" i="9"/>
  <c r="L61" i="9" s="1"/>
  <c r="M61" i="9" s="1"/>
  <c r="L59" i="9"/>
  <c r="M59" i="9" s="1"/>
  <c r="F60" i="9"/>
  <c r="K60" i="9" s="1"/>
  <c r="D55" i="9"/>
  <c r="G56" i="9"/>
  <c r="H56" i="9" s="1"/>
  <c r="G26" i="9"/>
  <c r="H26" i="9" s="1"/>
  <c r="E39" i="9"/>
  <c r="F39" i="9" s="1"/>
  <c r="L50" i="9"/>
  <c r="M50" i="9" s="1"/>
  <c r="D61" i="9"/>
  <c r="B5" i="4" a="1"/>
  <c r="B5" i="4" s="1"/>
  <c r="B16" i="4" a="1"/>
  <c r="B16" i="4" s="1"/>
  <c r="C12" i="4"/>
  <c r="C11" i="4"/>
  <c r="B10" i="4" a="1"/>
  <c r="B10" i="4" s="1"/>
  <c r="B9" i="4" a="1"/>
  <c r="B9" i="4" s="1"/>
  <c r="B8" i="4" a="1"/>
  <c r="B8" i="4" s="1"/>
  <c r="B7" i="4" a="1"/>
  <c r="B7" i="4" s="1"/>
  <c r="B6" i="4" a="1"/>
  <c r="B6" i="4" s="1"/>
  <c r="D9" i="3" a="1"/>
  <c r="D9" i="3" s="1"/>
  <c r="U605" i="2"/>
  <c r="U604" i="2"/>
  <c r="U603" i="2"/>
  <c r="U602" i="2"/>
  <c r="U601" i="2"/>
  <c r="U600" i="2"/>
  <c r="U599" i="2"/>
  <c r="U598" i="2"/>
  <c r="U597" i="2"/>
  <c r="U596" i="2"/>
  <c r="U595" i="2"/>
  <c r="U594" i="2"/>
  <c r="U593" i="2"/>
  <c r="U592" i="2"/>
  <c r="U591" i="2"/>
  <c r="U590" i="2"/>
  <c r="U589" i="2"/>
  <c r="U588" i="2"/>
  <c r="U587" i="2"/>
  <c r="U586" i="2"/>
  <c r="U585" i="2"/>
  <c r="U584" i="2"/>
  <c r="U583" i="2"/>
  <c r="U582" i="2"/>
  <c r="U581" i="2"/>
  <c r="U580" i="2"/>
  <c r="U579" i="2"/>
  <c r="U578" i="2"/>
  <c r="U577" i="2"/>
  <c r="U576" i="2"/>
  <c r="U575" i="2"/>
  <c r="U574" i="2"/>
  <c r="U573" i="2"/>
  <c r="U572" i="2"/>
  <c r="U571" i="2"/>
  <c r="U570" i="2"/>
  <c r="U569" i="2"/>
  <c r="U568" i="2"/>
  <c r="U567" i="2"/>
  <c r="U566" i="2"/>
  <c r="U565" i="2"/>
  <c r="U564" i="2"/>
  <c r="U563" i="2"/>
  <c r="U562" i="2"/>
  <c r="U561" i="2"/>
  <c r="U560" i="2"/>
  <c r="U559" i="2"/>
  <c r="U558" i="2"/>
  <c r="U557" i="2"/>
  <c r="U556" i="2"/>
  <c r="U555" i="2"/>
  <c r="U554" i="2"/>
  <c r="U553" i="2"/>
  <c r="U552" i="2"/>
  <c r="U551" i="2"/>
  <c r="U550" i="2"/>
  <c r="U549" i="2"/>
  <c r="U548" i="2"/>
  <c r="U547" i="2"/>
  <c r="U546" i="2"/>
  <c r="U545" i="2"/>
  <c r="U544" i="2"/>
  <c r="U543" i="2"/>
  <c r="U542" i="2"/>
  <c r="U541" i="2"/>
  <c r="U540" i="2"/>
  <c r="U539" i="2"/>
  <c r="U538" i="2"/>
  <c r="U537" i="2"/>
  <c r="U536" i="2"/>
  <c r="U535" i="2"/>
  <c r="U534" i="2"/>
  <c r="U533" i="2"/>
  <c r="U532" i="2"/>
  <c r="U531" i="2"/>
  <c r="U530" i="2"/>
  <c r="U529" i="2"/>
  <c r="U528" i="2"/>
  <c r="U527" i="2"/>
  <c r="U526" i="2"/>
  <c r="U525" i="2"/>
  <c r="U524" i="2"/>
  <c r="U523" i="2"/>
  <c r="U522" i="2"/>
  <c r="U521" i="2"/>
  <c r="U520" i="2"/>
  <c r="U519" i="2"/>
  <c r="U518" i="2"/>
  <c r="U517" i="2"/>
  <c r="U516" i="2"/>
  <c r="U515" i="2"/>
  <c r="U514" i="2"/>
  <c r="U513" i="2"/>
  <c r="U512" i="2"/>
  <c r="U511" i="2"/>
  <c r="U510" i="2"/>
  <c r="U509" i="2"/>
  <c r="U508" i="2"/>
  <c r="U507" i="2"/>
  <c r="U506" i="2"/>
  <c r="U505" i="2"/>
  <c r="U504" i="2"/>
  <c r="U503" i="2"/>
  <c r="U502" i="2"/>
  <c r="U501" i="2"/>
  <c r="U500" i="2"/>
  <c r="U499" i="2"/>
  <c r="U498" i="2"/>
  <c r="U497" i="2"/>
  <c r="U496" i="2"/>
  <c r="U495" i="2"/>
  <c r="U494" i="2"/>
  <c r="U493" i="2"/>
  <c r="U492" i="2"/>
  <c r="U491" i="2"/>
  <c r="U490" i="2"/>
  <c r="U489" i="2"/>
  <c r="U488" i="2"/>
  <c r="U487" i="2"/>
  <c r="U486" i="2"/>
  <c r="U485" i="2"/>
  <c r="U484" i="2"/>
  <c r="U483" i="2"/>
  <c r="U482" i="2"/>
  <c r="U481" i="2"/>
  <c r="U480" i="2"/>
  <c r="U479" i="2"/>
  <c r="U478" i="2"/>
  <c r="U477" i="2"/>
  <c r="U476" i="2"/>
  <c r="U475" i="2"/>
  <c r="U474" i="2"/>
  <c r="U473" i="2"/>
  <c r="U472" i="2"/>
  <c r="U471" i="2"/>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3" i="2"/>
  <c r="U12" i="2"/>
  <c r="U11" i="2"/>
  <c r="U10" i="2"/>
  <c r="U9" i="2"/>
  <c r="U8" i="2"/>
  <c r="U7" i="2"/>
  <c r="U6" i="2"/>
  <c r="U5" i="2"/>
  <c r="U4" i="2"/>
  <c r="U3" i="2"/>
  <c r="U2" i="2"/>
  <c r="F55" i="9" l="1"/>
  <c r="K55" i="9" s="1"/>
  <c r="G61" i="9"/>
  <c r="H61" i="9" s="1"/>
  <c r="F25" i="9"/>
  <c r="E24" i="9"/>
  <c r="F24" i="9" s="1"/>
  <c r="K39" i="9"/>
  <c r="I62" i="9"/>
  <c r="L62" i="9" s="1"/>
  <c r="M62" i="9" s="1"/>
  <c r="L52" i="9"/>
  <c r="M52" i="9" s="1"/>
  <c r="M23" i="9"/>
  <c r="L39" i="9"/>
  <c r="M39" i="9" s="1"/>
  <c r="L20" i="9"/>
  <c r="M20" i="9" s="1"/>
  <c r="G58" i="9"/>
  <c r="H58" i="9" s="1"/>
  <c r="G25" i="9"/>
  <c r="H25" i="9" s="1"/>
  <c r="F35" i="9"/>
  <c r="G39" i="9"/>
  <c r="H39" i="9" s="1"/>
  <c r="H23" i="9"/>
  <c r="K20" i="9"/>
  <c r="J24" i="9"/>
  <c r="K25" i="9"/>
  <c r="G37" i="9"/>
  <c r="D36" i="9"/>
  <c r="D41" i="9" s="1"/>
  <c r="D43" i="9" s="1"/>
  <c r="L35" i="9"/>
  <c r="L11" i="9"/>
  <c r="M11" i="9" s="1"/>
  <c r="F11" i="9"/>
  <c r="F13" i="9"/>
  <c r="E12" i="9"/>
  <c r="F52" i="9"/>
  <c r="K52" i="9" s="1"/>
  <c r="E62" i="9"/>
  <c r="G24" i="9"/>
  <c r="H24" i="9" s="1"/>
  <c r="G13" i="9"/>
  <c r="H13" i="9" s="1"/>
  <c r="D12" i="9"/>
  <c r="G11" i="9"/>
  <c r="H11" i="9" s="1"/>
  <c r="D20" i="9"/>
  <c r="G21" i="9"/>
  <c r="H21" i="9" s="1"/>
  <c r="G55" i="9"/>
  <c r="H55" i="9" s="1"/>
  <c r="D62" i="9"/>
  <c r="G62" i="9" s="1"/>
  <c r="H62" i="9" s="1"/>
  <c r="G52" i="9"/>
  <c r="H52" i="9" s="1"/>
  <c r="J12" i="9"/>
  <c r="K13" i="9"/>
  <c r="K11" i="9"/>
  <c r="L13" i="9"/>
  <c r="M13" i="9" s="1"/>
  <c r="I12" i="9"/>
  <c r="F21" i="9"/>
  <c r="E20" i="9"/>
  <c r="F19" i="9"/>
  <c r="G19" i="9"/>
  <c r="H19" i="9" s="1"/>
  <c r="F61" i="9"/>
  <c r="K61" i="9" s="1"/>
  <c r="F37" i="9"/>
  <c r="E36" i="9"/>
  <c r="F36" i="9" s="1"/>
  <c r="G35" i="9"/>
  <c r="K37" i="9"/>
  <c r="J36" i="9"/>
  <c r="J41" i="9" s="1"/>
  <c r="K35" i="9"/>
  <c r="I36" i="9"/>
  <c r="I41" i="9" s="1"/>
  <c r="I43" i="9" s="1"/>
  <c r="L37" i="9"/>
  <c r="L19" i="9"/>
  <c r="M19" i="9" s="1"/>
  <c r="L25" i="9"/>
  <c r="M25" i="9" s="1"/>
  <c r="I24" i="9"/>
  <c r="L24" i="9" s="1"/>
  <c r="M24" i="9" s="1"/>
  <c r="K36" i="9" l="1"/>
  <c r="K41" i="9"/>
  <c r="J43" i="9"/>
  <c r="K43" i="9" s="1"/>
  <c r="J16" i="9"/>
  <c r="K12" i="9"/>
  <c r="E16" i="9"/>
  <c r="F12" i="9"/>
  <c r="E41" i="9"/>
  <c r="I27" i="9"/>
  <c r="E27" i="9"/>
  <c r="F20" i="9"/>
  <c r="D27" i="9"/>
  <c r="G27" i="9" s="1"/>
  <c r="H27" i="9" s="1"/>
  <c r="G20" i="9"/>
  <c r="H20" i="9" s="1"/>
  <c r="H37" i="9"/>
  <c r="G36" i="9"/>
  <c r="H36" i="9" s="1"/>
  <c r="M37" i="9"/>
  <c r="L36" i="9"/>
  <c r="M36" i="9" s="1"/>
  <c r="F62" i="9"/>
  <c r="K62" i="9" s="1"/>
  <c r="G41" i="9"/>
  <c r="H35" i="9"/>
  <c r="I16" i="9"/>
  <c r="L12" i="9"/>
  <c r="M12" i="9" s="1"/>
  <c r="D16" i="9"/>
  <c r="G12" i="9"/>
  <c r="H12" i="9" s="1"/>
  <c r="L41" i="9"/>
  <c r="M35" i="9"/>
  <c r="K24" i="9"/>
  <c r="J27" i="9"/>
  <c r="K27" i="9" s="1"/>
  <c r="L43" i="9" l="1"/>
  <c r="M43" i="9" s="1"/>
  <c r="M41" i="9"/>
  <c r="L16" i="9"/>
  <c r="M16" i="9" s="1"/>
  <c r="I28" i="9"/>
  <c r="L28" i="9" s="1"/>
  <c r="M28" i="9" s="1"/>
  <c r="L27" i="9"/>
  <c r="M27" i="9" s="1"/>
  <c r="E43" i="9"/>
  <c r="F43" i="9" s="1"/>
  <c r="F41" i="9"/>
  <c r="K16" i="9"/>
  <c r="J28" i="9"/>
  <c r="H41" i="9"/>
  <c r="G43" i="9"/>
  <c r="H43" i="9" s="1"/>
  <c r="G16" i="9"/>
  <c r="H16" i="9" s="1"/>
  <c r="D28" i="9"/>
  <c r="F27" i="9"/>
  <c r="F16" i="9"/>
  <c r="E28" i="9"/>
  <c r="F28" i="9" s="1"/>
  <c r="G28" i="9" l="1"/>
  <c r="H28" i="9" s="1"/>
  <c r="K28" i="9"/>
  <c r="D12" i="4" l="1"/>
  <c r="D11"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1ECC8D-FEBF-43FF-8E15-9610C8149834}" keepAlive="1" name="ModelConnection_ExternalData_1" description="Data Model" type="5" refreshedVersion="8" minRefreshableVersion="5" saveData="1">
    <dbPr connection="Data Model Connection" command="Form Cetak POK" commandType="3"/>
    <extLst>
      <ext xmlns:x15="http://schemas.microsoft.com/office/spreadsheetml/2010/11/main" uri="{DE250136-89BD-433C-8126-D09CA5730AF9}">
        <x15:connection id="" model="1"/>
      </ext>
    </extLst>
  </connection>
  <connection id="2" xr16:uid="{5F082C1D-9C78-4E00-B9B9-539225DFDD38}" keepAlive="1" name="ModelConnection_ExternalData_2" description="Data Model" type="5" refreshedVersion="8" minRefreshableVersion="5" saveData="1">
    <dbPr connection="Data Model Connection" command="RPD Revisi" commandType="3"/>
    <extLst>
      <ext xmlns:x15="http://schemas.microsoft.com/office/spreadsheetml/2010/11/main" uri="{DE250136-89BD-433C-8126-D09CA5730AF9}">
        <x15:connection id="" model="1"/>
      </ext>
    </extLst>
  </connection>
  <connection id="3" xr16:uid="{1374DE87-09C6-45AA-A1ED-6BBE67EE366A}" keepAlive="1" name="Query - FA_DETIL_SP2D" description="Connection to the 'FA_DETIL_SP2D' query in the workbook." type="5" refreshedVersion="8" background="1" saveData="1">
    <dbPr connection="Provider=Microsoft.Mashup.OleDb.1;Data Source=$Workbook$;Location=FA_DETIL_SP2D;Extended Properties=&quot;&quot;" command="SELECT * FROM [FA_DETIL_SP2D]"/>
  </connection>
  <connection id="4" xr16:uid="{B40894EE-ADAE-4933-B5FD-26D9D142695E}" name="Query - Form Cetak POK" description="Connection to the 'Form Cetak POK' query in the workbook." type="100" refreshedVersion="8" minRefreshableVersion="5">
    <extLst>
      <ext xmlns:x15="http://schemas.microsoft.com/office/spreadsheetml/2010/11/main" uri="{DE250136-89BD-433C-8126-D09CA5730AF9}">
        <x15:connection id="28f02326-6146-42f1-bb14-e463cd0d90ed">
          <x15:oledbPr connection="Provider=Microsoft.Mashup.OleDb.1;Data Source=$Workbook$;Location=&quot;Form Cetak POK&quot;;Extended Properties=&quot;&quot;">
            <x15:dbTables>
              <x15:dbTable name="Form Cetak POK"/>
            </x15:dbTables>
          </x15:oledbPr>
        </x15:connection>
      </ext>
    </extLst>
  </connection>
  <connection id="5" xr16:uid="{C745C3A1-91DB-4A63-950F-7BA101422025}" keepAlive="1" name="Query - IKU2023" description="Connection to the 'IKU2023' query in the workbook." type="5" refreshedVersion="0" background="1">
    <dbPr connection="Provider=Microsoft.Mashup.OleDb.1;Data Source=$Workbook$;Location=IKU2023;Extended Properties=&quot;&quot;" command="SELECT * FROM [IKU2023]"/>
  </connection>
  <connection id="6" xr16:uid="{9CFA9440-00E4-4579-B67F-0638AE634E0D}" name="Query - RPD Revisi" description="Connection to the 'RPD Revisi' query in the workbook." type="100" refreshedVersion="8" minRefreshableVersion="5">
    <extLst>
      <ext xmlns:x15="http://schemas.microsoft.com/office/spreadsheetml/2010/11/main" uri="{DE250136-89BD-433C-8126-D09CA5730AF9}">
        <x15:connection id="32354289-4ca4-47e9-8855-86785e0ece15"/>
      </ext>
    </extLst>
  </connection>
  <connection id="7" xr16:uid="{A7CF698F-57A6-4E8E-B930-46FAC4C727C9}" keepAlive="1" name="Query - SP2D OMSPAN" description="Connection to the 'SP2D OMSPAN' query in the workbook." type="5" refreshedVersion="0" background="1">
    <dbPr connection="Provider=Microsoft.Mashup.OleDb.1;Data Source=$Workbook$;Location=&quot;SP2D OMSPAN&quot;;Extended Properties=&quot;&quot;" command="SELECT * FROM [SP2D OMSPAN]"/>
  </connection>
  <connection id="8" xr16:uid="{507BA40E-1518-4389-ADC8-7C6E2A6341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1DFD7CFF-E305-41B0-95A0-59817EC404E7}" name="WorksheetConnection_MONITORING REALISASI TA.2023.xlsm!FA_Detil_16_SP2D" type="102" refreshedVersion="8" minRefreshableVersion="5">
    <extLst>
      <ext xmlns:x15="http://schemas.microsoft.com/office/spreadsheetml/2010/11/main" uri="{DE250136-89BD-433C-8126-D09CA5730AF9}">
        <x15:connection id="FA_Detil_16_SP2D-c1ff235c-bde7-4654-9992-0c116599c144" autoDelete="1">
          <x15:rangePr sourceName="_xlcn.WorksheetConnection_MONITORINGREALISASITA.2023.xlsmFA_Detil_16_SP2D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<sst xmlns="http://schemas.openxmlformats.org/spreadsheetml/2006/main" count="117415" uniqueCount="7737">
  <si>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</si>
  <si>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</si>
  <si>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</si>
  <si>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</si>
  <si>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</si>
  <si>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</si>
  <si>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</si>
  <si>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</si>
  <si>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</si>
  <si>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</si>
  <si>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</si>
  <si>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</si>
  <si>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</si>
  <si>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</si>
  <si>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</si>
  <si>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</si>
  <si>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</si>
  <si>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</si>
  <si>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Kode Akun</t>
  </si>
  <si>
    <t>Nama Akun</t>
  </si>
  <si>
    <t>MAK Akun</t>
  </si>
  <si>
    <t>Es2</t>
  </si>
  <si>
    <t>Koordinator</t>
  </si>
  <si>
    <t>Subkoordinator</t>
  </si>
  <si>
    <t>032</t>
  </si>
  <si>
    <t>KEMENTERIAN KELAUTAN DAN PERIKANAN</t>
  </si>
  <si>
    <t>12</t>
  </si>
  <si>
    <t>BADAN RISET DAN SUMBER DAYA MANUSIA KELAUTAN DAN PERIKANAN</t>
  </si>
  <si>
    <t>626402</t>
  </si>
  <si>
    <t>SEKRETARIAT BADAN RISET DAN SUMBERDAYA MANUSIA KELAUTAN DAN PERIKANAN</t>
  </si>
  <si>
    <t>DL</t>
  </si>
  <si>
    <t>032.12.DL. Program Pendidikan dan Pelatihan Vokasi</t>
  </si>
  <si>
    <t>2375</t>
  </si>
  <si>
    <t>2375. Pelatihan dan Penyuluhan Kelautan dan Perikanan</t>
  </si>
  <si>
    <t>AFA</t>
  </si>
  <si>
    <t>2375.AFA. Norma, Standard, Prosedur dan Kriteria</t>
  </si>
  <si>
    <t>001</t>
  </si>
  <si>
    <t>2375.AFA.001. Norma, Standard, Prosedur dan Kriteria Pelatihan dan Penyuluhan KP</t>
  </si>
  <si>
    <t>051</t>
  </si>
  <si>
    <t>051. Penyusunan NSPK Standarisasi dan Sertifikasi</t>
  </si>
  <si>
    <t>A</t>
  </si>
  <si>
    <t>A. Penyusunan Kerangka Kualifikasi Nasional Indonesia (KKNI)</t>
  </si>
  <si>
    <t>521211</t>
  </si>
  <si>
    <t>521211. Belanja Bahan</t>
  </si>
  <si>
    <t>Pusat Pelatihan dan Penyuluhan KP</t>
  </si>
  <si>
    <t>522151</t>
  </si>
  <si>
    <t>522151. Belanja Jasa Profesi</t>
  </si>
  <si>
    <t>524111</t>
  </si>
  <si>
    <t>524111. Belanja Perjalanan Dinas Biasa</t>
  </si>
  <si>
    <t>524119</t>
  </si>
  <si>
    <t>524119. Belanja Perjalanan Dinas Paket Meeting Luar Kota</t>
  </si>
  <si>
    <t>B</t>
  </si>
  <si>
    <t>B. Penetapan Standar Kompetensi Kerja Nasional Indonesia (SKKNI)</t>
  </si>
  <si>
    <t>C</t>
  </si>
  <si>
    <t>C. Pengelolaan Sertifikasi SDM Sektor KP</t>
  </si>
  <si>
    <t>D</t>
  </si>
  <si>
    <t>D. Standardisasi Lembaga Pelatihan KP</t>
  </si>
  <si>
    <t>522191</t>
  </si>
  <si>
    <t>522191. Belanja Jasa Lainnya</t>
  </si>
  <si>
    <t>E</t>
  </si>
  <si>
    <t>E. Penjaminan Mutu Program Diklat Bidang KP</t>
  </si>
  <si>
    <t>052</t>
  </si>
  <si>
    <t>052. Penyusunan NSPK Penyelenggaraan Pelatihan</t>
  </si>
  <si>
    <t>A. Penyusunan Kurikulum Pelatihan Aparatur Kelautan dan Perikanan</t>
  </si>
  <si>
    <t>B. Pembahasan Modul Pelatihan Aparatur Kelautan dan Perikanan</t>
  </si>
  <si>
    <t>521213</t>
  </si>
  <si>
    <t>521213. Belanja Honor Output Kegiatan</t>
  </si>
  <si>
    <t>521241</t>
  </si>
  <si>
    <t>521241. Belanja Barang Non Operasional - Penanganan Pandemi COVID-19</t>
  </si>
  <si>
    <t>C. Penyusunan Kurikulum Pelatihan Masyarakat Kelautan dan Perikanan</t>
  </si>
  <si>
    <t>D. Pembahasan Modul Pelatihan Masyarakat Kelautan dan Perikanan</t>
  </si>
  <si>
    <t>E. Penyusunan Pedoman/Juklak/Juknis Penyelenggaraan Pelatihan Kelautan dan Perikanan</t>
  </si>
  <si>
    <t>524113</t>
  </si>
  <si>
    <t>524113. Belanja Perjalanan Dinas Dalam Kota</t>
  </si>
  <si>
    <t>524114</t>
  </si>
  <si>
    <t>524114. Belanja Perjalanan Dinas Paket Meeting Dalam Kota</t>
  </si>
  <si>
    <t>F</t>
  </si>
  <si>
    <t>F. PENYUSUNAN PENGEMBANGAN KOMPETENSI ASN KKP</t>
  </si>
  <si>
    <t>053</t>
  </si>
  <si>
    <t>053. Penyusunan NSPK Sarana Prasarana dan Kelembagaan Penyuluhan</t>
  </si>
  <si>
    <t>A. Penyusunan NSPK Sarpras, Kelembagaan dan Ketenagaan Penyuluhan KP</t>
  </si>
  <si>
    <t>B. Pembinaan Kelembagaan dan Ketenagaan Penyuluhan Perikanan</t>
  </si>
  <si>
    <t>C. Pembinaan Penyuluh Perikanan Swadaya</t>
  </si>
  <si>
    <t>521219</t>
  </si>
  <si>
    <t>521219. Belanja Barang Non Operasional Lainnya</t>
  </si>
  <si>
    <t>D. FGD Sarpras Penyuluhan dan Pemanfaatannya</t>
  </si>
  <si>
    <t>054</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</si>
  <si>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</si>
  <si>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</si>
  <si>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</si>
  <si>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</si>
  <si>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</si>
  <si>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2376</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</si>
  <si>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</si>
  <si>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</si>
  <si>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</si>
  <si>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</si>
  <si>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</si>
  <si>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Pusat Pendidikan KP</t>
  </si>
  <si>
    <t>Penyelenggaraan Pendidikan</t>
  </si>
  <si>
    <t>Metode dan Kurikulum</t>
  </si>
  <si>
    <t>B. Penyusunan NSPK Metode dan Kurikulum</t>
  </si>
  <si>
    <t>052. NSPK Peserta Didik Sarana dan Prasarana Pendidikan KP</t>
  </si>
  <si>
    <t>A. NSPK Peserta Didik</t>
  </si>
  <si>
    <t>Peserta Didik dan Sarana Prasarana</t>
  </si>
  <si>
    <t>B. Pengendalian Sarana Prasarana</t>
  </si>
  <si>
    <t>053. NSPK Kelembagaan Pendidikan KP</t>
  </si>
  <si>
    <t>A. Pengembangan Kelembagaan Pendidikan KP</t>
  </si>
  <si>
    <t>Kelembagaan dan Ketenagaan</t>
  </si>
  <si>
    <t>Kelembagaan</t>
  </si>
  <si>
    <t>B. Penyusunan NSPK Kelembagaan Pendidikan</t>
  </si>
  <si>
    <t>054. NSPK Ketenagaan Pendidikan KP</t>
  </si>
  <si>
    <t>A. Penyiapan Pendidik dan Tenaga Kependidikan</t>
  </si>
  <si>
    <t>Ketenagaan</t>
  </si>
  <si>
    <t>B. Evaluasi Beban Kerja Guru dan Dosen</t>
  </si>
  <si>
    <t>WA</t>
  </si>
  <si>
    <t>032.12.WA. Program Dukungan Manajemen</t>
  </si>
  <si>
    <t>2378</t>
  </si>
  <si>
    <t>2378. Dukungan Manajemen Internal Lingkup Badan Riset dan Sumber Daya Manusia Kelautan dan Perikanan</t>
  </si>
  <si>
    <t>CAN</t>
  </si>
  <si>
    <t>2378.CAN. Sarana Bidang Teknologi Informasi dan Komunikasi</t>
  </si>
  <si>
    <t>2378.CAN.001. Sarana Teknologi Informasi dan Komunikasi Bidang Riset dan SDM KP</t>
  </si>
  <si>
    <t>301</t>
  </si>
  <si>
    <t>301. Sarana Teknologi Informasi dan Komunikasi (TIK) Pendidikan Kelautan dan Perikanan</t>
  </si>
  <si>
    <t>A. Sarana Teknologi Informasi dan Komunikasi</t>
  </si>
  <si>
    <t>532111</t>
  </si>
  <si>
    <t>532111. Belanja Modal Peralatan dan Mesin</t>
  </si>
  <si>
    <t>Tata Usaha</t>
  </si>
  <si>
    <t>Umum</t>
  </si>
  <si>
    <t>EBA</t>
  </si>
  <si>
    <t>2378.EBA. Layanan Dukungan Manajemen Internal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</si>
  <si>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</si>
  <si>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</si>
  <si>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</si>
  <si>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</si>
  <si>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</si>
  <si>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</si>
  <si>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521811</t>
  </si>
  <si>
    <t>521811. Belanja Barang Persediaan Barang Konsumsi</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</si>
  <si>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</si>
  <si>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</si>
  <si>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</si>
  <si>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</si>
  <si>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</si>
  <si>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</si>
  <si>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</si>
  <si>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</si>
  <si>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</si>
  <si>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</si>
  <si>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</si>
  <si>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</si>
  <si>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</si>
  <si>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2378.EBA.958. Layanan Hubungan Masyarakat</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</si>
  <si>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</si>
  <si>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</si>
  <si>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</si>
  <si>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</si>
  <si>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</si>
  <si>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</si>
  <si>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</si>
  <si>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</si>
  <si>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</si>
  <si>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524211</t>
  </si>
  <si>
    <t>524211. Belanja Perjalanan Dinas Biasa - Luar Negeri</t>
  </si>
  <si>
    <t>B. Penyusunan dan/atau Evaluasi Kesepakatan Kerja Sama Antar Lembaga Lingkup Sekretariat dan/atau BRSDM KP</t>
  </si>
  <si>
    <t>306</t>
  </si>
  <si>
    <t>306. Pelayanan Kerja Sama Pendidikan Kelautan dan Perikanan</t>
  </si>
  <si>
    <t>A. Kerjasama Pendidikan KP</t>
  </si>
  <si>
    <t>Perencanaan dan Evaluasi</t>
  </si>
  <si>
    <t>Perencanaan</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</si>
  <si>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</si>
  <si>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</si>
  <si>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</si>
  <si>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</si>
  <si>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</si>
  <si>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</si>
  <si>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</si>
  <si>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</si>
  <si>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</si>
  <si>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962</t>
  </si>
  <si>
    <t>2378.EBA.962. Layanan Umum</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</si>
  <si>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</si>
  <si>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</si>
  <si>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</si>
  <si>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201</t>
  </si>
  <si>
    <t>201. Penyuluhan</t>
  </si>
  <si>
    <t>A. Pengelolaan Kepegawaian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</si>
  <si>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</si>
  <si>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</si>
  <si>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</si>
  <si>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</si>
  <si>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522192</t>
  </si>
  <si>
    <t>522192. Belanja Jasa - Penanganan Pandemi COVID-19</t>
  </si>
  <si>
    <t>F. Kunjungan Kegiatan Pelatihan dan Penyuluhan KP</t>
  </si>
  <si>
    <t>522141</t>
  </si>
  <si>
    <t>522141. Belanja Sewa</t>
  </si>
  <si>
    <t>301. Pelayanan Tata Usaha dan Kerumahtanggaan Pendidikan Kelautan dan Perikanan</t>
  </si>
  <si>
    <t>A. Pengelolaan dan Implementasi BMN</t>
  </si>
  <si>
    <t>B. Pembinaan dan Koordinasi Kepala Pusdik KP</t>
  </si>
  <si>
    <t>C. Pengelolaan Kearsipan, Tata Naskah Dinas dan Persuratan Pusat Pendidikan KP</t>
  </si>
  <si>
    <t>D. Penyusunan Bahan Tindak Lanjut dan Pemutakhiran Data</t>
  </si>
  <si>
    <t>E. Pengelolaan Administrasi Kepegawaian Pusdik KP</t>
  </si>
  <si>
    <t>F. Penjaminan Mutu Kelembagaan</t>
  </si>
  <si>
    <t>G. Bimbingan Penelitian Dan Pengabdian Kepada Masyarakat</t>
  </si>
  <si>
    <t>H</t>
  </si>
  <si>
    <t>H. Serapan  Lulusan Pendidikan KP</t>
  </si>
  <si>
    <t>I</t>
  </si>
  <si>
    <t>I. Publikasi dan Kehumasan Pusat Pendidikan KP  (OII)</t>
  </si>
  <si>
    <t>Evaluasi</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</si>
  <si>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</si>
  <si>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</si>
  <si>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</si>
  <si>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</si>
  <si>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</si>
  <si>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</si>
  <si>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</si>
  <si>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</si>
  <si>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994</t>
  </si>
  <si>
    <t>2378.EBA.994. Layanan Perkantoran</t>
  </si>
  <si>
    <t>001. Gaji dan Tunjangan</t>
  </si>
  <si>
    <t>AA</t>
  </si>
  <si>
    <t>AA. Gaji dan Tunjangan Sekretariat BRSDM</t>
  </si>
  <si>
    <t>511111</t>
  </si>
  <si>
    <t>511111. Belanja Gaji Pokok PNS</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</si>
  <si>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</si>
  <si>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</si>
  <si>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</si>
  <si>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</si>
  <si>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</si>
  <si>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</si>
  <si>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</si>
  <si>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</si>
  <si>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</si>
  <si>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</si>
  <si>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</si>
  <si>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</si>
  <si>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</si>
  <si>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</si>
  <si>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</si>
  <si>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</si>
  <si>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</si>
  <si>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</si>
  <si>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</si>
  <si>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</si>
  <si>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DA</t>
  </si>
  <si>
    <t>DA. Gaji dan Tunjangan Pusat pelatihan dan Penyuluhan KP</t>
  </si>
  <si>
    <t>DB</t>
  </si>
  <si>
    <t>DB. Gaji dan Tunjangan Pusat Pendidikan KP</t>
  </si>
  <si>
    <t>Keuangan</t>
  </si>
  <si>
    <t>512211</t>
  </si>
  <si>
    <t>512211. Belanja Uang Lembur</t>
  </si>
  <si>
    <t>002</t>
  </si>
  <si>
    <t>002. Operasional dan Pemeliharaan Kantor</t>
  </si>
  <si>
    <t>AA. Kebutuhan Sehari hari Perkantoran (Gambir)</t>
  </si>
  <si>
    <t>521111</t>
  </si>
  <si>
    <t>521111. Belanja Keperluan Perkantoran</t>
  </si>
  <si>
    <t>521119</t>
  </si>
  <si>
    <t>521119. Belanja Barang Operasional Lainnya</t>
  </si>
  <si>
    <t>AB</t>
  </si>
  <si>
    <t>AB. Langganan Daya dan Jasa (Gambir)</t>
  </si>
  <si>
    <t>521114</t>
  </si>
  <si>
    <t>521114. Belanja Pengiriman Surat Dinas Pos Pusat</t>
  </si>
  <si>
    <t>AC</t>
  </si>
  <si>
    <t>AC. Pemeliharaan Kantor (Gambir)</t>
  </si>
  <si>
    <t>521131</t>
  </si>
  <si>
    <t>521131. Belanja Barang Operasional - Penanganan Pandemi COVID-19</t>
  </si>
  <si>
    <t>523111</t>
  </si>
  <si>
    <t>523111. Belanja Pemeliharaan Gedung dan Bangunan</t>
  </si>
  <si>
    <t>523121</t>
  </si>
  <si>
    <t>523121. Belanja Pemeliharaan Peralatan dan Mesin</t>
  </si>
  <si>
    <t>523199</t>
  </si>
  <si>
    <t>523199. Belanja Pemeliharaan Lainnya</t>
  </si>
  <si>
    <t>AD</t>
  </si>
  <si>
    <t>AD. Pelaksanaan Operator Kantor (Gambir)</t>
  </si>
  <si>
    <t>521115</t>
  </si>
  <si>
    <t>521115. Belanja Honor Operasional Satuan Kerja</t>
  </si>
  <si>
    <t>BA. Kebutuhan Sehari hari Perkantoran (Ancol)</t>
  </si>
  <si>
    <t>BB</t>
  </si>
  <si>
    <t>BB. Langganan Daya dan Jasa (Ancol)</t>
  </si>
  <si>
    <t>522111</t>
  </si>
  <si>
    <t>522111. Belanja Langganan Listrik</t>
  </si>
  <si>
    <t>522112</t>
  </si>
  <si>
    <t>522112. Belanja Langganan Telepon</t>
  </si>
  <si>
    <t>522113</t>
  </si>
  <si>
    <t>522113. Belanja Langganan Air</t>
  </si>
  <si>
    <t>522119</t>
  </si>
  <si>
    <t>522119. Belanja Langganan Daya dan Jasa Lainnya</t>
  </si>
  <si>
    <t>BC</t>
  </si>
  <si>
    <t>BC. Pemeliharaan Kantor (Ancol)</t>
  </si>
  <si>
    <t>DA. Operasional dan Pemeliharaan Kantor Pusat Pelatihan dan Penyuluhan KP</t>
  </si>
  <si>
    <t>DB. Langganan Daya dan Jasa</t>
  </si>
  <si>
    <t>DC</t>
  </si>
  <si>
    <t>DC. Pemeliharaan Kantor</t>
  </si>
  <si>
    <t>DD</t>
  </si>
  <si>
    <t>DD. Pelaksanaan Operasional Kantor</t>
  </si>
  <si>
    <t>GA</t>
  </si>
  <si>
    <t>GA. Operasional dan Pemeliharaan Kantor Pusat Pendidikan KP</t>
  </si>
  <si>
    <t>GB</t>
  </si>
  <si>
    <t>GB. Langganan Daya dan Jasa Pusat Pendidikan KP</t>
  </si>
  <si>
    <t>GC</t>
  </si>
  <si>
    <t>GC. Pemeliharaan Kantor Pusat Pendidikan KP</t>
  </si>
  <si>
    <t>GD</t>
  </si>
  <si>
    <t>GD. Pembayaran Pelaksanaan Operasional Kantor Pusat Pendidikan KP</t>
  </si>
  <si>
    <t>EBB</t>
  </si>
  <si>
    <t>2378.EBB. Layanan Sarana dan Prasarana Internal</t>
  </si>
  <si>
    <t>951</t>
  </si>
  <si>
    <t>2378.EBB.951. Layanan Sarana Internal</t>
  </si>
  <si>
    <t>101. Kendaraan Bermotor Riset dan Sumber Daya Manusia Kelautan dan Perikanan</t>
  </si>
  <si>
    <t>A. Kendaraan Operasional</t>
  </si>
  <si>
    <t>102. Kelautan dan Perikanan</t>
  </si>
  <si>
    <t>A. Pengolah data informasi</t>
  </si>
  <si>
    <t>303</t>
  </si>
  <si>
    <t>303. Peralatan Fasilitas Perkantoran Pendidikan Kelautan dan Perikanan</t>
  </si>
  <si>
    <t>A. Peralatan Fasilitas Perkantoran Pendidikan Kelautan dan Perikanan</t>
  </si>
  <si>
    <t>971</t>
  </si>
  <si>
    <t>2378.EBB.971. Layanan Prasarana Internal</t>
  </si>
  <si>
    <t>102. Gedung dan Bangunan Riset dan Sumber Daya Manusia Kelautan dan Perikanan</t>
  </si>
  <si>
    <t>A. Pengadaan Meubelair</t>
  </si>
  <si>
    <t>533111</t>
  </si>
  <si>
    <t>533111. Belanja Modal Gedung dan Bangunan</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</si>
  <si>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</si>
  <si>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</si>
  <si>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</si>
  <si>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</si>
  <si>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</si>
  <si>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</si>
  <si>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</si>
  <si>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</si>
  <si>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</si>
  <si>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</si>
  <si>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</si>
  <si>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</si>
  <si>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</si>
  <si>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EBD</t>
  </si>
  <si>
    <t>2378.EBD. Layanan Manajemen Kinerja Internal</t>
  </si>
  <si>
    <t>952</t>
  </si>
  <si>
    <t>2378.EBD.952. Layanan Perencanaan dan Penganggaran</t>
  </si>
  <si>
    <t>101. Pelayanan Perencanaan dan Penganggaran Internal Riset dan Sumber Daya</t>
  </si>
  <si>
    <t>A. Perencanaan Program</t>
  </si>
  <si>
    <t>B. Perencanaan dan Revisi Anggaran Unit Eselon I BRSDM</t>
  </si>
  <si>
    <t>C. Perencanaan Kinerja</t>
  </si>
  <si>
    <t>D. Perencanaan Umum</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</si>
  <si>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</si>
  <si>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</si>
  <si>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</si>
  <si>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</si>
  <si>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</si>
  <si>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301. Pelayanan Perencanaan dan Penganggaran Internal Pendidikan Kelautan</t>
  </si>
  <si>
    <t>A. Perencanaan Kinerja Pendidikan KP</t>
  </si>
  <si>
    <t>B. Sinkronisasi Kegiatan Pendidikan KP</t>
  </si>
  <si>
    <t>C. Penyusunan Anggaran Pendidikan KP</t>
  </si>
  <si>
    <t>D. Rencana Kerja Pendidikan KP</t>
  </si>
  <si>
    <t>E. Revisi Anggaran Pendidikan KP</t>
  </si>
  <si>
    <t>F. Rapat Kerja Teknis Pendidikan KP</t>
  </si>
  <si>
    <t>953</t>
  </si>
  <si>
    <t>2378.EBD.953. Layanan Pemantauan dan Evaluasi</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</si>
  <si>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</si>
  <si>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</si>
  <si>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</si>
  <si>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</si>
  <si>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</si>
  <si>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</si>
  <si>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</si>
  <si>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</si>
  <si>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</si>
  <si>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</si>
  <si>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</si>
  <si>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</si>
  <si>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</si>
  <si>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</si>
  <si>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</si>
  <si>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</si>
  <si>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</si>
  <si>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</si>
  <si>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</si>
  <si>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301. Pelayanan Monitoring dan Evaluasi Pendidikan Kelautan dan Perikanan</t>
  </si>
  <si>
    <t>A. Monitoring Evaluasi Kinerja Pendidikan KP</t>
  </si>
  <si>
    <t>B. Monitoring Evaluasi Kegiatan dan Anggaran Pendidikan KP dan OII</t>
  </si>
  <si>
    <t>C. Monitoring Evaluasi Penyelenggaraan Pendidikan KP</t>
  </si>
  <si>
    <t>302</t>
  </si>
  <si>
    <t>302. Pelayanan Pelaporan Kinerja Pendidikan Kelautan dan Perikanan</t>
  </si>
  <si>
    <t>A. Laporan Kinerja Lingkup Pendidikan KP</t>
  </si>
  <si>
    <t>955</t>
  </si>
  <si>
    <t>2378.EBD.955. Layanan Manajemen Keuangan</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</si>
  <si>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</si>
  <si>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</si>
  <si>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</si>
  <si>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</si>
  <si>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</si>
  <si>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</si>
  <si>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</si>
  <si>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</si>
  <si>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</si>
  <si>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</si>
  <si>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</si>
  <si>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</si>
  <si>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301. Pelayanan Keuangan Pendidikan Kelautan dan Perikanan</t>
  </si>
  <si>
    <t>A. Penyusunan Laporan Keuangan dan PIPK</t>
  </si>
  <si>
    <t>B. Penyusunan Sistem Pengendalian Intern Pemerintah (SPIP)</t>
  </si>
  <si>
    <t>C. Verifikasi dan Validasi Pertanggung Jawaban Kegiatan</t>
  </si>
  <si>
    <t>D. Pengelolaan PNBP Lingkup Satuan Pendidikan KP</t>
  </si>
  <si>
    <t>E. Pemutakhiran data Administrasi Keuangan</t>
  </si>
  <si>
    <t>F. Dukungan Kegiatan BRSDMKP</t>
  </si>
  <si>
    <t>G. Pembinaan Pelaksanaan Kewirausahaan dan TEFA</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</si>
  <si>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</si>
  <si>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</si>
  <si>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</si>
  <si>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</si>
  <si>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</si>
  <si>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</si>
  <si>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</si>
  <si>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</si>
  <si>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</si>
  <si>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</si>
  <si>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</si>
  <si>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</si>
  <si>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4345</t>
  </si>
  <si>
    <t>4345. Pendidikan dan Pelatihan Aparatur KP</t>
  </si>
  <si>
    <t>4345.EBC. Layanan Manajemen SDM Internal</t>
  </si>
  <si>
    <t>996</t>
  </si>
  <si>
    <t>4345.EBC.996. Layanan Pendidikan dan Pelatihan</t>
  </si>
  <si>
    <t>301. Aparatur KKP yang Diberikan Beasiswa</t>
  </si>
  <si>
    <t>A. Tugas Belajar Baru</t>
  </si>
  <si>
    <t>B. Lanjutan Tugas Belajar</t>
  </si>
  <si>
    <t>C. Tugas Belajar Luar Negeri</t>
  </si>
  <si>
    <t>302. Aparatur KKP yang Diberikan Izin Belajar</t>
  </si>
  <si>
    <t>A. Aparatur KKP yang Diberikan Izin Belajar</t>
  </si>
  <si>
    <t>Kode</t>
  </si>
  <si>
    <t>Eselon2</t>
  </si>
  <si>
    <t>KdEs2</t>
  </si>
  <si>
    <t>kdKoord</t>
  </si>
  <si>
    <t>KdSubKoord</t>
  </si>
  <si>
    <t>SubKoordinator</t>
  </si>
  <si>
    <t>01</t>
  </si>
  <si>
    <t>02</t>
  </si>
  <si>
    <t>03</t>
  </si>
  <si>
    <t>04</t>
  </si>
  <si>
    <t>Unit Kerja</t>
  </si>
  <si>
    <t>DATABASE</t>
  </si>
  <si>
    <t>Lokasi File Database</t>
  </si>
  <si>
    <t>Keterangan (Download data dari)</t>
  </si>
  <si>
    <t>DAFTAR SP2D SATKER.xlsx</t>
  </si>
  <si>
    <t>OMSPAN--&gt; Modul Pembayaran --&gt; Daftar SP2D</t>
  </si>
  <si>
    <t>SPBy GUP dan TUP.xlsx</t>
  </si>
  <si>
    <t>File SPBy GUP dan TUP.xlsx</t>
  </si>
  <si>
    <t>Laporan Monitoring Kontrak.xlsx</t>
  </si>
  <si>
    <t>OMSPAN--&gt; Modul Komitmen --&gt; Monitoring Kontrak</t>
  </si>
  <si>
    <t>MONITORING SPP_SPM_SP2D.xlsx</t>
  </si>
  <si>
    <t>MONSAKTI--&gt; Pembayaran --&gt; Monitoring SPP/SPM/SP2D</t>
  </si>
  <si>
    <t>MONITORING DETAIL TRANSAKSI FA 16 SEGMEN VERSI SP2D.xlsx</t>
  </si>
  <si>
    <t>MONSAKTI--&gt; Pembayaran --&gt; Monitoring Detil Transaksi FA 16 Segmen Versi SP2D</t>
  </si>
  <si>
    <t>Monitoring SPBy</t>
  </si>
  <si>
    <t>SAKTI--&gt;Pembayaran--&gt;Monitoring--&gt;Monitoring Perintah Bayar</t>
  </si>
  <si>
    <t>Dokumen RKAKL</t>
  </si>
  <si>
    <t>Berdasarkan DIPA Awal, TA. 2023 (30 November 2022)</t>
  </si>
  <si>
    <t>Realisasi Pusdik</t>
  </si>
  <si>
    <t>06 Februari 2023</t>
  </si>
  <si>
    <t>Sebelum download file realisasi, ubah dahulu tanggal realisasi !!!</t>
  </si>
  <si>
    <t>Lokasi File PDF Realisasi</t>
  </si>
  <si>
    <t>Row Labels</t>
  </si>
  <si>
    <t>DL. Program Pendidikan dan Pelatihan Vokasi</t>
  </si>
  <si>
    <t>WA. Program Dukungan Manajemen</t>
  </si>
  <si>
    <t>Grand Total</t>
  </si>
  <si>
    <t>AFA.001. Norma, Standard, Prosedur dan Kriteria Pelatihan dan Penyuluhan KP</t>
  </si>
  <si>
    <t>AFA.001. Norma, Standard, Prosedur dan Kriteria Pendidikan Kelautan dan Perikanan</t>
  </si>
  <si>
    <t>CAN.001. Sarana Teknologi Informasi dan Komunikasi Bidang Riset dan SDM KP</t>
  </si>
  <si>
    <t>EBA.956. Layanan BMN</t>
  </si>
  <si>
    <t>EBA.957. Layanan Hukum</t>
  </si>
  <si>
    <t>EBA.958. Layanan Hubungan Masyarakat</t>
  </si>
  <si>
    <t>EBA.960. Layanan Organisasi dan Tata Kelola Internal</t>
  </si>
  <si>
    <t>EBA.962. Layanan Umum</t>
  </si>
  <si>
    <t>EBA.963. Layanan Data dan Informasi</t>
  </si>
  <si>
    <t>EBA.994. Layanan Perkantoran</t>
  </si>
  <si>
    <t>EBB.951. Layanan Sarana Internal</t>
  </si>
  <si>
    <t>EBB.971. Layanan Prasarana Internal</t>
  </si>
  <si>
    <t>EBC.954. Layanan Manajemen SDM</t>
  </si>
  <si>
    <t>EBD.952. Layanan Perencanaan dan Penganggaran</t>
  </si>
  <si>
    <t>EBD.953. Layanan Pemantauan dan Evaluasi</t>
  </si>
  <si>
    <t>EBD.955. Layanan Manajemen Keuangan</t>
  </si>
  <si>
    <t>EBD.974. Layanan Penyelenggaraan Kearsipan</t>
  </si>
  <si>
    <t>FAB.001. Sistem Informasi Pemerintahan Bidang Riset dan SDM KP</t>
  </si>
  <si>
    <t>EBC.996. Layanan Pendidikan dan Pelatihan</t>
  </si>
  <si>
    <t>201. Pelayanan Tata Usaha dan Kerumahtanggaan Pelatihan dan Penyuluhan</t>
  </si>
  <si>
    <t>102. Alat Pengolah Data dan Komunikasi Riset dan Sumber Daya Manusia Kelautan dan Perikanan</t>
  </si>
  <si>
    <t>303. Perikanan</t>
  </si>
  <si>
    <t>01 - Penggandaan</t>
  </si>
  <si>
    <t>02 - Snack dan Makan Rapat (1 pkt x 20 orang x 4 kali)</t>
  </si>
  <si>
    <t>03 - ATK</t>
  </si>
  <si>
    <t>04 - Bahan Komputer</t>
  </si>
  <si>
    <t>05 - Perlengkapan Peserta (1 pkt x 40 orang x 1 kali)</t>
  </si>
  <si>
    <t>01 - Honor Narasumber (10 org x 1 jam)</t>
  </si>
  <si>
    <t>01 - Perjalanan Dinas Konsultasi Publik, Verifikasi Eksternal, Undangan, Sosialisasi dan Penyusunan Kerangka Kualifikasi Nasional Indon</t>
  </si>
  <si>
    <t>01 - Paket Meeting Rapat (40 Orang x 1 Hari x 1 Kali)</t>
  </si>
  <si>
    <t>02 - Perjalanan Peserta (40 Orang x 1 Kali)</t>
  </si>
  <si>
    <t>02 - Makan dan snack Rapat (1 pkt x 20 orang x 4 kali)</t>
  </si>
  <si>
    <t>01 - Honor Narasumber (8 org x 1 jam x 2 kali)</t>
  </si>
  <si>
    <t>01 - Perjalanan Dinas Verifikasi Eksternal, Undangan, Sosialisasi dan Penyusunan Standar Kompetensi Kerja Nasional Indonesia</t>
  </si>
  <si>
    <t>01 - Fullboard Meeting Peserta (40 Orang x 1 Hari x 1 Kali)</t>
  </si>
  <si>
    <t>02 - Perjalanan Peserta (40 Orang x 1 Hari x 1 Kali)</t>
  </si>
  <si>
    <t>02 - Snack dan Makan Rapat  (1 pkt x 15 orang x 2 kali)</t>
  </si>
  <si>
    <t>02 - Snack dan Makan Rapat (2 pkt x 20 Org x 4 Kali)</t>
  </si>
  <si>
    <t>01 - Honor Narasumber (3 org x 2 jam)</t>
  </si>
  <si>
    <t>01 - Biaya Jasa Survailance ISO</t>
  </si>
  <si>
    <t>02 - Biaya Jasa Sistem Manual Mutu  ISO  9001-2015</t>
  </si>
  <si>
    <t>01 - Biaya Perjalanan Dinas Kegiatan Pembinaan, Verfikasi, Klasifikasi,  Koordinasi dan Undangan Kegiatan Standardisasi Lembaga Pelatih</t>
  </si>
  <si>
    <t>02 - Biaya Perjalanan Dinas Kegiatan Survailance Sistem Manajemn Mutu ISO 9001-2015</t>
  </si>
  <si>
    <t>01 - ATK</t>
  </si>
  <si>
    <t>02 - Bahan Komputer</t>
  </si>
  <si>
    <t>03 - Penggandaan</t>
  </si>
  <si>
    <t>04 - Snack dan Makan Rapat (15 org x 3 pkt x 4 kali)</t>
  </si>
  <si>
    <t>01 - Honor Narasumber (6 org x 2 jam)</t>
  </si>
  <si>
    <t>01 - Perjalanan Pendampingan, Audit, Pembinaan pelaksanaan ujian/akreditasi, Supervisi,  Undangan dan Koordinasi</t>
  </si>
  <si>
    <t>02 - Biaya Perjalanan Pendampingan, Audit, Pembinaan pelaksanaan ujian/akreditasi, Supervisi,  Undangan dan Koordinasi Kegiatan Penjami</t>
  </si>
  <si>
    <t>03 - Konsumsi Rapat Penyusunan GBPP (20 Org x 6 Paket x 1 kali)</t>
  </si>
  <si>
    <t>03 - Konsumsi Rapat Penyusunan Modul (15 Org x 4 paket x 2 kali)</t>
  </si>
  <si>
    <t>04 - Pencetakan Modul</t>
  </si>
  <si>
    <t>01 - Penyusunan Modul Diklat</t>
  </si>
  <si>
    <t>01 - Biaya komunikasi pulsa Data atau paket internet (6 ORG x 12 Bln x 1 Kali)</t>
  </si>
  <si>
    <t>01 - Perjalanan Dinas Identifikasi, FGD, Sosialisasi,Koordinasi Penyusunan Modul Pelatihan KP</t>
  </si>
  <si>
    <t>01 - Perjalanan Kegiatan Rapat/Pertemuan di Luar Kantor (20 Org x 4 Paket )</t>
  </si>
  <si>
    <t>02 - Paket Rapat Fullboard  (20 Org x 4 Paket x 2 Hari)</t>
  </si>
  <si>
    <t>03 - Snack Rapat Penyusunan Kurikulum (15 Org x 3 paket x 1 kali)</t>
  </si>
  <si>
    <t>03 - Konsumsi Rapat Penyusunan Modul (15 Org x 3 paket x 2 kali)</t>
  </si>
  <si>
    <t>01 - Perjalanan Kegiatan Rapat/Pertemuan di Luar Kantor (20 Org x 3 Paket)</t>
  </si>
  <si>
    <t>02 - Paket Meeting Fullboard  (20 Org x 3 Paket x 2 Hari )</t>
  </si>
  <si>
    <t>03 - Konsumsi Rapat  (15 Org x 2 paket x 2 kali)</t>
  </si>
  <si>
    <t>04 - Pencetakan Pedoman</t>
  </si>
  <si>
    <t>01 - Transport Lokal</t>
  </si>
  <si>
    <t>01 - Uang Saku Rapat Lebih dari 8 Jam</t>
  </si>
  <si>
    <t>03 - Konsumsi Rapat Penyusunan NSPK (20 Org  x 2 kali)</t>
  </si>
  <si>
    <t>01 - Perjalanan Dinas Identifikasi, FGD, Sosialisasi, Koordinasi Penyusunan NSPK Bangkom ASN</t>
  </si>
  <si>
    <t>03 - Penggandaan NSPK</t>
  </si>
  <si>
    <t>04 - Snack rapat dalam kota (20 orang x 2 kali)</t>
  </si>
  <si>
    <t>05 - Snack dan makan Sosialisasi NSPK (30 org x 9 satminkal)</t>
  </si>
  <si>
    <t>01 - Perjalanan tim pusat dalam rangka supervisi koordinasi dan sosialisasi NSPK (2 orang x 9 lokasi)</t>
  </si>
  <si>
    <t>01 - Transport Lokal (25 orang x 1 Paket)</t>
  </si>
  <si>
    <t>02 - Uang saku Rapat di luar kantor (25 orang x 1 Paket)</t>
  </si>
  <si>
    <t>01 - Transport rapat dan uang saku Peserta Sosialisasi (30 orang x 9 Satminkal)</t>
  </si>
  <si>
    <t>03 - Penggandaan dan laporan</t>
  </si>
  <si>
    <t>04 - Konsumsi Rapat biasa (20 orang )</t>
  </si>
  <si>
    <t>05 - Konsumsi Rapat diluar kantor (20 orang x 9 lokasi)</t>
  </si>
  <si>
    <t>01 - Honorarium Narasumber/Pembahas setara Es. III  (1 Org x 2 Jam x 9 lokasi)</t>
  </si>
  <si>
    <t>01 - Perjalanan pusat dalam rangka supervisi, koordinasi dan pembinaan  Kelembagaan dan Ketenagaan (2 orang x 9 lokasi)</t>
  </si>
  <si>
    <t>01 - Perjalanan/transport peserta dan uang saku (20 orang x 9 LOKASI)</t>
  </si>
  <si>
    <t>04 - Konsumsi Rapat dalam Kota (20 Orang x  1 kali)</t>
  </si>
  <si>
    <t>05 - Snack dan makan diluar kota (20 orang x 3 lokasi)</t>
  </si>
  <si>
    <t>01 - Bahan Unjuk Kerja dan Display (1 paket x 3 lokasi)</t>
  </si>
  <si>
    <t>01 - Honorarium Narasumber/Pembahas setara es. II eksternal (1 Org x 1 jam x 3 lokasi)</t>
  </si>
  <si>
    <t>01 - Perjalanan panitia dan narasumber pusat dalam rangka sosialisasi, koordinasi</t>
  </si>
  <si>
    <t>01 - Uang saku Rapat di luar kantor (20 orang x 1 kali)</t>
  </si>
  <si>
    <t>02 - Transport Lokal (20 orang x 1 kali)</t>
  </si>
  <si>
    <t>01 - Perjalanan/transport peserta dan uang saku (20 orang x 3 LOKASI)</t>
  </si>
  <si>
    <t>03 - Penggandaan Dokumen, kuisioner dan laporan</t>
  </si>
  <si>
    <t>04 - Perlengkapan Peserta FGD (25 orang)</t>
  </si>
  <si>
    <t>05 - Konsumsi Rapat dalam Kota (25 Orang x  2 kali)</t>
  </si>
  <si>
    <t>01 - Perjalanan koordinasi, supervisi dan Identifikasi dalam rangka pemanfaatan Sarpras (2 orang x 5 propinsi/lokasi)</t>
  </si>
  <si>
    <t>01 - Fullday Meeting dalam kota  (25 orang x 1 kali)</t>
  </si>
  <si>
    <t>02 - Perjalanan Rapat (25 orang x 1 kali)</t>
  </si>
  <si>
    <t>04 - Konsumsi Rapat Biasa (25 orang x 3 kali)</t>
  </si>
  <si>
    <t>05 - konsumsi Rapat uji petik (25 orang x 3 lokasi)</t>
  </si>
  <si>
    <t>01 - Perjalanan koordinasi dan menghadiri undangan</t>
  </si>
  <si>
    <t>02 - Perjalanan pusat dalam rangka supervisi, koordinasi dan pembinaan  NSPK</t>
  </si>
  <si>
    <t>01 - Perjalanan dinas paket meeting dalam kota (25 orang x 3 kali )</t>
  </si>
  <si>
    <t>03 - Fotokopi, Penggandaan, Penjilidan Pelaporan</t>
  </si>
  <si>
    <t>04 - Pencetakan Programa</t>
  </si>
  <si>
    <t>05 - Konsumsi Rapat Biasa (25 orang x 2 kali)</t>
  </si>
  <si>
    <t>06 - Konsumsi Rapat diluar kantor (25 orang x 2 kali)</t>
  </si>
  <si>
    <t>01 - Perjalanan Pengambilan Bahan dan Sosialisasi Programa</t>
  </si>
  <si>
    <t>01 - Perjalanan dinas paket meeting dalam kota (25 orang x 2 kali )</t>
  </si>
  <si>
    <t>01 - Perjalanan dinas paket meeting luar kota (25 orang x 2 kali)</t>
  </si>
  <si>
    <t>01 - Konsumsi peserta vicon (10 org x 30 kali)</t>
  </si>
  <si>
    <t>02 - ATK</t>
  </si>
  <si>
    <t>03 - Bahan Komputer</t>
  </si>
  <si>
    <t>04 - Penggandaan</t>
  </si>
  <si>
    <t>01 - Narasumber Es III kebawah (1 orang x 1 Jam x 10 kali)</t>
  </si>
  <si>
    <t>01 - Perjalanan Vicon on the spot (2 org x 5 kali)</t>
  </si>
  <si>
    <t>01 - Perjalanan dinas paket meeting dalam kota (20 orang x 10 kali )</t>
  </si>
  <si>
    <t>03 - Bahan Cetakan</t>
  </si>
  <si>
    <t>04 - Fotokopi, penggandaan dan penjilidan laporan</t>
  </si>
  <si>
    <t>05 - Konsumsi Rapat biasa (15 orang x 4 kali)</t>
  </si>
  <si>
    <t>01 - Perjalanan Pengumpulan/hunting materi penyuluhan</t>
  </si>
  <si>
    <t>01 - Perjalanan dinas paket meeting dalam kota (15 orang x 2 kali )</t>
  </si>
  <si>
    <t>01 - Konsumsi/bahan makanan</t>
  </si>
  <si>
    <t>02 - Penggadaan</t>
  </si>
  <si>
    <t>04 - ATK</t>
  </si>
  <si>
    <t>01 - Narasumber/Pembahas</t>
  </si>
  <si>
    <t>01 - Perjalanan Bimbingan dan Pembinaan Metode dan Kurikulum</t>
  </si>
  <si>
    <t>01 - Perjalanan Fasilitasi/koordinasi Penyusunan NSPK</t>
  </si>
  <si>
    <t>04 - Cetak</t>
  </si>
  <si>
    <t>01 - NSPK Peserta Didik Standar Sarana dan Prasarana Pendidikan KP</t>
  </si>
  <si>
    <t>04 - Cetakan</t>
  </si>
  <si>
    <t>01 - Perjalanan Pengendalian Sarana Prasarana</t>
  </si>
  <si>
    <t>05 - Cetakan Kelembagaan Pendidikan Vokasi</t>
  </si>
  <si>
    <t>01 - Perjalanan Pembentukan Kelembagaan Pendidikan KP</t>
  </si>
  <si>
    <t>01 - Penyusunan NSPK Kelembagaan Pendidikan</t>
  </si>
  <si>
    <t>01 - Perjalanan Penyiapan Pendidik dan Tenaga Kependidikan</t>
  </si>
  <si>
    <t>05 - Perlengkapan Kegiatan Beban Kerja Guru dan Dosen</t>
  </si>
  <si>
    <t>01 - Perjalanan Evaluasi Beban Kerja Guru dan Dosen</t>
  </si>
  <si>
    <t>01 - Peralatan Teknologi Informasi dan Komunikasi Pusdik KP</t>
  </si>
  <si>
    <t>01 - Penggandaan Laporan BMN UAKPB Sekretariat BRSDMP (Tahunan, Semester I  Triwulan III)</t>
  </si>
  <si>
    <t>02 - Penggandaan Laporan BMN UAKPB Sekretariat BRSDMP (Tahunan, Semester I  Triwulan III)</t>
  </si>
  <si>
    <t>01 - Narasumber pejabat/setara eselon III 2 ORG x 2 JAM x 3 kali</t>
  </si>
  <si>
    <t>01 - Penyusunan Laporan Semesteran dan Triwulan (Sekretariat dan Eselon I BRSDM) Koordinasi, Rekonsiliasi, pembinaan dan sosialisasi ke</t>
  </si>
  <si>
    <t>01 - Narasumber pejabat/setara eselon III  2 ORG x 2 JAM x 3 kali</t>
  </si>
  <si>
    <t>01 - Pengendalian Pengelolaan BMN Rumah Negara lingkup Satker BRSDM</t>
  </si>
  <si>
    <t>01 - Transport lokal Pengelolaan BMN Lingkup BRSDM 2 ORG x 12 KALI</t>
  </si>
  <si>
    <t>01 - Penggantian Pulsa/paket Internet</t>
  </si>
  <si>
    <t>02 - Rapat secara online/video conference berbayar</t>
  </si>
  <si>
    <t>01 - Narasumber pejabat/setara Eselon III</t>
  </si>
  <si>
    <t>01 - Koordinasi penyelesaian permasalahan pada Satker BRSDM KP</t>
  </si>
  <si>
    <t>02 - Pendampingan Pemeriksaan Aparat Periksaan Keuangan</t>
  </si>
  <si>
    <t>01 - Perjalanan dalam kota lebih dari 8 jam</t>
  </si>
  <si>
    <t>02 - Transport lokal</t>
  </si>
  <si>
    <t>04 - Backdrop</t>
  </si>
  <si>
    <t>05 - Perlengkapan Peserta</t>
  </si>
  <si>
    <t>01 - Narasumber pejabat/setara eselon II</t>
  </si>
  <si>
    <t>02 - Narasumber pejabata/setara Eselon III</t>
  </si>
  <si>
    <t>01 - Penginapan/Hotel Peserta, Panitia  Narasumber, Uang Saku dan transportasi Panitia</t>
  </si>
  <si>
    <t>01 - Penyelesaian PSP pada Satker lingkup BRSDM KP</t>
  </si>
  <si>
    <t>02 - Verifikasi dan Validasi Usulan Penghapusan BMN Satker lingkup BRSDM KP</t>
  </si>
  <si>
    <t>01 - Narasumber pejabata/setara Eselon II</t>
  </si>
  <si>
    <t>01 - Penginapan/Hotel Peserta, Panitia  Narasumber, Uang Harian dan transportasi Panitia</t>
  </si>
  <si>
    <t>01 - Identifikasi, pembinaan,sosialisasi dan koordinasi</t>
  </si>
  <si>
    <t>01 - Pencetakan Dokumen Perundang-Undangan</t>
  </si>
  <si>
    <t>02 - Penggandaan materi legislasi</t>
  </si>
  <si>
    <t>01 - Biaya Biaya komunikasi dlm bentuk pulsa telepon atau paket data internet</t>
  </si>
  <si>
    <t>01 - Dalam rangka penyusunan peraturan perundang-undangan, harmonisasi peraturan perundang-undangan</t>
  </si>
  <si>
    <t>01 - Transport menghandiri undangan dari unit kerja/instansi lain</t>
  </si>
  <si>
    <t>02 - UH menghadiri undangan dari unit kerja/instansi lain</t>
  </si>
  <si>
    <t>01 - Penggandaan penjilidan materi advokasi hukum</t>
  </si>
  <si>
    <t>01 - Honorarium Pemberi Keterangan Ahli/Saksi Ahli</t>
  </si>
  <si>
    <t>02 - Honorarium Beracara</t>
  </si>
  <si>
    <t>01 - Dalam rangka melakukan pendampingan/bantuan hukum/advokasi hukum</t>
  </si>
  <si>
    <t>01 - UH menghadiri undangan dari unit kerja/instansi lain</t>
  </si>
  <si>
    <t>02 - Transport menghadiri undangan dari unit kerja/instansi lain</t>
  </si>
  <si>
    <t>01 - Pencetakan Buku AMAFRAD Press</t>
  </si>
  <si>
    <t>01 - Honor Tim Produksi Publikasi</t>
  </si>
  <si>
    <t>02 - Ketua  1 ORG x 12 BLN</t>
  </si>
  <si>
    <t>03 - Sekretaris  1 ORG x 12 BLN</t>
  </si>
  <si>
    <t>04 - Anggota  7 ORG x 12 BLN</t>
  </si>
  <si>
    <t>05 - Ketua  1 ORG x 12 BLN</t>
  </si>
  <si>
    <t>06 - Sekretaris  1 ORG x 12 BLN</t>
  </si>
  <si>
    <t>07 - Anggota  5 ORG x 12 BLN</t>
  </si>
  <si>
    <t>08 - Honor Tim AMAFRAD Press</t>
  </si>
  <si>
    <t>09 - Redaktur  2 ORG x 12 TERB</t>
  </si>
  <si>
    <t>10 - Penyunting/Editor  6 ORG x 12 TERB</t>
  </si>
  <si>
    <t>11 - Desain grafis  1 ORG x 12 TER</t>
  </si>
  <si>
    <t>12 - Honor Tim Pejabat Pengelola Informasi dan Dokumentasi</t>
  </si>
  <si>
    <t>01 - Biaya Komunikasi dalam bentuk pulsa telepon atau paket data internet</t>
  </si>
  <si>
    <t>02 - Pengadaan Lisensi aplikasi untuk penyelenggaraan rapat secara online/video conference berbayar</t>
  </si>
  <si>
    <t>01 - Narasumber pejabat/setara Eselon 1 (promosi/publikasi)</t>
  </si>
  <si>
    <t>02 - Narasumber pejabat/setara eselon II (Promosi/Publikasi)</t>
  </si>
  <si>
    <t>03 - Narasumber pejabat/setara eselon III (Promosi/publikasi)</t>
  </si>
  <si>
    <t>01 - Jasa penyelenggaraan kegiatan promosi hasil riset dan SDMKP</t>
  </si>
  <si>
    <t>02 - Jasa desain/pencetakan/penerbitan promosi dan publikasi hasil riset dan  SDM KP</t>
  </si>
  <si>
    <t>01 - Biaya Perjalanan Dinas dalam Rangka Kegiatan Peliputan</t>
  </si>
  <si>
    <t>02 - Biaya Perjalanan Dinas Dalam Rangka Pengelola Informasi dan Dokumentasi</t>
  </si>
  <si>
    <t>01 - Transport Lokal Dalam Kota</t>
  </si>
  <si>
    <t>02 - Uang Harian Perjalanan Dinas Dalam Kota</t>
  </si>
  <si>
    <t>03 - Penggandaan dan Penjilidan</t>
  </si>
  <si>
    <t>01 - Narasumber pejabat/setara eselon I</t>
  </si>
  <si>
    <t>02 - Narasumber pejabat/setara eselon II</t>
  </si>
  <si>
    <t>01 - Biaya Perjalanan dinas dalam rangka pelayanan publik</t>
  </si>
  <si>
    <t>01 - Biaya Perjanan Dinas Dalam Rangka Kegiatan Desiminasi</t>
  </si>
  <si>
    <t>02 - Biaya Perjalanan Dinas Dalam Rangka Kegiatan Perpustakaan</t>
  </si>
  <si>
    <t>01 - pencetakan dan penggandaan dokumen kerja sama internasional</t>
  </si>
  <si>
    <t>01 - Pembinaan, Sosialisasi, Diseminasi, Koordinasi Kerja Sama dan Kegiatan Internasional</t>
  </si>
  <si>
    <t>01 - Perjalanan Dinas Dalam Kota lebih dari 8 jam (5 orang x 30 kali)</t>
  </si>
  <si>
    <t>02 - Transport Lokal (5 orang x 30 kali)</t>
  </si>
  <si>
    <t>01 - Fasilitasi Kerjasama ke Luar Negeri</t>
  </si>
  <si>
    <t>01 - Pencetakan dan Penggandaan Dokumen Kerjasama Triwulan I</t>
  </si>
  <si>
    <t>02 - Pencetakan dan Penggandaan Dokumen Kerjasama Triwulan II</t>
  </si>
  <si>
    <t>03 - Pencetakan dan Penggandaan Dokumen Kerjasama Triwulan III</t>
  </si>
  <si>
    <t>04 - Pencetakan dan Penggandaan Dokumen Kerjasama Triwulan IV</t>
  </si>
  <si>
    <t>01 - Biaya Paket Data  Komunikasi (5 orang x 12 kali)</t>
  </si>
  <si>
    <t>02 - Narasumber pejabat/setara Eselon III</t>
  </si>
  <si>
    <t>03 - Narasumber pejabat/setara Eselon II</t>
  </si>
  <si>
    <t>01 - Identifikasi Pembinaan, Sosialisasi dan Koordinasi Kerja Sama Antar Lembaga</t>
  </si>
  <si>
    <t>01 - Perjalanan Dinas Dalam Kota lebih dari 8 jam</t>
  </si>
  <si>
    <t>01 - Perjalanan Dinas Paket Meeting Luar Kota Jawa Barat</t>
  </si>
  <si>
    <t>01 - Langganan biaya video conference</t>
  </si>
  <si>
    <t>02 - Dukungan Kerjasama Pendidikan KP</t>
  </si>
  <si>
    <t>01 - Perjalanan Kerjasama Pendidikan KP</t>
  </si>
  <si>
    <t>01 - Penggandaan dan pencetakan materi penataan kelembagaan lingkup BRSDM</t>
  </si>
  <si>
    <t>01 - Pengadaan lisensi aplikasi untuk penyelenggaraan rapat secara online/video conference berbayar</t>
  </si>
  <si>
    <t>01 - Dalam rangka penataan kelembagaan lingkup BRSDM, penataan dan perubahan nomenklatur, tugas dan fungsi pada unit pelaksana teknis d</t>
  </si>
  <si>
    <t>01 - Penggandaan dan penjilidan materi fasilitasi organisasi dan tata laksana</t>
  </si>
  <si>
    <t>01 - Dalam rangka kegiatan evaluasi organisasi dan tata laksana, penyusunan proses bisnis, SOP, analisis jabatan, analisis beban kerja</t>
  </si>
  <si>
    <t>01 - Penggandaan dan pencetakan materi pendukung RB</t>
  </si>
  <si>
    <t>01 - Dalam rangka penilaian Reformasi Birokrasi, validasi bukti dukung, verifikasi bukti dukung serta evaluasi pelaksanaan RB</t>
  </si>
  <si>
    <t>01 - Penggandaan dan penjilidan</t>
  </si>
  <si>
    <t>01 - Dalam rangka pendampingan UPT untuk pembangunan ZI, mendampingi tim pemeriksa untuk validasi dan verifikasi bukti dukung ke UPT</t>
  </si>
  <si>
    <t>01 - transport Menghadiri undangan dari unit kerja/instansi lain</t>
  </si>
  <si>
    <t>01 - Dalam rangka persiapan dan penilaian pemberian penghargaan Adibakti Mina Bahari (AMB) Prestasi dan penghargaan Adibakti Mina Bahar</t>
  </si>
  <si>
    <t>01 - Pencetakan Laporan</t>
  </si>
  <si>
    <t>01 - Identifikasi, Pembinaan, Sosialisasi  dan Koordinasi Pengelolaan Ketatausahaan dan Persuratan</t>
  </si>
  <si>
    <t>02 - Penyusunan dan implementasi pedoman pelaksanaan Tata Naskah Dinas lingkup BRSDM</t>
  </si>
  <si>
    <t>01 - Biaya Pulsa/Paket Data  Eselon I dan 2 (2 ORANG x 12 bulan)</t>
  </si>
  <si>
    <t>02 - Biaya Pulsa/Paket Data  (32 ORANG x 12 Bulan)</t>
  </si>
  <si>
    <t>01 - Narasumber pejabat/setara Eselon I  4 ORG x 3 JAM x 2 KALI</t>
  </si>
  <si>
    <t>02 - Narasumber pejabat/setara Eselon III 4 ORG x 2 JAM x 2 KALI</t>
  </si>
  <si>
    <t>01 - Dukungan Layanan Kegiatan Kesekretariatan dan Tata Kelola Rumahtangga dan Tata Usaha Pimpinan  serta Keprotokolan lingkup BRSDM</t>
  </si>
  <si>
    <t>02 - Pejabat Eselon I dan Pendamping</t>
  </si>
  <si>
    <t>03 - Perjalanan Eselon II dan pimpinan lainnya</t>
  </si>
  <si>
    <t>01 - Snack Rapat (12 org x 3 kali)</t>
  </si>
  <si>
    <t>01 - Koordinasi bidang kepegawaian (2 org x 2 kali)</t>
  </si>
  <si>
    <t>01 - Menghadiri rapat administrasi kepegawaian (2 org x 5 kali)</t>
  </si>
  <si>
    <t>02 - Snack dan Makan Rapat  (25 orang x 4 kali)</t>
  </si>
  <si>
    <t>01 - Pejabat Eselon II ke bawah ( 3 Org x 2 jam x 1 kali)</t>
  </si>
  <si>
    <t>01 - Inventarisasi Sarpras di Papua dan Papua Barat (3 org x 2 lokasi)</t>
  </si>
  <si>
    <t>02 - Penyelesaian Permasalahan Aset BMN (2 org x 8 lokasi)</t>
  </si>
  <si>
    <t>01 - Menghadiri rapat dalam kota (2 org x 5 kali)</t>
  </si>
  <si>
    <t>01 - Koordinasi Pemberkasan dan Pemusnahan Arsip</t>
  </si>
  <si>
    <t>02 - Seminar Kit (10 Org)</t>
  </si>
  <si>
    <t>03 - Snack dan Makan Rapat (20 orang x 3 kali)</t>
  </si>
  <si>
    <t>01 - Honorarium Pakar Penyuluhan/Instansi terkait (5 orang x 2 jam x 1 kali)</t>
  </si>
  <si>
    <t>01 - Perjalanan Uji Petik (3 org x 9 lokasi)</t>
  </si>
  <si>
    <t>02 - Perjalanan Peserta (9 org)</t>
  </si>
  <si>
    <t>01 - Snack dan Makan Rapat (25 org x 6 kali)</t>
  </si>
  <si>
    <t>01 - Biaya Komunikasi Pulsa Data atau Paket Internet (22 Org x 12 Bln x 1 kali)</t>
  </si>
  <si>
    <t>01 - Rapid Swab Antigen</t>
  </si>
  <si>
    <t>01 - Perjalanan Dinas Dalam rangka Koordinasi</t>
  </si>
  <si>
    <t>03 - Konsumsi rapat biasa (20 org x 3 kali)</t>
  </si>
  <si>
    <t>04 - Konsumsi Pertemuan/kunjungan</t>
  </si>
  <si>
    <t>01 - Penanggungjawab</t>
  </si>
  <si>
    <t>02 - Ketua</t>
  </si>
  <si>
    <t>03 - Sekretaris</t>
  </si>
  <si>
    <t>04 - Anggota</t>
  </si>
  <si>
    <t>01 - Dukungan penyelenggaraan Koordinasi Pelatihan dan Penyuluhan KP</t>
  </si>
  <si>
    <t>01 - Sewa Kendaraan roda 4</t>
  </si>
  <si>
    <t>01 - Narasumber Eselon I  (2 Orang x 2 jam x 1 Kali)</t>
  </si>
  <si>
    <t>02 - Narasumber Eselon II   (2 Orang x 2 jam x 1 Kali)</t>
  </si>
  <si>
    <t>01 - Perjalanan Koordinasi</t>
  </si>
  <si>
    <t>02 - Perjalanan Panitia Pusat</t>
  </si>
  <si>
    <t>01 - Bantuan Perjalanan Peserta</t>
  </si>
  <si>
    <t>01 - Penggadaan</t>
  </si>
  <si>
    <t>04 - Cetakan Kegiatan Administrasi SIMAK BMN</t>
  </si>
  <si>
    <t>01 - Perjalanan Implementasi SIMAK - BMN</t>
  </si>
  <si>
    <t>01 - Koordinasi Implementasi SIMAK - BMN</t>
  </si>
  <si>
    <t>01 - Bahan Komputer</t>
  </si>
  <si>
    <t>01 - Perjalanan Pembinaan dan Wisuda Kepala Pusdik KP</t>
  </si>
  <si>
    <t>02 - Perjalanan Koordinasi, Sinkronisasi, Wisuda dan Pendampingan Kepala Pusdik KP</t>
  </si>
  <si>
    <t>04 - Cetakan Kegiatan dan Laporan</t>
  </si>
  <si>
    <t>01 - Sewa Kendaraan / Mobil (2 kali)</t>
  </si>
  <si>
    <t>01 - Perjalanan Pengelolaan Penatausahaan Arsip dan Sinkronisasi Tata Naskah dan Persuratan</t>
  </si>
  <si>
    <t>01 - Perjalanan Penyusunan Bahan Tindak Lanjut dan Pemutakhiran Data</t>
  </si>
  <si>
    <t>01 - Peningkatan Kapasitas Pegawai</t>
  </si>
  <si>
    <t>01 - Perjalanan Pengelolaan SDM Aparatur</t>
  </si>
  <si>
    <t>01 - Perjalanan Penjaminan mutu pendidikan KP</t>
  </si>
  <si>
    <t>01 - Perjalanan Bimbingan Penelitian dan Pengabdian Kepada Masyarakat</t>
  </si>
  <si>
    <t>01 - Perjalanan Serapan Lulusan Pendidikan KP</t>
  </si>
  <si>
    <t>01 - Perjalanan Kehumasan Pusat Pendidikan KP</t>
  </si>
  <si>
    <t>01 - Pencetakan Publikasi Data dan Informasi</t>
  </si>
  <si>
    <t>02 - Buku BRSDM KP Dalam Angka Tahun 2023</t>
  </si>
  <si>
    <t>03 - Buku Analisis Data BRSDM</t>
  </si>
  <si>
    <t>04 - Penggandaan dan Penjilidan</t>
  </si>
  <si>
    <t>01 - Biaya Paket Data dan Komunikasi (8 orang x 12 kali)</t>
  </si>
  <si>
    <t>01 - Jasa Pengolahan dan penyajian data BRSDM</t>
  </si>
  <si>
    <t>01 - Dalam rangka koordinasi dan pembinaan penyelenggaraan data</t>
  </si>
  <si>
    <t>02 - Uang Harian</t>
  </si>
  <si>
    <t>01 - UH Menghadiri undangan rapat</t>
  </si>
  <si>
    <t>02 - transport Menghadiri undangan rapat</t>
  </si>
  <si>
    <t>01 - Forum Pengelolaan Jurnal Ilmiah KP</t>
  </si>
  <si>
    <t>02 - Perlengkapan Peserta</t>
  </si>
  <si>
    <t>05 - Fotocopy/Penggandaan</t>
  </si>
  <si>
    <t>06 - Perlengkapan Peserta</t>
  </si>
  <si>
    <t>07 - Forum Pengelolaan Data</t>
  </si>
  <si>
    <t>08 - ATK</t>
  </si>
  <si>
    <t>09 - Bahan Komputer</t>
  </si>
  <si>
    <t>10 - Fotocopy/Penggandaan</t>
  </si>
  <si>
    <t>03 - Narasumber pejabat/setara eselon III</t>
  </si>
  <si>
    <t>04 - Forum Pengelolaan Data</t>
  </si>
  <si>
    <t>05 - Narasumber pejabat/setara eselon II</t>
  </si>
  <si>
    <t>06 - Narasumber pejabat/setara eselon III</t>
  </si>
  <si>
    <t>01 - Dalam rangka menghadirkan narasumber dari luar kota</t>
  </si>
  <si>
    <t>02 - Paket Kegiatan Fullboard Meeting 50 ORG x 1 KALI</t>
  </si>
  <si>
    <t>03 - Uang Harian  50 ORG x 2 Hari</t>
  </si>
  <si>
    <t>04 - Transportasi  50 ORG x 1 KALI</t>
  </si>
  <si>
    <t>05 - Forum Pengelolaan Data</t>
  </si>
  <si>
    <t>06 - Paket Kegiatan Fullboard Meeting 50 ORG x 1 KALI</t>
  </si>
  <si>
    <t>07 - Uang Harian  50 ORG x 2 Hari</t>
  </si>
  <si>
    <t>08 - Transportasi  50 ORG x 1 KALI</t>
  </si>
  <si>
    <t>01 - MITRA BESTARI</t>
  </si>
  <si>
    <t>02 - TIM PENYUSUNAN JURNAL IAJ</t>
  </si>
  <si>
    <t>03 - Penanggung Jawab (1 orang x 2 TBT)</t>
  </si>
  <si>
    <t>04 - Redaktur (1 orang x 2 TBT)</t>
  </si>
  <si>
    <t>05 - Penyunting/ Editor (10 orang x 2 TBT)</t>
  </si>
  <si>
    <t>06 - Desain Grafis (1 orang x 2 TBT)</t>
  </si>
  <si>
    <t>07 - Sekretariat (2 orang x 2 TBT)</t>
  </si>
  <si>
    <t>08 - TIM PENYUSUNAN JURNAL JKPI</t>
  </si>
  <si>
    <t>09 - Sekretariat (2 orang x 2 TBT)</t>
  </si>
  <si>
    <t>10 - Desain Grafis (1 org x 2 TBT)</t>
  </si>
  <si>
    <t>11 - Penanggung Jawab (1 orang x 2 TBT)</t>
  </si>
  <si>
    <t>12 - Reviewer evaluasi naskah/MB-Squalen   5 ORG x 1 artikel x 3 KALI</t>
  </si>
  <si>
    <t>13 - Redaktur (1 orang x 2 TBT)</t>
  </si>
  <si>
    <t>14 - Penyunting/ Editor (10 orang x 2 TBT)</t>
  </si>
  <si>
    <t>15 - TIM PENYUSUNAN JURNAL SQUALEN</t>
  </si>
  <si>
    <t>16 - Penanggung Jawab (1 orang x 3 TBT)</t>
  </si>
  <si>
    <t>17 - Redaktur (1 orang x 3 TBT)</t>
  </si>
  <si>
    <t>18 - Penyunting/ Editor (10 orang x 3 TBT)</t>
  </si>
  <si>
    <t>19 - Desain Grafis (1 orang x 3 TBT)</t>
  </si>
  <si>
    <t>20 - Sekretariat (2 orang x 3 TBT)</t>
  </si>
  <si>
    <t>21 - Reviewer evaluasi naskah/MB-IAJ  9 ORG x 1 JAM x 2 KALI</t>
  </si>
  <si>
    <t>22 - Reviewer evaluasi naskah/MB-JKPI   5 ORG x 1 JAM x 2 KALI</t>
  </si>
  <si>
    <t>23 - TIM PENGELOLA WEBSITE BRSDM</t>
  </si>
  <si>
    <t>24 - Penanggung Jawab (1 orang x 12 bulan)</t>
  </si>
  <si>
    <t>25 - Redaktur (1 orang x 12 bulan)</t>
  </si>
  <si>
    <t>26 - Editor (1 orang x 12 bulan)</t>
  </si>
  <si>
    <t>27 - Web Admin (14 orang x 12 bulan)</t>
  </si>
  <si>
    <t>01 - Pengelolaan OJS BRSDM</t>
  </si>
  <si>
    <t>02 - Pembuatan DOI (Digital Object Identifier) Per artikel</t>
  </si>
  <si>
    <t>03 - Biaya tahunan keanggotaan/annual membership fee</t>
  </si>
  <si>
    <t>04 - Biaya Tahunan cek Plagiarisme</t>
  </si>
  <si>
    <t>05 - Biaya cek plagiarisme per dokumen</t>
  </si>
  <si>
    <t>06 - Biaya Tahunan Gramarly</t>
  </si>
  <si>
    <t>01 - Dalam rangka koordinasi dan pendampingan pengelolaan website dan OJS</t>
  </si>
  <si>
    <t>01 - Dalam rangka koordinasi, pendampingan dan pembinaan penerapan manajemen pengetahuan</t>
  </si>
  <si>
    <t>01 - Belanja Gaji Pokok PNS</t>
  </si>
  <si>
    <t>01 - Belanja Pembulatan Gaji PNS</t>
  </si>
  <si>
    <t>01 - Belanja Tunj. Suami/Istri PNS</t>
  </si>
  <si>
    <t>01 - Belanja Tunj. Anak PNS</t>
  </si>
  <si>
    <t>01 - Belanja Tunj. Struktural PNS</t>
  </si>
  <si>
    <t>01 - Belanja Tunj. Fungsional PNS</t>
  </si>
  <si>
    <t>01 - Belanja Tunj. PPh PNS</t>
  </si>
  <si>
    <t>01 - Belanja Tunj. Beras PNS</t>
  </si>
  <si>
    <t>01 - Belanja Uang Makan PNS</t>
  </si>
  <si>
    <t>01 - Belanja Tunjangan Umum PNS</t>
  </si>
  <si>
    <t>01 - Belanja Pegawai (Tunjangan Khusus/Kegiatan/Kinerja)</t>
  </si>
  <si>
    <t>01 - Uang Lembur dan Uang Makan Lembur</t>
  </si>
  <si>
    <t>01 - Jamuan/Penerimaan Tamu/Rapat</t>
  </si>
  <si>
    <t>02 - cetakan,Penjilidan dan laminasi lingkup Pusat BRSDM KP</t>
  </si>
  <si>
    <t>03 - Belanja Pengaturan Estetika Kantor lingkup Pusat BRSDM KP</t>
  </si>
  <si>
    <t>04 - Pencetakan Balnko,amplop dan kop surat lingkup pusat BRSDMKP</t>
  </si>
  <si>
    <t>05 - Keperluan sehari-hari pegawai</t>
  </si>
  <si>
    <t>06 - Pencetakan bahan sosialisasi pengembangan SDM KP</t>
  </si>
  <si>
    <t>07 - Langganan Majalah dan surat kabar</t>
  </si>
  <si>
    <t>01 - Pengadaan Pakaian Dinas Pegawai BRSDM (2 STELL x 130 ORG)</t>
  </si>
  <si>
    <t>01 - Keperluan ATK lingkup Sekretariat BRSDM KP</t>
  </si>
  <si>
    <t>02 - Keperluan Bahan Komputer lingkup Sekretariat BRSDM KP</t>
  </si>
  <si>
    <t>03 - Biaya peralatan perkantoran</t>
  </si>
  <si>
    <t>01 - Biaya Medical Ceck UP</t>
  </si>
  <si>
    <t>02 - Biaya Jasa instruktur Senam</t>
  </si>
  <si>
    <t>01 - Langganan Daya dan Jasa di GMB III lantai 6 dan 7</t>
  </si>
  <si>
    <t>01 - Pengiriman Surat dan Dokumen /Barang lainnya BRSDM</t>
  </si>
  <si>
    <t>01 - Sewa mesin fotocopy  2 UNIT x 12 BLN</t>
  </si>
  <si>
    <t>02 - Sewa kendaraan opersional  2 UNIT x 12 BULAN</t>
  </si>
  <si>
    <t>01 - Pengadaan Paket APD, Hand sanitizer dan pencegahan penyebaran covid lainnya</t>
  </si>
  <si>
    <t>02 - Pengadaan Lisensi aplikasi Video Converence dan langganannya</t>
  </si>
  <si>
    <t>03 - Rapid antigen/swab PCR</t>
  </si>
  <si>
    <t>01 - Pemeliharaan Gedung Arsip</t>
  </si>
  <si>
    <t>01 - Laptop/Nonebook</t>
  </si>
  <si>
    <t>02 - Peralatan Meubeulair (Lemari, Kursi, cubical)</t>
  </si>
  <si>
    <t>03 - Perawatan Barang Inventaris Kantor</t>
  </si>
  <si>
    <t>04 - Instalasi Mekanikal Elektrikal Gedung Arsip</t>
  </si>
  <si>
    <t>05 - Pemeliharaan Peralatan Studio dan komunikasi</t>
  </si>
  <si>
    <t>06 - Perawatan kendaraan roda 4/6</t>
  </si>
  <si>
    <t>07 - Perawatan kendaraan pejabat eselon I</t>
  </si>
  <si>
    <t>08 - Perawatan kendaraan pejabat eselon II</t>
  </si>
  <si>
    <t>09 - Perawatan kendaraan roda 4</t>
  </si>
  <si>
    <t>10 - Operasional Kendaraan Roda 4 (sewa)</t>
  </si>
  <si>
    <t>11 - Perawatan kendaraan bermotor roda 2</t>
  </si>
  <si>
    <t>12 - Komputer PC</t>
  </si>
  <si>
    <t>13 - Perawatan kendaraan bermotor roda 2</t>
  </si>
  <si>
    <t>14 - Printer</t>
  </si>
  <si>
    <t>15 - LCD</t>
  </si>
  <si>
    <t>16 - scanner</t>
  </si>
  <si>
    <t>17 - handycam</t>
  </si>
  <si>
    <t>18 - CCTV</t>
  </si>
  <si>
    <t>19 - Wireless</t>
  </si>
  <si>
    <t>20 - Kamera digital</t>
  </si>
  <si>
    <t>01 - Pemeliharaan pengharum ruangan</t>
  </si>
  <si>
    <t>02 - Fumigasi gedung arsip depok</t>
  </si>
  <si>
    <t>03 - Pemeliharaan aquarium gedung kantor GMB III  2 UNIT x 12 BLN</t>
  </si>
  <si>
    <t>01 - Pramubakti/PelaksanaPramubakti  38 ORG x 13 BLN</t>
  </si>
  <si>
    <t>02 - Pengemudi  6 ORG x 13 BLN</t>
  </si>
  <si>
    <t>03 - iuran bpjs ketenagakerjaan pramubakti 38 orang x 12 bulan</t>
  </si>
  <si>
    <t>04 - iuran bpjs ketenagakerjaan pengemudi 4 orang x 12 bulan</t>
  </si>
  <si>
    <t>01 - SEKRETARIAT BRSDM KP</t>
  </si>
  <si>
    <t>02 - Honorarium pejabat penguji tagihan penandatanganan spm (pagu dana di atas Rp.75 miliar s.d. arap.100 miliar)</t>
  </si>
  <si>
    <t>03 - Honorarium pejabat kuasa pengguna anggaran (pagu dana diatas Rp75 miliar s.d Rp100 miliar)</t>
  </si>
  <si>
    <t>04 - honorarium bendahara pengeluaran (pagu dana di atas Rp75 miliar s.d Rp100 miliar)</t>
  </si>
  <si>
    <t>05 - honorarium pejabat pembuat komitmen (pagu dana di atas Rp50 miliar s.d Rp75 miliar)</t>
  </si>
  <si>
    <t>06 - honorarium staf pembantu KPA (pagu dana di atas Rp50 miliar s.d Rp75 miliar) 2 orang x 12 bulan</t>
  </si>
  <si>
    <t>07 - honorarium staf pembantu PPK (pagu dana di atas Rp50 miliar s.d Rp75 miliar) 2 orang x 12 bulan</t>
  </si>
  <si>
    <t>08 - HONOR UNIT AKUNTANSI PENGGUNA BARANG (UAKPB)</t>
  </si>
  <si>
    <t>09 - Honorarium Penanggung Jawab (UAPPA/Barang)</t>
  </si>
  <si>
    <t>10 - Honorarium Ketua (UAPPA/Barang)</t>
  </si>
  <si>
    <t>11 - Honorarium Koordinator (UAPPA/Barang)</t>
  </si>
  <si>
    <t>12 - BPP Kepegawaian (pagu dana di atas  Rp25 miliar s.d. Rp50 miliar)</t>
  </si>
  <si>
    <t>13 - Honorarium Anggota (UAPPA/Barang) 2 Orang x 12 Bulan</t>
  </si>
  <si>
    <t>14 - HONOR PENGELOLA SISTEM AKUNTANSI PEMERINTAH TK. ESELON IBMN TK. ESELON I</t>
  </si>
  <si>
    <t>15 - Honorarium Penanggung Jawab (UAPPA/Barang-EI)</t>
  </si>
  <si>
    <t>16 - Honorarium Koordinator (UAPPA/Barang-EI)</t>
  </si>
  <si>
    <t>17 - Honorarium Ketua (UAPPA/Barang-EI)</t>
  </si>
  <si>
    <t>18 - Honorarium Anggota (UAPPA/Barang-EI) 3 Orang x 12 Bulan</t>
  </si>
  <si>
    <t>19 - Pembuat Daftar Gaji (pagu dana di atas  Rp10 miliar s.d. Rp25 miliar)</t>
  </si>
  <si>
    <t>20 - Honorarium Pengurus/Penyimpan Bmn Tingkat Kuasa Pengguna Barang 1 Orang x 12 Bulan</t>
  </si>
  <si>
    <t>21 - Honorarium Pejabat Pengadaan Barang/Jasa 1 Orang x 12 Bulan</t>
  </si>
  <si>
    <t>22 - Honorarium Panitia Pengadaan Barang  (Non Konstruksi)pagu pengadaan di atas  Rp250 juta s.d. Rp500 juta</t>
  </si>
  <si>
    <t>23 - Panitia pengadaan jasa non konstruksi (pagu diatas 100 jt sd 250 jt)</t>
  </si>
  <si>
    <t>24 - Panitia pengadaan jasa non konstruksi (pagu diatas 250 jt sd 500 jt)</t>
  </si>
  <si>
    <t>25 - HONOR UNIT AKUNTANSI PENGGUNA ANGGARAN (UAKPA)</t>
  </si>
  <si>
    <t>01 - Pencetakan kertas kendali belanja</t>
  </si>
  <si>
    <t>02 - Pencetakan penggandaan cetak jilid dokumen</t>
  </si>
  <si>
    <t>03 - Penggandaan draft laporan satker</t>
  </si>
  <si>
    <t>01 - Barang operasional satker ATK dan Bahan Komputer</t>
  </si>
  <si>
    <t>01 - Iuran Sampah</t>
  </si>
  <si>
    <t>02 - Biaya Satpam</t>
  </si>
  <si>
    <t>03 - Biaya Clening Service</t>
  </si>
  <si>
    <t>01 - Langganan Listrik gedung ancol 1 dan 2</t>
  </si>
  <si>
    <t>01 - Langganan Telepon gedung ancol 1 dan 2</t>
  </si>
  <si>
    <t>01 - Langganan air gedung ancol 1 dan 2</t>
  </si>
  <si>
    <t>01 - Langganan Bandwitch gedung ancol 1 dan 2</t>
  </si>
  <si>
    <t>01 - Perawatan dan pemeliharaan rodent control/hama tikus</t>
  </si>
  <si>
    <t>02 - Pemeliharaan pengharum ruangan</t>
  </si>
  <si>
    <t>01 - Pemeliharaan Gedung Kantor BRSDM I dan II</t>
  </si>
  <si>
    <t>01 - LCD</t>
  </si>
  <si>
    <t>02 - Exhaouse Gedung BRSDM I dan II</t>
  </si>
  <si>
    <t>03 - Panel Lisrik Distribusi Gedung BRSDM I dan II, Penggantian Kapasitor Bank, Gardu Listrik BRSDM Ancol</t>
  </si>
  <si>
    <t>04 - Lift Gedung  BRSDM Ancol I dan II</t>
  </si>
  <si>
    <t>05 - Perawatan Genset</t>
  </si>
  <si>
    <t>06 - Hydran Gedung BRSDM I dan II Ancol</t>
  </si>
  <si>
    <t>07 - Fire Alarm Gedung BRSDM I dan II Ancol</t>
  </si>
  <si>
    <t>08 - Peralatan Olah Raga</t>
  </si>
  <si>
    <t>09 - Pemeliharaan Infrastrukur Integrasi Sistem Gedung BRSDM Ancol</t>
  </si>
  <si>
    <t>10 - Pemeliharaan Gedung APAR BRSDM Ancol</t>
  </si>
  <si>
    <t>11 - Perawatan kendaraan roda 4</t>
  </si>
  <si>
    <t>12 - CCTV</t>
  </si>
  <si>
    <t>13 - Perawatan Kendaraan roda 6</t>
  </si>
  <si>
    <t>14 - Papan Visual</t>
  </si>
  <si>
    <t>15 - Pemeliharaan Mesin</t>
  </si>
  <si>
    <t>16 - Pemeliharaan jaringan internet ancol</t>
  </si>
  <si>
    <t>17 - Pemeliharaan AC Central Gedung BRSDM Ancol</t>
  </si>
  <si>
    <t>18 - Perawatan AC Split Gedung BRSDM Ancol</t>
  </si>
  <si>
    <t>19 - Instalasi mekanikal eletrik Gedung BRSDM I dan II</t>
  </si>
  <si>
    <t>20 - Instalasi Air Gedung Ancol I dan II</t>
  </si>
  <si>
    <t>01 - Perawatan kolam BRSDM</t>
  </si>
  <si>
    <t>02 - Pengendalian Hama Rayap gedung BRSDM</t>
  </si>
  <si>
    <t>03 - Pemeliharaan aquarium BRSDM Ancol  6 UNIT x 12 BLN</t>
  </si>
  <si>
    <t>04 - Penyemprotan disinfektan/DBD Gedung Kantor</t>
  </si>
  <si>
    <t>01 - Keperluan sehari hari perkantoran</t>
  </si>
  <si>
    <t>02 - Pramubakti (15 org x 13 bulan)</t>
  </si>
  <si>
    <t>03 - Pengemudi (1 org x 13 bulan)</t>
  </si>
  <si>
    <t>04 - Jaminan Tenaga Kerja Pramubakti (15 org x 12 bulan)</t>
  </si>
  <si>
    <t>05 - Jaminan Tenaga Kerja Pengemudi (1 org x 12 bulan)</t>
  </si>
  <si>
    <t>01 - biaya tol pimpinan</t>
  </si>
  <si>
    <t>01 - Bahan Pencegahan Penularan Covid 19 ( 50 peg x 2 kali)</t>
  </si>
  <si>
    <t>03 - Pencetakan sertifikat pelatihan 2 paket</t>
  </si>
  <si>
    <t>04 - Pencetakan kop surat dan amplop</t>
  </si>
  <si>
    <t>01 - Pengolah data dan informasi</t>
  </si>
  <si>
    <t>02 - Pengolah Bahan Publikasi</t>
  </si>
  <si>
    <t>01 - Pengiriman Surat dinas</t>
  </si>
  <si>
    <t>01 - Langganan Lisensi Aplikasi Video Conference kapasitas 1000 partisipan ( 1 akun x 12 bulan)</t>
  </si>
  <si>
    <t>02 - Langganan Lisensi Aplikasi Video Conference kapasitas 100 partisipan ( 5 akun x 12 bulan)</t>
  </si>
  <si>
    <t>03 - Langganan Lisensi Media Komunikasi dan Publikasi</t>
  </si>
  <si>
    <t>01 - Sewa Mesin Fotokopi</t>
  </si>
  <si>
    <t>02 - Sewa Tanaman</t>
  </si>
  <si>
    <t>03 - Sewa Gudang Arsip</t>
  </si>
  <si>
    <t>04 - Sewa Kendaraan Roda 4 Pejabat Eselon II ( 1 unit x 12 bulan)</t>
  </si>
  <si>
    <t>01 - Pemeliharaan Aquarium (1 unit x 12 bulan)</t>
  </si>
  <si>
    <t>01 - Laptop/Notebook</t>
  </si>
  <si>
    <t>02 - Komputer/PC</t>
  </si>
  <si>
    <t>03 - Printer</t>
  </si>
  <si>
    <t>04 - Operasional kendaraan roda 4 Pejabat Eselon II (sewa)</t>
  </si>
  <si>
    <t>05 - Perawatan kendaraan roda 4</t>
  </si>
  <si>
    <t>06 - Perawatan kendaraan roda 2</t>
  </si>
  <si>
    <t>07 - Perbaikan peralatan kantor</t>
  </si>
  <si>
    <t>08 - Perbaikan CCTV</t>
  </si>
  <si>
    <t>01 - Snack/Makan Rapat Jamuan</t>
  </si>
  <si>
    <t>01 - Honorarium Pejabat Pembuat Komitmen (pagu dana di atas  Rp10 miliar s.d. Rp25 miliar)</t>
  </si>
  <si>
    <t>02 - Honorarium Staf  Pembantu PPK pagu dana di atas  Rp10 miliar s.d. Rp25 miliar (2 Orang x 12 BUlan)</t>
  </si>
  <si>
    <t>03 - BPP (pagu dana di atas  Rp10 miliar s.d. Rp25 miliar)</t>
  </si>
  <si>
    <t>04 - Honorarium Pejabat Pengadaan Barang dan Jasa</t>
  </si>
  <si>
    <t>01 - Pakaian dinas Pegawai ( 34 peg x 2 stell)</t>
  </si>
  <si>
    <t>02 - Pakaian dinas Pramubakti dan pengemudi ( 16 peg x 2 stell)</t>
  </si>
  <si>
    <t>02 - Jamuan</t>
  </si>
  <si>
    <t>03 - Pramubakti (12 org x 12 bulan)</t>
  </si>
  <si>
    <t>04 - Pengemudi (1 org x 12 bulan)</t>
  </si>
  <si>
    <t>05 - BPJS Ketenagakerjaan Pengemudi dan Pramubhakti</t>
  </si>
  <si>
    <t>06 - Pencetakan/Publikasi</t>
  </si>
  <si>
    <t>08 - Langganan biaya video conference dan Zoho</t>
  </si>
  <si>
    <t>09 - Estetika Kantor dan Pengharum Ruangan</t>
  </si>
  <si>
    <t>10 - Uang Lembur PPNPN</t>
  </si>
  <si>
    <t>01 - Masker, hand sanitizer, desinfektan, multivitami/suplemen (59 peg x 7 kali)</t>
  </si>
  <si>
    <t>03 - Kertas Fotocopy A4</t>
  </si>
  <si>
    <t>04 - Kertas Fotocopy F4</t>
  </si>
  <si>
    <t>05 - Kertas Kop A4 (4 warna)</t>
  </si>
  <si>
    <t>06 - Kertas Kop F4 (4 warna)</t>
  </si>
  <si>
    <t>07 - Amplop Kop Besar</t>
  </si>
  <si>
    <t>08 - Amplop Kop Kecil</t>
  </si>
  <si>
    <t>09 - Map Pusdik KP</t>
  </si>
  <si>
    <t>01 - Pengiriman surat dan dokumen/barang lainnya</t>
  </si>
  <si>
    <t>01 - Sewa Mesin Photocopy</t>
  </si>
  <si>
    <t>02 - Sewa Ruang Arsip dan Penyimpanan BMN</t>
  </si>
  <si>
    <t>01 - Pemeliharaan dan Operasional Kendaraan Pejabat Eselon II</t>
  </si>
  <si>
    <t>02 - Pemeliharaan dan Operasional Kendaraan Roda 4</t>
  </si>
  <si>
    <t>03 - Pemeliharaan dan Operasional Kendaraan Roda Dua</t>
  </si>
  <si>
    <t>04 - Laptop/Notebook</t>
  </si>
  <si>
    <t>05 - Komputer PC</t>
  </si>
  <si>
    <t>06 - Printer</t>
  </si>
  <si>
    <t>07 - LCD</t>
  </si>
  <si>
    <t>08 - Kamera</t>
  </si>
  <si>
    <t>09 - Perawatan Barang Inventaris Kantor</t>
  </si>
  <si>
    <t>01 - Pemeliharaan Aquarium (2 unit)</t>
  </si>
  <si>
    <t>01 - Pakaian Dinas Pegawai (59 orang x 2 stell)</t>
  </si>
  <si>
    <t>01 - PPK Pusat Pendiidikan</t>
  </si>
  <si>
    <t>02 - Bendahara Pengeluaran Pembantu (1 ORG x 12 BLN)</t>
  </si>
  <si>
    <t>03 - Staf Pengelola Keuangan KPA ( 1 ORG x 12 BLN)</t>
  </si>
  <si>
    <t>04 - Pejabat Pengadaan Barang dan Jasa (1 ORG x 12 BLN)</t>
  </si>
  <si>
    <t>05 - Penyimpan BMN Pembantu (1 ORG x 12 BLN)</t>
  </si>
  <si>
    <t>06 - Pengelola SAK Pembantu (1 ORG x 12 BLN)</t>
  </si>
  <si>
    <t>07 - Pengelola BMN Pembantu (1 ORG x 12 BLN)</t>
  </si>
  <si>
    <t>08 - Ketua Tim Penghapusan BMN</t>
  </si>
  <si>
    <t>09 - Sekretaris Tim Penghapusan BMN</t>
  </si>
  <si>
    <t>10 - Anggota Tim Penghapusan BMN (3 ORANG x 1 KEG)</t>
  </si>
  <si>
    <t>01 - Pengadaan Kendaraan Dinas operasional</t>
  </si>
  <si>
    <t>01 - Pengadaan infrastruktur/Sarpras Command Center</t>
  </si>
  <si>
    <t>02 - Revitalisasi sarana dan prasaran perkantoran</t>
  </si>
  <si>
    <t>01 - Peralatan dan Meubelair Pusdik</t>
  </si>
  <si>
    <t>01 - Pengadaan Meubelair kantor BRSDM Ancol</t>
  </si>
  <si>
    <t>02 - Pengadaan Meubelair kantor BRSDM Gambir</t>
  </si>
  <si>
    <t>03 - Pembuatan/Penataan ruang kerja kantor BRSDM Ancol</t>
  </si>
  <si>
    <t>04 - Pembuatan/Penataan ruang kerja kantor BRSDM Gambir</t>
  </si>
  <si>
    <t>01 - Fotocopy/Penggandaan</t>
  </si>
  <si>
    <t>01 - Tim Penguji Seleksi Calon Penerima Satyalancana</t>
  </si>
  <si>
    <t>02 - Tim penguji Makalah Ujian Penyesuaian Ijazah</t>
  </si>
  <si>
    <t>01 - Biaya Pemeriksaan Kesehatan Pegawai</t>
  </si>
  <si>
    <t>01 - Diklat Pejabat Fungsional Sekretariat dan Pusat</t>
  </si>
  <si>
    <t>02 - Diklat Pegawai Pelaksana Sekretariat dan Pusat</t>
  </si>
  <si>
    <t>01 - Dalam rangka Diklat Fungsional  Bimtek magang peingkatan kapasitas</t>
  </si>
  <si>
    <t>02 - Dalam Rangka kegiatan Kepegawaian, Ujian,Kapasitas, Monev Tubel dan penghargaan Satyalancana</t>
  </si>
  <si>
    <t>01 - Transportasi Lokal</t>
  </si>
  <si>
    <t>02 - Perjalanan dalam kota lebih dari 8 Jam  6 ORANG x 5 KALI</t>
  </si>
  <si>
    <t>01 - Perlengkapan Peserta  (130 org x 1 Kali)</t>
  </si>
  <si>
    <t>02 - Penggandaan</t>
  </si>
  <si>
    <t>01 - Kegiatan Capacity Building</t>
  </si>
  <si>
    <t>01 - Perjalanan dinas dalam rangka peningkatan kapasitas pegawai (42 orang x 1 KALI)</t>
  </si>
  <si>
    <t>01 - Penggandaan/Penjilidan</t>
  </si>
  <si>
    <t>02 - Pencetakan Peraturan/Juknis</t>
  </si>
  <si>
    <t>03 - Pencetakan Laporan Penilaian Angka Kredit</t>
  </si>
  <si>
    <t>02 - Biaya Biaya komunikasi dlm bentuk pulsa telepon atau paket data internet</t>
  </si>
  <si>
    <t>01 - Pembayaran Pelaksanaan Rapid/PCR Test COVID-19</t>
  </si>
  <si>
    <t>01 - Identifikasi, Pembinaan, Sosialisasi dan Koordinasi</t>
  </si>
  <si>
    <t>02 - Penilaian Angka Kredit Jabatan Fungsional</t>
  </si>
  <si>
    <t>02 - Pencetakan Laporan</t>
  </si>
  <si>
    <t>01 - Singkronisasi Data Epegawai dan Pengelolaan Presensi</t>
  </si>
  <si>
    <t>01 - Honorarium Rohaniawan (3 Orang, 16 Kali)</t>
  </si>
  <si>
    <t>01 - Pengepakan dan Pengiriman Barang Pejabat yang Mutasi</t>
  </si>
  <si>
    <t>01 - Dalam rangka Mutasi Pejabat, Monev IKU IP dan Pelantikan Pejabat</t>
  </si>
  <si>
    <t>01 - Biaya Biaya komunikasi dlm bentuk pulsa telepon atau paket data internet (7 orang x 12 bulan)</t>
  </si>
  <si>
    <t>01 - Pembayaran Pelaksanaan Rapid Test COVID-19</t>
  </si>
  <si>
    <t>01 - Monitoring dan Evaluasi Kepatuhan Pengisian LHKASN</t>
  </si>
  <si>
    <t>01 - Transport Lokal Dalam Rangka Internalisasi Nilai-Nilai Kebangsaan</t>
  </si>
  <si>
    <t>02 - Transportasi Lokal</t>
  </si>
  <si>
    <t>03 - Perjalanan dalam kota lebih dari 8 Jam  6 ORANG x 5 KALI</t>
  </si>
  <si>
    <t>01 - Renja</t>
  </si>
  <si>
    <t>02 - Penggandaan materi Renja</t>
  </si>
  <si>
    <t>03 - Penggandaan laporan</t>
  </si>
  <si>
    <t>04 - Penggandaan dan pencetakan Renja</t>
  </si>
  <si>
    <t>05 - Backdrop</t>
  </si>
  <si>
    <t>06 - Perlengkapan peserta, panitia dan narasumber</t>
  </si>
  <si>
    <t>01 - Dalam rangka penyusunan Renja BRSDM, koordinasi/ konsolidasi penyusunan program wilayah timur dan Wilayah Tengan,  Pembinaan Peren</t>
  </si>
  <si>
    <t>02 - Uang harian Menghadiri undangan dari unit kerja/instansi lain</t>
  </si>
  <si>
    <t>02 - Pelaksanaan Renja (100 org x 1 kl x 2 hari)</t>
  </si>
  <si>
    <t>03 - Uang harian  Renja (100 org x 2 hari)</t>
  </si>
  <si>
    <t>04 - transport  (30 org x 1 kali)</t>
  </si>
  <si>
    <t>01 - Penggandaan penjilidan</t>
  </si>
  <si>
    <t>02 - Pencetakan Dokumen RKAKL</t>
  </si>
  <si>
    <t>01 - Dalam rangka identifikasi perencanaan anggaran, koordinasi,konsolidasi</t>
  </si>
  <si>
    <t>02 - Dalam rangka integrasi, pembinaan perencanaan anggaran serta fasilitasi revisi anggaran,</t>
  </si>
  <si>
    <t>03 - Rakor perencanaan anggaran Menghadiri undangan dari unit kerja/instansi lain</t>
  </si>
  <si>
    <t>01 - Transport lokal dalam rangka rapat dan koodinasi</t>
  </si>
  <si>
    <t>02 - Uang harian rapat 8 jam</t>
  </si>
  <si>
    <t>03 - Uang harian Menghadiri undangan dari unit kerja/instansi lain</t>
  </si>
  <si>
    <t>04 - transport Menghadiri undangan dari unit kerja/instansi lain</t>
  </si>
  <si>
    <t>01 - Dalam rangka identifikasi dan penyusunan perencanaan kinerja</t>
  </si>
  <si>
    <t>02 - Dalam rangka koordinasi,konsolidasi,integrasi, pembinaan Perencanaan kinerja</t>
  </si>
  <si>
    <t>01 - Transport lokal dalam rangka rapat dan koordinasi</t>
  </si>
  <si>
    <t>01 - Pencetakan RDP dan Rapim</t>
  </si>
  <si>
    <t>02 - Backdrop</t>
  </si>
  <si>
    <t>03 - Perlengkapan peserta, panitia dan narasumber</t>
  </si>
  <si>
    <t>04 - Pencetakan prosiding</t>
  </si>
  <si>
    <t>05 - Spanduk</t>
  </si>
  <si>
    <t>06 - ATK</t>
  </si>
  <si>
    <t>07 - Bahan Komputer</t>
  </si>
  <si>
    <t>08 - Penggandaan dan penjilidan bahan</t>
  </si>
  <si>
    <t>09 - Pencetakan Raker/RDP</t>
  </si>
  <si>
    <t>10 - Rakernis</t>
  </si>
  <si>
    <t>11 - ATK</t>
  </si>
  <si>
    <t>12 - Bahan Komputer</t>
  </si>
  <si>
    <t>13 - Penggandaan bahan materi</t>
  </si>
  <si>
    <t>02 - Pengadaan lisensi aplikasi penyelenggaran rapat</t>
  </si>
  <si>
    <t>03 - Paket Data dan Komunikasi Pejabat Eselon 3/yang setara ke bawah</t>
  </si>
  <si>
    <t>01 - Rapid Test/ PCR Covid-19</t>
  </si>
  <si>
    <t>01 - Dalam rangka Penyelarasan program K/L dan  Prioritas KP</t>
  </si>
  <si>
    <t>01 - Pelaksanaan Rakernis (200 org x 1 kl x 3 hari)</t>
  </si>
  <si>
    <t>02 - UH  Rakernis (200 org x 3 hari)</t>
  </si>
  <si>
    <t>03 - transport  (30 org x 1 kali)</t>
  </si>
  <si>
    <t>03 - Snack Rapat</t>
  </si>
  <si>
    <t>04 - Pencetakan dan Penggandaan</t>
  </si>
  <si>
    <t>01 - Perjalanan Menghadiri Undangan Sosialisasi dan Koordinasi</t>
  </si>
  <si>
    <t>03 - Snack Rapat (20 org x 5 kali)</t>
  </si>
  <si>
    <t>01 - Transport dalam kota (2 Orang x 10 Kali)</t>
  </si>
  <si>
    <t>03 - Backdrop</t>
  </si>
  <si>
    <t>04 - Seminar Kit (80 org x 2 pkt)</t>
  </si>
  <si>
    <t>05 - Pencetakan dan Penggandaan</t>
  </si>
  <si>
    <t>06 - Snack Rapat (25 org x 3 kali)</t>
  </si>
  <si>
    <t>01 - Narasumber Eselon I  (2 Orang x 2 jam x 2 Kali)</t>
  </si>
  <si>
    <t>02 - Narasumber Eselon II   (2 Orang x 2 jam x 2 Kali)</t>
  </si>
  <si>
    <t>03 - Narasumber Es III   (3 Orang x 2 jam x 2 Kali)</t>
  </si>
  <si>
    <t>01 - Perjalanan Menghadiri Undangan Identifikasi Koordinasi dan Sosialisasi</t>
  </si>
  <si>
    <t>01 - Paket meeting fullboard (80 Orang x 2 hari x 2 kali)</t>
  </si>
  <si>
    <t>02 - Perjalanan menghadiri Rapat</t>
  </si>
  <si>
    <t>03 - Pencetakan dan Penggandaan</t>
  </si>
  <si>
    <t>04 - Snack dan Makan Rapat (20 org x 10 kali)</t>
  </si>
  <si>
    <t>01 - Biaya Paket data dan Komunikasi (5 org x 12 bulan)</t>
  </si>
  <si>
    <t>01 - Narasumber pakar (1 Orang x 1 Kali x 3 Jam)</t>
  </si>
  <si>
    <t>02 - Narasumber eselon I   (1 Orang x 2 Kali x 2 Jam)</t>
  </si>
  <si>
    <t>03 - Narasumber eselon II   (1 Orang x 2 Kali x 2 Jam)</t>
  </si>
  <si>
    <t>04 - Narasumber Eselon III   (2 Orang x 2 Kali x 2 Jam)</t>
  </si>
  <si>
    <t>01 - Pembuatan Buku Penyelenggaraan Pelatihan dan Penyuluhan KP</t>
  </si>
  <si>
    <t>01 - Perjalanan Menghadiri Undangan Identifikasi Koordinasi dan Sosialisasi Perencanaan dan Evaluasi</t>
  </si>
  <si>
    <t>01 - Perjalanan dalam kota  (2 Orang x 10 Kali)</t>
  </si>
  <si>
    <t>05 - Pencetakan</t>
  </si>
  <si>
    <t>01 - Perjalanan Penyusunan Perencanaan Kinerja Pendidikan KP</t>
  </si>
  <si>
    <t>01 - Perjalanan Sinkronisasi Kegiatan Pendidikan KP</t>
  </si>
  <si>
    <t>01 - Perjalanan Penyusunan Anggaran Pendidikan KP</t>
  </si>
  <si>
    <t>01 - Perjalanan Penyusunan Rencana Kerja Pendidikan KP</t>
  </si>
  <si>
    <t>01 - Perjalanan Revisi Anggaran Pendidikan KP</t>
  </si>
  <si>
    <t>05 - Cetakan</t>
  </si>
  <si>
    <t>01 - Perjalanan Persiapan Rateknis Pendidikan KP</t>
  </si>
  <si>
    <t>01 - Paket Fullboard Meeting (80 Org X 2 Hari)</t>
  </si>
  <si>
    <t>02 - Uang Harian Fullboard Meeting (80 orang x 3 Hari)</t>
  </si>
  <si>
    <t>03 - Perjalanan Fullboard Meeting</t>
  </si>
  <si>
    <t>02 - Spanduk dan backdrop</t>
  </si>
  <si>
    <t>03 - Pencetakan buku panduan</t>
  </si>
  <si>
    <t>04 - Perlengkapan Peserta</t>
  </si>
  <si>
    <t>05 - Pencetakan laporan</t>
  </si>
  <si>
    <t>06 - Pencetakaan Dokumen</t>
  </si>
  <si>
    <t>01 - Paket Data Internet Monitoring dan Evaluasi Kinerja</t>
  </si>
  <si>
    <t>01 - Identifikasi pembinaan sosialisasi dan koordinasi monitoring kinerja manajerial</t>
  </si>
  <si>
    <t>02 - Identifikasi pembinaan sosialisasi koordinasi dan validasi pengukuran mandiri SAKIP</t>
  </si>
  <si>
    <t>03 - Identifikasi pendampingan dan koordinasi tindak lanjut temuan SAKIP</t>
  </si>
  <si>
    <t>04 - Identifikasi pendampingan dan koordinasi monitoring kinerja tematik</t>
  </si>
  <si>
    <t>01 - Identifikasi pembinaan dan koordinasi Monitoring Program dan Kegiatan Prioritas Riset dan SDM</t>
  </si>
  <si>
    <t>02 - Identifikasi pengukuran dan evaluasi Kinerja Outcome</t>
  </si>
  <si>
    <t>03 - Identifikasi pembinaan dan evaluasi Rencana Aksi Kinerja</t>
  </si>
  <si>
    <t>01 - Identifikasi pembinaan sosialisasi dan koordinasi (Monitoring Terpadu)</t>
  </si>
  <si>
    <t>03 - Praktisi</t>
  </si>
  <si>
    <t>01 - Identifikasi pembinaan sosialisasi pendampingan dan validasi data aplikasi monev</t>
  </si>
  <si>
    <t>01 - Honorarium Narasumber /Pakar / Praktisi/ Profesional   3 ORANG x 3 KEG x 3 JAM</t>
  </si>
  <si>
    <t>01 - Reviu/Pengukuran Kinerja Lingkup BRSDM</t>
  </si>
  <si>
    <t>02 - Pencetakan bahan rapim dan bahan pimpinan</t>
  </si>
  <si>
    <t>01 - Perjalanan pendampingan pimpinan/partisipasi kegiatan/penyiapan bahan pimpinan</t>
  </si>
  <si>
    <t>01 - Pencetakan buku LKj BRSDM interim 2023</t>
  </si>
  <si>
    <t>02 - Pencetakan buku LKj Sekretariat BRSDM interim tahun 2023</t>
  </si>
  <si>
    <t>03 - Pencetakan buku LKj Sekretariat BRSDM tahun 2022</t>
  </si>
  <si>
    <t>04 - Pencetakan buku LKj BRSDM 2022</t>
  </si>
  <si>
    <t>05 - Penggandaan</t>
  </si>
  <si>
    <t>01 - Desain Grafis dan lay out Buku Laporan LKj BRSDM interim 2023</t>
  </si>
  <si>
    <t>02 - Desain Grafis dan lay out Buku Laporan LKj Sekretariat BRSDM interim Tahun 2023</t>
  </si>
  <si>
    <t>03 - Desain Grafis dan lay out Buku Laporan LKj Sekretariat BRSDM Tahun 2022</t>
  </si>
  <si>
    <t>04 - Desain Grafis dan lay out Buku Laporan LKj BRSDM Tahun 2022</t>
  </si>
  <si>
    <t>01 - Koordinasi/pembinaan dan penyusunan LKj</t>
  </si>
  <si>
    <t>01 - Uang Harian Kegiatan Rapat/Pertemuan di Luar Kantor</t>
  </si>
  <si>
    <t>01 - Pencetakan buku Refleksi Outlook</t>
  </si>
  <si>
    <t>02 - Pencetakan buku laporan bulanan</t>
  </si>
  <si>
    <t>03 - Pencetakan buku Laporan Tahunan 2022</t>
  </si>
  <si>
    <t>01 - Biaya Komunikasi dalam bentuk Pulsa dan Paket Data</t>
  </si>
  <si>
    <t>01 - Honorarium Narasumber /Pakar / Praktisi/ Profesional   2 ORANG x 3 KEG x 3 JAM</t>
  </si>
  <si>
    <t>01 - Desain Grafis dan lay out Buku Laporan tahunan BRSDM  2022</t>
  </si>
  <si>
    <t>02 - Desain Grafis dan lay out Buku refleksi outlook</t>
  </si>
  <si>
    <t>03 - Desain Grafis dan lay out Buku laporan bulanan</t>
  </si>
  <si>
    <t>01 - Perjalanan penyusunan laporan kegiatan/kinerja</t>
  </si>
  <si>
    <t>01 - Snack dan Makan Rapat   (20 orang x 4 KALI)</t>
  </si>
  <si>
    <t>03 - Komputer Suplies</t>
  </si>
  <si>
    <t>04 - Fotocopy dan Pencetakan Penyusunan Laporan Monev , Kuisionaer Penyelenggaraan Pelatihan dan penyuluhan KP</t>
  </si>
  <si>
    <t>01 - Perjalanan Monitoring  dan Evaluasi Penyelenggaraan Pelatihan dan Penyuluhan KP dan Manajerial</t>
  </si>
  <si>
    <t>01 - Penggandaan dan Penjilidan serta Laporan</t>
  </si>
  <si>
    <t>02 - Konsumsi Rapat   (25 orang x 4 KALI)</t>
  </si>
  <si>
    <t>01 - Sosialisasi dan Uji Petik penyusunan Juklak Juknis ke UPT (3 ORANG x 5 Lokasi )</t>
  </si>
  <si>
    <t>02 - Konsumsi Rapat  (25 orang x 4 KALI)</t>
  </si>
  <si>
    <t>01 - Uji Petik penyusunan Laporan Kinerja ke UPT (6 ORANG x 6 Lokasi x 1 kali)</t>
  </si>
  <si>
    <t>01 - Penggandaan dan Penjilidan serta Percetakan</t>
  </si>
  <si>
    <t>02 - Konsumsi Rapat di dalam Kantor  (20 orang x 4 KALI)</t>
  </si>
  <si>
    <t>01 - Perjalanan dan Uji Petik Penilaian SAKIP MANDIRI dan WBK</t>
  </si>
  <si>
    <t>02 - Konsumsi Rapat (25 orang x 4 KALI)</t>
  </si>
  <si>
    <t>03 - Fotocopy dan Pencetakan Penyusunan Laporan Rencana aksi dan Evaluasi Rencana Aksi</t>
  </si>
  <si>
    <t>01 - Perjalanan Pelayanan Publlik (PPID), Laporan Tahunan, Refreks Outlook dan Evaluasi Rencana Aksi</t>
  </si>
  <si>
    <t>01 - Penggandaan dan Penjilidan Laporan SIMLATLUH</t>
  </si>
  <si>
    <t>02 - Konsumsi Rapat di dalam Kantor (20 ORANG x 10 Kali)</t>
  </si>
  <si>
    <t>04 - Komputer Supply</t>
  </si>
  <si>
    <t>01 - Biaya Komunikasi Pulsa Data atau Paket Internet (5 orang x 12 bln)</t>
  </si>
  <si>
    <t>01 - Pemeiharaan Aplikasi SIMLATLUH KP</t>
  </si>
  <si>
    <t>01 - Perjalanan Kegiatan SIMLATLUH KP</t>
  </si>
  <si>
    <t>01 - Langganan biaya aplikasi komunikasi daring (zoom/linktree/zoho)</t>
  </si>
  <si>
    <t>01 - Perjalanan Monitoring Evaluasi Kinerja Pendidikan KP</t>
  </si>
  <si>
    <t>05 - Cetakan Buku Pusat Pendidikan Dalam Angka</t>
  </si>
  <si>
    <t>02 - Dukungan Kegiatan Data dan Informasi Pendidikan KP</t>
  </si>
  <si>
    <t>01 - Perjalanan Monitoring Evaluasi Kegiatan dan Anggaran Pendidikan KP</t>
  </si>
  <si>
    <t>01 - Perjalanan Monitoring Evaluasi Pendidikan KP</t>
  </si>
  <si>
    <t>01 - Perjalanan Penyusunan Laporan Kinerja</t>
  </si>
  <si>
    <t>01 - Perlengkapan peserta</t>
  </si>
  <si>
    <t>02 - Penggandaan Materi dan Laporan kegiatan</t>
  </si>
  <si>
    <t>04 - Pencetakan laporan keuangan triwulanan</t>
  </si>
  <si>
    <t>05 - ATK</t>
  </si>
  <si>
    <t>06 - Bahan Komputer</t>
  </si>
  <si>
    <t>07 - Pencetakan dan penggandaan data dukung Dokumen LK</t>
  </si>
  <si>
    <t>01 - koordinasi Penyusunan Laporan Keuangan tingkat Eselon I</t>
  </si>
  <si>
    <t>02 - pra Penyusunan Laporan Keuangan tingkat kementerian</t>
  </si>
  <si>
    <t>03 - koordinasi Penyusunan Laporan Keuangan tingkat kementerian</t>
  </si>
  <si>
    <t>04 - Pembinaan teknis penyusunan LK</t>
  </si>
  <si>
    <t>01 - dalam rangka koordinasi dengan kantor pusat</t>
  </si>
  <si>
    <t>01 - dalam rangka menghadiri undangan</t>
  </si>
  <si>
    <t>04 - Pencetakan proposal target PNBP 2024</t>
  </si>
  <si>
    <t>01 - Pembinaan pelaksanaan PNBP</t>
  </si>
  <si>
    <t>01 - Pencetakan Petunjuk Pelaksanaan Anggaran dan Kegiatan BRSDM TA 2022</t>
  </si>
  <si>
    <t>01 - Koordinasi pembahasan draft Juklak 2022</t>
  </si>
  <si>
    <t>01 - Pencetakan dan Penjilidan LPJ bendahara</t>
  </si>
  <si>
    <t>02 - Pencetakan dan Penjilidan laporan IKPA BRSDM</t>
  </si>
  <si>
    <t>01 - Pulsa pegawai</t>
  </si>
  <si>
    <t>02 - Lisensi Zoom</t>
  </si>
  <si>
    <t>01 - Narasumber pejabat/setara Es III</t>
  </si>
  <si>
    <t>01 - dalam rangka rekonsiliasi perbendaharaan</t>
  </si>
  <si>
    <t>02 - dalam rangka pembinaan administrasi perbendaharaan</t>
  </si>
  <si>
    <t>01 - dalam rangka koordinasi dengan mitra (KPPN, Bank, BPJS)</t>
  </si>
  <si>
    <t>02 - Penggandaan Materi dan Laporan PPIK</t>
  </si>
  <si>
    <t>04 - Pencetakan dan penjilidan bahan Maturitas</t>
  </si>
  <si>
    <t>05 - Pencetakan dan Penjilidan Laporan SPIP Sekretariat (laporan rutin bulanan berkala bulanan SPIP triwulanan)</t>
  </si>
  <si>
    <t>06 - Pencetakan dan Penjilidan Laporan SPIP BRSDM (laporan rutin bulanan berkala bulanan SPIP triwulanan)</t>
  </si>
  <si>
    <t>01 - Pembinaan dan asistensi pelaksanaan SPIP dan PIPK</t>
  </si>
  <si>
    <t>02 - dalam rangka identifikasi dan penyusunan laporan SPIP</t>
  </si>
  <si>
    <t>03 - dalam rangka identifikasi penetapan akun signifikan dan penyusunan laporan PIPK</t>
  </si>
  <si>
    <t>04 - dalam rangka identifikasi dan pemenuhan data dukung penilaian maturitas SPIP</t>
  </si>
  <si>
    <t>01 - dalam rangka koordinasi dengan satker pusat</t>
  </si>
  <si>
    <t>01 - Penggandaan bahan kegiatan</t>
  </si>
  <si>
    <t>01 - Pendampingan Pemeriksaan dan Penyelesaian Tindak Lanjut Temuan Itjen KKP dan BPK RI</t>
  </si>
  <si>
    <t>02 - Koordinasi tindak lanjut pemeriksaan APIP dan BPK RI</t>
  </si>
  <si>
    <t>01 - dalam rangka koordinasi percepatan tindak lanjut dengan Satker Pusat</t>
  </si>
  <si>
    <t>01 - Menghadiri undangan pemutakhiran data tindak lanjut</t>
  </si>
  <si>
    <t>03 - Snack dan Makan Rapat (14 orang x 1 kali)</t>
  </si>
  <si>
    <t>04 - Seminar Kit (40 org x 1 pkt)</t>
  </si>
  <si>
    <t>01 - Pejabat Eselon II ( 3 Org x 2 jam x 1 kali)</t>
  </si>
  <si>
    <t>01 - Paket meeting fullboard (40 org x 2 hari x 1 kali)</t>
  </si>
  <si>
    <t>02 - Perjalanan Rapat</t>
  </si>
  <si>
    <t>03 - Penggandaan dan Penjilidan Laporan</t>
  </si>
  <si>
    <t>04 - Snack Rapat Biasa</t>
  </si>
  <si>
    <t>01 - Perjalanan Dinas Undangan FGD Sosialisasi Koordinasi Puslatluh KP  (3 ORG x 3 kali)</t>
  </si>
  <si>
    <t>02 - Perjalanan Koordinasi SPIP ke Satminkal (3 org x 9 lokasi)</t>
  </si>
  <si>
    <t>03 - Snack Rapat Biasa (15 org x 4 kali)</t>
  </si>
  <si>
    <t>01 - Perjalanan Dinas Undangan Rekonsiliasi/Koordinasi Keuangan Puslatluh KP  (2 ORG x 2 kali)</t>
  </si>
  <si>
    <t>01 - Transport lokal dalam rangka koodinasi  2 ORG x 4 KALI</t>
  </si>
  <si>
    <t>01 - Perjalanan Penyelesaian TL (2 org x 9 lokasi)</t>
  </si>
  <si>
    <t>01 - Penyusunan Program dan Anggaran Lingkup Pusdik KP</t>
  </si>
  <si>
    <t>01 - Evaluasi dan Penyusunan SPIP MR</t>
  </si>
  <si>
    <t>02 - Cetakan formulir verifikasi SPJ</t>
  </si>
  <si>
    <t>03 - Penggandaan/Penjilidan</t>
  </si>
  <si>
    <t>01 - Perjalanan Verifikasi dan Validasi Pertanggung Jawaban Kegiatan</t>
  </si>
  <si>
    <t>02 - Penggandaan/Penjilidan</t>
  </si>
  <si>
    <t>01 - Perjalanan Pengelolaan PNBP Lingkup Satuan Pendidikan KP</t>
  </si>
  <si>
    <t>01 - Perjalanan Penyelesaian Administrasi Keuangan</t>
  </si>
  <si>
    <t>01 - Perjalanan Dukungan Kegiatan BRSDMKP</t>
  </si>
  <si>
    <t>01 - Perjalanan Pembinaan Kewirausahaan dan Tefa</t>
  </si>
  <si>
    <t>01 - Pelaksanaan/pendampingan pengawasan kearsipan lingkup BRSDM</t>
  </si>
  <si>
    <t>01 - Penggandaan Bahan</t>
  </si>
  <si>
    <t>01 - Identifikasi permasalahan, Pembinaan dan Sosialisasi peraturan dan kebijat tentang pengelolaan arsip</t>
  </si>
  <si>
    <t>01 - Backdrop</t>
  </si>
  <si>
    <t>04 - Fotocopy/Penggandaan</t>
  </si>
  <si>
    <t>01 - Narasumber pejabat/setara eselon II  2 ORG x 2 JAM</t>
  </si>
  <si>
    <t>02 - Narasumber pejabat/setara eselon III  3 ORG x 3 JAM</t>
  </si>
  <si>
    <t>01 - Paket Kegiatan Fullboard Meeting 95 ORG x 1 KALI</t>
  </si>
  <si>
    <t>02 - Uang Harian  95 ORG x 2 hari x 1 KALI</t>
  </si>
  <si>
    <t>03 - Transportasi  15 ORG x 1 KALI</t>
  </si>
  <si>
    <t>01 - Jasa Pengelolaan Aplikasi Sistem Informasi BRSDM</t>
  </si>
  <si>
    <t>05 - Perlengkapan TPA Toefl</t>
  </si>
  <si>
    <t>06 - Buku TPA Toefl</t>
  </si>
  <si>
    <t>01 - Dukungan Penyelenggaraan Tugas Belajar</t>
  </si>
  <si>
    <t>02 - Langganan biaya video conference</t>
  </si>
  <si>
    <t>01 - Pelaksanaan TOEFL/TPA</t>
  </si>
  <si>
    <t>01 - Perjalanan Koordinasi dan pengadministrasian Tugas Belajar</t>
  </si>
  <si>
    <t>02 - Perjalanan Peserta Tugas Belajar</t>
  </si>
  <si>
    <t>01 - Paket meeting fullboard (54 org x 2 hari)</t>
  </si>
  <si>
    <t>02 - Uang harian paket meeting</t>
  </si>
  <si>
    <t>03 - Perjalanan peserta</t>
  </si>
  <si>
    <t>01 - Dukungan Penyelenggaraan Tugas Belajar Luar Negeri</t>
  </si>
  <si>
    <t>01 - Perjalanan peserta tugas belajar, Koordinasi dan Pendampingan tugas belajar</t>
  </si>
  <si>
    <t>01 - Perjalanan Koordinasi dan pengadministrasian izin Belajar</t>
  </si>
  <si>
    <t xml:space="preserve">Pagu </t>
  </si>
  <si>
    <t xml:space="preserve">Blokir </t>
  </si>
  <si>
    <t xml:space="preserve">Pagu-Blokir </t>
  </si>
  <si>
    <t>Detil</t>
  </si>
  <si>
    <t>Pagu Revisi</t>
  </si>
  <si>
    <t>Lock Pagu</t>
  </si>
  <si>
    <t>Periode Lalu</t>
  </si>
  <si>
    <t>Periode Ini</t>
  </si>
  <si>
    <t>S.d Periode</t>
  </si>
  <si>
    <t>% Realisasi</t>
  </si>
  <si>
    <t>Sisa</t>
  </si>
  <si>
    <t>MAK Subkomponen</t>
  </si>
  <si>
    <t>MAK AKUN</t>
  </si>
  <si>
    <t>MAK</t>
  </si>
  <si>
    <t>NoItem</t>
  </si>
  <si>
    <t>Jenis Belanja</t>
  </si>
  <si>
    <t>Detil Jenis Belanja</t>
  </si>
  <si>
    <t>Status Akun</t>
  </si>
  <si>
    <t>Status Covid</t>
  </si>
  <si>
    <t>000001. Penggandaan</t>
  </si>
  <si>
    <t>DL.2375.AFA.001.051.A</t>
  </si>
  <si>
    <t>DL.2375.AFA.001.051.A.521211</t>
  </si>
  <si>
    <t>DL.2375.AFA.001.051.A.521211.000001</t>
  </si>
  <si>
    <t>000001</t>
  </si>
  <si>
    <t>Belanja Barang</t>
  </si>
  <si>
    <t>Belanja Barang Non Operasional</t>
  </si>
  <si>
    <t>Belanja Bahan</t>
  </si>
  <si>
    <t>Non Covid</t>
  </si>
  <si>
    <t>000002. Snack dan Makan Rapat (1 pkt x 20 orang x 4 kali)</t>
  </si>
  <si>
    <t>DL.2375.AFA.001.051.A.521211.000002</t>
  </si>
  <si>
    <t>000002</t>
  </si>
  <si>
    <t>000003. ATK</t>
  </si>
  <si>
    <t>DL.2375.AFA.001.051.A.521211.000003</t>
  </si>
  <si>
    <t>000003</t>
  </si>
  <si>
    <t>000004. Bahan Komputer</t>
  </si>
  <si>
    <t>DL.2375.AFA.001.051.A.521211.000004</t>
  </si>
  <si>
    <t>000004</t>
  </si>
  <si>
    <t>000005. Perlengkapan Peserta (1 pkt x 40 orang x 1 kali)</t>
  </si>
  <si>
    <t>DL.2375.AFA.001.051.A.521211.000005</t>
  </si>
  <si>
    <t>000005</t>
  </si>
  <si>
    <t>000006. Honor Narasumber (10 org x 1 jam)</t>
  </si>
  <si>
    <t>DL.2375.AFA.001.051.A.522151</t>
  </si>
  <si>
    <t>DL.2375.AFA.001.051.A.522151.000006</t>
  </si>
  <si>
    <t>000006</t>
  </si>
  <si>
    <t>Belanja Jasa</t>
  </si>
  <si>
    <t>000007. Perjalanan Dinas Konsultasi Publik, Verifikasi Eksternal, Undangan, Sosialisasi dan Penyusunan Kerangka Kualifikasi Nasional Indon</t>
  </si>
  <si>
    <t>DL.2375.AFA.001.051.A.524111</t>
  </si>
  <si>
    <t>DL.2375.AFA.001.051.A.524111.000007</t>
  </si>
  <si>
    <t>000007</t>
  </si>
  <si>
    <t>Perjalanan Dinas</t>
  </si>
  <si>
    <t>000008. Paket Meeting Rapat (40 Orang x 1 Hari x 1 Kali)</t>
  </si>
  <si>
    <t>DL.2375.AFA.001.051.A.524119</t>
  </si>
  <si>
    <t>DL.2375.AFA.001.051.A.524119.000008</t>
  </si>
  <si>
    <t>000008</t>
  </si>
  <si>
    <t>000009. Perjalanan Peserta (40 Orang x 1 Kali)</t>
  </si>
  <si>
    <t>DL.2375.AFA.001.051.A.524119.000009</t>
  </si>
  <si>
    <t>000009</t>
  </si>
  <si>
    <t>000010. Penggandaan</t>
  </si>
  <si>
    <t>DL.2375.AFA.001.051.B</t>
  </si>
  <si>
    <t>DL.2375.AFA.001.051.B.521211</t>
  </si>
  <si>
    <t>DL.2375.AFA.001.051.B.521211.000010</t>
  </si>
  <si>
    <t>000010</t>
  </si>
  <si>
    <t>000011. Makan dan snack Rapat (1 pkt x 20 orang x 4 kali)</t>
  </si>
  <si>
    <t>DL.2375.AFA.001.051.B.521211.000011</t>
  </si>
  <si>
    <t>000011</t>
  </si>
  <si>
    <t>000012. ATK</t>
  </si>
  <si>
    <t>DL.2375.AFA.001.051.B.521211.000012</t>
  </si>
  <si>
    <t>000012</t>
  </si>
  <si>
    <t>000013. Bahan Komputer</t>
  </si>
  <si>
    <t>DL.2375.AFA.001.051.B.521211.000013</t>
  </si>
  <si>
    <t>000013</t>
  </si>
  <si>
    <t>000014. Perlengkapan Peserta (1 pkt x 40 orang x 1 kali)</t>
  </si>
  <si>
    <t>DL.2375.AFA.001.051.B.521211.000014</t>
  </si>
  <si>
    <t>000014</t>
  </si>
  <si>
    <t>000015. Honor Narasumber (8 org x 1 jam x 2 kali)</t>
  </si>
  <si>
    <t>DL.2375.AFA.001.051.B.522151</t>
  </si>
  <si>
    <t>DL.2375.AFA.001.051.B.522151.000015</t>
  </si>
  <si>
    <t>000015</t>
  </si>
  <si>
    <t>000016. Perjalanan Dinas Verifikasi Eksternal, Undangan, Sosialisasi dan Penyusunan Standar Kompetensi Kerja Nasional Indonesia</t>
  </si>
  <si>
    <t>DL.2375.AFA.001.051.B.524111</t>
  </si>
  <si>
    <t>DL.2375.AFA.001.051.B.524111.000016</t>
  </si>
  <si>
    <t>000016</t>
  </si>
  <si>
    <t>000017. Fullboard Meeting Peserta (40 Orang x 1 Hari x 1 Kali)</t>
  </si>
  <si>
    <t>DL.2375.AFA.001.051.B.524119</t>
  </si>
  <si>
    <t>DL.2375.AFA.001.051.B.524119.000017</t>
  </si>
  <si>
    <t>000017</t>
  </si>
  <si>
    <t>000018. Perjalanan Peserta (40 Orang x 1 Hari x 1 Kali)</t>
  </si>
  <si>
    <t>DL.2375.AFA.001.051.B.524119.000018</t>
  </si>
  <si>
    <t>000018</t>
  </si>
  <si>
    <t>000019. Penggandaan</t>
  </si>
  <si>
    <t>DL.2375.AFA.001.051.C</t>
  </si>
  <si>
    <t>DL.2375.AFA.001.051.C.521211</t>
  </si>
  <si>
    <t>DL.2375.AFA.001.051.C.521211.000019</t>
  </si>
  <si>
    <t>000019</t>
  </si>
  <si>
    <t>000020. Snack dan Makan Rapat  (1 pkt x 15 orang x 2 kali)</t>
  </si>
  <si>
    <t>DL.2375.AFA.001.051.C.521211.000020</t>
  </si>
  <si>
    <t>000020</t>
  </si>
  <si>
    <t>000021. ATK</t>
  </si>
  <si>
    <t>DL.2375.AFA.001.051.C.521211.000021</t>
  </si>
  <si>
    <t>000021</t>
  </si>
  <si>
    <t>000022. Bahan Komputer</t>
  </si>
  <si>
    <t>DL.2375.AFA.001.051.C.521211.000022</t>
  </si>
  <si>
    <t>000022</t>
  </si>
  <si>
    <t>000023. Perjalanan Dinas Supervisi, FGD, Sosialisasi, Undangan, Koordinasi Kegiatan Sertifikasi dan Standardisasi Kompetensi SDMKP</t>
  </si>
  <si>
    <t>DL.2375.AFA.001.051.C.524111</t>
  </si>
  <si>
    <t>DL.2375.AFA.001.051.C.524111.000023</t>
  </si>
  <si>
    <t>000023</t>
  </si>
  <si>
    <t>000024. Penggandaan</t>
  </si>
  <si>
    <t>DL.2375.AFA.001.051.D</t>
  </si>
  <si>
    <t>DL.2375.AFA.001.051.D.521211</t>
  </si>
  <si>
    <t>DL.2375.AFA.001.051.D.521211.000024</t>
  </si>
  <si>
    <t>000024</t>
  </si>
  <si>
    <t>000025. Snack dan Makan Rapat (2 pkt x 20 Org x 4 Kali)</t>
  </si>
  <si>
    <t>DL.2375.AFA.001.051.D.521211.000025</t>
  </si>
  <si>
    <t>000025</t>
  </si>
  <si>
    <t>000026. ATK</t>
  </si>
  <si>
    <t>DL.2375.AFA.001.051.D.521211.000026</t>
  </si>
  <si>
    <t>000026</t>
  </si>
  <si>
    <t>000027. Bahan Komputer</t>
  </si>
  <si>
    <t>DL.2375.AFA.001.051.D.521211.000027</t>
  </si>
  <si>
    <t>000027</t>
  </si>
  <si>
    <t>000028. Honor Narasumber (3 org x 2 jam)</t>
  </si>
  <si>
    <t>DL.2375.AFA.001.051.D.522151</t>
  </si>
  <si>
    <t>DL.2375.AFA.001.051.D.522151.000028</t>
  </si>
  <si>
    <t>000028</t>
  </si>
  <si>
    <t>000029. Biaya Jasa Survailance ISO</t>
  </si>
  <si>
    <t>DL.2375.AFA.001.051.D.522191</t>
  </si>
  <si>
    <t>DL.2375.AFA.001.051.D.522191.000029</t>
  </si>
  <si>
    <t>000029</t>
  </si>
  <si>
    <t>000030. Biaya Jasa Sistem Manual Mutu  ISO  9001-2015</t>
  </si>
  <si>
    <t>DL.2375.AFA.001.051.D.522191.000030</t>
  </si>
  <si>
    <t>000030</t>
  </si>
  <si>
    <t>000031. Biaya Perjalanan Dinas Kegiatan Pembinaan, Verfikasi, Klasifikasi,  Koordinasi dan Undangan Kegiatan Standardisasi Lembaga Pelatih</t>
  </si>
  <si>
    <t>DL.2375.AFA.001.051.D.524111</t>
  </si>
  <si>
    <t>DL.2375.AFA.001.051.D.524111.000031</t>
  </si>
  <si>
    <t>000031</t>
  </si>
  <si>
    <t>000032. Biaya Perjalanan Dinas Kegiatan Survailance Sistem Manajemn Mutu ISO 9001-2015</t>
  </si>
  <si>
    <t>DL.2375.AFA.001.051.D.524111.000032</t>
  </si>
  <si>
    <t>000032</t>
  </si>
  <si>
    <t>000033. ATK</t>
  </si>
  <si>
    <t>DL.2375.AFA.001.051.E</t>
  </si>
  <si>
    <t>DL.2375.AFA.001.051.E.521211</t>
  </si>
  <si>
    <t>DL.2375.AFA.001.051.E.521211.000033</t>
  </si>
  <si>
    <t>000033</t>
  </si>
  <si>
    <t>000034. Bahan Komputer</t>
  </si>
  <si>
    <t>DL.2375.AFA.001.051.E.521211.000034</t>
  </si>
  <si>
    <t>000034</t>
  </si>
  <si>
    <t>000035. Penggandaan</t>
  </si>
  <si>
    <t>DL.2375.AFA.001.051.E.521211.000035</t>
  </si>
  <si>
    <t>000035</t>
  </si>
  <si>
    <t>000036. Snack dan Makan Rapat (15 org x 3 pkt x 4 kali)</t>
  </si>
  <si>
    <t>DL.2375.AFA.001.051.E.521211.000036</t>
  </si>
  <si>
    <t>000036</t>
  </si>
  <si>
    <t>000037. Honor Narasumber (6 org x 2 jam)</t>
  </si>
  <si>
    <t>DL.2375.AFA.001.051.E.522191</t>
  </si>
  <si>
    <t>DL.2375.AFA.001.051.E.522191.000037</t>
  </si>
  <si>
    <t>000037</t>
  </si>
  <si>
    <t>000038. Perjalanan Pendampingan, Audit, Pembinaan pelaksanaan ujian/akreditasi, Supervisi,  Undangan dan Koordinasi</t>
  </si>
  <si>
    <t>DL.2375.AFA.001.051.E.524111</t>
  </si>
  <si>
    <t>DL.2375.AFA.001.051.E.524111.000038</t>
  </si>
  <si>
    <t>000038</t>
  </si>
  <si>
    <t>000039. Biaya Perjalanan Pendampingan, Audit, Pembinaan pelaksanaan ujian/akreditasi, Supervisi,  Undangan dan Koordinasi Kegiatan Penjami</t>
  </si>
  <si>
    <t>DL.2375.AFA.001.051.E.524111.000039</t>
  </si>
  <si>
    <t>000039</t>
  </si>
  <si>
    <t>000040. ATK</t>
  </si>
  <si>
    <t>DL.2375.AFA.001.052.A</t>
  </si>
  <si>
    <t>DL.2375.AFA.001.052.A.521211</t>
  </si>
  <si>
    <t>DL.2375.AFA.001.052.A.521211.000040</t>
  </si>
  <si>
    <t>000040</t>
  </si>
  <si>
    <t>000041. Bahan Komputer</t>
  </si>
  <si>
    <t>DL.2375.AFA.001.052.A.521211.000041</t>
  </si>
  <si>
    <t>000041</t>
  </si>
  <si>
    <t>000042. Konsumsi Rapat Penyusunan GBPP (20 Org x 6 Paket x 1 kali)</t>
  </si>
  <si>
    <t>DL.2375.AFA.001.052.A.521211.000042</t>
  </si>
  <si>
    <t>000042</t>
  </si>
  <si>
    <t>000043. ATK</t>
  </si>
  <si>
    <t>DL.2375.AFA.001.052.B</t>
  </si>
  <si>
    <t>DL.2375.AFA.001.052.B.521211</t>
  </si>
  <si>
    <t>DL.2375.AFA.001.052.B.521211.000043</t>
  </si>
  <si>
    <t>000043</t>
  </si>
  <si>
    <t>000044. Bahan Komputer</t>
  </si>
  <si>
    <t>DL.2375.AFA.001.052.B.521211.000044</t>
  </si>
  <si>
    <t>000044</t>
  </si>
  <si>
    <t>000045. Konsumsi Rapat Penyusunan Modul (15 Org x 4 paket x 2 kali)</t>
  </si>
  <si>
    <t>DL.2375.AFA.001.052.B.521211.000045</t>
  </si>
  <si>
    <t>000045</t>
  </si>
  <si>
    <t>000046. Pencetakan Modul</t>
  </si>
  <si>
    <t>DL.2375.AFA.001.052.B.521211.000046</t>
  </si>
  <si>
    <t>000046</t>
  </si>
  <si>
    <t>000047. Penyusunan Modul Diklat</t>
  </si>
  <si>
    <t>DL.2375.AFA.001.052.B.521213</t>
  </si>
  <si>
    <t>DL.2375.AFA.001.052.B.521213.000047</t>
  </si>
  <si>
    <t>000047</t>
  </si>
  <si>
    <t>Honor Output Kegiatan</t>
  </si>
  <si>
    <t>000048. Biaya komunikasi pulsa Data atau paket internet (6 ORG x 12 Bln x 1 Kali)</t>
  </si>
  <si>
    <t>DL.2375.AFA.001.052.B.521241</t>
  </si>
  <si>
    <t>DL.2375.AFA.001.052.B.521241.000048</t>
  </si>
  <si>
    <t>000048</t>
  </si>
  <si>
    <t>Non Ops Lainnya</t>
  </si>
  <si>
    <t>Covid</t>
  </si>
  <si>
    <t>000049. Perjalanan Dinas Identifikasi, FGD, Sosialisasi,Koordinasi Penyusunan Modul Pelatihan KP</t>
  </si>
  <si>
    <t>DL.2375.AFA.001.052.B.524111</t>
  </si>
  <si>
    <t>DL.2375.AFA.001.052.B.524111.000049</t>
  </si>
  <si>
    <t>000049</t>
  </si>
  <si>
    <t>000050. Perjalanan Kegiatan Rapat/Pertemuan di Luar Kantor (20 Org x 4 Paket )</t>
  </si>
  <si>
    <t>DL.2375.AFA.001.052.B.524119</t>
  </si>
  <si>
    <t>DL.2375.AFA.001.052.B.524119.000050</t>
  </si>
  <si>
    <t>000050</t>
  </si>
  <si>
    <t>000051. Paket Rapat Fullboard  (20 Org x 4 Paket x 2 Hari)</t>
  </si>
  <si>
    <t>DL.2375.AFA.001.052.B.524119.000051</t>
  </si>
  <si>
    <t>000051</t>
  </si>
  <si>
    <t>000052. ATK</t>
  </si>
  <si>
    <t>DL.2375.AFA.001.052.C</t>
  </si>
  <si>
    <t>DL.2375.AFA.001.052.C.521211</t>
  </si>
  <si>
    <t>DL.2375.AFA.001.052.C.521211.000052</t>
  </si>
  <si>
    <t>000052</t>
  </si>
  <si>
    <t>000053. Bahan Komputer</t>
  </si>
  <si>
    <t>DL.2375.AFA.001.052.C.521211.000053</t>
  </si>
  <si>
    <t>000053</t>
  </si>
  <si>
    <t>000054. Snack Rapat Penyusunan Kurikulum (15 Org x 3 paket x 1 kali)</t>
  </si>
  <si>
    <t>DL.2375.AFA.001.052.C.521211.000054</t>
  </si>
  <si>
    <t>000054</t>
  </si>
  <si>
    <t>000055. ATK</t>
  </si>
  <si>
    <t>DL.2375.AFA.001.052.D</t>
  </si>
  <si>
    <t>DL.2375.AFA.001.052.D.521211</t>
  </si>
  <si>
    <t>DL.2375.AFA.001.052.D.521211.000055</t>
  </si>
  <si>
    <t>000055</t>
  </si>
  <si>
    <t>000056. Bahan Komputer</t>
  </si>
  <si>
    <t>DL.2375.AFA.001.052.D.521211.000056</t>
  </si>
  <si>
    <t>000056</t>
  </si>
  <si>
    <t>000057. Konsumsi Rapat Penyusunan Modul (15 Org x 3 paket x 2 kali)</t>
  </si>
  <si>
    <t>DL.2375.AFA.001.052.D.521211.000057</t>
  </si>
  <si>
    <t>000057</t>
  </si>
  <si>
    <t>000058. Pencetakan Modul</t>
  </si>
  <si>
    <t>DL.2375.AFA.001.052.D.521211.000058</t>
  </si>
  <si>
    <t>000058</t>
  </si>
  <si>
    <t>000059. Penyusunan Modul Diklat</t>
  </si>
  <si>
    <t>DL.2375.AFA.001.052.D.521213</t>
  </si>
  <si>
    <t>DL.2375.AFA.001.052.D.521213.000059</t>
  </si>
  <si>
    <t>000059</t>
  </si>
  <si>
    <t>000060. Perjalanan Kegiatan Rapat/Pertemuan di Luar Kantor (20 Org x 3 Paket)</t>
  </si>
  <si>
    <t>DL.2375.AFA.001.052.D.524119</t>
  </si>
  <si>
    <t>DL.2375.AFA.001.052.D.524119.000060</t>
  </si>
  <si>
    <t>000060</t>
  </si>
  <si>
    <t>000061. Paket Meeting Fullboard  (20 Org x 3 Paket x 2 Hari )</t>
  </si>
  <si>
    <t>DL.2375.AFA.001.052.D.524119.000061</t>
  </si>
  <si>
    <t>000061</t>
  </si>
  <si>
    <t>000062. ATK</t>
  </si>
  <si>
    <t>DL.2375.AFA.001.052.E</t>
  </si>
  <si>
    <t>DL.2375.AFA.001.052.E.521211</t>
  </si>
  <si>
    <t>DL.2375.AFA.001.052.E.521211.000062</t>
  </si>
  <si>
    <t>000062</t>
  </si>
  <si>
    <t>000063. Bahan Komputer</t>
  </si>
  <si>
    <t>DL.2375.AFA.001.052.E.521211.000063</t>
  </si>
  <si>
    <t>000063</t>
  </si>
  <si>
    <t>000064. Konsumsi Rapat  (15 Org x 2 paket x 2 kali)</t>
  </si>
  <si>
    <t>DL.2375.AFA.001.052.E.521211.000064</t>
  </si>
  <si>
    <t>000064</t>
  </si>
  <si>
    <t>000065. Pencetakan Pedoman</t>
  </si>
  <si>
    <t>DL.2375.AFA.001.052.E.521211.000065</t>
  </si>
  <si>
    <t>000065</t>
  </si>
  <si>
    <t>000066. Transport Lokal</t>
  </si>
  <si>
    <t>DL.2375.AFA.001.052.E.524113</t>
  </si>
  <si>
    <t>DL.2375.AFA.001.052.E.524113.000066</t>
  </si>
  <si>
    <t>000066</t>
  </si>
  <si>
    <t>000067. Uang Saku Rapat Lebih dari 8 Jam</t>
  </si>
  <si>
    <t>DL.2375.AFA.001.052.E.524114</t>
  </si>
  <si>
    <t>DL.2375.AFA.001.052.E.524114.000067</t>
  </si>
  <si>
    <t>000067</t>
  </si>
  <si>
    <t>000068. ATK</t>
  </si>
  <si>
    <t>DL.2375.AFA.001.052.F</t>
  </si>
  <si>
    <t>DL.2375.AFA.001.052.F.521211</t>
  </si>
  <si>
    <t>DL.2375.AFA.001.052.F.521211.000068</t>
  </si>
  <si>
    <t>000068</t>
  </si>
  <si>
    <t>000069. Bahan Komputer</t>
  </si>
  <si>
    <t>DL.2375.AFA.001.052.F.521211.000069</t>
  </si>
  <si>
    <t>000069</t>
  </si>
  <si>
    <t>000070. Konsumsi Rapat Penyusunan NSPK (20 Org  x 2 kali)</t>
  </si>
  <si>
    <t>DL.2375.AFA.001.052.F.521211.000070</t>
  </si>
  <si>
    <t>000070</t>
  </si>
  <si>
    <t>000071. Honor Narasumber (6 org x 2 jam)</t>
  </si>
  <si>
    <t>DL.2375.AFA.001.052.F.522151</t>
  </si>
  <si>
    <t>DL.2375.AFA.001.052.F.522151.000071</t>
  </si>
  <si>
    <t>000071</t>
  </si>
  <si>
    <t>000072. Perjalanan Dinas Identifikasi, FGD, Sosialisasi, Koordinasi Penyusunan NSPK Bangkom ASN</t>
  </si>
  <si>
    <t>DL.2375.AFA.001.052.F.524111</t>
  </si>
  <si>
    <t>DL.2375.AFA.001.052.F.524111.000072</t>
  </si>
  <si>
    <t>000072</t>
  </si>
  <si>
    <t>000073. Perjalanan Kegiatan Rapat/Pertemuan di Luar Kantor (20 Org x 4 Paket )</t>
  </si>
  <si>
    <t>DL.2375.AFA.001.052.F.524119</t>
  </si>
  <si>
    <t>DL.2375.AFA.001.052.F.524119.000073</t>
  </si>
  <si>
    <t>000073</t>
  </si>
  <si>
    <t>000074. Paket Rapat Fullboard  (20 Org x 4 Paket x 2 Hari)</t>
  </si>
  <si>
    <t>DL.2375.AFA.001.052.F.524119.000074</t>
  </si>
  <si>
    <t>000074</t>
  </si>
  <si>
    <t>000075. ATK</t>
  </si>
  <si>
    <t>DL.2375.AFA.001.053.A</t>
  </si>
  <si>
    <t>DL.2375.AFA.001.053.A.521211</t>
  </si>
  <si>
    <t>DL.2375.AFA.001.053.A.521211.000075</t>
  </si>
  <si>
    <t>000075</t>
  </si>
  <si>
    <t>000076.  Bahan Komputer</t>
  </si>
  <si>
    <t>DL.2375.AFA.001.053.A.521211.000076</t>
  </si>
  <si>
    <t>000076</t>
  </si>
  <si>
    <t>000077. Penggandaan NSPK</t>
  </si>
  <si>
    <t>DL.2375.AFA.001.053.A.521211.000077</t>
  </si>
  <si>
    <t>000077</t>
  </si>
  <si>
    <t>000078. Snack rapat dalam kota (20 orang x 2 kali)</t>
  </si>
  <si>
    <t>DL.2375.AFA.001.053.A.521211.000078</t>
  </si>
  <si>
    <t>000078</t>
  </si>
  <si>
    <t>000079. Snack dan makan Sosialisasi NSPK (30 org x 9 satminkal)</t>
  </si>
  <si>
    <t>DL.2375.AFA.001.053.A.521211.000079</t>
  </si>
  <si>
    <t>000079</t>
  </si>
  <si>
    <t>000080. Perjalanan tim pusat dalam rangka supervisi koordinasi dan sosialisasi NSPK (2 orang x 9 lokasi)</t>
  </si>
  <si>
    <t>DL.2375.AFA.001.053.A.524111</t>
  </si>
  <si>
    <t>DL.2375.AFA.001.053.A.524111.000080</t>
  </si>
  <si>
    <t>000080</t>
  </si>
  <si>
    <t>000081. Transport Lokal (25 orang x 1 Paket)</t>
  </si>
  <si>
    <t>DL.2375.AFA.001.053.A.524114</t>
  </si>
  <si>
    <t>DL.2375.AFA.001.053.A.524114.000081</t>
  </si>
  <si>
    <t>000081</t>
  </si>
  <si>
    <t>000082. Uang saku Rapat di luar kantor (25 orang x 1 Paket)</t>
  </si>
  <si>
    <t>DL.2375.AFA.001.053.A.524114.000082</t>
  </si>
  <si>
    <t>000082</t>
  </si>
  <si>
    <t>000083.   Transport rapat dan uang saku Peserta Sosialisasi (30 orang x 9 Satminkal)</t>
  </si>
  <si>
    <t>DL.2375.AFA.001.053.A.524119</t>
  </si>
  <si>
    <t>DL.2375.AFA.001.053.A.524119.000083</t>
  </si>
  <si>
    <t>000083</t>
  </si>
  <si>
    <t>000084. ATK</t>
  </si>
  <si>
    <t>DL.2375.AFA.001.053.B</t>
  </si>
  <si>
    <t>DL.2375.AFA.001.053.B.521211</t>
  </si>
  <si>
    <t>DL.2375.AFA.001.053.B.521211.000084</t>
  </si>
  <si>
    <t>000084</t>
  </si>
  <si>
    <t>000085. Bahan Komputer</t>
  </si>
  <si>
    <t>DL.2375.AFA.001.053.B.521211.000085</t>
  </si>
  <si>
    <t>000085</t>
  </si>
  <si>
    <t>000086. Penggandaan dan laporan</t>
  </si>
  <si>
    <t>DL.2375.AFA.001.053.B.521211.000086</t>
  </si>
  <si>
    <t>000086</t>
  </si>
  <si>
    <t>000087. Konsumsi Rapat biasa (20 orang )</t>
  </si>
  <si>
    <t>DL.2375.AFA.001.053.B.521211.000087</t>
  </si>
  <si>
    <t>000087</t>
  </si>
  <si>
    <t>000088. Konsumsi Rapat diluar kantor (20 orang x 9 lokasi)</t>
  </si>
  <si>
    <t>DL.2375.AFA.001.053.B.521211.000088</t>
  </si>
  <si>
    <t>000088</t>
  </si>
  <si>
    <t>000089. Honorarium Narasumber/Pembahas setara Es. III  (1 Org x 2 Jam x 9 lokasi)</t>
  </si>
  <si>
    <t>DL.2375.AFA.001.053.B.522151</t>
  </si>
  <si>
    <t>DL.2375.AFA.001.053.B.522151.000089</t>
  </si>
  <si>
    <t>000089</t>
  </si>
  <si>
    <t>000090. Perjalanan pusat dalam rangka supervisi, koordinasi dan pembinaan  Kelembagaan dan Ketenagaan (2 orang x 9 lokasi)</t>
  </si>
  <si>
    <t>DL.2375.AFA.001.053.B.524111</t>
  </si>
  <si>
    <t>DL.2375.AFA.001.053.B.524111.000090</t>
  </si>
  <si>
    <t>000090</t>
  </si>
  <si>
    <t>000091. Perjalanan/transport peserta dan uang saku (20 orang x 9 LOKASI)</t>
  </si>
  <si>
    <t>DL.2375.AFA.001.053.B.524119</t>
  </si>
  <si>
    <t>DL.2375.AFA.001.053.B.524119.000091</t>
  </si>
  <si>
    <t>000091</t>
  </si>
  <si>
    <t>000092. ATK</t>
  </si>
  <si>
    <t>DL.2375.AFA.001.053.C</t>
  </si>
  <si>
    <t>DL.2375.AFA.001.053.C.521211</t>
  </si>
  <si>
    <t>DL.2375.AFA.001.053.C.521211.000092</t>
  </si>
  <si>
    <t>000092</t>
  </si>
  <si>
    <t>000093. Bahan Komputer</t>
  </si>
  <si>
    <t>DL.2375.AFA.001.053.C.521211.000093</t>
  </si>
  <si>
    <t>000093</t>
  </si>
  <si>
    <t>000094. Penggandaan</t>
  </si>
  <si>
    <t>DL.2375.AFA.001.053.C.521211.000094</t>
  </si>
  <si>
    <t>000094</t>
  </si>
  <si>
    <t>000095. Konsumsi Rapat dalam Kota (20 Orang x  1 kali)</t>
  </si>
  <si>
    <t>DL.2375.AFA.001.053.C.521211.000095</t>
  </si>
  <si>
    <t>000095</t>
  </si>
  <si>
    <t>000096. Snack dan makan diluar kota (20 orang x 3 lokasi)</t>
  </si>
  <si>
    <t>DL.2375.AFA.001.053.C.521211.000096</t>
  </si>
  <si>
    <t>000096</t>
  </si>
  <si>
    <t>000097. Bahan Unjuk Kerja dan Display (1 paket x 3 lokasi)</t>
  </si>
  <si>
    <t>DL.2375.AFA.001.053.C.521219</t>
  </si>
  <si>
    <t>DL.2375.AFA.001.053.C.521219.000097</t>
  </si>
  <si>
    <t>000097</t>
  </si>
  <si>
    <t>000098. Honorarium Narasumber/Pembahas setara es. II eksternal (1 Org x 1 jam x 3 lokasi)</t>
  </si>
  <si>
    <t>DL.2375.AFA.001.053.C.522151</t>
  </si>
  <si>
    <t>DL.2375.AFA.001.053.C.522151.000098</t>
  </si>
  <si>
    <t>000098</t>
  </si>
  <si>
    <t>000099. Perjalanan panitia dan narasumber pusat dalam rangka sosialisasi, koordinasi</t>
  </si>
  <si>
    <t>DL.2375.AFA.001.053.C.524111</t>
  </si>
  <si>
    <t>DL.2375.AFA.001.053.C.524111.000099</t>
  </si>
  <si>
    <t>000099</t>
  </si>
  <si>
    <t>000100. Uang saku Rapat di luar kantor (20 orang x 1 kali)</t>
  </si>
  <si>
    <t>DL.2375.AFA.001.053.C.524114</t>
  </si>
  <si>
    <t>DL.2375.AFA.001.053.C.524114.000100</t>
  </si>
  <si>
    <t>000100</t>
  </si>
  <si>
    <t>000101. Transport Lokal (20 orang x 1 kali)</t>
  </si>
  <si>
    <t>DL.2375.AFA.001.053.C.524114.000101</t>
  </si>
  <si>
    <t>000101</t>
  </si>
  <si>
    <t>000102. Perjalanan/transport peserta dan uang saku (20 orang x 3 LOKASI)</t>
  </si>
  <si>
    <t>DL.2375.AFA.001.053.C.524119</t>
  </si>
  <si>
    <t>DL.2375.AFA.001.053.C.524119.000102</t>
  </si>
  <si>
    <t>000102</t>
  </si>
  <si>
    <t>000103. ATK</t>
  </si>
  <si>
    <t>DL.2375.AFA.001.053.D</t>
  </si>
  <si>
    <t>DL.2375.AFA.001.053.D.521211</t>
  </si>
  <si>
    <t>DL.2375.AFA.001.053.D.521211.000103</t>
  </si>
  <si>
    <t>000103</t>
  </si>
  <si>
    <t>000104. Bahan Komputer</t>
  </si>
  <si>
    <t>DL.2375.AFA.001.053.D.521211.000104</t>
  </si>
  <si>
    <t>000104</t>
  </si>
  <si>
    <t>000105. Penggandaan Dokumen, kuisioner dan laporan</t>
  </si>
  <si>
    <t>DL.2375.AFA.001.053.D.521211.000105</t>
  </si>
  <si>
    <t>000105</t>
  </si>
  <si>
    <t>000106. Perlengkapan Peserta FGD (25 orang)</t>
  </si>
  <si>
    <t>DL.2375.AFA.001.053.D.521211.000106</t>
  </si>
  <si>
    <t>000106</t>
  </si>
  <si>
    <t>000107. Konsumsi Rapat dalam Kota (25 Orang x  2 kali)</t>
  </si>
  <si>
    <t>DL.2375.AFA.001.053.D.521211.000107</t>
  </si>
  <si>
    <t>000107</t>
  </si>
  <si>
    <t>000108. Honorarium Narasumber/Pembahas setara Es. II (2 Org x 2 Jam)</t>
  </si>
  <si>
    <t>DL.2375.AFA.001.053.D.522151</t>
  </si>
  <si>
    <t>DL.2375.AFA.001.053.D.522151.000108</t>
  </si>
  <si>
    <t>000108</t>
  </si>
  <si>
    <t>000109. Honorarium Narasumber/Pembahas setara es. III (2 org x 2 Jam)</t>
  </si>
  <si>
    <t>DL.2375.AFA.001.053.D.522151.000109</t>
  </si>
  <si>
    <t>000109</t>
  </si>
  <si>
    <t>000110. Perjalanan koordinasi, supervisi dan Identifikasi dalam rangka pemanfaatan Sarpras (2 orang x 5 propinsi/lokasi)</t>
  </si>
  <si>
    <t>DL.2375.AFA.001.053.D.524111</t>
  </si>
  <si>
    <t>DL.2375.AFA.001.053.D.524111.000110</t>
  </si>
  <si>
    <t>000110</t>
  </si>
  <si>
    <t>000111. Fullday Meeting dalam kota  (25 orang x 1 kali)</t>
  </si>
  <si>
    <t>DL.2375.AFA.001.053.D.524114</t>
  </si>
  <si>
    <t>DL.2375.AFA.001.053.D.524114.000111</t>
  </si>
  <si>
    <t>000111</t>
  </si>
  <si>
    <t>000112. Perjalanan Rapat (25 orang x 1 kali)</t>
  </si>
  <si>
    <t>DL.2375.AFA.001.053.D.524114.000112</t>
  </si>
  <si>
    <t>000112</t>
  </si>
  <si>
    <t>000113. ATK</t>
  </si>
  <si>
    <t>DL.2375.AFA.001.054.A</t>
  </si>
  <si>
    <t>DL.2375.AFA.001.054.A.521211</t>
  </si>
  <si>
    <t>DL.2375.AFA.001.054.A.521211.000113</t>
  </si>
  <si>
    <t>000113</t>
  </si>
  <si>
    <t>000114. Bahan Komputer</t>
  </si>
  <si>
    <t>DL.2375.AFA.001.054.A.521211.000114</t>
  </si>
  <si>
    <t>000114</t>
  </si>
  <si>
    <t>000115. Penggandaan</t>
  </si>
  <si>
    <t>DL.2375.AFA.001.054.A.521211.000115</t>
  </si>
  <si>
    <t>000115</t>
  </si>
  <si>
    <t>000116. Konsumsi Rapat Biasa (25 orang x 3 kali)</t>
  </si>
  <si>
    <t>DL.2375.AFA.001.054.A.521211.000116</t>
  </si>
  <si>
    <t>000116</t>
  </si>
  <si>
    <t>000117. konsumsi Rapat uji petik (25 orang x 3 lokasi)</t>
  </si>
  <si>
    <t>DL.2375.AFA.001.054.A.521211.000117</t>
  </si>
  <si>
    <t>000117</t>
  </si>
  <si>
    <t>000118. Perjalanan koordinasi dan menghadiri undangan</t>
  </si>
  <si>
    <t>DL.2375.AFA.001.054.A.524111</t>
  </si>
  <si>
    <t>DL.2375.AFA.001.054.A.524111.000118</t>
  </si>
  <si>
    <t>000118</t>
  </si>
  <si>
    <t>000119. Perjalanan pusat dalam rangka supervisi, koordinasi dan pembinaan  NSPK</t>
  </si>
  <si>
    <t>DL.2375.AFA.001.054.A.524111.000119</t>
  </si>
  <si>
    <t>000119</t>
  </si>
  <si>
    <t>000120. Perjalanan dinas paket meeting dalam kota (25 orang x 3 kali )</t>
  </si>
  <si>
    <t>DL.2375.AFA.001.054.A.524114</t>
  </si>
  <si>
    <t>DL.2375.AFA.001.054.A.524114.000120</t>
  </si>
  <si>
    <t>000120</t>
  </si>
  <si>
    <t>000121. ATK</t>
  </si>
  <si>
    <t>DL.2375.AFA.001.054.B</t>
  </si>
  <si>
    <t>DL.2375.AFA.001.054.B.521211</t>
  </si>
  <si>
    <t>DL.2375.AFA.001.054.B.521211.000121</t>
  </si>
  <si>
    <t>000121</t>
  </si>
  <si>
    <t>000122. Bahan Komputer</t>
  </si>
  <si>
    <t>DL.2375.AFA.001.054.B.521211.000122</t>
  </si>
  <si>
    <t>000122</t>
  </si>
  <si>
    <t>000123. Fotokopi, Penggandaan, Penjilidan Pelaporan</t>
  </si>
  <si>
    <t>DL.2375.AFA.001.054.B.521211.000123</t>
  </si>
  <si>
    <t>000123</t>
  </si>
  <si>
    <t>000124. Pencetakan Programa</t>
  </si>
  <si>
    <t>DL.2375.AFA.001.054.B.521211.000124</t>
  </si>
  <si>
    <t>000124</t>
  </si>
  <si>
    <t>000125. Konsumsi Rapat Biasa (25 orang x 2 kali)</t>
  </si>
  <si>
    <t>DL.2375.AFA.001.054.B.521211.000125</t>
  </si>
  <si>
    <t>000125</t>
  </si>
  <si>
    <t>000126. Konsumsi Rapat diluar kantor (25 orang x 2 kali)</t>
  </si>
  <si>
    <t>DL.2375.AFA.001.054.B.521211.000126</t>
  </si>
  <si>
    <t>000126</t>
  </si>
  <si>
    <t>000127.  Perjalanan Pengambilan Bahan dan Sosialisasi Programa</t>
  </si>
  <si>
    <t>DL.2375.AFA.001.054.B.524111</t>
  </si>
  <si>
    <t>DL.2375.AFA.001.054.B.524111.000127</t>
  </si>
  <si>
    <t>000127</t>
  </si>
  <si>
    <t>000128. Perjalanan dinas paket meeting dalam kota (25 orang x 2 kali )</t>
  </si>
  <si>
    <t>DL.2375.AFA.001.054.B.524114</t>
  </si>
  <si>
    <t>DL.2375.AFA.001.054.B.524114.000128</t>
  </si>
  <si>
    <t>000128</t>
  </si>
  <si>
    <t>000129. Perjalanan dinas paket meeting luar kota (25 orang x 2 kali)</t>
  </si>
  <si>
    <t>DL.2375.AFA.001.054.B.524119</t>
  </si>
  <si>
    <t>DL.2375.AFA.001.054.B.524119.000129</t>
  </si>
  <si>
    <t>000129</t>
  </si>
  <si>
    <t>000130. Konsumsi peserta vicon (10 org x 30 kali)</t>
  </si>
  <si>
    <t>DL.2375.AFA.001.054.C</t>
  </si>
  <si>
    <t>DL.2375.AFA.001.054.C.521211</t>
  </si>
  <si>
    <t>DL.2375.AFA.001.054.C.521211.000130</t>
  </si>
  <si>
    <t>000130</t>
  </si>
  <si>
    <t>000131. ATK</t>
  </si>
  <si>
    <t>DL.2375.AFA.001.054.C.521211.000131</t>
  </si>
  <si>
    <t>000131</t>
  </si>
  <si>
    <t>000132. Bahan Komputer</t>
  </si>
  <si>
    <t>DL.2375.AFA.001.054.C.521211.000132</t>
  </si>
  <si>
    <t>000132</t>
  </si>
  <si>
    <t>000133. Penggandaan</t>
  </si>
  <si>
    <t>DL.2375.AFA.001.054.C.521211.000133</t>
  </si>
  <si>
    <t>000133</t>
  </si>
  <si>
    <t>000134. Narasumber Es III kebawah (1 orang x 1 Jam x 10 kali)</t>
  </si>
  <si>
    <t>DL.2375.AFA.001.054.C.522151</t>
  </si>
  <si>
    <t>DL.2375.AFA.001.054.C.522151.000134</t>
  </si>
  <si>
    <t>000134</t>
  </si>
  <si>
    <t>000135. Perjalanan Vicon on the spot (2 org x 5 kali)</t>
  </si>
  <si>
    <t>DL.2375.AFA.001.054.C.524111</t>
  </si>
  <si>
    <t>DL.2375.AFA.001.054.C.524111.000135</t>
  </si>
  <si>
    <t>000135</t>
  </si>
  <si>
    <t>000136. Perjalanan dinas paket meeting dalam kota (20 orang x 10 kali )</t>
  </si>
  <si>
    <t>DL.2375.AFA.001.054.C.524114</t>
  </si>
  <si>
    <t>DL.2375.AFA.001.054.C.524114.000136</t>
  </si>
  <si>
    <t>000136</t>
  </si>
  <si>
    <t>000137. ATK</t>
  </si>
  <si>
    <t>DL.2375.AFA.001.054.D</t>
  </si>
  <si>
    <t>DL.2375.AFA.001.054.D.521211</t>
  </si>
  <si>
    <t>DL.2375.AFA.001.054.D.521211.000137</t>
  </si>
  <si>
    <t>000137</t>
  </si>
  <si>
    <t>000138. Bahan Komputer</t>
  </si>
  <si>
    <t>DL.2375.AFA.001.054.D.521211.000138</t>
  </si>
  <si>
    <t>000138</t>
  </si>
  <si>
    <t>000139. Bahan Cetakan</t>
  </si>
  <si>
    <t>DL.2375.AFA.001.054.D.521211.000139</t>
  </si>
  <si>
    <t>000139</t>
  </si>
  <si>
    <t>000140. Fotokopi, penggandaan dan penjilidan laporan</t>
  </si>
  <si>
    <t>DL.2375.AFA.001.054.D.521211.000140</t>
  </si>
  <si>
    <t>000140</t>
  </si>
  <si>
    <t>000141. Konsumsi Rapat biasa (15 orang x 4 kali)</t>
  </si>
  <si>
    <t>DL.2375.AFA.001.054.D.521211.000141</t>
  </si>
  <si>
    <t>000141</t>
  </si>
  <si>
    <t>000142. Perjalanan Pengumpulan/hunting materi penyuluhan</t>
  </si>
  <si>
    <t>DL.2375.AFA.001.054.D.524111</t>
  </si>
  <si>
    <t>DL.2375.AFA.001.054.D.524111.000142</t>
  </si>
  <si>
    <t>000142</t>
  </si>
  <si>
    <t>000143. Perjalanan dinas paket meeting dalam kota (15 orang x 2 kali )</t>
  </si>
  <si>
    <t>DL.2375.AFA.001.054.D.524114</t>
  </si>
  <si>
    <t>DL.2375.AFA.001.054.D.524114.000143</t>
  </si>
  <si>
    <t>000143</t>
  </si>
  <si>
    <t>000144. Konsumsi/bahan makanan</t>
  </si>
  <si>
    <t>DL.2376.AFA.001.051.A</t>
  </si>
  <si>
    <t>DL.2376.AFA.001.051.A.521211</t>
  </si>
  <si>
    <t>DL.2376.AFA.001.051.A.521211.000144</t>
  </si>
  <si>
    <t>000144</t>
  </si>
  <si>
    <t>000145. Penggadaan</t>
  </si>
  <si>
    <t>DL.2376.AFA.001.051.A.521211.000145</t>
  </si>
  <si>
    <t>000145</t>
  </si>
  <si>
    <t>000146. Bahan Komputer</t>
  </si>
  <si>
    <t>DL.2376.AFA.001.051.A.521211.000146</t>
  </si>
  <si>
    <t>000146</t>
  </si>
  <si>
    <t>000147. ATK</t>
  </si>
  <si>
    <t>DL.2376.AFA.001.051.A.521211.000147</t>
  </si>
  <si>
    <t>000147</t>
  </si>
  <si>
    <t>000148. Narasumber/Pembahas</t>
  </si>
  <si>
    <t>DL.2376.AFA.001.051.A.522151</t>
  </si>
  <si>
    <t>DL.2376.AFA.001.051.A.522151.000148</t>
  </si>
  <si>
    <t>000148</t>
  </si>
  <si>
    <t>000149. Perjalanan Bimbingan dan Pembinaan Metode dan Kurikulum</t>
  </si>
  <si>
    <t>DL.2376.AFA.001.051.A.524111</t>
  </si>
  <si>
    <t>DL.2376.AFA.001.051.A.524111.000149</t>
  </si>
  <si>
    <t>000149</t>
  </si>
  <si>
    <t>000150. Konsumsi/bahan makanan</t>
  </si>
  <si>
    <t>DL.2376.AFA.001.051.B</t>
  </si>
  <si>
    <t>DL.2376.AFA.001.051.B.521211</t>
  </si>
  <si>
    <t>DL.2376.AFA.001.051.B.521211.000150</t>
  </si>
  <si>
    <t>000150</t>
  </si>
  <si>
    <t>000151. Penggadaan</t>
  </si>
  <si>
    <t>DL.2376.AFA.001.051.B.521211.000151</t>
  </si>
  <si>
    <t>000151</t>
  </si>
  <si>
    <t>000152. Bahan Komputer</t>
  </si>
  <si>
    <t>DL.2376.AFA.001.051.B.521211.000152</t>
  </si>
  <si>
    <t>000152</t>
  </si>
  <si>
    <t>000153. ATK</t>
  </si>
  <si>
    <t>DL.2376.AFA.001.051.B.521211.000153</t>
  </si>
  <si>
    <t>000153</t>
  </si>
  <si>
    <t>000154. Narasumber/Pembahas</t>
  </si>
  <si>
    <t>DL.2376.AFA.001.051.B.522151</t>
  </si>
  <si>
    <t>DL.2376.AFA.001.051.B.522151.000154</t>
  </si>
  <si>
    <t>000154</t>
  </si>
  <si>
    <t>000155. Perjalanan Fasilitasi/koordinasi Penyusunan NSPK</t>
  </si>
  <si>
    <t>DL.2376.AFA.001.051.B.524111</t>
  </si>
  <si>
    <t>DL.2376.AFA.001.051.B.524111.000155</t>
  </si>
  <si>
    <t>000155</t>
  </si>
  <si>
    <t>000156. Konsumsi/bahan makanan</t>
  </si>
  <si>
    <t>DL.2376.AFA.001.052.A</t>
  </si>
  <si>
    <t>DL.2376.AFA.001.052.A.521211</t>
  </si>
  <si>
    <t>DL.2376.AFA.001.052.A.521211.000156</t>
  </si>
  <si>
    <t>000156</t>
  </si>
  <si>
    <t>000157. Bahan Komputer</t>
  </si>
  <si>
    <t>DL.2376.AFA.001.052.A.521211.000157</t>
  </si>
  <si>
    <t>000157</t>
  </si>
  <si>
    <t>000158. ATK</t>
  </si>
  <si>
    <t>DL.2376.AFA.001.052.A.521211.000158</t>
  </si>
  <si>
    <t>000158</t>
  </si>
  <si>
    <t>000159. Cetak</t>
  </si>
  <si>
    <t>DL.2376.AFA.001.052.A.521211.000159</t>
  </si>
  <si>
    <t>000159</t>
  </si>
  <si>
    <t>000160. NSPK Peserta Didik Standar Sarana dan Prasarana Pendidikan KP</t>
  </si>
  <si>
    <t>DL.2376.AFA.001.052.A.524111</t>
  </si>
  <si>
    <t>DL.2376.AFA.001.052.A.524111.000160</t>
  </si>
  <si>
    <t>000160</t>
  </si>
  <si>
    <t>000161. Konsumsi/bahan makanan</t>
  </si>
  <si>
    <t>DL.2376.AFA.001.052.B</t>
  </si>
  <si>
    <t>DL.2376.AFA.001.052.B.521211</t>
  </si>
  <si>
    <t>DL.2376.AFA.001.052.B.521211.000161</t>
  </si>
  <si>
    <t>000161</t>
  </si>
  <si>
    <t>000162. Bahan Komputer</t>
  </si>
  <si>
    <t>DL.2376.AFA.001.052.B.521211.000162</t>
  </si>
  <si>
    <t>000162</t>
  </si>
  <si>
    <t>000163. ATK</t>
  </si>
  <si>
    <t>DL.2376.AFA.001.052.B.521211.000163</t>
  </si>
  <si>
    <t>000163</t>
  </si>
  <si>
    <t>000164. Cetakan</t>
  </si>
  <si>
    <t>DL.2376.AFA.001.052.B.521211.000164</t>
  </si>
  <si>
    <t>000164</t>
  </si>
  <si>
    <t>000165. Narasumber/Pembahas</t>
  </si>
  <si>
    <t>DL.2376.AFA.001.052.B.522151</t>
  </si>
  <si>
    <t>DL.2376.AFA.001.052.B.522151.000165</t>
  </si>
  <si>
    <t>000165</t>
  </si>
  <si>
    <t>000166. Perjalanan Pengendalian Sarana Prasarana</t>
  </si>
  <si>
    <t>DL.2376.AFA.001.052.B.524111</t>
  </si>
  <si>
    <t>DL.2376.AFA.001.052.B.524111.000166</t>
  </si>
  <si>
    <t>000166</t>
  </si>
  <si>
    <t>000167. Konsumsi/bahan makanan</t>
  </si>
  <si>
    <t>DL.2376.AFA.001.053.A</t>
  </si>
  <si>
    <t>DL.2376.AFA.001.053.A.521211</t>
  </si>
  <si>
    <t>DL.2376.AFA.001.053.A.521211.000167</t>
  </si>
  <si>
    <t>000167</t>
  </si>
  <si>
    <t>000168. Penggadaan</t>
  </si>
  <si>
    <t>DL.2376.AFA.001.053.A.521211.000168</t>
  </si>
  <si>
    <t>000168</t>
  </si>
  <si>
    <t>000169. Bahan Komputer</t>
  </si>
  <si>
    <t>DL.2376.AFA.001.053.A.521211.000169</t>
  </si>
  <si>
    <t>000169</t>
  </si>
  <si>
    <t>000170. ATK</t>
  </si>
  <si>
    <t>DL.2376.AFA.001.053.A.521211.000170</t>
  </si>
  <si>
    <t>000170</t>
  </si>
  <si>
    <t>000171. Cetakan Kelembagaan Pendidikan Vokasi</t>
  </si>
  <si>
    <t>DL.2376.AFA.001.053.A.521211.000171</t>
  </si>
  <si>
    <t>000171</t>
  </si>
  <si>
    <t>000172. Narasumber/Pembahas</t>
  </si>
  <si>
    <t>DL.2376.AFA.001.053.A.522151</t>
  </si>
  <si>
    <t>DL.2376.AFA.001.053.A.522151.000172</t>
  </si>
  <si>
    <t>000172</t>
  </si>
  <si>
    <t>000173. Perjalanan Pembentukan Kelembagaan Pendidikan KP</t>
  </si>
  <si>
    <t>DL.2376.AFA.001.053.A.524111</t>
  </si>
  <si>
    <t>DL.2376.AFA.001.053.A.524111.000173</t>
  </si>
  <si>
    <t>000173</t>
  </si>
  <si>
    <t>000174. Transport lokal</t>
  </si>
  <si>
    <t>DL.2376.AFA.001.053.A.524113</t>
  </si>
  <si>
    <t>DL.2376.AFA.001.053.A.524113.000174</t>
  </si>
  <si>
    <t>000174</t>
  </si>
  <si>
    <t>000175. Konsumsi/bahan makanan</t>
  </si>
  <si>
    <t>DL.2376.AFA.001.053.B</t>
  </si>
  <si>
    <t>DL.2376.AFA.001.053.B.521211</t>
  </si>
  <si>
    <t>DL.2376.AFA.001.053.B.521211.000175</t>
  </si>
  <si>
    <t>000175</t>
  </si>
  <si>
    <t>000176. Penggadaan</t>
  </si>
  <si>
    <t>DL.2376.AFA.001.053.B.521211.000176</t>
  </si>
  <si>
    <t>000176</t>
  </si>
  <si>
    <t>000177. Bahan Komputer</t>
  </si>
  <si>
    <t>DL.2376.AFA.001.053.B.521211.000177</t>
  </si>
  <si>
    <t>000177</t>
  </si>
  <si>
    <t>000178. ATK</t>
  </si>
  <si>
    <t>DL.2376.AFA.001.053.B.521211.000178</t>
  </si>
  <si>
    <t>000178</t>
  </si>
  <si>
    <t>000179. Narasumber/Pembahas</t>
  </si>
  <si>
    <t>DL.2376.AFA.001.053.B.522151</t>
  </si>
  <si>
    <t>DL.2376.AFA.001.053.B.522151.000179</t>
  </si>
  <si>
    <t>000179</t>
  </si>
  <si>
    <t>000180. Penyusunan NSPK Kelembagaan Pendidikan</t>
  </si>
  <si>
    <t>DL.2376.AFA.001.053.B.524111</t>
  </si>
  <si>
    <t>DL.2376.AFA.001.053.B.524111.000180</t>
  </si>
  <si>
    <t>000180</t>
  </si>
  <si>
    <t>000181. Konsumsi/bahan makanan</t>
  </si>
  <si>
    <t>DL.2376.AFA.001.054.A</t>
  </si>
  <si>
    <t>DL.2376.AFA.001.054.A.521211</t>
  </si>
  <si>
    <t>DL.2376.AFA.001.054.A.521211.000181</t>
  </si>
  <si>
    <t>000181</t>
  </si>
  <si>
    <t>000182. Penggadaan</t>
  </si>
  <si>
    <t>DL.2376.AFA.001.054.A.521211.000182</t>
  </si>
  <si>
    <t>000182</t>
  </si>
  <si>
    <t>000183. Bahan Komputer</t>
  </si>
  <si>
    <t>DL.2376.AFA.001.054.A.521211.000183</t>
  </si>
  <si>
    <t>000183</t>
  </si>
  <si>
    <t>000184. ATK</t>
  </si>
  <si>
    <t>DL.2376.AFA.001.054.A.521211.000184</t>
  </si>
  <si>
    <t>000184</t>
  </si>
  <si>
    <t>000185. Perjalanan Penyiapan Pendidik dan Tenaga Kependidikan</t>
  </si>
  <si>
    <t>DL.2376.AFA.001.054.A.524111</t>
  </si>
  <si>
    <t>DL.2376.AFA.001.054.A.524111.000185</t>
  </si>
  <si>
    <t>000185</t>
  </si>
  <si>
    <t>000186. Konsumsi/bahan makanan</t>
  </si>
  <si>
    <t>DL.2376.AFA.001.054.B</t>
  </si>
  <si>
    <t>DL.2376.AFA.001.054.B.521211</t>
  </si>
  <si>
    <t>DL.2376.AFA.001.054.B.521211.000186</t>
  </si>
  <si>
    <t>000186</t>
  </si>
  <si>
    <t>000187. Penggadaan</t>
  </si>
  <si>
    <t>DL.2376.AFA.001.054.B.521211.000187</t>
  </si>
  <si>
    <t>000187</t>
  </si>
  <si>
    <t>000188. Bahan Komputer</t>
  </si>
  <si>
    <t>DL.2376.AFA.001.054.B.521211.000188</t>
  </si>
  <si>
    <t>000188</t>
  </si>
  <si>
    <t>000189. ATK</t>
  </si>
  <si>
    <t>DL.2376.AFA.001.054.B.521211.000189</t>
  </si>
  <si>
    <t>000189</t>
  </si>
  <si>
    <t>000190. Perlengkapan Kegiatan Beban Kerja Guru dan Dosen</t>
  </si>
  <si>
    <t>DL.2376.AFA.001.054.B.521211.000190</t>
  </si>
  <si>
    <t>000190</t>
  </si>
  <si>
    <t>000191. Narasumber/Pembahas</t>
  </si>
  <si>
    <t>DL.2376.AFA.001.054.B.522151</t>
  </si>
  <si>
    <t>DL.2376.AFA.001.054.B.522151.000191</t>
  </si>
  <si>
    <t>000191</t>
  </si>
  <si>
    <t>000192. Perjalanan Evaluasi Beban Kerja Guru dan Dosen</t>
  </si>
  <si>
    <t>DL.2376.AFA.001.054.B.524111</t>
  </si>
  <si>
    <t>DL.2376.AFA.001.054.B.524111.000192</t>
  </si>
  <si>
    <t>000192</t>
  </si>
  <si>
    <t>000193. Peralatan Teknologi Informasi dan Komunikasi Pusdik KP</t>
  </si>
  <si>
    <t>WA.2378.CAN.001.301.A</t>
  </si>
  <si>
    <t>WA.2378.CAN.001.301.A.532111</t>
  </si>
  <si>
    <t>WA.2378.CAN.001.301.A.532111.000193</t>
  </si>
  <si>
    <t>000193</t>
  </si>
  <si>
    <t>Belanja Modal</t>
  </si>
  <si>
    <t>Modal</t>
  </si>
  <si>
    <t>000194. Penggandaan Laporan BMN UAKPB Sekretariat BRSDMP (Tahunan, Semester I  Triwulan III)</t>
  </si>
  <si>
    <t>WA.2378.EBA.956.101.A</t>
  </si>
  <si>
    <t>WA.2378.EBA.956.101.A.521211</t>
  </si>
  <si>
    <t>WA.2378.EBA.956.101.A.521211.000194</t>
  </si>
  <si>
    <t>000194</t>
  </si>
  <si>
    <t>000195. Penggandaan Laporan BMN UAKPB Sekretariat BRSDMP (Tahunan, Semester I  Triwulan III)</t>
  </si>
  <si>
    <t>WA.2378.EBA.956.101.A.521211.000195</t>
  </si>
  <si>
    <t>000195</t>
  </si>
  <si>
    <t>000196. ATK</t>
  </si>
  <si>
    <t>WA.2378.EBA.956.101.A.521811</t>
  </si>
  <si>
    <t>WA.2378.EBA.956.101.A.521811.000196</t>
  </si>
  <si>
    <t>000196</t>
  </si>
  <si>
    <t>Persediaan</t>
  </si>
  <si>
    <t>000197. bahan komputer</t>
  </si>
  <si>
    <t>WA.2378.EBA.956.101.A.521811.000197</t>
  </si>
  <si>
    <t>000197</t>
  </si>
  <si>
    <t>000198. Narasumber pejabat/setara eselon III 2 ORG x 2 JAM x 3 kali</t>
  </si>
  <si>
    <t>WA.2378.EBA.956.101.A.522151</t>
  </si>
  <si>
    <t>WA.2378.EBA.956.101.A.522151.000198</t>
  </si>
  <si>
    <t>000198</t>
  </si>
  <si>
    <t>000199. Penyusunan Laporan Semesteran dan Triwulan (Sekretariat dan Eselon I BRSDM) Koordinasi, Rekonsiliasi, pembinaan dan sosialisasi ke</t>
  </si>
  <si>
    <t>WA.2378.EBA.956.101.A.524111</t>
  </si>
  <si>
    <t>WA.2378.EBA.956.101.A.524111.000199</t>
  </si>
  <si>
    <t>000199</t>
  </si>
  <si>
    <t>000200. Penggandaan</t>
  </si>
  <si>
    <t>WA.2378.EBA.956.101.B</t>
  </si>
  <si>
    <t>WA.2378.EBA.956.101.B.521211</t>
  </si>
  <si>
    <t>WA.2378.EBA.956.101.B.521211.000200</t>
  </si>
  <si>
    <t>000200</t>
  </si>
  <si>
    <t>000201. ATK</t>
  </si>
  <si>
    <t>WA.2378.EBA.956.101.B.521811</t>
  </si>
  <si>
    <t>WA.2378.EBA.956.101.B.521811.000201</t>
  </si>
  <si>
    <t>000201</t>
  </si>
  <si>
    <t>000202. Bahan komputer</t>
  </si>
  <si>
    <t>WA.2378.EBA.956.101.B.521811.000202</t>
  </si>
  <si>
    <t>000202</t>
  </si>
  <si>
    <t>000203. Narasumber pejabat/setara eselon III  2 ORG x 2 JAM x 3 kali</t>
  </si>
  <si>
    <t>WA.2378.EBA.956.101.B.522151</t>
  </si>
  <si>
    <t>WA.2378.EBA.956.101.B.522151.000203</t>
  </si>
  <si>
    <t>000203</t>
  </si>
  <si>
    <t>000204. Pengendalian Pengelolaan BMN Rumah Negara lingkup Satker BRSDM</t>
  </si>
  <si>
    <t>WA.2378.EBA.956.101.B.524111</t>
  </si>
  <si>
    <t>WA.2378.EBA.956.101.B.524111.000204</t>
  </si>
  <si>
    <t>000204</t>
  </si>
  <si>
    <t>000205. Transport lokal Pengelolaan BMN Lingkup BRSDM 2 ORG x 12 KALI</t>
  </si>
  <si>
    <t>WA.2378.EBA.956.101.B.524113</t>
  </si>
  <si>
    <t>WA.2378.EBA.956.101.B.524113.000205</t>
  </si>
  <si>
    <t>000205</t>
  </si>
  <si>
    <t>000206. Penggandaan</t>
  </si>
  <si>
    <t>WA.2378.EBA.956.101.C</t>
  </si>
  <si>
    <t>WA.2378.EBA.956.101.C.521211</t>
  </si>
  <si>
    <t>WA.2378.EBA.956.101.C.521211.000206</t>
  </si>
  <si>
    <t>000206</t>
  </si>
  <si>
    <t>000207. Penggantian Pulsa/paket Internet</t>
  </si>
  <si>
    <t>WA.2378.EBA.956.101.C.521241</t>
  </si>
  <si>
    <t>WA.2378.EBA.956.101.C.521241.000207</t>
  </si>
  <si>
    <t>000207</t>
  </si>
  <si>
    <t>000208. Rapat secara online/video conference berbayar</t>
  </si>
  <si>
    <t>WA.2378.EBA.956.101.C.521241.000208</t>
  </si>
  <si>
    <t>000208</t>
  </si>
  <si>
    <t>000209. ATK</t>
  </si>
  <si>
    <t>WA.2378.EBA.956.101.C.521811</t>
  </si>
  <si>
    <t>WA.2378.EBA.956.101.C.521811.000209</t>
  </si>
  <si>
    <t>000209</t>
  </si>
  <si>
    <t>000210. Bahan komputer</t>
  </si>
  <si>
    <t>WA.2378.EBA.956.101.C.521811.000210</t>
  </si>
  <si>
    <t>000210</t>
  </si>
  <si>
    <t>000211. Narasumber pejabat/setara Eselon III</t>
  </si>
  <si>
    <t>WA.2378.EBA.956.101.C.522151</t>
  </si>
  <si>
    <t>WA.2378.EBA.956.101.C.522151.000211</t>
  </si>
  <si>
    <t>000211</t>
  </si>
  <si>
    <t>000212. Koordinasi penyelesaian permasalahan pada Satker BRSDM KP</t>
  </si>
  <si>
    <t>WA.2378.EBA.956.101.C.524111</t>
  </si>
  <si>
    <t>WA.2378.EBA.956.101.C.524111.000212</t>
  </si>
  <si>
    <t>000212</t>
  </si>
  <si>
    <t>000213. Pendampingan Pemeriksaan Aparat Periksaan Keuangan</t>
  </si>
  <si>
    <t>WA.2378.EBA.956.101.C.524111.000213</t>
  </si>
  <si>
    <t>000213</t>
  </si>
  <si>
    <t>000214. Transport lokal</t>
  </si>
  <si>
    <t>WA.2378.EBA.956.101.C.524113</t>
  </si>
  <si>
    <t>WA.2378.EBA.956.101.C.524113.000214</t>
  </si>
  <si>
    <t>000214</t>
  </si>
  <si>
    <t>000215. Perjalanan dalam kota lebih dari 8 jam</t>
  </si>
  <si>
    <t>WA.2378.EBA.956.101.C.524114</t>
  </si>
  <si>
    <t>WA.2378.EBA.956.101.C.524114.000215</t>
  </si>
  <si>
    <t>000215</t>
  </si>
  <si>
    <t>000216. Transport lokal</t>
  </si>
  <si>
    <t>WA.2378.EBA.956.101.C.524114.000216</t>
  </si>
  <si>
    <t>000216</t>
  </si>
  <si>
    <t>000217. ATK</t>
  </si>
  <si>
    <t>WA.2378.EBA.956.101.D</t>
  </si>
  <si>
    <t>WA.2378.EBA.956.101.D.521211</t>
  </si>
  <si>
    <t>WA.2378.EBA.956.101.D.521211.000217</t>
  </si>
  <si>
    <t>000217</t>
  </si>
  <si>
    <t>000218. Bahan komputer</t>
  </si>
  <si>
    <t>WA.2378.EBA.956.101.D.521211.000218</t>
  </si>
  <si>
    <t>000218</t>
  </si>
  <si>
    <t>000219. Penggandaan</t>
  </si>
  <si>
    <t>WA.2378.EBA.956.101.D.521211.000219</t>
  </si>
  <si>
    <t>000219</t>
  </si>
  <si>
    <t>000220. Backdrop</t>
  </si>
  <si>
    <t>WA.2378.EBA.956.101.D.521211.000220</t>
  </si>
  <si>
    <t>000220</t>
  </si>
  <si>
    <t>000221. Perlengkapan Peserta</t>
  </si>
  <si>
    <t>WA.2378.EBA.956.101.D.521211.000221</t>
  </si>
  <si>
    <t>000221</t>
  </si>
  <si>
    <t>000222. Narasumber pejabat/setara eselon II</t>
  </si>
  <si>
    <t>WA.2378.EBA.956.101.D.522151</t>
  </si>
  <si>
    <t>WA.2378.EBA.956.101.D.522151.000222</t>
  </si>
  <si>
    <t>000222</t>
  </si>
  <si>
    <t>000223. Narasumber pejabata/setara Eselon III</t>
  </si>
  <si>
    <t>WA.2378.EBA.956.101.D.522151.000223</t>
  </si>
  <si>
    <t>000223</t>
  </si>
  <si>
    <t>000224. Penginapan/Hotel Peserta, Panitia  Narasumber, Uang Saku dan transportasi Panitia</t>
  </si>
  <si>
    <t>WA.2378.EBA.956.101.D.524111</t>
  </si>
  <si>
    <t>WA.2378.EBA.956.101.D.524111.000224</t>
  </si>
  <si>
    <t>000224</t>
  </si>
  <si>
    <t>000225. Penggandaan</t>
  </si>
  <si>
    <t>WA.2378.EBA.956.101.E</t>
  </si>
  <si>
    <t>WA.2378.EBA.956.101.E.521211</t>
  </si>
  <si>
    <t>WA.2378.EBA.956.101.E.521211.000225</t>
  </si>
  <si>
    <t>000225</t>
  </si>
  <si>
    <t>000226. ATK</t>
  </si>
  <si>
    <t>WA.2378.EBA.956.101.E.521811</t>
  </si>
  <si>
    <t>WA.2378.EBA.956.101.E.521811.000226</t>
  </si>
  <si>
    <t>000226</t>
  </si>
  <si>
    <t>000227. Bahan komputer</t>
  </si>
  <si>
    <t>WA.2378.EBA.956.101.E.521811.000227</t>
  </si>
  <si>
    <t>000227</t>
  </si>
  <si>
    <t>000228. Narasumber pejabat/setara eselon III</t>
  </si>
  <si>
    <t>WA.2378.EBA.956.101.E.522151</t>
  </si>
  <si>
    <t>WA.2378.EBA.956.101.E.522151.000228</t>
  </si>
  <si>
    <t>000228</t>
  </si>
  <si>
    <t>000229. Penyelesaian PSP pada Satker lingkup BRSDM KP</t>
  </si>
  <si>
    <t>WA.2378.EBA.956.101.E.524111</t>
  </si>
  <si>
    <t>WA.2378.EBA.956.101.E.524111.000229</t>
  </si>
  <si>
    <t>000229</t>
  </si>
  <si>
    <t>000230. Verifikasi dan Validasi Usulan Penghapusan BMN Satker lingkup BRSDM KP</t>
  </si>
  <si>
    <t>WA.2378.EBA.956.101.E.524111.000230</t>
  </si>
  <si>
    <t>000230</t>
  </si>
  <si>
    <t>000231. ATK</t>
  </si>
  <si>
    <t>WA.2378.EBA.956.101.F</t>
  </si>
  <si>
    <t>WA.2378.EBA.956.101.F.521211</t>
  </si>
  <si>
    <t>WA.2378.EBA.956.101.F.521211.000231</t>
  </si>
  <si>
    <t>000231</t>
  </si>
  <si>
    <t>000232. Bahan komputer</t>
  </si>
  <si>
    <t>WA.2378.EBA.956.101.F.521211.000232</t>
  </si>
  <si>
    <t>000232</t>
  </si>
  <si>
    <t>000233. Penggandaan</t>
  </si>
  <si>
    <t>WA.2378.EBA.956.101.F.521211.000233</t>
  </si>
  <si>
    <t>000233</t>
  </si>
  <si>
    <t>000234. Backdrop</t>
  </si>
  <si>
    <t>WA.2378.EBA.956.101.F.521211.000234</t>
  </si>
  <si>
    <t>000234</t>
  </si>
  <si>
    <t>000235. Perlengkapan Peserta</t>
  </si>
  <si>
    <t>WA.2378.EBA.956.101.F.521211.000235</t>
  </si>
  <si>
    <t>000235</t>
  </si>
  <si>
    <t>000236. Narasumber pejabata/setara Eselon II</t>
  </si>
  <si>
    <t>WA.2378.EBA.956.101.F.522151</t>
  </si>
  <si>
    <t>WA.2378.EBA.956.101.F.522151.000236</t>
  </si>
  <si>
    <t>000236</t>
  </si>
  <si>
    <t>000237. Narasumber pejabata/setara Eselon III</t>
  </si>
  <si>
    <t>WA.2378.EBA.956.101.F.522151.000237</t>
  </si>
  <si>
    <t>000237</t>
  </si>
  <si>
    <t>000238. Penginapan/Hotel Peserta, Panitia  Narasumber, Uang Harian dan transportasi Panitia</t>
  </si>
  <si>
    <t>WA.2378.EBA.956.101.F.524111</t>
  </si>
  <si>
    <t>WA.2378.EBA.956.101.F.524111.000238</t>
  </si>
  <si>
    <t>000238</t>
  </si>
  <si>
    <t>000239. Penggandaan</t>
  </si>
  <si>
    <t>WA.2378.EBA.956.101.G</t>
  </si>
  <si>
    <t>WA.2378.EBA.956.101.G.521211</t>
  </si>
  <si>
    <t>WA.2378.EBA.956.101.G.521211.000239</t>
  </si>
  <si>
    <t>000239</t>
  </si>
  <si>
    <t>000240. ATK</t>
  </si>
  <si>
    <t>WA.2378.EBA.956.101.G.521811</t>
  </si>
  <si>
    <t>WA.2378.EBA.956.101.G.521811.000240</t>
  </si>
  <si>
    <t>000240</t>
  </si>
  <si>
    <t>000241. Bahan Komputer</t>
  </si>
  <si>
    <t>WA.2378.EBA.956.101.G.521811.000241</t>
  </si>
  <si>
    <t>000241</t>
  </si>
  <si>
    <t>000242. Narasumber pejabat/setara eselon III</t>
  </si>
  <si>
    <t>WA.2378.EBA.956.101.G.522151</t>
  </si>
  <si>
    <t>WA.2378.EBA.956.101.G.522151.000242</t>
  </si>
  <si>
    <t>000242</t>
  </si>
  <si>
    <t>000243. Identifikasi, pembinaan,sosialisasi dan koordinasi</t>
  </si>
  <si>
    <t>WA.2378.EBA.956.101.G.524111</t>
  </si>
  <si>
    <t>WA.2378.EBA.956.101.G.524111.000243</t>
  </si>
  <si>
    <t>000243</t>
  </si>
  <si>
    <t>000244. Transport lokal</t>
  </si>
  <si>
    <t>WA.2378.EBA.956.101.G.524113</t>
  </si>
  <si>
    <t>WA.2378.EBA.956.101.G.524113.000244</t>
  </si>
  <si>
    <t>000244</t>
  </si>
  <si>
    <t>000245. Pencetakan Dokumen Perundang-Undangan</t>
  </si>
  <si>
    <t>WA.2378.EBA.957.101.A</t>
  </si>
  <si>
    <t>WA.2378.EBA.957.101.A.521211</t>
  </si>
  <si>
    <t>WA.2378.EBA.957.101.A.521211.000245</t>
  </si>
  <si>
    <t>000245</t>
  </si>
  <si>
    <t>000246. Penggandaan materi legislasi</t>
  </si>
  <si>
    <t>WA.2378.EBA.957.101.A.521211.000246</t>
  </si>
  <si>
    <t>000246</t>
  </si>
  <si>
    <t>000247. Biaya Biaya komunikasi dlm bentuk pulsa telepon atau paket data internet</t>
  </si>
  <si>
    <t>WA.2378.EBA.957.101.A.521241</t>
  </si>
  <si>
    <t>WA.2378.EBA.957.101.A.521241.000247</t>
  </si>
  <si>
    <t>000247</t>
  </si>
  <si>
    <t>000248. ATK</t>
  </si>
  <si>
    <t>WA.2378.EBA.957.101.A.521811</t>
  </si>
  <si>
    <t>WA.2378.EBA.957.101.A.521811.000248</t>
  </si>
  <si>
    <t>000248</t>
  </si>
  <si>
    <t>000249. Bahan Komputer</t>
  </si>
  <si>
    <t>WA.2378.EBA.957.101.A.521811.000249</t>
  </si>
  <si>
    <t>000249</t>
  </si>
  <si>
    <t>000250. Narasumber pejabat/setara eselon II</t>
  </si>
  <si>
    <t>WA.2378.EBA.957.101.A.522151</t>
  </si>
  <si>
    <t>WA.2378.EBA.957.101.A.522151.000250</t>
  </si>
  <si>
    <t>000250</t>
  </si>
  <si>
    <t>000251. Dalam rangka penyusunan peraturan perundang-undangan, harmonisasi peraturan perundang-undangan</t>
  </si>
  <si>
    <t>WA.2378.EBA.957.101.A.524111</t>
  </si>
  <si>
    <t>WA.2378.EBA.957.101.A.524111.000251</t>
  </si>
  <si>
    <t>000251</t>
  </si>
  <si>
    <t>000252. Transport menghandiri undangan dari unit kerja/instansi lain</t>
  </si>
  <si>
    <t>WA.2378.EBA.957.101.A.524114</t>
  </si>
  <si>
    <t>WA.2378.EBA.957.101.A.524114.000252</t>
  </si>
  <si>
    <t>000252</t>
  </si>
  <si>
    <t>000253. UH menghadiri undangan dari unit kerja/instansi  lain</t>
  </si>
  <si>
    <t>WA.2378.EBA.957.101.A.524114.000253</t>
  </si>
  <si>
    <t>000253</t>
  </si>
  <si>
    <t>000254. Penggandaan penjilidan materi advokasi hukum</t>
  </si>
  <si>
    <t>WA.2378.EBA.957.101.B</t>
  </si>
  <si>
    <t>WA.2378.EBA.957.101.B.521211</t>
  </si>
  <si>
    <t>WA.2378.EBA.957.101.B.521211.000254</t>
  </si>
  <si>
    <t>000254</t>
  </si>
  <si>
    <t>000255. ATK</t>
  </si>
  <si>
    <t>WA.2378.EBA.957.101.B.521811</t>
  </si>
  <si>
    <t>WA.2378.EBA.957.101.B.521811.000255</t>
  </si>
  <si>
    <t>000255</t>
  </si>
  <si>
    <t>000256. Bahan Komputer</t>
  </si>
  <si>
    <t>WA.2378.EBA.957.101.B.521811.000256</t>
  </si>
  <si>
    <t>000256</t>
  </si>
  <si>
    <t>000257. Honorarium Pemberi Keterangan Ahli/Saksi Ahli</t>
  </si>
  <si>
    <t>WA.2378.EBA.957.101.B.522151</t>
  </si>
  <si>
    <t>WA.2378.EBA.957.101.B.522151.000257</t>
  </si>
  <si>
    <t>000257</t>
  </si>
  <si>
    <t>000258. Honorarium Beracara</t>
  </si>
  <si>
    <t>WA.2378.EBA.957.101.B.522151.000258</t>
  </si>
  <si>
    <t>000258</t>
  </si>
  <si>
    <t>000259. Dalam rangka melakukan pendampingan/bantuan hukum/advokasi hukum</t>
  </si>
  <si>
    <t>WA.2378.EBA.957.101.B.524111</t>
  </si>
  <si>
    <t>WA.2378.EBA.957.101.B.524111.000259</t>
  </si>
  <si>
    <t>000259</t>
  </si>
  <si>
    <t>000260. UH menghadiri undangan dari unit kerja/instansi lain</t>
  </si>
  <si>
    <t>WA.2378.EBA.957.101.B.524114</t>
  </si>
  <si>
    <t>WA.2378.EBA.957.101.B.524114.000260</t>
  </si>
  <si>
    <t>000260</t>
  </si>
  <si>
    <t>000261. Transport menghadiri undangan dari unit kerja/instansi lain</t>
  </si>
  <si>
    <t>WA.2378.EBA.957.101.B.524114.000261</t>
  </si>
  <si>
    <t>000261</t>
  </si>
  <si>
    <t>000262. Pencetakan Buku AMAFRAD Press</t>
  </si>
  <si>
    <t>WA.2378.EBA.958.101.A</t>
  </si>
  <si>
    <t>WA.2378.EBA.958.101.A.521211</t>
  </si>
  <si>
    <t>WA.2378.EBA.958.101.A.521211.000262</t>
  </si>
  <si>
    <t>000262</t>
  </si>
  <si>
    <t>000264. Ketua  1 ORG x 12 BLN</t>
  </si>
  <si>
    <t>WA.2378.EBA.958.101.A.521213</t>
  </si>
  <si>
    <t>WA.2378.EBA.958.101.A.521213.000264</t>
  </si>
  <si>
    <t>000264</t>
  </si>
  <si>
    <t>000265. Sekretaris  1 ORG x 12 BLN</t>
  </si>
  <si>
    <t>WA.2378.EBA.958.101.A.521213.000265</t>
  </si>
  <si>
    <t>000265</t>
  </si>
  <si>
    <t>000266. Anggota  7 ORG x 12 BLN</t>
  </si>
  <si>
    <t>WA.2378.EBA.958.101.A.521213.000266</t>
  </si>
  <si>
    <t>000266</t>
  </si>
  <si>
    <t>000267. Ketua  1 ORG x 12 BLN</t>
  </si>
  <si>
    <t>WA.2378.EBA.958.101.A.521213.000267</t>
  </si>
  <si>
    <t>000267</t>
  </si>
  <si>
    <t>000268.  Sekretaris  1 ORG x 12 BLN</t>
  </si>
  <si>
    <t>WA.2378.EBA.958.101.A.521213.000268</t>
  </si>
  <si>
    <t>000268</t>
  </si>
  <si>
    <t>000269.  Anggota  5 ORG x 12 BLN</t>
  </si>
  <si>
    <t>WA.2378.EBA.958.101.A.521213.000269</t>
  </si>
  <si>
    <t>000269</t>
  </si>
  <si>
    <t>000271. Redaktur  2 ORG x 12 TERB</t>
  </si>
  <si>
    <t>WA.2378.EBA.958.101.A.521213.000271</t>
  </si>
  <si>
    <t>000271</t>
  </si>
  <si>
    <t>000272. Penyunting/Editor  6 ORG x 12 TERB</t>
  </si>
  <si>
    <t>WA.2378.EBA.958.101.A.521213.000272</t>
  </si>
  <si>
    <t>000272</t>
  </si>
  <si>
    <t>000273. Desain grafis  1 ORG x 12 TER</t>
  </si>
  <si>
    <t>WA.2378.EBA.958.101.A.521213.000273</t>
  </si>
  <si>
    <t>000273</t>
  </si>
  <si>
    <t>000275. Biaya Komunikasi dalam bentuk pulsa telepon atau paket data internet</t>
  </si>
  <si>
    <t>WA.2378.EBA.958.101.A.521241</t>
  </si>
  <si>
    <t>WA.2378.EBA.958.101.A.521241.000275</t>
  </si>
  <si>
    <t>000275</t>
  </si>
  <si>
    <t>000276. Pengadaan Lisensi aplikasi untuk penyelenggaraan rapat secara online/video conference berbayar</t>
  </si>
  <si>
    <t>WA.2378.EBA.958.101.A.521241.000276</t>
  </si>
  <si>
    <t>000276</t>
  </si>
  <si>
    <t>000277. ATK</t>
  </si>
  <si>
    <t>WA.2378.EBA.958.101.A.521811</t>
  </si>
  <si>
    <t>WA.2378.EBA.958.101.A.521811.000277</t>
  </si>
  <si>
    <t>000277</t>
  </si>
  <si>
    <t>000278. Bahan Komputer</t>
  </si>
  <si>
    <t>WA.2378.EBA.958.101.A.521811.000278</t>
  </si>
  <si>
    <t>000278</t>
  </si>
  <si>
    <t>000279. Narasumber pejabat/setara Eselon 1 (promosi/publikasi)</t>
  </si>
  <si>
    <t>WA.2378.EBA.958.101.A.522151</t>
  </si>
  <si>
    <t>WA.2378.EBA.958.101.A.522151.000279</t>
  </si>
  <si>
    <t>000279</t>
  </si>
  <si>
    <t>000280. Narasumber pejabat/setara eselon II (Promosi/Publikasi)</t>
  </si>
  <si>
    <t>WA.2378.EBA.958.101.A.522151.000280</t>
  </si>
  <si>
    <t>000280</t>
  </si>
  <si>
    <t>000281. Narasumber pejabat/setara eselon III (Promosi/publikasi)</t>
  </si>
  <si>
    <t>WA.2378.EBA.958.101.A.522151.000281</t>
  </si>
  <si>
    <t>000281</t>
  </si>
  <si>
    <t>000282. Jasa penyelenggaraan kegiatan promosi hasil riset dan SDMKP</t>
  </si>
  <si>
    <t>WA.2378.EBA.958.101.A.522191</t>
  </si>
  <si>
    <t>WA.2378.EBA.958.101.A.522191.000282</t>
  </si>
  <si>
    <t>000282</t>
  </si>
  <si>
    <t>000283. Jasa desain/pencetakan/penerbitan promosi dan publikasi hasil riset dan  SDM KP</t>
  </si>
  <si>
    <t>WA.2378.EBA.958.101.A.522191.000283</t>
  </si>
  <si>
    <t>000283</t>
  </si>
  <si>
    <t>000284. Biaya Perjalanan Dinas dalam Rangka Kegiatan Peliputan</t>
  </si>
  <si>
    <t>WA.2378.EBA.958.101.A.524111</t>
  </si>
  <si>
    <t>WA.2378.EBA.958.101.A.524111.000284</t>
  </si>
  <si>
    <t>000284</t>
  </si>
  <si>
    <t>000285. Biaya Perjalanan Dinas Dalam Rangka Pengelola Informasi dan Dokumentasi</t>
  </si>
  <si>
    <t>WA.2378.EBA.958.101.A.524111.000285</t>
  </si>
  <si>
    <t>000285</t>
  </si>
  <si>
    <t>000286. Transport Lokal Dalam Kota</t>
  </si>
  <si>
    <t>WA.2378.EBA.958.101.A.524114</t>
  </si>
  <si>
    <t>WA.2378.EBA.958.101.A.524114.000286</t>
  </si>
  <si>
    <t>000286</t>
  </si>
  <si>
    <t>000287. Uang Harian Perjalanan Dinas Dalam Kota</t>
  </si>
  <si>
    <t>WA.2378.EBA.958.101.A.524114.000287</t>
  </si>
  <si>
    <t>000287</t>
  </si>
  <si>
    <t>000288. ATK</t>
  </si>
  <si>
    <t>WA.2378.EBA.958.102.A</t>
  </si>
  <si>
    <t>WA.2378.EBA.958.102.A.521811</t>
  </si>
  <si>
    <t>WA.2378.EBA.958.102.A.521811.000288</t>
  </si>
  <si>
    <t>000288</t>
  </si>
  <si>
    <t>000289. Bahan Komputer</t>
  </si>
  <si>
    <t>WA.2378.EBA.958.102.A.521811.000289</t>
  </si>
  <si>
    <t>000289</t>
  </si>
  <si>
    <t>000290. Penggandaan dan Penjilidan</t>
  </si>
  <si>
    <t>WA.2378.EBA.958.102.A.521811.000290</t>
  </si>
  <si>
    <t>000290</t>
  </si>
  <si>
    <t>000291. Narasumber pejabat/setara eselon I</t>
  </si>
  <si>
    <t>WA.2378.EBA.958.102.A.522151</t>
  </si>
  <si>
    <t>WA.2378.EBA.958.102.A.522151.000291</t>
  </si>
  <si>
    <t>000291</t>
  </si>
  <si>
    <t>000292. Narasumber pejabat/setara eselon II</t>
  </si>
  <si>
    <t>WA.2378.EBA.958.102.A.522151.000292</t>
  </si>
  <si>
    <t>000292</t>
  </si>
  <si>
    <t>000293. Biaya Perjalanan dinas dalam rangka pelayanan publik</t>
  </si>
  <si>
    <t>WA.2378.EBA.958.102.A.524111</t>
  </si>
  <si>
    <t>WA.2378.EBA.958.102.A.524111.000293</t>
  </si>
  <si>
    <t>000293</t>
  </si>
  <si>
    <t>000294. ATK</t>
  </si>
  <si>
    <t>WA.2378.EBA.958.103.A</t>
  </si>
  <si>
    <t>WA.2378.EBA.958.103.A.521811</t>
  </si>
  <si>
    <t>WA.2378.EBA.958.103.A.521811.000294</t>
  </si>
  <si>
    <t>000294</t>
  </si>
  <si>
    <t>000295. Bahan Komputer</t>
  </si>
  <si>
    <t>WA.2378.EBA.958.103.A.521811.000295</t>
  </si>
  <si>
    <t>000295</t>
  </si>
  <si>
    <t>000296. Biaya Perjanan Dinas Dalam Rangka Kegiatan Desiminasi</t>
  </si>
  <si>
    <t>WA.2378.EBA.958.103.A.524111</t>
  </si>
  <si>
    <t>WA.2378.EBA.958.103.A.524111.000296</t>
  </si>
  <si>
    <t>000296</t>
  </si>
  <si>
    <t>000297.  Biaya Perjalanan Dinas Dalam Rangka Kegiatan Perpustakaan</t>
  </si>
  <si>
    <t>WA.2378.EBA.958.103.A.524111.000297</t>
  </si>
  <si>
    <t>000297</t>
  </si>
  <si>
    <t>000298. pencetakan dan penggandaan dokumen kerja sama internasional</t>
  </si>
  <si>
    <t>WA.2378.EBA.958.106.A</t>
  </si>
  <si>
    <t>WA.2378.EBA.958.106.A.521211</t>
  </si>
  <si>
    <t>WA.2378.EBA.958.106.A.521211.000298</t>
  </si>
  <si>
    <t>000298</t>
  </si>
  <si>
    <t>000299. ATK</t>
  </si>
  <si>
    <t>WA.2378.EBA.958.106.A.521811</t>
  </si>
  <si>
    <t>WA.2378.EBA.958.106.A.521811.000299</t>
  </si>
  <si>
    <t>000299</t>
  </si>
  <si>
    <t>000300. Bahan Komputer</t>
  </si>
  <si>
    <t>WA.2378.EBA.958.106.A.521811.000300</t>
  </si>
  <si>
    <t>000300</t>
  </si>
  <si>
    <t>000301. Pembinaan, Sosialisasi, Diseminasi, Koordinasi Kerja Sama dan Kegiatan Internasional</t>
  </si>
  <si>
    <t>WA.2378.EBA.958.106.A.524111</t>
  </si>
  <si>
    <t>WA.2378.EBA.958.106.A.524111.000301</t>
  </si>
  <si>
    <t>000301</t>
  </si>
  <si>
    <t>000302. Perjalanan Dinas Dalam Kota lebih dari 8 jam (5 orang x 30 kali)</t>
  </si>
  <si>
    <t>WA.2378.EBA.958.106.A.524113</t>
  </si>
  <si>
    <t>WA.2378.EBA.958.106.A.524113.000302</t>
  </si>
  <si>
    <t>000302</t>
  </si>
  <si>
    <t>000303. Transport Lokal (5 orang x 30 kali)</t>
  </si>
  <si>
    <t>WA.2378.EBA.958.106.A.524113.000303</t>
  </si>
  <si>
    <t>000303</t>
  </si>
  <si>
    <t>000304. Fasilitasi Kerjasama ke Luar Negeri</t>
  </si>
  <si>
    <t>WA.2378.EBA.958.106.A.524211</t>
  </si>
  <si>
    <t>WA.2378.EBA.958.106.A.524211.000304</t>
  </si>
  <si>
    <t>000304</t>
  </si>
  <si>
    <t>000305. Pencetakan dan Penggandaan Dokumen Kerjasama Triwulan I</t>
  </si>
  <si>
    <t>WA.2378.EBA.958.106.B</t>
  </si>
  <si>
    <t>WA.2378.EBA.958.106.B.521211</t>
  </si>
  <si>
    <t>WA.2378.EBA.958.106.B.521211.000305</t>
  </si>
  <si>
    <t>000305</t>
  </si>
  <si>
    <t>000306. Pencetakan dan Penggandaan Dokumen Kerjasama Triwulan II</t>
  </si>
  <si>
    <t>WA.2378.EBA.958.106.B.521211.000306</t>
  </si>
  <si>
    <t>000306</t>
  </si>
  <si>
    <t>000307. Pencetakan dan Penggandaan Dokumen Kerjasama Triwulan III</t>
  </si>
  <si>
    <t>WA.2378.EBA.958.106.B.521211.000307</t>
  </si>
  <si>
    <t>000307</t>
  </si>
  <si>
    <t>000308. Pencetakan dan Penggandaan Dokumen Kerjasama Triwulan IV</t>
  </si>
  <si>
    <t>WA.2378.EBA.958.106.B.521211.000308</t>
  </si>
  <si>
    <t>000308</t>
  </si>
  <si>
    <t>000309. Biaya Paket Data  Komunikasi (5 orang x 12 kali)</t>
  </si>
  <si>
    <t>WA.2378.EBA.958.106.B.521241</t>
  </si>
  <si>
    <t>WA.2378.EBA.958.106.B.521241.000309</t>
  </si>
  <si>
    <t>000309</t>
  </si>
  <si>
    <t>000310. ATK</t>
  </si>
  <si>
    <t>WA.2378.EBA.958.106.B.521811</t>
  </si>
  <si>
    <t>WA.2378.EBA.958.106.B.521811.000310</t>
  </si>
  <si>
    <t>000310</t>
  </si>
  <si>
    <t>000311. Bahan Komputer</t>
  </si>
  <si>
    <t>WA.2378.EBA.958.106.B.521811.000311</t>
  </si>
  <si>
    <t>000311</t>
  </si>
  <si>
    <t>000312. Narasumber pejabat/setara Eselon I</t>
  </si>
  <si>
    <t>WA.2378.EBA.958.106.B.522151</t>
  </si>
  <si>
    <t>WA.2378.EBA.958.106.B.522151.000312</t>
  </si>
  <si>
    <t>000312</t>
  </si>
  <si>
    <t>000313. Narasumber pejabat/setara Eselon III</t>
  </si>
  <si>
    <t>WA.2378.EBA.958.106.B.522151.000313</t>
  </si>
  <si>
    <t>000313</t>
  </si>
  <si>
    <t>000314. Narasumber pejabat/setara Eselon II</t>
  </si>
  <si>
    <t>WA.2378.EBA.958.106.B.522151.000314</t>
  </si>
  <si>
    <t>000314</t>
  </si>
  <si>
    <t>000315.  Identifikasi Pembinaan, Sosialisasi dan Koordinasi Kerja Sama Antar Lembaga</t>
  </si>
  <si>
    <t>WA.2378.EBA.958.106.B.524111</t>
  </si>
  <si>
    <t>WA.2378.EBA.958.106.B.524111.000315</t>
  </si>
  <si>
    <t>000315</t>
  </si>
  <si>
    <t>000316. Perjalanan Dinas Dalam Kota lebih dari 8 jam</t>
  </si>
  <si>
    <t>WA.2378.EBA.958.106.B.524113</t>
  </si>
  <si>
    <t>WA.2378.EBA.958.106.B.524113.000316</t>
  </si>
  <si>
    <t>000316</t>
  </si>
  <si>
    <t>000317. Transport Lokal</t>
  </si>
  <si>
    <t>WA.2378.EBA.958.106.B.524113.000317</t>
  </si>
  <si>
    <t>000317</t>
  </si>
  <si>
    <t>000318. Perjalanan Dinas Paket Meeting Luar Kota Jawa Barat</t>
  </si>
  <si>
    <t>WA.2378.EBA.958.106.B.524119</t>
  </si>
  <si>
    <t>WA.2378.EBA.958.106.B.524119.000318</t>
  </si>
  <si>
    <t>000318</t>
  </si>
  <si>
    <t>000319. Konsumsi/bahan makanan</t>
  </si>
  <si>
    <t>WA.2378.EBA.958.306.A</t>
  </si>
  <si>
    <t>WA.2378.EBA.958.306.A.521211</t>
  </si>
  <si>
    <t>WA.2378.EBA.958.306.A.521211.000319</t>
  </si>
  <si>
    <t>000319</t>
  </si>
  <si>
    <t>000320. Penggadaan</t>
  </si>
  <si>
    <t>WA.2378.EBA.958.306.A.521211.000320</t>
  </si>
  <si>
    <t>000320</t>
  </si>
  <si>
    <t>000321. Bahan Komputer</t>
  </si>
  <si>
    <t>WA.2378.EBA.958.306.A.521211.000321</t>
  </si>
  <si>
    <t>000321</t>
  </si>
  <si>
    <t>000322. ATK</t>
  </si>
  <si>
    <t>WA.2378.EBA.958.306.A.521211.000322</t>
  </si>
  <si>
    <t>000322</t>
  </si>
  <si>
    <t>000323. Langganan biaya video conference</t>
  </si>
  <si>
    <t>WA.2378.EBA.958.306.A.521219</t>
  </si>
  <si>
    <t>WA.2378.EBA.958.306.A.521219.000323</t>
  </si>
  <si>
    <t>000323</t>
  </si>
  <si>
    <t>000324. Dukungan Kerjasama Pendidikan KP</t>
  </si>
  <si>
    <t>WA.2378.EBA.958.306.A.521219.000324</t>
  </si>
  <si>
    <t>000324</t>
  </si>
  <si>
    <t>000325. Narasumber/Pembahas</t>
  </si>
  <si>
    <t>WA.2378.EBA.958.306.A.522151</t>
  </si>
  <si>
    <t>WA.2378.EBA.958.306.A.522151.000325</t>
  </si>
  <si>
    <t>000325</t>
  </si>
  <si>
    <t>000326. Perjalanan Kerjasama Pendidikan KP</t>
  </si>
  <si>
    <t>WA.2378.EBA.958.306.A.524111</t>
  </si>
  <si>
    <t>WA.2378.EBA.958.306.A.524111.000326</t>
  </si>
  <si>
    <t>000326</t>
  </si>
  <si>
    <t>000749.  Penggandaan dan pencetakan materi penataan kelembagaan lingkup BRSDM</t>
  </si>
  <si>
    <t>WA.2378.EBA.960.101.A</t>
  </si>
  <si>
    <t>WA.2378.EBA.960.101.A.521211</t>
  </si>
  <si>
    <t>WA.2378.EBA.960.101.A.521211.000749</t>
  </si>
  <si>
    <t>000749</t>
  </si>
  <si>
    <t>000750. Pengadaan lisensi aplikasi untuk penyelenggaraan rapat secara online/video conference berbayar</t>
  </si>
  <si>
    <t>WA.2378.EBA.960.101.A.521241</t>
  </si>
  <si>
    <t>WA.2378.EBA.960.101.A.521241.000750</t>
  </si>
  <si>
    <t>000750</t>
  </si>
  <si>
    <t>000751. ATK</t>
  </si>
  <si>
    <t>WA.2378.EBA.960.101.A.521811</t>
  </si>
  <si>
    <t>WA.2378.EBA.960.101.A.521811.000751</t>
  </si>
  <si>
    <t>000751</t>
  </si>
  <si>
    <t>000752. Bahan Komputer</t>
  </si>
  <si>
    <t>WA.2378.EBA.960.101.A.521811.000752</t>
  </si>
  <si>
    <t>000752</t>
  </si>
  <si>
    <t>000753. Narasumber pejabata/setara eselon II</t>
  </si>
  <si>
    <t>WA.2378.EBA.960.101.A.522151</t>
  </si>
  <si>
    <t>WA.2378.EBA.960.101.A.522151.000753</t>
  </si>
  <si>
    <t>000753</t>
  </si>
  <si>
    <t>000754. Dalam rangka penataan kelembagaan lingkup BRSDM, penataan dan perubahan nomenklatur, tugas dan fungsi pada unit pelaksana teknis d</t>
  </si>
  <si>
    <t>WA.2378.EBA.960.101.A.524111</t>
  </si>
  <si>
    <t>WA.2378.EBA.960.101.A.524111.000754</t>
  </si>
  <si>
    <t>000754</t>
  </si>
  <si>
    <t>000755. UH Menghadiri undangan dari unit kerja/instansi lain</t>
  </si>
  <si>
    <t>WA.2378.EBA.960.101.A.524114</t>
  </si>
  <si>
    <t>WA.2378.EBA.960.101.A.524114.000755</t>
  </si>
  <si>
    <t>000755</t>
  </si>
  <si>
    <t>000756. transport Menghadiri undangan dari unit kerja/instansi lain</t>
  </si>
  <si>
    <t>WA.2378.EBA.960.101.A.524114.000756</t>
  </si>
  <si>
    <t>000756</t>
  </si>
  <si>
    <t>000757. Penggandaan dan penjilidan materi fasilitasi organisasi dan tata laksana</t>
  </si>
  <si>
    <t>WA.2378.EBA.960.101.B</t>
  </si>
  <si>
    <t>WA.2378.EBA.960.101.B.521211</t>
  </si>
  <si>
    <t>WA.2378.EBA.960.101.B.521211.000757</t>
  </si>
  <si>
    <t>000757</t>
  </si>
  <si>
    <t>000758. ATK</t>
  </si>
  <si>
    <t>WA.2378.EBA.960.101.B.521811</t>
  </si>
  <si>
    <t>WA.2378.EBA.960.101.B.521811.000758</t>
  </si>
  <si>
    <t>000758</t>
  </si>
  <si>
    <t>000759. Bahan Komputer</t>
  </si>
  <si>
    <t>WA.2378.EBA.960.101.B.521811.000759</t>
  </si>
  <si>
    <t>000759</t>
  </si>
  <si>
    <t>000760. Narasumber pejabat/setara eselon II</t>
  </si>
  <si>
    <t>WA.2378.EBA.960.101.B.522151</t>
  </si>
  <si>
    <t>WA.2378.EBA.960.101.B.522151.000760</t>
  </si>
  <si>
    <t>000760</t>
  </si>
  <si>
    <t>000761. Narasumber pejabat/setara eselon III</t>
  </si>
  <si>
    <t>WA.2378.EBA.960.101.B.522151.000761</t>
  </si>
  <si>
    <t>000761</t>
  </si>
  <si>
    <t>000762. Dalam rangka kegiatan evaluasi organisasi dan tata laksana, penyusunan proses bisnis, SOP, analisis jabatan, analisis beban kerja</t>
  </si>
  <si>
    <t>WA.2378.EBA.960.101.B.524111</t>
  </si>
  <si>
    <t>WA.2378.EBA.960.101.B.524111.000762</t>
  </si>
  <si>
    <t>000762</t>
  </si>
  <si>
    <t>000763. UH Menghadiri undangan dari unit kerja/instansi lain</t>
  </si>
  <si>
    <t>WA.2378.EBA.960.101.B.524114</t>
  </si>
  <si>
    <t>WA.2378.EBA.960.101.B.524114.000763</t>
  </si>
  <si>
    <t>000763</t>
  </si>
  <si>
    <t>000764. transport Menghadiri undangan dari unit kerja/instansi lain</t>
  </si>
  <si>
    <t>WA.2378.EBA.960.101.B.524114.000764</t>
  </si>
  <si>
    <t>000764</t>
  </si>
  <si>
    <t>000765. Penggandaan dan pencetakan materi pendukung RB</t>
  </si>
  <si>
    <t>WA.2378.EBA.960.102.A</t>
  </si>
  <si>
    <t>WA.2378.EBA.960.102.A.521211</t>
  </si>
  <si>
    <t>WA.2378.EBA.960.102.A.521211.000765</t>
  </si>
  <si>
    <t>000765</t>
  </si>
  <si>
    <t>000766. ATK</t>
  </si>
  <si>
    <t>WA.2378.EBA.960.102.A.521811</t>
  </si>
  <si>
    <t>WA.2378.EBA.960.102.A.521811.000766</t>
  </si>
  <si>
    <t>000766</t>
  </si>
  <si>
    <t>000767. Bahan Komputer</t>
  </si>
  <si>
    <t>WA.2378.EBA.960.102.A.521811.000767</t>
  </si>
  <si>
    <t>000767</t>
  </si>
  <si>
    <t>000768. Dalam rangka penilaian Reformasi Birokrasi, validasi bukti dukung, verifikasi bukti dukung serta evaluasi pelaksanaan RB</t>
  </si>
  <si>
    <t>WA.2378.EBA.960.102.A.524111</t>
  </si>
  <si>
    <t>WA.2378.EBA.960.102.A.524111.000768</t>
  </si>
  <si>
    <t>000768</t>
  </si>
  <si>
    <t>000769. Penggandaan dan penjilidan</t>
  </si>
  <si>
    <t>WA.2378.EBA.960.102.B</t>
  </si>
  <si>
    <t>WA.2378.EBA.960.102.B.521211</t>
  </si>
  <si>
    <t>WA.2378.EBA.960.102.B.521211.000769</t>
  </si>
  <si>
    <t>000769</t>
  </si>
  <si>
    <t>000770. ATK</t>
  </si>
  <si>
    <t>WA.2378.EBA.960.102.B.521811</t>
  </si>
  <si>
    <t>WA.2378.EBA.960.102.B.521811.000770</t>
  </si>
  <si>
    <t>000770</t>
  </si>
  <si>
    <t>000771. Bahan Komputer</t>
  </si>
  <si>
    <t>WA.2378.EBA.960.102.B.521811.000771</t>
  </si>
  <si>
    <t>000771</t>
  </si>
  <si>
    <t>000772.  Dalam rangka pendampingan UPT untuk pembangunan ZI, mendampingi tim pemeriksa untuk validasi dan verifikasi bukti dukung ke UPT</t>
  </si>
  <si>
    <t>WA.2378.EBA.960.102.B.524111</t>
  </si>
  <si>
    <t>WA.2378.EBA.960.102.B.524111.000772</t>
  </si>
  <si>
    <t>000772</t>
  </si>
  <si>
    <t>000773. transport Menghadiri undangan dari unit kerja/instansi lain</t>
  </si>
  <si>
    <t>WA.2378.EBA.960.102.B.524114</t>
  </si>
  <si>
    <t>WA.2378.EBA.960.102.B.524114.000773</t>
  </si>
  <si>
    <t>000773</t>
  </si>
  <si>
    <t>000774. Penggandaan dan penjilidan</t>
  </si>
  <si>
    <t>WA.2378.EBA.960.102.C</t>
  </si>
  <si>
    <t>WA.2378.EBA.960.102.C.521211</t>
  </si>
  <si>
    <t>WA.2378.EBA.960.102.C.521211.000774</t>
  </si>
  <si>
    <t>000774</t>
  </si>
  <si>
    <t>000775. ATK</t>
  </si>
  <si>
    <t>WA.2378.EBA.960.102.C.521811</t>
  </si>
  <si>
    <t>WA.2378.EBA.960.102.C.521811.000775</t>
  </si>
  <si>
    <t>000775</t>
  </si>
  <si>
    <t>000776. Bahan Komputer</t>
  </si>
  <si>
    <t>WA.2378.EBA.960.102.C.521811.000776</t>
  </si>
  <si>
    <t>000776</t>
  </si>
  <si>
    <t>000777. Dalam rangka persiapan dan penilaian pemberian penghargaan Adibakti Mina Bahari (AMB) Prestasi dan penghargaan Adibakti Mina Bahar</t>
  </si>
  <si>
    <t>WA.2378.EBA.960.102.C.524111</t>
  </si>
  <si>
    <t>WA.2378.EBA.960.102.C.524111.000777</t>
  </si>
  <si>
    <t>000777</t>
  </si>
  <si>
    <t>000778. transport Menghadiri undangan dari unit kerja/instansi lain</t>
  </si>
  <si>
    <t>WA.2378.EBA.960.102.C.524114</t>
  </si>
  <si>
    <t>WA.2378.EBA.960.102.C.524114.000778</t>
  </si>
  <si>
    <t>000778</t>
  </si>
  <si>
    <t>000553. Pencetakan Laporan</t>
  </si>
  <si>
    <t>WA.2378.EBA.962.101.A</t>
  </si>
  <si>
    <t>WA.2378.EBA.962.101.A.521211</t>
  </si>
  <si>
    <t>WA.2378.EBA.962.101.A.521211.000553</t>
  </si>
  <si>
    <t>000553</t>
  </si>
  <si>
    <t>000554. ATK</t>
  </si>
  <si>
    <t>WA.2378.EBA.962.101.A.521811</t>
  </si>
  <si>
    <t>WA.2378.EBA.962.101.A.521811.000554</t>
  </si>
  <si>
    <t>000554</t>
  </si>
  <si>
    <t>000555. Bahan komputer</t>
  </si>
  <si>
    <t>WA.2378.EBA.962.101.A.521811.000555</t>
  </si>
  <si>
    <t>000555</t>
  </si>
  <si>
    <t>000556. Identifikasi, Pembinaan, Sosialisasi  dan Koordinasi Pengelolaan Ketatausahaan dan Persuratan</t>
  </si>
  <si>
    <t>WA.2378.EBA.962.101.A.524111</t>
  </si>
  <si>
    <t>WA.2378.EBA.962.101.A.524111.000556</t>
  </si>
  <si>
    <t>000556</t>
  </si>
  <si>
    <t>000557. Penyusunan dan implementasi pedoman pelaksanaan Tata Naskah Dinas lingkup BRSDM</t>
  </si>
  <si>
    <t>WA.2378.EBA.962.101.A.524111.000557</t>
  </si>
  <si>
    <t>000557</t>
  </si>
  <si>
    <t>000558. Transport Lokal</t>
  </si>
  <si>
    <t>WA.2378.EBA.962.101.A.524114</t>
  </si>
  <si>
    <t>WA.2378.EBA.962.101.A.524114.000558</t>
  </si>
  <si>
    <t>000558</t>
  </si>
  <si>
    <t>000559. Biaya Pulsa/Paket Data  Eselon I dan 2 (2 ORANG x 12 bulan)</t>
  </si>
  <si>
    <t>WA.2378.EBA.962.101.B</t>
  </si>
  <si>
    <t>WA.2378.EBA.962.101.B.521241</t>
  </si>
  <si>
    <t>WA.2378.EBA.962.101.B.521241.000559</t>
  </si>
  <si>
    <t>000559</t>
  </si>
  <si>
    <t>000560. Biaya Pulsa/Paket Data  (32 ORANG x 12 Bulan)</t>
  </si>
  <si>
    <t>WA.2378.EBA.962.101.B.521241.000560</t>
  </si>
  <si>
    <t>000560</t>
  </si>
  <si>
    <t>000561. ATK</t>
  </si>
  <si>
    <t>WA.2378.EBA.962.101.B.521811</t>
  </si>
  <si>
    <t>WA.2378.EBA.962.101.B.521811.000561</t>
  </si>
  <si>
    <t>000561</t>
  </si>
  <si>
    <t>000562. Bahan komputer</t>
  </si>
  <si>
    <t>WA.2378.EBA.962.101.B.521811.000562</t>
  </si>
  <si>
    <t>000562</t>
  </si>
  <si>
    <t>000563. Narasumber pejabat/setara Eselon I  4 ORG x 3 JAM x 2 KALI</t>
  </si>
  <si>
    <t>WA.2378.EBA.962.101.B.522151</t>
  </si>
  <si>
    <t>WA.2378.EBA.962.101.B.522151.000563</t>
  </si>
  <si>
    <t>000563</t>
  </si>
  <si>
    <t>000564. Narasumber pejabat/setara Eselon III 4 ORG x 2 JAM x 2 KALI</t>
  </si>
  <si>
    <t>WA.2378.EBA.962.101.B.522151.000564</t>
  </si>
  <si>
    <t>000564</t>
  </si>
  <si>
    <t>000565. Dukungan Layanan Kegiatan Kesekretariatan dan Tata Kelola Rumahtangga dan Tata Usaha Pimpinan  serta Keprotokolan lingkup BRSDM</t>
  </si>
  <si>
    <t>WA.2378.EBA.962.101.B.524111</t>
  </si>
  <si>
    <t>WA.2378.EBA.962.101.B.524111.000565</t>
  </si>
  <si>
    <t>000565</t>
  </si>
  <si>
    <t>000566. Pejabat Eselon I dan Pendamping</t>
  </si>
  <si>
    <t>WA.2378.EBA.962.101.B.524111.000566</t>
  </si>
  <si>
    <t>000566</t>
  </si>
  <si>
    <t>000567. Perjalanan Eselon II dan pimpinan lainnya</t>
  </si>
  <si>
    <t>WA.2378.EBA.962.101.B.524111.000567</t>
  </si>
  <si>
    <t>000567</t>
  </si>
  <si>
    <t>000568. Perjalanan dalam kota lebih dari 8 Jam</t>
  </si>
  <si>
    <t>WA.2378.EBA.962.101.B.524114</t>
  </si>
  <si>
    <t>WA.2378.EBA.962.101.B.524114.000568</t>
  </si>
  <si>
    <t>000568</t>
  </si>
  <si>
    <t>000569. Transport Lokal</t>
  </si>
  <si>
    <t>WA.2378.EBA.962.101.B.524114.000569</t>
  </si>
  <si>
    <t>000569</t>
  </si>
  <si>
    <t>000570. Snack Rapat (12 org x 3 kali)</t>
  </si>
  <si>
    <t>WA.2378.EBA.962.201.A</t>
  </si>
  <si>
    <t>WA.2378.EBA.962.201.A.521211</t>
  </si>
  <si>
    <t>WA.2378.EBA.962.201.A.521211.000570</t>
  </si>
  <si>
    <t>000570</t>
  </si>
  <si>
    <t>000571. ATK</t>
  </si>
  <si>
    <t>WA.2378.EBA.962.201.A.521811</t>
  </si>
  <si>
    <t>WA.2378.EBA.962.201.A.521811.000571</t>
  </si>
  <si>
    <t>000571</t>
  </si>
  <si>
    <t>000572. Bahan Komputer</t>
  </si>
  <si>
    <t>WA.2378.EBA.962.201.A.521811.000572</t>
  </si>
  <si>
    <t>000572</t>
  </si>
  <si>
    <t>000573. Koordinasi bidang kepegawaian (2 org x 2 kali)</t>
  </si>
  <si>
    <t>WA.2378.EBA.962.201.A.524111</t>
  </si>
  <si>
    <t>WA.2378.EBA.962.201.A.524111.000573</t>
  </si>
  <si>
    <t>000573</t>
  </si>
  <si>
    <t>000574. Menghadiri rapat administrasi kepegawaian (2 org x 5 kali)</t>
  </si>
  <si>
    <t>WA.2378.EBA.962.201.A.524113</t>
  </si>
  <si>
    <t>WA.2378.EBA.962.201.A.524113.000574</t>
  </si>
  <si>
    <t>000574</t>
  </si>
  <si>
    <t>000575. Penggandaan</t>
  </si>
  <si>
    <t>WA.2378.EBA.962.201.B</t>
  </si>
  <si>
    <t>WA.2378.EBA.962.201.B.521211</t>
  </si>
  <si>
    <t>WA.2378.EBA.962.201.B.521211.000575</t>
  </si>
  <si>
    <t>000575</t>
  </si>
  <si>
    <t>000576. Snack dan Makan Rapat  (25 orang x 4 kali)</t>
  </si>
  <si>
    <t>WA.2378.EBA.962.201.B.521211.000576</t>
  </si>
  <si>
    <t>000576</t>
  </si>
  <si>
    <t>000577. ATK</t>
  </si>
  <si>
    <t>WA.2378.EBA.962.201.B.521811</t>
  </si>
  <si>
    <t>WA.2378.EBA.962.201.B.521811.000577</t>
  </si>
  <si>
    <t>000577</t>
  </si>
  <si>
    <t>000578. Bahan Komputer</t>
  </si>
  <si>
    <t>WA.2378.EBA.962.201.B.521811.000578</t>
  </si>
  <si>
    <t>000578</t>
  </si>
  <si>
    <t>000579. Pejabat Eselon II ke bawah ( 3 Org x 2 jam x 1 kali)</t>
  </si>
  <si>
    <t>WA.2378.EBA.962.201.B.522151</t>
  </si>
  <si>
    <t>WA.2378.EBA.962.201.B.522151.000579</t>
  </si>
  <si>
    <t>000579</t>
  </si>
  <si>
    <t>000580. Inventarisasi Sarpras di Papua dan Papua Barat (3 org x 2 lokasi)</t>
  </si>
  <si>
    <t>WA.2378.EBA.962.201.B.524111</t>
  </si>
  <si>
    <t>WA.2378.EBA.962.201.B.524111.000580</t>
  </si>
  <si>
    <t>000580</t>
  </si>
  <si>
    <t>000581. Penyelesaian Permasalahan Aset BMN (2 org x 8 lokasi)</t>
  </si>
  <si>
    <t>WA.2378.EBA.962.201.B.524111.000581</t>
  </si>
  <si>
    <t>000581</t>
  </si>
  <si>
    <t>000582. Menghadiri rapat dalam kota (2 org x 5 kali)</t>
  </si>
  <si>
    <t>WA.2378.EBA.962.201.B.524113</t>
  </si>
  <si>
    <t>WA.2378.EBA.962.201.B.524113.000582</t>
  </si>
  <si>
    <t>000582</t>
  </si>
  <si>
    <t>000583. ATK</t>
  </si>
  <si>
    <t>WA.2378.EBA.962.201.C</t>
  </si>
  <si>
    <t>WA.2378.EBA.962.201.C.521811</t>
  </si>
  <si>
    <t>WA.2378.EBA.962.201.C.521811.000583</t>
  </si>
  <si>
    <t>000583</t>
  </si>
  <si>
    <t>000584. Bahan Komputer</t>
  </si>
  <si>
    <t>WA.2378.EBA.962.201.C.521811.000584</t>
  </si>
  <si>
    <t>000584</t>
  </si>
  <si>
    <t>000585. Koordinasi Pemberkasan dan Pemusnahan Arsip</t>
  </si>
  <si>
    <t>WA.2378.EBA.962.201.C.524111</t>
  </si>
  <si>
    <t>WA.2378.EBA.962.201.C.524111.000585</t>
  </si>
  <si>
    <t>000585</t>
  </si>
  <si>
    <t>000586. ATK</t>
  </si>
  <si>
    <t>WA.2378.EBA.962.201.D</t>
  </si>
  <si>
    <t>WA.2378.EBA.962.201.D.521211</t>
  </si>
  <si>
    <t>WA.2378.EBA.962.201.D.521211.000586</t>
  </si>
  <si>
    <t>000586</t>
  </si>
  <si>
    <t>000587. Seminar Kit (10 Org)</t>
  </si>
  <si>
    <t>WA.2378.EBA.962.201.D.521211.000587</t>
  </si>
  <si>
    <t>000587</t>
  </si>
  <si>
    <t>000588. Snack dan Makan Rapat (20 orang x 3 kali)</t>
  </si>
  <si>
    <t>WA.2378.EBA.962.201.D.521211.000588</t>
  </si>
  <si>
    <t>000588</t>
  </si>
  <si>
    <t>000589. Honorarium Pakar Penyuluhan/Instansi terkait (5 orang x 2 jam x 1 kali)</t>
  </si>
  <si>
    <t>WA.2378.EBA.962.201.D.522151</t>
  </si>
  <si>
    <t>WA.2378.EBA.962.201.D.522151.000589</t>
  </si>
  <si>
    <t>000589</t>
  </si>
  <si>
    <t>000590. Perjalanan Uji Petik (3 org x 9 lokasi)</t>
  </si>
  <si>
    <t>WA.2378.EBA.962.201.D.524111</t>
  </si>
  <si>
    <t>WA.2378.EBA.962.201.D.524111.000590</t>
  </si>
  <si>
    <t>000590</t>
  </si>
  <si>
    <t>000591. Perjalanan Peserta (9 org)</t>
  </si>
  <si>
    <t>WA.2378.EBA.962.201.D.524111.000591</t>
  </si>
  <si>
    <t>000591</t>
  </si>
  <si>
    <t>000592. Snack dan Makan Rapat (25 org x 6 kali)</t>
  </si>
  <si>
    <t>WA.2378.EBA.962.201.E</t>
  </si>
  <si>
    <t>WA.2378.EBA.962.201.E.521211</t>
  </si>
  <si>
    <t>WA.2378.EBA.962.201.E.521211.000592</t>
  </si>
  <si>
    <t>000592</t>
  </si>
  <si>
    <t>000593. Biaya Komunikasi Pulsa Data atau Paket Internet (22 Org x 12 Bln x 1 kali)</t>
  </si>
  <si>
    <t>WA.2378.EBA.962.201.E.521241</t>
  </si>
  <si>
    <t>WA.2378.EBA.962.201.E.521241.000593</t>
  </si>
  <si>
    <t>000593</t>
  </si>
  <si>
    <t>000594. Rapid Swab Antigen</t>
  </si>
  <si>
    <t>WA.2378.EBA.962.201.E.522192</t>
  </si>
  <si>
    <t>WA.2378.EBA.962.201.E.522192.000594</t>
  </si>
  <si>
    <t>000594</t>
  </si>
  <si>
    <t>000595. Perjalanan Dinas Dalam rangka Koordinasi</t>
  </si>
  <si>
    <t>WA.2378.EBA.962.201.E.524111</t>
  </si>
  <si>
    <t>WA.2378.EBA.962.201.E.524111.000595</t>
  </si>
  <si>
    <t>000595</t>
  </si>
  <si>
    <t>000596. ATK</t>
  </si>
  <si>
    <t>WA.2378.EBA.962.201.F</t>
  </si>
  <si>
    <t>WA.2378.EBA.962.201.F.521211</t>
  </si>
  <si>
    <t>WA.2378.EBA.962.201.F.521211.000596</t>
  </si>
  <si>
    <t>000596</t>
  </si>
  <si>
    <t>000597. Bahan Komputer</t>
  </si>
  <si>
    <t>WA.2378.EBA.962.201.F.521211.000597</t>
  </si>
  <si>
    <t>000597</t>
  </si>
  <si>
    <t>000598. Konsumsi rapat biasa (20 org x 3 kali)</t>
  </si>
  <si>
    <t>WA.2378.EBA.962.201.F.521211.000598</t>
  </si>
  <si>
    <t>000598</t>
  </si>
  <si>
    <t>000599. Konsumsi Pertemuan/kunjungan</t>
  </si>
  <si>
    <t>WA.2378.EBA.962.201.F.521211.000599</t>
  </si>
  <si>
    <t>000599</t>
  </si>
  <si>
    <t>000600. Penanggungjawab</t>
  </si>
  <si>
    <t>WA.2378.EBA.962.201.F.521213</t>
  </si>
  <si>
    <t>WA.2378.EBA.962.201.F.521213.000600</t>
  </si>
  <si>
    <t>000600</t>
  </si>
  <si>
    <t>000601. Ketua</t>
  </si>
  <si>
    <t>WA.2378.EBA.962.201.F.521213.000601</t>
  </si>
  <si>
    <t>000601</t>
  </si>
  <si>
    <t>000602. Sekretaris</t>
  </si>
  <si>
    <t>WA.2378.EBA.962.201.F.521213.000602</t>
  </si>
  <si>
    <t>000602</t>
  </si>
  <si>
    <t>000603. Anggota</t>
  </si>
  <si>
    <t>WA.2378.EBA.962.201.F.521213.000603</t>
  </si>
  <si>
    <t>000603</t>
  </si>
  <si>
    <t>000604. Dukungan penyelenggaraan Koordinasi Pelatihan dan Penyuluhan KP</t>
  </si>
  <si>
    <t>WA.2378.EBA.962.201.F.521219</t>
  </si>
  <si>
    <t>WA.2378.EBA.962.201.F.521219.000604</t>
  </si>
  <si>
    <t>000604</t>
  </si>
  <si>
    <t>000605. Sewa Kendaraan roda 4</t>
  </si>
  <si>
    <t>WA.2378.EBA.962.201.F.522141</t>
  </si>
  <si>
    <t>WA.2378.EBA.962.201.F.522141.000605</t>
  </si>
  <si>
    <t>000605</t>
  </si>
  <si>
    <t>Belanja Sewa</t>
  </si>
  <si>
    <t>000606. Narasumber Eselon I  (2 Orang x 2 jam x 1 Kali)</t>
  </si>
  <si>
    <t>WA.2378.EBA.962.201.F.522151</t>
  </si>
  <si>
    <t>WA.2378.EBA.962.201.F.522151.000606</t>
  </si>
  <si>
    <t>000606</t>
  </si>
  <si>
    <t>000607. Narasumber Eselon II   (2 Orang x 2 jam x 1 Kali)</t>
  </si>
  <si>
    <t>WA.2378.EBA.962.201.F.522151.000607</t>
  </si>
  <si>
    <t>000607</t>
  </si>
  <si>
    <t>000608. Perjalanan Koordinasi</t>
  </si>
  <si>
    <t>WA.2378.EBA.962.201.F.524111</t>
  </si>
  <si>
    <t>WA.2378.EBA.962.201.F.524111.000608</t>
  </si>
  <si>
    <t>000608</t>
  </si>
  <si>
    <t>000609. Perjalanan Panitia Pusat</t>
  </si>
  <si>
    <t>WA.2378.EBA.962.201.F.524111.000609</t>
  </si>
  <si>
    <t>000609</t>
  </si>
  <si>
    <t>000610. Bantuan Perjalanan Peserta</t>
  </si>
  <si>
    <t>WA.2378.EBA.962.201.F.524119</t>
  </si>
  <si>
    <t>WA.2378.EBA.962.201.F.524119.000610</t>
  </si>
  <si>
    <t>000610</t>
  </si>
  <si>
    <t>000611. Penggadaan</t>
  </si>
  <si>
    <t>WA.2378.EBA.962.301.A</t>
  </si>
  <si>
    <t>WA.2378.EBA.962.301.A.521211</t>
  </si>
  <si>
    <t>WA.2378.EBA.962.301.A.521211.000611</t>
  </si>
  <si>
    <t>000611</t>
  </si>
  <si>
    <t>000612. Bahan Komputer</t>
  </si>
  <si>
    <t>WA.2378.EBA.962.301.A.521211.000612</t>
  </si>
  <si>
    <t>000612</t>
  </si>
  <si>
    <t>000613. ATK</t>
  </si>
  <si>
    <t>WA.2378.EBA.962.301.A.521211.000613</t>
  </si>
  <si>
    <t>000613</t>
  </si>
  <si>
    <t>000614. Cetakan Kegiatan Administrasi SIMAK BMN</t>
  </si>
  <si>
    <t>WA.2378.EBA.962.301.A.521211.000614</t>
  </si>
  <si>
    <t>000614</t>
  </si>
  <si>
    <t>000615. Perjalanan Implementasi SIMAK - BMN</t>
  </si>
  <si>
    <t>WA.2378.EBA.962.301.A.524111</t>
  </si>
  <si>
    <t>WA.2378.EBA.962.301.A.524111.000615</t>
  </si>
  <si>
    <t>000615</t>
  </si>
  <si>
    <t>000616. Koordinasi Implementasi SIMAK - BMN</t>
  </si>
  <si>
    <t>WA.2378.EBA.962.301.A.524113</t>
  </si>
  <si>
    <t>WA.2378.EBA.962.301.A.524113.000616</t>
  </si>
  <si>
    <t>000616</t>
  </si>
  <si>
    <t>000617. Bahan Komputer</t>
  </si>
  <si>
    <t>WA.2378.EBA.962.301.B</t>
  </si>
  <si>
    <t>WA.2378.EBA.962.301.B.521211</t>
  </si>
  <si>
    <t>WA.2378.EBA.962.301.B.521211.000617</t>
  </si>
  <si>
    <t>000617</t>
  </si>
  <si>
    <t>000618. ATK</t>
  </si>
  <si>
    <t>WA.2378.EBA.962.301.B.521211.000618</t>
  </si>
  <si>
    <t>000618</t>
  </si>
  <si>
    <t>000619. Langganan biaya video conference</t>
  </si>
  <si>
    <t>WA.2378.EBA.962.301.B.521219</t>
  </si>
  <si>
    <t>WA.2378.EBA.962.301.B.521219.000619</t>
  </si>
  <si>
    <t>000619</t>
  </si>
  <si>
    <t>000620.  Perjalanan Pembinaan dan Wisuda Kepala Pusdik KP</t>
  </si>
  <si>
    <t>WA.2378.EBA.962.301.B.524111</t>
  </si>
  <si>
    <t>WA.2378.EBA.962.301.B.524111.000620</t>
  </si>
  <si>
    <t>000620</t>
  </si>
  <si>
    <t>000621. Perjalanan Koordinasi, Sinkronisasi, Wisuda dan Pendampingan Kepala Pusdik KP</t>
  </si>
  <si>
    <t>WA.2378.EBA.962.301.B.524111.000621</t>
  </si>
  <si>
    <t>000621</t>
  </si>
  <si>
    <t>000622. Penggadaan</t>
  </si>
  <si>
    <t>WA.2378.EBA.962.301.C</t>
  </si>
  <si>
    <t>WA.2378.EBA.962.301.C.521211</t>
  </si>
  <si>
    <t>WA.2378.EBA.962.301.C.521211.000622</t>
  </si>
  <si>
    <t>000622</t>
  </si>
  <si>
    <t>000623. Bahan Komputer</t>
  </si>
  <si>
    <t>WA.2378.EBA.962.301.C.521211.000623</t>
  </si>
  <si>
    <t>000623</t>
  </si>
  <si>
    <t>000624. ATK</t>
  </si>
  <si>
    <t>WA.2378.EBA.962.301.C.521211.000624</t>
  </si>
  <si>
    <t>000624</t>
  </si>
  <si>
    <t>000625. Cetakan Kegiatan dan Laporan</t>
  </si>
  <si>
    <t>WA.2378.EBA.962.301.C.521211.000625</t>
  </si>
  <si>
    <t>000625</t>
  </si>
  <si>
    <t>000626. Sewa Kendaraan / Mobil (2 kali)</t>
  </si>
  <si>
    <t>WA.2378.EBA.962.301.C.522141</t>
  </si>
  <si>
    <t>WA.2378.EBA.962.301.C.522141.000626</t>
  </si>
  <si>
    <t>000626</t>
  </si>
  <si>
    <t>000627. Perjalanan Pengelolaan Penatausahaan Arsip dan Sinkronisasi Tata Naskah dan Persuratan</t>
  </si>
  <si>
    <t>WA.2378.EBA.962.301.C.524111</t>
  </si>
  <si>
    <t>WA.2378.EBA.962.301.C.524111.000627</t>
  </si>
  <si>
    <t>000627</t>
  </si>
  <si>
    <t>000628. Perjalanan Koordinasi</t>
  </si>
  <si>
    <t>WA.2378.EBA.962.301.C.524113</t>
  </si>
  <si>
    <t>WA.2378.EBA.962.301.C.524113.000628</t>
  </si>
  <si>
    <t>000628</t>
  </si>
  <si>
    <t>000629. Penggadaan</t>
  </si>
  <si>
    <t>WA.2378.EBA.962.301.D</t>
  </si>
  <si>
    <t>WA.2378.EBA.962.301.D.521211</t>
  </si>
  <si>
    <t>WA.2378.EBA.962.301.D.521211.000629</t>
  </si>
  <si>
    <t>000629</t>
  </si>
  <si>
    <t>000630. Bahan Komputer</t>
  </si>
  <si>
    <t>WA.2378.EBA.962.301.D.521211.000630</t>
  </si>
  <si>
    <t>000630</t>
  </si>
  <si>
    <t>000631. ATK</t>
  </si>
  <si>
    <t>WA.2378.EBA.962.301.D.521211.000631</t>
  </si>
  <si>
    <t>000631</t>
  </si>
  <si>
    <t>000632. Cetakan Kegiatan dan Laporan</t>
  </si>
  <si>
    <t>WA.2378.EBA.962.301.D.521211.000632</t>
  </si>
  <si>
    <t>000632</t>
  </si>
  <si>
    <t>000633. Perjalanan Penyusunan Bahan Tindak Lanjut dan Pemutakhiran Data</t>
  </si>
  <si>
    <t>WA.2378.EBA.962.301.D.524111</t>
  </si>
  <si>
    <t>WA.2378.EBA.962.301.D.524111.000633</t>
  </si>
  <si>
    <t>000633</t>
  </si>
  <si>
    <t>000634. Perjalanan Koordinasi</t>
  </si>
  <si>
    <t>WA.2378.EBA.962.301.D.524113</t>
  </si>
  <si>
    <t>WA.2378.EBA.962.301.D.524113.000634</t>
  </si>
  <si>
    <t>000634</t>
  </si>
  <si>
    <t>000635. Penggadaan</t>
  </si>
  <si>
    <t>WA.2378.EBA.962.301.E</t>
  </si>
  <si>
    <t>WA.2378.EBA.962.301.E.521211</t>
  </si>
  <si>
    <t>WA.2378.EBA.962.301.E.521211.000635</t>
  </si>
  <si>
    <t>000635</t>
  </si>
  <si>
    <t>000636. Bahan Komputer</t>
  </si>
  <si>
    <t>WA.2378.EBA.962.301.E.521211.000636</t>
  </si>
  <si>
    <t>000636</t>
  </si>
  <si>
    <t>000637. ATK</t>
  </si>
  <si>
    <t>WA.2378.EBA.962.301.E.521211.000637</t>
  </si>
  <si>
    <t>000637</t>
  </si>
  <si>
    <t>000638. Cetakan Kegiatan dan Laporan</t>
  </si>
  <si>
    <t>WA.2378.EBA.962.301.E.521211.000638</t>
  </si>
  <si>
    <t>000638</t>
  </si>
  <si>
    <t>000639. Peningkatan Kapasitas Pegawai</t>
  </si>
  <si>
    <t>WA.2378.EBA.962.301.E.521219</t>
  </si>
  <si>
    <t>WA.2378.EBA.962.301.E.521219.000639</t>
  </si>
  <si>
    <t>000639</t>
  </si>
  <si>
    <t>000640. Perjalanan Pengelolaan SDM Aparatur</t>
  </si>
  <si>
    <t>WA.2378.EBA.962.301.E.524111</t>
  </si>
  <si>
    <t>WA.2378.EBA.962.301.E.524111.000640</t>
  </si>
  <si>
    <t>000640</t>
  </si>
  <si>
    <t>000641. Perjalanan Koordinasi</t>
  </si>
  <si>
    <t>WA.2378.EBA.962.301.E.524113</t>
  </si>
  <si>
    <t>WA.2378.EBA.962.301.E.524113.000641</t>
  </si>
  <si>
    <t>000641</t>
  </si>
  <si>
    <t>000642. Konsumsi/bahan makanan</t>
  </si>
  <si>
    <t>WA.2378.EBA.962.301.F</t>
  </si>
  <si>
    <t>WA.2378.EBA.962.301.F.521211</t>
  </si>
  <si>
    <t>WA.2378.EBA.962.301.F.521211.000642</t>
  </si>
  <si>
    <t>000642</t>
  </si>
  <si>
    <t>000643. Penggadaan</t>
  </si>
  <si>
    <t>WA.2378.EBA.962.301.F.521211.000643</t>
  </si>
  <si>
    <t>000643</t>
  </si>
  <si>
    <t>000644. Bahan Komputer</t>
  </si>
  <si>
    <t>WA.2378.EBA.962.301.F.521211.000644</t>
  </si>
  <si>
    <t>000644</t>
  </si>
  <si>
    <t>000645. ATK</t>
  </si>
  <si>
    <t>WA.2378.EBA.962.301.F.521211.000645</t>
  </si>
  <si>
    <t>000645</t>
  </si>
  <si>
    <t>000646. Langganan biaya video conference</t>
  </si>
  <si>
    <t>WA.2378.EBA.962.301.F.521219</t>
  </si>
  <si>
    <t>WA.2378.EBA.962.301.F.521219.000646</t>
  </si>
  <si>
    <t>000646</t>
  </si>
  <si>
    <t>000647. Narasumber/Pembahas</t>
  </si>
  <si>
    <t>WA.2378.EBA.962.301.F.522151</t>
  </si>
  <si>
    <t>WA.2378.EBA.962.301.F.522151.000647</t>
  </si>
  <si>
    <t>000647</t>
  </si>
  <si>
    <t>000648. Perjalanan Penjaminan mutu pendidikan KP</t>
  </si>
  <si>
    <t>WA.2378.EBA.962.301.F.524111</t>
  </si>
  <si>
    <t>WA.2378.EBA.962.301.F.524111.000648</t>
  </si>
  <si>
    <t>000648</t>
  </si>
  <si>
    <t>000649. Konsumsi/bahan makanan</t>
  </si>
  <si>
    <t>WA.2378.EBA.962.301.G</t>
  </si>
  <si>
    <t>WA.2378.EBA.962.301.G.521211</t>
  </si>
  <si>
    <t>WA.2378.EBA.962.301.G.521211.000649</t>
  </si>
  <si>
    <t>000649</t>
  </si>
  <si>
    <t>000650. Penggadaan</t>
  </si>
  <si>
    <t>WA.2378.EBA.962.301.G.521211.000650</t>
  </si>
  <si>
    <t>000650</t>
  </si>
  <si>
    <t>000651. Bahan Komputer</t>
  </si>
  <si>
    <t>WA.2378.EBA.962.301.G.521211.000651</t>
  </si>
  <si>
    <t>000651</t>
  </si>
  <si>
    <t>000652. ATK</t>
  </si>
  <si>
    <t>WA.2378.EBA.962.301.G.521211.000652</t>
  </si>
  <si>
    <t>000652</t>
  </si>
  <si>
    <t>000653. Langganan biaya video conference</t>
  </si>
  <si>
    <t>WA.2378.EBA.962.301.G.521219</t>
  </si>
  <si>
    <t>WA.2378.EBA.962.301.G.521219.000653</t>
  </si>
  <si>
    <t>000653</t>
  </si>
  <si>
    <t>000654. Perjalanan Bimbingan Penelitian dan Pengabdian Kepada Masyarakat</t>
  </si>
  <si>
    <t>WA.2378.EBA.962.301.G.524111</t>
  </si>
  <si>
    <t>WA.2378.EBA.962.301.G.524111.000654</t>
  </si>
  <si>
    <t>000654</t>
  </si>
  <si>
    <t>000655. Konsumsi/bahan makanan</t>
  </si>
  <si>
    <t>WA.2378.EBA.962.301.H</t>
  </si>
  <si>
    <t>WA.2378.EBA.962.301.H.521211</t>
  </si>
  <si>
    <t>WA.2378.EBA.962.301.H.521211.000655</t>
  </si>
  <si>
    <t>000655</t>
  </si>
  <si>
    <t>000656. Penggadaan</t>
  </si>
  <si>
    <t>WA.2378.EBA.962.301.H.521211.000656</t>
  </si>
  <si>
    <t>000656</t>
  </si>
  <si>
    <t>000657. Bahan Komputer</t>
  </si>
  <si>
    <t>WA.2378.EBA.962.301.H.521211.000657</t>
  </si>
  <si>
    <t>000657</t>
  </si>
  <si>
    <t>000658. ATK</t>
  </si>
  <si>
    <t>WA.2378.EBA.962.301.H.521211.000658</t>
  </si>
  <si>
    <t>000658</t>
  </si>
  <si>
    <t>000659. Perjalanan Serapan Lulusan Pendidikan KP</t>
  </si>
  <si>
    <t>WA.2378.EBA.962.301.H.524111</t>
  </si>
  <si>
    <t>WA.2378.EBA.962.301.H.524111.000659</t>
  </si>
  <si>
    <t>000659</t>
  </si>
  <si>
    <t>000660. Konsumsi/bahan makanan</t>
  </si>
  <si>
    <t>WA.2378.EBA.962.301.I</t>
  </si>
  <si>
    <t>WA.2378.EBA.962.301.I.521211</t>
  </si>
  <si>
    <t>WA.2378.EBA.962.301.I.521211.000660</t>
  </si>
  <si>
    <t>000660</t>
  </si>
  <si>
    <t>000661. Penggadaan</t>
  </si>
  <si>
    <t>WA.2378.EBA.962.301.I.521211.000661</t>
  </si>
  <si>
    <t>000661</t>
  </si>
  <si>
    <t>000662. Bahan Komputer</t>
  </si>
  <si>
    <t>WA.2378.EBA.962.301.I.521211.000662</t>
  </si>
  <si>
    <t>000662</t>
  </si>
  <si>
    <t>000663. ATK</t>
  </si>
  <si>
    <t>WA.2378.EBA.962.301.I.521211.000663</t>
  </si>
  <si>
    <t>000663</t>
  </si>
  <si>
    <t>000664. Perjalanan Kehumasan Pusat Pendidikan KP</t>
  </si>
  <si>
    <t>WA.2378.EBA.962.301.I.524111</t>
  </si>
  <si>
    <t>WA.2378.EBA.962.301.I.524111.000664</t>
  </si>
  <si>
    <t>000664</t>
  </si>
  <si>
    <t>000666. Buku BRSDM KP Dalam Angka Tahun 2023</t>
  </si>
  <si>
    <t>WA.2378.EBA.963.101.A</t>
  </si>
  <si>
    <t>WA.2378.EBA.963.101.A.521211</t>
  </si>
  <si>
    <t>WA.2378.EBA.963.101.A.521211.000666</t>
  </si>
  <si>
    <t>000666</t>
  </si>
  <si>
    <t>000667.  Buku Analisis Data BRSDM</t>
  </si>
  <si>
    <t>WA.2378.EBA.963.101.A.521211.000667</t>
  </si>
  <si>
    <t>000667</t>
  </si>
  <si>
    <t>000668. Penggandaan dan Penjilidan</t>
  </si>
  <si>
    <t>WA.2378.EBA.963.101.A.521211.000668</t>
  </si>
  <si>
    <t>000668</t>
  </si>
  <si>
    <t>000669. Biaya Paket Data dan Komunikasi (8 orang x 12 kali)</t>
  </si>
  <si>
    <t>WA.2378.EBA.963.101.A.521241</t>
  </si>
  <si>
    <t>WA.2378.EBA.963.101.A.521241.000669</t>
  </si>
  <si>
    <t>000669</t>
  </si>
  <si>
    <t>000670. ATK</t>
  </si>
  <si>
    <t>WA.2378.EBA.963.101.A.521811</t>
  </si>
  <si>
    <t>WA.2378.EBA.963.101.A.521811.000670</t>
  </si>
  <si>
    <t>000670</t>
  </si>
  <si>
    <t>000671. Bahan Komputer</t>
  </si>
  <si>
    <t>WA.2378.EBA.963.101.A.521811.000671</t>
  </si>
  <si>
    <t>000671</t>
  </si>
  <si>
    <t>000672. Narasumber pejabat/setara eselon II</t>
  </si>
  <si>
    <t>WA.2378.EBA.963.101.A.522151</t>
  </si>
  <si>
    <t>WA.2378.EBA.963.101.A.522151.000672</t>
  </si>
  <si>
    <t>000672</t>
  </si>
  <si>
    <t>000673. Narasumber pejabat/setara eselon III</t>
  </si>
  <si>
    <t>WA.2378.EBA.963.101.A.522151.000673</t>
  </si>
  <si>
    <t>000673</t>
  </si>
  <si>
    <t>000674. Jasa Pengolahan dan penyajian data BRSDM</t>
  </si>
  <si>
    <t>WA.2378.EBA.963.101.A.522191</t>
  </si>
  <si>
    <t>WA.2378.EBA.963.101.A.522191.000674</t>
  </si>
  <si>
    <t>000674</t>
  </si>
  <si>
    <t>000675. Dalam rangka koordinasi dan pembinaan penyelenggaraan data</t>
  </si>
  <si>
    <t>WA.2378.EBA.963.101.A.524111</t>
  </si>
  <si>
    <t>WA.2378.EBA.963.101.A.524111.000675</t>
  </si>
  <si>
    <t>000675</t>
  </si>
  <si>
    <t>000676. Transport Lokal</t>
  </si>
  <si>
    <t>WA.2378.EBA.963.101.A.524113</t>
  </si>
  <si>
    <t>WA.2378.EBA.963.101.A.524113.000676</t>
  </si>
  <si>
    <t>000676</t>
  </si>
  <si>
    <t>000677. Uang Harian</t>
  </si>
  <si>
    <t>WA.2378.EBA.963.101.A.524113.000677</t>
  </si>
  <si>
    <t>000677</t>
  </si>
  <si>
    <t>000678. UH Menghadiri undangan rapat</t>
  </si>
  <si>
    <t>WA.2378.EBA.963.101.A.524114</t>
  </si>
  <si>
    <t>WA.2378.EBA.963.101.A.524114.000678</t>
  </si>
  <si>
    <t>000678</t>
  </si>
  <si>
    <t>000679.  transport Menghadiri undangan rapat</t>
  </si>
  <si>
    <t>WA.2378.EBA.963.101.A.524114.000679</t>
  </si>
  <si>
    <t>000679</t>
  </si>
  <si>
    <t>000680. UH Menghadiri undangan rapat</t>
  </si>
  <si>
    <t>WA.2378.EBA.963.101.A.524119</t>
  </si>
  <si>
    <t>WA.2378.EBA.963.101.A.524119.000680</t>
  </si>
  <si>
    <t>000680</t>
  </si>
  <si>
    <t>000681.  transport Menghadiri undangan rapat</t>
  </si>
  <si>
    <t>WA.2378.EBA.963.101.A.524119.000681</t>
  </si>
  <si>
    <t>000681</t>
  </si>
  <si>
    <t>000683. Perlengkapan Peserta</t>
  </si>
  <si>
    <t>WA.2378.EBA.963.101.B</t>
  </si>
  <si>
    <t>WA.2378.EBA.963.101.B.521211</t>
  </si>
  <si>
    <t>WA.2378.EBA.963.101.B.521211.000683</t>
  </si>
  <si>
    <t>000683</t>
  </si>
  <si>
    <t>000684. ATK</t>
  </si>
  <si>
    <t>WA.2378.EBA.963.101.B.521211.000684</t>
  </si>
  <si>
    <t>000684</t>
  </si>
  <si>
    <t>000685. Bahan Komputer</t>
  </si>
  <si>
    <t>WA.2378.EBA.963.101.B.521211.000685</t>
  </si>
  <si>
    <t>000685</t>
  </si>
  <si>
    <t>000686.  Fotocopy/Penggandaan</t>
  </si>
  <si>
    <t>WA.2378.EBA.963.101.B.521211.000686</t>
  </si>
  <si>
    <t>000686</t>
  </si>
  <si>
    <t>000687. Perlengkapan Peserta</t>
  </si>
  <si>
    <t>WA.2378.EBA.963.101.B.521211.000687</t>
  </si>
  <si>
    <t>000687</t>
  </si>
  <si>
    <t>000689. ATK</t>
  </si>
  <si>
    <t>WA.2378.EBA.963.101.B.521211.000689</t>
  </si>
  <si>
    <t>000689</t>
  </si>
  <si>
    <t>000690. Bahan Komputer</t>
  </si>
  <si>
    <t>WA.2378.EBA.963.101.B.521211.000690</t>
  </si>
  <si>
    <t>000690</t>
  </si>
  <si>
    <t>000691.  Fotocopy/Penggandaan</t>
  </si>
  <si>
    <t>WA.2378.EBA.963.101.B.521211.000691</t>
  </si>
  <si>
    <t>000691</t>
  </si>
  <si>
    <t>000693. Narasumber pejabat/setara eselon II</t>
  </si>
  <si>
    <t>WA.2378.EBA.963.101.B.522151</t>
  </si>
  <si>
    <t>WA.2378.EBA.963.101.B.522151.000693</t>
  </si>
  <si>
    <t>000693</t>
  </si>
  <si>
    <t>000694. Narasumber pejabat/setara eselon III</t>
  </si>
  <si>
    <t>WA.2378.EBA.963.101.B.522151.000694</t>
  </si>
  <si>
    <t>000694</t>
  </si>
  <si>
    <t>000696. Narasumber pejabat/setara eselon II</t>
  </si>
  <si>
    <t>WA.2378.EBA.963.101.B.522151.000696</t>
  </si>
  <si>
    <t>000696</t>
  </si>
  <si>
    <t>000697. Narasumber pejabat/setara eselon III</t>
  </si>
  <si>
    <t>WA.2378.EBA.963.101.B.522151.000697</t>
  </si>
  <si>
    <t>000697</t>
  </si>
  <si>
    <t>000698. Dalam rangka menghadirkan narasumber dari luar kota</t>
  </si>
  <si>
    <t>WA.2378.EBA.963.101.B.524111</t>
  </si>
  <si>
    <t>WA.2378.EBA.963.101.B.524111.000698</t>
  </si>
  <si>
    <t>000698</t>
  </si>
  <si>
    <t>000700. Paket Kegiatan Fullboard Meeting 50 ORG x 1 KALI</t>
  </si>
  <si>
    <t>WA.2378.EBA.963.101.B.524114</t>
  </si>
  <si>
    <t>WA.2378.EBA.963.101.B.524114.000700</t>
  </si>
  <si>
    <t>000700</t>
  </si>
  <si>
    <t>000701. Uang Harian  50 ORG x 2 Hari</t>
  </si>
  <si>
    <t>WA.2378.EBA.963.101.B.524114.000701</t>
  </si>
  <si>
    <t>000701</t>
  </si>
  <si>
    <t>000702.  Transportasi  50 ORG x 1 KALI</t>
  </si>
  <si>
    <t>WA.2378.EBA.963.101.B.524114.000702</t>
  </si>
  <si>
    <t>000702</t>
  </si>
  <si>
    <t>000704. Paket Kegiatan Fullboard Meeting 50 ORG x 1 KALI</t>
  </si>
  <si>
    <t>WA.2378.EBA.963.101.B.524114.000704</t>
  </si>
  <si>
    <t>000704</t>
  </si>
  <si>
    <t>000705. Uang Harian  50 ORG x 2 Hari</t>
  </si>
  <si>
    <t>WA.2378.EBA.963.101.B.524114.000705</t>
  </si>
  <si>
    <t>000705</t>
  </si>
  <si>
    <t>000706.  Transportasi  50 ORG x 1 KALI</t>
  </si>
  <si>
    <t>WA.2378.EBA.963.101.B.524114.000706</t>
  </si>
  <si>
    <t>000706</t>
  </si>
  <si>
    <t>000707. Penggandaan dan Penjilidan</t>
  </si>
  <si>
    <t>WA.2378.EBA.963.102.A</t>
  </si>
  <si>
    <t>WA.2378.EBA.963.102.A.521211</t>
  </si>
  <si>
    <t>WA.2378.EBA.963.102.A.521211.000707</t>
  </si>
  <si>
    <t>000707</t>
  </si>
  <si>
    <t>000710. Penanggung Jawab (1 orang x 2 TBT)</t>
  </si>
  <si>
    <t>WA.2378.EBA.963.102.A.521213</t>
  </si>
  <si>
    <t>WA.2378.EBA.963.102.A.521213.000710</t>
  </si>
  <si>
    <t>000710</t>
  </si>
  <si>
    <t>000711. Redaktur (1 orang x 2 TBT)</t>
  </si>
  <si>
    <t>WA.2378.EBA.963.102.A.521213.000711</t>
  </si>
  <si>
    <t>000711</t>
  </si>
  <si>
    <t>000712. Penyunting/ Editor (10 orang x 2 TBT)</t>
  </si>
  <si>
    <t>WA.2378.EBA.963.102.A.521213.000712</t>
  </si>
  <si>
    <t>000712</t>
  </si>
  <si>
    <t>000713. Desain Grafis (1 orang x 2 TBT)</t>
  </si>
  <si>
    <t>WA.2378.EBA.963.102.A.521213.000713</t>
  </si>
  <si>
    <t>000713</t>
  </si>
  <si>
    <t>000714. Sekretariat (2 orang x 2 TBT)</t>
  </si>
  <si>
    <t>WA.2378.EBA.963.102.A.521213.000714</t>
  </si>
  <si>
    <t>000714</t>
  </si>
  <si>
    <t>000716. Sekretariat (2 orang x 2 TBT)</t>
  </si>
  <si>
    <t>WA.2378.EBA.963.102.A.521213.000716</t>
  </si>
  <si>
    <t>000716</t>
  </si>
  <si>
    <t>000717. Desain Grafis (1 org x 2 TBT)</t>
  </si>
  <si>
    <t>WA.2378.EBA.963.102.A.521213.000717</t>
  </si>
  <si>
    <t>000717</t>
  </si>
  <si>
    <t>000718. Penanggung Jawab (1 orang x 2 TBT)</t>
  </si>
  <si>
    <t>WA.2378.EBA.963.102.A.521213.000718</t>
  </si>
  <si>
    <t>000718</t>
  </si>
  <si>
    <t>000719. Reviewer evaluasi naskah/MB-Squalen   5 ORG x 1 artikel x 3 KALI</t>
  </si>
  <si>
    <t>WA.2378.EBA.963.102.A.521213.000719</t>
  </si>
  <si>
    <t>000719</t>
  </si>
  <si>
    <t>000720. Redaktur (1 orang x 2 TBT)</t>
  </si>
  <si>
    <t>WA.2378.EBA.963.102.A.521213.000720</t>
  </si>
  <si>
    <t>000720</t>
  </si>
  <si>
    <t>000721. Penyunting/ Editor (10 orang x 2 TBT)</t>
  </si>
  <si>
    <t>WA.2378.EBA.963.102.A.521213.000721</t>
  </si>
  <si>
    <t>000721</t>
  </si>
  <si>
    <t>000723. Penanggung Jawab (1 orang x 3 TBT)</t>
  </si>
  <si>
    <t>WA.2378.EBA.963.102.A.521213.000723</t>
  </si>
  <si>
    <t>000723</t>
  </si>
  <si>
    <t>000724. Redaktur (1 orang x 3 TBT)</t>
  </si>
  <si>
    <t>WA.2378.EBA.963.102.A.521213.000724</t>
  </si>
  <si>
    <t>000724</t>
  </si>
  <si>
    <t>000725. Penyunting/ Editor (10 orang x 3 TBT)</t>
  </si>
  <si>
    <t>WA.2378.EBA.963.102.A.521213.000725</t>
  </si>
  <si>
    <t>000725</t>
  </si>
  <si>
    <t>000726. Desain Grafis (1 orang x 3 TBT)</t>
  </si>
  <si>
    <t>WA.2378.EBA.963.102.A.521213.000726</t>
  </si>
  <si>
    <t>000726</t>
  </si>
  <si>
    <t>000727. Sekretariat (2 orang x 3 TBT)</t>
  </si>
  <si>
    <t>WA.2378.EBA.963.102.A.521213.000727</t>
  </si>
  <si>
    <t>000727</t>
  </si>
  <si>
    <t>000728. Reviewer evaluasi naskah/MB-IAJ  9 ORG x 1 JAM x 2 KALI</t>
  </si>
  <si>
    <t>WA.2378.EBA.963.102.A.521213.000728</t>
  </si>
  <si>
    <t>000728</t>
  </si>
  <si>
    <t>000729. Reviewer evaluasi naskah/MB-JKPI   5 ORG x 1 JAM x 2 KALI</t>
  </si>
  <si>
    <t>WA.2378.EBA.963.102.A.521213.000729</t>
  </si>
  <si>
    <t>000729</t>
  </si>
  <si>
    <t>000731. Penanggung Jawab (1 orang x 12 bulan)</t>
  </si>
  <si>
    <t>WA.2378.EBA.963.102.A.521213.000731</t>
  </si>
  <si>
    <t>000731</t>
  </si>
  <si>
    <t>000732. Redaktur (1 orang x 12 bulan)</t>
  </si>
  <si>
    <t>WA.2378.EBA.963.102.A.521213.000732</t>
  </si>
  <si>
    <t>000732</t>
  </si>
  <si>
    <t>000733. Editor (1 orang x 12 bulan)</t>
  </si>
  <si>
    <t>WA.2378.EBA.963.102.A.521213.000733</t>
  </si>
  <si>
    <t>000733</t>
  </si>
  <si>
    <t>000734. Web Admin (14 orang x 12 bulan)</t>
  </si>
  <si>
    <t>WA.2378.EBA.963.102.A.521213.000734</t>
  </si>
  <si>
    <t>000734</t>
  </si>
  <si>
    <t>000736. Pembuatan DOI (Digital Object Identifier) Per artikel</t>
  </si>
  <si>
    <t>WA.2378.EBA.963.102.A.521219</t>
  </si>
  <si>
    <t>WA.2378.EBA.963.102.A.521219.000736</t>
  </si>
  <si>
    <t>000736</t>
  </si>
  <si>
    <t>000737. Biaya tahunan keanggotaan/annual membership fee</t>
  </si>
  <si>
    <t>WA.2378.EBA.963.102.A.521219.000737</t>
  </si>
  <si>
    <t>000737</t>
  </si>
  <si>
    <t>000738. Biaya Tahunan cek Plagiarisme</t>
  </si>
  <si>
    <t>WA.2378.EBA.963.102.A.521219.000738</t>
  </si>
  <si>
    <t>000738</t>
  </si>
  <si>
    <t>000739. Biaya cek plagiarisme per dokumen</t>
  </si>
  <si>
    <t>WA.2378.EBA.963.102.A.521219.000739</t>
  </si>
  <si>
    <t>000739</t>
  </si>
  <si>
    <t>000740. Biaya Tahunan Gramarly</t>
  </si>
  <si>
    <t>WA.2378.EBA.963.102.A.521219.000740</t>
  </si>
  <si>
    <t>000740</t>
  </si>
  <si>
    <t>000741. ATK</t>
  </si>
  <si>
    <t>WA.2378.EBA.963.102.A.521811</t>
  </si>
  <si>
    <t>WA.2378.EBA.963.102.A.521811.000741</t>
  </si>
  <si>
    <t>000741</t>
  </si>
  <si>
    <t>000742. Bahan Komputer</t>
  </si>
  <si>
    <t>WA.2378.EBA.963.102.A.521811.000742</t>
  </si>
  <si>
    <t>000742</t>
  </si>
  <si>
    <t>000743. Dalam rangka koordinasi dan pendampingan pengelolaan website dan OJS</t>
  </si>
  <si>
    <t>WA.2378.EBA.963.102.A.524111</t>
  </si>
  <si>
    <t>WA.2378.EBA.963.102.A.524111.000743</t>
  </si>
  <si>
    <t>000743</t>
  </si>
  <si>
    <t>000744. Penggandaan dan Penjilidan</t>
  </si>
  <si>
    <t>WA.2378.EBA.963.102.B</t>
  </si>
  <si>
    <t>WA.2378.EBA.963.102.B.521211</t>
  </si>
  <si>
    <t>WA.2378.EBA.963.102.B.521211.000744</t>
  </si>
  <si>
    <t>000744</t>
  </si>
  <si>
    <t>000745. ATK</t>
  </si>
  <si>
    <t>WA.2378.EBA.963.102.B.521811</t>
  </si>
  <si>
    <t>WA.2378.EBA.963.102.B.521811.000745</t>
  </si>
  <si>
    <t>000745</t>
  </si>
  <si>
    <t>000746. Bahan Komputer</t>
  </si>
  <si>
    <t>WA.2378.EBA.963.102.B.521811.000746</t>
  </si>
  <si>
    <t>000746</t>
  </si>
  <si>
    <t>000747. Dalam rangka koordinasi, pendampingan dan pembinaan penerapan manajemen pengetahuan</t>
  </si>
  <si>
    <t>WA.2378.EBA.963.102.B.524111</t>
  </si>
  <si>
    <t>WA.2378.EBA.963.102.B.524111.000747</t>
  </si>
  <si>
    <t>000747</t>
  </si>
  <si>
    <t>000748.  Transport Lokal</t>
  </si>
  <si>
    <t>WA.2378.EBA.963.102.B.524114</t>
  </si>
  <si>
    <t>WA.2378.EBA.963.102.B.524114.000748</t>
  </si>
  <si>
    <t>000748</t>
  </si>
  <si>
    <t>000327. Belanja Gaji Pokok PNS</t>
  </si>
  <si>
    <t>WA.2378.EBA.994.001.AA</t>
  </si>
  <si>
    <t>WA.2378.EBA.994.001.AA.511111</t>
  </si>
  <si>
    <t>WA.2378.EBA.994.001.AA.511111.000327</t>
  </si>
  <si>
    <t>000327</t>
  </si>
  <si>
    <t>Belanja Pegawai</t>
  </si>
  <si>
    <t>Gaji dan Tunjangan</t>
  </si>
  <si>
    <t>000328. Belanja Pembulatan Gaji PNS</t>
  </si>
  <si>
    <t>WA.2378.EBA.994.001.AA.511119</t>
  </si>
  <si>
    <t>WA.2378.EBA.994.001.AA.511119.000328</t>
  </si>
  <si>
    <t>000328</t>
  </si>
  <si>
    <t>000329. Belanja Tunj. Suami/Istri PNS</t>
  </si>
  <si>
    <t>WA.2378.EBA.994.001.AA.511121</t>
  </si>
  <si>
    <t>WA.2378.EBA.994.001.AA.511121.000329</t>
  </si>
  <si>
    <t>000329</t>
  </si>
  <si>
    <t>000330. Belanja Tunj. Anak PNS</t>
  </si>
  <si>
    <t>WA.2378.EBA.994.001.AA.511122</t>
  </si>
  <si>
    <t>WA.2378.EBA.994.001.AA.511122.000330</t>
  </si>
  <si>
    <t>000330</t>
  </si>
  <si>
    <t>000331. Belanja Tunj. Struktural PNS</t>
  </si>
  <si>
    <t>WA.2378.EBA.994.001.AA.511123</t>
  </si>
  <si>
    <t>WA.2378.EBA.994.001.AA.511123.000331</t>
  </si>
  <si>
    <t>000331</t>
  </si>
  <si>
    <t>000332. Belanja Tunj. Fungsional PNS</t>
  </si>
  <si>
    <t>WA.2378.EBA.994.001.AA.511124</t>
  </si>
  <si>
    <t>WA.2378.EBA.994.001.AA.511124.000332</t>
  </si>
  <si>
    <t>000332</t>
  </si>
  <si>
    <t>000333. Belanja Tunj. PPh PNS</t>
  </si>
  <si>
    <t>WA.2378.EBA.994.001.AA.511125</t>
  </si>
  <si>
    <t>WA.2378.EBA.994.001.AA.511125.000333</t>
  </si>
  <si>
    <t>000333</t>
  </si>
  <si>
    <t>000334. Belanja Tunj. Beras PNS</t>
  </si>
  <si>
    <t>WA.2378.EBA.994.001.AA.511126</t>
  </si>
  <si>
    <t>WA.2378.EBA.994.001.AA.511126.000334</t>
  </si>
  <si>
    <t>000334</t>
  </si>
  <si>
    <t>000335. Belanja Uang Makan PNS</t>
  </si>
  <si>
    <t>WA.2378.EBA.994.001.AA.511129</t>
  </si>
  <si>
    <t>WA.2378.EBA.994.001.AA.511129.000335</t>
  </si>
  <si>
    <t>000335</t>
  </si>
  <si>
    <t>000336. Belanja Tunjangan Umum PNS</t>
  </si>
  <si>
    <t>WA.2378.EBA.994.001.AA.511151</t>
  </si>
  <si>
    <t>WA.2378.EBA.994.001.AA.511151.000336</t>
  </si>
  <si>
    <t>000336</t>
  </si>
  <si>
    <t>000337. Belanja Pegawai (Tunjangan Khusus/Kegiatan/Kinerja)</t>
  </si>
  <si>
    <t>WA.2378.EBA.994.001.AA.512411</t>
  </si>
  <si>
    <t>WA.2378.EBA.994.001.AA.512411.000337</t>
  </si>
  <si>
    <t>000337</t>
  </si>
  <si>
    <t>000338. Belanja Gaji Pokok PNS</t>
  </si>
  <si>
    <t>WA.2378.EBA.994.001.DA</t>
  </si>
  <si>
    <t>WA.2378.EBA.994.001.DA.511111</t>
  </si>
  <si>
    <t>WA.2378.EBA.994.001.DA.511111.000338</t>
  </si>
  <si>
    <t>000338</t>
  </si>
  <si>
    <t>000339. Belanja Pembulatan Gaji PNS</t>
  </si>
  <si>
    <t>WA.2378.EBA.994.001.DA.511119</t>
  </si>
  <si>
    <t>WA.2378.EBA.994.001.DA.511119.000339</t>
  </si>
  <si>
    <t>000339</t>
  </si>
  <si>
    <t>000340. Belanja Tunj. Suami/Istri PNS</t>
  </si>
  <si>
    <t>WA.2378.EBA.994.001.DA.511121</t>
  </si>
  <si>
    <t>WA.2378.EBA.994.001.DA.511121.000340</t>
  </si>
  <si>
    <t>000340</t>
  </si>
  <si>
    <t>000341. Belanja Tunj. Anak PNS</t>
  </si>
  <si>
    <t>WA.2378.EBA.994.001.DA.511122</t>
  </si>
  <si>
    <t>WA.2378.EBA.994.001.DA.511122.000341</t>
  </si>
  <si>
    <t>000341</t>
  </si>
  <si>
    <t>000342. Belanja Tunj. Struktural PNS</t>
  </si>
  <si>
    <t>WA.2378.EBA.994.001.DA.511123</t>
  </si>
  <si>
    <t>WA.2378.EBA.994.001.DA.511123.000342</t>
  </si>
  <si>
    <t>000342</t>
  </si>
  <si>
    <t>000343. Belanja Tunj. Fungsional PNS</t>
  </si>
  <si>
    <t>WA.2378.EBA.994.001.DA.511124</t>
  </si>
  <si>
    <t>WA.2378.EBA.994.001.DA.511124.000343</t>
  </si>
  <si>
    <t>000343</t>
  </si>
  <si>
    <t>000344. Belanja Tunj. PPh PNS</t>
  </si>
  <si>
    <t>WA.2378.EBA.994.001.DA.511125</t>
  </si>
  <si>
    <t>WA.2378.EBA.994.001.DA.511125.000344</t>
  </si>
  <si>
    <t>000344</t>
  </si>
  <si>
    <t>000345. Belanja Tunj. Beras PNS</t>
  </si>
  <si>
    <t>WA.2378.EBA.994.001.DA.511126</t>
  </si>
  <si>
    <t>WA.2378.EBA.994.001.DA.511126.000345</t>
  </si>
  <si>
    <t>000345</t>
  </si>
  <si>
    <t>000346. Belanja Uang Makan PNS</t>
  </si>
  <si>
    <t>WA.2378.EBA.994.001.DA.511129</t>
  </si>
  <si>
    <t>WA.2378.EBA.994.001.DA.511129.000346</t>
  </si>
  <si>
    <t>000346</t>
  </si>
  <si>
    <t>000347. Belanja Tunjangan Umum PNS</t>
  </si>
  <si>
    <t>WA.2378.EBA.994.001.DA.511151</t>
  </si>
  <si>
    <t>WA.2378.EBA.994.001.DA.511151.000347</t>
  </si>
  <si>
    <t>000347</t>
  </si>
  <si>
    <t>000348. Belanja Pegawai (Tunjangan Khusus/Kegiatan/Kinerja)</t>
  </si>
  <si>
    <t>WA.2378.EBA.994.001.DA.512411</t>
  </si>
  <si>
    <t>WA.2378.EBA.994.001.DA.512411.000348</t>
  </si>
  <si>
    <t>000348</t>
  </si>
  <si>
    <t>000349. Belanja Gaji Pokok PNS</t>
  </si>
  <si>
    <t>WA.2378.EBA.994.001.DB</t>
  </si>
  <si>
    <t>WA.2378.EBA.994.001.DB.511111</t>
  </si>
  <si>
    <t>WA.2378.EBA.994.001.DB.511111.000349</t>
  </si>
  <si>
    <t>000349</t>
  </si>
  <si>
    <t>000350. Belanja Pembulatan Gaji PNS</t>
  </si>
  <si>
    <t>WA.2378.EBA.994.001.DB.511119</t>
  </si>
  <si>
    <t>WA.2378.EBA.994.001.DB.511119.000350</t>
  </si>
  <si>
    <t>000350</t>
  </si>
  <si>
    <t>000351. Belanja Tunj. Suami/Istri PNS</t>
  </si>
  <si>
    <t>WA.2378.EBA.994.001.DB.511121</t>
  </si>
  <si>
    <t>WA.2378.EBA.994.001.DB.511121.000351</t>
  </si>
  <si>
    <t>000351</t>
  </si>
  <si>
    <t>000352. Belanja Tunj. Anak PNS</t>
  </si>
  <si>
    <t>WA.2378.EBA.994.001.DB.511122</t>
  </si>
  <si>
    <t>WA.2378.EBA.994.001.DB.511122.000352</t>
  </si>
  <si>
    <t>000352</t>
  </si>
  <si>
    <t>000353. Belanja Tunj. Struktural PNS</t>
  </si>
  <si>
    <t>WA.2378.EBA.994.001.DB.511123</t>
  </si>
  <si>
    <t>WA.2378.EBA.994.001.DB.511123.000353</t>
  </si>
  <si>
    <t>000353</t>
  </si>
  <si>
    <t>000354. Belanja Tunj. Fungsional PNS</t>
  </si>
  <si>
    <t>WA.2378.EBA.994.001.DB.511124</t>
  </si>
  <si>
    <t>WA.2378.EBA.994.001.DB.511124.000354</t>
  </si>
  <si>
    <t>000354</t>
  </si>
  <si>
    <t>000355. Belanja Tunj. PPh PNS</t>
  </si>
  <si>
    <t>WA.2378.EBA.994.001.DB.511125</t>
  </si>
  <si>
    <t>WA.2378.EBA.994.001.DB.511125.000355</t>
  </si>
  <si>
    <t>000355</t>
  </si>
  <si>
    <t>000356. Belanja Tunj. Beras PNS</t>
  </si>
  <si>
    <t>WA.2378.EBA.994.001.DB.511126</t>
  </si>
  <si>
    <t>WA.2378.EBA.994.001.DB.511126.000356</t>
  </si>
  <si>
    <t>000356</t>
  </si>
  <si>
    <t>000357. Belanja Uang Makan PNS</t>
  </si>
  <si>
    <t>WA.2378.EBA.994.001.DB.511129</t>
  </si>
  <si>
    <t>WA.2378.EBA.994.001.DB.511129.000357</t>
  </si>
  <si>
    <t>000357</t>
  </si>
  <si>
    <t>000358. Belanja Tunjangan Umum PNS</t>
  </si>
  <si>
    <t>WA.2378.EBA.994.001.DB.511151</t>
  </si>
  <si>
    <t>WA.2378.EBA.994.001.DB.511151.000358</t>
  </si>
  <si>
    <t>000358</t>
  </si>
  <si>
    <t>000359. Uang Lembur dan Uang Makan Lembur</t>
  </si>
  <si>
    <t>WA.2378.EBA.994.001.DB.512211</t>
  </si>
  <si>
    <t>WA.2378.EBA.994.001.DB.512211.000359</t>
  </si>
  <si>
    <t>000359</t>
  </si>
  <si>
    <t>000360. Belanja Pegawai (Tunjangan Khusus/Kegiatan/Kinerja)</t>
  </si>
  <si>
    <t>WA.2378.EBA.994.001.DB.512411</t>
  </si>
  <si>
    <t>WA.2378.EBA.994.001.DB.512411.000360</t>
  </si>
  <si>
    <t>000360</t>
  </si>
  <si>
    <t>000361. Jamuan/Penerimaan Tamu/Rapat</t>
  </si>
  <si>
    <t>WA.2378.EBA.994.002.AA</t>
  </si>
  <si>
    <t>WA.2378.EBA.994.002.AA.521111</t>
  </si>
  <si>
    <t>WA.2378.EBA.994.002.AA.521111.000361</t>
  </si>
  <si>
    <t>000361</t>
  </si>
  <si>
    <t>Belanja Barang Operasional</t>
  </si>
  <si>
    <t>Keperluan Perkantoran</t>
  </si>
  <si>
    <t>000362. cetakan,Penjilidan dan laminasi lingkup Pusat BRSDM KP</t>
  </si>
  <si>
    <t>WA.2378.EBA.994.002.AA.521111.000362</t>
  </si>
  <si>
    <t>000362</t>
  </si>
  <si>
    <t>000363. Belanja Pengaturan Estetika Kantor lingkup Pusat BRSDM KP</t>
  </si>
  <si>
    <t>WA.2378.EBA.994.002.AA.521111.000363</t>
  </si>
  <si>
    <t>000363</t>
  </si>
  <si>
    <t>000364. Pencetakan Balnko,amplop dan kop surat lingkup pusat BRSDMKP</t>
  </si>
  <si>
    <t>WA.2378.EBA.994.002.AA.521111.000364</t>
  </si>
  <si>
    <t>000364</t>
  </si>
  <si>
    <t>000365. Keperluan sehari-hari pegawai</t>
  </si>
  <si>
    <t>WA.2378.EBA.994.002.AA.521111.000365</t>
  </si>
  <si>
    <t>000365</t>
  </si>
  <si>
    <t>000366. Pencetakan bahan sosialisasi pengembangan SDM KP</t>
  </si>
  <si>
    <t>WA.2378.EBA.994.002.AA.521111.000366</t>
  </si>
  <si>
    <t>000366</t>
  </si>
  <si>
    <t>000367. Langganan Majalah dan surat kabar</t>
  </si>
  <si>
    <t>WA.2378.EBA.994.002.AA.521111.000367</t>
  </si>
  <si>
    <t>000367</t>
  </si>
  <si>
    <t>000368. Pengadaan Pakaian Dinas Pegawai BRSDM (2 STELL x 130 ORG)</t>
  </si>
  <si>
    <t>WA.2378.EBA.994.002.AA.521119</t>
  </si>
  <si>
    <t>WA.2378.EBA.994.002.AA.521119.000368</t>
  </si>
  <si>
    <t>000368</t>
  </si>
  <si>
    <t>Belanja Operasional Lainnya</t>
  </si>
  <si>
    <t>000369. Keperluan ATK lingkup Sekretariat BRSDM KP</t>
  </si>
  <si>
    <t>WA.2378.EBA.994.002.AA.521811</t>
  </si>
  <si>
    <t>WA.2378.EBA.994.002.AA.521811.000369</t>
  </si>
  <si>
    <t>000369</t>
  </si>
  <si>
    <t>000370. Keperluan Bahan Komputer lingkup Sekretariat BRSDM KP</t>
  </si>
  <si>
    <t>WA.2378.EBA.994.002.AA.521811.000370</t>
  </si>
  <si>
    <t>000370</t>
  </si>
  <si>
    <t>000371. Biaya peralatan perkantoran</t>
  </si>
  <si>
    <t>WA.2378.EBA.994.002.AA.521811.000371</t>
  </si>
  <si>
    <t>000371</t>
  </si>
  <si>
    <t>000372. Biaya Medical Ceck UP</t>
  </si>
  <si>
    <t>WA.2378.EBA.994.002.AA.522191</t>
  </si>
  <si>
    <t>WA.2378.EBA.994.002.AA.522191.000372</t>
  </si>
  <si>
    <t>000372</t>
  </si>
  <si>
    <t>000373. Biaya Jasa instruktur Senam</t>
  </si>
  <si>
    <t>WA.2378.EBA.994.002.AA.522191.000373</t>
  </si>
  <si>
    <t>000373</t>
  </si>
  <si>
    <t>000374. Langganan Daya dan Jasa di GMB III lantai 6 dan 7</t>
  </si>
  <si>
    <t>WA.2378.EBA.994.002.AB</t>
  </si>
  <si>
    <t>WA.2378.EBA.994.002.AB.521111</t>
  </si>
  <si>
    <t>WA.2378.EBA.994.002.AB.521111.000374</t>
  </si>
  <si>
    <t>000374</t>
  </si>
  <si>
    <t>000375. Pengiriman Surat dan Dokumen /Barang lainnya BRSDM</t>
  </si>
  <si>
    <t>WA.2378.EBA.994.002.AB.521114</t>
  </si>
  <si>
    <t>WA.2378.EBA.994.002.AB.521114.000375</t>
  </si>
  <si>
    <t>000375</t>
  </si>
  <si>
    <t>Pengiriman Surat Dinas Pos Pusat</t>
  </si>
  <si>
    <t>000376. Sewa mesin fotocopy  2 UNIT x 12 BLN</t>
  </si>
  <si>
    <t>WA.2378.EBA.994.002.AB.522141</t>
  </si>
  <si>
    <t>WA.2378.EBA.994.002.AB.522141.000376</t>
  </si>
  <si>
    <t>000376</t>
  </si>
  <si>
    <t>000377. Sewa kendaraan opersional  2 UNIT x 12 BULAN</t>
  </si>
  <si>
    <t>WA.2378.EBA.994.002.AB.522141.000377</t>
  </si>
  <si>
    <t>000377</t>
  </si>
  <si>
    <t>000378. Pengadaan Paket APD, Hand sanitizer dan pencegahan penyebaran covid lainnya</t>
  </si>
  <si>
    <t>WA.2378.EBA.994.002.AC</t>
  </si>
  <si>
    <t>WA.2378.EBA.994.002.AC.521131</t>
  </si>
  <si>
    <t>WA.2378.EBA.994.002.AC.521131.000378</t>
  </si>
  <si>
    <t>000378</t>
  </si>
  <si>
    <t>000379. Pengadaan Lisensi aplikasi Video Converence dan langganannya</t>
  </si>
  <si>
    <t>WA.2378.EBA.994.002.AC.521131.000379</t>
  </si>
  <si>
    <t>000379</t>
  </si>
  <si>
    <t>000380. Rapid antigen/swab PCR</t>
  </si>
  <si>
    <t>WA.2378.EBA.994.002.AC.521131.000380</t>
  </si>
  <si>
    <t>000380</t>
  </si>
  <si>
    <t>000381. Pemeliharaan Gedung Arsip</t>
  </si>
  <si>
    <t>WA.2378.EBA.994.002.AC.523111</t>
  </si>
  <si>
    <t>WA.2378.EBA.994.002.AC.523111.000381</t>
  </si>
  <si>
    <t>000381</t>
  </si>
  <si>
    <t>Belanja Pemeliharaan</t>
  </si>
  <si>
    <t>000382. Laptop/Nonebook</t>
  </si>
  <si>
    <t>WA.2378.EBA.994.002.AC.523121</t>
  </si>
  <si>
    <t>WA.2378.EBA.994.002.AC.523121.000382</t>
  </si>
  <si>
    <t>000382</t>
  </si>
  <si>
    <t>000383. Peralatan Meubeulair (Lemari, Kursi, cubical)</t>
  </si>
  <si>
    <t>WA.2378.EBA.994.002.AC.523121.000383</t>
  </si>
  <si>
    <t>000383</t>
  </si>
  <si>
    <t>000384. Perawatan Barang Inventaris Kantor</t>
  </si>
  <si>
    <t>WA.2378.EBA.994.002.AC.523121.000384</t>
  </si>
  <si>
    <t>000384</t>
  </si>
  <si>
    <t>000385. Instalasi Mekanikal Elektrikal Gedung Arsip</t>
  </si>
  <si>
    <t>WA.2378.EBA.994.002.AC.523121.000385</t>
  </si>
  <si>
    <t>000385</t>
  </si>
  <si>
    <t>000386. Pemeliharaan Peralatan Studio dan komunikasi</t>
  </si>
  <si>
    <t>WA.2378.EBA.994.002.AC.523121.000386</t>
  </si>
  <si>
    <t>000386</t>
  </si>
  <si>
    <t>000388. Perawatan kendaraan pejabat eselon I</t>
  </si>
  <si>
    <t>WA.2378.EBA.994.002.AC.523121.000388</t>
  </si>
  <si>
    <t>000388</t>
  </si>
  <si>
    <t>000389. Perawatan kendaraan pejabat eselon II</t>
  </si>
  <si>
    <t>WA.2378.EBA.994.002.AC.523121.000389</t>
  </si>
  <si>
    <t>000389</t>
  </si>
  <si>
    <t>000390. Perawatan kendaraan roda 4</t>
  </si>
  <si>
    <t>WA.2378.EBA.994.002.AC.523121.000390</t>
  </si>
  <si>
    <t>000390</t>
  </si>
  <si>
    <t>000391. Operasional Kendaraan Roda 4 (sewa)</t>
  </si>
  <si>
    <t>WA.2378.EBA.994.002.AC.523121.000391</t>
  </si>
  <si>
    <t>000391</t>
  </si>
  <si>
    <t>000393. Komputer PC</t>
  </si>
  <si>
    <t>WA.2378.EBA.994.002.AC.523121.000393</t>
  </si>
  <si>
    <t>000393</t>
  </si>
  <si>
    <t>000394. Perawatan kendaraan bermotor roda 2</t>
  </si>
  <si>
    <t>WA.2378.EBA.994.002.AC.523121.000394</t>
  </si>
  <si>
    <t>000394</t>
  </si>
  <si>
    <t>000395. Printer</t>
  </si>
  <si>
    <t>WA.2378.EBA.994.002.AC.523121.000395</t>
  </si>
  <si>
    <t>000395</t>
  </si>
  <si>
    <t>000396. LCD</t>
  </si>
  <si>
    <t>WA.2378.EBA.994.002.AC.523121.000396</t>
  </si>
  <si>
    <t>000396</t>
  </si>
  <si>
    <t>000397. scanner</t>
  </si>
  <si>
    <t>WA.2378.EBA.994.002.AC.523121.000397</t>
  </si>
  <si>
    <t>000397</t>
  </si>
  <si>
    <t>000398. handycam</t>
  </si>
  <si>
    <t>WA.2378.EBA.994.002.AC.523121.000398</t>
  </si>
  <si>
    <t>000398</t>
  </si>
  <si>
    <t>000399. CCTV</t>
  </si>
  <si>
    <t>WA.2378.EBA.994.002.AC.523121.000399</t>
  </si>
  <si>
    <t>000399</t>
  </si>
  <si>
    <t>000400. Wireless</t>
  </si>
  <si>
    <t>WA.2378.EBA.994.002.AC.523121.000400</t>
  </si>
  <si>
    <t>000400</t>
  </si>
  <si>
    <t>000401. Kamera digital</t>
  </si>
  <si>
    <t>WA.2378.EBA.994.002.AC.523121.000401</t>
  </si>
  <si>
    <t>000401</t>
  </si>
  <si>
    <t>000402. Pemeliharaan pengharum ruangan</t>
  </si>
  <si>
    <t>WA.2378.EBA.994.002.AC.523199</t>
  </si>
  <si>
    <t>WA.2378.EBA.994.002.AC.523199.000402</t>
  </si>
  <si>
    <t>000402</t>
  </si>
  <si>
    <t>000403. Fumigasi gedung arsip depok</t>
  </si>
  <si>
    <t>WA.2378.EBA.994.002.AC.523199.000403</t>
  </si>
  <si>
    <t>000403</t>
  </si>
  <si>
    <t>000404. Pemeliharaan aquarium gedung kantor GMB III  2 UNIT x 12 BLN</t>
  </si>
  <si>
    <t>WA.2378.EBA.994.002.AC.523199.000404</t>
  </si>
  <si>
    <t>000404</t>
  </si>
  <si>
    <t>000405. Pramubakti/PelaksanaPramubakti  38 ORG x 13 BLN</t>
  </si>
  <si>
    <t>WA.2378.EBA.994.002.AD</t>
  </si>
  <si>
    <t>WA.2378.EBA.994.002.AD.521111</t>
  </si>
  <si>
    <t>WA.2378.EBA.994.002.AD.521111.000405</t>
  </si>
  <si>
    <t>000405</t>
  </si>
  <si>
    <t>000406. Pengemudi  6 ORG x 13 BLN</t>
  </si>
  <si>
    <t>WA.2378.EBA.994.002.AD.521111.000406</t>
  </si>
  <si>
    <t>000406</t>
  </si>
  <si>
    <t>000407. iuran bpjs ketenagakerjaan pramubakti 38 orang x 12 bulan</t>
  </si>
  <si>
    <t>WA.2378.EBA.994.002.AD.521111.000407</t>
  </si>
  <si>
    <t>000407</t>
  </si>
  <si>
    <t>000408. iuran bpjs ketenagakerjaan pengemudi 4 orang x 12 bulan</t>
  </si>
  <si>
    <t>WA.2378.EBA.994.002.AD.521111.000408</t>
  </si>
  <si>
    <t>000408</t>
  </si>
  <si>
    <t>000410. Honorarium pejabat penguji tagihan penandatanganan spm (pagu dana di atas Rp.75 miliar s.d. arap.100 miliar)</t>
  </si>
  <si>
    <t>WA.2378.EBA.994.002.AD.521115</t>
  </si>
  <si>
    <t>WA.2378.EBA.994.002.AD.521115.000410</t>
  </si>
  <si>
    <t>000410</t>
  </si>
  <si>
    <t>Honor Operasional Kantor</t>
  </si>
  <si>
    <t>000411. Honorarium pejabat kuasa pengguna anggaran (pagu dana diatas Rp75 miliar s.d Rp100 miliar)</t>
  </si>
  <si>
    <t>WA.2378.EBA.994.002.AD.521115.000411</t>
  </si>
  <si>
    <t>000411</t>
  </si>
  <si>
    <t>000412. honorarium bendahara pengeluaran (pagu dana di atas Rp75 miliar s.d Rp100 miliar)</t>
  </si>
  <si>
    <t>WA.2378.EBA.994.002.AD.521115.000412</t>
  </si>
  <si>
    <t>000412</t>
  </si>
  <si>
    <t>000413. honorarium pejabat pembuat komitmen (pagu dana di atas Rp50 miliar s.d Rp75 miliar)</t>
  </si>
  <si>
    <t>WA.2378.EBA.994.002.AD.521115.000413</t>
  </si>
  <si>
    <t>000413</t>
  </si>
  <si>
    <t>000414. honorarium staf pembantu KPA (pagu dana di atas Rp50 miliar s.d Rp75 miliar) 2 orang x 12 bulan</t>
  </si>
  <si>
    <t>WA.2378.EBA.994.002.AD.521115.000414</t>
  </si>
  <si>
    <t>000414</t>
  </si>
  <si>
    <t>000415. honorarium staf pembantu PPK (pagu dana di atas Rp50 miliar s.d Rp75 miliar) 2 orang x 12 bulan</t>
  </si>
  <si>
    <t>WA.2378.EBA.994.002.AD.521115.000415</t>
  </si>
  <si>
    <t>000415</t>
  </si>
  <si>
    <t>000417. Honorarium Penanggung Jawab (UAPPA/Barang)</t>
  </si>
  <si>
    <t>WA.2378.EBA.994.002.AD.521115.000417</t>
  </si>
  <si>
    <t>000417</t>
  </si>
  <si>
    <t>000418. Honorarium Ketua (UAPPA/Barang)</t>
  </si>
  <si>
    <t>WA.2378.EBA.994.002.AD.521115.000418</t>
  </si>
  <si>
    <t>000418</t>
  </si>
  <si>
    <t>000419. Honorarium Koordinator (UAPPA/Barang)</t>
  </si>
  <si>
    <t>WA.2378.EBA.994.002.AD.521115.000419</t>
  </si>
  <si>
    <t>000419</t>
  </si>
  <si>
    <t>000420. BPP Kepegawaian (pagu dana di atas  Rp25 miliar s.d. Rp50 miliar)</t>
  </si>
  <si>
    <t>WA.2378.EBA.994.002.AD.521115.000420</t>
  </si>
  <si>
    <t>000420</t>
  </si>
  <si>
    <t>000421. Honorarium Anggota (UAPPA/Barang) 2 Orang x 12 Bulan</t>
  </si>
  <si>
    <t>WA.2378.EBA.994.002.AD.521115.000421</t>
  </si>
  <si>
    <t>000421</t>
  </si>
  <si>
    <t>000423. Honorarium Penanggung Jawab (UAPPA/Barang-EI)</t>
  </si>
  <si>
    <t>WA.2378.EBA.994.002.AD.521115.000423</t>
  </si>
  <si>
    <t>000423</t>
  </si>
  <si>
    <t>000424. Honorarium Koordinator (UAPPA/Barang-EI)</t>
  </si>
  <si>
    <t>WA.2378.EBA.994.002.AD.521115.000424</t>
  </si>
  <si>
    <t>000424</t>
  </si>
  <si>
    <t>000425. Honorarium Ketua (UAPPA/Barang-EI)</t>
  </si>
  <si>
    <t>WA.2378.EBA.994.002.AD.521115.000425</t>
  </si>
  <si>
    <t>000425</t>
  </si>
  <si>
    <t>000426. Honorarium Anggota (UAPPA/Barang-EI) 3 Orang x 12 Bulan</t>
  </si>
  <si>
    <t>WA.2378.EBA.994.002.AD.521115.000426</t>
  </si>
  <si>
    <t>000426</t>
  </si>
  <si>
    <t>000427. Pembuat Daftar Gaji (pagu dana di atas  Rp10 miliar s.d. Rp25 miliar)</t>
  </si>
  <si>
    <t>WA.2378.EBA.994.002.AD.521115.000427</t>
  </si>
  <si>
    <t>000427</t>
  </si>
  <si>
    <t>000428. Honorarium Pengurus/Penyimpan Bmn Tingkat Kuasa Pengguna Barang 1 Orang x 12 Bulan</t>
  </si>
  <si>
    <t>WA.2378.EBA.994.002.AD.521115.000428</t>
  </si>
  <si>
    <t>000428</t>
  </si>
  <si>
    <t>000429. Honorarium Pejabat Pengadaan Barang/Jasa 1 Orang x 12 Bulan</t>
  </si>
  <si>
    <t>WA.2378.EBA.994.002.AD.521115.000429</t>
  </si>
  <si>
    <t>000429</t>
  </si>
  <si>
    <t>000430. Honorarium Panitia Pengadaan Barang  (Non Konstruksi)pagu pengadaan di atas  Rp250 juta s.d. Rp500 juta</t>
  </si>
  <si>
    <t>WA.2378.EBA.994.002.AD.521115.000430</t>
  </si>
  <si>
    <t>000430</t>
  </si>
  <si>
    <t>000431. Panitia pengadaan jasa non konstruksi (pagu diatas 100 jt sd 250 jt)</t>
  </si>
  <si>
    <t>WA.2378.EBA.994.002.AD.521115.000431</t>
  </si>
  <si>
    <t>000431</t>
  </si>
  <si>
    <t>000432. Panitia pengadaan jasa non konstruksi (pagu diatas 250 jt sd 500 jt)</t>
  </si>
  <si>
    <t>WA.2378.EBA.994.002.AD.521115.000432</t>
  </si>
  <si>
    <t>000432</t>
  </si>
  <si>
    <t>000434. Pencetakan kertas kendali belanja</t>
  </si>
  <si>
    <t>WA.2378.EBA.994.002.AD.521211</t>
  </si>
  <si>
    <t>WA.2378.EBA.994.002.AD.521211.000434</t>
  </si>
  <si>
    <t>000434</t>
  </si>
  <si>
    <t>000435. Pencetakan penggandaan cetak jilid dokumen</t>
  </si>
  <si>
    <t>WA.2378.EBA.994.002.AD.521211.000435</t>
  </si>
  <si>
    <t>000435</t>
  </si>
  <si>
    <t>000436. Penggandaan draft laporan satker</t>
  </si>
  <si>
    <t>WA.2378.EBA.994.002.AD.521211.000436</t>
  </si>
  <si>
    <t>000436</t>
  </si>
  <si>
    <t>000437. Barang operasional satker ATK dan Bahan Komputer</t>
  </si>
  <si>
    <t>WA.2378.EBA.994.002.AD.521811</t>
  </si>
  <si>
    <t>WA.2378.EBA.994.002.AD.521811.000437</t>
  </si>
  <si>
    <t>000437</t>
  </si>
  <si>
    <t>000438. Iuran Sampah</t>
  </si>
  <si>
    <t>WA.2378.EBA.994.002.BA</t>
  </si>
  <si>
    <t>WA.2378.EBA.994.002.BA.521111</t>
  </si>
  <si>
    <t>WA.2378.EBA.994.002.BA.521111.000438</t>
  </si>
  <si>
    <t>000438</t>
  </si>
  <si>
    <t>000439. Biaya Satpam</t>
  </si>
  <si>
    <t>WA.2378.EBA.994.002.BA.521111.000439</t>
  </si>
  <si>
    <t>000439</t>
  </si>
  <si>
    <t>000440. Biaya Clening Service</t>
  </si>
  <si>
    <t>WA.2378.EBA.994.002.BA.521111.000440</t>
  </si>
  <si>
    <t>000440</t>
  </si>
  <si>
    <t>000441. Langganan Listrik gedung ancol 1 dan 2</t>
  </si>
  <si>
    <t>WA.2378.EBA.994.002.BB</t>
  </si>
  <si>
    <t>WA.2378.EBA.994.002.BB.522111</t>
  </si>
  <si>
    <t>WA.2378.EBA.994.002.BB.522111.000441</t>
  </si>
  <si>
    <t>000441</t>
  </si>
  <si>
    <t>000442. Langganan Telepon gedung ancol 1 dan 2</t>
  </si>
  <si>
    <t>WA.2378.EBA.994.002.BB.522112</t>
  </si>
  <si>
    <t>WA.2378.EBA.994.002.BB.522112.000442</t>
  </si>
  <si>
    <t>000442</t>
  </si>
  <si>
    <t>000443. Langganan air gedung ancol 1 dan 2</t>
  </si>
  <si>
    <t>WA.2378.EBA.994.002.BB.522113</t>
  </si>
  <si>
    <t>WA.2378.EBA.994.002.BB.522113.000443</t>
  </si>
  <si>
    <t>000443</t>
  </si>
  <si>
    <t>000444. Langganan Bandwitch gedung ancol 1 dan 2</t>
  </si>
  <si>
    <t>WA.2378.EBA.994.002.BB.522119</t>
  </si>
  <si>
    <t>WA.2378.EBA.994.002.BB.522119.000444</t>
  </si>
  <si>
    <t>000444</t>
  </si>
  <si>
    <t>000445. Perawatan dan pemeliharaan rodent control/hama tikus</t>
  </si>
  <si>
    <t>WA.2378.EBA.994.002.BC</t>
  </si>
  <si>
    <t>WA.2378.EBA.994.002.BC.521119</t>
  </si>
  <si>
    <t>WA.2378.EBA.994.002.BC.521119.000445</t>
  </si>
  <si>
    <t>000445</t>
  </si>
  <si>
    <t>000446. Pemeliharaan pengharum ruangan</t>
  </si>
  <si>
    <t>WA.2378.EBA.994.002.BC.521119.000446</t>
  </si>
  <si>
    <t>000446</t>
  </si>
  <si>
    <t>000447. Pemeliharaan Gedung Kantor BRSDM I dan II</t>
  </si>
  <si>
    <t>WA.2378.EBA.994.002.BC.523111</t>
  </si>
  <si>
    <t>WA.2378.EBA.994.002.BC.523111.000447</t>
  </si>
  <si>
    <t>000447</t>
  </si>
  <si>
    <t>000448. LCD</t>
  </si>
  <si>
    <t>WA.2378.EBA.994.002.BC.523121</t>
  </si>
  <si>
    <t>WA.2378.EBA.994.002.BC.523121.000448</t>
  </si>
  <si>
    <t>000448</t>
  </si>
  <si>
    <t>000449. Exhaouse Gedung BRSDM I dan II</t>
  </si>
  <si>
    <t>WA.2378.EBA.994.002.BC.523121.000449</t>
  </si>
  <si>
    <t>000449</t>
  </si>
  <si>
    <t>000450. Panel Lisrik Distribusi Gedung BRSDM I dan II, Penggantian Kapasitor Bank, Gardu Listrik BRSDM Ancol</t>
  </si>
  <si>
    <t>WA.2378.EBA.994.002.BC.523121.000450</t>
  </si>
  <si>
    <t>000450</t>
  </si>
  <si>
    <t>000451. Lift Gedung  BRSDM Ancol I dan II</t>
  </si>
  <si>
    <t>WA.2378.EBA.994.002.BC.523121.000451</t>
  </si>
  <si>
    <t>000451</t>
  </si>
  <si>
    <t>000452. Perawatan Genset</t>
  </si>
  <si>
    <t>WA.2378.EBA.994.002.BC.523121.000452</t>
  </si>
  <si>
    <t>000452</t>
  </si>
  <si>
    <t>000453. Hydran Gedung BRSDM I dan II Ancol</t>
  </si>
  <si>
    <t>WA.2378.EBA.994.002.BC.523121.000453</t>
  </si>
  <si>
    <t>000453</t>
  </si>
  <si>
    <t>000454. Fire Alarm Gedung BRSDM I dan II Ancol</t>
  </si>
  <si>
    <t>WA.2378.EBA.994.002.BC.523121.000454</t>
  </si>
  <si>
    <t>000454</t>
  </si>
  <si>
    <t>000455. Peralatan Olah Raga</t>
  </si>
  <si>
    <t>WA.2378.EBA.994.002.BC.523121.000455</t>
  </si>
  <si>
    <t>000455</t>
  </si>
  <si>
    <t>000456. Pemeliharaan Infrastrukur Integrasi Sistem Gedung BRSDM Ancol</t>
  </si>
  <si>
    <t>WA.2378.EBA.994.002.BC.523121.000456</t>
  </si>
  <si>
    <t>000456</t>
  </si>
  <si>
    <t>000457. Pemeliharaan Gedung APAR BRSDM Ancol</t>
  </si>
  <si>
    <t>WA.2378.EBA.994.002.BC.523121.000457</t>
  </si>
  <si>
    <t>000457</t>
  </si>
  <si>
    <t>000458. Perawatan kendaraan roda 4</t>
  </si>
  <si>
    <t>WA.2378.EBA.994.002.BC.523121.000458</t>
  </si>
  <si>
    <t>000458</t>
  </si>
  <si>
    <t>000459. CCTV</t>
  </si>
  <si>
    <t>WA.2378.EBA.994.002.BC.523121.000459</t>
  </si>
  <si>
    <t>000459</t>
  </si>
  <si>
    <t>000460. Perawatan Kendaraan roda 6</t>
  </si>
  <si>
    <t>WA.2378.EBA.994.002.BC.523121.000460</t>
  </si>
  <si>
    <t>000460</t>
  </si>
  <si>
    <t>000461. Papan Visual</t>
  </si>
  <si>
    <t>WA.2378.EBA.994.002.BC.523121.000461</t>
  </si>
  <si>
    <t>000461</t>
  </si>
  <si>
    <t>000463. Pemeliharaan jaringan internet ancol</t>
  </si>
  <si>
    <t>WA.2378.EBA.994.002.BC.523121.000463</t>
  </si>
  <si>
    <t>000463</t>
  </si>
  <si>
    <t>000464. Pemeliharaan AC Central Gedung BRSDM Ancol</t>
  </si>
  <si>
    <t>WA.2378.EBA.994.002.BC.523121.000464</t>
  </si>
  <si>
    <t>000464</t>
  </si>
  <si>
    <t>000465. Perawatan AC Split Gedung BRSDM Ancol</t>
  </si>
  <si>
    <t>WA.2378.EBA.994.002.BC.523121.000465</t>
  </si>
  <si>
    <t>000465</t>
  </si>
  <si>
    <t>000466. Instalasi mekanikal eletrik Gedung BRSDM I dan II</t>
  </si>
  <si>
    <t>WA.2378.EBA.994.002.BC.523121.000466</t>
  </si>
  <si>
    <t>000466</t>
  </si>
  <si>
    <t>000467. Instalasi Air Gedung Ancol I dan II</t>
  </si>
  <si>
    <t>WA.2378.EBA.994.002.BC.523121.000467</t>
  </si>
  <si>
    <t>000467</t>
  </si>
  <si>
    <t>000468. Perawatan kolam BRSDM</t>
  </si>
  <si>
    <t>WA.2378.EBA.994.002.BC.523199</t>
  </si>
  <si>
    <t>WA.2378.EBA.994.002.BC.523199.000468</t>
  </si>
  <si>
    <t>000468</t>
  </si>
  <si>
    <t>000469. Pengendalian Hama Rayap gedung BRSDM</t>
  </si>
  <si>
    <t>WA.2378.EBA.994.002.BC.523199.000469</t>
  </si>
  <si>
    <t>000469</t>
  </si>
  <si>
    <t>000470. Pemeliharaan aquarium BRSDM Ancol  6 UNIT x 12 BLN</t>
  </si>
  <si>
    <t>WA.2378.EBA.994.002.BC.523199.000470</t>
  </si>
  <si>
    <t>000470</t>
  </si>
  <si>
    <t>000471. Penyemprotan disinfektan/DBD Gedung Kantor</t>
  </si>
  <si>
    <t>WA.2378.EBA.994.002.BC.523199.000471</t>
  </si>
  <si>
    <t>000471</t>
  </si>
  <si>
    <t>000472. Keperluan sehari hari perkantoran</t>
  </si>
  <si>
    <t>WA.2378.EBA.994.002.DA</t>
  </si>
  <si>
    <t>WA.2378.EBA.994.002.DA.521111</t>
  </si>
  <si>
    <t>WA.2378.EBA.994.002.DA.521111.000472</t>
  </si>
  <si>
    <t>000472</t>
  </si>
  <si>
    <t>000473. Pramubakti (15 org x 13 bulan)</t>
  </si>
  <si>
    <t>WA.2378.EBA.994.002.DA.521111.000473</t>
  </si>
  <si>
    <t>000473</t>
  </si>
  <si>
    <t>000474. Pengemudi (1 org x 13 bulan)</t>
  </si>
  <si>
    <t>WA.2378.EBA.994.002.DA.521111.000474</t>
  </si>
  <si>
    <t>000474</t>
  </si>
  <si>
    <t>000475. Jaminan Tenaga Kerja Pramubakti (15 org x 12 bulan)</t>
  </si>
  <si>
    <t>WA.2378.EBA.994.002.DA.521111.000475</t>
  </si>
  <si>
    <t>000475</t>
  </si>
  <si>
    <t>000476. Jaminan Tenaga Kerja Pengemudi (1 org x 12 bulan)</t>
  </si>
  <si>
    <t>WA.2378.EBA.994.002.DA.521111.000476</t>
  </si>
  <si>
    <t>000476</t>
  </si>
  <si>
    <t>000477. biaya tol pimpinan</t>
  </si>
  <si>
    <t>WA.2378.EBA.994.002.DA.521119</t>
  </si>
  <si>
    <t>WA.2378.EBA.994.002.DA.521119.000477</t>
  </si>
  <si>
    <t>000477</t>
  </si>
  <si>
    <t>000478. Bahan Pencegahan Penularan Covid 19 ( 50 peg x 2 kali)</t>
  </si>
  <si>
    <t>WA.2378.EBA.994.002.DA.521131</t>
  </si>
  <si>
    <t>WA.2378.EBA.994.002.DA.521131.000478</t>
  </si>
  <si>
    <t>000478</t>
  </si>
  <si>
    <t>000479. Bahan Komputer</t>
  </si>
  <si>
    <t>WA.2378.EBA.994.002.DA.521811</t>
  </si>
  <si>
    <t>WA.2378.EBA.994.002.DA.521811.000479</t>
  </si>
  <si>
    <t>000479</t>
  </si>
  <si>
    <t>000480. ATK</t>
  </si>
  <si>
    <t>WA.2378.EBA.994.002.DA.521811.000480</t>
  </si>
  <si>
    <t>000480</t>
  </si>
  <si>
    <t>000481. Pencetakan sertifikat pelatihan 2 paket</t>
  </si>
  <si>
    <t>WA.2378.EBA.994.002.DA.521811.000481</t>
  </si>
  <si>
    <t>000481</t>
  </si>
  <si>
    <t>000482. Pencetakan kop surat dan amplop</t>
  </si>
  <si>
    <t>WA.2378.EBA.994.002.DA.521811.000482</t>
  </si>
  <si>
    <t>000482</t>
  </si>
  <si>
    <t>000483. Pengolah data dan informasi</t>
  </si>
  <si>
    <t>WA.2378.EBA.994.002.DA.522191</t>
  </si>
  <si>
    <t>WA.2378.EBA.994.002.DA.522191.000483</t>
  </si>
  <si>
    <t>000483</t>
  </si>
  <si>
    <t>000484. Pengolah Bahan Publikasi</t>
  </si>
  <si>
    <t>WA.2378.EBA.994.002.DA.522191.000484</t>
  </si>
  <si>
    <t>000484</t>
  </si>
  <si>
    <t>000485. Pengiriman Surat dinas</t>
  </si>
  <si>
    <t>WA.2378.EBA.994.002.DB</t>
  </si>
  <si>
    <t>WA.2378.EBA.994.002.DB.521114</t>
  </si>
  <si>
    <t>WA.2378.EBA.994.002.DB.521114.000485</t>
  </si>
  <si>
    <t>000485</t>
  </si>
  <si>
    <t>000486. Langganan Lisensi Aplikasi Video Conference kapasitas 1000 partisipan ( 1 akun x 12 bulan)</t>
  </si>
  <si>
    <t>WA.2378.EBA.994.002.DB.521131</t>
  </si>
  <si>
    <t>WA.2378.EBA.994.002.DB.521131.000486</t>
  </si>
  <si>
    <t>000486</t>
  </si>
  <si>
    <t>000487. Langganan Lisensi Aplikasi Video Conference kapasitas 100 partisipan ( 5 akun x 12 bulan)</t>
  </si>
  <si>
    <t>WA.2378.EBA.994.002.DB.521131.000487</t>
  </si>
  <si>
    <t>000487</t>
  </si>
  <si>
    <t>000488. Langganan Lisensi Media Komunikasi dan Publikasi</t>
  </si>
  <si>
    <t>WA.2378.EBA.994.002.DB.521131.000488</t>
  </si>
  <si>
    <t>000488</t>
  </si>
  <si>
    <t>000489. Sewa Mesin Fotokopi</t>
  </si>
  <si>
    <t>WA.2378.EBA.994.002.DB.522141</t>
  </si>
  <si>
    <t>WA.2378.EBA.994.002.DB.522141.000489</t>
  </si>
  <si>
    <t>000489</t>
  </si>
  <si>
    <t>000490. Sewa Tanaman</t>
  </si>
  <si>
    <t>WA.2378.EBA.994.002.DB.522141.000490</t>
  </si>
  <si>
    <t>000490</t>
  </si>
  <si>
    <t>000491. Sewa Gudang Arsip</t>
  </si>
  <si>
    <t>WA.2378.EBA.994.002.DB.522141.000491</t>
  </si>
  <si>
    <t>000491</t>
  </si>
  <si>
    <t>000492. Sewa Kendaraan Roda 4 Pejabat Eselon II ( 1 unit x 12 bulan)</t>
  </si>
  <si>
    <t>WA.2378.EBA.994.002.DB.522141.000492</t>
  </si>
  <si>
    <t>000492</t>
  </si>
  <si>
    <t>000493. Pemeliharaan Aquarium (1 unit x 12 bulan)</t>
  </si>
  <si>
    <t>WA.2378.EBA.994.002.DB.523121</t>
  </si>
  <si>
    <t>WA.2378.EBA.994.002.DB.523121.000493</t>
  </si>
  <si>
    <t>000493</t>
  </si>
  <si>
    <t>000494.  Laptop/Notebook</t>
  </si>
  <si>
    <t>WA.2378.EBA.994.002.DC</t>
  </si>
  <si>
    <t>WA.2378.EBA.994.002.DC.523121</t>
  </si>
  <si>
    <t>WA.2378.EBA.994.002.DC.523121.000494</t>
  </si>
  <si>
    <t>000494</t>
  </si>
  <si>
    <t>000495. Komputer/PC</t>
  </si>
  <si>
    <t>WA.2378.EBA.994.002.DC.523121.000495</t>
  </si>
  <si>
    <t>000495</t>
  </si>
  <si>
    <t>000496. Printer</t>
  </si>
  <si>
    <t>WA.2378.EBA.994.002.DC.523121.000496</t>
  </si>
  <si>
    <t>000496</t>
  </si>
  <si>
    <t>000497. Operasional kendaraan roda 4 Pejabat Eselon II (sewa)</t>
  </si>
  <si>
    <t>WA.2378.EBA.994.002.DC.523121.000497</t>
  </si>
  <si>
    <t>000497</t>
  </si>
  <si>
    <t>000498. Perawatan kendaraan roda 4</t>
  </si>
  <si>
    <t>WA.2378.EBA.994.002.DC.523121.000498</t>
  </si>
  <si>
    <t>000498</t>
  </si>
  <si>
    <t>000499. Perawatan kendaraan roda 2</t>
  </si>
  <si>
    <t>WA.2378.EBA.994.002.DC.523121.000499</t>
  </si>
  <si>
    <t>000499</t>
  </si>
  <si>
    <t>000500. Perbaikan peralatan kantor</t>
  </si>
  <si>
    <t>WA.2378.EBA.994.002.DC.523121.000500</t>
  </si>
  <si>
    <t>000500</t>
  </si>
  <si>
    <t>000501. Perbaikan CCTV</t>
  </si>
  <si>
    <t>WA.2378.EBA.994.002.DC.523121.000501</t>
  </si>
  <si>
    <t>000501</t>
  </si>
  <si>
    <t>000502. Snack/Makan Rapat Jamuan</t>
  </si>
  <si>
    <t>WA.2378.EBA.994.002.DD</t>
  </si>
  <si>
    <t>WA.2378.EBA.994.002.DD.521111</t>
  </si>
  <si>
    <t>WA.2378.EBA.994.002.DD.521111.000502</t>
  </si>
  <si>
    <t>000502</t>
  </si>
  <si>
    <t>000503. Honorarium Pejabat Pembuat Komitmen (pagu dana di atas  Rp10 miliar s.d. Rp25 miliar)</t>
  </si>
  <si>
    <t>WA.2378.EBA.994.002.DD.521115</t>
  </si>
  <si>
    <t>WA.2378.EBA.994.002.DD.521115.000503</t>
  </si>
  <si>
    <t>000503</t>
  </si>
  <si>
    <t>000504. Honorarium Staf  Pembantu PPK pagu dana di atas  Rp10 miliar s.d. Rp25 miliar (2 Orang x 12 BUlan)</t>
  </si>
  <si>
    <t>WA.2378.EBA.994.002.DD.521115.000504</t>
  </si>
  <si>
    <t>000504</t>
  </si>
  <si>
    <t>000505. BPP (pagu dana di atas  Rp10 miliar s.d. Rp25 miliar)</t>
  </si>
  <si>
    <t>WA.2378.EBA.994.002.DD.521115.000505</t>
  </si>
  <si>
    <t>000505</t>
  </si>
  <si>
    <t>000506.  Honorarium Pejabat Pengadaan Barang dan Jasa</t>
  </si>
  <si>
    <t>WA.2378.EBA.994.002.DD.521115.000506</t>
  </si>
  <si>
    <t>000506</t>
  </si>
  <si>
    <t>000507.  Pakaian dinas Pegawai ( 34 peg x 2 stell)</t>
  </si>
  <si>
    <t>WA.2378.EBA.994.002.DD.521119</t>
  </si>
  <si>
    <t>WA.2378.EBA.994.002.DD.521119.000507</t>
  </si>
  <si>
    <t>000507</t>
  </si>
  <si>
    <t>000508.  Pakaian dinas Pramubakti dan pengemudi ( 16 peg x 2 stell)</t>
  </si>
  <si>
    <t>WA.2378.EBA.994.002.DD.521119.000508</t>
  </si>
  <si>
    <t>000508</t>
  </si>
  <si>
    <t>000509. Keperluan sehari hari perkantoran</t>
  </si>
  <si>
    <t>WA.2378.EBA.994.002.GA</t>
  </si>
  <si>
    <t>WA.2378.EBA.994.002.GA.521111</t>
  </si>
  <si>
    <t>WA.2378.EBA.994.002.GA.521111.000509</t>
  </si>
  <si>
    <t>000509</t>
  </si>
  <si>
    <t>000510. Uang Lembur PPNPN</t>
  </si>
  <si>
    <t>WA.2378.EBA.994.002.GA.521111.000510</t>
  </si>
  <si>
    <t>000510</t>
  </si>
  <si>
    <t>000511. Jamuan</t>
  </si>
  <si>
    <t>WA.2378.EBA.994.002.GA.521111.000511</t>
  </si>
  <si>
    <t>000511</t>
  </si>
  <si>
    <t>000512. Pramubakti (12 org x 12 bulan)</t>
  </si>
  <si>
    <t>WA.2378.EBA.994.002.GA.521111.000512</t>
  </si>
  <si>
    <t>000512</t>
  </si>
  <si>
    <t>000513. Pengemudi (1 org x 12 bulan)</t>
  </si>
  <si>
    <t>WA.2378.EBA.994.002.GA.521111.000513</t>
  </si>
  <si>
    <t>000513</t>
  </si>
  <si>
    <t>000514. BPJS Ketenagakerjaan Pengemudi dan Pramubhakti</t>
  </si>
  <si>
    <t>WA.2378.EBA.994.002.GA.521111.000514</t>
  </si>
  <si>
    <t>000514</t>
  </si>
  <si>
    <t>000515. Pencetakan/Publikasi</t>
  </si>
  <si>
    <t>WA.2378.EBA.994.002.GA.521111.000515</t>
  </si>
  <si>
    <t>000515</t>
  </si>
  <si>
    <t>000516. Langganan Majalah dan Surat Kabar</t>
  </si>
  <si>
    <t>WA.2378.EBA.994.002.GA.521111.000516</t>
  </si>
  <si>
    <t>000516</t>
  </si>
  <si>
    <t>000517. Langganan biaya video conference dan Zoho</t>
  </si>
  <si>
    <t>WA.2378.EBA.994.002.GA.521111.000517</t>
  </si>
  <si>
    <t>000517</t>
  </si>
  <si>
    <t>000518. Estetika Kantor dan Pengharum Ruangan</t>
  </si>
  <si>
    <t>WA.2378.EBA.994.002.GA.521111.000518</t>
  </si>
  <si>
    <t>000518</t>
  </si>
  <si>
    <t>000519. Masker, hand sanitizer, desinfektan, multivitami/suplemen (59 peg x 7 kali)</t>
  </si>
  <si>
    <t>WA.2378.EBA.994.002.GA.521131</t>
  </si>
  <si>
    <t>WA.2378.EBA.994.002.GA.521131.000519</t>
  </si>
  <si>
    <t>000519</t>
  </si>
  <si>
    <t>000520. ATK</t>
  </si>
  <si>
    <t>WA.2378.EBA.994.002.GA.521811</t>
  </si>
  <si>
    <t>WA.2378.EBA.994.002.GA.521811.000520</t>
  </si>
  <si>
    <t>000520</t>
  </si>
  <si>
    <t>000521. Bahan Komputer</t>
  </si>
  <si>
    <t>WA.2378.EBA.994.002.GA.521811.000521</t>
  </si>
  <si>
    <t>000521</t>
  </si>
  <si>
    <t>000522. Kertas Fotocopy A4</t>
  </si>
  <si>
    <t>WA.2378.EBA.994.002.GA.521811.000522</t>
  </si>
  <si>
    <t>000522</t>
  </si>
  <si>
    <t>000523. Kertas Fotocopy F4</t>
  </si>
  <si>
    <t>WA.2378.EBA.994.002.GA.521811.000523</t>
  </si>
  <si>
    <t>000523</t>
  </si>
  <si>
    <t>000524. Kertas Kop A4 (4 warna)</t>
  </si>
  <si>
    <t>WA.2378.EBA.994.002.GA.521811.000524</t>
  </si>
  <si>
    <t>000524</t>
  </si>
  <si>
    <t>000525. Kertas Kop F4 (4 warna)</t>
  </si>
  <si>
    <t>WA.2378.EBA.994.002.GA.521811.000525</t>
  </si>
  <si>
    <t>000525</t>
  </si>
  <si>
    <t>000526. Amplop Kop Besar</t>
  </si>
  <si>
    <t>WA.2378.EBA.994.002.GA.521811.000526</t>
  </si>
  <si>
    <t>000526</t>
  </si>
  <si>
    <t>000527. Amplop Kop Kecil</t>
  </si>
  <si>
    <t>WA.2378.EBA.994.002.GA.521811.000527</t>
  </si>
  <si>
    <t>000527</t>
  </si>
  <si>
    <t>000528. Map Pusdik KP</t>
  </si>
  <si>
    <t>WA.2378.EBA.994.002.GA.521811.000528</t>
  </si>
  <si>
    <t>000528</t>
  </si>
  <si>
    <t>000529. Pengiriman surat dan dokumen/barang lainnya</t>
  </si>
  <si>
    <t>WA.2378.EBA.994.002.GB</t>
  </si>
  <si>
    <t>WA.2378.EBA.994.002.GB.521114</t>
  </si>
  <si>
    <t>WA.2378.EBA.994.002.GB.521114.000529</t>
  </si>
  <si>
    <t>000529</t>
  </si>
  <si>
    <t>000530. Sewa Mesin Photocopy</t>
  </si>
  <si>
    <t>WA.2378.EBA.994.002.GB.522141</t>
  </si>
  <si>
    <t>WA.2378.EBA.994.002.GB.522141.000530</t>
  </si>
  <si>
    <t>000530</t>
  </si>
  <si>
    <t>000531. Sewa Ruang Arsip dan Penyimpanan BMN</t>
  </si>
  <si>
    <t>WA.2378.EBA.994.002.GB.522141.000531</t>
  </si>
  <si>
    <t>000531</t>
  </si>
  <si>
    <t>000532. Pemeliharaan dan Operasional Kendaraan Pejabat Eselon II</t>
  </si>
  <si>
    <t>WA.2378.EBA.994.002.GC</t>
  </si>
  <si>
    <t>WA.2378.EBA.994.002.GC.523121</t>
  </si>
  <si>
    <t>WA.2378.EBA.994.002.GC.523121.000532</t>
  </si>
  <si>
    <t>000532</t>
  </si>
  <si>
    <t>000533. Pemeliharaan dan Operasional Kendaraan Roda 4</t>
  </si>
  <si>
    <t>WA.2378.EBA.994.002.GC.523121.000533</t>
  </si>
  <si>
    <t>000533</t>
  </si>
  <si>
    <t>000534. Pemeliharaan dan Operasional Kendaraan Roda Dua</t>
  </si>
  <si>
    <t>WA.2378.EBA.994.002.GC.523121.000534</t>
  </si>
  <si>
    <t>000534</t>
  </si>
  <si>
    <t>000535. Laptop/Notebook</t>
  </si>
  <si>
    <t>WA.2378.EBA.994.002.GC.523121.000535</t>
  </si>
  <si>
    <t>000535</t>
  </si>
  <si>
    <t>000536. Komputer PC</t>
  </si>
  <si>
    <t>WA.2378.EBA.994.002.GC.523121.000536</t>
  </si>
  <si>
    <t>000536</t>
  </si>
  <si>
    <t>000537. Printer</t>
  </si>
  <si>
    <t>WA.2378.EBA.994.002.GC.523121.000537</t>
  </si>
  <si>
    <t>000537</t>
  </si>
  <si>
    <t>000538. LCD</t>
  </si>
  <si>
    <t>WA.2378.EBA.994.002.GC.523121.000538</t>
  </si>
  <si>
    <t>000538</t>
  </si>
  <si>
    <t>000539. Kamera</t>
  </si>
  <si>
    <t>WA.2378.EBA.994.002.GC.523121.000539</t>
  </si>
  <si>
    <t>000539</t>
  </si>
  <si>
    <t>000540. Perawatan Barang Inventaris Kantor</t>
  </si>
  <si>
    <t>WA.2378.EBA.994.002.GC.523121.000540</t>
  </si>
  <si>
    <t>000540</t>
  </si>
  <si>
    <t>000541. Pemeliharaan Aquarium (2 unit)</t>
  </si>
  <si>
    <t>WA.2378.EBA.994.002.GC.523199</t>
  </si>
  <si>
    <t>WA.2378.EBA.994.002.GC.523199.000541</t>
  </si>
  <si>
    <t>000541</t>
  </si>
  <si>
    <t>000542. Pakaian Dinas Pegawai (59 orang x 2 stell)</t>
  </si>
  <si>
    <t>WA.2378.EBA.994.002.GD</t>
  </si>
  <si>
    <t>WA.2378.EBA.994.002.GD.521111</t>
  </si>
  <si>
    <t>WA.2378.EBA.994.002.GD.521111.000542</t>
  </si>
  <si>
    <t>000542</t>
  </si>
  <si>
    <t>000543. PPK Pusat Pendiidikan</t>
  </si>
  <si>
    <t>WA.2378.EBA.994.002.GD.521115</t>
  </si>
  <si>
    <t>WA.2378.EBA.994.002.GD.521115.000543</t>
  </si>
  <si>
    <t>000543</t>
  </si>
  <si>
    <t>000544. Anggota Tim Penghapusan BMN (3 ORANG x 1 KEG)</t>
  </si>
  <si>
    <t>WA.2378.EBA.994.002.GD.521115.000544</t>
  </si>
  <si>
    <t>000544</t>
  </si>
  <si>
    <t>000545. Bendahara Pengeluaran Pembantu (1 ORG x 12 BLN)</t>
  </si>
  <si>
    <t>WA.2378.EBA.994.002.GD.521115.000545</t>
  </si>
  <si>
    <t>000545</t>
  </si>
  <si>
    <t>000546. Staf Pengelola Keuangan KPA ( 1 ORG x 12 BLN)</t>
  </si>
  <si>
    <t>WA.2378.EBA.994.002.GD.521115.000546</t>
  </si>
  <si>
    <t>000546</t>
  </si>
  <si>
    <t>000547. Pejabat Pengadaan Barang dan Jasa (1 ORG x 12 BLN)</t>
  </si>
  <si>
    <t>WA.2378.EBA.994.002.GD.521115.000547</t>
  </si>
  <si>
    <t>000547</t>
  </si>
  <si>
    <t>000548. Penyimpan BMN Pembantu (1 ORG x 12 BLN)</t>
  </si>
  <si>
    <t>WA.2378.EBA.994.002.GD.521115.000548</t>
  </si>
  <si>
    <t>000548</t>
  </si>
  <si>
    <t>000549. Pengelola SAK Pembantu (1 ORG x 12 BLN)</t>
  </si>
  <si>
    <t>WA.2378.EBA.994.002.GD.521115.000549</t>
  </si>
  <si>
    <t>000549</t>
  </si>
  <si>
    <t>000550. Pengelola BMN Pembantu (1 ORG x 12 BLN)</t>
  </si>
  <si>
    <t>WA.2378.EBA.994.002.GD.521115.000550</t>
  </si>
  <si>
    <t>000550</t>
  </si>
  <si>
    <t>000551. Ketua Tim Penghapusan BMN</t>
  </si>
  <si>
    <t>WA.2378.EBA.994.002.GD.521115.000551</t>
  </si>
  <si>
    <t>000551</t>
  </si>
  <si>
    <t>000552. Sekretaris Tim Penghapusan BMN</t>
  </si>
  <si>
    <t>WA.2378.EBA.994.002.GD.521115.000552</t>
  </si>
  <si>
    <t>000552</t>
  </si>
  <si>
    <t>000783. Pengadaan Kendaraan Dinas operasional</t>
  </si>
  <si>
    <t>WA.2378.EBB.951.101.A</t>
  </si>
  <si>
    <t>WA.2378.EBB.951.101.A.532111</t>
  </si>
  <si>
    <t>WA.2378.EBB.951.101.A.532111.000783</t>
  </si>
  <si>
    <t>000783</t>
  </si>
  <si>
    <t>000784. Pengadaan infrastruktur/Sarpras Command Center</t>
  </si>
  <si>
    <t>WA.2378.EBB.951.102.A</t>
  </si>
  <si>
    <t>WA.2378.EBB.951.102.A.532111</t>
  </si>
  <si>
    <t>WA.2378.EBB.951.102.A.532111.000784</t>
  </si>
  <si>
    <t>000784</t>
  </si>
  <si>
    <t>000785. Revitalisasi sarana dan prasaran perkantoran</t>
  </si>
  <si>
    <t>WA.2378.EBB.951.102.A.532111.000785</t>
  </si>
  <si>
    <t>000785</t>
  </si>
  <si>
    <t>000786. Peralatan dan Meubelair Pusdik</t>
  </si>
  <si>
    <t>WA.2378.EBB.951.303.A</t>
  </si>
  <si>
    <t>WA.2378.EBB.951.303.A.532111</t>
  </si>
  <si>
    <t>WA.2378.EBB.951.303.A.532111.000786</t>
  </si>
  <si>
    <t>000786</t>
  </si>
  <si>
    <t>000779. Pengadaan Meubelair kantor BRSDM Ancol</t>
  </si>
  <si>
    <t>WA.2378.EBB.971.102.A</t>
  </si>
  <si>
    <t>WA.2378.EBB.971.102.A.533111</t>
  </si>
  <si>
    <t>WA.2378.EBB.971.102.A.533111.000779</t>
  </si>
  <si>
    <t>000779</t>
  </si>
  <si>
    <t>000780. Pengadaan Meubelair kantor BRSDM Gambir</t>
  </si>
  <si>
    <t>WA.2378.EBB.971.102.A.533111.000780</t>
  </si>
  <si>
    <t>000780</t>
  </si>
  <si>
    <t>000781.  Pembuatan/Penataan ruang kerja kantor BRSDM Ancol</t>
  </si>
  <si>
    <t>WA.2378.EBB.971.102.A.533111.000781</t>
  </si>
  <si>
    <t>000781</t>
  </si>
  <si>
    <t>000782.  Pembuatan/Penataan ruang kerja kantor BRSDM Gambir</t>
  </si>
  <si>
    <t>WA.2378.EBB.971.102.A.533111.000782</t>
  </si>
  <si>
    <t>000782</t>
  </si>
  <si>
    <t>000787.  Fotocopy/Penggandaan</t>
  </si>
  <si>
    <t>WA.2378.EBC.954.101.A</t>
  </si>
  <si>
    <t>WA.2378.EBC.954.101.A.521211</t>
  </si>
  <si>
    <t>WA.2378.EBC.954.101.A.521211.000787</t>
  </si>
  <si>
    <t>000787</t>
  </si>
  <si>
    <t>000788. Tim Penguji Seleksi Calon Penerima Satyalancana</t>
  </si>
  <si>
    <t>WA.2378.EBC.954.101.A.521213</t>
  </si>
  <si>
    <t>WA.2378.EBC.954.101.A.521213.000788</t>
  </si>
  <si>
    <t>000788</t>
  </si>
  <si>
    <t>000789. Tim penguji Makalah Ujian Penyesuaian Ijazah</t>
  </si>
  <si>
    <t>WA.2378.EBC.954.101.A.521213.000789</t>
  </si>
  <si>
    <t>000789</t>
  </si>
  <si>
    <t>000790. Biaya Pemeriksaan Kesehatan Pegawai</t>
  </si>
  <si>
    <t>WA.2378.EBC.954.101.A.521219</t>
  </si>
  <si>
    <t>WA.2378.EBC.954.101.A.521219.000790</t>
  </si>
  <si>
    <t>000790</t>
  </si>
  <si>
    <t>000791. ATK</t>
  </si>
  <si>
    <t>WA.2378.EBC.954.101.A.521811</t>
  </si>
  <si>
    <t>WA.2378.EBC.954.101.A.521811.000791</t>
  </si>
  <si>
    <t>000791</t>
  </si>
  <si>
    <t>000792. Bahan Komputer</t>
  </si>
  <si>
    <t>WA.2378.EBC.954.101.A.521811.000792</t>
  </si>
  <si>
    <t>000792</t>
  </si>
  <si>
    <t>000793. Narasumber pejabat/setara eselon II</t>
  </si>
  <si>
    <t>WA.2378.EBC.954.101.A.522151</t>
  </si>
  <si>
    <t>WA.2378.EBC.954.101.A.522151.000793</t>
  </si>
  <si>
    <t>000793</t>
  </si>
  <si>
    <t>000794. Narasumber pejabat/setara eselon III</t>
  </si>
  <si>
    <t>WA.2378.EBC.954.101.A.522151.000794</t>
  </si>
  <si>
    <t>000794</t>
  </si>
  <si>
    <t>000795. Diklat Pejabat Fungsional Sekretariat dan Pusat</t>
  </si>
  <si>
    <t>WA.2378.EBC.954.101.A.522191</t>
  </si>
  <si>
    <t>WA.2378.EBC.954.101.A.522191.000795</t>
  </si>
  <si>
    <t>000795</t>
  </si>
  <si>
    <t>000796. Diklat Pegawai Pelaksana Sekretariat dan Pusat</t>
  </si>
  <si>
    <t>WA.2378.EBC.954.101.A.522191.000796</t>
  </si>
  <si>
    <t>000796</t>
  </si>
  <si>
    <t>000797. Dalam rangka Diklat Fungsional  Bimtek magang peingkatan kapasitas</t>
  </si>
  <si>
    <t>WA.2378.EBC.954.101.A.524111</t>
  </si>
  <si>
    <t>WA.2378.EBC.954.101.A.524111.000797</t>
  </si>
  <si>
    <t>000797</t>
  </si>
  <si>
    <t>000798. Dalam Rangka kegiatan Kepegawaian, Ujian,Kapasitas, Monev Tubel dan penghargaan Satyalancana</t>
  </si>
  <si>
    <t>WA.2378.EBC.954.101.A.524111.000798</t>
  </si>
  <si>
    <t>000798</t>
  </si>
  <si>
    <t>000799. Transportasi Lokal</t>
  </si>
  <si>
    <t>WA.2378.EBC.954.101.A.524114</t>
  </si>
  <si>
    <t>WA.2378.EBC.954.101.A.524114.000799</t>
  </si>
  <si>
    <t>000799</t>
  </si>
  <si>
    <t>000800. Perjalanan dalam kota lebih dari 8 Jam  6 ORANG x 5 KALI</t>
  </si>
  <si>
    <t>WA.2378.EBC.954.101.A.524114.000800</t>
  </si>
  <si>
    <t>000800</t>
  </si>
  <si>
    <t>000801. Perlengkapan Peserta  (130 org x 1 Kali)</t>
  </si>
  <si>
    <t>WA.2378.EBC.954.101.B</t>
  </si>
  <si>
    <t>WA.2378.EBC.954.101.B.521211</t>
  </si>
  <si>
    <t>WA.2378.EBC.954.101.B.521211.000801</t>
  </si>
  <si>
    <t>000801</t>
  </si>
  <si>
    <t>000802. Penggandaan</t>
  </si>
  <si>
    <t>WA.2378.EBC.954.101.B.521211.000802</t>
  </si>
  <si>
    <t>000802</t>
  </si>
  <si>
    <t>000803. Kegiatan Capacity Building</t>
  </si>
  <si>
    <t>WA.2378.EBC.954.101.B.522191</t>
  </si>
  <si>
    <t>WA.2378.EBC.954.101.B.522191.000803</t>
  </si>
  <si>
    <t>000803</t>
  </si>
  <si>
    <t>000804. Perjalanan dinas dalam rangka peningkatan kapasitas pegawai (42 orang x 1 KALI)</t>
  </si>
  <si>
    <t>WA.2378.EBC.954.101.B.524111</t>
  </si>
  <si>
    <t>WA.2378.EBC.954.101.B.524111.000804</t>
  </si>
  <si>
    <t>000804</t>
  </si>
  <si>
    <t>000805. Penggandaan/Penjilidan</t>
  </si>
  <si>
    <t>WA.2378.EBC.954.102.A</t>
  </si>
  <si>
    <t>WA.2378.EBC.954.102.A.521211</t>
  </si>
  <si>
    <t>WA.2378.EBC.954.102.A.521211.000805</t>
  </si>
  <si>
    <t>000805</t>
  </si>
  <si>
    <t>000806. Pencetakan Peraturan/Juknis</t>
  </si>
  <si>
    <t>WA.2378.EBC.954.102.A.521211.000806</t>
  </si>
  <si>
    <t>000806</t>
  </si>
  <si>
    <t>000807. Pencetakan Laporan Penilaian Angka Kredit</t>
  </si>
  <si>
    <t>WA.2378.EBC.954.102.A.521211.000807</t>
  </si>
  <si>
    <t>000807</t>
  </si>
  <si>
    <t>000808. Pengadaan lisensi aplikasi untuk penyelenggaraan rapat secara online/video conference berbayar</t>
  </si>
  <si>
    <t>WA.2378.EBC.954.102.A.521241</t>
  </si>
  <si>
    <t>WA.2378.EBC.954.102.A.521241.000808</t>
  </si>
  <si>
    <t>000808</t>
  </si>
  <si>
    <t>000809. Biaya Biaya komunikasi dlm bentuk pulsa telepon atau paket data internet</t>
  </si>
  <si>
    <t>WA.2378.EBC.954.102.A.521241.000809</t>
  </si>
  <si>
    <t>000809</t>
  </si>
  <si>
    <t>000810. ATK</t>
  </si>
  <si>
    <t>WA.2378.EBC.954.102.A.521811</t>
  </si>
  <si>
    <t>WA.2378.EBC.954.102.A.521811.000810</t>
  </si>
  <si>
    <t>000810</t>
  </si>
  <si>
    <t>000811. Bahan Komputer</t>
  </si>
  <si>
    <t>WA.2378.EBC.954.102.A.521811.000811</t>
  </si>
  <si>
    <t>000811</t>
  </si>
  <si>
    <t>000812. Narasumber pejabat/setara eselon III</t>
  </si>
  <si>
    <t>WA.2378.EBC.954.102.A.522151</t>
  </si>
  <si>
    <t>WA.2378.EBC.954.102.A.522151.000812</t>
  </si>
  <si>
    <t>000812</t>
  </si>
  <si>
    <t>000813. Pembayaran Pelaksanaan Rapid/PCR Test COVID-19</t>
  </si>
  <si>
    <t>WA.2378.EBC.954.102.A.522192</t>
  </si>
  <si>
    <t>WA.2378.EBC.954.102.A.522192.000813</t>
  </si>
  <si>
    <t>000813</t>
  </si>
  <si>
    <t>000814. Identifikasi, Pembinaan, Sosialisasi dan Koordinasi</t>
  </si>
  <si>
    <t>WA.2378.EBC.954.102.A.524111</t>
  </si>
  <si>
    <t>WA.2378.EBC.954.102.A.524111.000814</t>
  </si>
  <si>
    <t>000814</t>
  </si>
  <si>
    <t>000815. Penilaian Angka Kredit Jabatan Fungsional</t>
  </si>
  <si>
    <t>WA.2378.EBC.954.102.A.524111.000815</t>
  </si>
  <si>
    <t>000815</t>
  </si>
  <si>
    <t>000816. Perjalanan Dalam Kota Lebih dari 8 Jam</t>
  </si>
  <si>
    <t>WA.2378.EBC.954.102.A.524114</t>
  </si>
  <si>
    <t>WA.2378.EBC.954.102.A.524114.000816</t>
  </si>
  <si>
    <t>000816</t>
  </si>
  <si>
    <t>000817. Transport Lokal</t>
  </si>
  <si>
    <t>WA.2378.EBC.954.102.A.524114.000817</t>
  </si>
  <si>
    <t>000817</t>
  </si>
  <si>
    <t>000818. Fotocopy/Penggandaan</t>
  </si>
  <si>
    <t>WA.2378.EBC.954.102.B</t>
  </si>
  <si>
    <t>WA.2378.EBC.954.102.B.521211</t>
  </si>
  <si>
    <t>WA.2378.EBC.954.102.B.521211.000818</t>
  </si>
  <si>
    <t>000818</t>
  </si>
  <si>
    <t>000819. Pencetakan Laporan</t>
  </si>
  <si>
    <t>WA.2378.EBC.954.102.B.521211.000819</t>
  </si>
  <si>
    <t>000819</t>
  </si>
  <si>
    <t>000820. ATK</t>
  </si>
  <si>
    <t>WA.2378.EBC.954.102.B.521811</t>
  </si>
  <si>
    <t>WA.2378.EBC.954.102.B.521811.000820</t>
  </si>
  <si>
    <t>000820</t>
  </si>
  <si>
    <t>000821. Bahan Komputer</t>
  </si>
  <si>
    <t>WA.2378.EBC.954.102.B.521811.000821</t>
  </si>
  <si>
    <t>000821</t>
  </si>
  <si>
    <t>000822. Singkronisasi Data Epegawai dan Pengelolaan Presensi</t>
  </si>
  <si>
    <t>WA.2378.EBC.954.102.B.524111</t>
  </si>
  <si>
    <t>WA.2378.EBC.954.102.B.524111.000822</t>
  </si>
  <si>
    <t>000822</t>
  </si>
  <si>
    <t>000823. Fotocopy/penggandaan</t>
  </si>
  <si>
    <t>WA.2378.EBC.954.103.A</t>
  </si>
  <si>
    <t>WA.2378.EBC.954.103.A.521211</t>
  </si>
  <si>
    <t>WA.2378.EBC.954.103.A.521211.000823</t>
  </si>
  <si>
    <t>000823</t>
  </si>
  <si>
    <t>000824. ATK</t>
  </si>
  <si>
    <t>WA.2378.EBC.954.103.A.521811</t>
  </si>
  <si>
    <t>WA.2378.EBC.954.103.A.521811.000824</t>
  </si>
  <si>
    <t>000824</t>
  </si>
  <si>
    <t>000825. Bahan Komputer</t>
  </si>
  <si>
    <t>WA.2378.EBC.954.103.A.521811.000825</t>
  </si>
  <si>
    <t>000825</t>
  </si>
  <si>
    <t>000826. Honorarium Rohaniawan (3 Orang, 16 Kali)</t>
  </si>
  <si>
    <t>WA.2378.EBC.954.103.A.522151</t>
  </si>
  <si>
    <t>WA.2378.EBC.954.103.A.522151.000826</t>
  </si>
  <si>
    <t>000826</t>
  </si>
  <si>
    <t>000827. Pengepakan dan Pengiriman Barang Pejabat yang Mutasi</t>
  </si>
  <si>
    <t>WA.2378.EBC.954.103.A.522191</t>
  </si>
  <si>
    <t>WA.2378.EBC.954.103.A.522191.000827</t>
  </si>
  <si>
    <t>000827</t>
  </si>
  <si>
    <t>000828. Dalam rangka Mutasi Pejabat, Monev IKU IP dan Pelantikan Pejabat</t>
  </si>
  <si>
    <t>WA.2378.EBC.954.103.A.524111</t>
  </si>
  <si>
    <t>WA.2378.EBC.954.103.A.524111.000828</t>
  </si>
  <si>
    <t>000828</t>
  </si>
  <si>
    <t>000829. Transportasi Lokal</t>
  </si>
  <si>
    <t>WA.2378.EBC.954.103.A.524114</t>
  </si>
  <si>
    <t>WA.2378.EBC.954.103.A.524114.000829</t>
  </si>
  <si>
    <t>000829</t>
  </si>
  <si>
    <t>000830. Perjalanan dalam kota lebih dari 8 Jam  6 ORANG x 5 KALI</t>
  </si>
  <si>
    <t>WA.2378.EBC.954.103.A.524114.000830</t>
  </si>
  <si>
    <t>000830</t>
  </si>
  <si>
    <t>000831. Fotocopy/penggandaan</t>
  </si>
  <si>
    <t>WA.2378.EBC.954.103.B</t>
  </si>
  <si>
    <t>WA.2378.EBC.954.103.B.521211</t>
  </si>
  <si>
    <t>WA.2378.EBC.954.103.B.521211.000831</t>
  </si>
  <si>
    <t>000831</t>
  </si>
  <si>
    <t>000832. Biaya Biaya komunikasi dlm bentuk pulsa telepon atau paket data internet (7 orang x 12 bulan)</t>
  </si>
  <si>
    <t>WA.2378.EBC.954.103.B.521241</t>
  </si>
  <si>
    <t>WA.2378.EBC.954.103.B.521241.000832</t>
  </si>
  <si>
    <t>000832</t>
  </si>
  <si>
    <t>000833. Pengadaan lisensi aplikasi untuk penyelenggaraan rapat secara online/video conference berbayar</t>
  </si>
  <si>
    <t>WA.2378.EBC.954.103.B.521241.000833</t>
  </si>
  <si>
    <t>000833</t>
  </si>
  <si>
    <t>000834. ATK</t>
  </si>
  <si>
    <t>WA.2378.EBC.954.103.B.521811</t>
  </si>
  <si>
    <t>WA.2378.EBC.954.103.B.521811.000834</t>
  </si>
  <si>
    <t>000834</t>
  </si>
  <si>
    <t>000835. Bahan Komputer</t>
  </si>
  <si>
    <t>WA.2378.EBC.954.103.B.521811.000835</t>
  </si>
  <si>
    <t>000835</t>
  </si>
  <si>
    <t>000836. Pembayaran Pelaksanaan Rapid Test COVID-19</t>
  </si>
  <si>
    <t>WA.2378.EBC.954.103.B.522192</t>
  </si>
  <si>
    <t>WA.2378.EBC.954.103.B.522192.000836</t>
  </si>
  <si>
    <t>000836</t>
  </si>
  <si>
    <t>000837. Monitoring dan Evaluasi Kepatuhan Pengisian LHKASN</t>
  </si>
  <si>
    <t>WA.2378.EBC.954.103.B.524111</t>
  </si>
  <si>
    <t>WA.2378.EBC.954.103.B.524111.000837</t>
  </si>
  <si>
    <t>000837</t>
  </si>
  <si>
    <t>000838. Transport Lokal Dalam Rangka Internalisasi Nilai-Nilai Kebangsaan</t>
  </si>
  <si>
    <t>WA.2378.EBC.954.103.B.524114</t>
  </si>
  <si>
    <t>WA.2378.EBC.954.103.B.524114.000838</t>
  </si>
  <si>
    <t>000838</t>
  </si>
  <si>
    <t>000839. Transportasi Lokal</t>
  </si>
  <si>
    <t>WA.2378.EBC.954.103.B.524114.000839</t>
  </si>
  <si>
    <t>000839</t>
  </si>
  <si>
    <t>000840. Perjalanan dalam kota lebih dari 8 Jam  6 ORANG x 5 KALI</t>
  </si>
  <si>
    <t>WA.2378.EBC.954.103.B.524114.000840</t>
  </si>
  <si>
    <t>000840</t>
  </si>
  <si>
    <t>000842. Penggandaan materi Renja</t>
  </si>
  <si>
    <t>WA.2378.EBD.952.101.A</t>
  </si>
  <si>
    <t>WA.2378.EBD.952.101.A.521211</t>
  </si>
  <si>
    <t>WA.2378.EBD.952.101.A.521211.000842</t>
  </si>
  <si>
    <t>000842</t>
  </si>
  <si>
    <t>000843. Penggandaan laporan</t>
  </si>
  <si>
    <t>WA.2378.EBD.952.101.A.521211.000843</t>
  </si>
  <si>
    <t>000843</t>
  </si>
  <si>
    <t>000844. Penggandaan dan pencetakan Renja</t>
  </si>
  <si>
    <t>WA.2378.EBD.952.101.A.521211.000844</t>
  </si>
  <si>
    <t>000844</t>
  </si>
  <si>
    <t>000845. Backdrop</t>
  </si>
  <si>
    <t>WA.2378.EBD.952.101.A.521211.000845</t>
  </si>
  <si>
    <t>000845</t>
  </si>
  <si>
    <t>000846. Perlengkapan peserta, panitia dan narasumber</t>
  </si>
  <si>
    <t>WA.2378.EBD.952.101.A.521211.000846</t>
  </si>
  <si>
    <t>000846</t>
  </si>
  <si>
    <t>000847. ATK</t>
  </si>
  <si>
    <t>WA.2378.EBD.952.101.A.521811</t>
  </si>
  <si>
    <t>WA.2378.EBD.952.101.A.521811.000847</t>
  </si>
  <si>
    <t>000847</t>
  </si>
  <si>
    <t>000848. bahan komputer</t>
  </si>
  <si>
    <t>WA.2378.EBD.952.101.A.521811.000848</t>
  </si>
  <si>
    <t>000848</t>
  </si>
  <si>
    <t>000849. Narasumber pejabat/setara eselon II</t>
  </si>
  <si>
    <t>WA.2378.EBD.952.101.A.522151</t>
  </si>
  <si>
    <t>WA.2378.EBD.952.101.A.522151.000849</t>
  </si>
  <si>
    <t>000849</t>
  </si>
  <si>
    <t>000850. Narasumber pejabat/setara eselon III</t>
  </si>
  <si>
    <t>WA.2378.EBD.952.101.A.522151.000850</t>
  </si>
  <si>
    <t>000850</t>
  </si>
  <si>
    <t>000851. Dalam rangka penyusunan Renja BRSDM, koordinasi/ konsolidasi penyusunan program wilayah timur dan Wilayah Tengan,  Pembinaan Peren</t>
  </si>
  <si>
    <t>WA.2378.EBD.952.101.A.524111</t>
  </si>
  <si>
    <t>WA.2378.EBD.952.101.A.524111.000851</t>
  </si>
  <si>
    <t>000851</t>
  </si>
  <si>
    <t>000852. Transport lokal</t>
  </si>
  <si>
    <t>WA.2378.EBD.952.101.A.524113</t>
  </si>
  <si>
    <t>WA.2378.EBD.952.101.A.524113.000852</t>
  </si>
  <si>
    <t>000852</t>
  </si>
  <si>
    <t>000853. transport Menghadiri undangan dari unit kerja/instansi lain</t>
  </si>
  <si>
    <t>WA.2378.EBD.952.101.A.524114</t>
  </si>
  <si>
    <t>WA.2378.EBD.952.101.A.524114.000853</t>
  </si>
  <si>
    <t>000853</t>
  </si>
  <si>
    <t>000854. Uang harian Menghadiri undangan dari unit kerja/instansi lain</t>
  </si>
  <si>
    <t>WA.2378.EBD.952.101.A.524114.000854</t>
  </si>
  <si>
    <t>000854</t>
  </si>
  <si>
    <t>000856. Pelaksanaan Renja (100 org x 1 kl x 2 hari)</t>
  </si>
  <si>
    <t>WA.2378.EBD.952.101.A.524119</t>
  </si>
  <si>
    <t>WA.2378.EBD.952.101.A.524119.000856</t>
  </si>
  <si>
    <t>000856</t>
  </si>
  <si>
    <t>000857. Uang harian  Renja (100 org x 2 hari)</t>
  </si>
  <si>
    <t>WA.2378.EBD.952.101.A.524119.000857</t>
  </si>
  <si>
    <t>000857</t>
  </si>
  <si>
    <t>000858. transport  (30 org x 1 kali)</t>
  </si>
  <si>
    <t>WA.2378.EBD.952.101.A.524119.000858</t>
  </si>
  <si>
    <t>000858</t>
  </si>
  <si>
    <t>000859. Penggandaan penjilidan</t>
  </si>
  <si>
    <t>WA.2378.EBD.952.101.B</t>
  </si>
  <si>
    <t>WA.2378.EBD.952.101.B.521211</t>
  </si>
  <si>
    <t>WA.2378.EBD.952.101.B.521211.000859</t>
  </si>
  <si>
    <t>000859</t>
  </si>
  <si>
    <t>000860. Pencetakan Dokumen RKAKL</t>
  </si>
  <si>
    <t>WA.2378.EBD.952.101.B.521211.000860</t>
  </si>
  <si>
    <t>000860</t>
  </si>
  <si>
    <t>000861. ATK</t>
  </si>
  <si>
    <t>WA.2378.EBD.952.101.B.521811</t>
  </si>
  <si>
    <t>WA.2378.EBD.952.101.B.521811.000861</t>
  </si>
  <si>
    <t>000861</t>
  </si>
  <si>
    <t>000862. Bahan Komputer</t>
  </si>
  <si>
    <t>WA.2378.EBD.952.101.B.521811.000862</t>
  </si>
  <si>
    <t>000862</t>
  </si>
  <si>
    <t>000863. Narasumber pejabat/setara eselon II</t>
  </si>
  <si>
    <t>WA.2378.EBD.952.101.B.522151</t>
  </si>
  <si>
    <t>WA.2378.EBD.952.101.B.522151.000863</t>
  </si>
  <si>
    <t>000863</t>
  </si>
  <si>
    <t>000864. Narasumber pejabat/setara eselon III</t>
  </si>
  <si>
    <t>WA.2378.EBD.952.101.B.522151.000864</t>
  </si>
  <si>
    <t>000864</t>
  </si>
  <si>
    <t>000865. Dalam rangka identifikasi perencanaan anggaran, koordinasi,konsolidasi</t>
  </si>
  <si>
    <t>WA.2378.EBD.952.101.B.524111</t>
  </si>
  <si>
    <t>WA.2378.EBD.952.101.B.524111.000865</t>
  </si>
  <si>
    <t>000865</t>
  </si>
  <si>
    <t>000866. Dalam rangka integrasi, pembinaan perencanaan anggaran serta fasilitasi revisi anggaran,</t>
  </si>
  <si>
    <t>WA.2378.EBD.952.101.B.524111.000866</t>
  </si>
  <si>
    <t>000866</t>
  </si>
  <si>
    <t>000867. Rakor perencanaan anggaran Menghadiri undangan dari unit kerja/instansi lain</t>
  </si>
  <si>
    <t>WA.2378.EBD.952.101.B.524111.000867</t>
  </si>
  <si>
    <t>000867</t>
  </si>
  <si>
    <t>000868. Transport lokal dalam rangka rapat dan koodinasi</t>
  </si>
  <si>
    <t>WA.2378.EBD.952.101.B.524113</t>
  </si>
  <si>
    <t>WA.2378.EBD.952.101.B.524113.000868</t>
  </si>
  <si>
    <t>000868</t>
  </si>
  <si>
    <t>000869. Uang harian rapat 8 jam</t>
  </si>
  <si>
    <t>WA.2378.EBD.952.101.B.524113.000869</t>
  </si>
  <si>
    <t>000869</t>
  </si>
  <si>
    <t>000870.  Transport lokal dalam rangka rapat dan koodinasi</t>
  </si>
  <si>
    <t>WA.2378.EBD.952.101.B.524114</t>
  </si>
  <si>
    <t>WA.2378.EBD.952.101.B.524114.000870</t>
  </si>
  <si>
    <t>000870</t>
  </si>
  <si>
    <t>000871. Uang harian rapat 8 jam</t>
  </si>
  <si>
    <t>WA.2378.EBD.952.101.B.524114.000871</t>
  </si>
  <si>
    <t>000871</t>
  </si>
  <si>
    <t>000872. Uang harian Menghadiri undangan dari unit kerja/instansi lain</t>
  </si>
  <si>
    <t>WA.2378.EBD.952.101.B.524114.000872</t>
  </si>
  <si>
    <t>000872</t>
  </si>
  <si>
    <t>000873. transport Menghadiri undangan dari unit kerja/instansi lain</t>
  </si>
  <si>
    <t>WA.2378.EBD.952.101.B.524114.000873</t>
  </si>
  <si>
    <t>000873</t>
  </si>
  <si>
    <t>000874. ATK</t>
  </si>
  <si>
    <t>WA.2378.EBD.952.101.C</t>
  </si>
  <si>
    <t>WA.2378.EBD.952.101.C.521811</t>
  </si>
  <si>
    <t>WA.2378.EBD.952.101.C.521811.000874</t>
  </si>
  <si>
    <t>000874</t>
  </si>
  <si>
    <t>000875. Bahan Komputer</t>
  </si>
  <si>
    <t>WA.2378.EBD.952.101.C.521811.000875</t>
  </si>
  <si>
    <t>000875</t>
  </si>
  <si>
    <t>000876. Narasumber pejabat/setara eselon II</t>
  </si>
  <si>
    <t>WA.2378.EBD.952.101.C.522151</t>
  </si>
  <si>
    <t>WA.2378.EBD.952.101.C.522151.000876</t>
  </si>
  <si>
    <t>000876</t>
  </si>
  <si>
    <t>000877. Narasumber pejabat/setara eselon III</t>
  </si>
  <si>
    <t>WA.2378.EBD.952.101.C.522151.000877</t>
  </si>
  <si>
    <t>000877</t>
  </si>
  <si>
    <t>000878. Dalam rangka identifikasi dan penyusunan perencanaan kinerja</t>
  </si>
  <si>
    <t>WA.2378.EBD.952.101.C.524111</t>
  </si>
  <si>
    <t>WA.2378.EBD.952.101.C.524111.000878</t>
  </si>
  <si>
    <t>000878</t>
  </si>
  <si>
    <t>000879. Dalam rangka koordinasi,konsolidasi,integrasi, pembinaan Perencanaan kinerja</t>
  </si>
  <si>
    <t>WA.2378.EBD.952.101.C.524111.000879</t>
  </si>
  <si>
    <t>000879</t>
  </si>
  <si>
    <t>000880. Transport lokal dalam rangka rapat dan koordinasi</t>
  </si>
  <si>
    <t>WA.2378.EBD.952.101.C.524113</t>
  </si>
  <si>
    <t>WA.2378.EBD.952.101.C.524113.000880</t>
  </si>
  <si>
    <t>000880</t>
  </si>
  <si>
    <t>000881. UH Menghadiri undangan dari unit kerja/instansi lain</t>
  </si>
  <si>
    <t>WA.2378.EBD.952.101.C.524114</t>
  </si>
  <si>
    <t>WA.2378.EBD.952.101.C.524114.000881</t>
  </si>
  <si>
    <t>000881</t>
  </si>
  <si>
    <t>000882. transport Menghadiri undangan dari unit kerja/instansi lain</t>
  </si>
  <si>
    <t>WA.2378.EBD.952.101.C.524114.000882</t>
  </si>
  <si>
    <t>000882</t>
  </si>
  <si>
    <t>000884. Backdrop</t>
  </si>
  <si>
    <t>WA.2378.EBD.952.101.D</t>
  </si>
  <si>
    <t>WA.2378.EBD.952.101.D.521211</t>
  </si>
  <si>
    <t>WA.2378.EBD.952.101.D.521211.000884</t>
  </si>
  <si>
    <t>000884</t>
  </si>
  <si>
    <t>000885. Perlengkapan peserta, panitia dan narasumber</t>
  </si>
  <si>
    <t>WA.2378.EBD.952.101.D.521211.000885</t>
  </si>
  <si>
    <t>000885</t>
  </si>
  <si>
    <t>000886. Pencetakan prosiding</t>
  </si>
  <si>
    <t>WA.2378.EBD.952.101.D.521211.000886</t>
  </si>
  <si>
    <t>000886</t>
  </si>
  <si>
    <t>000887. Spanduk</t>
  </si>
  <si>
    <t>WA.2378.EBD.952.101.D.521211.000887</t>
  </si>
  <si>
    <t>000887</t>
  </si>
  <si>
    <t>000888. ATK</t>
  </si>
  <si>
    <t>WA.2378.EBD.952.101.D.521211.000888</t>
  </si>
  <si>
    <t>000888</t>
  </si>
  <si>
    <t>000889. Bahan Komputer</t>
  </si>
  <si>
    <t>WA.2378.EBD.952.101.D.521211.000889</t>
  </si>
  <si>
    <t>000889</t>
  </si>
  <si>
    <t>000890. Penggandaan dan penjilidan bahan</t>
  </si>
  <si>
    <t>WA.2378.EBD.952.101.D.521211.000890</t>
  </si>
  <si>
    <t>000890</t>
  </si>
  <si>
    <t>000891. Pencetakan Raker/RDP</t>
  </si>
  <si>
    <t>WA.2378.EBD.952.101.D.521211.000891</t>
  </si>
  <si>
    <t>000891</t>
  </si>
  <si>
    <t>000893. ATK</t>
  </si>
  <si>
    <t>WA.2378.EBD.952.101.D.521211.000893</t>
  </si>
  <si>
    <t>000893</t>
  </si>
  <si>
    <t>000894. Bahan Komputer</t>
  </si>
  <si>
    <t>WA.2378.EBD.952.101.D.521211.000894</t>
  </si>
  <si>
    <t>000894</t>
  </si>
  <si>
    <t>000895. Penggandaan bahan materi</t>
  </si>
  <si>
    <t>WA.2378.EBD.952.101.D.521211.000895</t>
  </si>
  <si>
    <t>000895</t>
  </si>
  <si>
    <t>000896. Pengadaan lisensi aplikasi untuk penyelenggaraan rapat secara online/video conference berbayar</t>
  </si>
  <si>
    <t>WA.2378.EBD.952.101.D.521241</t>
  </si>
  <si>
    <t>WA.2378.EBD.952.101.D.521241.000896</t>
  </si>
  <si>
    <t>000896</t>
  </si>
  <si>
    <t>000897. Pengadaan lisensi aplikasi penyelenggaran rapat</t>
  </si>
  <si>
    <t>WA.2378.EBD.952.101.D.521241.000897</t>
  </si>
  <si>
    <t>000897</t>
  </si>
  <si>
    <t>000898. Paket Data dan Komunikasi Pejabat Eselon 3/yang setara ke bawah</t>
  </si>
  <si>
    <t>WA.2378.EBD.952.101.D.521241.000898</t>
  </si>
  <si>
    <t>000898</t>
  </si>
  <si>
    <t>000899. ATK</t>
  </si>
  <si>
    <t>WA.2378.EBD.952.101.D.521811</t>
  </si>
  <si>
    <t>WA.2378.EBD.952.101.D.521811.000899</t>
  </si>
  <si>
    <t>000899</t>
  </si>
  <si>
    <t>000900. Bahan Komputer</t>
  </si>
  <si>
    <t>WA.2378.EBD.952.101.D.521811.000900</t>
  </si>
  <si>
    <t>000900</t>
  </si>
  <si>
    <t>000901. Narasumber pejabat/setara eselon I</t>
  </si>
  <si>
    <t>WA.2378.EBD.952.101.D.522151</t>
  </si>
  <si>
    <t>WA.2378.EBD.952.101.D.522151.000901</t>
  </si>
  <si>
    <t>000901</t>
  </si>
  <si>
    <t>000902. Narasumber pejabat/setara eselon II</t>
  </si>
  <si>
    <t>WA.2378.EBD.952.101.D.522151.000902</t>
  </si>
  <si>
    <t>000902</t>
  </si>
  <si>
    <t>000903.  Narasumber pejabat/setara eselon III</t>
  </si>
  <si>
    <t>WA.2378.EBD.952.101.D.522151.000903</t>
  </si>
  <si>
    <t>000903</t>
  </si>
  <si>
    <t>000904. Rapid Test/ PCR Covid-19</t>
  </si>
  <si>
    <t>WA.2378.EBD.952.101.D.522192</t>
  </si>
  <si>
    <t>WA.2378.EBD.952.101.D.522192.000904</t>
  </si>
  <si>
    <t>000904</t>
  </si>
  <si>
    <t>000905. Dalam rangka Penyelarasan program K/L dan  Prioritas KP</t>
  </si>
  <si>
    <t>WA.2378.EBD.952.101.D.524111</t>
  </si>
  <si>
    <t>WA.2378.EBD.952.101.D.524111.000905</t>
  </si>
  <si>
    <t>000905</t>
  </si>
  <si>
    <t>000906. UH Menghadiri undangan dari unit kerja/instansi lain</t>
  </si>
  <si>
    <t>WA.2378.EBD.952.101.D.524114</t>
  </si>
  <si>
    <t>WA.2378.EBD.952.101.D.524114.000906</t>
  </si>
  <si>
    <t>000906</t>
  </si>
  <si>
    <t>000907.  transport Menghadiri undangan dari unit kerja/instansi lain</t>
  </si>
  <si>
    <t>WA.2378.EBD.952.101.D.524114.000907</t>
  </si>
  <si>
    <t>000907</t>
  </si>
  <si>
    <t>000908. Pelaksanaan Rakernis (200 org x 1 kl x 3 hari)</t>
  </si>
  <si>
    <t>WA.2378.EBD.952.101.D.524119</t>
  </si>
  <si>
    <t>WA.2378.EBD.952.101.D.524119.000908</t>
  </si>
  <si>
    <t>000908</t>
  </si>
  <si>
    <t>000909. UH  Rakernis (200 org x 3 hari)</t>
  </si>
  <si>
    <t>WA.2378.EBD.952.101.D.524119.000909</t>
  </si>
  <si>
    <t>000909</t>
  </si>
  <si>
    <t>000910. transport  (30 org x 1 kali)</t>
  </si>
  <si>
    <t>WA.2378.EBD.952.101.D.524119.000910</t>
  </si>
  <si>
    <t>000910</t>
  </si>
  <si>
    <t>000911. ATK</t>
  </si>
  <si>
    <t>WA.2378.EBD.952.201.A</t>
  </si>
  <si>
    <t>WA.2378.EBD.952.201.A.521211</t>
  </si>
  <si>
    <t>WA.2378.EBD.952.201.A.521211.000911</t>
  </si>
  <si>
    <t>000911</t>
  </si>
  <si>
    <t>000912. Bahan Komputer</t>
  </si>
  <si>
    <t>WA.2378.EBD.952.201.A.521211.000912</t>
  </si>
  <si>
    <t>000912</t>
  </si>
  <si>
    <t>000913. Snack Rapat</t>
  </si>
  <si>
    <t>WA.2378.EBD.952.201.A.521211.000913</t>
  </si>
  <si>
    <t>000913</t>
  </si>
  <si>
    <t>000914. Pencetakan dan Penggandaan</t>
  </si>
  <si>
    <t>WA.2378.EBD.952.201.A.521211.000914</t>
  </si>
  <si>
    <t>000914</t>
  </si>
  <si>
    <t>000915. Perjalanan Menghadiri Undangan Sosialisasi dan Koordinasi</t>
  </si>
  <si>
    <t>WA.2378.EBD.952.201.A.524111</t>
  </si>
  <si>
    <t>WA.2378.EBD.952.201.A.524111.000915</t>
  </si>
  <si>
    <t>000915</t>
  </si>
  <si>
    <t>000916. ATK</t>
  </si>
  <si>
    <t>WA.2378.EBD.952.201.B</t>
  </si>
  <si>
    <t>WA.2378.EBD.952.201.B.521211</t>
  </si>
  <si>
    <t>WA.2378.EBD.952.201.B.521211.000916</t>
  </si>
  <si>
    <t>000916</t>
  </si>
  <si>
    <t>000917. Bahan Komputer</t>
  </si>
  <si>
    <t>WA.2378.EBD.952.201.B.521211.000917</t>
  </si>
  <si>
    <t>000917</t>
  </si>
  <si>
    <t>000918. Snack Rapat (20 org x 5 kali)</t>
  </si>
  <si>
    <t>WA.2378.EBD.952.201.B.521211.000918</t>
  </si>
  <si>
    <t>000918</t>
  </si>
  <si>
    <t>000919. Pencetakan dan Penggandaan</t>
  </si>
  <si>
    <t>WA.2378.EBD.952.201.B.521211.000919</t>
  </si>
  <si>
    <t>000919</t>
  </si>
  <si>
    <t>000920. Perjalanan Menghadiri Undangan Sosialisasi dan Koordinasi</t>
  </si>
  <si>
    <t>WA.2378.EBD.952.201.B.524111</t>
  </si>
  <si>
    <t>WA.2378.EBD.952.201.B.524111.000920</t>
  </si>
  <si>
    <t>000920</t>
  </si>
  <si>
    <t>000921. Transport dalam kota (2 Orang x 10 Kali)</t>
  </si>
  <si>
    <t>WA.2378.EBD.952.201.B.524113</t>
  </si>
  <si>
    <t>WA.2378.EBD.952.201.B.524113.000921</t>
  </si>
  <si>
    <t>000921</t>
  </si>
  <si>
    <t>000922. ATK</t>
  </si>
  <si>
    <t>WA.2378.EBD.952.201.C</t>
  </si>
  <si>
    <t>WA.2378.EBD.952.201.C.521211</t>
  </si>
  <si>
    <t>WA.2378.EBD.952.201.C.521211.000922</t>
  </si>
  <si>
    <t>000922</t>
  </si>
  <si>
    <t>000923. Bahan Komputer</t>
  </si>
  <si>
    <t>WA.2378.EBD.952.201.C.521211.000923</t>
  </si>
  <si>
    <t>000923</t>
  </si>
  <si>
    <t>000924. Backdrop</t>
  </si>
  <si>
    <t>WA.2378.EBD.952.201.C.521211.000924</t>
  </si>
  <si>
    <t>000924</t>
  </si>
  <si>
    <t>000925. Seminar Kit (80 org x 2 pkt)</t>
  </si>
  <si>
    <t>WA.2378.EBD.952.201.C.521211.000925</t>
  </si>
  <si>
    <t>000925</t>
  </si>
  <si>
    <t>000926. Pencetakan dan Penggandaan</t>
  </si>
  <si>
    <t>WA.2378.EBD.952.201.C.521211.000926</t>
  </si>
  <si>
    <t>000926</t>
  </si>
  <si>
    <t>000927. Snack Rapat (25 org x 3 kali)</t>
  </si>
  <si>
    <t>WA.2378.EBD.952.201.C.521211.000927</t>
  </si>
  <si>
    <t>000927</t>
  </si>
  <si>
    <t>000928. Narasumber Eselon I  (2 Orang x 2 jam x 2 Kali)</t>
  </si>
  <si>
    <t>WA.2378.EBD.952.201.C.522151</t>
  </si>
  <si>
    <t>WA.2378.EBD.952.201.C.522151.000928</t>
  </si>
  <si>
    <t>000928</t>
  </si>
  <si>
    <t>000929. Narasumber Eselon II   (2 Orang x 2 jam x 2 Kali)</t>
  </si>
  <si>
    <t>WA.2378.EBD.952.201.C.522151.000929</t>
  </si>
  <si>
    <t>000929</t>
  </si>
  <si>
    <t>000930. Narasumber Es III   (3 Orang x 2 jam x 2 Kali)</t>
  </si>
  <si>
    <t>WA.2378.EBD.952.201.C.522151.000930</t>
  </si>
  <si>
    <t>000930</t>
  </si>
  <si>
    <t>000931. Perjalanan Menghadiri Undangan Identifikasi Koordinasi dan Sosialisasi</t>
  </si>
  <si>
    <t>WA.2378.EBD.952.201.C.524111</t>
  </si>
  <si>
    <t>WA.2378.EBD.952.201.C.524111.000931</t>
  </si>
  <si>
    <t>000931</t>
  </si>
  <si>
    <t>000932. Paket meeting fullboard (80 Orang x 2 hari x 2 kali)</t>
  </si>
  <si>
    <t>WA.2378.EBD.952.201.C.524119</t>
  </si>
  <si>
    <t>WA.2378.EBD.952.201.C.524119.000932</t>
  </si>
  <si>
    <t>000932</t>
  </si>
  <si>
    <t>000933. Perjalanan menghadiri Rapat</t>
  </si>
  <si>
    <t>WA.2378.EBD.952.201.C.524119.000933</t>
  </si>
  <si>
    <t>000933</t>
  </si>
  <si>
    <t>000934. ATK</t>
  </si>
  <si>
    <t>WA.2378.EBD.952.201.D</t>
  </si>
  <si>
    <t>WA.2378.EBD.952.201.D.521211</t>
  </si>
  <si>
    <t>WA.2378.EBD.952.201.D.521211.000934</t>
  </si>
  <si>
    <t>000934</t>
  </si>
  <si>
    <t>000935. Bahan Komputer</t>
  </si>
  <si>
    <t>WA.2378.EBD.952.201.D.521211.000935</t>
  </si>
  <si>
    <t>000935</t>
  </si>
  <si>
    <t>000936. Pencetakan dan Penggandaan</t>
  </si>
  <si>
    <t>WA.2378.EBD.952.201.D.521211.000936</t>
  </si>
  <si>
    <t>000936</t>
  </si>
  <si>
    <t>000937. Snack dan Makan Rapat (20 org x 10 kali)</t>
  </si>
  <si>
    <t>WA.2378.EBD.952.201.D.521211.000937</t>
  </si>
  <si>
    <t>000937</t>
  </si>
  <si>
    <t>000938. Biaya Paket data dan Komunikasi (5 org x 12 bulan)</t>
  </si>
  <si>
    <t>WA.2378.EBD.952.201.D.521241</t>
  </si>
  <si>
    <t>WA.2378.EBD.952.201.D.521241.000938</t>
  </si>
  <si>
    <t>000938</t>
  </si>
  <si>
    <t>000939. Narasumber pakar (1 Orang x 1 Kali x 3 Jam)</t>
  </si>
  <si>
    <t>WA.2378.EBD.952.201.D.522151</t>
  </si>
  <si>
    <t>WA.2378.EBD.952.201.D.522151.000939</t>
  </si>
  <si>
    <t>000939</t>
  </si>
  <si>
    <t>000940. Narasumber eselon I   (1 Orang x 2 Kali x 2 Jam)</t>
  </si>
  <si>
    <t>WA.2378.EBD.952.201.D.522151.000940</t>
  </si>
  <si>
    <t>000940</t>
  </si>
  <si>
    <t>000941. Narasumber eselon II   (1 Orang x 2 Kali x 2 Jam)</t>
  </si>
  <si>
    <t>WA.2378.EBD.952.201.D.522151.000941</t>
  </si>
  <si>
    <t>000941</t>
  </si>
  <si>
    <t>000942. Narasumber Eselon III   (2 Orang x 2 Kali x 2 Jam)</t>
  </si>
  <si>
    <t>WA.2378.EBD.952.201.D.522151.000942</t>
  </si>
  <si>
    <t>000942</t>
  </si>
  <si>
    <t>000943. Pembuatan Buku Penyelenggaraan Pelatihan dan Penyuluhan KP</t>
  </si>
  <si>
    <t>WA.2378.EBD.952.201.D.522191</t>
  </si>
  <si>
    <t>WA.2378.EBD.952.201.D.522191.000943</t>
  </si>
  <si>
    <t>000943</t>
  </si>
  <si>
    <t>000944. Perjalanan Menghadiri Undangan Identifikasi Koordinasi dan Sosialisasi Perencanaan dan Evaluasi</t>
  </si>
  <si>
    <t>WA.2378.EBD.952.201.D.524111</t>
  </si>
  <si>
    <t>WA.2378.EBD.952.201.D.524111.000944</t>
  </si>
  <si>
    <t>000944</t>
  </si>
  <si>
    <t>000945. Perjalanan dalam kota  (2 Orang x 10 Kali)</t>
  </si>
  <si>
    <t>WA.2378.EBD.952.201.D.524113</t>
  </si>
  <si>
    <t>WA.2378.EBD.952.201.D.524113.000945</t>
  </si>
  <si>
    <t>000945</t>
  </si>
  <si>
    <t>000946. Konsumsi/bahan makanan</t>
  </si>
  <si>
    <t>WA.2378.EBD.952.301.A</t>
  </si>
  <si>
    <t>WA.2378.EBD.952.301.A.521211</t>
  </si>
  <si>
    <t>WA.2378.EBD.952.301.A.521211.000946</t>
  </si>
  <si>
    <t>000946</t>
  </si>
  <si>
    <t>000947. Penggadaan</t>
  </si>
  <si>
    <t>WA.2378.EBD.952.301.A.521211.000947</t>
  </si>
  <si>
    <t>000947</t>
  </si>
  <si>
    <t>000948. Bahan Komputer</t>
  </si>
  <si>
    <t>WA.2378.EBD.952.301.A.521211.000948</t>
  </si>
  <si>
    <t>000948</t>
  </si>
  <si>
    <t>000949. ATK</t>
  </si>
  <si>
    <t>WA.2378.EBD.952.301.A.521211.000949</t>
  </si>
  <si>
    <t>000949</t>
  </si>
  <si>
    <t>000950. Pencetakan</t>
  </si>
  <si>
    <t>WA.2378.EBD.952.301.A.521211.000950</t>
  </si>
  <si>
    <t>000950</t>
  </si>
  <si>
    <t>000951. Langganan biaya video conference</t>
  </si>
  <si>
    <t>WA.2378.EBD.952.301.A.521219</t>
  </si>
  <si>
    <t>WA.2378.EBD.952.301.A.521219.000951</t>
  </si>
  <si>
    <t>000951</t>
  </si>
  <si>
    <t>000952. Perjalanan Penyusunan Perencanaan Kinerja Pendidikan KP</t>
  </si>
  <si>
    <t>WA.2378.EBD.952.301.A.524111</t>
  </si>
  <si>
    <t>WA.2378.EBD.952.301.A.524111.000952</t>
  </si>
  <si>
    <t>000952</t>
  </si>
  <si>
    <t>000953. Konsumsi/bahan makanan</t>
  </si>
  <si>
    <t>WA.2378.EBD.952.301.B</t>
  </si>
  <si>
    <t>WA.2378.EBD.952.301.B.521211</t>
  </si>
  <si>
    <t>WA.2378.EBD.952.301.B.521211.000953</t>
  </si>
  <si>
    <t>000953</t>
  </si>
  <si>
    <t>000954. Penggadaan</t>
  </si>
  <si>
    <t>WA.2378.EBD.952.301.B.521211.000954</t>
  </si>
  <si>
    <t>000954</t>
  </si>
  <si>
    <t>000955. Bahan Komputer</t>
  </si>
  <si>
    <t>WA.2378.EBD.952.301.B.521211.000955</t>
  </si>
  <si>
    <t>000955</t>
  </si>
  <si>
    <t>000956. ATK</t>
  </si>
  <si>
    <t>WA.2378.EBD.952.301.B.521211.000956</t>
  </si>
  <si>
    <t>000956</t>
  </si>
  <si>
    <t>000957. Pencetakan</t>
  </si>
  <si>
    <t>WA.2378.EBD.952.301.B.521211.000957</t>
  </si>
  <si>
    <t>000957</t>
  </si>
  <si>
    <t>000958. Langganan biaya video conference</t>
  </si>
  <si>
    <t>WA.2378.EBD.952.301.B.521219</t>
  </si>
  <si>
    <t>WA.2378.EBD.952.301.B.521219.000958</t>
  </si>
  <si>
    <t>000958</t>
  </si>
  <si>
    <t>000959. Narasumber/Pembahas</t>
  </si>
  <si>
    <t>WA.2378.EBD.952.301.B.522151</t>
  </si>
  <si>
    <t>WA.2378.EBD.952.301.B.522151.000959</t>
  </si>
  <si>
    <t>000959</t>
  </si>
  <si>
    <t>000960. Perjalanan Sinkronisasi Kegiatan Pendidikan KP</t>
  </si>
  <si>
    <t>WA.2378.EBD.952.301.B.524111</t>
  </si>
  <si>
    <t>WA.2378.EBD.952.301.B.524111.000960</t>
  </si>
  <si>
    <t>000960</t>
  </si>
  <si>
    <t>000961. Konsumsi/bahan makanan</t>
  </si>
  <si>
    <t>WA.2378.EBD.952.301.C</t>
  </si>
  <si>
    <t>WA.2378.EBD.952.301.C.521211</t>
  </si>
  <si>
    <t>WA.2378.EBD.952.301.C.521211.000961</t>
  </si>
  <si>
    <t>000961</t>
  </si>
  <si>
    <t>000962. Penggadaan</t>
  </si>
  <si>
    <t>WA.2378.EBD.952.301.C.521211.000962</t>
  </si>
  <si>
    <t>000962</t>
  </si>
  <si>
    <t>000963. Bahan Komputer</t>
  </si>
  <si>
    <t>WA.2378.EBD.952.301.C.521211.000963</t>
  </si>
  <si>
    <t>000963</t>
  </si>
  <si>
    <t>000964. ATK</t>
  </si>
  <si>
    <t>WA.2378.EBD.952.301.C.521211.000964</t>
  </si>
  <si>
    <t>000964</t>
  </si>
  <si>
    <t>000965. Pencetakan</t>
  </si>
  <si>
    <t>WA.2378.EBD.952.301.C.521211.000965</t>
  </si>
  <si>
    <t>000965</t>
  </si>
  <si>
    <t>000966. Langganan biaya video conference</t>
  </si>
  <si>
    <t>WA.2378.EBD.952.301.C.521219</t>
  </si>
  <si>
    <t>WA.2378.EBD.952.301.C.521219.000966</t>
  </si>
  <si>
    <t>000966</t>
  </si>
  <si>
    <t>000967. Narasumber/Pembahas</t>
  </si>
  <si>
    <t>WA.2378.EBD.952.301.C.522151</t>
  </si>
  <si>
    <t>WA.2378.EBD.952.301.C.522151.000967</t>
  </si>
  <si>
    <t>000967</t>
  </si>
  <si>
    <t>000968. Perjalanan Penyusunan Anggaran Pendidikan KP</t>
  </si>
  <si>
    <t>WA.2378.EBD.952.301.C.524111</t>
  </si>
  <si>
    <t>WA.2378.EBD.952.301.C.524111.000968</t>
  </si>
  <si>
    <t>000968</t>
  </si>
  <si>
    <t>000969. Konsumsi/bahan makanan</t>
  </si>
  <si>
    <t>WA.2378.EBD.952.301.D</t>
  </si>
  <si>
    <t>WA.2378.EBD.952.301.D.521211</t>
  </si>
  <si>
    <t>WA.2378.EBD.952.301.D.521211.000969</t>
  </si>
  <si>
    <t>000969</t>
  </si>
  <si>
    <t>000970. Penggadaan</t>
  </si>
  <si>
    <t>WA.2378.EBD.952.301.D.521211.000970</t>
  </si>
  <si>
    <t>000970</t>
  </si>
  <si>
    <t>000971. Bahan Komputer</t>
  </si>
  <si>
    <t>WA.2378.EBD.952.301.D.521211.000971</t>
  </si>
  <si>
    <t>000971</t>
  </si>
  <si>
    <t>000972. ATK</t>
  </si>
  <si>
    <t>WA.2378.EBD.952.301.D.521211.000972</t>
  </si>
  <si>
    <t>000972</t>
  </si>
  <si>
    <t>000973. Perjalanan Penyusunan Rencana Kerja Pendidikan KP</t>
  </si>
  <si>
    <t>WA.2378.EBD.952.301.D.524111</t>
  </si>
  <si>
    <t>WA.2378.EBD.952.301.D.524111.000973</t>
  </si>
  <si>
    <t>000973</t>
  </si>
  <si>
    <t>000974. Konsumsi/bahan makanan</t>
  </si>
  <si>
    <t>WA.2378.EBD.952.301.E</t>
  </si>
  <si>
    <t>WA.2378.EBD.952.301.E.521211</t>
  </si>
  <si>
    <t>WA.2378.EBD.952.301.E.521211.000974</t>
  </si>
  <si>
    <t>000974</t>
  </si>
  <si>
    <t>000975. Penggadaan</t>
  </si>
  <si>
    <t>WA.2378.EBD.952.301.E.521211.000975</t>
  </si>
  <si>
    <t>000975</t>
  </si>
  <si>
    <t>000976. Bahan Komputer</t>
  </si>
  <si>
    <t>WA.2378.EBD.952.301.E.521211.000976</t>
  </si>
  <si>
    <t>000976</t>
  </si>
  <si>
    <t>000977. ATK</t>
  </si>
  <si>
    <t>WA.2378.EBD.952.301.E.521211.000977</t>
  </si>
  <si>
    <t>000977</t>
  </si>
  <si>
    <t>000978. Perjalanan Revisi Anggaran Pendidikan KP</t>
  </si>
  <si>
    <t>WA.2378.EBD.952.301.E.524111</t>
  </si>
  <si>
    <t>WA.2378.EBD.952.301.E.524111.000978</t>
  </si>
  <si>
    <t>000978</t>
  </si>
  <si>
    <t>000979. Konsumsi/bahan makanan</t>
  </si>
  <si>
    <t>WA.2378.EBD.952.301.F</t>
  </si>
  <si>
    <t>WA.2378.EBD.952.301.F.521211</t>
  </si>
  <si>
    <t>WA.2378.EBD.952.301.F.521211.000979</t>
  </si>
  <si>
    <t>000979</t>
  </si>
  <si>
    <t>000980. Penggadaan</t>
  </si>
  <si>
    <t>WA.2378.EBD.952.301.F.521211.000980</t>
  </si>
  <si>
    <t>000980</t>
  </si>
  <si>
    <t>000981. Bahan Komputer</t>
  </si>
  <si>
    <t>WA.2378.EBD.952.301.F.521211.000981</t>
  </si>
  <si>
    <t>000981</t>
  </si>
  <si>
    <t>000982. ATK</t>
  </si>
  <si>
    <t>WA.2378.EBD.952.301.F.521211.000982</t>
  </si>
  <si>
    <t>000982</t>
  </si>
  <si>
    <t>000983. Cetakan</t>
  </si>
  <si>
    <t>WA.2378.EBD.952.301.F.521211.000983</t>
  </si>
  <si>
    <t>000983</t>
  </si>
  <si>
    <t>000984. Perlengkapan Peserta</t>
  </si>
  <si>
    <t>WA.2378.EBD.952.301.F.521211.000984</t>
  </si>
  <si>
    <t>000984</t>
  </si>
  <si>
    <t>000985. Narasumber/Pembahas</t>
  </si>
  <si>
    <t>WA.2378.EBD.952.301.F.522151</t>
  </si>
  <si>
    <t>WA.2378.EBD.952.301.F.522151.000985</t>
  </si>
  <si>
    <t>000985</t>
  </si>
  <si>
    <t>000986. Perjalanan Persiapan Rateknis Pendidikan KP</t>
  </si>
  <si>
    <t>WA.2378.EBD.952.301.F.524111</t>
  </si>
  <si>
    <t>WA.2378.EBD.952.301.F.524111.000986</t>
  </si>
  <si>
    <t>000986</t>
  </si>
  <si>
    <t>000987. Paket Fullboard Meeting (80 Org X 2 Hari)</t>
  </si>
  <si>
    <t>WA.2378.EBD.952.301.F.524119</t>
  </si>
  <si>
    <t>WA.2378.EBD.952.301.F.524119.000987</t>
  </si>
  <si>
    <t>000987</t>
  </si>
  <si>
    <t>000988. Uang Harian Fullboard Meeting (80 orang x 3 Hari)</t>
  </si>
  <si>
    <t>WA.2378.EBD.952.301.F.524119.000988</t>
  </si>
  <si>
    <t>000988</t>
  </si>
  <si>
    <t>000989. Perjalanan Fullboard Meeting</t>
  </si>
  <si>
    <t>WA.2378.EBD.952.301.F.524119.000989</t>
  </si>
  <si>
    <t>000989</t>
  </si>
  <si>
    <t>001146. Penggandaan</t>
  </si>
  <si>
    <t>WA.2378.EBD.953.101.A</t>
  </si>
  <si>
    <t>WA.2378.EBD.953.101.A.521211</t>
  </si>
  <si>
    <t>WA.2378.EBD.953.101.A.521211.001146</t>
  </si>
  <si>
    <t>001146</t>
  </si>
  <si>
    <t>001147. Spanduk dan backdrop</t>
  </si>
  <si>
    <t>WA.2378.EBD.953.101.A.521211.001147</t>
  </si>
  <si>
    <t>001147</t>
  </si>
  <si>
    <t>001148. Pencetakan buku panduan</t>
  </si>
  <si>
    <t>WA.2378.EBD.953.101.A.521211.001148</t>
  </si>
  <si>
    <t>001148</t>
  </si>
  <si>
    <t>001149. Perlengkapan Peserta</t>
  </si>
  <si>
    <t>WA.2378.EBD.953.101.A.521211.001149</t>
  </si>
  <si>
    <t>001149</t>
  </si>
  <si>
    <t>001150. Pencetakan laporan</t>
  </si>
  <si>
    <t>WA.2378.EBD.953.101.A.521211.001150</t>
  </si>
  <si>
    <t>001150</t>
  </si>
  <si>
    <t>001151. Pencetakaan Dokumen</t>
  </si>
  <si>
    <t>WA.2378.EBD.953.101.A.521211.001151</t>
  </si>
  <si>
    <t>001151</t>
  </si>
  <si>
    <t>001152. Paket Data Internet Monitoring dan Evaluasi Kinerja</t>
  </si>
  <si>
    <t>WA.2378.EBD.953.101.A.521241</t>
  </si>
  <si>
    <t>WA.2378.EBD.953.101.A.521241.001152</t>
  </si>
  <si>
    <t>001152</t>
  </si>
  <si>
    <t>001153. ATK</t>
  </si>
  <si>
    <t>WA.2378.EBD.953.101.A.521811</t>
  </si>
  <si>
    <t>WA.2378.EBD.953.101.A.521811.001153</t>
  </si>
  <si>
    <t>001153</t>
  </si>
  <si>
    <t>001154. Bahan Komputer</t>
  </si>
  <si>
    <t>WA.2378.EBD.953.101.A.521811.001154</t>
  </si>
  <si>
    <t>001154</t>
  </si>
  <si>
    <t>001155.  Narasumber pejabat/setara eselon II</t>
  </si>
  <si>
    <t>WA.2378.EBD.953.101.A.522151</t>
  </si>
  <si>
    <t>WA.2378.EBD.953.101.A.522151.001155</t>
  </si>
  <si>
    <t>001155</t>
  </si>
  <si>
    <t>001156. Narasumber pejabat/setara eselon III</t>
  </si>
  <si>
    <t>WA.2378.EBD.953.101.A.522151.001156</t>
  </si>
  <si>
    <t>001156</t>
  </si>
  <si>
    <t>001157. Rapid Test/ PCR Covid-19</t>
  </si>
  <si>
    <t>WA.2378.EBD.953.101.A.522192</t>
  </si>
  <si>
    <t>WA.2378.EBD.953.101.A.522192.001157</t>
  </si>
  <si>
    <t>001157</t>
  </si>
  <si>
    <t>001158.  Identifikasi pembinaan sosialisasi dan koordinasi monitoring kinerja manajerial</t>
  </si>
  <si>
    <t>WA.2378.EBD.953.101.A.524111</t>
  </si>
  <si>
    <t>WA.2378.EBD.953.101.A.524111.001158</t>
  </si>
  <si>
    <t>001158</t>
  </si>
  <si>
    <t>001159.  Identifikasi pembinaan sosialisasi koordinasi dan validasi pengukuran mandiri SAKIP</t>
  </si>
  <si>
    <t>WA.2378.EBD.953.101.A.524111.001159</t>
  </si>
  <si>
    <t>001159</t>
  </si>
  <si>
    <t>001160.   Identifikasi pendampingan dan koordinasi tindak lanjut temuan SAKIP</t>
  </si>
  <si>
    <t>WA.2378.EBD.953.101.A.524111.001160</t>
  </si>
  <si>
    <t>001160</t>
  </si>
  <si>
    <t>001161.  Identifikasi pendampingan dan koordinasi monitoring kinerja tematik</t>
  </si>
  <si>
    <t>WA.2378.EBD.953.101.A.524111.001161</t>
  </si>
  <si>
    <t>001161</t>
  </si>
  <si>
    <t>001162. Perjalanan dalam kota lebih dari 8 jam</t>
  </si>
  <si>
    <t>WA.2378.EBD.953.101.A.524113</t>
  </si>
  <si>
    <t>WA.2378.EBD.953.101.A.524113.001162</t>
  </si>
  <si>
    <t>001162</t>
  </si>
  <si>
    <t>001163. Transport lokal</t>
  </si>
  <si>
    <t>WA.2378.EBD.953.101.A.524113.001163</t>
  </si>
  <si>
    <t>001163</t>
  </si>
  <si>
    <t>001164. Penggandaan</t>
  </si>
  <si>
    <t>WA.2378.EBD.953.101.B</t>
  </si>
  <si>
    <t>WA.2378.EBD.953.101.B.521211</t>
  </si>
  <si>
    <t>WA.2378.EBD.953.101.B.521211.001164</t>
  </si>
  <si>
    <t>001164</t>
  </si>
  <si>
    <t>001165. Spanduk dan backdrop</t>
  </si>
  <si>
    <t>WA.2378.EBD.953.101.B.521211.001165</t>
  </si>
  <si>
    <t>001165</t>
  </si>
  <si>
    <t>001166. Pencetakan buku panduan</t>
  </si>
  <si>
    <t>WA.2378.EBD.953.101.B.521211.001166</t>
  </si>
  <si>
    <t>001166</t>
  </si>
  <si>
    <t>001167. Perlengkapan Peserta</t>
  </si>
  <si>
    <t>WA.2378.EBD.953.101.B.521211.001167</t>
  </si>
  <si>
    <t>001167</t>
  </si>
  <si>
    <t>001168. Pencetakan laporan</t>
  </si>
  <si>
    <t>WA.2378.EBD.953.101.B.521211.001168</t>
  </si>
  <si>
    <t>001168</t>
  </si>
  <si>
    <t>001169. ATK</t>
  </si>
  <si>
    <t>WA.2378.EBD.953.101.B.521811</t>
  </si>
  <si>
    <t>WA.2378.EBD.953.101.B.521811.001169</t>
  </si>
  <si>
    <t>001169</t>
  </si>
  <si>
    <t>001170. Bahan Komputer</t>
  </si>
  <si>
    <t>WA.2378.EBD.953.101.B.521811.001170</t>
  </si>
  <si>
    <t>001170</t>
  </si>
  <si>
    <t>001171.  Narasumber pejabat/setara eselon II</t>
  </si>
  <si>
    <t>WA.2378.EBD.953.101.B.522151</t>
  </si>
  <si>
    <t>WA.2378.EBD.953.101.B.522151.001171</t>
  </si>
  <si>
    <t>001171</t>
  </si>
  <si>
    <t>001172. Narasumber pejabat/setara eselon III</t>
  </si>
  <si>
    <t>WA.2378.EBD.953.101.B.522151.001172</t>
  </si>
  <si>
    <t>001172</t>
  </si>
  <si>
    <t>001173.  Identifikasi pembinaan dan koordinasi Monitoring Program dan Kegiatan Prioritas Riset dan SDM</t>
  </si>
  <si>
    <t>WA.2378.EBD.953.101.B.524111</t>
  </si>
  <si>
    <t>WA.2378.EBD.953.101.B.524111.001173</t>
  </si>
  <si>
    <t>001173</t>
  </si>
  <si>
    <t>001174.  Identifikasi pengukuran dan evaluasi Kinerja Outcome</t>
  </si>
  <si>
    <t>WA.2378.EBD.953.101.B.524111.001174</t>
  </si>
  <si>
    <t>001174</t>
  </si>
  <si>
    <t>001175.    Identifikasi pembinaan dan evaluasi Rencana Aksi Kinerja</t>
  </si>
  <si>
    <t>WA.2378.EBD.953.101.B.524111.001175</t>
  </si>
  <si>
    <t>001175</t>
  </si>
  <si>
    <t>001176. Perjalanan dalam kota lebih dari 8 jam</t>
  </si>
  <si>
    <t>WA.2378.EBD.953.101.B.524113</t>
  </si>
  <si>
    <t>WA.2378.EBD.953.101.B.524113.001176</t>
  </si>
  <si>
    <t>001176</t>
  </si>
  <si>
    <t>001177. Transport lokal</t>
  </si>
  <si>
    <t>WA.2378.EBD.953.101.B.524113.001177</t>
  </si>
  <si>
    <t>001177</t>
  </si>
  <si>
    <t>001178. Penggandaan</t>
  </si>
  <si>
    <t>WA.2378.EBD.953.101.C</t>
  </si>
  <si>
    <t>WA.2378.EBD.953.101.C.521211</t>
  </si>
  <si>
    <t>WA.2378.EBD.953.101.C.521211.001178</t>
  </si>
  <si>
    <t>001178</t>
  </si>
  <si>
    <t>001179. Spanduk dan backdrop</t>
  </si>
  <si>
    <t>WA.2378.EBD.953.101.C.521211.001179</t>
  </si>
  <si>
    <t>001179</t>
  </si>
  <si>
    <t>001180. Pencetakan buku panduan</t>
  </si>
  <si>
    <t>WA.2378.EBD.953.101.C.521211.001180</t>
  </si>
  <si>
    <t>001180</t>
  </si>
  <si>
    <t>001181. Perlengkapan Peserta</t>
  </si>
  <si>
    <t>WA.2378.EBD.953.101.C.521211.001181</t>
  </si>
  <si>
    <t>001181</t>
  </si>
  <si>
    <t>001182. Pencetakan laporan</t>
  </si>
  <si>
    <t>WA.2378.EBD.953.101.C.521211.001182</t>
  </si>
  <si>
    <t>001182</t>
  </si>
  <si>
    <t>001183. ATK</t>
  </si>
  <si>
    <t>WA.2378.EBD.953.101.C.521811</t>
  </si>
  <si>
    <t>WA.2378.EBD.953.101.C.521811.001183</t>
  </si>
  <si>
    <t>001183</t>
  </si>
  <si>
    <t>001184. Bahan Komputer</t>
  </si>
  <si>
    <t>WA.2378.EBD.953.101.C.521811.001184</t>
  </si>
  <si>
    <t>001184</t>
  </si>
  <si>
    <t>001185.  Narasumber pejabat/setara eselon II</t>
  </si>
  <si>
    <t>WA.2378.EBD.953.101.C.522151</t>
  </si>
  <si>
    <t>WA.2378.EBD.953.101.C.522151.001185</t>
  </si>
  <si>
    <t>001185</t>
  </si>
  <si>
    <t>001186. Narasumber pejabat/setara eselon III</t>
  </si>
  <si>
    <t>WA.2378.EBD.953.101.C.522151.001186</t>
  </si>
  <si>
    <t>001186</t>
  </si>
  <si>
    <t>001187.   Identifikasi pembinaan sosialisasi dan koordinasi (Monitoring Terpadu)</t>
  </si>
  <si>
    <t>WA.2378.EBD.953.101.C.524111</t>
  </si>
  <si>
    <t>WA.2378.EBD.953.101.C.524111.001187</t>
  </si>
  <si>
    <t>001187</t>
  </si>
  <si>
    <t>001188. Penggandaan</t>
  </si>
  <si>
    <t>WA.2378.EBD.953.101.D</t>
  </si>
  <si>
    <t>WA.2378.EBD.953.101.D.521211</t>
  </si>
  <si>
    <t>WA.2378.EBD.953.101.D.521211.001188</t>
  </si>
  <si>
    <t>001188</t>
  </si>
  <si>
    <t>001189. Spanduk dan backdrop</t>
  </si>
  <si>
    <t>WA.2378.EBD.953.101.D.521211.001189</t>
  </si>
  <si>
    <t>001189</t>
  </si>
  <si>
    <t>001190. Pencetakan buku panduan</t>
  </si>
  <si>
    <t>WA.2378.EBD.953.101.D.521211.001190</t>
  </si>
  <si>
    <t>001190</t>
  </si>
  <si>
    <t>001191. Perlengkapan Peserta</t>
  </si>
  <si>
    <t>WA.2378.EBD.953.101.D.521211.001191</t>
  </si>
  <si>
    <t>001191</t>
  </si>
  <si>
    <t>001192. Pencetakan laporan</t>
  </si>
  <si>
    <t>WA.2378.EBD.953.101.D.521211.001192</t>
  </si>
  <si>
    <t>001192</t>
  </si>
  <si>
    <t>001193. Pencetakaan Dokumen</t>
  </si>
  <si>
    <t>WA.2378.EBD.953.101.D.521211.001193</t>
  </si>
  <si>
    <t>001193</t>
  </si>
  <si>
    <t>001194. ATK</t>
  </si>
  <si>
    <t>WA.2378.EBD.953.101.D.521811</t>
  </si>
  <si>
    <t>WA.2378.EBD.953.101.D.521811.001194</t>
  </si>
  <si>
    <t>001194</t>
  </si>
  <si>
    <t>001195. Bahan Komputer</t>
  </si>
  <si>
    <t>WA.2378.EBD.953.101.D.521811.001195</t>
  </si>
  <si>
    <t>001195</t>
  </si>
  <si>
    <t>001196.  Narasumber pejabat/setara eselon II</t>
  </si>
  <si>
    <t>WA.2378.EBD.953.101.D.522151</t>
  </si>
  <si>
    <t>WA.2378.EBD.953.101.D.522151.001196</t>
  </si>
  <si>
    <t>001196</t>
  </si>
  <si>
    <t>001197. Narasumber pejabat/setara eselon III</t>
  </si>
  <si>
    <t>WA.2378.EBD.953.101.D.522151.001197</t>
  </si>
  <si>
    <t>001197</t>
  </si>
  <si>
    <t>001198. Praktisi</t>
  </si>
  <si>
    <t>WA.2378.EBD.953.101.D.522151.001198</t>
  </si>
  <si>
    <t>001198</t>
  </si>
  <si>
    <t>001199.  Identifikasi pembinaan sosialisasi pendampingan dan validasi data aplikasi monev</t>
  </si>
  <si>
    <t>WA.2378.EBD.953.101.D.524111</t>
  </si>
  <si>
    <t>WA.2378.EBD.953.101.D.524111.001199</t>
  </si>
  <si>
    <t>001199</t>
  </si>
  <si>
    <t>001200. Penggandaan</t>
  </si>
  <si>
    <t>WA.2378.EBD.953.102.A</t>
  </si>
  <si>
    <t>WA.2378.EBD.953.102.A.521211</t>
  </si>
  <si>
    <t>WA.2378.EBD.953.102.A.521211.001200</t>
  </si>
  <si>
    <t>001200</t>
  </si>
  <si>
    <t>001201. Pencetakan laporan</t>
  </si>
  <si>
    <t>WA.2378.EBD.953.102.A.521211.001201</t>
  </si>
  <si>
    <t>001201</t>
  </si>
  <si>
    <t>001202. ATK</t>
  </si>
  <si>
    <t>WA.2378.EBD.953.102.A.521811</t>
  </si>
  <si>
    <t>WA.2378.EBD.953.102.A.521811.001202</t>
  </si>
  <si>
    <t>001202</t>
  </si>
  <si>
    <t>001203. Bahan Komputer</t>
  </si>
  <si>
    <t>WA.2378.EBD.953.102.A.521811.001203</t>
  </si>
  <si>
    <t>001203</t>
  </si>
  <si>
    <t>001204.  Honorarium Narasumber /Pakar / Praktisi/ Profesional   3 ORANG x 3 KEG x 3 JAM</t>
  </si>
  <si>
    <t>WA.2378.EBD.953.102.A.522151</t>
  </si>
  <si>
    <t>WA.2378.EBD.953.102.A.522151.001204</t>
  </si>
  <si>
    <t>001204</t>
  </si>
  <si>
    <t>001205. Rapid Test/ PCR Covid-19</t>
  </si>
  <si>
    <t>WA.2378.EBD.953.102.A.522192</t>
  </si>
  <si>
    <t>WA.2378.EBD.953.102.A.522192.001205</t>
  </si>
  <si>
    <t>001205</t>
  </si>
  <si>
    <t>001206.  Reviu/Pengukuran Kinerja Lingkup BRSDM</t>
  </si>
  <si>
    <t>WA.2378.EBD.953.102.A.524111</t>
  </si>
  <si>
    <t>WA.2378.EBD.953.102.A.524111.001206</t>
  </si>
  <si>
    <t>001206</t>
  </si>
  <si>
    <t>001207. Penggandaan</t>
  </si>
  <si>
    <t>WA.2378.EBD.953.102.B</t>
  </si>
  <si>
    <t>WA.2378.EBD.953.102.B.521211</t>
  </si>
  <si>
    <t>WA.2378.EBD.953.102.B.521211.001207</t>
  </si>
  <si>
    <t>001207</t>
  </si>
  <si>
    <t>001208.  Pencetakan bahan rapim dan bahan pimpinan</t>
  </si>
  <si>
    <t>WA.2378.EBD.953.102.B.521211.001208</t>
  </si>
  <si>
    <t>001208</t>
  </si>
  <si>
    <t>001209. ATK</t>
  </si>
  <si>
    <t>WA.2378.EBD.953.102.B.521811</t>
  </si>
  <si>
    <t>WA.2378.EBD.953.102.B.521811.001209</t>
  </si>
  <si>
    <t>001209</t>
  </si>
  <si>
    <t>001210. Bahan Komputer</t>
  </si>
  <si>
    <t>WA.2378.EBD.953.102.B.521811.001210</t>
  </si>
  <si>
    <t>001210</t>
  </si>
  <si>
    <t>001211.  Honorarium Narasumber /Pakar / Praktisi/ Profesional   3 ORANG x 3 KEG x 3 JAM</t>
  </si>
  <si>
    <t>WA.2378.EBD.953.102.B.522151</t>
  </si>
  <si>
    <t>WA.2378.EBD.953.102.B.522151.001211</t>
  </si>
  <si>
    <t>001211</t>
  </si>
  <si>
    <t>001212. Perjalanan pendampingan pimpinan/partisipasi kegiatan/penyiapan bahan pimpinan</t>
  </si>
  <si>
    <t>WA.2378.EBD.953.102.B.524111</t>
  </si>
  <si>
    <t>WA.2378.EBD.953.102.B.524111.001212</t>
  </si>
  <si>
    <t>001212</t>
  </si>
  <si>
    <t>001213. Perjalanan dalam kota lebih dari 8 jam</t>
  </si>
  <si>
    <t>WA.2378.EBD.953.102.B.524113</t>
  </si>
  <si>
    <t>WA.2378.EBD.953.102.B.524113.001213</t>
  </si>
  <si>
    <t>001213</t>
  </si>
  <si>
    <t>001214. Transport lokal</t>
  </si>
  <si>
    <t>WA.2378.EBD.953.102.B.524113.001214</t>
  </si>
  <si>
    <t>001214</t>
  </si>
  <si>
    <t>001215.  Pencetakan buku LKj BRSDM interim 2023</t>
  </si>
  <si>
    <t>WA.2378.EBD.953.102.C</t>
  </si>
  <si>
    <t>WA.2378.EBD.953.102.C.521211</t>
  </si>
  <si>
    <t>WA.2378.EBD.953.102.C.521211.001215</t>
  </si>
  <si>
    <t>001215</t>
  </si>
  <si>
    <t>001216. Pencetakan buku LKj Sekretariat BRSDM interim tahun 2023</t>
  </si>
  <si>
    <t>WA.2378.EBD.953.102.C.521211.001216</t>
  </si>
  <si>
    <t>001216</t>
  </si>
  <si>
    <t>001217. Pencetakan buku LKj Sekretariat BRSDM tahun 2022</t>
  </si>
  <si>
    <t>WA.2378.EBD.953.102.C.521211.001217</t>
  </si>
  <si>
    <t>001217</t>
  </si>
  <si>
    <t>001218.   Pencetakan buku LKj BRSDM 2022</t>
  </si>
  <si>
    <t>WA.2378.EBD.953.102.C.521211.001218</t>
  </si>
  <si>
    <t>001218</t>
  </si>
  <si>
    <t>001219.  Penggandaan</t>
  </si>
  <si>
    <t>WA.2378.EBD.953.102.C.521211.001219</t>
  </si>
  <si>
    <t>001219</t>
  </si>
  <si>
    <t>001220. ATK</t>
  </si>
  <si>
    <t>WA.2378.EBD.953.102.C.521811</t>
  </si>
  <si>
    <t>WA.2378.EBD.953.102.C.521811.001220</t>
  </si>
  <si>
    <t>001220</t>
  </si>
  <si>
    <t>001221. Bahan Komputer</t>
  </si>
  <si>
    <t>WA.2378.EBD.953.102.C.521811.001221</t>
  </si>
  <si>
    <t>001221</t>
  </si>
  <si>
    <t>001222. Desain Grafis dan lay out Buku Laporan LKj BRSDM interim 2023</t>
  </si>
  <si>
    <t>WA.2378.EBD.953.102.C.522191</t>
  </si>
  <si>
    <t>WA.2378.EBD.953.102.C.522191.001222</t>
  </si>
  <si>
    <t>001222</t>
  </si>
  <si>
    <t>001223. Desain Grafis dan lay out Buku Laporan LKj  Sekretariat BRSDM interim Tahun 2023</t>
  </si>
  <si>
    <t>WA.2378.EBD.953.102.C.522191.001223</t>
  </si>
  <si>
    <t>001223</t>
  </si>
  <si>
    <t>001224. Desain Grafis dan lay out Buku Laporan LKj Sekretariat BRSDM Tahun 2022</t>
  </si>
  <si>
    <t>WA.2378.EBD.953.102.C.522191.001224</t>
  </si>
  <si>
    <t>001224</t>
  </si>
  <si>
    <t>001225. Desain Grafis dan lay out Buku Laporan LKj BRSDM Tahun 2022</t>
  </si>
  <si>
    <t>WA.2378.EBD.953.102.C.522191.001225</t>
  </si>
  <si>
    <t>001225</t>
  </si>
  <si>
    <t>001226. Koordinasi/pembinaan dan penyusunan LKj</t>
  </si>
  <si>
    <t>WA.2378.EBD.953.102.C.524111</t>
  </si>
  <si>
    <t>WA.2378.EBD.953.102.C.524111.001226</t>
  </si>
  <si>
    <t>001226</t>
  </si>
  <si>
    <t>001227. Uang Harian Kegiatan Rapat/Pertemuan di Luar Kantor</t>
  </si>
  <si>
    <t>WA.2378.EBD.953.102.C.524114</t>
  </si>
  <si>
    <t>WA.2378.EBD.953.102.C.524114.001227</t>
  </si>
  <si>
    <t>001227</t>
  </si>
  <si>
    <t>001228. Transport lokal</t>
  </si>
  <si>
    <t>WA.2378.EBD.953.102.C.524114.001228</t>
  </si>
  <si>
    <t>001228</t>
  </si>
  <si>
    <t>001229. Pencetakan buku Refleksi Outlook</t>
  </si>
  <si>
    <t>WA.2378.EBD.953.102.D</t>
  </si>
  <si>
    <t>WA.2378.EBD.953.102.D.521211</t>
  </si>
  <si>
    <t>WA.2378.EBD.953.102.D.521211.001229</t>
  </si>
  <si>
    <t>001229</t>
  </si>
  <si>
    <t>001230.  Pencetakan buku laporan bulanan</t>
  </si>
  <si>
    <t>WA.2378.EBD.953.102.D.521211.001230</t>
  </si>
  <si>
    <t>001230</t>
  </si>
  <si>
    <t>001231. Pencetakan buku Laporan Tahunan 2022</t>
  </si>
  <si>
    <t>WA.2378.EBD.953.102.D.521211.001231</t>
  </si>
  <si>
    <t>001231</t>
  </si>
  <si>
    <t>001232.  Penggandaan</t>
  </si>
  <si>
    <t>WA.2378.EBD.953.102.D.521211.001232</t>
  </si>
  <si>
    <t>001232</t>
  </si>
  <si>
    <t>001233. Biaya Komunikasi dalam bentuk Pulsa dan Paket Data</t>
  </si>
  <si>
    <t>WA.2378.EBD.953.102.D.521241</t>
  </si>
  <si>
    <t>WA.2378.EBD.953.102.D.521241.001233</t>
  </si>
  <si>
    <t>001233</t>
  </si>
  <si>
    <t>001234. ATK</t>
  </si>
  <si>
    <t>WA.2378.EBD.953.102.D.521811</t>
  </si>
  <si>
    <t>WA.2378.EBD.953.102.D.521811.001234</t>
  </si>
  <si>
    <t>001234</t>
  </si>
  <si>
    <t>001235. Bahan Komputer</t>
  </si>
  <si>
    <t>WA.2378.EBD.953.102.D.521811.001235</t>
  </si>
  <si>
    <t>001235</t>
  </si>
  <si>
    <t>001236.  Honorarium Narasumber /Pakar / Praktisi/ Profesional   2 ORANG x 3 KEG x 3 JAM</t>
  </si>
  <si>
    <t>WA.2378.EBD.953.102.D.522151</t>
  </si>
  <si>
    <t>WA.2378.EBD.953.102.D.522151.001236</t>
  </si>
  <si>
    <t>001236</t>
  </si>
  <si>
    <t>001237. Desain Grafis dan lay out Buku Laporan tahunan BRSDM  2022</t>
  </si>
  <si>
    <t>WA.2378.EBD.953.102.D.522191</t>
  </si>
  <si>
    <t>WA.2378.EBD.953.102.D.522191.001237</t>
  </si>
  <si>
    <t>001237</t>
  </si>
  <si>
    <t>001238. Desain Grafis dan lay out Buku refleksi outlook</t>
  </si>
  <si>
    <t>WA.2378.EBD.953.102.D.522191.001238</t>
  </si>
  <si>
    <t>001238</t>
  </si>
  <si>
    <t>001239. Desain Grafis dan lay out Buku laporan bulanan</t>
  </si>
  <si>
    <t>WA.2378.EBD.953.102.D.522191.001239</t>
  </si>
  <si>
    <t>001239</t>
  </si>
  <si>
    <t>001240. Perjalanan penyusunan laporan kegiatan/kinerja</t>
  </si>
  <si>
    <t>WA.2378.EBD.953.102.D.524111</t>
  </si>
  <si>
    <t>WA.2378.EBD.953.102.D.524111.001240</t>
  </si>
  <si>
    <t>001240</t>
  </si>
  <si>
    <t>001241. Uang Harian Kegiatan Rapat/Pertemuan di Luar Kantor</t>
  </si>
  <si>
    <t>WA.2378.EBD.953.102.D.524114</t>
  </si>
  <si>
    <t>WA.2378.EBD.953.102.D.524114.001241</t>
  </si>
  <si>
    <t>001241</t>
  </si>
  <si>
    <t>001242. Transport lokal</t>
  </si>
  <si>
    <t>WA.2378.EBD.953.102.D.524114.001242</t>
  </si>
  <si>
    <t>001242</t>
  </si>
  <si>
    <t>001243. Snack dan Makan Rapat   (20 orang x 4 KALI)</t>
  </si>
  <si>
    <t>WA.2378.EBD.953.201.A</t>
  </si>
  <si>
    <t>WA.2378.EBD.953.201.A.521211</t>
  </si>
  <si>
    <t>WA.2378.EBD.953.201.A.521211.001243</t>
  </si>
  <si>
    <t>001243</t>
  </si>
  <si>
    <t>001244. ATK</t>
  </si>
  <si>
    <t>WA.2378.EBD.953.201.A.521211.001244</t>
  </si>
  <si>
    <t>001244</t>
  </si>
  <si>
    <t>001245. Komputer Suplies</t>
  </si>
  <si>
    <t>WA.2378.EBD.953.201.A.521211.001245</t>
  </si>
  <si>
    <t>001245</t>
  </si>
  <si>
    <t>001246. Fotocopy dan Pencetakan Penyusunan Laporan Monev , Kuisionaer Penyelenggaraan Pelatihan dan penyuluhan KP</t>
  </si>
  <si>
    <t>WA.2378.EBD.953.201.A.521211.001246</t>
  </si>
  <si>
    <t>001246</t>
  </si>
  <si>
    <t>001247. Perjalanan Monitoring  dan Evaluasi Penyelenggaraan Pelatihan dan Penyuluhan KP dan Manajerial</t>
  </si>
  <si>
    <t>WA.2378.EBD.953.201.A.524111</t>
  </si>
  <si>
    <t>WA.2378.EBD.953.201.A.524111.001247</t>
  </si>
  <si>
    <t>001247</t>
  </si>
  <si>
    <t>001248. Penggandaan dan Penjilidan serta Laporan</t>
  </si>
  <si>
    <t>WA.2378.EBD.953.201.B</t>
  </si>
  <si>
    <t>WA.2378.EBD.953.201.B.521211</t>
  </si>
  <si>
    <t>WA.2378.EBD.953.201.B.521211.001248</t>
  </si>
  <si>
    <t>001248</t>
  </si>
  <si>
    <t>001249. Konsumsi Rapat   (25 orang x 4 KALI)</t>
  </si>
  <si>
    <t>WA.2378.EBD.953.201.B.521211.001249</t>
  </si>
  <si>
    <t>001249</t>
  </si>
  <si>
    <t>001250. ATK</t>
  </si>
  <si>
    <t>WA.2378.EBD.953.201.B.521211.001250</t>
  </si>
  <si>
    <t>001250</t>
  </si>
  <si>
    <t>001251. Sosialisasi dan Uji Petik penyusunan Juklak Juknis ke UPT (3 ORANG x 5 Lokasi )</t>
  </si>
  <si>
    <t>WA.2378.EBD.953.201.B.524111</t>
  </si>
  <si>
    <t>WA.2378.EBD.953.201.B.524111.001251</t>
  </si>
  <si>
    <t>001251</t>
  </si>
  <si>
    <t>001252. Penggandaan dan Penjilidan</t>
  </si>
  <si>
    <t>WA.2378.EBD.953.202.A</t>
  </si>
  <si>
    <t>WA.2378.EBD.953.202.A.521211</t>
  </si>
  <si>
    <t>WA.2378.EBD.953.202.A.521211.001252</t>
  </si>
  <si>
    <t>001252</t>
  </si>
  <si>
    <t>001253. Konsumsi Rapat  (25 orang x 4 KALI)</t>
  </si>
  <si>
    <t>WA.2378.EBD.953.202.A.521211.001253</t>
  </si>
  <si>
    <t>001253</t>
  </si>
  <si>
    <t>001254.  ATK</t>
  </si>
  <si>
    <t>WA.2378.EBD.953.202.A.521211.001254</t>
  </si>
  <si>
    <t>001254</t>
  </si>
  <si>
    <t>001255. Uji Petik penyusunan Laporan Kinerja ke UPT (6 ORANG x 6 Lokasi x 1 kali)</t>
  </si>
  <si>
    <t>WA.2378.EBD.953.202.A.524111</t>
  </si>
  <si>
    <t>WA.2378.EBD.953.202.A.524111.001255</t>
  </si>
  <si>
    <t>001255</t>
  </si>
  <si>
    <t>001256. Penggandaan dan Penjilidan serta Percetakan</t>
  </si>
  <si>
    <t>WA.2378.EBD.953.202.B</t>
  </si>
  <si>
    <t>WA.2378.EBD.953.202.B.521211</t>
  </si>
  <si>
    <t>WA.2378.EBD.953.202.B.521211.001256</t>
  </si>
  <si>
    <t>001256</t>
  </si>
  <si>
    <t>001257. Konsumsi Rapat di dalam Kantor  (20 orang x 4 KALI)</t>
  </si>
  <si>
    <t>WA.2378.EBD.953.202.B.521211.001257</t>
  </si>
  <si>
    <t>001257</t>
  </si>
  <si>
    <t>001258.  ATK</t>
  </si>
  <si>
    <t>WA.2378.EBD.953.202.B.521211.001258</t>
  </si>
  <si>
    <t>001258</t>
  </si>
  <si>
    <t>001259. Perjalanan dan Uji Petik Penilaian SAKIP MANDIRI dan WBK</t>
  </si>
  <si>
    <t>WA.2378.EBD.953.202.B.524111</t>
  </si>
  <si>
    <t>WA.2378.EBD.953.202.B.524111.001259</t>
  </si>
  <si>
    <t>001259</t>
  </si>
  <si>
    <t>001260. ATK</t>
  </si>
  <si>
    <t>WA.2378.EBD.953.202.C</t>
  </si>
  <si>
    <t>WA.2378.EBD.953.202.C.521211</t>
  </si>
  <si>
    <t>WA.2378.EBD.953.202.C.521211.001260</t>
  </si>
  <si>
    <t>001260</t>
  </si>
  <si>
    <t>001261. Konsumsi Rapat (25 orang x 4 KALI)</t>
  </si>
  <si>
    <t>WA.2378.EBD.953.202.C.521211.001261</t>
  </si>
  <si>
    <t>001261</t>
  </si>
  <si>
    <t>001262. Fotocopy dan Pencetakan Penyusunan Laporan Rencana aksi dan Evaluasi Rencana Aksi</t>
  </si>
  <si>
    <t>WA.2378.EBD.953.202.C.521211.001262</t>
  </si>
  <si>
    <t>001262</t>
  </si>
  <si>
    <t>001263. Perjalanan Pelayanan Publlik (PPID), Laporan Tahunan, Refreks Outlook dan Evaluasi Rencana Aksi</t>
  </si>
  <si>
    <t>WA.2378.EBD.953.202.C.524111</t>
  </si>
  <si>
    <t>WA.2378.EBD.953.202.C.524111.001263</t>
  </si>
  <si>
    <t>001263</t>
  </si>
  <si>
    <t>001264. Penggandaan dan Penjilidan Laporan SIMLATLUH</t>
  </si>
  <si>
    <t>WA.2378.EBD.953.202.D</t>
  </si>
  <si>
    <t>WA.2378.EBD.953.202.D.521211</t>
  </si>
  <si>
    <t>WA.2378.EBD.953.202.D.521211.001264</t>
  </si>
  <si>
    <t>001264</t>
  </si>
  <si>
    <t>001265. Konsumsi Rapat di dalam Kantor (20 ORANG x 10 Kali)</t>
  </si>
  <si>
    <t>WA.2378.EBD.953.202.D.521211.001265</t>
  </si>
  <si>
    <t>001265</t>
  </si>
  <si>
    <t>001266. ATK</t>
  </si>
  <si>
    <t>WA.2378.EBD.953.202.D.521211.001266</t>
  </si>
  <si>
    <t>001266</t>
  </si>
  <si>
    <t>001267. Komputer Supply</t>
  </si>
  <si>
    <t>WA.2378.EBD.953.202.D.521211.001267</t>
  </si>
  <si>
    <t>001267</t>
  </si>
  <si>
    <t>001268. Biaya Komunikasi Pulsa Data atau Paket Internet (5 orang x 12 bln)</t>
  </si>
  <si>
    <t>WA.2378.EBD.953.202.D.521241</t>
  </si>
  <si>
    <t>WA.2378.EBD.953.202.D.521241.001268</t>
  </si>
  <si>
    <t>001268</t>
  </si>
  <si>
    <t>001269. Pemeiharaan Aplikasi SIMLATLUH KP</t>
  </si>
  <si>
    <t>WA.2378.EBD.953.202.D.523121</t>
  </si>
  <si>
    <t>WA.2378.EBD.953.202.D.523121.001269</t>
  </si>
  <si>
    <t>001269</t>
  </si>
  <si>
    <t>001270. Perjalanan Kegiatan SIMLATLUH KP</t>
  </si>
  <si>
    <t>WA.2378.EBD.953.202.D.524111</t>
  </si>
  <si>
    <t>WA.2378.EBD.953.202.D.524111.001270</t>
  </si>
  <si>
    <t>001270</t>
  </si>
  <si>
    <t>001271. Konsumsi/bahan makanan</t>
  </si>
  <si>
    <t>WA.2378.EBD.953.301.A</t>
  </si>
  <si>
    <t>WA.2378.EBD.953.301.A.521211</t>
  </si>
  <si>
    <t>WA.2378.EBD.953.301.A.521211.001271</t>
  </si>
  <si>
    <t>001271</t>
  </si>
  <si>
    <t>001272. Penggadaan</t>
  </si>
  <si>
    <t>WA.2378.EBD.953.301.A.521211.001272</t>
  </si>
  <si>
    <t>001272</t>
  </si>
  <si>
    <t>001273. Bahan Komputer</t>
  </si>
  <si>
    <t>WA.2378.EBD.953.301.A.521211.001273</t>
  </si>
  <si>
    <t>001273</t>
  </si>
  <si>
    <t>001274. ATK</t>
  </si>
  <si>
    <t>WA.2378.EBD.953.301.A.521211.001274</t>
  </si>
  <si>
    <t>001274</t>
  </si>
  <si>
    <t>001275. Pencetakan</t>
  </si>
  <si>
    <t>WA.2378.EBD.953.301.A.521211.001275</t>
  </si>
  <si>
    <t>001275</t>
  </si>
  <si>
    <t>001276. Langganan biaya aplikasi komunikasi daring (zoom/linktree/zoho)</t>
  </si>
  <si>
    <t>WA.2378.EBD.953.301.A.521219</t>
  </si>
  <si>
    <t>WA.2378.EBD.953.301.A.521219.001276</t>
  </si>
  <si>
    <t>001276</t>
  </si>
  <si>
    <t>001277. Perjalanan Monitoring Evaluasi Kinerja Pendidikan KP</t>
  </si>
  <si>
    <t>WA.2378.EBD.953.301.A.524111</t>
  </si>
  <si>
    <t>WA.2378.EBD.953.301.A.524111.001277</t>
  </si>
  <si>
    <t>001277</t>
  </si>
  <si>
    <t>001278. Konsumsi/bahan makanan</t>
  </si>
  <si>
    <t>WA.2378.EBD.953.301.B</t>
  </si>
  <si>
    <t>WA.2378.EBD.953.301.B.521211</t>
  </si>
  <si>
    <t>WA.2378.EBD.953.301.B.521211.001278</t>
  </si>
  <si>
    <t>001278</t>
  </si>
  <si>
    <t>001279. Penggadaan</t>
  </si>
  <si>
    <t>WA.2378.EBD.953.301.B.521211.001279</t>
  </si>
  <si>
    <t>001279</t>
  </si>
  <si>
    <t>001280. Bahan Komputer</t>
  </si>
  <si>
    <t>WA.2378.EBD.953.301.B.521211.001280</t>
  </si>
  <si>
    <t>001280</t>
  </si>
  <si>
    <t>001281. ATK</t>
  </si>
  <si>
    <t>WA.2378.EBD.953.301.B.521211.001281</t>
  </si>
  <si>
    <t>001281</t>
  </si>
  <si>
    <t>001282. Cetakan Buku Pusat Pendidikan Dalam Angka</t>
  </si>
  <si>
    <t>WA.2378.EBD.953.301.B.521211.001282</t>
  </si>
  <si>
    <t>001282</t>
  </si>
  <si>
    <t>001283. Langganan biaya aplikasi komunikasi daring (zoom/linktree/zoho)</t>
  </si>
  <si>
    <t>WA.2378.EBD.953.301.B.521219</t>
  </si>
  <si>
    <t>WA.2378.EBD.953.301.B.521219.001283</t>
  </si>
  <si>
    <t>001283</t>
  </si>
  <si>
    <t>001284. Dukungan Kegiatan Data dan Informasi Pendidikan KP</t>
  </si>
  <si>
    <t>WA.2378.EBD.953.301.B.521219.001284</t>
  </si>
  <si>
    <t>001284</t>
  </si>
  <si>
    <t>001285. Narasumber/Pembahas</t>
  </si>
  <si>
    <t>WA.2378.EBD.953.301.B.522151</t>
  </si>
  <si>
    <t>WA.2378.EBD.953.301.B.522151.001285</t>
  </si>
  <si>
    <t>001285</t>
  </si>
  <si>
    <t>001286. Perjalanan Monitoring Evaluasi Kegiatan dan Anggaran Pendidikan KP</t>
  </si>
  <si>
    <t>WA.2378.EBD.953.301.B.524111</t>
  </si>
  <si>
    <t>WA.2378.EBD.953.301.B.524111.001286</t>
  </si>
  <si>
    <t>001286</t>
  </si>
  <si>
    <t>001287. Konsumsi/bahan makanan</t>
  </si>
  <si>
    <t>WA.2378.EBD.953.301.C</t>
  </si>
  <si>
    <t>WA.2378.EBD.953.301.C.521211</t>
  </si>
  <si>
    <t>WA.2378.EBD.953.301.C.521211.001287</t>
  </si>
  <si>
    <t>001287</t>
  </si>
  <si>
    <t>001288. Penggadaan</t>
  </si>
  <si>
    <t>WA.2378.EBD.953.301.C.521211.001288</t>
  </si>
  <si>
    <t>001288</t>
  </si>
  <si>
    <t>001289. Bahan Komputer</t>
  </si>
  <si>
    <t>WA.2378.EBD.953.301.C.521211.001289</t>
  </si>
  <si>
    <t>001289</t>
  </si>
  <si>
    <t>001290. ATK</t>
  </si>
  <si>
    <t>WA.2378.EBD.953.301.C.521211.001290</t>
  </si>
  <si>
    <t>001290</t>
  </si>
  <si>
    <t>001291. Pencetakan</t>
  </si>
  <si>
    <t>WA.2378.EBD.953.301.C.521211.001291</t>
  </si>
  <si>
    <t>001291</t>
  </si>
  <si>
    <t>001292. Langganan biaya aplikasi komunikasi daring (zoom/linktree/zoho)</t>
  </si>
  <si>
    <t>WA.2378.EBD.953.301.C.521219</t>
  </si>
  <si>
    <t>WA.2378.EBD.953.301.C.521219.001292</t>
  </si>
  <si>
    <t>001292</t>
  </si>
  <si>
    <t>001293. Perjalanan Monitoring Evaluasi Pendidikan KP</t>
  </si>
  <si>
    <t>WA.2378.EBD.953.301.C.524111</t>
  </si>
  <si>
    <t>WA.2378.EBD.953.301.C.524111.001293</t>
  </si>
  <si>
    <t>001293</t>
  </si>
  <si>
    <t>001294. Konsumsi/bahan makanan</t>
  </si>
  <si>
    <t>WA.2378.EBD.953.302.A</t>
  </si>
  <si>
    <t>WA.2378.EBD.953.302.A.521211</t>
  </si>
  <si>
    <t>WA.2378.EBD.953.302.A.521211.001294</t>
  </si>
  <si>
    <t>001294</t>
  </si>
  <si>
    <t>001295. Penggadaan</t>
  </si>
  <si>
    <t>WA.2378.EBD.953.302.A.521211.001295</t>
  </si>
  <si>
    <t>001295</t>
  </si>
  <si>
    <t>001296. Bahan Komputer</t>
  </si>
  <si>
    <t>WA.2378.EBD.953.302.A.521211.001296</t>
  </si>
  <si>
    <t>001296</t>
  </si>
  <si>
    <t>001297. ATK</t>
  </si>
  <si>
    <t>WA.2378.EBD.953.302.A.521211.001297</t>
  </si>
  <si>
    <t>001297</t>
  </si>
  <si>
    <t>001298. Cetakan</t>
  </si>
  <si>
    <t>WA.2378.EBD.953.302.A.521211.001298</t>
  </si>
  <si>
    <t>001298</t>
  </si>
  <si>
    <t>001299. Perjalanan Penyusunan Laporan Kinerja</t>
  </si>
  <si>
    <t>WA.2378.EBD.953.302.A.524111</t>
  </si>
  <si>
    <t>WA.2378.EBD.953.302.A.524111.001299</t>
  </si>
  <si>
    <t>001299</t>
  </si>
  <si>
    <t>001015. Perlengkapan peserta</t>
  </si>
  <si>
    <t>WA.2378.EBD.955.101.A</t>
  </si>
  <si>
    <t>WA.2378.EBD.955.101.A.521211</t>
  </si>
  <si>
    <t>WA.2378.EBD.955.101.A.521211.001015</t>
  </si>
  <si>
    <t>001015</t>
  </si>
  <si>
    <t>001016. Penggandaan Materi dan Laporan kegiatan</t>
  </si>
  <si>
    <t>WA.2378.EBD.955.101.A.521211.001016</t>
  </si>
  <si>
    <t>001016</t>
  </si>
  <si>
    <t>001017. backdrop</t>
  </si>
  <si>
    <t>WA.2378.EBD.955.101.A.521211.001017</t>
  </si>
  <si>
    <t>001017</t>
  </si>
  <si>
    <t>001018. Pencetakan laporan keuangan triwulanan</t>
  </si>
  <si>
    <t>WA.2378.EBD.955.101.A.521211.001018</t>
  </si>
  <si>
    <t>001018</t>
  </si>
  <si>
    <t>001019. ATK</t>
  </si>
  <si>
    <t>WA.2378.EBD.955.101.A.521211.001019</t>
  </si>
  <si>
    <t>001019</t>
  </si>
  <si>
    <t>001020. Bahan Komputer</t>
  </si>
  <si>
    <t>WA.2378.EBD.955.101.A.521211.001020</t>
  </si>
  <si>
    <t>001020</t>
  </si>
  <si>
    <t>001021. Pencetakan dan penggandaan data dukung Dokumen LK</t>
  </si>
  <si>
    <t>WA.2378.EBD.955.101.A.521211.001021</t>
  </si>
  <si>
    <t>001021</t>
  </si>
  <si>
    <t>001022. ATK</t>
  </si>
  <si>
    <t>WA.2378.EBD.955.101.A.521811</t>
  </si>
  <si>
    <t>WA.2378.EBD.955.101.A.521811.001022</t>
  </si>
  <si>
    <t>001022</t>
  </si>
  <si>
    <t>001023. Bahan Komputer</t>
  </si>
  <si>
    <t>WA.2378.EBD.955.101.A.521811.001023</t>
  </si>
  <si>
    <t>001023</t>
  </si>
  <si>
    <t>001024.  Narasumber pejabat/setara eselon III</t>
  </si>
  <si>
    <t>WA.2378.EBD.955.101.A.522151</t>
  </si>
  <si>
    <t>WA.2378.EBD.955.101.A.522151.001024</t>
  </si>
  <si>
    <t>001024</t>
  </si>
  <si>
    <t>001025. koordinasi Penyusunan Laporan Keuangan tingkat Eselon I</t>
  </si>
  <si>
    <t>WA.2378.EBD.955.101.A.524111</t>
  </si>
  <si>
    <t>WA.2378.EBD.955.101.A.524111.001025</t>
  </si>
  <si>
    <t>001025</t>
  </si>
  <si>
    <t>001026. pra Penyusunan Laporan Keuangan tingkat kementerian</t>
  </si>
  <si>
    <t>WA.2378.EBD.955.101.A.524111.001026</t>
  </si>
  <si>
    <t>001026</t>
  </si>
  <si>
    <t>001027. koordinasi Penyusunan Laporan Keuangan tingkat kementerian</t>
  </si>
  <si>
    <t>WA.2378.EBD.955.101.A.524111.001027</t>
  </si>
  <si>
    <t>001027</t>
  </si>
  <si>
    <t>001028. Pembinaan teknis penyusunan LK</t>
  </si>
  <si>
    <t>WA.2378.EBD.955.101.A.524111.001028</t>
  </si>
  <si>
    <t>001028</t>
  </si>
  <si>
    <t>001029. dalam rangka koordinasi dengan kantor pusat</t>
  </si>
  <si>
    <t>WA.2378.EBD.955.101.A.524113</t>
  </si>
  <si>
    <t>WA.2378.EBD.955.101.A.524113.001029</t>
  </si>
  <si>
    <t>001029</t>
  </si>
  <si>
    <t>001030.  dalam rangka menghadiri undangan</t>
  </si>
  <si>
    <t>WA.2378.EBD.955.101.A.524119</t>
  </si>
  <si>
    <t>WA.2378.EBD.955.101.A.524119.001030</t>
  </si>
  <si>
    <t>001030</t>
  </si>
  <si>
    <t>001031. Perlengkapan peserta</t>
  </si>
  <si>
    <t>WA.2378.EBD.955.101.B</t>
  </si>
  <si>
    <t>WA.2378.EBD.955.101.B.521211</t>
  </si>
  <si>
    <t>WA.2378.EBD.955.101.B.521211.001031</t>
  </si>
  <si>
    <t>001031</t>
  </si>
  <si>
    <t>001032. Penggandaan Materi dan Laporan kegiatan</t>
  </si>
  <si>
    <t>WA.2378.EBD.955.101.B.521211.001032</t>
  </si>
  <si>
    <t>001032</t>
  </si>
  <si>
    <t>001033. backdrop</t>
  </si>
  <si>
    <t>WA.2378.EBD.955.101.B.521211.001033</t>
  </si>
  <si>
    <t>001033</t>
  </si>
  <si>
    <t>001034. Pencetakan proposal target PNBP 2024</t>
  </si>
  <si>
    <t>WA.2378.EBD.955.101.B.521211.001034</t>
  </si>
  <si>
    <t>001034</t>
  </si>
  <si>
    <t>001035. ATK</t>
  </si>
  <si>
    <t>WA.2378.EBD.955.101.B.521211.001035</t>
  </si>
  <si>
    <t>001035</t>
  </si>
  <si>
    <t>001036. Bahan Komputer</t>
  </si>
  <si>
    <t>WA.2378.EBD.955.101.B.521211.001036</t>
  </si>
  <si>
    <t>001036</t>
  </si>
  <si>
    <t>001037. ATK</t>
  </si>
  <si>
    <t>WA.2378.EBD.955.101.B.521811</t>
  </si>
  <si>
    <t>WA.2378.EBD.955.101.B.521811.001037</t>
  </si>
  <si>
    <t>001037</t>
  </si>
  <si>
    <t>001038. Bahan Komputer</t>
  </si>
  <si>
    <t>WA.2378.EBD.955.101.B.521811.001038</t>
  </si>
  <si>
    <t>001038</t>
  </si>
  <si>
    <t>001039.  Narasumber pejabat/setara eselon III</t>
  </si>
  <si>
    <t>WA.2378.EBD.955.101.B.522151</t>
  </si>
  <si>
    <t>WA.2378.EBD.955.101.B.522151.001039</t>
  </si>
  <si>
    <t>001039</t>
  </si>
  <si>
    <t>001040. Pembinaan pelaksanaan PNBP</t>
  </si>
  <si>
    <t>WA.2378.EBD.955.101.B.524111</t>
  </si>
  <si>
    <t>WA.2378.EBD.955.101.B.524111.001040</t>
  </si>
  <si>
    <t>001040</t>
  </si>
  <si>
    <t>001041. dalam rangka koordinasi dengan kantor pusat</t>
  </si>
  <si>
    <t>WA.2378.EBD.955.101.B.524113</t>
  </si>
  <si>
    <t>WA.2378.EBD.955.101.B.524113.001041</t>
  </si>
  <si>
    <t>001041</t>
  </si>
  <si>
    <t>001042.  dalam rangka menghadiri undangan</t>
  </si>
  <si>
    <t>WA.2378.EBD.955.101.B.524119</t>
  </si>
  <si>
    <t>WA.2378.EBD.955.101.B.524119.001042</t>
  </si>
  <si>
    <t>001042</t>
  </si>
  <si>
    <t>001043. Pencetakan Petunjuk Pelaksanaan Anggaran dan Kegiatan BRSDM TA 2022</t>
  </si>
  <si>
    <t>WA.2378.EBD.955.101.C</t>
  </si>
  <si>
    <t>WA.2378.EBD.955.101.C.521211</t>
  </si>
  <si>
    <t>WA.2378.EBD.955.101.C.521211.001043</t>
  </si>
  <si>
    <t>001043</t>
  </si>
  <si>
    <t>001044. Penggandaan Materi dan Laporan kegiatan</t>
  </si>
  <si>
    <t>WA.2378.EBD.955.101.C.521211.001044</t>
  </si>
  <si>
    <t>001044</t>
  </si>
  <si>
    <t>001045. ATK</t>
  </si>
  <si>
    <t>WA.2378.EBD.955.101.C.521211.001045</t>
  </si>
  <si>
    <t>001045</t>
  </si>
  <si>
    <t>001046. Bahan Komputer</t>
  </si>
  <si>
    <t>WA.2378.EBD.955.101.C.521211.001046</t>
  </si>
  <si>
    <t>001046</t>
  </si>
  <si>
    <t>001047. Koordinasi pembahasan draft Juklak 2022</t>
  </si>
  <si>
    <t>WA.2378.EBD.955.101.C.524111</t>
  </si>
  <si>
    <t>WA.2378.EBD.955.101.C.524111.001047</t>
  </si>
  <si>
    <t>001047</t>
  </si>
  <si>
    <t>001048. Pencetakan dan Penjilidan LPJ bendahara</t>
  </si>
  <si>
    <t>WA.2378.EBD.955.101.D</t>
  </si>
  <si>
    <t>WA.2378.EBD.955.101.D.521211</t>
  </si>
  <si>
    <t>WA.2378.EBD.955.101.D.521211.001048</t>
  </si>
  <si>
    <t>001048</t>
  </si>
  <si>
    <t>001049. Pencetakan dan Penjilidan laporan IKPA BRSDM</t>
  </si>
  <si>
    <t>WA.2378.EBD.955.101.D.521211.001049</t>
  </si>
  <si>
    <t>001049</t>
  </si>
  <si>
    <t>001050.  Pulsa pegawai</t>
  </si>
  <si>
    <t>WA.2378.EBD.955.101.D.521241</t>
  </si>
  <si>
    <t>WA.2378.EBD.955.101.D.521241.001050</t>
  </si>
  <si>
    <t>001050</t>
  </si>
  <si>
    <t>001051. Lisensi Zoom</t>
  </si>
  <si>
    <t>WA.2378.EBD.955.101.D.521241.001051</t>
  </si>
  <si>
    <t>001051</t>
  </si>
  <si>
    <t>001052. ATK</t>
  </si>
  <si>
    <t>WA.2378.EBD.955.101.D.521811</t>
  </si>
  <si>
    <t>WA.2378.EBD.955.101.D.521811.001052</t>
  </si>
  <si>
    <t>001052</t>
  </si>
  <si>
    <t>001053. Bahan Komputer</t>
  </si>
  <si>
    <t>WA.2378.EBD.955.101.D.521811.001053</t>
  </si>
  <si>
    <t>001053</t>
  </si>
  <si>
    <t>001054.  Narasumber pejabat/setara Es III</t>
  </si>
  <si>
    <t>WA.2378.EBD.955.101.D.522151</t>
  </si>
  <si>
    <t>WA.2378.EBD.955.101.D.522151.001054</t>
  </si>
  <si>
    <t>001054</t>
  </si>
  <si>
    <t>001055. dalam rangka rekonsiliasi perbendaharaan</t>
  </si>
  <si>
    <t>WA.2378.EBD.955.101.D.524111</t>
  </si>
  <si>
    <t>WA.2378.EBD.955.101.D.524111.001055</t>
  </si>
  <si>
    <t>001055</t>
  </si>
  <si>
    <t>001056.  dalam rangka pembinaan administrasi perbendaharaan</t>
  </si>
  <si>
    <t>WA.2378.EBD.955.101.D.524111.001056</t>
  </si>
  <si>
    <t>001056</t>
  </si>
  <si>
    <t>001057. dalam rangka koordinasi dengan mitra (KPPN, Bank, BPJS)</t>
  </si>
  <si>
    <t>WA.2378.EBD.955.101.D.524113</t>
  </si>
  <si>
    <t>WA.2378.EBD.955.101.D.524113.001057</t>
  </si>
  <si>
    <t>001057</t>
  </si>
  <si>
    <t>001058. Perlengkapan peserta</t>
  </si>
  <si>
    <t>WA.2378.EBD.955.101.E</t>
  </si>
  <si>
    <t>WA.2378.EBD.955.101.E.521211</t>
  </si>
  <si>
    <t>WA.2378.EBD.955.101.E.521211.001058</t>
  </si>
  <si>
    <t>001058</t>
  </si>
  <si>
    <t>001059. Penggandaan Materi dan Laporan PPIK</t>
  </si>
  <si>
    <t>WA.2378.EBD.955.101.E.521211.001059</t>
  </si>
  <si>
    <t>001059</t>
  </si>
  <si>
    <t>001060. backdrop</t>
  </si>
  <si>
    <t>WA.2378.EBD.955.101.E.521211.001060</t>
  </si>
  <si>
    <t>001060</t>
  </si>
  <si>
    <t>001061. Pencetakan dan penjilidan bahan Maturitas</t>
  </si>
  <si>
    <t>WA.2378.EBD.955.101.E.521211.001061</t>
  </si>
  <si>
    <t>001061</t>
  </si>
  <si>
    <t>001062. Pencetakan dan Penjilidan Laporan SPIP Sekretariat (laporan rutin bulanan berkala bulanan SPIP triwulanan)</t>
  </si>
  <si>
    <t>WA.2378.EBD.955.101.E.521211.001062</t>
  </si>
  <si>
    <t>001062</t>
  </si>
  <si>
    <t>001063.  Pencetakan dan Penjilidan Laporan SPIP BRSDM (laporan rutin bulanan berkala bulanan SPIP triwulanan)</t>
  </si>
  <si>
    <t>WA.2378.EBD.955.101.E.521211.001063</t>
  </si>
  <si>
    <t>001063</t>
  </si>
  <si>
    <t>001064. ATK</t>
  </si>
  <si>
    <t>WA.2378.EBD.955.101.E.521811</t>
  </si>
  <si>
    <t>WA.2378.EBD.955.101.E.521811.001064</t>
  </si>
  <si>
    <t>001064</t>
  </si>
  <si>
    <t>001065. Bahan Komputer</t>
  </si>
  <si>
    <t>WA.2378.EBD.955.101.E.521811.001065</t>
  </si>
  <si>
    <t>001065</t>
  </si>
  <si>
    <t>001066.  Pembinaan dan asistensi pelaksanaan SPIP dan PIPK</t>
  </si>
  <si>
    <t>WA.2378.EBD.955.101.E.524111</t>
  </si>
  <si>
    <t>WA.2378.EBD.955.101.E.524111.001066</t>
  </si>
  <si>
    <t>001066</t>
  </si>
  <si>
    <t>001067.  dalam rangka identifikasi dan penyusunan laporan SPIP</t>
  </si>
  <si>
    <t>WA.2378.EBD.955.101.E.524111.001067</t>
  </si>
  <si>
    <t>001067</t>
  </si>
  <si>
    <t>001068.  dalam rangka identifikasi penetapan akun signifikan dan penyusunan laporan PIPK</t>
  </si>
  <si>
    <t>WA.2378.EBD.955.101.E.524111.001068</t>
  </si>
  <si>
    <t>001068</t>
  </si>
  <si>
    <t>001069.  dalam rangka identifikasi dan pemenuhan data dukung penilaian maturitas SPIP</t>
  </si>
  <si>
    <t>WA.2378.EBD.955.101.E.524111.001069</t>
  </si>
  <si>
    <t>001069</t>
  </si>
  <si>
    <t>001070.  dalam rangka koordinasi dengan satker pusat</t>
  </si>
  <si>
    <t>WA.2378.EBD.955.101.E.524113</t>
  </si>
  <si>
    <t>WA.2378.EBD.955.101.E.524113.001070</t>
  </si>
  <si>
    <t>001070</t>
  </si>
  <si>
    <t>001071.  dalam rangka menghadiri undangan</t>
  </si>
  <si>
    <t>WA.2378.EBD.955.101.E.524119</t>
  </si>
  <si>
    <t>WA.2378.EBD.955.101.E.524119.001071</t>
  </si>
  <si>
    <t>001071</t>
  </si>
  <si>
    <t>001072. Penggandaan bahan kegiatan</t>
  </si>
  <si>
    <t>WA.2378.EBD.955.101.F</t>
  </si>
  <si>
    <t>WA.2378.EBD.955.101.F.521211</t>
  </si>
  <si>
    <t>WA.2378.EBD.955.101.F.521211.001072</t>
  </si>
  <si>
    <t>001072</t>
  </si>
  <si>
    <t>001073. ATK</t>
  </si>
  <si>
    <t>WA.2378.EBD.955.101.F.521211.001073</t>
  </si>
  <si>
    <t>001073</t>
  </si>
  <si>
    <t>001074. Bahan Komputer</t>
  </si>
  <si>
    <t>WA.2378.EBD.955.101.F.521211.001074</t>
  </si>
  <si>
    <t>001074</t>
  </si>
  <si>
    <t>001075. ATK</t>
  </si>
  <si>
    <t>WA.2378.EBD.955.101.F.521811</t>
  </si>
  <si>
    <t>WA.2378.EBD.955.101.F.521811.001075</t>
  </si>
  <si>
    <t>001075</t>
  </si>
  <si>
    <t>001076. Bahan Komputer</t>
  </si>
  <si>
    <t>WA.2378.EBD.955.101.F.521811.001076</t>
  </si>
  <si>
    <t>001076</t>
  </si>
  <si>
    <t>001077.  Narasumber pejabat/setara Eselon III</t>
  </si>
  <si>
    <t>WA.2378.EBD.955.101.F.522151</t>
  </si>
  <si>
    <t>WA.2378.EBD.955.101.F.522151.001077</t>
  </si>
  <si>
    <t>001077</t>
  </si>
  <si>
    <t>001078. Pendampingan Pemeriksaan dan Penyelesaian Tindak Lanjut Temuan Itjen KKP dan BPK RI</t>
  </si>
  <si>
    <t>WA.2378.EBD.955.101.F.524111</t>
  </si>
  <si>
    <t>WA.2378.EBD.955.101.F.524111.001078</t>
  </si>
  <si>
    <t>001078</t>
  </si>
  <si>
    <t>001079.  Koordinasi tindak lanjut pemeriksaan APIP dan BPK RI</t>
  </si>
  <si>
    <t>WA.2378.EBD.955.101.F.524111.001079</t>
  </si>
  <si>
    <t>001079</t>
  </si>
  <si>
    <t>001080. dalam rangka koordinasi percepatan tindak lanjut dengan Satker Pusat</t>
  </si>
  <si>
    <t>WA.2378.EBD.955.101.F.524113</t>
  </si>
  <si>
    <t>WA.2378.EBD.955.101.F.524113.001080</t>
  </si>
  <si>
    <t>001080</t>
  </si>
  <si>
    <t>001081.  Menghadiri undangan pemutakhiran data tindak lanjut</t>
  </si>
  <si>
    <t>WA.2378.EBD.955.101.F.524119</t>
  </si>
  <si>
    <t>WA.2378.EBD.955.101.F.524119.001081</t>
  </si>
  <si>
    <t>001081</t>
  </si>
  <si>
    <t>001082. ATK</t>
  </si>
  <si>
    <t>WA.2378.EBD.955.201.A</t>
  </si>
  <si>
    <t>WA.2378.EBD.955.201.A.521211</t>
  </si>
  <si>
    <t>WA.2378.EBD.955.201.A.521211.001082</t>
  </si>
  <si>
    <t>001082</t>
  </si>
  <si>
    <t>001083. Bahan Komputer</t>
  </si>
  <si>
    <t>WA.2378.EBD.955.201.A.521211.001083</t>
  </si>
  <si>
    <t>001083</t>
  </si>
  <si>
    <t>001084. Snack dan Makan Rapat (14 orang x 1 kali)</t>
  </si>
  <si>
    <t>WA.2378.EBD.955.201.A.521211.001084</t>
  </si>
  <si>
    <t>001084</t>
  </si>
  <si>
    <t>001085. Seminar Kit (40 org x 1 pkt)</t>
  </si>
  <si>
    <t>WA.2378.EBD.955.201.A.521211.001085</t>
  </si>
  <si>
    <t>001085</t>
  </si>
  <si>
    <t>001086. Pejabat Eselon II ( 3 Org x 2 jam x 1 kali)</t>
  </si>
  <si>
    <t>WA.2378.EBD.955.201.A.522151</t>
  </si>
  <si>
    <t>WA.2378.EBD.955.201.A.522151.001086</t>
  </si>
  <si>
    <t>001086</t>
  </si>
  <si>
    <t>001087. Paket meeting fullboard (40 org x 2 hari x 1 kali)</t>
  </si>
  <si>
    <t>WA.2378.EBD.955.201.A.524119</t>
  </si>
  <si>
    <t>WA.2378.EBD.955.201.A.524119.001087</t>
  </si>
  <si>
    <t>001087</t>
  </si>
  <si>
    <t>001088. Perjalanan Rapat</t>
  </si>
  <si>
    <t>WA.2378.EBD.955.201.A.524119.001088</t>
  </si>
  <si>
    <t>001088</t>
  </si>
  <si>
    <t>001089. ATK</t>
  </si>
  <si>
    <t>WA.2378.EBD.955.201.B</t>
  </si>
  <si>
    <t>WA.2378.EBD.955.201.B.521211</t>
  </si>
  <si>
    <t>WA.2378.EBD.955.201.B.521211.001089</t>
  </si>
  <si>
    <t>001089</t>
  </si>
  <si>
    <t>001090. Bahan Komputer</t>
  </si>
  <si>
    <t>WA.2378.EBD.955.201.B.521211.001090</t>
  </si>
  <si>
    <t>001090</t>
  </si>
  <si>
    <t>001091. Penggandaan dan Penjilidan Laporan</t>
  </si>
  <si>
    <t>WA.2378.EBD.955.201.B.521211.001091</t>
  </si>
  <si>
    <t>001091</t>
  </si>
  <si>
    <t>001092. Snack Rapat Biasa</t>
  </si>
  <si>
    <t>WA.2378.EBD.955.201.B.521211.001092</t>
  </si>
  <si>
    <t>001092</t>
  </si>
  <si>
    <t>001093. Perjalanan Dinas Undangan FGD Sosialisasi Koordinasi Puslatluh KP  (3 ORG x 3 kali)</t>
  </si>
  <si>
    <t>WA.2378.EBD.955.201.B.524111</t>
  </si>
  <si>
    <t>WA.2378.EBD.955.201.B.524111.001093</t>
  </si>
  <si>
    <t>001093</t>
  </si>
  <si>
    <t>001094. Perjalanan Koordinasi SPIP ke Satminkal (3 org x 9 lokasi)</t>
  </si>
  <si>
    <t>WA.2378.EBD.955.201.B.524111.001094</t>
  </si>
  <si>
    <t>001094</t>
  </si>
  <si>
    <t>001095. ATK</t>
  </si>
  <si>
    <t>WA.2378.EBD.955.201.C</t>
  </si>
  <si>
    <t>WA.2378.EBD.955.201.C.521211</t>
  </si>
  <si>
    <t>WA.2378.EBD.955.201.C.521211.001095</t>
  </si>
  <si>
    <t>001095</t>
  </si>
  <si>
    <t>001096. Bahan Komputer</t>
  </si>
  <si>
    <t>WA.2378.EBD.955.201.C.521211.001096</t>
  </si>
  <si>
    <t>001096</t>
  </si>
  <si>
    <t>001097. Snack Rapat Biasa (15 org x 4 kali)</t>
  </si>
  <si>
    <t>WA.2378.EBD.955.201.C.521211.001097</t>
  </si>
  <si>
    <t>001097</t>
  </si>
  <si>
    <t>001098. Perjalanan Dinas Undangan Rekonsiliasi/Koordinasi Keuangan Puslatluh KP  (2 ORG x 2 kali)</t>
  </si>
  <si>
    <t>WA.2378.EBD.955.201.C.524111</t>
  </si>
  <si>
    <t>WA.2378.EBD.955.201.C.524111.001098</t>
  </si>
  <si>
    <t>001098</t>
  </si>
  <si>
    <t>001099. Transport lokal dalam rangka koodinasi  2 ORG x 4 KALI</t>
  </si>
  <si>
    <t>WA.2378.EBD.955.201.C.524113</t>
  </si>
  <si>
    <t>WA.2378.EBD.955.201.C.524113.001099</t>
  </si>
  <si>
    <t>001099</t>
  </si>
  <si>
    <t>001100.  ATK</t>
  </si>
  <si>
    <t>WA.2378.EBD.955.201.D</t>
  </si>
  <si>
    <t>WA.2378.EBD.955.201.D.521211</t>
  </si>
  <si>
    <t>WA.2378.EBD.955.201.D.521211.001100</t>
  </si>
  <si>
    <t>001100</t>
  </si>
  <si>
    <t>001101. Bahan Komputer</t>
  </si>
  <si>
    <t>WA.2378.EBD.955.201.D.521211.001101</t>
  </si>
  <si>
    <t>001101</t>
  </si>
  <si>
    <t>001102. Perjalanan Penyelesaian TL (2 org x 9 lokasi)</t>
  </si>
  <si>
    <t>WA.2378.EBD.955.201.D.524111</t>
  </si>
  <si>
    <t>WA.2378.EBD.955.201.D.524111.001102</t>
  </si>
  <si>
    <t>001102</t>
  </si>
  <si>
    <t>001103. Konsumsi/bahan makanan</t>
  </si>
  <si>
    <t>WA.2378.EBD.955.301.A</t>
  </si>
  <si>
    <t>WA.2378.EBD.955.301.A.521211</t>
  </si>
  <si>
    <t>WA.2378.EBD.955.301.A.521211.001103</t>
  </si>
  <si>
    <t>001103</t>
  </si>
  <si>
    <t>001104. Penggadaan</t>
  </si>
  <si>
    <t>WA.2378.EBD.955.301.A.521211.001104</t>
  </si>
  <si>
    <t>001104</t>
  </si>
  <si>
    <t>001105. Bahan Komputer</t>
  </si>
  <si>
    <t>WA.2378.EBD.955.301.A.521211.001105</t>
  </si>
  <si>
    <t>001105</t>
  </si>
  <si>
    <t>001106. ATK</t>
  </si>
  <si>
    <t>WA.2378.EBD.955.301.A.521211.001106</t>
  </si>
  <si>
    <t>001106</t>
  </si>
  <si>
    <t>001107. Penyusunan Program dan Anggaran Lingkup Pusdik KP</t>
  </si>
  <si>
    <t>WA.2378.EBD.955.301.A.524111</t>
  </si>
  <si>
    <t>WA.2378.EBD.955.301.A.524111.001107</t>
  </si>
  <si>
    <t>001107</t>
  </si>
  <si>
    <t>001108. Transport Lokal</t>
  </si>
  <si>
    <t>WA.2378.EBD.955.301.A.524113</t>
  </si>
  <si>
    <t>WA.2378.EBD.955.301.A.524113.001108</t>
  </si>
  <si>
    <t>001108</t>
  </si>
  <si>
    <t>001109. Konsumsi/bahan makanan</t>
  </si>
  <si>
    <t>WA.2378.EBD.955.301.B</t>
  </si>
  <si>
    <t>WA.2378.EBD.955.301.B.521211</t>
  </si>
  <si>
    <t>WA.2378.EBD.955.301.B.521211.001109</t>
  </si>
  <si>
    <t>001109</t>
  </si>
  <si>
    <t>001110. Penggadaan</t>
  </si>
  <si>
    <t>WA.2378.EBD.955.301.B.521211.001110</t>
  </si>
  <si>
    <t>001110</t>
  </si>
  <si>
    <t>001111. Bahan Komputer</t>
  </si>
  <si>
    <t>WA.2378.EBD.955.301.B.521211.001111</t>
  </si>
  <si>
    <t>001111</t>
  </si>
  <si>
    <t>001112. ATK</t>
  </si>
  <si>
    <t>WA.2378.EBD.955.301.B.521211.001112</t>
  </si>
  <si>
    <t>001112</t>
  </si>
  <si>
    <t>001113. Evaluasi dan Penyusunan SPIP MR</t>
  </si>
  <si>
    <t>WA.2378.EBD.955.301.B.524111</t>
  </si>
  <si>
    <t>WA.2378.EBD.955.301.B.524111.001113</t>
  </si>
  <si>
    <t>001113</t>
  </si>
  <si>
    <t>001114. Transport Lokal</t>
  </si>
  <si>
    <t>WA.2378.EBD.955.301.B.524113</t>
  </si>
  <si>
    <t>WA.2378.EBD.955.301.B.524113.001114</t>
  </si>
  <si>
    <t>001114</t>
  </si>
  <si>
    <t>001115. Konsumsi/bahan makanan</t>
  </si>
  <si>
    <t>WA.2378.EBD.955.301.C</t>
  </si>
  <si>
    <t>WA.2378.EBD.955.301.C.521211</t>
  </si>
  <si>
    <t>WA.2378.EBD.955.301.C.521211.001115</t>
  </si>
  <si>
    <t>001115</t>
  </si>
  <si>
    <t>001116. Cetakan formulir verifikasi SPJ</t>
  </si>
  <si>
    <t>WA.2378.EBD.955.301.C.521211.001116</t>
  </si>
  <si>
    <t>001116</t>
  </si>
  <si>
    <t>001117. Penggandaan/Penjilidan</t>
  </si>
  <si>
    <t>WA.2378.EBD.955.301.C.521211.001117</t>
  </si>
  <si>
    <t>001117</t>
  </si>
  <si>
    <t>001118. Bahan Komputer</t>
  </si>
  <si>
    <t>WA.2378.EBD.955.301.C.521211.001118</t>
  </si>
  <si>
    <t>001118</t>
  </si>
  <si>
    <t>001119. ATK</t>
  </si>
  <si>
    <t>WA.2378.EBD.955.301.C.521211.001119</t>
  </si>
  <si>
    <t>001119</t>
  </si>
  <si>
    <t>001120. Perjalanan Verifikasi dan Validasi Pertanggung Jawaban Kegiatan</t>
  </si>
  <si>
    <t>WA.2378.EBD.955.301.C.524111</t>
  </si>
  <si>
    <t>WA.2378.EBD.955.301.C.524111.001120</t>
  </si>
  <si>
    <t>001120</t>
  </si>
  <si>
    <t>001121. Transport Lokal</t>
  </si>
  <si>
    <t>WA.2378.EBD.955.301.C.524113</t>
  </si>
  <si>
    <t>WA.2378.EBD.955.301.C.524113.001121</t>
  </si>
  <si>
    <t>001121</t>
  </si>
  <si>
    <t>001122. Konsumsi/bahan makanan</t>
  </si>
  <si>
    <t>WA.2378.EBD.955.301.D</t>
  </si>
  <si>
    <t>WA.2378.EBD.955.301.D.521211</t>
  </si>
  <si>
    <t>WA.2378.EBD.955.301.D.521211.001122</t>
  </si>
  <si>
    <t>001122</t>
  </si>
  <si>
    <t>001123. Penggandaan/Penjilidan</t>
  </si>
  <si>
    <t>WA.2378.EBD.955.301.D.521211.001123</t>
  </si>
  <si>
    <t>001123</t>
  </si>
  <si>
    <t>001124. Bahan Komputer</t>
  </si>
  <si>
    <t>WA.2378.EBD.955.301.D.521211.001124</t>
  </si>
  <si>
    <t>001124</t>
  </si>
  <si>
    <t>001125. ATK</t>
  </si>
  <si>
    <t>WA.2378.EBD.955.301.D.521211.001125</t>
  </si>
  <si>
    <t>001125</t>
  </si>
  <si>
    <t>001126. Perjalanan Pengelolaan PNBP Lingkup Satuan Pendidikan KP</t>
  </si>
  <si>
    <t>WA.2378.EBD.955.301.D.524111</t>
  </si>
  <si>
    <t>WA.2378.EBD.955.301.D.524111.001126</t>
  </si>
  <si>
    <t>001126</t>
  </si>
  <si>
    <t>001127. Transport Lokal</t>
  </si>
  <si>
    <t>WA.2378.EBD.955.301.D.524113</t>
  </si>
  <si>
    <t>WA.2378.EBD.955.301.D.524113.001127</t>
  </si>
  <si>
    <t>001127</t>
  </si>
  <si>
    <t>001128. Konsumsi/bahan makanan</t>
  </si>
  <si>
    <t>WA.2378.EBD.955.301.E</t>
  </si>
  <si>
    <t>WA.2378.EBD.955.301.E.521211</t>
  </si>
  <si>
    <t>WA.2378.EBD.955.301.E.521211.001128</t>
  </si>
  <si>
    <t>001128</t>
  </si>
  <si>
    <t>001129. Penggandaan/Penjilidan</t>
  </si>
  <si>
    <t>WA.2378.EBD.955.301.E.521211.001129</t>
  </si>
  <si>
    <t>001129</t>
  </si>
  <si>
    <t>001130. Bahan Komputer</t>
  </si>
  <si>
    <t>WA.2378.EBD.955.301.E.521211.001130</t>
  </si>
  <si>
    <t>001130</t>
  </si>
  <si>
    <t>001131. ATK</t>
  </si>
  <si>
    <t>WA.2378.EBD.955.301.E.521211.001131</t>
  </si>
  <si>
    <t>001131</t>
  </si>
  <si>
    <t>001132. Perjalanan Penyelesaian Administrasi Keuangan</t>
  </si>
  <si>
    <t>WA.2378.EBD.955.301.E.524111</t>
  </si>
  <si>
    <t>WA.2378.EBD.955.301.E.524111.001132</t>
  </si>
  <si>
    <t>001132</t>
  </si>
  <si>
    <t>001133. Transport Lokal</t>
  </si>
  <si>
    <t>WA.2378.EBD.955.301.E.524113</t>
  </si>
  <si>
    <t>WA.2378.EBD.955.301.E.524113.001133</t>
  </si>
  <si>
    <t>001133</t>
  </si>
  <si>
    <t>001134. Konsumsi/bahan makanan</t>
  </si>
  <si>
    <t>WA.2378.EBD.955.301.F</t>
  </si>
  <si>
    <t>WA.2378.EBD.955.301.F.521211</t>
  </si>
  <si>
    <t>WA.2378.EBD.955.301.F.521211.001134</t>
  </si>
  <si>
    <t>001134</t>
  </si>
  <si>
    <t>001135. Penggandaan/Penjilidan</t>
  </si>
  <si>
    <t>WA.2378.EBD.955.301.F.521211.001135</t>
  </si>
  <si>
    <t>001135</t>
  </si>
  <si>
    <t>001136. Bahan Komputer</t>
  </si>
  <si>
    <t>WA.2378.EBD.955.301.F.521211.001136</t>
  </si>
  <si>
    <t>001136</t>
  </si>
  <si>
    <t>001137. ATK</t>
  </si>
  <si>
    <t>WA.2378.EBD.955.301.F.521211.001137</t>
  </si>
  <si>
    <t>001137</t>
  </si>
  <si>
    <t>001138. Narasumber/Pembahas</t>
  </si>
  <si>
    <t>WA.2378.EBD.955.301.F.522151</t>
  </si>
  <si>
    <t>WA.2378.EBD.955.301.F.522151.001138</t>
  </si>
  <si>
    <t>001138</t>
  </si>
  <si>
    <t>001139. Perjalanan Dukungan Kegiatan BRSDMKP</t>
  </si>
  <si>
    <t>WA.2378.EBD.955.301.F.524111</t>
  </si>
  <si>
    <t>WA.2378.EBD.955.301.F.524111.001139</t>
  </si>
  <si>
    <t>001139</t>
  </si>
  <si>
    <t>001140. Konsumsi/bahan makanan</t>
  </si>
  <si>
    <t>WA.2378.EBD.955.301.G</t>
  </si>
  <si>
    <t>WA.2378.EBD.955.301.G.521211</t>
  </si>
  <si>
    <t>WA.2378.EBD.955.301.G.521211.001140</t>
  </si>
  <si>
    <t>001140</t>
  </si>
  <si>
    <t>001141. Penggandaan/Penjilidan</t>
  </si>
  <si>
    <t>WA.2378.EBD.955.301.G.521211.001141</t>
  </si>
  <si>
    <t>001141</t>
  </si>
  <si>
    <t>001142. Bahan Komputer</t>
  </si>
  <si>
    <t>WA.2378.EBD.955.301.G.521211.001142</t>
  </si>
  <si>
    <t>001142</t>
  </si>
  <si>
    <t>001143. ATK</t>
  </si>
  <si>
    <t>WA.2378.EBD.955.301.G.521211.001143</t>
  </si>
  <si>
    <t>001143</t>
  </si>
  <si>
    <t>001144. Narasumber/Pembahas</t>
  </si>
  <si>
    <t>WA.2378.EBD.955.301.G.522151</t>
  </si>
  <si>
    <t>WA.2378.EBD.955.301.G.522151.001144</t>
  </si>
  <si>
    <t>001144</t>
  </si>
  <si>
    <t>001145. Perjalanan Pembinaan Kewirausahaan dan Tefa</t>
  </si>
  <si>
    <t>WA.2378.EBD.955.301.G.524111</t>
  </si>
  <si>
    <t>WA.2378.EBD.955.301.G.524111.001145</t>
  </si>
  <si>
    <t>001145</t>
  </si>
  <si>
    <t>000990.  Pencetakan Laporan</t>
  </si>
  <si>
    <t>WA.2378.EBD.974.101.A</t>
  </si>
  <si>
    <t>WA.2378.EBD.974.101.A.521211</t>
  </si>
  <si>
    <t>WA.2378.EBD.974.101.A.521211.000990</t>
  </si>
  <si>
    <t>000990</t>
  </si>
  <si>
    <t>000991. ATK</t>
  </si>
  <si>
    <t>WA.2378.EBD.974.101.A.521811</t>
  </si>
  <si>
    <t>WA.2378.EBD.974.101.A.521811.000991</t>
  </si>
  <si>
    <t>000991</t>
  </si>
  <si>
    <t>000992. Bahan Komputer</t>
  </si>
  <si>
    <t>WA.2378.EBD.974.101.A.521811.000992</t>
  </si>
  <si>
    <t>000992</t>
  </si>
  <si>
    <t>000993. Pelaksanaan/pendampingan pengawasan kearsipan lingkup BRSDM</t>
  </si>
  <si>
    <t>WA.2378.EBD.974.101.A.524111</t>
  </si>
  <si>
    <t>WA.2378.EBD.974.101.A.524111.000993</t>
  </si>
  <si>
    <t>000993</t>
  </si>
  <si>
    <t>000994. Penggandaan Bahan</t>
  </si>
  <si>
    <t>WA.2378.EBD.974.101.B</t>
  </si>
  <si>
    <t>WA.2378.EBD.974.101.B.521211</t>
  </si>
  <si>
    <t>WA.2378.EBD.974.101.B.521211.000994</t>
  </si>
  <si>
    <t>000994</t>
  </si>
  <si>
    <t>000995. ATK</t>
  </si>
  <si>
    <t>WA.2378.EBD.974.101.B.521811</t>
  </si>
  <si>
    <t>WA.2378.EBD.974.101.B.521811.000995</t>
  </si>
  <si>
    <t>000995</t>
  </si>
  <si>
    <t>000996. Bahan Komputer</t>
  </si>
  <si>
    <t>WA.2378.EBD.974.101.B.521811.000996</t>
  </si>
  <si>
    <t>000996</t>
  </si>
  <si>
    <t>000997. Narasumber pejabat/setara Eselon III</t>
  </si>
  <si>
    <t>WA.2378.EBD.974.101.B.522151</t>
  </si>
  <si>
    <t>WA.2378.EBD.974.101.B.522151.000997</t>
  </si>
  <si>
    <t>000997</t>
  </si>
  <si>
    <t>000998.  Identifikasi permasalahan, Pembinaan dan Sosialisasi peraturan dan kebijat tentang pengelolaan arsip</t>
  </si>
  <si>
    <t>WA.2378.EBD.974.101.B.524111</t>
  </si>
  <si>
    <t>WA.2378.EBD.974.101.B.524111.000998</t>
  </si>
  <si>
    <t>000998</t>
  </si>
  <si>
    <t>000999. Perjalanan dalam kota lebih dari 8 jam</t>
  </si>
  <si>
    <t>WA.2378.EBD.974.101.B.524114</t>
  </si>
  <si>
    <t>WA.2378.EBD.974.101.B.524114.000999</t>
  </si>
  <si>
    <t>000999</t>
  </si>
  <si>
    <t>001000. Transportasi Lokal</t>
  </si>
  <si>
    <t>WA.2378.EBD.974.101.B.524114.001000</t>
  </si>
  <si>
    <t>001000</t>
  </si>
  <si>
    <t>001001. Pencetakan Laporan</t>
  </si>
  <si>
    <t>WA.2378.EBD.974.101.C</t>
  </si>
  <si>
    <t>WA.2378.EBD.974.101.C.521211</t>
  </si>
  <si>
    <t>WA.2378.EBD.974.101.C.521211.001001</t>
  </si>
  <si>
    <t>001001</t>
  </si>
  <si>
    <t>001002. ATK</t>
  </si>
  <si>
    <t>WA.2378.EBD.974.101.C.521811</t>
  </si>
  <si>
    <t>WA.2378.EBD.974.101.C.521811.001002</t>
  </si>
  <si>
    <t>001002</t>
  </si>
  <si>
    <t>001003. Bahan Komputer</t>
  </si>
  <si>
    <t>WA.2378.EBD.974.101.C.521811.001003</t>
  </si>
  <si>
    <t>001003</t>
  </si>
  <si>
    <t>001004. Perjalanan dalam kota lebih dari 8 jam</t>
  </si>
  <si>
    <t>WA.2378.EBD.974.101.C.524111</t>
  </si>
  <si>
    <t>WA.2378.EBD.974.101.C.524111.001004</t>
  </si>
  <si>
    <t>001004</t>
  </si>
  <si>
    <t>001005. Backdrop</t>
  </si>
  <si>
    <t>WA.2378.EBD.974.101.D</t>
  </si>
  <si>
    <t>WA.2378.EBD.974.101.D.521211</t>
  </si>
  <si>
    <t>WA.2378.EBD.974.101.D.521211.001005</t>
  </si>
  <si>
    <t>001005</t>
  </si>
  <si>
    <t>001006. ATK</t>
  </si>
  <si>
    <t>WA.2378.EBD.974.101.D.521211.001006</t>
  </si>
  <si>
    <t>001006</t>
  </si>
  <si>
    <t>001007. Bahan Komputer</t>
  </si>
  <si>
    <t>WA.2378.EBD.974.101.D.521211.001007</t>
  </si>
  <si>
    <t>001007</t>
  </si>
  <si>
    <t>001008. Fotocopy/Penggandaan</t>
  </si>
  <si>
    <t>WA.2378.EBD.974.101.D.521211.001008</t>
  </si>
  <si>
    <t>001008</t>
  </si>
  <si>
    <t>001009. Perlengkapan Peserta</t>
  </si>
  <si>
    <t>WA.2378.EBD.974.101.D.521211.001009</t>
  </si>
  <si>
    <t>001009</t>
  </si>
  <si>
    <t>001010. Narasumber pejabat/setara eselon II  2 ORG x 2 JAM</t>
  </si>
  <si>
    <t>WA.2378.EBD.974.101.D.522151</t>
  </si>
  <si>
    <t>WA.2378.EBD.974.101.D.522151.001010</t>
  </si>
  <si>
    <t>001010</t>
  </si>
  <si>
    <t>001011. Narasumber pejabat/setara eselon III  3 ORG x 3 JAM</t>
  </si>
  <si>
    <t>WA.2378.EBD.974.101.D.522151.001011</t>
  </si>
  <si>
    <t>001011</t>
  </si>
  <si>
    <t>001012.  Paket Kegiatan Fullboard Meeting 95 ORG x 1 KALI</t>
  </si>
  <si>
    <t>WA.2378.EBD.974.101.D.524119</t>
  </si>
  <si>
    <t>WA.2378.EBD.974.101.D.524119.001012</t>
  </si>
  <si>
    <t>001012</t>
  </si>
  <si>
    <t>001013. Uang Harian  95 ORG x 2 hari x 1 KALI</t>
  </si>
  <si>
    <t>WA.2378.EBD.974.101.D.524119.001013</t>
  </si>
  <si>
    <t>001013</t>
  </si>
  <si>
    <t>001014. Transportasi  15 ORG x 1 KALI</t>
  </si>
  <si>
    <t>WA.2378.EBD.974.101.D.524119.001014</t>
  </si>
  <si>
    <t>001014</t>
  </si>
  <si>
    <t>001300.  Jasa Pengelolaan Aplikasi Sistem Informasi BRSDM</t>
  </si>
  <si>
    <t>WA.2378.FAB.001.101.A</t>
  </si>
  <si>
    <t>WA.2378.FAB.001.101.A.522191</t>
  </si>
  <si>
    <t>WA.2378.FAB.001.101.A.522191.001300</t>
  </si>
  <si>
    <t>001300</t>
  </si>
  <si>
    <t>001301. Konsumsi/bahan makanan</t>
  </si>
  <si>
    <t>WA.4345.EBC.996.301.A</t>
  </si>
  <si>
    <t>WA.4345.EBC.996.301.A.521211</t>
  </si>
  <si>
    <t>WA.4345.EBC.996.301.A.521211.001301</t>
  </si>
  <si>
    <t>001301</t>
  </si>
  <si>
    <t>001302. Penggadaan</t>
  </si>
  <si>
    <t>WA.4345.EBC.996.301.A.521211.001302</t>
  </si>
  <si>
    <t>001302</t>
  </si>
  <si>
    <t>001303. Bahan Komputer</t>
  </si>
  <si>
    <t>WA.4345.EBC.996.301.A.521211.001303</t>
  </si>
  <si>
    <t>001303</t>
  </si>
  <si>
    <t>001304. ATK</t>
  </si>
  <si>
    <t>WA.4345.EBC.996.301.A.521211.001304</t>
  </si>
  <si>
    <t>001304</t>
  </si>
  <si>
    <t>001305. Perlengkapan TPA Toefl</t>
  </si>
  <si>
    <t>WA.4345.EBC.996.301.A.521211.001305</t>
  </si>
  <si>
    <t>001305</t>
  </si>
  <si>
    <t>001306. Buku TPA Toefl</t>
  </si>
  <si>
    <t>WA.4345.EBC.996.301.A.521211.001306</t>
  </si>
  <si>
    <t>001306</t>
  </si>
  <si>
    <t>001307. Dukungan Penyelenggaraan Tugas Belajar</t>
  </si>
  <si>
    <t>WA.4345.EBC.996.301.A.521219</t>
  </si>
  <si>
    <t>WA.4345.EBC.996.301.A.521219.001307</t>
  </si>
  <si>
    <t>001307</t>
  </si>
  <si>
    <t>001308. Langganan biaya video conference</t>
  </si>
  <si>
    <t>WA.4345.EBC.996.301.A.521219.001308</t>
  </si>
  <si>
    <t>001308</t>
  </si>
  <si>
    <t>001309. Narasumber/Pembahas</t>
  </si>
  <si>
    <t>WA.4345.EBC.996.301.A.522151</t>
  </si>
  <si>
    <t>WA.4345.EBC.996.301.A.522151.001309</t>
  </si>
  <si>
    <t>001309</t>
  </si>
  <si>
    <t>001310. Pelaksanaan TOEFL/TPA</t>
  </si>
  <si>
    <t>WA.4345.EBC.996.301.A.522191</t>
  </si>
  <si>
    <t>WA.4345.EBC.996.301.A.522191.001310</t>
  </si>
  <si>
    <t>001310</t>
  </si>
  <si>
    <t>001311. Perjalanan Koordinasi dan pengadministrasian Tugas Belajar</t>
  </si>
  <si>
    <t>WA.4345.EBC.996.301.A.524111</t>
  </si>
  <si>
    <t>WA.4345.EBC.996.301.A.524111.001311</t>
  </si>
  <si>
    <t>001311</t>
  </si>
  <si>
    <t>001312. Perjalanan Peserta Tugas Belajar</t>
  </si>
  <si>
    <t>WA.4345.EBC.996.301.A.524111.001312</t>
  </si>
  <si>
    <t>001312</t>
  </si>
  <si>
    <t>001313. Konsumsi/bahan makanan</t>
  </si>
  <si>
    <t>WA.4345.EBC.996.301.B</t>
  </si>
  <si>
    <t>WA.4345.EBC.996.301.B.521211</t>
  </si>
  <si>
    <t>WA.4345.EBC.996.301.B.521211.001313</t>
  </si>
  <si>
    <t>001313</t>
  </si>
  <si>
    <t>001314. Penggadaan</t>
  </si>
  <si>
    <t>WA.4345.EBC.996.301.B.521211.001314</t>
  </si>
  <si>
    <t>001314</t>
  </si>
  <si>
    <t>001315. Bahan Komputer</t>
  </si>
  <si>
    <t>WA.4345.EBC.996.301.B.521211.001315</t>
  </si>
  <si>
    <t>001315</t>
  </si>
  <si>
    <t>001316. ATK</t>
  </si>
  <si>
    <t>WA.4345.EBC.996.301.B.521211.001316</t>
  </si>
  <si>
    <t>001316</t>
  </si>
  <si>
    <t>001317. Cetakan</t>
  </si>
  <si>
    <t>WA.4345.EBC.996.301.B.521211.001317</t>
  </si>
  <si>
    <t>001317</t>
  </si>
  <si>
    <t>001318. Perlengkapan Peserta</t>
  </si>
  <si>
    <t>WA.4345.EBC.996.301.B.521211.001318</t>
  </si>
  <si>
    <t>001318</t>
  </si>
  <si>
    <t>001319. Dukungan Penyelenggaraan Tugas Belajar</t>
  </si>
  <si>
    <t>WA.4345.EBC.996.301.B.521219</t>
  </si>
  <si>
    <t>WA.4345.EBC.996.301.B.521219.001319</t>
  </si>
  <si>
    <t>001319</t>
  </si>
  <si>
    <t>001320. Langganan biaya video conference</t>
  </si>
  <si>
    <t>WA.4345.EBC.996.301.B.521219.001320</t>
  </si>
  <si>
    <t>001320</t>
  </si>
  <si>
    <t>001321. Narasumber/Pembahas</t>
  </si>
  <si>
    <t>WA.4345.EBC.996.301.B.522151</t>
  </si>
  <si>
    <t>WA.4345.EBC.996.301.B.522151.001321</t>
  </si>
  <si>
    <t>001321</t>
  </si>
  <si>
    <t>001322. Perjalanan Koordinasi dan pengadministrasian Tugas Belajar</t>
  </si>
  <si>
    <t>WA.4345.EBC.996.301.B.524111</t>
  </si>
  <si>
    <t>WA.4345.EBC.996.301.B.524111.001322</t>
  </si>
  <si>
    <t>001322</t>
  </si>
  <si>
    <t>001323. Perjalanan Peserta Tugas Belajar</t>
  </si>
  <si>
    <t>WA.4345.EBC.996.301.B.524111.001323</t>
  </si>
  <si>
    <t>001323</t>
  </si>
  <si>
    <t>001324. Paket meeting fullboard (54 org x 2 hari)</t>
  </si>
  <si>
    <t>WA.4345.EBC.996.301.B.524119</t>
  </si>
  <si>
    <t>WA.4345.EBC.996.301.B.524119.001324</t>
  </si>
  <si>
    <t>001324</t>
  </si>
  <si>
    <t>001325. Uang harian paket meeting</t>
  </si>
  <si>
    <t>WA.4345.EBC.996.301.B.524119.001325</t>
  </si>
  <si>
    <t>001325</t>
  </si>
  <si>
    <t>001326. Perjalanan peserta</t>
  </si>
  <si>
    <t>WA.4345.EBC.996.301.B.524119.001326</t>
  </si>
  <si>
    <t>001326</t>
  </si>
  <si>
    <t>001327. Penggadaan</t>
  </si>
  <si>
    <t>WA.4345.EBC.996.301.C</t>
  </si>
  <si>
    <t>WA.4345.EBC.996.301.C.521211</t>
  </si>
  <si>
    <t>WA.4345.EBC.996.301.C.521211.001327</t>
  </si>
  <si>
    <t>001327</t>
  </si>
  <si>
    <t>001328. Bahan Komputer</t>
  </si>
  <si>
    <t>WA.4345.EBC.996.301.C.521211.001328</t>
  </si>
  <si>
    <t>001328</t>
  </si>
  <si>
    <t>001329. ATK</t>
  </si>
  <si>
    <t>WA.4345.EBC.996.301.C.521211.001329</t>
  </si>
  <si>
    <t>001329</t>
  </si>
  <si>
    <t>001330. Dukungan Penyelenggaraan Tugas Belajar Luar Negeri</t>
  </si>
  <si>
    <t>WA.4345.EBC.996.301.C.521219</t>
  </si>
  <si>
    <t>WA.4345.EBC.996.301.C.521219.001330</t>
  </si>
  <si>
    <t>001330</t>
  </si>
  <si>
    <t>001331. Perjalanan peserta tugas belajar, Koordinasi dan Pendampingan tugas belajar</t>
  </si>
  <si>
    <t>WA.4345.EBC.996.301.C.524211</t>
  </si>
  <si>
    <t>WA.4345.EBC.996.301.C.524211.001331</t>
  </si>
  <si>
    <t>001331</t>
  </si>
  <si>
    <t>001332. Konsumsi/bahan makanan</t>
  </si>
  <si>
    <t>WA.4345.EBC.996.302.A</t>
  </si>
  <si>
    <t>WA.4345.EBC.996.302.A.521211</t>
  </si>
  <si>
    <t>WA.4345.EBC.996.302.A.521211.001332</t>
  </si>
  <si>
    <t>001332</t>
  </si>
  <si>
    <t>001333. Penggadaan</t>
  </si>
  <si>
    <t>WA.4345.EBC.996.302.A.521211.001333</t>
  </si>
  <si>
    <t>001333</t>
  </si>
  <si>
    <t>001334. Bahan Komputer</t>
  </si>
  <si>
    <t>WA.4345.EBC.996.302.A.521211.001334</t>
  </si>
  <si>
    <t>001334</t>
  </si>
  <si>
    <t>001335. ATK</t>
  </si>
  <si>
    <t>WA.4345.EBC.996.302.A.521211.001335</t>
  </si>
  <si>
    <t>001335</t>
  </si>
  <si>
    <t>001336. Perjalanan Koordinasi dan pengadministrasian izin Belajar</t>
  </si>
  <si>
    <t>WA.4345.EBC.996.302.A.524111</t>
  </si>
  <si>
    <t>WA.4345.EBC.996.302.A.524111.001336</t>
  </si>
  <si>
    <t>001336</t>
  </si>
  <si>
    <t>001338. Backdroup</t>
  </si>
  <si>
    <t>WA.2378.EBD.952.101.D.521211.001338</t>
  </si>
  <si>
    <t>001338</t>
  </si>
  <si>
    <t>001339. Perlengkapan peserta panitia dan narasumber</t>
  </si>
  <si>
    <t>WA.2378.EBD.952.101.D.521211.001339</t>
  </si>
  <si>
    <t>001339</t>
  </si>
  <si>
    <t xml:space="preserve">001341. Pelaksanaan Sosialisasi (70 org x 1 kl x 2 hari) </t>
  </si>
  <si>
    <t>WA.2378.EBD.952.101.D.524114.001341</t>
  </si>
  <si>
    <t>001341</t>
  </si>
  <si>
    <t>001342. Uang saku  Sosialisasi (70 org x 3 hari)</t>
  </si>
  <si>
    <t>WA.2378.EBD.952.101.D.524114.001342</t>
  </si>
  <si>
    <t>001342</t>
  </si>
  <si>
    <t>001343. transport  (70 org x 1 kali)</t>
  </si>
  <si>
    <t>WA.2378.EBD.952.101.D.524114.001343</t>
  </si>
  <si>
    <t>001343</t>
  </si>
  <si>
    <t>KdSatker</t>
  </si>
  <si>
    <t>Program</t>
  </si>
  <si>
    <t>Kegiatan</t>
  </si>
  <si>
    <t>KRO</t>
  </si>
  <si>
    <t>RO</t>
  </si>
  <si>
    <t>Komponen</t>
  </si>
  <si>
    <t>Subkomponen</t>
  </si>
  <si>
    <t>Akun</t>
  </si>
  <si>
    <t>Uraian</t>
  </si>
  <si>
    <t>Vol</t>
  </si>
  <si>
    <t>HSat</t>
  </si>
  <si>
    <t>Jmlh</t>
  </si>
  <si>
    <t>BLOKIR</t>
  </si>
  <si>
    <t>Pagu-Blokir</t>
  </si>
  <si>
    <t>PPK</t>
  </si>
  <si>
    <t>JAN</t>
  </si>
  <si>
    <t>FEB</t>
  </si>
  <si>
    <t>MRT</t>
  </si>
  <si>
    <t>APRIL</t>
  </si>
  <si>
    <t>MEI</t>
  </si>
  <si>
    <t>JUNI</t>
  </si>
  <si>
    <t>JULI</t>
  </si>
  <si>
    <t>AGUST</t>
  </si>
  <si>
    <t>SEPT</t>
  </si>
  <si>
    <t>OKT</t>
  </si>
  <si>
    <t>NOP</t>
  </si>
  <si>
    <t>DES</t>
  </si>
  <si>
    <t>MAK Subkomp</t>
  </si>
  <si>
    <t>NOITEM</t>
  </si>
  <si>
    <t>MAK2</t>
  </si>
  <si>
    <t>Index</t>
  </si>
  <si>
    <t>Kegiatan KoordSubKoord</t>
  </si>
  <si>
    <t>WA.2378.EBA.956.101.A.521811.1</t>
  </si>
  <si>
    <t>1</t>
  </si>
  <si>
    <t>Penyusunan Laporan BMN UAKPB Sekretariat BRSDMP KP dan UAPPBE-1 BRSDM KP</t>
  </si>
  <si>
    <t>WA.2378.EBA.956.101.A.521811.2</t>
  </si>
  <si>
    <t>2</t>
  </si>
  <si>
    <t>WA.2378.EBA.956.101.B.521811.1</t>
  </si>
  <si>
    <t>Pengelolaan Barang Milik Negara Rumah Negara lingkup BRSDM KP</t>
  </si>
  <si>
    <t>WA.2378.EBA.956.101.B.521811.2</t>
  </si>
  <si>
    <t>WA.2378.EBA.956.101.C.521811.1</t>
  </si>
  <si>
    <t>Inventarisasi Sarana dan Prasarana dan Penyelesaian Permasalahan Administrasi dan Kepemilikan BMN</t>
  </si>
  <si>
    <t>WA.2378.EBA.956.101.C.521811.2</t>
  </si>
  <si>
    <t>WA.2378.EBA.956.101.D.521211.1</t>
  </si>
  <si>
    <t>Penyusunan Rencana Kebutuhan BMN Tahun 2023</t>
  </si>
  <si>
    <t>WA.2378.EBA.956.101.D.521211.2</t>
  </si>
  <si>
    <t>WA.2378.EBA.956.101.D.521211.3</t>
  </si>
  <si>
    <t>3</t>
  </si>
  <si>
    <t>WA.2378.EBA.956.101.D.522151.1</t>
  </si>
  <si>
    <t>WA.2378.EBA.956.101.E.521811.1</t>
  </si>
  <si>
    <t>Penyelesaian Penetapan Status Penggunaan dan Penghapusan BMN Satker BRSDM</t>
  </si>
  <si>
    <t>WA.2378.EBA.956.101.E.521811.2</t>
  </si>
  <si>
    <t>WA.2378.EBA.956.101.F.521211.1</t>
  </si>
  <si>
    <t>Bimbingan Teknis Pengelolaan BMN lingkup BRSDM KP</t>
  </si>
  <si>
    <t>WA.2378.EBA.956.101.F.521211.2</t>
  </si>
  <si>
    <t>WA.2378.EBA.956.101.F.521211.3</t>
  </si>
  <si>
    <t>WA.2378.EBA.956.101.F.521211.4</t>
  </si>
  <si>
    <t>4</t>
  </si>
  <si>
    <t>WA.2378.EBA.956.101.F.522151.1</t>
  </si>
  <si>
    <t>WA.2378.EBA.956.101.G.521811.1</t>
  </si>
  <si>
    <t>Pelaksanaan PBJ Lingkup Pusat dan Daerah</t>
  </si>
  <si>
    <t>WA.2378.EBA.956.101.G.521811.2</t>
  </si>
  <si>
    <t>WA.2378.EBA.957.101.A.521211.2</t>
  </si>
  <si>
    <t>Fasilitasi Penyusunan Legislasi</t>
  </si>
  <si>
    <t>WA.2378.EBA.957.101.A.521811.1</t>
  </si>
  <si>
    <t>WA.2378.EBA.957.101.A.521811.2</t>
  </si>
  <si>
    <t>WA.2378.EBA.957.101.A.522151.1</t>
  </si>
  <si>
    <t>WA.2378.EBA.957.101.B.521211.1</t>
  </si>
  <si>
    <t>Advokasi Permasalahan Hukum</t>
  </si>
  <si>
    <t>WA.2378.EBA.957.101.B.521811.1</t>
  </si>
  <si>
    <t>WA.2378.EBA.957.101.B.521811.2</t>
  </si>
  <si>
    <t>WA.2378.EBA.958.101.A.521811.1</t>
  </si>
  <si>
    <t>TANPA SUB KOMPONEN</t>
  </si>
  <si>
    <t>WA.2378.EBA.958.101.A.521811.2</t>
  </si>
  <si>
    <t>WA.2378.EBA.958.101.A.522151.2</t>
  </si>
  <si>
    <t>WA.2378.EBA.958.102.A.521811.1</t>
  </si>
  <si>
    <t>WA.2378.EBA.958.102.A.521811.2</t>
  </si>
  <si>
    <t>WA.2378.EBA.958.102.A.522151.2</t>
  </si>
  <si>
    <t>WA.2378.EBA.958.103.A.521811.1</t>
  </si>
  <si>
    <t>WA.2378.EBA.958.103.A.521811.2</t>
  </si>
  <si>
    <t>WA.2378.EBA.958.106.A.521811.1</t>
  </si>
  <si>
    <t>Penyusunan dan/atau Evaluasi Kesepakatan Kerja Sama Internasional Lingkup Sekretariat dan/atau BRSDM KP</t>
  </si>
  <si>
    <t>WA.2378.EBA.958.106.A.521811.2</t>
  </si>
  <si>
    <t>WA.2378.EBA.958.106.B.521811.1</t>
  </si>
  <si>
    <t>Penyusunan dan/atau Evaluasi Kesepakatan Kerja Sama Antar Lembaga Lingkup Sekretariat dan/atau BRSDM KP</t>
  </si>
  <si>
    <t>WA.2378.EBA.958.106.B.521811.2</t>
  </si>
  <si>
    <t>WA.2378.EBA.958.106.B.522151.3</t>
  </si>
  <si>
    <t>WA.2378.EBA.960.101.A.521211.1</t>
  </si>
  <si>
    <t>Penataan Kelembagaan Lingkup BRSDM</t>
  </si>
  <si>
    <t>WA.2378.EBA.960.101.A.521811.1</t>
  </si>
  <si>
    <t>WA.2378.EBA.960.101.A.521811.2</t>
  </si>
  <si>
    <t>WA.2378.EBA.960.101.A.522151.1</t>
  </si>
  <si>
    <t>WA.2378.EBA.960.101.B.521211.1</t>
  </si>
  <si>
    <t>Fasilitasi Evaluasi Organisasi dan Tata Laksana</t>
  </si>
  <si>
    <t>WA.2378.EBA.960.101.B.521811.1</t>
  </si>
  <si>
    <t>WA.2378.EBA.960.101.B.521811.2</t>
  </si>
  <si>
    <t>WA.2378.EBA.960.101.B.522151.1</t>
  </si>
  <si>
    <t>WA.2378.EBA.960.102.A.521211.1</t>
  </si>
  <si>
    <t>Penilaian Mandiri Reformasi Birokrasi</t>
  </si>
  <si>
    <t>WA.2378.EBA.960.102.A.521811.1</t>
  </si>
  <si>
    <t>WA.2378.EBA.960.102.A.521811.2</t>
  </si>
  <si>
    <t>WA.2378.EBA.960.102.B.521211.1</t>
  </si>
  <si>
    <t>Pembangunan dan Pembinaan Zona Integritas Menuju WBK/WBBM</t>
  </si>
  <si>
    <t>WA.2378.EBA.960.102.B.521811.1</t>
  </si>
  <si>
    <t>WA.2378.EBA.960.102.B.521811.2</t>
  </si>
  <si>
    <t>WA.2378.EBA.960.102.C.521211.1</t>
  </si>
  <si>
    <t>Pelaksanaan Adibakti Mina Bahari (AMB)</t>
  </si>
  <si>
    <t>WA.2378.EBA.960.102.C.521811.1</t>
  </si>
  <si>
    <t>WA.2378.EBA.960.102.C.521811.2</t>
  </si>
  <si>
    <t>WA.2378.EBA.962.101.A.521211.1</t>
  </si>
  <si>
    <t>Pembinaan, Pengelolaan Ketatausahaan dan Persuratan</t>
  </si>
  <si>
    <t>WA.2378.EBA.962.101.A.521811.1</t>
  </si>
  <si>
    <t>WA.2378.EBA.962.101.A.521811.2</t>
  </si>
  <si>
    <t>WA.2378.EBA.962.101.B.521811.1</t>
  </si>
  <si>
    <t>Dukungan Layanan Kegiatan Kesekretariatan dan Tata Kelola Rumahtangga dan Tata Usaha Pimpinan  serta Keprotokolan lingkup BRSDM</t>
  </si>
  <si>
    <t>WA.2378.EBA.962.101.B.521811.2</t>
  </si>
  <si>
    <t>WA.2378.EBA.962.201.A.521811.1</t>
  </si>
  <si>
    <t>Pengelolaan Kepegawaian Pelatihan dan Penyuluhan KP</t>
  </si>
  <si>
    <t>WA.2378.EBA.962.201.A.521811.2</t>
  </si>
  <si>
    <t>WA.2378.EBA.962.201.B.521811.1</t>
  </si>
  <si>
    <t>Validasi Data BMN Pelatihan dan Penyuluhan</t>
  </si>
  <si>
    <t>WA.2378.EBA.962.201.B.521811.2</t>
  </si>
  <si>
    <t>WA.2378.EBA.962.201.B.522151.1</t>
  </si>
  <si>
    <t>WA.2378.EBA.962.201.C.521811.1</t>
  </si>
  <si>
    <t>Pengelolaan Persuratan dan Kearsipan Pelatihan dan Penyuluhan</t>
  </si>
  <si>
    <t>WA.2378.EBA.962.201.C.521811.2</t>
  </si>
  <si>
    <t>WA.2378.EBA.962.201.D.521211.1</t>
  </si>
  <si>
    <t>Penetapan Penyuluh Perikanan Teladan Nasional</t>
  </si>
  <si>
    <t>WA.2378.EBA.962.201.F.521211.1</t>
  </si>
  <si>
    <t>Kunjungan Kegiatan Pelatihan dan Penyuluhan KP</t>
  </si>
  <si>
    <t>WA.2378.EBA.962.201.F.522151.2</t>
  </si>
  <si>
    <t>WA.2378.EBA.963.101.A.521211.4</t>
  </si>
  <si>
    <t>Penyelenggaraan Data Riset dan SDM KP</t>
  </si>
  <si>
    <t>WA.2378.EBA.963.101.A.521811.1</t>
  </si>
  <si>
    <t>WA.2378.EBA.963.101.A.521811.2</t>
  </si>
  <si>
    <t>WA.2378.EBA.963.101.A.522151.1</t>
  </si>
  <si>
    <t>WA.2378.EBA.963.101.B.521211.3</t>
  </si>
  <si>
    <t>Forum Data dan Informasi BRSDM</t>
  </si>
  <si>
    <t>WA.2378.EBA.963.101.B.521211.4</t>
  </si>
  <si>
    <t>WA.2378.EBA.963.101.B.521211.5</t>
  </si>
  <si>
    <t>5</t>
  </si>
  <si>
    <t>WA.2378.EBA.963.101.B.521211.8</t>
  </si>
  <si>
    <t>8</t>
  </si>
  <si>
    <t>WA.2378.EBA.963.101.B.521211.9</t>
  </si>
  <si>
    <t>9</t>
  </si>
  <si>
    <t>WA.2378.EBA.963.101.B.521211.10</t>
  </si>
  <si>
    <t>10</t>
  </si>
  <si>
    <t>WA.2378.EBA.963.101.B.522151.2</t>
  </si>
  <si>
    <t>WA.2378.EBA.963.101.B.522151.5</t>
  </si>
  <si>
    <t>WA.2378.EBA.963.102.A.521211.1</t>
  </si>
  <si>
    <t>Pengelolaan Sistem Informasi Riset  dan SDM KP</t>
  </si>
  <si>
    <t>WA.2378.EBA.963.102.A.521219.4</t>
  </si>
  <si>
    <t>WA.2378.EBA.963.102.A.521811.1</t>
  </si>
  <si>
    <t>WA.2378.EBA.963.102.A.521811.2</t>
  </si>
  <si>
    <t>WA.2378.EBA.963.102.B.521211.1</t>
  </si>
  <si>
    <t>Penerapan Manajemen Pengetahuan Terstandar BRSDM</t>
  </si>
  <si>
    <t>WA.2378.EBA.963.102.B.521811.1</t>
  </si>
  <si>
    <t>WA.2378.EBA.963.102.B.521811.2</t>
  </si>
  <si>
    <t>WA.2378.EBC.954.101.A.521211.1</t>
  </si>
  <si>
    <t>Pelayanan Perencanaan dan Pengembangan SDM Aparatur Riset dan Sumber Daya Manusia Kelautan dan Perikanan</t>
  </si>
  <si>
    <t>WA.2378.EBC.954.101.A.521811.1</t>
  </si>
  <si>
    <t>WA.2378.EBC.954.101.A.521811.2</t>
  </si>
  <si>
    <t>WA.2378.EBC.954.101.A.522151.1</t>
  </si>
  <si>
    <t>WA.2378.EBC.954.101.B.521211.2</t>
  </si>
  <si>
    <t>Peningkatan Kapasitas Pegawai</t>
  </si>
  <si>
    <t>WA.2378.EBC.954.102.A.521811.1</t>
  </si>
  <si>
    <t>Fasilitasi Pengelolaan dan Penilaian Angka Kredit Jabatan Fungsional Lingkup BRSDMKP</t>
  </si>
  <si>
    <t>WA.2378.EBC.954.102.A.521811.2</t>
  </si>
  <si>
    <t>WA.2378.EBC.954.102.B.521811.1</t>
  </si>
  <si>
    <t>Validasi dan Updating Database SDM Lingkup BRSDMKP</t>
  </si>
  <si>
    <t>WA.2378.EBC.954.102.B.521811.2</t>
  </si>
  <si>
    <t>WA.2378.EBC.954.103.A.521211.1</t>
  </si>
  <si>
    <t>Pelayanan Mutasi</t>
  </si>
  <si>
    <t>WA.2378.EBC.954.103.A.521811.1</t>
  </si>
  <si>
    <t>WA.2378.EBC.954.103.A.521811.2</t>
  </si>
  <si>
    <t>WA.2378.EBC.954.103.B.521211.1</t>
  </si>
  <si>
    <t>Pelayanan Ketatausahaan Kepegawaian</t>
  </si>
  <si>
    <t>WA.2378.EBC.954.103.B.521811.1</t>
  </si>
  <si>
    <t>WA.2378.EBC.954.103.B.521811.2</t>
  </si>
  <si>
    <t>WA.2378.EBD.952.101.A.521811.1</t>
  </si>
  <si>
    <t>Perencanaan Program</t>
  </si>
  <si>
    <t>WA.2378.EBD.952.101.A.521811.2</t>
  </si>
  <si>
    <t>WA.2378.EBD.952.101.A.522151.1</t>
  </si>
  <si>
    <t>WA.2378.EBD.952.101.B.521811.1</t>
  </si>
  <si>
    <t>Perencanaan dan Revisi Anggaran Unit Eselon I BRSDM</t>
  </si>
  <si>
    <t>WA.2378.EBD.952.101.B.521811.2</t>
  </si>
  <si>
    <t>WA.2378.EBD.952.101.B.522151.1</t>
  </si>
  <si>
    <t>WA.2378.EBD.952.101.C.521811.1</t>
  </si>
  <si>
    <t>Perencanaan Kinerja</t>
  </si>
  <si>
    <t>WA.2378.EBD.952.101.C.521811.2</t>
  </si>
  <si>
    <t>WA.2378.EBD.952.101.C.522151.1</t>
  </si>
  <si>
    <t>WA.2378.EBD.952.101.D.521811.1</t>
  </si>
  <si>
    <t>Perencanaan Umum</t>
  </si>
  <si>
    <t>WA.2378.EBD.952.101.D.521811.2</t>
  </si>
  <si>
    <t>WA.2378.EBD.952.101.D.522151.2</t>
  </si>
  <si>
    <t>WA.2378.EBD.952.201.A.521211.1</t>
  </si>
  <si>
    <t>Penyusunan Perencanaan Kinerja Pelatihan dan Penyuluhan KP</t>
  </si>
  <si>
    <t>WA.2378.EBD.952.201.A.521211.2</t>
  </si>
  <si>
    <t>WA.2378.EBD.952.201.B.521211.1</t>
  </si>
  <si>
    <t>Penyusunan Renja Kegiatan Pelatihan dan Penyuluhan KP TA 2024</t>
  </si>
  <si>
    <t>WA.2378.EBD.952.201.B.521211.2</t>
  </si>
  <si>
    <t>WA.2378.EBD.952.201.C.521211.1</t>
  </si>
  <si>
    <t>Konsolidasi Teknis Kegiatan Pelatihan dan Penyuluhan KP</t>
  </si>
  <si>
    <t>WA.2378.EBD.952.201.C.521211.2</t>
  </si>
  <si>
    <t>WA.2378.EBD.952.201.C.522151.2</t>
  </si>
  <si>
    <t>WA.2378.EBD.952.201.D.521211.1</t>
  </si>
  <si>
    <t>Penyusunan Dokumen Rumusan Kebijakan Teknis Penyelenggaraan Pelatihan dan Penyuluhan serta Sertifikasi KP</t>
  </si>
  <si>
    <t>WA.2378.EBD.952.201.D.521211.2</t>
  </si>
  <si>
    <t>WA.2378.EBD.952.201.D.522151.3</t>
  </si>
  <si>
    <t>WA.2378.EBD.953.101.A.521211.2</t>
  </si>
  <si>
    <t>Monitoring Evaluasi Manajerial dan SAKIP</t>
  </si>
  <si>
    <t>WA.2378.EBD.953.101.A.521211.3</t>
  </si>
  <si>
    <t>WA.2378.EBD.953.101.A.521811.1</t>
  </si>
  <si>
    <t>WA.2378.EBD.953.101.A.521811.2</t>
  </si>
  <si>
    <t>WA.2378.EBD.953.101.A.522151.1</t>
  </si>
  <si>
    <t>WA.2378.EBD.953.101.B.521211.2</t>
  </si>
  <si>
    <t>Monev program BRSDM Mendukung Prioritas KKP dan Amanah Nasional ( Lintas Sektor )</t>
  </si>
  <si>
    <t>WA.2378.EBD.953.101.B.521811.1</t>
  </si>
  <si>
    <t>WA.2378.EBD.953.101.B.521811.2</t>
  </si>
  <si>
    <t>WA.2378.EBD.953.101.B.522151.1</t>
  </si>
  <si>
    <t>WA.2378.EBD.953.101.C.521811.1</t>
  </si>
  <si>
    <t>Penyelenggaraan Monitoring dan Evaluasi Terpadu KP</t>
  </si>
  <si>
    <t>WA.2378.EBD.953.101.C.521811.2</t>
  </si>
  <si>
    <t>WA.2378.EBD.953.101.C.522151.1</t>
  </si>
  <si>
    <t>WA.2378.EBD.953.101.D.521211.2</t>
  </si>
  <si>
    <t>Pengelolaan Aplikasi Bidang Monitoring dan Evaluasi</t>
  </si>
  <si>
    <t>WA.2378.EBD.953.101.D.521211.3</t>
  </si>
  <si>
    <t>WA.2378.EBD.953.101.D.521811.1</t>
  </si>
  <si>
    <t>WA.2378.EBD.953.101.D.521811.2</t>
  </si>
  <si>
    <t>WA.2378.EBD.953.101.D.522151.1</t>
  </si>
  <si>
    <t>WA.2378.EBD.953.102.A.521811.1</t>
  </si>
  <si>
    <t>Reviu dan Pengukuran Kinerja Lingkup BRSDM</t>
  </si>
  <si>
    <t>WA.2378.EBD.953.102.A.521811.2</t>
  </si>
  <si>
    <t>WA.2378.EBD.953.102.B.521811.1</t>
  </si>
  <si>
    <t>Penyusunan Bahan Pimpinan</t>
  </si>
  <si>
    <t>WA.2378.EBD.953.102.B.521811.2</t>
  </si>
  <si>
    <t>WA.2378.EBD.953.102.C.521811.1</t>
  </si>
  <si>
    <t>Penyusunan Laporan Kinerja Lingkup BRSDM</t>
  </si>
  <si>
    <t>WA.2378.EBD.953.102.C.521811.2</t>
  </si>
  <si>
    <t>WA.2378.EBD.953.102.D.521811.1</t>
  </si>
  <si>
    <t>Penyusunan Laporan Pelaksanaan Program Kegiatan BRSDM</t>
  </si>
  <si>
    <t>WA.2378.EBD.953.102.D.521811.2</t>
  </si>
  <si>
    <t>WA.2378.EBD.953.201.A.521211.2</t>
  </si>
  <si>
    <t>MONITORING DAN EVALUASI PELATIHAN DAN PENYULUHAN</t>
  </si>
  <si>
    <t>WA.2378.EBD.953.201.A.521211.3</t>
  </si>
  <si>
    <t>WA.2378.EBD.953.201.B.521211.1</t>
  </si>
  <si>
    <t>PENYUSUNAN INSTRUMEN MONITORING DAN EVALUASI PELATIHAN DAN PENYULUHAN KP</t>
  </si>
  <si>
    <t>WA.2378.EBD.953.201.B.521211.3</t>
  </si>
  <si>
    <t>WA.2378.EBD.953.202.A.521211.3</t>
  </si>
  <si>
    <t>PENYUSUNAN LAPORAN KINERJA , REKON KINERJA PUSAT PELATIHAN DAN PENYULUHAN KP</t>
  </si>
  <si>
    <t>WA.2378.EBD.953.202.B.521211.1</t>
  </si>
  <si>
    <t>PENILAIAN SAKIP MANDIRI dan PENDAMPINGAN WBK</t>
  </si>
  <si>
    <t>WA.2378.EBD.953.202.B.521211.3</t>
  </si>
  <si>
    <t>WA.2378.EBD.953.202.C.521211.1</t>
  </si>
  <si>
    <t>PENYUSUNAN LAPORAN EVALUASI RENCANA AKSI, PELAYANAN PUBLIK DAN LAPORAN TAHUNAN</t>
  </si>
  <si>
    <t>WA.2378.EBD.953.202.C.521211.3</t>
  </si>
  <si>
    <t>WA.2378.EBD.953.202.D.521211.1</t>
  </si>
  <si>
    <t>SIMLATLUH KP</t>
  </si>
  <si>
    <t>WA.2378.EBD.953.202.D.521211.3</t>
  </si>
  <si>
    <t>WA.2378.EBD.953.202.D.521211.4</t>
  </si>
  <si>
    <t>WA.2378.EBD.955.101.A.521211.3</t>
  </si>
  <si>
    <t>Penyusunan Laporan Keuangan</t>
  </si>
  <si>
    <t>WA.2378.EBD.955.101.A.521811.1</t>
  </si>
  <si>
    <t>WA.2378.EBD.955.101.A.521811.2</t>
  </si>
  <si>
    <t>WA.2378.EBD.955.101.B.521211.3</t>
  </si>
  <si>
    <t>Pengelolaan PNBP</t>
  </si>
  <si>
    <t>WA.2378.EBD.955.101.B.521811.1</t>
  </si>
  <si>
    <t>WA.2378.EBD.955.101.B.521811.2</t>
  </si>
  <si>
    <t>WA.2378.EBD.955.101.C.521211.2</t>
  </si>
  <si>
    <t>Penyusunan Petunjuk Pelaksanaan Anggaran dan Kegiatan BRSDM TA 2022</t>
  </si>
  <si>
    <t>WA.2378.EBD.955.101.C.521211.3</t>
  </si>
  <si>
    <t>WA.2378.EBD.955.101.C.521211.4</t>
  </si>
  <si>
    <t>WA.2378.EBD.955.101.D.521811.1</t>
  </si>
  <si>
    <t>Perbendaharaan Administrasi Keuangan</t>
  </si>
  <si>
    <t>WA.2378.EBD.955.101.D.521811.2</t>
  </si>
  <si>
    <t>WA.2378.EBD.955.101.E.521211.3</t>
  </si>
  <si>
    <t>Implementasi Sistem Pengendalian Intern Pemerintah BRSDM KP</t>
  </si>
  <si>
    <t>WA.2378.EBD.955.101.E.521811.1</t>
  </si>
  <si>
    <t>WA.2378.EBD.955.101.E.521811.2</t>
  </si>
  <si>
    <t>WA.2378.EBD.955.101.F.521811.1</t>
  </si>
  <si>
    <t>Penyelesaian Tindak Lanjut Hasil Audit</t>
  </si>
  <si>
    <t>WA.2378.EBD.955.101.F.521811.2</t>
  </si>
  <si>
    <t>WA.2378.EBD.955.201.A.522151.1</t>
  </si>
  <si>
    <t>Rekonsiliasi Belanja Pegawai dan Operasional Penyuluh Perikanan</t>
  </si>
  <si>
    <t>WA.2378.EBD.955.201.B.521211.1</t>
  </si>
  <si>
    <t>Penyusunan SPIP</t>
  </si>
  <si>
    <t>WA.2378.EBD.955.201.B.521211.2</t>
  </si>
  <si>
    <t>WA.2378.EBD.955.201.C.521211.1</t>
  </si>
  <si>
    <t>Validasi dan pertanggungjawaban keuangan</t>
  </si>
  <si>
    <t>WA.2378.EBD.955.201.C.521211.2</t>
  </si>
  <si>
    <t>WA.2378.EBD.955.201.D.521211.1</t>
  </si>
  <si>
    <t>Penyelesaian Tindak Lanjut Temuan</t>
  </si>
  <si>
    <t>WA.2378.EBD.955.201.D.521211.2</t>
  </si>
  <si>
    <t>WA.2378.EBD.974.101.A.521811.1</t>
  </si>
  <si>
    <t>Pelaksanaan Pengawasan Internal  Kearsipan Lingkup BRSDM</t>
  </si>
  <si>
    <t>WA.2378.EBD.974.101.A.521811.2</t>
  </si>
  <si>
    <t>WA.2378.EBD.974.101.B.521211.1</t>
  </si>
  <si>
    <t>Pembinaan dan Pengelolaan Kearsipan BRSDM</t>
  </si>
  <si>
    <t>WA.2378.EBD.974.101.B.521811.1</t>
  </si>
  <si>
    <t>WA.2378.EBD.974.101.B.521811.2</t>
  </si>
  <si>
    <t>WA.2378.EBD.974.101.C.521211.1</t>
  </si>
  <si>
    <t>Percepatan Proses Pemusnahan Arsip In Aktif lingkup BRSDM</t>
  </si>
  <si>
    <t>WA.2378.EBD.974.101.C.521811.1</t>
  </si>
  <si>
    <t>WA.2378.EBD.974.101.C.521811.2</t>
  </si>
  <si>
    <t>WA.2378.EBD.974.101.D.521211.2</t>
  </si>
  <si>
    <t>Bimbingan Teknis Pengelolaan Arsip Dinamis</t>
  </si>
  <si>
    <t>WA.2378.EBD.974.101.D.521211.3</t>
  </si>
  <si>
    <t>WA.2378.EBD.974.101.D.521211.4</t>
  </si>
  <si>
    <t>WA.2378.EBD.974.101.D.522151.1</t>
  </si>
  <si>
    <t>DL.2375.AFA.001.051.A.521211.1</t>
  </si>
  <si>
    <t>Penyusunan Kerangka Kualifikasi Nasional Indonesia (KKNI)</t>
  </si>
  <si>
    <t>DL.2375.AFA.001.051.A.521211.3</t>
  </si>
  <si>
    <t>DL.2375.AFA.001.051.A.521211.4</t>
  </si>
  <si>
    <t>DL.2375.AFA.001.051.A.522151.1</t>
  </si>
  <si>
    <t>DL.2375.AFA.001.051.A.524111.1</t>
  </si>
  <si>
    <t>DL.2375.AFA.001.051.B.521211.1</t>
  </si>
  <si>
    <t>Penetapan Standar Kompetensi Kerja Nasional Indonesia (SKKNI)</t>
  </si>
  <si>
    <t>DL.2375.AFA.001.051.B.521211.3</t>
  </si>
  <si>
    <t>DL.2375.AFA.001.051.B.521211.4</t>
  </si>
  <si>
    <t>DL.2375.AFA.001.051.C.521211.1</t>
  </si>
  <si>
    <t>Pengelolaan Sertifikasi SDM Sektor KP</t>
  </si>
  <si>
    <t>DL.2375.AFA.001.051.C.521211.3</t>
  </si>
  <si>
    <t>DL.2375.AFA.001.051.C.521211.4</t>
  </si>
  <si>
    <t>DL.2375.AFA.001.051.D.521211.1</t>
  </si>
  <si>
    <t>Standardisasi Lembaga Pelatihan KP</t>
  </si>
  <si>
    <t>DL.2375.AFA.001.051.D.521211.3</t>
  </si>
  <si>
    <t>DL.2375.AFA.001.051.D.521211.4</t>
  </si>
  <si>
    <t>DL.2375.AFA.001.051.E.521211.1</t>
  </si>
  <si>
    <t>Penjaminan Mutu Program Diklat Bidang KP</t>
  </si>
  <si>
    <t>DL.2375.AFA.001.051.E.521211.2</t>
  </si>
  <si>
    <t>DL.2375.AFA.001.051.E.521211.3</t>
  </si>
  <si>
    <t>DL.2375.AFA.001.052.B.521211.1</t>
  </si>
  <si>
    <t>Pembahasan Modul Pelatihan Aparatur Kelautan dan Perikanan</t>
  </si>
  <si>
    <t>DL.2375.AFA.001.052.B.521213.1</t>
  </si>
  <si>
    <t>DL.2375.AFA.001.052.C.521211.1</t>
  </si>
  <si>
    <t>Penyusunan Kurikulum Pelatihan Masyarakat Kelautan dan Perikanan</t>
  </si>
  <si>
    <t>DL.2375.AFA.001.052.C.521211.2</t>
  </si>
  <si>
    <t>DL.2375.AFA.001.052.D.521211.1</t>
  </si>
  <si>
    <t>Pembahasan Modul Pelatihan Masyarakat Kelautan dan Perikanan</t>
  </si>
  <si>
    <t>DL.2375.AFA.001.052.D.521211.2</t>
  </si>
  <si>
    <t>DL.2375.AFA.001.052.D.521213.1</t>
  </si>
  <si>
    <t>DL.2375.AFA.001.052.E.521211.1</t>
  </si>
  <si>
    <t>Penyusunan Pedoman/Juklak/Juknis Penyelenggaraan Pelatihan Kelautan dan Perikanan</t>
  </si>
  <si>
    <t>DL.2375.AFA.001.052.E.521211.2</t>
  </si>
  <si>
    <t>DL.2375.AFA.001.052.F.521211.1</t>
  </si>
  <si>
    <t>PENYUSUNAN PENGEMBANGAN KOMPETENSI ASN KKP</t>
  </si>
  <si>
    <t>DL.2375.AFA.001.053.A.521211.1</t>
  </si>
  <si>
    <t>Penyusunan NSPK Sarpras, Kelembagaan dan Ketenagaan Penyuluhan KP</t>
  </si>
  <si>
    <t>DL.2375.AFA.001.053.A.521211.2</t>
  </si>
  <si>
    <t>DL.2375.AFA.001.053.B.521211.1</t>
  </si>
  <si>
    <t>Pembinaan Kelembagaan dan Ketenagaan Penyuluhan Perikanan</t>
  </si>
  <si>
    <t>DL.2375.AFA.001.053.B.521211.2</t>
  </si>
  <si>
    <t>DL.2375.AFA.001.053.B.521211.3</t>
  </si>
  <si>
    <t>DL.2375.AFA.001.053.C.521211.1</t>
  </si>
  <si>
    <t>Pembinaan Penyuluh Perikanan Swadaya</t>
  </si>
  <si>
    <t>DL.2375.AFA.001.053.C.521211.2</t>
  </si>
  <si>
    <t>DL.2375.AFA.001.053.C.522151.1</t>
  </si>
  <si>
    <t>DL.2375.AFA.001.053.D.521211.1</t>
  </si>
  <si>
    <t>FGD Sarpras Penyuluhan dan Pemanfaatannya</t>
  </si>
  <si>
    <t>DL.2375.AFA.001.053.D.521211.2</t>
  </si>
  <si>
    <t>DL.2375.AFA.001.053.D.522151.1</t>
  </si>
  <si>
    <t>DL.2375.AFA.001.053.D.522151.2</t>
  </si>
  <si>
    <t>DL.2375.AFA.001.054.A.521211.1</t>
  </si>
  <si>
    <t>PENYUSUNAN NSPK PENYELENGGARAAN PENYULUHAN KP</t>
  </si>
  <si>
    <t>DL.2375.AFA.001.054.A.521211.2</t>
  </si>
  <si>
    <t>DL.2375.AFA.001.054.B.521211.1</t>
  </si>
  <si>
    <t>PENYUSUNAN PROGRAMA PENYULUHAN TAHUN 2023</t>
  </si>
  <si>
    <t>DL.2375.AFA.001.054.B.521211.2</t>
  </si>
  <si>
    <t>DL.2375.AFA.001.054.C.521211.2</t>
  </si>
  <si>
    <t>PEMBINAAN PENYULUHAN PERIKANAN MELAUI VIDEO CONFERENCE (VICON)</t>
  </si>
  <si>
    <t>DL.2375.AFA.001.054.C.521211.3</t>
  </si>
  <si>
    <t>DL.2375.AFA.001.054.C.521211.4</t>
  </si>
  <si>
    <t>DL.2375.AFA.001.054.D.521211.1</t>
  </si>
  <si>
    <t>MATERI PENYULUHAN KP ONLINE</t>
  </si>
  <si>
    <t>DL.2375.AFA.001.054.D.521211.4</t>
  </si>
  <si>
    <t>WA.2378.EBA.994.002.AC.523199.1</t>
  </si>
  <si>
    <t>Pemeliharaan Kantor (Gambir)</t>
  </si>
  <si>
    <t>WA.2378.EBA.994.002.BC.521119.2</t>
  </si>
  <si>
    <t>Pemeliharaan Kantor (Ancol)</t>
  </si>
  <si>
    <t>WA.2378.EBA.994.002.DA.521811.1</t>
  </si>
  <si>
    <t>Operasional dan Pemeliharaan Kantor Pusat Pelatihan dan Penyuluhan KP</t>
  </si>
  <si>
    <t>WA.2378.EBA.994.002.DA.521811.2</t>
  </si>
  <si>
    <t>WA.2378.EBA.994.002.DB.523121.1</t>
  </si>
  <si>
    <t>Langganan Daya dan Jasa</t>
  </si>
  <si>
    <t>DL.2376.AFA.001.051.A.521211.2</t>
  </si>
  <si>
    <t>Bimbingan dan Pembinaan Metode dan Kurikulum</t>
  </si>
  <si>
    <t>DL.2376.AFA.001.051.A.521211.4</t>
  </si>
  <si>
    <t>DL.2376.AFA.001.051.A.522151.1</t>
  </si>
  <si>
    <t>DL.2376.AFA.001.051.B.521211.2</t>
  </si>
  <si>
    <t>Penyusunan NSPK Metode dan Kurikulum</t>
  </si>
  <si>
    <t>DL.2376.AFA.001.051.B.521211.4</t>
  </si>
  <si>
    <t>DL.2376.AFA.001.051.B.522151.1</t>
  </si>
  <si>
    <t>DL.2376.AFA.001.052.A.521211.3</t>
  </si>
  <si>
    <t>NSPK Peserta Didik</t>
  </si>
  <si>
    <t>DL.2376.AFA.001.052.B.521211.3</t>
  </si>
  <si>
    <t>Pengendalian Sarana Prasarana</t>
  </si>
  <si>
    <t>DL.2376.AFA.001.052.B.522151.1</t>
  </si>
  <si>
    <t>DL.2376.AFA.001.053.A.521211.2</t>
  </si>
  <si>
    <t>Pengembangan Kelembagaan Pendidikan KP</t>
  </si>
  <si>
    <t>DL.2376.AFA.001.053.A.521211.4</t>
  </si>
  <si>
    <t>DL.2376.AFA.001.053.B.521211.4</t>
  </si>
  <si>
    <t>Penyusunan NSPK Kelembagaan Pendidikan</t>
  </si>
  <si>
    <t>DL.2376.AFA.001.054.A.521211.4</t>
  </si>
  <si>
    <t>Penyiapan Pendidik dan Tenaga Kependidikan</t>
  </si>
  <si>
    <t>DL.2376.AFA.001.054.B.521211.4</t>
  </si>
  <si>
    <t>Evaluasi Beban Kerja Guru dan Dosen</t>
  </si>
  <si>
    <t>DL.2376.AFA.001.054.B.522151.1</t>
  </si>
  <si>
    <t>WA.2378.EBA.958.306.A.521211.4</t>
  </si>
  <si>
    <t>Kerjasama Pendidikan KP</t>
  </si>
  <si>
    <t>WA.2378.EBA.958.306.A.522151.1</t>
  </si>
  <si>
    <t>WA.2378.EBA.962.301.A.521211.3</t>
  </si>
  <si>
    <t>Pengelolaan dan Implementasi BMN</t>
  </si>
  <si>
    <t>WA.2378.EBA.962.301.B.521211.2</t>
  </si>
  <si>
    <t>Pembinaan dan Koordinasi Kepala Pusdik KP</t>
  </si>
  <si>
    <t>WA.2378.EBA.962.301.C.521211.1</t>
  </si>
  <si>
    <t>Pengelolaan Kearsipan, Tata Naskah Dinas dan Persuratan Pusat Pendidikan KP</t>
  </si>
  <si>
    <t>WA.2378.EBA.962.301.C.521211.3</t>
  </si>
  <si>
    <t>WA.2378.EBA.962.301.D.521211.3</t>
  </si>
  <si>
    <t>Penyusunan Bahan Tindak Lanjut dan Pemutakhiran Data</t>
  </si>
  <si>
    <t>WA.2378.EBA.962.301.E.521211.3</t>
  </si>
  <si>
    <t>Pengelolaan Administrasi Kepegawaian Pusdik KP</t>
  </si>
  <si>
    <t>WA.2378.EBA.962.301.F.521211.4</t>
  </si>
  <si>
    <t>Penjaminan Mutu Kelembagaan</t>
  </si>
  <si>
    <t>WA.2378.EBA.962.301.G.521211.4</t>
  </si>
  <si>
    <t>Bimbingan Penelitian Dan Pengabdian Kepada Masyarakat</t>
  </si>
  <si>
    <t>WA.2378.EBA.962.301.H.521211.4</t>
  </si>
  <si>
    <t>Serapan  Lulusan Pendidikan KP</t>
  </si>
  <si>
    <t>WA.2378.EBA.962.301.I.521211.4</t>
  </si>
  <si>
    <t>Publikasi dan Kehumasan Pusat Pendidikan KP  (OII)</t>
  </si>
  <si>
    <t>WA.2378.EBA.994.002.GA.521811.1</t>
  </si>
  <si>
    <t>Operasional dan Pemeliharaan Kantor Pusat Pendidikan KP</t>
  </si>
  <si>
    <t>WA.2378.EBD.952.301.A.521211.4</t>
  </si>
  <si>
    <t>Perencanaan Kinerja Pendidikan KP</t>
  </si>
  <si>
    <t>WA.2378.EBD.952.301.B.521211.4</t>
  </si>
  <si>
    <t>Sinkronisasi Kegiatan Pendidikan KP</t>
  </si>
  <si>
    <t>WA.2378.EBD.952.301.B.522151.1</t>
  </si>
  <si>
    <t>WA.2378.EBD.952.301.C.521211.4</t>
  </si>
  <si>
    <t>Penyusunan Anggaran Pendidikan KP</t>
  </si>
  <si>
    <t>WA.2378.EBD.952.301.C.522151.1</t>
  </si>
  <si>
    <t>WA.2378.EBD.952.301.D.521211.4</t>
  </si>
  <si>
    <t>Rencana Kerja Pendidikan KP</t>
  </si>
  <si>
    <t>WA.2378.EBD.952.301.E.521211.4</t>
  </si>
  <si>
    <t>Revisi Anggaran Pendidikan KP</t>
  </si>
  <si>
    <t>WA.2378.EBD.952.301.F.521211.4</t>
  </si>
  <si>
    <t>Rapat Kerja Teknis Pendidikan KP</t>
  </si>
  <si>
    <t>WA.2378.EBD.952.301.F.522151.1</t>
  </si>
  <si>
    <t>WA.2378.EBD.953.301.A.521211.4</t>
  </si>
  <si>
    <t>Monitoring Evaluasi Kinerja Pendidikan KP</t>
  </si>
  <si>
    <t>WA.2378.EBD.953.301.B.521211.4</t>
  </si>
  <si>
    <t>Monitoring Evaluasi Kegiatan dan Anggaran Pendidikan KP dan OII</t>
  </si>
  <si>
    <t>WA.2378.EBD.953.301.B.522151.1</t>
  </si>
  <si>
    <t>WA.2378.EBD.953.301.C.521211.4</t>
  </si>
  <si>
    <t>Monitoring Evaluasi Penyelenggaraan Pendidikan KP</t>
  </si>
  <si>
    <t>WA.2378.EBD.953.302.A.521211.4</t>
  </si>
  <si>
    <t>Laporan Kinerja Lingkup Pendidikan KP</t>
  </si>
  <si>
    <t>WA.2378.EBD.955.301.A.521211.4</t>
  </si>
  <si>
    <t>Penyusunan Laporan Keuangan dan PIPK</t>
  </si>
  <si>
    <t>WA.2378.EBD.955.301.B.521211.4</t>
  </si>
  <si>
    <t>Penyusunan Sistem Pengendalian Intern Pemerintah (SPIP)</t>
  </si>
  <si>
    <t>WA.2378.EBD.955.301.C.521211.5</t>
  </si>
  <si>
    <t>Verifikasi dan Validasi Pertanggung Jawaban Kegiatan</t>
  </si>
  <si>
    <t>WA.2378.EBD.955.301.D.521211.4</t>
  </si>
  <si>
    <t>Pengelolaan PNBP Lingkup Satuan Pendidikan KP</t>
  </si>
  <si>
    <t>WA.2378.EBD.955.301.E.521211.4</t>
  </si>
  <si>
    <t>Pemutakhiran data Administrasi Keuangan</t>
  </si>
  <si>
    <t>WA.2378.EBD.955.301.F.521211.4</t>
  </si>
  <si>
    <t>Dukungan Kegiatan BRSDMKP</t>
  </si>
  <si>
    <t>WA.2378.EBD.955.301.F.522151.1</t>
  </si>
  <si>
    <t>WA.2378.EBD.955.301.G.521211.4</t>
  </si>
  <si>
    <t>Pembinaan Pelaksanaan Kewirausahaan dan TEFA</t>
  </si>
  <si>
    <t>WA.2378.EBD.955.301.G.522151.1</t>
  </si>
  <si>
    <t>WA.4345.EBC.996.301.A.521211.4</t>
  </si>
  <si>
    <t>Tugas Belajar Baru</t>
  </si>
  <si>
    <t>WA.4345.EBC.996.301.A.522151.1</t>
  </si>
  <si>
    <t>WA.4345.EBC.996.301.B.521211.4</t>
  </si>
  <si>
    <t>Lanjutan Tugas Belajar</t>
  </si>
  <si>
    <t>WA.4345.EBC.996.301.B.522151.1</t>
  </si>
  <si>
    <t>WA.4345.EBC.996.301.C.521211.3</t>
  </si>
  <si>
    <t>Tugas Belajar Luar Negeri</t>
  </si>
  <si>
    <t>WA.4345.EBC.996.302.A.521211.4</t>
  </si>
  <si>
    <t>Aparatur KKP yang Diberikan Izin Belajar</t>
  </si>
  <si>
    <t>WA.2378.EBA.994.002.GA.521131.1</t>
  </si>
  <si>
    <t>DL.2376.AFA.001.051.A.524111.1</t>
  </si>
  <si>
    <t>DL.2376.AFA.001.051.B.524111.1</t>
  </si>
  <si>
    <t>DL.2376.AFA.001.052.A.524111.1</t>
  </si>
  <si>
    <t>DL.2376.AFA.001.052.B.524111.1</t>
  </si>
  <si>
    <t>DL.2376.AFA.001.053.A.522151.1</t>
  </si>
  <si>
    <t>DL.2376.AFA.001.053.A.524111.1</t>
  </si>
  <si>
    <t>DL.2376.AFA.001.053.A.524113.1</t>
  </si>
  <si>
    <t>DL.2376.AFA.001.053.B.522151.1</t>
  </si>
  <si>
    <t>DL.2376.AFA.001.053.B.524111.1</t>
  </si>
  <si>
    <t>DL.2376.AFA.001.054.A.524111.1</t>
  </si>
  <si>
    <t>DL.2376.AFA.001.054.B.524111.1</t>
  </si>
  <si>
    <t>WA.2378.CAN.001.301.A.532111.1</t>
  </si>
  <si>
    <t>Sarana Teknologi Informasi dan Komunikasi</t>
  </si>
  <si>
    <t>WA.2378.EBA.958.306.A.521219.1</t>
  </si>
  <si>
    <t>WA.2378.EBA.958.306.A.521219.2</t>
  </si>
  <si>
    <t>WA.2378.EBA.958.306.A.524111.1</t>
  </si>
  <si>
    <t>WA.2378.EBA.962.301.A.524111.1</t>
  </si>
  <si>
    <t>WA.2378.EBA.962.301.A.524113.1</t>
  </si>
  <si>
    <t>WA.2378.EBA.962.301.B.521219.1</t>
  </si>
  <si>
    <t>WA.2378.EBA.962.301.B.524111.1</t>
  </si>
  <si>
    <t>WA.2378.EBA.962.301.B.524111.2</t>
  </si>
  <si>
    <t>WA.2378.EBA.962.301.C.522141.1</t>
  </si>
  <si>
    <t>WA.2378.EBA.962.301.C.524111.1</t>
  </si>
  <si>
    <t>WA.2378.EBA.962.301.C.524113.1</t>
  </si>
  <si>
    <t>WA.2378.EBA.962.301.D.524111.1</t>
  </si>
  <si>
    <t>WA.2378.EBA.962.301.D.524113.1</t>
  </si>
  <si>
    <t>WA.2378.EBA.962.301.E.521219.1</t>
  </si>
  <si>
    <t>WA.2378.EBA.962.301.E.524111.1</t>
  </si>
  <si>
    <t>WA.2378.EBA.962.301.E.524113.1</t>
  </si>
  <si>
    <t>WA.2378.EBA.962.301.F.521219.1</t>
  </si>
  <si>
    <t>WA.2378.EBA.962.301.F.522151.1</t>
  </si>
  <si>
    <t>WA.2378.EBA.962.301.F.524111.1</t>
  </si>
  <si>
    <t>WA.2378.EBA.962.301.G.521219.1</t>
  </si>
  <si>
    <t>WA.2378.EBA.962.301.G.524111.1</t>
  </si>
  <si>
    <t>WA.2378.EBA.962.301.H.524111.1</t>
  </si>
  <si>
    <t>WA.2378.EBA.962.301.I.524111.1</t>
  </si>
  <si>
    <t>WA.2378.EBA.994.001.DB.511111.1</t>
  </si>
  <si>
    <t>Gaji dan Tunjangan Pusat Pendidikan KP</t>
  </si>
  <si>
    <t>WA.2378.EBA.994.001.DB.511119.1</t>
  </si>
  <si>
    <t>WA.2378.EBA.994.001.DB.511121.1</t>
  </si>
  <si>
    <t>WA.2378.EBA.994.001.DB.511122.1</t>
  </si>
  <si>
    <t>WA.2378.EBA.994.001.DB.511123.1</t>
  </si>
  <si>
    <t>WA.2378.EBA.994.001.DB.511124.1</t>
  </si>
  <si>
    <t>WA.2378.EBA.994.001.DB.511125.1</t>
  </si>
  <si>
    <t>WA.2378.EBA.994.001.DB.511126.1</t>
  </si>
  <si>
    <t>WA.2378.EBA.994.001.DB.511129.1</t>
  </si>
  <si>
    <t>WA.2378.EBA.994.001.DB.511151.1</t>
  </si>
  <si>
    <t>WA.2378.EBA.994.001.DB.512211.1</t>
  </si>
  <si>
    <t>WA.2378.EBA.994.001.DB.512411.1</t>
  </si>
  <si>
    <t>WA.2378.EBA.994.002.GA.521111.1</t>
  </si>
  <si>
    <t>WA.2378.EBA.994.002.GA.521111.2</t>
  </si>
  <si>
    <t>WA.2378.EBA.994.002.GA.521111.3</t>
  </si>
  <si>
    <t>WA.2378.EBA.994.002.GA.521111.4</t>
  </si>
  <si>
    <t>WA.2378.EBA.994.002.GA.521111.5</t>
  </si>
  <si>
    <t>WA.2378.EBA.994.002.GA.521111.6</t>
  </si>
  <si>
    <t>6</t>
  </si>
  <si>
    <t>WA.2378.EBA.994.002.GA.521111.7</t>
  </si>
  <si>
    <t>7</t>
  </si>
  <si>
    <t>WA.2378.EBA.994.002.GA.521111.8</t>
  </si>
  <si>
    <t>WA.2378.EBA.994.002.GA.521111.9</t>
  </si>
  <si>
    <t>WA.2378.EBA.994.002.GA.521111.10</t>
  </si>
  <si>
    <t>WA.2378.EBA.994.002.GA.521811.2</t>
  </si>
  <si>
    <t>WA.2378.EBA.994.002.GA.521811.3</t>
  </si>
  <si>
    <t>WA.2378.EBA.994.002.GA.521811.4</t>
  </si>
  <si>
    <t>WA.2378.EBA.994.002.GA.521811.5</t>
  </si>
  <si>
    <t>WA.2378.EBA.994.002.GA.521811.6</t>
  </si>
  <si>
    <t>WA.2378.EBA.994.002.GA.521811.7</t>
  </si>
  <si>
    <t>WA.2378.EBA.994.002.GA.521811.8</t>
  </si>
  <si>
    <t>WA.2378.EBA.994.002.GA.521811.9</t>
  </si>
  <si>
    <t>WA.2378.EBA.994.002.GB.521114.1</t>
  </si>
  <si>
    <t>Langganan Daya dan Jasa Pusat Pendidikan KP</t>
  </si>
  <si>
    <t>WA.2378.EBA.994.002.GB.522141.1</t>
  </si>
  <si>
    <t>WA.2378.EBA.994.002.GB.522141.2</t>
  </si>
  <si>
    <t>WA.2378.EBA.994.002.GC.523121.1</t>
  </si>
  <si>
    <t>Pemeliharaan Kantor Pusat Pendidikan KP</t>
  </si>
  <si>
    <t>WA.2378.EBA.994.002.GC.523121.2</t>
  </si>
  <si>
    <t>WA.2378.EBA.994.002.GC.523121.3</t>
  </si>
  <si>
    <t>WA.2378.EBA.994.002.GC.523121.4</t>
  </si>
  <si>
    <t>WA.2378.EBA.994.002.GC.523121.5</t>
  </si>
  <si>
    <t>WA.2378.EBA.994.002.GC.523121.6</t>
  </si>
  <si>
    <t>WA.2378.EBA.994.002.GC.523121.7</t>
  </si>
  <si>
    <t>WA.2378.EBA.994.002.GC.523121.8</t>
  </si>
  <si>
    <t>WA.2378.EBA.994.002.GC.523121.9</t>
  </si>
  <si>
    <t>WA.2378.EBA.994.002.GC.523199.1</t>
  </si>
  <si>
    <t>WA.2378.EBA.994.002.GD.521111.1</t>
  </si>
  <si>
    <t>Pembayaran Pelaksanaan Operasional Kantor Pusat Pendidikan KP</t>
  </si>
  <si>
    <t>WA.2378.EBA.994.002.GD.521115.1</t>
  </si>
  <si>
    <t>WA.2378.EBA.994.002.GD.521115.2</t>
  </si>
  <si>
    <t>WA.2378.EBA.994.002.GD.521115.3</t>
  </si>
  <si>
    <t>WA.2378.EBA.994.002.GD.521115.4</t>
  </si>
  <si>
    <t>WA.2378.EBA.994.002.GD.521115.5</t>
  </si>
  <si>
    <t>WA.2378.EBA.994.002.GD.521115.6</t>
  </si>
  <si>
    <t>WA.2378.EBA.994.002.GD.521115.7</t>
  </si>
  <si>
    <t>WA.2378.EBA.994.002.GD.521115.8</t>
  </si>
  <si>
    <t>WA.2378.EBA.994.002.GD.521115.9</t>
  </si>
  <si>
    <t>WA.2378.EBA.994.002.GD.521115.10</t>
  </si>
  <si>
    <t>WA.2378.EBB.951.303.A.532111.1</t>
  </si>
  <si>
    <t>Peralatan Fasilitas Perkantoran Pendidikan Kelautan dan Perikanan</t>
  </si>
  <si>
    <t>WA.2378.EBD.952.301.A.521219.1</t>
  </si>
  <si>
    <t>WA.2378.EBD.952.301.A.524111.1</t>
  </si>
  <si>
    <t>WA.2378.EBD.952.301.B.521219.1</t>
  </si>
  <si>
    <t>WA.2378.EBD.952.301.B.524111.1</t>
  </si>
  <si>
    <t>WA.2378.EBD.952.301.C.521219.1</t>
  </si>
  <si>
    <t>WA.2378.EBD.952.301.C.524111.1</t>
  </si>
  <si>
    <t>WA.2378.EBD.952.301.D.524111.1</t>
  </si>
  <si>
    <t>WA.2378.EBD.952.301.E.524111.1</t>
  </si>
  <si>
    <t>WA.2378.EBD.952.301.F.524111.1</t>
  </si>
  <si>
    <t>WA.2378.EBD.952.301.F.524119.1</t>
  </si>
  <si>
    <t>WA.2378.EBD.952.301.F.524119.2</t>
  </si>
  <si>
    <t>WA.2378.EBD.952.301.F.524119.3</t>
  </si>
  <si>
    <t>WA.2378.EBD.953.301.A.521219.1</t>
  </si>
  <si>
    <t>WA.2378.EBD.953.301.A.524111.1</t>
  </si>
  <si>
    <t>WA.2378.EBD.953.301.B.521219.1</t>
  </si>
  <si>
    <t>WA.2378.EBD.953.301.B.521219.2</t>
  </si>
  <si>
    <t>WA.2378.EBD.953.301.B.524111.1</t>
  </si>
  <si>
    <t>WA.2378.EBD.953.301.C.521219.1</t>
  </si>
  <si>
    <t>WA.2378.EBD.953.301.C.524111.1</t>
  </si>
  <si>
    <t>WA.2378.EBD.953.302.A.524111.1</t>
  </si>
  <si>
    <t>WA.2378.EBD.955.301.A.524111.1</t>
  </si>
  <si>
    <t>WA.2378.EBD.955.301.A.524113.1</t>
  </si>
  <si>
    <t>WA.2378.EBD.955.301.B.524111.1</t>
  </si>
  <si>
    <t>WA.2378.EBD.955.301.B.524113.1</t>
  </si>
  <si>
    <t>WA.2378.EBD.955.301.C.524111.1</t>
  </si>
  <si>
    <t>WA.2378.EBD.955.301.C.524113.1</t>
  </si>
  <si>
    <t>WA.2378.EBD.955.301.D.524111.1</t>
  </si>
  <si>
    <t>WA.2378.EBD.955.301.D.524113.1</t>
  </si>
  <si>
    <t>WA.2378.EBD.955.301.E.524111.1</t>
  </si>
  <si>
    <t>WA.2378.EBD.955.301.E.524113.1</t>
  </si>
  <si>
    <t>WA.2378.EBD.955.301.F.524111.1</t>
  </si>
  <si>
    <t>WA.2378.EBD.955.301.G.524111.1</t>
  </si>
  <si>
    <t>WA.4345.EBC.996.301.A.521219.1</t>
  </si>
  <si>
    <t>WA.4345.EBC.996.301.A.521219.2</t>
  </si>
  <si>
    <t>WA.4345.EBC.996.301.A.522191.1</t>
  </si>
  <si>
    <t>WA.4345.EBC.996.301.A.524111.1</t>
  </si>
  <si>
    <t>WA.4345.EBC.996.301.A.524111.2</t>
  </si>
  <si>
    <t>WA.4345.EBC.996.301.B.521219.1</t>
  </si>
  <si>
    <t>WA.4345.EBC.996.301.B.521219.2</t>
  </si>
  <si>
    <t>WA.4345.EBC.996.301.B.524111.1</t>
  </si>
  <si>
    <t>WA.4345.EBC.996.301.B.524111.2</t>
  </si>
  <si>
    <t>WA.4345.EBC.996.301.B.524119.1</t>
  </si>
  <si>
    <t>WA.4345.EBC.996.301.B.524119.2</t>
  </si>
  <si>
    <t>WA.4345.EBC.996.301.B.524119.3</t>
  </si>
  <si>
    <t>WA.4345.EBC.996.301.C.521219.1</t>
  </si>
  <si>
    <t>WA.4345.EBC.996.301.C.524211.1</t>
  </si>
  <si>
    <t>WA.4345.EBC.996.302.A.524111.1</t>
  </si>
  <si>
    <t>DL.2376.AFA.001.051.A.521211.1</t>
  </si>
  <si>
    <t>DL.2376.AFA.001.051.A.521211.3</t>
  </si>
  <si>
    <t>DL.2376.AFA.001.051.B.521211.1</t>
  </si>
  <si>
    <t>DL.2376.AFA.001.051.B.521211.3</t>
  </si>
  <si>
    <t>DL.2376.AFA.001.052.A.521211.1</t>
  </si>
  <si>
    <t>DL.2376.AFA.001.052.A.521211.2</t>
  </si>
  <si>
    <t>DL.2376.AFA.001.052.A.521211.4</t>
  </si>
  <si>
    <t>DL.2376.AFA.001.052.B.521211.1</t>
  </si>
  <si>
    <t>DL.2376.AFA.001.052.B.521211.2</t>
  </si>
  <si>
    <t>DL.2376.AFA.001.052.B.521211.4</t>
  </si>
  <si>
    <t>DL.2376.AFA.001.053.A.521211.1</t>
  </si>
  <si>
    <t>DL.2376.AFA.001.053.A.521211.3</t>
  </si>
  <si>
    <t>DL.2376.AFA.001.053.A.521211.5</t>
  </si>
  <si>
    <t>DL.2376.AFA.001.053.B.521211.1</t>
  </si>
  <si>
    <t>DL.2376.AFA.001.053.B.521211.2</t>
  </si>
  <si>
    <t>DL.2376.AFA.001.053.B.521211.3</t>
  </si>
  <si>
    <t>DL.2376.AFA.001.054.A.521211.1</t>
  </si>
  <si>
    <t>DL.2376.AFA.001.054.A.521211.2</t>
  </si>
  <si>
    <t>DL.2376.AFA.001.054.A.521211.3</t>
  </si>
  <si>
    <t>DL.2376.AFA.001.054.B.521211.1</t>
  </si>
  <si>
    <t>DL.2376.AFA.001.054.B.521211.2</t>
  </si>
  <si>
    <t>DL.2376.AFA.001.054.B.521211.3</t>
  </si>
  <si>
    <t>DL.2376.AFA.001.054.B.521211.5</t>
  </si>
  <si>
    <t>WA.2378.EBA.958.306.A.521211.1</t>
  </si>
  <si>
    <t>WA.2378.EBA.958.306.A.521211.2</t>
  </si>
  <si>
    <t>WA.2378.EBA.958.306.A.521211.3</t>
  </si>
  <si>
    <t>WA.2378.EBA.962.301.A.521211.1</t>
  </si>
  <si>
    <t>WA.2378.EBA.962.301.A.521211.2</t>
  </si>
  <si>
    <t>WA.2378.EBA.962.301.A.521211.4</t>
  </si>
  <si>
    <t>WA.2378.EBA.962.301.B.521211.1</t>
  </si>
  <si>
    <t>WA.2378.EBA.962.301.C.521211.2</t>
  </si>
  <si>
    <t>WA.2378.EBA.962.301.C.521211.4</t>
  </si>
  <si>
    <t>WA.2378.EBA.962.301.D.521211.1</t>
  </si>
  <si>
    <t>WA.2378.EBA.962.301.D.521211.2</t>
  </si>
  <si>
    <t>WA.2378.EBA.962.301.D.521211.4</t>
  </si>
  <si>
    <t>WA.2378.EBA.962.301.E.521211.1</t>
  </si>
  <si>
    <t>WA.2378.EBA.962.301.E.521211.2</t>
  </si>
  <si>
    <t>WA.2378.EBA.962.301.E.521211.4</t>
  </si>
  <si>
    <t>WA.2378.EBA.962.301.F.521211.1</t>
  </si>
  <si>
    <t>WA.2378.EBA.962.301.F.521211.2</t>
  </si>
  <si>
    <t>WA.2378.EBA.962.301.F.521211.3</t>
  </si>
  <si>
    <t>WA.2378.EBA.962.301.G.521211.1</t>
  </si>
  <si>
    <t>WA.2378.EBA.962.301.G.521211.2</t>
  </si>
  <si>
    <t>WA.2378.EBA.962.301.G.521211.3</t>
  </si>
  <si>
    <t>WA.2378.EBA.962.301.H.521211.1</t>
  </si>
  <si>
    <t>WA.2378.EBA.962.301.H.521211.2</t>
  </si>
  <si>
    <t>WA.2378.EBA.962.301.H.521211.3</t>
  </si>
  <si>
    <t>WA.2378.EBA.962.301.I.521211.1</t>
  </si>
  <si>
    <t>WA.2378.EBA.962.301.I.521211.2</t>
  </si>
  <si>
    <t>WA.2378.EBA.962.301.I.521211.3</t>
  </si>
  <si>
    <t>WA.2378.EBD.952.301.A.521211.1</t>
  </si>
  <si>
    <t>WA.2378.EBD.952.301.A.521211.2</t>
  </si>
  <si>
    <t>WA.2378.EBD.952.301.A.521211.3</t>
  </si>
  <si>
    <t>WA.2378.EBD.952.301.A.521211.5</t>
  </si>
  <si>
    <t>WA.2378.EBD.952.301.B.521211.1</t>
  </si>
  <si>
    <t>WA.2378.EBD.952.301.B.521211.2</t>
  </si>
  <si>
    <t>WA.2378.EBD.952.301.B.521211.3</t>
  </si>
  <si>
    <t>WA.2378.EBD.952.301.B.521211.5</t>
  </si>
  <si>
    <t>WA.2378.EBD.952.301.C.521211.1</t>
  </si>
  <si>
    <t>WA.2378.EBD.952.301.C.521211.2</t>
  </si>
  <si>
    <t>WA.2378.EBD.952.301.C.521211.3</t>
  </si>
  <si>
    <t>WA.2378.EBD.952.301.C.521211.5</t>
  </si>
  <si>
    <t>WA.2378.EBD.952.301.D.521211.1</t>
  </si>
  <si>
    <t>WA.2378.EBD.952.301.D.521211.2</t>
  </si>
  <si>
    <t>WA.2378.EBD.952.301.D.521211.3</t>
  </si>
  <si>
    <t>WA.2378.EBD.952.301.E.521211.1</t>
  </si>
  <si>
    <t>WA.2378.EBD.952.301.E.521211.2</t>
  </si>
  <si>
    <t>WA.2378.EBD.952.301.E.521211.3</t>
  </si>
  <si>
    <t>WA.2378.EBD.952.301.F.521211.1</t>
  </si>
  <si>
    <t>WA.2378.EBD.952.301.F.521211.2</t>
  </si>
  <si>
    <t>WA.2378.EBD.952.301.F.521211.3</t>
  </si>
  <si>
    <t>WA.2378.EBD.952.301.F.521211.5</t>
  </si>
  <si>
    <t>WA.2378.EBD.952.301.F.521211.6</t>
  </si>
  <si>
    <t>WA.2378.EBD.953.301.A.521211.1</t>
  </si>
  <si>
    <t>WA.2378.EBD.953.301.A.521211.2</t>
  </si>
  <si>
    <t>WA.2378.EBD.953.301.A.521211.3</t>
  </si>
  <si>
    <t>WA.2378.EBD.953.301.A.521211.5</t>
  </si>
  <si>
    <t>WA.2378.EBD.953.301.B.521211.1</t>
  </si>
  <si>
    <t>WA.2378.EBD.953.301.B.521211.2</t>
  </si>
  <si>
    <t>WA.2378.EBD.953.301.B.521211.3</t>
  </si>
  <si>
    <t>WA.2378.EBD.953.301.B.521211.5</t>
  </si>
  <si>
    <t>WA.2378.EBD.953.301.C.521211.1</t>
  </si>
  <si>
    <t>WA.2378.EBD.953.301.C.521211.2</t>
  </si>
  <si>
    <t>WA.2378.EBD.953.301.C.521211.3</t>
  </si>
  <si>
    <t>WA.2378.EBD.953.301.C.521211.5</t>
  </si>
  <si>
    <t>WA.2378.EBD.953.302.A.521211.1</t>
  </si>
  <si>
    <t>WA.2378.EBD.953.302.A.521211.2</t>
  </si>
  <si>
    <t>WA.2378.EBD.953.302.A.521211.3</t>
  </si>
  <si>
    <t>WA.2378.EBD.953.302.A.521211.5</t>
  </si>
  <si>
    <t>WA.2378.EBD.955.301.A.521211.1</t>
  </si>
  <si>
    <t>WA.2378.EBD.955.301.A.521211.2</t>
  </si>
  <si>
    <t>WA.2378.EBD.955.301.A.521211.3</t>
  </si>
  <si>
    <t>WA.2378.EBD.955.301.B.521211.1</t>
  </si>
  <si>
    <t>WA.2378.EBD.955.301.B.521211.2</t>
  </si>
  <si>
    <t>WA.2378.EBD.955.301.B.521211.3</t>
  </si>
  <si>
    <t>WA.2378.EBD.955.301.C.521211.1</t>
  </si>
  <si>
    <t>WA.2378.EBD.955.301.C.521211.2</t>
  </si>
  <si>
    <t>WA.2378.EBD.955.301.C.521211.3</t>
  </si>
  <si>
    <t>WA.2378.EBD.955.301.C.521211.4</t>
  </si>
  <si>
    <t>WA.2378.EBD.955.301.D.521211.1</t>
  </si>
  <si>
    <t>WA.2378.EBD.955.301.D.521211.2</t>
  </si>
  <si>
    <t>WA.2378.EBD.955.301.D.521211.3</t>
  </si>
  <si>
    <t>WA.2378.EBD.955.301.E.521211.1</t>
  </si>
  <si>
    <t>WA.2378.EBD.955.301.E.521211.2</t>
  </si>
  <si>
    <t>WA.2378.EBD.955.301.E.521211.3</t>
  </si>
  <si>
    <t>WA.2378.EBD.955.301.F.521211.1</t>
  </si>
  <si>
    <t>WA.2378.EBD.955.301.F.521211.2</t>
  </si>
  <si>
    <t>WA.2378.EBD.955.301.F.521211.3</t>
  </si>
  <si>
    <t>WA.2378.EBD.955.301.G.521211.1</t>
  </si>
  <si>
    <t>WA.2378.EBD.955.301.G.521211.2</t>
  </si>
  <si>
    <t>WA.2378.EBD.955.301.G.521211.3</t>
  </si>
  <si>
    <t>WA.4345.EBC.996.301.A.521211.1</t>
  </si>
  <si>
    <t>WA.4345.EBC.996.301.A.521211.2</t>
  </si>
  <si>
    <t>WA.4345.EBC.996.301.A.521211.3</t>
  </si>
  <si>
    <t>WA.4345.EBC.996.301.A.521211.5</t>
  </si>
  <si>
    <t>WA.4345.EBC.996.301.A.521211.6</t>
  </si>
  <si>
    <t>WA.4345.EBC.996.301.B.521211.1</t>
  </si>
  <si>
    <t>WA.4345.EBC.996.301.B.521211.2</t>
  </si>
  <si>
    <t>WA.4345.EBC.996.301.B.521211.3</t>
  </si>
  <si>
    <t>WA.4345.EBC.996.301.B.521211.5</t>
  </si>
  <si>
    <t>WA.4345.EBC.996.301.B.521211.6</t>
  </si>
  <si>
    <t>WA.4345.EBC.996.301.C.521211.1</t>
  </si>
  <si>
    <t>WA.4345.EBC.996.301.C.521211.2</t>
  </si>
  <si>
    <t>WA.4345.EBC.996.302.A.521211.1</t>
  </si>
  <si>
    <t>WA.4345.EBC.996.302.A.521211.2</t>
  </si>
  <si>
    <t>WA.4345.EBC.996.302.A.521211.3</t>
  </si>
  <si>
    <t>DL.2375.AFA.001.051.A.521211.2</t>
  </si>
  <si>
    <t>DL.2375.AFA.001.051.A.521211.5</t>
  </si>
  <si>
    <t>DL.2375.AFA.001.051.A.524119.2</t>
  </si>
  <si>
    <t>DL.2375.AFA.001.051.B.521211.2</t>
  </si>
  <si>
    <t>DL.2375.AFA.001.051.B.521211.5</t>
  </si>
  <si>
    <t>DL.2375.AFA.001.051.B.524119.2</t>
  </si>
  <si>
    <t>DL.2375.AFA.001.051.C.521211.2</t>
  </si>
  <si>
    <t>DL.2375.AFA.001.051.D.521211.2</t>
  </si>
  <si>
    <t>DL.2375.AFA.001.051.D.522191.2</t>
  </si>
  <si>
    <t>DL.2375.AFA.001.051.D.524111.2</t>
  </si>
  <si>
    <t>DL.2375.AFA.001.051.E.521211.4</t>
  </si>
  <si>
    <t>DL.2375.AFA.001.051.E.524111.2</t>
  </si>
  <si>
    <t>DL.2375.AFA.001.052.A.521211.2</t>
  </si>
  <si>
    <t>Penyusunan Kurikulum Pelatihan Aparatur Kelautan dan Perikanan</t>
  </si>
  <si>
    <t>DL.2375.AFA.001.052.A.521211.3</t>
  </si>
  <si>
    <t>DL.2375.AFA.001.052.B.521211.2</t>
  </si>
  <si>
    <t>DL.2375.AFA.001.052.B.521211.3</t>
  </si>
  <si>
    <t>DL.2375.AFA.001.052.B.521211.4</t>
  </si>
  <si>
    <t>DL.2375.AFA.001.052.B.524119.2</t>
  </si>
  <si>
    <t>DL.2375.AFA.001.052.C.521211.3</t>
  </si>
  <si>
    <t>DL.2375.AFA.001.052.D.521211.3</t>
  </si>
  <si>
    <t>DL.2375.AFA.001.052.D.521211.4</t>
  </si>
  <si>
    <t>DL.2375.AFA.001.052.D.524119.2</t>
  </si>
  <si>
    <t>DL.2375.AFA.001.052.E.521211.3</t>
  </si>
  <si>
    <t>DL.2375.AFA.001.052.E.521211.4</t>
  </si>
  <si>
    <t>DL.2375.AFA.001.052.F.521211.2</t>
  </si>
  <si>
    <t>DL.2375.AFA.001.052.F.521211.3</t>
  </si>
  <si>
    <t>DL.2375.AFA.001.052.F.524119.2</t>
  </si>
  <si>
    <t>DL.2375.AFA.001.053.A.521211.3</t>
  </si>
  <si>
    <t>DL.2375.AFA.001.053.A.521211.4</t>
  </si>
  <si>
    <t>DL.2375.AFA.001.053.A.521211.5</t>
  </si>
  <si>
    <t>DL.2375.AFA.001.053.A.524114.2</t>
  </si>
  <si>
    <t>DL.2375.AFA.001.053.B.521211.4</t>
  </si>
  <si>
    <t>DL.2375.AFA.001.053.B.521211.5</t>
  </si>
  <si>
    <t>DL.2375.AFA.001.053.C.521211.3</t>
  </si>
  <si>
    <t>DL.2375.AFA.001.053.C.521211.4</t>
  </si>
  <si>
    <t>DL.2375.AFA.001.053.C.521211.5</t>
  </si>
  <si>
    <t>DL.2375.AFA.001.053.C.524114.2</t>
  </si>
  <si>
    <t>DL.2375.AFA.001.053.D.521211.3</t>
  </si>
  <si>
    <t>DL.2375.AFA.001.053.D.521211.4</t>
  </si>
  <si>
    <t>DL.2375.AFA.001.053.D.521211.5</t>
  </si>
  <si>
    <t>DL.2375.AFA.001.053.D.524114.2</t>
  </si>
  <si>
    <t>DL.2375.AFA.001.054.A.521211.3</t>
  </si>
  <si>
    <t>DL.2375.AFA.001.054.A.521211.4</t>
  </si>
  <si>
    <t>DL.2375.AFA.001.054.A.521211.5</t>
  </si>
  <si>
    <t>DL.2375.AFA.001.054.A.524111.2</t>
  </si>
  <si>
    <t>DL.2375.AFA.001.054.B.521211.3</t>
  </si>
  <si>
    <t>DL.2375.AFA.001.054.B.521211.4</t>
  </si>
  <si>
    <t>DL.2375.AFA.001.054.B.521211.5</t>
  </si>
  <si>
    <t>DL.2375.AFA.001.054.B.521211.6</t>
  </si>
  <si>
    <t>DL.2375.AFA.001.054.D.521211.2</t>
  </si>
  <si>
    <t>DL.2375.AFA.001.054.D.521211.3</t>
  </si>
  <si>
    <t>DL.2375.AFA.001.054.D.521211.5</t>
  </si>
  <si>
    <t>WA.2378.EBB.951.102.A.532111.2</t>
  </si>
  <si>
    <t>Pengolah data informasi</t>
  </si>
  <si>
    <t>WA.2378.EBB.971.102.A.533111.2</t>
  </si>
  <si>
    <t>Pengadaan Meubelair</t>
  </si>
  <si>
    <t>WA.2378.EBB.971.102.A.533111.3</t>
  </si>
  <si>
    <t>WA.2378.EBB.971.102.A.533111.4</t>
  </si>
  <si>
    <t>WA.2378.EBC.954.101.A.521213.2</t>
  </si>
  <si>
    <t>WA.2378.EBC.954.101.A.522151.2</t>
  </si>
  <si>
    <t>WA.2378.EBC.954.101.A.522191.2</t>
  </si>
  <si>
    <t>WA.2378.EBC.954.101.A.524111.2</t>
  </si>
  <si>
    <t>WA.2378.EBC.954.101.A.524114.2</t>
  </si>
  <si>
    <t>WA.2378.EBC.954.102.A.521211.2</t>
  </si>
  <si>
    <t>WA.2378.EBC.954.102.A.521211.3</t>
  </si>
  <si>
    <t>WA.2378.EBC.954.102.A.524111.2</t>
  </si>
  <si>
    <t>WA.2378.EBC.954.102.A.524114.2</t>
  </si>
  <si>
    <t>WA.2378.EBC.954.102.B.521211.2</t>
  </si>
  <si>
    <t>WA.2378.EBC.954.103.A.524114.2</t>
  </si>
  <si>
    <t>WA.2378.EBC.954.103.B.524114.2</t>
  </si>
  <si>
    <t>WA.2378.EBC.954.103.B.524114.3</t>
  </si>
  <si>
    <t>WA.2378.EBC.954.102.A.521241.2</t>
  </si>
  <si>
    <t>WA.2378.EBC.954.103.B.521241.2</t>
  </si>
  <si>
    <t>WA.2378.EBD.952.101.D.521241.2</t>
  </si>
  <si>
    <t>WA.2378.EBD.952.101.D.521241.3</t>
  </si>
  <si>
    <t>WA.2378.EBD.955.101.D.521241.2</t>
  </si>
  <si>
    <t>WA.2378.EBD.952.101.A.521211.2</t>
  </si>
  <si>
    <t>WA.2378.EBD.952.101.A.521211.3</t>
  </si>
  <si>
    <t>WA.2378.EBD.952.101.A.521211.4</t>
  </si>
  <si>
    <t>WA.2378.EBD.952.101.A.521211.5</t>
  </si>
  <si>
    <t>WA.2378.EBD.952.101.A.521211.6</t>
  </si>
  <si>
    <t>WA.2378.EBD.952.101.A.522151.2</t>
  </si>
  <si>
    <t>WA.2378.EBD.952.101.A.524114.2</t>
  </si>
  <si>
    <t>WA.2378.EBD.952.101.A.524119.2</t>
  </si>
  <si>
    <t>WA.2378.EBD.952.101.A.524119.3</t>
  </si>
  <si>
    <t>WA.2378.EBD.952.101.A.524119.4</t>
  </si>
  <si>
    <t>WA.2378.EBD.952.101.B.521211.2</t>
  </si>
  <si>
    <t>WA.2378.EBD.952.101.B.522151.2</t>
  </si>
  <si>
    <t>WA.2378.EBD.952.101.B.524111.2</t>
  </si>
  <si>
    <t>WA.2378.EBD.952.101.B.524111.3</t>
  </si>
  <si>
    <t>WA.2378.EBD.952.101.B.524113.2</t>
  </si>
  <si>
    <t>WA.2378.EBD.952.101.B.524114.2</t>
  </si>
  <si>
    <t>WA.2378.EBD.952.101.B.524114.3</t>
  </si>
  <si>
    <t>WA.2378.EBD.952.101.B.524114.4</t>
  </si>
  <si>
    <t>WA.2378.EBD.952.101.C.522151.2</t>
  </si>
  <si>
    <t>WA.2378.EBD.952.101.C.524111.2</t>
  </si>
  <si>
    <t>WA.2378.EBD.952.101.C.524114.2</t>
  </si>
  <si>
    <t>WA.2378.EBD.952.101.D.521211.2</t>
  </si>
  <si>
    <t>WA.2378.EBD.952.101.D.521211.3</t>
  </si>
  <si>
    <t>WA.2378.EBD.952.101.D.521211.4</t>
  </si>
  <si>
    <t>WA.2378.EBD.952.101.D.521211.5</t>
  </si>
  <si>
    <t>WA.2378.EBD.952.101.D.521211.6</t>
  </si>
  <si>
    <t>WA.2378.EBD.952.101.D.521211.7</t>
  </si>
  <si>
    <t>WA.2378.EBD.952.101.D.521211.8</t>
  </si>
  <si>
    <t>WA.2378.EBD.952.101.D.521211.9</t>
  </si>
  <si>
    <t>WA.2378.EBD.952.101.D.521211.000892</t>
  </si>
  <si>
    <t>000892</t>
  </si>
  <si>
    <t>WA.2378.EBD.952.101.D.521211.10</t>
  </si>
  <si>
    <t>WA.2378.EBD.952.101.D.521211.11</t>
  </si>
  <si>
    <t>11</t>
  </si>
  <si>
    <t>WA.2378.EBD.952.101.D.521211.12</t>
  </si>
  <si>
    <t>WA.2378.EBD.952.101.D.521211.13</t>
  </si>
  <si>
    <t>13</t>
  </si>
  <si>
    <t>WA.2378.EBD.952.101.D.522151.3</t>
  </si>
  <si>
    <t>WA.2378.EBD.952.101.D.524114.2</t>
  </si>
  <si>
    <t>WA.2378.EBD.952.101.D.524119.2</t>
  </si>
  <si>
    <t>WA.2378.EBD.952.101.D.524119.3</t>
  </si>
  <si>
    <t>WA.2378.EBD.952.201.A.521211.3</t>
  </si>
  <si>
    <t>WA.2378.EBD.952.201.A.521211.4</t>
  </si>
  <si>
    <t>WA.2378.EBD.952.201.B.521211.3</t>
  </si>
  <si>
    <t>WA.2378.EBD.952.201.B.521211.4</t>
  </si>
  <si>
    <t>WA.2378.EBD.952.201.C.521211.3</t>
  </si>
  <si>
    <t>WA.2378.EBD.952.201.C.521211.4</t>
  </si>
  <si>
    <t>WA.2378.EBD.952.201.C.521211.5</t>
  </si>
  <si>
    <t>WA.2378.EBD.952.201.C.521211.6</t>
  </si>
  <si>
    <t>WA.2378.EBD.952.201.C.522151.3</t>
  </si>
  <si>
    <t>WA.2378.EBD.952.201.C.524119.2</t>
  </si>
  <si>
    <t>WA.2378.EBD.952.201.D.521211.3</t>
  </si>
  <si>
    <t>WA.2378.EBD.952.201.D.521211.4</t>
  </si>
  <si>
    <t>WA.2378.EBD.952.201.D.522151.2</t>
  </si>
  <si>
    <t>WA.2378.EBD.952.201.D.522151.4</t>
  </si>
  <si>
    <t>WA.2378.EBD.953.101.A.521211.4</t>
  </si>
  <si>
    <t>WA.2378.EBD.953.101.A.521211.5</t>
  </si>
  <si>
    <t>WA.2378.EBD.953.101.A.521211.6</t>
  </si>
  <si>
    <t>WA.2378.EBD.953.101.A.522151.2</t>
  </si>
  <si>
    <t>WA.2378.EBD.953.101.A.524111.2</t>
  </si>
  <si>
    <t>WA.2378.EBD.953.101.A.524111.3</t>
  </si>
  <si>
    <t>WA.2378.EBD.953.101.A.524111.4</t>
  </si>
  <si>
    <t>WA.2378.EBD.953.101.A.524113.2</t>
  </si>
  <si>
    <t>WA.2378.EBD.953.101.B.521211.3</t>
  </si>
  <si>
    <t>WA.2378.EBD.953.101.B.521211.4</t>
  </si>
  <si>
    <t>WA.2378.EBD.953.101.B.521211.5</t>
  </si>
  <si>
    <t>WA.2378.EBD.953.101.B.522151.2</t>
  </si>
  <si>
    <t>WA.2378.EBD.953.101.B.524111.2</t>
  </si>
  <si>
    <t>WA.2378.EBD.953.101.B.524111.3</t>
  </si>
  <si>
    <t>WA.2378.EBD.953.101.B.524113.2</t>
  </si>
  <si>
    <t>WA.2378.EBD.953.101.C.521211.2</t>
  </si>
  <si>
    <t>WA.2378.EBD.953.101.C.521211.3</t>
  </si>
  <si>
    <t>WA.2378.EBD.953.101.C.521211.4</t>
  </si>
  <si>
    <t>WA.2378.EBD.953.101.C.521211.5</t>
  </si>
  <si>
    <t>WA.2378.EBD.953.101.C.522151.2</t>
  </si>
  <si>
    <t>WA.2378.EBD.953.101.D.521211.4</t>
  </si>
  <si>
    <t>WA.2378.EBD.953.101.D.521211.5</t>
  </si>
  <si>
    <t>WA.2378.EBD.953.101.D.521211.6</t>
  </si>
  <si>
    <t>WA.2378.EBD.953.101.D.522151.2</t>
  </si>
  <si>
    <t>WA.2378.EBD.953.101.D.522151.3</t>
  </si>
  <si>
    <t>WA.2378.EBD.953.102.A.521211.2</t>
  </si>
  <si>
    <t>WA.2378.EBD.953.102.B.521211.2</t>
  </si>
  <si>
    <t>WA.2378.EBD.953.102.B.524113.2</t>
  </si>
  <si>
    <t>WA.2378.EBD.953.102.C.521211.2</t>
  </si>
  <si>
    <t>WA.2378.EBD.953.102.C.521211.3</t>
  </si>
  <si>
    <t>WA.2378.EBD.953.102.C.521211.4</t>
  </si>
  <si>
    <t>WA.2378.EBD.953.102.C.521211.5</t>
  </si>
  <si>
    <t>WA.2378.EBD.953.102.C.522191.2</t>
  </si>
  <si>
    <t>WA.2378.EBD.953.102.C.522191.3</t>
  </si>
  <si>
    <t>WA.2378.EBD.953.102.C.522191.4</t>
  </si>
  <si>
    <t>WA.2378.EBD.953.102.C.524114.2</t>
  </si>
  <si>
    <t>WA.2378.EBD.953.102.D.521211.2</t>
  </si>
  <si>
    <t>WA.2378.EBD.953.102.D.521211.3</t>
  </si>
  <si>
    <t>WA.2378.EBD.953.102.D.521211.4</t>
  </si>
  <si>
    <t>WA.2378.EBD.953.102.D.522191.2</t>
  </si>
  <si>
    <t>WA.2378.EBD.953.102.D.522191.3</t>
  </si>
  <si>
    <t>WA.2378.EBD.953.102.D.524114.2</t>
  </si>
  <si>
    <t>WA.2378.EBD.953.201.A.521211.4</t>
  </si>
  <si>
    <t>WA.2378.EBD.953.201.B.521211.2</t>
  </si>
  <si>
    <t>WA.2378.EBD.953.202.A.521211.2</t>
  </si>
  <si>
    <t>WA.2378.EBD.953.202.B.521211.2</t>
  </si>
  <si>
    <t>WA.2378.EBD.953.202.C.521211.2</t>
  </si>
  <si>
    <t>WA.2378.EBD.953.202.D.521211.2</t>
  </si>
  <si>
    <t>WA.2378.EBD.955.101.A.521211.2</t>
  </si>
  <si>
    <t>WA.2378.EBD.955.101.A.521211.4</t>
  </si>
  <si>
    <t>WA.2378.EBD.955.101.A.521211.5</t>
  </si>
  <si>
    <t>WA.2378.EBD.955.101.A.521211.6</t>
  </si>
  <si>
    <t>WA.2378.EBD.955.101.A.521211.7</t>
  </si>
  <si>
    <t>WA.2378.EBD.955.101.A.524111.2</t>
  </si>
  <si>
    <t>WA.2378.EBD.955.101.A.524111.3</t>
  </si>
  <si>
    <t>WA.2378.EBD.955.101.A.524111.4</t>
  </si>
  <si>
    <t>WA.2378.EBD.955.101.B.521211.2</t>
  </si>
  <si>
    <t>WA.2378.EBD.955.101.B.521211.4</t>
  </si>
  <si>
    <t>WA.2378.EBD.955.101.B.521211.5</t>
  </si>
  <si>
    <t>WA.2378.EBD.955.101.B.521211.6</t>
  </si>
  <si>
    <t>WA.2378.EBD.955.101.D.521211.2</t>
  </si>
  <si>
    <t>WA.2378.EBD.955.101.D.524111.2</t>
  </si>
  <si>
    <t>WA.2378.EBD.955.101.E.521211.2</t>
  </si>
  <si>
    <t>WA.2378.EBD.955.101.E.521211.4</t>
  </si>
  <si>
    <t>WA.2378.EBD.955.101.E.521211.5</t>
  </si>
  <si>
    <t>WA.2378.EBD.955.101.E.521211.6</t>
  </si>
  <si>
    <t>WA.2378.EBD.955.101.E.524111.2</t>
  </si>
  <si>
    <t>WA.2378.EBD.955.101.E.524111.3</t>
  </si>
  <si>
    <t>WA.2378.EBD.955.101.E.524111.4</t>
  </si>
  <si>
    <t>WA.2378.EBD.955.101.F.521211.2</t>
  </si>
  <si>
    <t>WA.2378.EBD.955.101.F.521211.3</t>
  </si>
  <si>
    <t>WA.2378.EBD.955.101.F.524111.2</t>
  </si>
  <si>
    <t>WA.2378.EBD.955.201.A.521211.2</t>
  </si>
  <si>
    <t>WA.2378.EBD.955.201.A.521211.3</t>
  </si>
  <si>
    <t>WA.2378.EBD.955.201.A.521211.4</t>
  </si>
  <si>
    <t>WA.2378.EBD.955.201.A.524119.2</t>
  </si>
  <si>
    <t>WA.2378.EBD.955.201.B.521211.3</t>
  </si>
  <si>
    <t>WA.2378.EBD.955.201.B.521211.4</t>
  </si>
  <si>
    <t>WA.2378.EBD.955.201.B.524111.2</t>
  </si>
  <si>
    <t>WA.2378.EBD.955.201.C.521211.3</t>
  </si>
  <si>
    <t>WA.2378.EBD.974.101.B.524114.2</t>
  </si>
  <si>
    <t>WA.2378.EBD.974.101.D.521211.5</t>
  </si>
  <si>
    <t>WA.2378.EBD.974.101.D.522151.2</t>
  </si>
  <si>
    <t>WA.2378.EBD.974.101.D.524119.2</t>
  </si>
  <si>
    <t>WA.2378.EBD.974.101.D.524119.3</t>
  </si>
  <si>
    <t>WA.2378.EBA.994.002.AB.522141.2</t>
  </si>
  <si>
    <t>Langganan Daya dan Jasa (Gambir)</t>
  </si>
  <si>
    <t>WA.2378.EBA.994.002.DB.522141.4</t>
  </si>
  <si>
    <t>WA.2378.EBA.956.101.C.521241.2</t>
  </si>
  <si>
    <t>WA.2378.EBA.958.101.A.521241.2</t>
  </si>
  <si>
    <t>WA.2378.EBA.962.101.B.521241.2</t>
  </si>
  <si>
    <t>WA.2378.EBA.994.002.AC.521131.2</t>
  </si>
  <si>
    <t>WA.2378.EBA.994.002.AC.521131.3</t>
  </si>
  <si>
    <t>WA.2378.EBA.994.002.DB.521131.2</t>
  </si>
  <si>
    <t>WA.2378.EBA.994.002.DB.521131.3</t>
  </si>
  <si>
    <t>WA.2378.EBA.956.101.A.521211.2</t>
  </si>
  <si>
    <t>WA.2378.EBA.956.101.C.524111.2</t>
  </si>
  <si>
    <t>WA.2378.EBA.956.101.C.524114.2</t>
  </si>
  <si>
    <t>WA.2378.EBA.956.101.D.521211.4</t>
  </si>
  <si>
    <t>WA.2378.EBA.956.101.D.521211.5</t>
  </si>
  <si>
    <t>WA.2378.EBA.956.101.D.522151.2</t>
  </si>
  <si>
    <t>WA.2378.EBA.956.101.E.524111.2</t>
  </si>
  <si>
    <t>WA.2378.EBA.956.101.F.521211.5</t>
  </si>
  <si>
    <t>WA.2378.EBA.956.101.F.522151.2</t>
  </si>
  <si>
    <t>WA.2378.EBA.957.101.A.524114.2</t>
  </si>
  <si>
    <t>WA.2378.EBA.957.101.B.522151.2</t>
  </si>
  <si>
    <t>WA.2378.EBA.957.101.B.524114.2</t>
  </si>
  <si>
    <t>WA.2378.EBA.958.101.A.521213.2</t>
  </si>
  <si>
    <t>WA.2378.EBA.958.101.A.521213.3</t>
  </si>
  <si>
    <t>WA.2378.EBA.958.101.A.521213.4</t>
  </si>
  <si>
    <t>WA.2378.EBA.958.101.A.521213.5</t>
  </si>
  <si>
    <t>WA.2378.EBA.958.101.A.521213.6</t>
  </si>
  <si>
    <t>WA.2378.EBA.958.101.A.521213.7</t>
  </si>
  <si>
    <t>WA.2378.EBA.958.101.A.521213.000270</t>
  </si>
  <si>
    <t>000270</t>
  </si>
  <si>
    <t>WA.2378.EBA.958.101.A.521213.8</t>
  </si>
  <si>
    <t>WA.2378.EBA.958.101.A.521213.9</t>
  </si>
  <si>
    <t>WA.2378.EBA.958.101.A.521213.10</t>
  </si>
  <si>
    <t>WA.2378.EBA.958.101.A.521213.11</t>
  </si>
  <si>
    <t>WA.2378.EBA.958.101.A.521213.000274</t>
  </si>
  <si>
    <t>000274</t>
  </si>
  <si>
    <t>WA.2378.EBA.958.101.A.521213.12</t>
  </si>
  <si>
    <t>WA.2378.EBA.958.101.A.522151.3</t>
  </si>
  <si>
    <t>WA.2378.EBA.958.101.A.522191.2</t>
  </si>
  <si>
    <t>WA.2378.EBA.958.101.A.524111.2</t>
  </si>
  <si>
    <t>WA.2378.EBA.958.101.A.524114.2</t>
  </si>
  <si>
    <t>WA.2378.EBA.958.102.A.521811.3</t>
  </si>
  <si>
    <t>WA.2378.EBA.958.103.A.524111.2</t>
  </si>
  <si>
    <t>WA.2378.EBA.958.106.A.524113.2</t>
  </si>
  <si>
    <t>WA.2378.EBA.958.106.B.521211.2</t>
  </si>
  <si>
    <t>WA.2378.EBA.958.106.B.521211.3</t>
  </si>
  <si>
    <t>WA.2378.EBA.958.106.B.521211.4</t>
  </si>
  <si>
    <t>WA.2378.EBA.958.106.B.522151.2</t>
  </si>
  <si>
    <t>WA.2378.EBA.958.106.B.524113.2</t>
  </si>
  <si>
    <t>WA.2378.EBA.960.101.A.524114.2</t>
  </si>
  <si>
    <t>WA.2378.EBA.960.101.B.522151.2</t>
  </si>
  <si>
    <t>WA.2378.EBA.960.101.B.524114.2</t>
  </si>
  <si>
    <t>WA.2378.EBA.962.101.A.524111.2</t>
  </si>
  <si>
    <t>WA.2378.EBA.962.101.B.522151.2</t>
  </si>
  <si>
    <t>WA.2378.EBA.962.101.B.524111.2</t>
  </si>
  <si>
    <t>WA.2378.EBA.962.101.B.524111.3</t>
  </si>
  <si>
    <t>WA.2378.EBA.962.101.B.524114.2</t>
  </si>
  <si>
    <t>WA.2378.EBA.962.201.B.521211.2</t>
  </si>
  <si>
    <t>WA.2378.EBA.962.201.B.524111.2</t>
  </si>
  <si>
    <t>WA.2378.EBA.962.201.D.521211.2</t>
  </si>
  <si>
    <t>WA.2378.EBA.962.201.D.521211.3</t>
  </si>
  <si>
    <t>WA.2378.EBA.962.201.D.524111.2</t>
  </si>
  <si>
    <t>WA.2378.EBA.962.201.F.521211.2</t>
  </si>
  <si>
    <t>WA.2378.EBA.962.201.F.521211.3</t>
  </si>
  <si>
    <t>WA.2378.EBA.962.201.F.521211.4</t>
  </si>
  <si>
    <t>WA.2378.EBA.962.201.F.521213.2</t>
  </si>
  <si>
    <t>WA.2378.EBA.962.201.F.521213.3</t>
  </si>
  <si>
    <t>WA.2378.EBA.962.201.F.521213.4</t>
  </si>
  <si>
    <t>WA.2378.EBA.962.201.F.524111.2</t>
  </si>
  <si>
    <t>WA.2378.EBA.963.101.A.521211.2</t>
  </si>
  <si>
    <t>WA.2378.EBA.963.101.A.521211.3</t>
  </si>
  <si>
    <t>WA.2378.EBA.963.101.A.522151.2</t>
  </si>
  <si>
    <t>WA.2378.EBA.963.101.A.524113.2</t>
  </si>
  <si>
    <t>WA.2378.EBA.963.101.A.524114.2</t>
  </si>
  <si>
    <t>WA.2378.EBA.963.101.A.524119.2</t>
  </si>
  <si>
    <t>WA.2378.EBA.963.101.B.521211.2</t>
  </si>
  <si>
    <t>WA.2378.EBA.963.101.B.521211.6</t>
  </si>
  <si>
    <t>WA.2378.EBA.963.101.B.521211.000688</t>
  </si>
  <si>
    <t>000688</t>
  </si>
  <si>
    <t>WA.2378.EBA.963.101.B.521211.7</t>
  </si>
  <si>
    <t>WA.2378.EBA.963.101.B.522151.3</t>
  </si>
  <si>
    <t>WA.2378.EBA.963.101.B.522151.000695</t>
  </si>
  <si>
    <t>000695</t>
  </si>
  <si>
    <t>WA.2378.EBA.963.101.B.522151.4</t>
  </si>
  <si>
    <t>WA.2378.EBA.963.101.B.522151.6</t>
  </si>
  <si>
    <t>WA.2378.EBA.963.101.B.524114.2</t>
  </si>
  <si>
    <t>WA.2378.EBA.963.101.B.524114.3</t>
  </si>
  <si>
    <t>WA.2378.EBA.963.101.B.524114.4</t>
  </si>
  <si>
    <t>WA.2378.EBA.963.101.B.524114.000703</t>
  </si>
  <si>
    <t>000703</t>
  </si>
  <si>
    <t>WA.2378.EBA.963.101.B.524114.5</t>
  </si>
  <si>
    <t>WA.2378.EBA.963.101.B.524114.6</t>
  </si>
  <si>
    <t>WA.2378.EBA.963.101.B.524114.7</t>
  </si>
  <si>
    <t>WA.2378.EBA.963.101.B.524114.8</t>
  </si>
  <si>
    <t>WA.2378.EBA.963.102.A.521213.000709</t>
  </si>
  <si>
    <t>000709</t>
  </si>
  <si>
    <t>WA.2378.EBA.963.102.A.521213.2</t>
  </si>
  <si>
    <t>WA.2378.EBA.963.102.A.521213.3</t>
  </si>
  <si>
    <t>WA.2378.EBA.963.102.A.521213.4</t>
  </si>
  <si>
    <t>WA.2378.EBA.963.102.A.521213.5</t>
  </si>
  <si>
    <t>WA.2378.EBA.963.102.A.521213.6</t>
  </si>
  <si>
    <t>WA.2378.EBA.963.102.A.521213.7</t>
  </si>
  <si>
    <t>WA.2378.EBA.963.102.A.521213.000715</t>
  </si>
  <si>
    <t>000715</t>
  </si>
  <si>
    <t>WA.2378.EBA.963.102.A.521213.8</t>
  </si>
  <si>
    <t>WA.2378.EBA.963.102.A.521213.9</t>
  </si>
  <si>
    <t>WA.2378.EBA.963.102.A.521213.10</t>
  </si>
  <si>
    <t>WA.2378.EBA.963.102.A.521213.11</t>
  </si>
  <si>
    <t>WA.2378.EBA.963.102.A.521213.12</t>
  </si>
  <si>
    <t>WA.2378.EBA.963.102.A.521213.13</t>
  </si>
  <si>
    <t>WA.2378.EBA.963.102.A.521213.14</t>
  </si>
  <si>
    <t>14</t>
  </si>
  <si>
    <t>WA.2378.EBA.963.102.A.521213.000722</t>
  </si>
  <si>
    <t>000722</t>
  </si>
  <si>
    <t>WA.2378.EBA.963.102.A.521213.15</t>
  </si>
  <si>
    <t>15</t>
  </si>
  <si>
    <t>WA.2378.EBA.963.102.A.521213.16</t>
  </si>
  <si>
    <t>16</t>
  </si>
  <si>
    <t>WA.2378.EBA.963.102.A.521213.17</t>
  </si>
  <si>
    <t>17</t>
  </si>
  <si>
    <t>WA.2378.EBA.963.102.A.521213.18</t>
  </si>
  <si>
    <t>18</t>
  </si>
  <si>
    <t>WA.2378.EBA.963.102.A.521213.19</t>
  </si>
  <si>
    <t>19</t>
  </si>
  <si>
    <t>WA.2378.EBA.963.102.A.521213.20</t>
  </si>
  <si>
    <t>20</t>
  </si>
  <si>
    <t>WA.2378.EBA.963.102.A.521213.21</t>
  </si>
  <si>
    <t>21</t>
  </si>
  <si>
    <t>WA.2378.EBA.963.102.A.521213.22</t>
  </si>
  <si>
    <t>22</t>
  </si>
  <si>
    <t>WA.2378.EBA.963.102.A.521213.000730</t>
  </si>
  <si>
    <t>000730</t>
  </si>
  <si>
    <t>WA.2378.EBA.963.102.A.521213.23</t>
  </si>
  <si>
    <t>23</t>
  </si>
  <si>
    <t>WA.2378.EBA.963.102.A.521213.24</t>
  </si>
  <si>
    <t>24</t>
  </si>
  <si>
    <t>WA.2378.EBA.963.102.A.521213.25</t>
  </si>
  <si>
    <t>25</t>
  </si>
  <si>
    <t>WA.2378.EBA.963.102.A.521213.26</t>
  </si>
  <si>
    <t>26</t>
  </si>
  <si>
    <t>WA.2378.EBA.963.102.A.521213.27</t>
  </si>
  <si>
    <t>27</t>
  </si>
  <si>
    <t>WA.2378.EBA.963.102.A.521219.2</t>
  </si>
  <si>
    <t>WA.2378.EBA.963.102.A.521219.3</t>
  </si>
  <si>
    <t>WA.2378.EBA.963.102.A.521219.5</t>
  </si>
  <si>
    <t>WA.2378.EBA.963.102.A.521219.6</t>
  </si>
  <si>
    <t>WA.2378.EBA.994.002.AA.521111.2</t>
  </si>
  <si>
    <t>Kebutuhan Sehari hari Perkantoran (Gambir)</t>
  </si>
  <si>
    <t>WA.2378.EBA.994.002.AA.521111.3</t>
  </si>
  <si>
    <t>WA.2378.EBA.994.002.AA.521111.4</t>
  </si>
  <si>
    <t>WA.2378.EBA.994.002.AA.521111.5</t>
  </si>
  <si>
    <t>WA.2378.EBA.994.002.AA.521111.6</t>
  </si>
  <si>
    <t>WA.2378.EBA.994.002.AA.521111.7</t>
  </si>
  <si>
    <t>WA.2378.EBA.994.002.AA.521811.2</t>
  </si>
  <si>
    <t>WA.2378.EBA.994.002.AA.521811.3</t>
  </si>
  <si>
    <t>WA.2378.EBA.994.002.AA.522191.2</t>
  </si>
  <si>
    <t>WA.2378.EBA.994.002.AC.523121.2</t>
  </si>
  <si>
    <t>WA.2378.EBA.994.002.AC.523121.3</t>
  </si>
  <si>
    <t>WA.2378.EBA.994.002.AC.523121.4</t>
  </si>
  <si>
    <t>WA.2378.EBA.994.002.AC.523121.5</t>
  </si>
  <si>
    <t>WA.2378.EBA.994.002.AC.523121.000387</t>
  </si>
  <si>
    <t>000387</t>
  </si>
  <si>
    <t>WA.2378.EBA.994.002.AC.523121.6</t>
  </si>
  <si>
    <t>WA.2378.EBA.994.002.AC.523121.7</t>
  </si>
  <si>
    <t>WA.2378.EBA.994.002.AC.523121.8</t>
  </si>
  <si>
    <t>WA.2378.EBA.994.002.AC.523121.9</t>
  </si>
  <si>
    <t>WA.2378.EBA.994.002.AC.523121.10</t>
  </si>
  <si>
    <t>WA.2378.EBA.994.002.AC.523121.000392</t>
  </si>
  <si>
    <t>000392</t>
  </si>
  <si>
    <t>WA.2378.EBA.994.002.AC.523121.11</t>
  </si>
  <si>
    <t>WA.2378.EBA.994.002.AC.523121.12</t>
  </si>
  <si>
    <t>WA.2378.EBA.994.002.AC.523121.13</t>
  </si>
  <si>
    <t>WA.2378.EBA.994.002.AC.523121.14</t>
  </si>
  <si>
    <t>WA.2378.EBA.994.002.AC.523121.15</t>
  </si>
  <si>
    <t>WA.2378.EBA.994.002.AC.523121.16</t>
  </si>
  <si>
    <t>WA.2378.EBA.994.002.AC.523121.17</t>
  </si>
  <si>
    <t>WA.2378.EBA.994.002.AC.523121.18</t>
  </si>
  <si>
    <t>WA.2378.EBA.994.002.AC.523121.19</t>
  </si>
  <si>
    <t>WA.2378.EBA.994.002.AC.523121.20</t>
  </si>
  <si>
    <t>WA.2378.EBA.994.002.AC.523199.2</t>
  </si>
  <si>
    <t>WA.2378.EBA.994.002.AC.523199.3</t>
  </si>
  <si>
    <t>WA.2378.EBA.994.002.AD.521111.2</t>
  </si>
  <si>
    <t>Pelaksanaan Operator Kantor (Gambir)</t>
  </si>
  <si>
    <t>WA.2378.EBA.994.002.AD.521111.3</t>
  </si>
  <si>
    <t>WA.2378.EBA.994.002.AD.521111.4</t>
  </si>
  <si>
    <t>WA.2378.EBA.994.002.AD.521115.2</t>
  </si>
  <si>
    <t>WA.2378.EBA.994.002.AD.521115.3</t>
  </si>
  <si>
    <t>WA.2378.EBA.994.002.AD.521115.4</t>
  </si>
  <si>
    <t>WA.2378.EBA.994.002.AD.521115.5</t>
  </si>
  <si>
    <t>WA.2378.EBA.994.002.AD.521115.6</t>
  </si>
  <si>
    <t>WA.2378.EBA.994.002.AD.521115.7</t>
  </si>
  <si>
    <t>WA.2378.EBA.994.002.AD.521115.000416</t>
  </si>
  <si>
    <t>000416</t>
  </si>
  <si>
    <t>WA.2378.EBA.994.002.AD.521115.8</t>
  </si>
  <si>
    <t>WA.2378.EBA.994.002.AD.521115.9</t>
  </si>
  <si>
    <t>WA.2378.EBA.994.002.AD.521115.10</t>
  </si>
  <si>
    <t>WA.2378.EBA.994.002.AD.521115.11</t>
  </si>
  <si>
    <t>WA.2378.EBA.994.002.AD.521115.12</t>
  </si>
  <si>
    <t>WA.2378.EBA.994.002.AD.521115.13</t>
  </si>
  <si>
    <t>WA.2378.EBA.994.002.AD.521115.000422</t>
  </si>
  <si>
    <t>000422</t>
  </si>
  <si>
    <t>WA.2378.EBA.994.002.AD.521115.14</t>
  </si>
  <si>
    <t>WA.2378.EBA.994.002.AD.521115.15</t>
  </si>
  <si>
    <t>WA.2378.EBA.994.002.AD.521115.16</t>
  </si>
  <si>
    <t>WA.2378.EBA.994.002.AD.521115.17</t>
  </si>
  <si>
    <t>WA.2378.EBA.994.002.AD.521115.18</t>
  </si>
  <si>
    <t>WA.2378.EBA.994.002.AD.521115.19</t>
  </si>
  <si>
    <t>WA.2378.EBA.994.002.AD.521115.20</t>
  </si>
  <si>
    <t>WA.2378.EBA.994.002.AD.521115.21</t>
  </si>
  <si>
    <t>WA.2378.EBA.994.002.AD.521115.22</t>
  </si>
  <si>
    <t>WA.2378.EBA.994.002.AD.521115.23</t>
  </si>
  <si>
    <t>WA.2378.EBA.994.002.AD.521115.24</t>
  </si>
  <si>
    <t>WA.2378.EBA.994.002.AD.521115.000433</t>
  </si>
  <si>
    <t>000433</t>
  </si>
  <si>
    <t>WA.2378.EBA.994.002.AD.521115.25</t>
  </si>
  <si>
    <t>WA.2378.EBA.994.002.AD.521211.2</t>
  </si>
  <si>
    <t>WA.2378.EBA.994.002.AD.521211.3</t>
  </si>
  <si>
    <t>WA.2378.EBA.994.002.BA.521111.2</t>
  </si>
  <si>
    <t>Kebutuhan Sehari hari Perkantoran (Ancol)</t>
  </si>
  <si>
    <t>WA.2378.EBA.994.002.BA.521111.3</t>
  </si>
  <si>
    <t>WA.2378.EBA.994.002.BC.523121.2</t>
  </si>
  <si>
    <t>WA.2378.EBA.994.002.BC.523121.3</t>
  </si>
  <si>
    <t>WA.2378.EBA.994.002.BC.523121.4</t>
  </si>
  <si>
    <t>WA.2378.EBA.994.002.BC.523121.5</t>
  </si>
  <si>
    <t>WA.2378.EBA.994.002.BC.523121.6</t>
  </si>
  <si>
    <t>WA.2378.EBA.994.002.BC.523121.7</t>
  </si>
  <si>
    <t>WA.2378.EBA.994.002.BC.523121.8</t>
  </si>
  <si>
    <t>WA.2378.EBA.994.002.BC.523121.9</t>
  </si>
  <si>
    <t>WA.2378.EBA.994.002.BC.523121.10</t>
  </si>
  <si>
    <t>WA.2378.EBA.994.002.BC.523121.11</t>
  </si>
  <si>
    <t>WA.2378.EBA.994.002.BC.523121.12</t>
  </si>
  <si>
    <t>WA.2378.EBA.994.002.BC.523121.13</t>
  </si>
  <si>
    <t>WA.2378.EBA.994.002.BC.523121.14</t>
  </si>
  <si>
    <t>WA.2378.EBA.994.002.BC.523121.000462</t>
  </si>
  <si>
    <t>000462</t>
  </si>
  <si>
    <t>WA.2378.EBA.994.002.BC.523121.15</t>
  </si>
  <si>
    <t>WA.2378.EBA.994.002.BC.523121.16</t>
  </si>
  <si>
    <t>WA.2378.EBA.994.002.BC.523121.17</t>
  </si>
  <si>
    <t>WA.2378.EBA.994.002.BC.523121.18</t>
  </si>
  <si>
    <t>WA.2378.EBA.994.002.BC.523121.19</t>
  </si>
  <si>
    <t>WA.2378.EBA.994.002.BC.523121.20</t>
  </si>
  <si>
    <t>WA.2378.EBA.994.002.BC.523199.2</t>
  </si>
  <si>
    <t>WA.2378.EBA.994.002.BC.523199.3</t>
  </si>
  <si>
    <t>WA.2378.EBA.994.002.BC.523199.4</t>
  </si>
  <si>
    <t>WA.2378.EBA.994.002.DA.521111.2</t>
  </si>
  <si>
    <t>WA.2378.EBA.994.002.DA.521111.3</t>
  </si>
  <si>
    <t>WA.2378.EBA.994.002.DA.521111.4</t>
  </si>
  <si>
    <t>WA.2378.EBA.994.002.DA.521111.5</t>
  </si>
  <si>
    <t>WA.2378.EBA.994.002.DA.521811.3</t>
  </si>
  <si>
    <t>WA.2378.EBA.994.002.DA.521811.4</t>
  </si>
  <si>
    <t>WA.2378.EBA.994.002.DA.522191.2</t>
  </si>
  <si>
    <t>WA.2378.EBA.994.002.DB.522141.2</t>
  </si>
  <si>
    <t>WA.2378.EBA.994.002.DB.522141.3</t>
  </si>
  <si>
    <t>WA.2378.EBA.994.002.DC.523121.2</t>
  </si>
  <si>
    <t>Pemeliharaan Kantor</t>
  </si>
  <si>
    <t>WA.2378.EBA.994.002.DC.523121.3</t>
  </si>
  <si>
    <t>WA.2378.EBA.994.002.DC.523121.4</t>
  </si>
  <si>
    <t>WA.2378.EBA.994.002.DC.523121.5</t>
  </si>
  <si>
    <t>WA.2378.EBA.994.002.DC.523121.6</t>
  </si>
  <si>
    <t>WA.2378.EBA.994.002.DC.523121.7</t>
  </si>
  <si>
    <t>WA.2378.EBA.994.002.DC.523121.8</t>
  </si>
  <si>
    <t>WA.2378.EBA.994.002.DD.521115.2</t>
  </si>
  <si>
    <t>Pelaksanaan Operasional Kantor</t>
  </si>
  <si>
    <t>WA.2378.EBA.994.002.DD.521115.3</t>
  </si>
  <si>
    <t>WA.2378.EBA.994.002.DD.521115.4</t>
  </si>
  <si>
    <t>WA.2378.EBA.994.002.DD.521119.2</t>
  </si>
  <si>
    <t>WA.2378.EBB.951.101.A.532111.1</t>
  </si>
  <si>
    <t>Kendaraan Operasional</t>
  </si>
  <si>
    <t>WA.2378.EBA.994.001.AA.511111.1</t>
  </si>
  <si>
    <t>Gaji dan Tunjangan Sekretariat BRSDM</t>
  </si>
  <si>
    <t>WA.2378.EBA.994.001.AA.511119.1</t>
  </si>
  <si>
    <t>WA.2378.EBA.994.001.AA.511121.1</t>
  </si>
  <si>
    <t>WA.2378.EBA.994.001.AA.511122.1</t>
  </si>
  <si>
    <t>WA.2378.EBA.994.001.AA.511123.1</t>
  </si>
  <si>
    <t>WA.2378.EBA.994.001.AA.511124.1</t>
  </si>
  <si>
    <t>WA.2378.EBA.994.001.AA.511125.1</t>
  </si>
  <si>
    <t>WA.2378.EBA.994.001.AA.511126.1</t>
  </si>
  <si>
    <t>WA.2378.EBA.994.001.AA.511129.1</t>
  </si>
  <si>
    <t>WA.2378.EBA.994.001.AA.511151.1</t>
  </si>
  <si>
    <t>WA.2378.EBA.994.001.AA.512411.1</t>
  </si>
  <si>
    <t>WA.2378.EBA.994.001.DA.511111.1</t>
  </si>
  <si>
    <t>Gaji dan Tunjangan Pusat pelatihan dan Penyuluhan KP</t>
  </si>
  <si>
    <t>WA.2378.EBA.994.001.DA.511119.1</t>
  </si>
  <si>
    <t>WA.2378.EBA.994.001.DA.511121.1</t>
  </si>
  <si>
    <t>WA.2378.EBA.994.001.DA.511122.1</t>
  </si>
  <si>
    <t>WA.2378.EBA.994.001.DA.511123.1</t>
  </si>
  <si>
    <t>WA.2378.EBA.994.001.DA.511124.1</t>
  </si>
  <si>
    <t>WA.2378.EBA.994.001.DA.511125.1</t>
  </si>
  <si>
    <t>WA.2378.EBA.994.001.DA.511126.1</t>
  </si>
  <si>
    <t>WA.2378.EBA.994.001.DA.511129.1</t>
  </si>
  <si>
    <t>WA.2378.EBA.994.001.DA.511151.1</t>
  </si>
  <si>
    <t>WA.2378.EBA.994.001.DA.512411.1</t>
  </si>
  <si>
    <t>WA.2378.EBB.951.102.A.532111.1</t>
  </si>
  <si>
    <t>WA.2378.EBB.971.102.A.533111.1</t>
  </si>
  <si>
    <t>WA.2378.EBA.994.002.AA.521111.1</t>
  </si>
  <si>
    <t>WA.2378.EBA.994.002.AA.521119.1</t>
  </si>
  <si>
    <t>WA.2378.EBA.994.002.AA.521811.1</t>
  </si>
  <si>
    <t>WA.2378.EBA.994.002.AA.522191.1</t>
  </si>
  <si>
    <t>WA.2378.EBA.994.002.AB.521111.1</t>
  </si>
  <si>
    <t>WA.2378.EBA.994.002.AB.521114.1</t>
  </si>
  <si>
    <t>WA.2378.EBA.994.002.AB.522141.1</t>
  </si>
  <si>
    <t>WA.2378.EBA.994.002.AC.521131.1</t>
  </si>
  <si>
    <t>WA.2378.EBA.994.002.AC.523111.1</t>
  </si>
  <si>
    <t>WA.2378.EBA.994.002.AC.523121.1</t>
  </si>
  <si>
    <t>WA.2378.EBA.994.002.AD.521111.1</t>
  </si>
  <si>
    <t>WA.2378.EBA.994.002.AD.521115.000409</t>
  </si>
  <si>
    <t>000409</t>
  </si>
  <si>
    <t>WA.2378.EBA.994.002.AD.521115.1</t>
  </si>
  <si>
    <t>WA.2378.EBA.994.002.AD.521211.1</t>
  </si>
  <si>
    <t>WA.2378.EBA.994.002.AD.521811.1</t>
  </si>
  <si>
    <t>WA.2378.EBA.994.002.BA.521111.1</t>
  </si>
  <si>
    <t>WA.2378.EBA.994.002.BB.522111.1</t>
  </si>
  <si>
    <t>Langganan Daya dan Jasa (Ancol)</t>
  </si>
  <si>
    <t>WA.2378.EBA.994.002.BB.522112.1</t>
  </si>
  <si>
    <t>WA.2378.EBA.994.002.BB.522113.1</t>
  </si>
  <si>
    <t>WA.2378.EBA.994.002.BB.522119.1</t>
  </si>
  <si>
    <t>WA.2378.EBA.994.002.BC.521119.1</t>
  </si>
  <si>
    <t>WA.2378.EBA.994.002.BC.523111.1</t>
  </si>
  <si>
    <t>WA.2378.EBA.994.002.BC.523121.1</t>
  </si>
  <si>
    <t>WA.2378.EBA.994.002.BC.523199.1</t>
  </si>
  <si>
    <t>WA.2378.EBA.994.002.DA.521111.1</t>
  </si>
  <si>
    <t>WA.2378.EBA.994.002.DA.521119.1</t>
  </si>
  <si>
    <t>WA.2378.EBA.994.002.DA.521131.1</t>
  </si>
  <si>
    <t>WA.2378.EBA.994.002.DA.522191.1</t>
  </si>
  <si>
    <t>WA.2378.EBA.994.002.DB.521114.1</t>
  </si>
  <si>
    <t>WA.2378.EBA.994.002.DB.521131.1</t>
  </si>
  <si>
    <t>WA.2378.EBA.994.002.DB.522141.1</t>
  </si>
  <si>
    <t>WA.2378.EBA.994.002.DC.523121.1</t>
  </si>
  <si>
    <t>WA.2378.EBA.994.002.DD.521111.1</t>
  </si>
  <si>
    <t>WA.2378.EBA.994.002.DD.521115.1</t>
  </si>
  <si>
    <t>WA.2378.EBA.994.002.DD.521119.1</t>
  </si>
  <si>
    <t>DL.2375.AFA.001.051.A.524119.1</t>
  </si>
  <si>
    <t>DL.2375.AFA.001.051.B.522151.1</t>
  </si>
  <si>
    <t>DL.2375.AFA.001.051.B.524111.1</t>
  </si>
  <si>
    <t>DL.2375.AFA.001.051.B.524119.1</t>
  </si>
  <si>
    <t>DL.2375.AFA.001.051.C.524111.1</t>
  </si>
  <si>
    <t>DL.2375.AFA.001.051.D.522151.1</t>
  </si>
  <si>
    <t>DL.2375.AFA.001.051.D.522191.1</t>
  </si>
  <si>
    <t>DL.2375.AFA.001.051.D.524111.1</t>
  </si>
  <si>
    <t>DL.2375.AFA.001.051.E.522191.1</t>
  </si>
  <si>
    <t>DL.2375.AFA.001.051.E.524111.1</t>
  </si>
  <si>
    <t>DL.2375.AFA.001.052.A.521211.1</t>
  </si>
  <si>
    <t>DL.2375.AFA.001.052.B.521241.1</t>
  </si>
  <si>
    <t>DL.2375.AFA.001.052.B.524111.1</t>
  </si>
  <si>
    <t>DL.2375.AFA.001.052.B.524119.1</t>
  </si>
  <si>
    <t>DL.2375.AFA.001.052.D.524119.1</t>
  </si>
  <si>
    <t>DL.2375.AFA.001.052.E.524113.1</t>
  </si>
  <si>
    <t>DL.2375.AFA.001.052.E.524114.1</t>
  </si>
  <si>
    <t>DL.2375.AFA.001.052.F.522151.1</t>
  </si>
  <si>
    <t>DL.2375.AFA.001.052.F.524111.1</t>
  </si>
  <si>
    <t>DL.2375.AFA.001.052.F.524119.1</t>
  </si>
  <si>
    <t>DL.2375.AFA.001.053.A.524111.1</t>
  </si>
  <si>
    <t>DL.2375.AFA.001.053.A.524114.1</t>
  </si>
  <si>
    <t>DL.2375.AFA.001.053.A.524119.1</t>
  </si>
  <si>
    <t>DL.2375.AFA.001.053.B.522151.1</t>
  </si>
  <si>
    <t>DL.2375.AFA.001.053.B.524111.1</t>
  </si>
  <si>
    <t>DL.2375.AFA.001.053.B.524119.1</t>
  </si>
  <si>
    <t>DL.2375.AFA.001.053.C.521219.1</t>
  </si>
  <si>
    <t>DL.2375.AFA.001.053.C.524111.1</t>
  </si>
  <si>
    <t>DL.2375.AFA.001.053.C.524114.1</t>
  </si>
  <si>
    <t>DL.2375.AFA.001.053.C.524119.1</t>
  </si>
  <si>
    <t>DL.2375.AFA.001.053.D.524111.1</t>
  </si>
  <si>
    <t>DL.2375.AFA.001.053.D.524114.1</t>
  </si>
  <si>
    <t>DL.2375.AFA.001.054.A.524111.1</t>
  </si>
  <si>
    <t>DL.2375.AFA.001.054.A.524114.1</t>
  </si>
  <si>
    <t>DL.2375.AFA.001.054.B.524111.1</t>
  </si>
  <si>
    <t>DL.2375.AFA.001.054.B.524114.1</t>
  </si>
  <si>
    <t>DL.2375.AFA.001.054.B.524119.1</t>
  </si>
  <si>
    <t>DL.2375.AFA.001.054.C.521211.1</t>
  </si>
  <si>
    <t>DL.2375.AFA.001.054.C.522151.1</t>
  </si>
  <si>
    <t>DL.2375.AFA.001.054.C.524111.1</t>
  </si>
  <si>
    <t>DL.2375.AFA.001.054.C.524114.1</t>
  </si>
  <si>
    <t>DL.2375.AFA.001.054.D.524111.1</t>
  </si>
  <si>
    <t>DL.2375.AFA.001.054.D.524114.1</t>
  </si>
  <si>
    <t>WA.2378.EBA.956.101.C.521241.1</t>
  </si>
  <si>
    <t>WA.2378.EBA.957.101.A.521241.1</t>
  </si>
  <si>
    <t>WA.2378.EBA.958.101.A.521241.1</t>
  </si>
  <si>
    <t>WA.2378.EBA.958.106.B.521241.1</t>
  </si>
  <si>
    <t>WA.2378.EBA.960.101.A.521241.1</t>
  </si>
  <si>
    <t>WA.2378.EBA.962.101.B.521241.1</t>
  </si>
  <si>
    <t>WA.2378.EBA.962.201.E.521241.1</t>
  </si>
  <si>
    <t>Administrasi Perkantoran Pelatihan dan Penyuluhan KP</t>
  </si>
  <si>
    <t>WA.2378.EBA.962.201.E.522192.1</t>
  </si>
  <si>
    <t>WA.2378.EBA.963.101.A.521241.1</t>
  </si>
  <si>
    <t>WA.2378.EBC.954.102.A.521241.1</t>
  </si>
  <si>
    <t>WA.2378.EBC.954.102.A.522192.1</t>
  </si>
  <si>
    <t>WA.2378.EBC.954.103.B.521241.1</t>
  </si>
  <si>
    <t>WA.2378.EBC.954.103.B.522192.1</t>
  </si>
  <si>
    <t>WA.2378.EBD.952.101.D.521241.1</t>
  </si>
  <si>
    <t>WA.2378.EBD.952.101.D.522192.1</t>
  </si>
  <si>
    <t>WA.2378.EBD.952.201.D.521241.1</t>
  </si>
  <si>
    <t>WA.2378.EBD.953.101.A.521241.1</t>
  </si>
  <si>
    <t>WA.2378.EBD.953.101.A.522192.1</t>
  </si>
  <si>
    <t>WA.2378.EBD.953.102.A.522192.1</t>
  </si>
  <si>
    <t>WA.2378.EBD.953.102.D.521241.1</t>
  </si>
  <si>
    <t>WA.2378.EBD.953.202.D.521241.1</t>
  </si>
  <si>
    <t>WA.2378.EBD.955.101.D.521241.1</t>
  </si>
  <si>
    <t>WA.2378.EBA.956.101.A.521211.1</t>
  </si>
  <si>
    <t>WA.2378.EBA.956.101.A.522151.1</t>
  </si>
  <si>
    <t>WA.2378.EBA.956.101.A.524111.1</t>
  </si>
  <si>
    <t>WA.2378.EBA.956.101.B.521211.1</t>
  </si>
  <si>
    <t>WA.2378.EBA.956.101.B.522151.1</t>
  </si>
  <si>
    <t>WA.2378.EBA.956.101.B.524111.1</t>
  </si>
  <si>
    <t>WA.2378.EBA.956.101.B.524113.1</t>
  </si>
  <si>
    <t>WA.2378.EBA.956.101.C.521211.1</t>
  </si>
  <si>
    <t>WA.2378.EBA.956.101.C.522151.1</t>
  </si>
  <si>
    <t>WA.2378.EBA.956.101.C.524111.1</t>
  </si>
  <si>
    <t>WA.2378.EBA.956.101.C.524113.1</t>
  </si>
  <si>
    <t>WA.2378.EBA.956.101.C.524114.1</t>
  </si>
  <si>
    <t>WA.2378.EBA.956.101.D.524111.1</t>
  </si>
  <si>
    <t>WA.2378.EBA.956.101.E.521211.1</t>
  </si>
  <si>
    <t>WA.2378.EBA.956.101.E.522151.1</t>
  </si>
  <si>
    <t>WA.2378.EBA.956.101.E.524111.1</t>
  </si>
  <si>
    <t>WA.2378.EBA.956.101.F.524111.1</t>
  </si>
  <si>
    <t>WA.2378.EBA.956.101.G.521211.1</t>
  </si>
  <si>
    <t>WA.2378.EBA.956.101.G.522151.1</t>
  </si>
  <si>
    <t>WA.2378.EBA.956.101.G.524111.1</t>
  </si>
  <si>
    <t>WA.2378.EBA.956.101.G.524113.1</t>
  </si>
  <si>
    <t>WA.2378.EBA.957.101.A.521211.1</t>
  </si>
  <si>
    <t>WA.2378.EBA.957.101.A.524111.1</t>
  </si>
  <si>
    <t>WA.2378.EBA.957.101.A.524114.1</t>
  </si>
  <si>
    <t>WA.2378.EBA.957.101.B.522151.1</t>
  </si>
  <si>
    <t>WA.2378.EBA.957.101.B.524111.1</t>
  </si>
  <si>
    <t>WA.2378.EBA.957.101.B.524114.1</t>
  </si>
  <si>
    <t>WA.2378.EBA.958.101.A.521211.1</t>
  </si>
  <si>
    <t>WA.2378.EBA.958.101.A.521213.000263</t>
  </si>
  <si>
    <t>000263</t>
  </si>
  <si>
    <t>WA.2378.EBA.958.101.A.521213.1</t>
  </si>
  <si>
    <t>WA.2378.EBA.958.101.A.522151.1</t>
  </si>
  <si>
    <t>WA.2378.EBA.958.101.A.522191.1</t>
  </si>
  <si>
    <t>WA.2378.EBA.958.101.A.524111.1</t>
  </si>
  <si>
    <t>WA.2378.EBA.958.101.A.524114.1</t>
  </si>
  <si>
    <t>WA.2378.EBA.958.102.A.522151.1</t>
  </si>
  <si>
    <t>WA.2378.EBA.958.102.A.524111.1</t>
  </si>
  <si>
    <t>WA.2378.EBA.958.103.A.524111.1</t>
  </si>
  <si>
    <t>WA.2378.EBA.958.106.A.521211.1</t>
  </si>
  <si>
    <t>WA.2378.EBA.958.106.A.524111.1</t>
  </si>
  <si>
    <t>WA.2378.EBA.958.106.A.524113.1</t>
  </si>
  <si>
    <t>WA.2378.EBA.958.106.A.524211.1</t>
  </si>
  <si>
    <t>WA.2378.EBA.958.106.B.521211.1</t>
  </si>
  <si>
    <t>WA.2378.EBA.958.106.B.522151.1</t>
  </si>
  <si>
    <t>WA.2378.EBA.958.106.B.524111.1</t>
  </si>
  <si>
    <t>WA.2378.EBA.958.106.B.524113.1</t>
  </si>
  <si>
    <t>WA.2378.EBA.958.106.B.524119.1</t>
  </si>
  <si>
    <t>WA.2378.EBA.960.101.A.524111.1</t>
  </si>
  <si>
    <t>WA.2378.EBA.960.101.A.524114.1</t>
  </si>
  <si>
    <t>WA.2378.EBA.960.101.B.524111.1</t>
  </si>
  <si>
    <t>WA.2378.EBA.960.101.B.524114.1</t>
  </si>
  <si>
    <t>WA.2378.EBA.960.102.A.524111.1</t>
  </si>
  <si>
    <t>WA.2378.EBA.960.102.B.524111.1</t>
  </si>
  <si>
    <t>WA.2378.EBA.960.102.B.524114.1</t>
  </si>
  <si>
    <t>WA.2378.EBA.960.102.C.524111.1</t>
  </si>
  <si>
    <t>WA.2378.EBA.960.102.C.524114.1</t>
  </si>
  <si>
    <t>WA.2378.EBA.962.101.A.524111.1</t>
  </si>
  <si>
    <t>WA.2378.EBA.962.101.A.524114.1</t>
  </si>
  <si>
    <t>WA.2378.EBA.962.101.B.522151.1</t>
  </si>
  <si>
    <t>WA.2378.EBA.962.101.B.524111.1</t>
  </si>
  <si>
    <t>WA.2378.EBA.962.101.B.524114.1</t>
  </si>
  <si>
    <t>WA.2378.EBA.962.201.A.521211.1</t>
  </si>
  <si>
    <t>WA.2378.EBA.962.201.A.524111.1</t>
  </si>
  <si>
    <t>WA.2378.EBA.962.201.A.524113.1</t>
  </si>
  <si>
    <t>WA.2378.EBA.962.201.B.521211.1</t>
  </si>
  <si>
    <t>WA.2378.EBA.962.201.B.524111.1</t>
  </si>
  <si>
    <t>WA.2378.EBA.962.201.B.524113.1</t>
  </si>
  <si>
    <t>WA.2378.EBA.962.201.C.524111.1</t>
  </si>
  <si>
    <t>WA.2378.EBA.962.201.D.522151.1</t>
  </si>
  <si>
    <t>WA.2378.EBA.962.201.D.524111.1</t>
  </si>
  <si>
    <t>WA.2378.EBA.962.201.E.521211.1</t>
  </si>
  <si>
    <t>WA.2378.EBA.962.201.E.524111.1</t>
  </si>
  <si>
    <t>WA.2378.EBA.962.201.F.521213.1</t>
  </si>
  <si>
    <t>WA.2378.EBA.962.201.F.521219.1</t>
  </si>
  <si>
    <t>WA.2378.EBA.962.201.F.522141.1</t>
  </si>
  <si>
    <t>WA.2378.EBA.962.201.F.522151.1</t>
  </si>
  <si>
    <t>WA.2378.EBA.962.201.F.524111.1</t>
  </si>
  <si>
    <t>WA.2378.EBA.962.201.F.524119.1</t>
  </si>
  <si>
    <t>WA.2378.EBA.963.101.A.521211.000665</t>
  </si>
  <si>
    <t>000665</t>
  </si>
  <si>
    <t>WA.2378.EBA.963.101.A.521211.1</t>
  </si>
  <si>
    <t>WA.2378.EBA.963.101.A.522191.1</t>
  </si>
  <si>
    <t>WA.2378.EBA.963.101.A.524111.1</t>
  </si>
  <si>
    <t>WA.2378.EBA.963.101.A.524113.1</t>
  </si>
  <si>
    <t>WA.2378.EBA.963.101.A.524114.1</t>
  </si>
  <si>
    <t>WA.2378.EBA.963.101.A.524119.1</t>
  </si>
  <si>
    <t>WA.2378.EBA.963.101.B.521211.000682</t>
  </si>
  <si>
    <t>000682</t>
  </si>
  <si>
    <t>WA.2378.EBA.963.101.B.521211.1</t>
  </si>
  <si>
    <t>WA.2378.EBA.963.101.B.522151.000692</t>
  </si>
  <si>
    <t>000692</t>
  </si>
  <si>
    <t>WA.2378.EBA.963.101.B.522151.1</t>
  </si>
  <si>
    <t>WA.2378.EBA.963.101.B.524111.1</t>
  </si>
  <si>
    <t>WA.2378.EBA.963.101.B.524114.000699</t>
  </si>
  <si>
    <t>000699</t>
  </si>
  <si>
    <t>WA.2378.EBA.963.101.B.524114.1</t>
  </si>
  <si>
    <t>WA.2378.EBA.963.102.A.521213.000708</t>
  </si>
  <si>
    <t>000708</t>
  </si>
  <si>
    <t>WA.2378.EBA.963.102.A.521213.1</t>
  </si>
  <si>
    <t>WA.2378.EBA.963.102.A.521219.000735</t>
  </si>
  <si>
    <t>000735</t>
  </si>
  <si>
    <t>WA.2378.EBA.963.102.A.521219.1</t>
  </si>
  <si>
    <t>WA.2378.EBA.963.102.A.524111.1</t>
  </si>
  <si>
    <t>WA.2378.EBA.963.102.B.524111.1</t>
  </si>
  <si>
    <t>WA.2378.EBA.963.102.B.524114.1</t>
  </si>
  <si>
    <t>WA.2378.EBC.954.101.A.521213.1</t>
  </si>
  <si>
    <t>WA.2378.EBC.954.101.A.521219.1</t>
  </si>
  <si>
    <t>WA.2378.EBC.954.101.A.522191.1</t>
  </si>
  <si>
    <t>WA.2378.EBC.954.101.A.524111.1</t>
  </si>
  <si>
    <t>WA.2378.EBC.954.101.A.524114.1</t>
  </si>
  <si>
    <t>WA.2378.EBC.954.101.B.521211.1</t>
  </si>
  <si>
    <t>WA.2378.EBC.954.101.B.522191.1</t>
  </si>
  <si>
    <t>WA.2378.EBC.954.101.B.524111.1</t>
  </si>
  <si>
    <t>WA.2378.EBC.954.102.A.521211.1</t>
  </si>
  <si>
    <t>WA.2378.EBC.954.102.A.522151.1</t>
  </si>
  <si>
    <t>WA.2378.EBC.954.102.A.524111.1</t>
  </si>
  <si>
    <t>WA.2378.EBC.954.102.A.524114.1</t>
  </si>
  <si>
    <t>WA.2378.EBC.954.102.B.521211.1</t>
  </si>
  <si>
    <t>WA.2378.EBC.954.102.B.524111.1</t>
  </si>
  <si>
    <t>WA.2378.EBC.954.103.A.522151.1</t>
  </si>
  <si>
    <t>WA.2378.EBC.954.103.A.522191.1</t>
  </si>
  <si>
    <t>WA.2378.EBC.954.103.A.524111.1</t>
  </si>
  <si>
    <t>WA.2378.EBC.954.103.A.524114.1</t>
  </si>
  <si>
    <t>WA.2378.EBC.954.103.B.524111.1</t>
  </si>
  <si>
    <t>WA.2378.EBC.954.103.B.524114.1</t>
  </si>
  <si>
    <t>WA.2378.EBD.952.101.A.521211.000841</t>
  </si>
  <si>
    <t>000841</t>
  </si>
  <si>
    <t>WA.2378.EBD.952.101.A.521211.1</t>
  </si>
  <si>
    <t>WA.2378.EBD.952.101.A.524111.1</t>
  </si>
  <si>
    <t>WA.2378.EBD.952.101.A.524113.1</t>
  </si>
  <si>
    <t>WA.2378.EBD.952.101.A.524114.1</t>
  </si>
  <si>
    <t>WA.2378.EBD.952.101.A.524119.000855</t>
  </si>
  <si>
    <t>000855</t>
  </si>
  <si>
    <t>WA.2378.EBD.952.101.A.524119.1</t>
  </si>
  <si>
    <t>WA.2378.EBD.952.101.B.521211.1</t>
  </si>
  <si>
    <t>WA.2378.EBD.952.101.B.524111.1</t>
  </si>
  <si>
    <t>WA.2378.EBD.952.101.B.524113.1</t>
  </si>
  <si>
    <t>WA.2378.EBD.952.101.B.524114.1</t>
  </si>
  <si>
    <t>WA.2378.EBD.952.101.C.524111.1</t>
  </si>
  <si>
    <t>WA.2378.EBD.952.101.C.524113.1</t>
  </si>
  <si>
    <t>WA.2378.EBD.952.101.C.524114.1</t>
  </si>
  <si>
    <t>WA.2378.EBD.952.101.D.521211.000883</t>
  </si>
  <si>
    <t>000883</t>
  </si>
  <si>
    <t>WA.2378.EBD.952.101.D.521211.1</t>
  </si>
  <si>
    <t>WA.2378.EBD.952.101.D.522151.1</t>
  </si>
  <si>
    <t>WA.2378.EBD.952.101.D.524111.1</t>
  </si>
  <si>
    <t>WA.2378.EBD.952.101.D.524114.1</t>
  </si>
  <si>
    <t>WA.2378.EBD.952.101.D.524119.1</t>
  </si>
  <si>
    <t>WA.2378.EBD.952.201.A.524111.1</t>
  </si>
  <si>
    <t>WA.2378.EBD.952.201.B.524111.1</t>
  </si>
  <si>
    <t>WA.2378.EBD.952.201.B.524113.1</t>
  </si>
  <si>
    <t>WA.2378.EBD.952.201.C.522151.1</t>
  </si>
  <si>
    <t>WA.2378.EBD.952.201.C.524111.1</t>
  </si>
  <si>
    <t>WA.2378.EBD.952.201.C.524119.1</t>
  </si>
  <si>
    <t>WA.2378.EBD.952.201.D.522151.1</t>
  </si>
  <si>
    <t>WA.2378.EBD.952.201.D.522191.1</t>
  </si>
  <si>
    <t>WA.2378.EBD.952.201.D.524111.1</t>
  </si>
  <si>
    <t>WA.2378.EBD.952.201.D.524113.1</t>
  </si>
  <si>
    <t>WA.2378.EBD.953.101.A.521211.1</t>
  </si>
  <si>
    <t>WA.2378.EBD.953.101.A.524111.1</t>
  </si>
  <si>
    <t>WA.2378.EBD.953.101.A.524113.1</t>
  </si>
  <si>
    <t>WA.2378.EBD.953.101.B.521211.1</t>
  </si>
  <si>
    <t>WA.2378.EBD.953.101.B.524111.1</t>
  </si>
  <si>
    <t>WA.2378.EBD.953.101.B.524113.1</t>
  </si>
  <si>
    <t>WA.2378.EBD.953.101.C.521211.1</t>
  </si>
  <si>
    <t>WA.2378.EBD.953.101.C.524111.1</t>
  </si>
  <si>
    <t>WA.2378.EBD.953.101.D.521211.1</t>
  </si>
  <si>
    <t>WA.2378.EBD.953.101.D.524111.1</t>
  </si>
  <si>
    <t>WA.2378.EBD.953.102.A.521211.1</t>
  </si>
  <si>
    <t>WA.2378.EBD.953.102.A.522151.1</t>
  </si>
  <si>
    <t>WA.2378.EBD.953.102.A.524111.1</t>
  </si>
  <si>
    <t>WA.2378.EBD.953.102.B.521211.1</t>
  </si>
  <si>
    <t>WA.2378.EBD.953.102.B.522151.1</t>
  </si>
  <si>
    <t>WA.2378.EBD.953.102.B.524111.1</t>
  </si>
  <si>
    <t>WA.2378.EBD.953.102.B.524113.1</t>
  </si>
  <si>
    <t>WA.2378.EBD.953.102.C.521211.1</t>
  </si>
  <si>
    <t>WA.2378.EBD.953.102.C.522191.1</t>
  </si>
  <si>
    <t>WA.2378.EBD.953.102.C.524111.1</t>
  </si>
  <si>
    <t>WA.2378.EBD.953.102.C.524114.1</t>
  </si>
  <si>
    <t>WA.2378.EBD.953.102.D.521211.1</t>
  </si>
  <si>
    <t>WA.2378.EBD.953.102.D.522151.1</t>
  </si>
  <si>
    <t>WA.2378.EBD.953.102.D.522191.1</t>
  </si>
  <si>
    <t>WA.2378.EBD.953.102.D.524111.1</t>
  </si>
  <si>
    <t>WA.2378.EBD.953.102.D.524114.1</t>
  </si>
  <si>
    <t>WA.2378.EBD.953.201.A.521211.1</t>
  </si>
  <si>
    <t>WA.2378.EBD.953.201.A.524111.1</t>
  </si>
  <si>
    <t>WA.2378.EBD.953.201.B.524111.1</t>
  </si>
  <si>
    <t>WA.2378.EBD.953.202.A.521211.1</t>
  </si>
  <si>
    <t>WA.2378.EBD.953.202.A.524111.1</t>
  </si>
  <si>
    <t>WA.2378.EBD.953.202.B.524111.1</t>
  </si>
  <si>
    <t>WA.2378.EBD.953.202.C.524111.1</t>
  </si>
  <si>
    <t>WA.2378.EBD.953.202.D.523121.1</t>
  </si>
  <si>
    <t>WA.2378.EBD.953.202.D.524111.1</t>
  </si>
  <si>
    <t>WA.2378.EBD.955.101.A.521211.1</t>
  </si>
  <si>
    <t>WA.2378.EBD.955.101.A.522151.1</t>
  </si>
  <si>
    <t>WA.2378.EBD.955.101.A.524111.1</t>
  </si>
  <si>
    <t>WA.2378.EBD.955.101.A.524113.1</t>
  </si>
  <si>
    <t>WA.2378.EBD.955.101.A.524119.1</t>
  </si>
  <si>
    <t>WA.2378.EBD.955.101.B.521211.1</t>
  </si>
  <si>
    <t>WA.2378.EBD.955.101.B.522151.1</t>
  </si>
  <si>
    <t>WA.2378.EBD.955.101.B.524111.1</t>
  </si>
  <si>
    <t>WA.2378.EBD.955.101.B.524113.1</t>
  </si>
  <si>
    <t>WA.2378.EBD.955.101.B.524119.1</t>
  </si>
  <si>
    <t>WA.2378.EBD.955.101.C.521211.1</t>
  </si>
  <si>
    <t>WA.2378.EBD.955.101.C.524111.1</t>
  </si>
  <si>
    <t>WA.2378.EBD.955.101.D.521211.1</t>
  </si>
  <si>
    <t>WA.2378.EBD.955.101.D.522151.1</t>
  </si>
  <si>
    <t>WA.2378.EBD.955.101.D.524111.1</t>
  </si>
  <si>
    <t>WA.2378.EBD.955.101.D.524113.1</t>
  </si>
  <si>
    <t>WA.2378.EBD.955.101.E.521211.1</t>
  </si>
  <si>
    <t>WA.2378.EBD.955.101.E.524111.1</t>
  </si>
  <si>
    <t>WA.2378.EBD.955.101.E.524113.1</t>
  </si>
  <si>
    <t>WA.2378.EBD.955.101.E.524119.1</t>
  </si>
  <si>
    <t>WA.2378.EBD.955.101.F.521211.1</t>
  </si>
  <si>
    <t>WA.2378.EBD.955.101.F.522151.1</t>
  </si>
  <si>
    <t>WA.2378.EBD.955.101.F.524111.1</t>
  </si>
  <si>
    <t>WA.2378.EBD.955.101.F.524113.1</t>
  </si>
  <si>
    <t>WA.2378.EBD.955.101.F.524119.1</t>
  </si>
  <si>
    <t>WA.2378.EBD.955.201.A.521211.1</t>
  </si>
  <si>
    <t>WA.2378.EBD.955.201.A.524119.1</t>
  </si>
  <si>
    <t>WA.2378.EBD.955.201.B.524111.1</t>
  </si>
  <si>
    <t>WA.2378.EBD.955.201.C.524111.1</t>
  </si>
  <si>
    <t>WA.2378.EBD.955.201.C.524113.1</t>
  </si>
  <si>
    <t>WA.2378.EBD.955.201.D.524111.1</t>
  </si>
  <si>
    <t>WA.2378.EBD.974.101.A.521211.1</t>
  </si>
  <si>
    <t>WA.2378.EBD.974.101.A.524111.1</t>
  </si>
  <si>
    <t>WA.2378.EBD.974.101.B.522151.1</t>
  </si>
  <si>
    <t>WA.2378.EBD.974.101.B.524111.1</t>
  </si>
  <si>
    <t>WA.2378.EBD.974.101.B.524114.1</t>
  </si>
  <si>
    <t>WA.2378.EBD.974.101.C.524111.1</t>
  </si>
  <si>
    <t>WA.2378.EBD.974.101.D.521211.1</t>
  </si>
  <si>
    <t>WA.2378.EBD.974.101.D.524119.1</t>
  </si>
  <si>
    <t>WA.2378.FAB.001.101.A.522191.1</t>
  </si>
  <si>
    <t>Sistem Informasi BRSDM</t>
  </si>
  <si>
    <t>PAGU DAN REALISASI SP2D</t>
  </si>
  <si>
    <t>REALISASI KOORDINATOR DAN SUBKOORDINATOR</t>
  </si>
  <si>
    <t>No</t>
  </si>
  <si>
    <t>Sub Koordinator</t>
  </si>
  <si>
    <t>Aplikasi OMSPAN</t>
  </si>
  <si>
    <t>Aplikasi SAKTI</t>
  </si>
  <si>
    <t>Blokir</t>
  </si>
  <si>
    <t>Pagu
(Termasuk Blokir)</t>
  </si>
  <si>
    <t>Realisasi</t>
  </si>
  <si>
    <t>Pagu SAKTI
(dikurangi blokir)</t>
  </si>
  <si>
    <t>LINGKUP PUSAT PENDIDIKAN KP</t>
  </si>
  <si>
    <t>Rp</t>
  </si>
  <si>
    <t>%</t>
  </si>
  <si>
    <t>Jumlah Koordinator PP</t>
  </si>
  <si>
    <t>Layanan Kerja sama, Perencanaan dan Penganggaran</t>
  </si>
  <si>
    <t>Pendidikan dan Pelatihan Aparatur KP</t>
  </si>
  <si>
    <t>Jumlah Koordinator PE</t>
  </si>
  <si>
    <t>Jumlah Koordinator KK</t>
  </si>
  <si>
    <t>Layanan Umum</t>
  </si>
  <si>
    <t>Operasional dan Pemeliharaan Kantor</t>
  </si>
  <si>
    <t>Layanan Manajemen Keuangan</t>
  </si>
  <si>
    <t>Jumlah Koordinator TU</t>
  </si>
  <si>
    <t>TOTAL</t>
  </si>
  <si>
    <t>REALISASI JENIS BELANJA OPERASIONAL, NON OPERASIONAL DAN BELANJA MODAL</t>
  </si>
  <si>
    <t>NO</t>
  </si>
  <si>
    <t>JENIS BELANJA</t>
  </si>
  <si>
    <t>BELANJA PEGAWAI</t>
  </si>
  <si>
    <t>BELANJA BARANG</t>
  </si>
  <si>
    <t>a. Barang Operasional</t>
  </si>
  <si>
    <t>b. Barang Non Operasional</t>
  </si>
  <si>
    <t>BELANJA MODAL</t>
  </si>
  <si>
    <t>SSBP/SSPB</t>
  </si>
  <si>
    <t>REALISASI KHUSUS AKUN COVID - 19</t>
  </si>
  <si>
    <t>Satker/Kegiatan</t>
  </si>
  <si>
    <t>Pagu - Blokir</t>
  </si>
  <si>
    <t>Lock Pagu 
(Proses Revisi)</t>
  </si>
  <si>
    <t>% Real</t>
  </si>
  <si>
    <t xml:space="preserve">Sisa </t>
  </si>
  <si>
    <t xml:space="preserve">% Sisa </t>
  </si>
  <si>
    <t xml:space="preserve">%Sisa </t>
  </si>
  <si>
    <t>103. Sumber Daya</t>
  </si>
  <si>
    <t>WA.2378.EBA.962.301.B.524111.001379</t>
  </si>
  <si>
    <t>001379</t>
  </si>
  <si>
    <t>WA.2378.EBA.994.002.GA.521111.001380</t>
  </si>
  <si>
    <t>001380</t>
  </si>
  <si>
    <t>01 - Penyusunan Laporan Keuangan dan PIPK</t>
  </si>
  <si>
    <t>WA.2378.EBD.955.301.E.524113.001381</t>
  </si>
  <si>
    <t>001381</t>
  </si>
  <si>
    <t>DL.2376.AFA.001.053.A.521211.001378</t>
  </si>
  <si>
    <t>001378</t>
  </si>
  <si>
    <t>02 - Biaya Tol</t>
  </si>
  <si>
    <t>WA.2378.EBA.994.002.AA.521119.001376</t>
  </si>
  <si>
    <t>001376</t>
  </si>
  <si>
    <t>WA.2378.EBA.994.002.AA.521119.2</t>
  </si>
  <si>
    <t>15 - Backdroup</t>
  </si>
  <si>
    <t>WA.2378.EBD.952.101.D.521211.15</t>
  </si>
  <si>
    <t>16 - Perlengkapan peserta panitia dan narasumber</t>
  </si>
  <si>
    <t>WA.2378.EBD.952.101.D.521211.16</t>
  </si>
  <si>
    <t>04 - Pelaksanaan Sosialisasi (70 org x 1 kl x 2 hari)</t>
  </si>
  <si>
    <t>WA.2378.EBD.952.101.D.524114.4</t>
  </si>
  <si>
    <t>05 - Uang saku  Sosialisasi (70 org x 3 hari)</t>
  </si>
  <si>
    <t>WA.2378.EBD.952.101.D.524114.5</t>
  </si>
  <si>
    <t>06 - transport  (70 org x 1 kali)</t>
  </si>
  <si>
    <t>WA.2378.EBD.952.101.D.524114.6</t>
  </si>
  <si>
    <t>01 - Forum Pengelolaan  Data</t>
  </si>
  <si>
    <t>05 - Forum Pengelolaan Jurnal Ilmiah KP</t>
  </si>
  <si>
    <t>28 - Pembuat Artikel</t>
  </si>
  <si>
    <t>WA.2378.EBA.963.102.A.521213.001377</t>
  </si>
  <si>
    <t>001377</t>
  </si>
  <si>
    <t>WA.2378.EBA.963.102.A.521213.28</t>
  </si>
  <si>
    <t>28</t>
  </si>
  <si>
    <t>02 - Pembuatan DOI (Digital Object Identifier) dan cek plagiarisme</t>
  </si>
  <si>
    <t>04 - Biaya Tahunan Gramarly</t>
  </si>
  <si>
    <t>14 - Sosialisasi Pendidikan dan Pelatihan</t>
  </si>
  <si>
    <t>WA.2378.EBD.952.101.D.521211.001337</t>
  </si>
  <si>
    <t>001337</t>
  </si>
  <si>
    <t>WA.2378.EBD.952.101.D.521211.14</t>
  </si>
  <si>
    <t>03 - Sosialisasi Pendidikan dan Pelatihan</t>
  </si>
  <si>
    <t>WA.2378.EBD.952.101.D.524114.001340</t>
  </si>
  <si>
    <t>001340</t>
  </si>
  <si>
    <t>WA.2378.EBD.952.101.D.524114.3</t>
  </si>
  <si>
    <t>RPD</t>
  </si>
  <si>
    <t>01 - Honorarium Narasumber/Pembahas setara Es. II (2 Org x 2 Jam)</t>
  </si>
  <si>
    <t>02 - Honorarium Narasumber/Pembahas setara es. III (2 org x 2 Jam)</t>
  </si>
  <si>
    <t>01 - Perjalanan Dinas Supervisi, FGD, Sosialisasi, Undangan, Koordinasi Kegiatan Sertifikasi dan Standardisasi Kompetensi SDMKP</t>
  </si>
  <si>
    <t>07 - Langganan biaya video conference dan Zoho</t>
  </si>
  <si>
    <t>08 - Estetika Kantor dan Pengharum Ruangan</t>
  </si>
  <si>
    <t>09 - Langganan Majalah dan Surat Kabar</t>
  </si>
  <si>
    <t>WA.2378.EBA.994.002.GA.521111.001382</t>
  </si>
  <si>
    <t>001382</t>
  </si>
  <si>
    <t>WA.2378.EBA.994.002.GD.521115.001384</t>
  </si>
  <si>
    <t>001384</t>
  </si>
  <si>
    <t>Sum of JAN</t>
  </si>
  <si>
    <t>Sum of FEB</t>
  </si>
  <si>
    <t>Sum of MRT</t>
  </si>
  <si>
    <t>Sum of APRIL</t>
  </si>
  <si>
    <t>Sum of MEI</t>
  </si>
  <si>
    <t>Sum of JUNI</t>
  </si>
  <si>
    <t>Sum of JULI</t>
  </si>
  <si>
    <t>Sum of AGUST</t>
  </si>
  <si>
    <t>Sum of SEPT</t>
  </si>
  <si>
    <t>Sum of OKT</t>
  </si>
  <si>
    <t>Sum of NOP</t>
  </si>
  <si>
    <t>Sum of DES</t>
  </si>
  <si>
    <t>Pusluh</t>
  </si>
  <si>
    <t>Pusdik</t>
  </si>
  <si>
    <t>Ses</t>
  </si>
  <si>
    <t>Sum of Jmlh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</si>
</sst>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 #,##0.00_-;\-* #,##0.00_-;_-* &quot;-&quot;_-;_-@_-"/>
    <numFmt numFmtId="165" formatCode="_(* #,##0_);_(* \(#,##0\);_(* &quot;-&quot;_);_(@_)"/>
    <numFmt numFmtId="166" formatCode="_(* #,##0.00_);_(* \(#,##0.00\);_(* &quot;-&quot;_);_(@_)"/>
  </numFmts>
  <fonts count="24" x14ac:knownFonts="1">
    <font>
      <sz val="11"/>
      <color theme="1"/>
      <name val="Calibri"/>
      <family val="2"/>
      <scheme val="minor"/>
    </font>
    <font>
      <sz val="11"/>
      <color theme="1"/>
      <name val="Calibri"/>
      <family val="2"/>
      <scheme val="minor"/>
    </font>
    <font>
      <b/>
      <sz val="11"/>
      <color theme="0"/>
      <name val="Calibri"/>
      <family val="2"/>
      <scheme val="minor"/>
    </font>
    <font>
      <sz val="10"/>
      <color theme="1"/>
      <name val="Arial"/>
      <family val="2"/>
    </font>
    <font>
      <b/>
      <sz val="14"/>
      <color theme="1"/>
      <name val="Calibri"/>
      <family val="2"/>
      <scheme val="minor"/>
    </font>
    <font>
      <sz val="14"/>
      <color theme="1"/>
      <name val="Calibri"/>
      <family val="2"/>
      <scheme val="minor"/>
    </font>
    <font>
      <sz val="10"/>
      <color theme="1"/>
      <name val="Calibri"/>
      <family val="2"/>
      <scheme val="minor"/>
    </font>
    <font>
      <b/>
      <sz val="11"/>
      <color rgb="FFFFC000"/>
      <name val="Calibri Light"/>
      <family val="2"/>
      <scheme val="major"/>
    </font>
    <font>
      <sz val="16"/>
      <color theme="0"/>
      <name val="Calibri"/>
      <family val="2"/>
      <scheme val="minor"/>
    </font>
    <font>
      <b/>
      <sz val="9"/>
      <color theme="0"/>
      <name val="Calibri Light"/>
      <family val="2"/>
      <scheme val="major"/>
    </font>
    <font>
      <b/>
      <sz val="14"/>
      <color theme="8" tint="-0.249977111117893"/>
      <name val="Calibri"/>
      <family val="2"/>
      <scheme val="minor"/>
    </font>
    <font>
      <b/>
      <sz val="12"/>
      <color theme="1"/>
      <name val="Calibri"/>
      <family val="2"/>
      <scheme val="minor"/>
    </font>
    <font>
      <b/>
      <sz val="12"/>
      <color rgb="FF0070C0"/>
      <name val="Arial"/>
      <family val="2"/>
    </font>
    <font>
      <b/>
      <sz val="12"/>
      <color theme="1"/>
      <name val="Arial"/>
      <family val="2"/>
    </font>
    <font>
      <sz val="11"/>
      <color theme="1"/>
      <name val="Arial"/>
      <family val="2"/>
    </font>
    <font>
      <b/>
      <sz val="10"/>
      <color rgb="FF000000"/>
      <name val="Arial"/>
      <family val="2"/>
    </font>
    <font>
      <sz val="11"/>
      <color theme="1"/>
      <name val="Calibri"/>
      <family val="2"/>
      <charset val="1"/>
      <scheme val="minor"/>
    </font>
    <font>
      <b/>
      <sz val="10"/>
      <color theme="1"/>
      <name val="Arial"/>
      <family val="2"/>
    </font>
    <font>
      <b/>
      <sz val="10"/>
      <color theme="0"/>
      <name val="Arial"/>
      <family val="2"/>
    </font>
    <font>
      <sz val="10"/>
      <color rgb="FF000000"/>
      <name val="Arial"/>
      <family val="2"/>
    </font>
    <font>
      <b/>
      <sz val="10"/>
      <name val="Arial"/>
      <family val="2"/>
    </font>
    <font>
      <sz val="10"/>
      <name val="Arial"/>
      <family val="2"/>
    </font>
    <font>
      <b/>
      <sz val="11"/>
      <color theme="1"/>
      <name val="Calibri"/>
      <family val="2"/>
      <scheme val="minor"/>
    </font>
    <font>
      <b/>
      <sz val="11"/>
      <name val="Calibri"/>
      <family val="2"/>
      <scheme val="minor"/>
    </font>
  </fonts>
  <fills count="1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3" tint="-0.249977111117893"/>
        <bgColor indexed="64"/>
      </patternFill>
    </fill>
    <fill>
      <patternFill patternType="solid">
        <fgColor theme="7" tint="0.39997558519241921"/>
        <bgColor indexed="64"/>
      </patternFill>
    </fill>
    <fill>
      <patternFill patternType="solid">
        <fgColor theme="2" tint="-9.9978637043366805E-2"/>
        <bgColor rgb="FFDDEBF7"/>
      </patternFill>
    </fill>
    <fill>
      <patternFill patternType="solid">
        <fgColor rgb="FF99FF33"/>
        <bgColor indexed="64"/>
      </patternFill>
    </fill>
    <fill>
      <patternFill patternType="solid">
        <fgColor rgb="FF99CCFF"/>
        <bgColor indexed="64"/>
      </patternFill>
    </fill>
    <fill>
      <patternFill patternType="solid">
        <fgColor rgb="FFFF0000"/>
        <bgColor indexed="64"/>
      </patternFill>
    </fill>
    <fill>
      <patternFill patternType="solid">
        <fgColor theme="0" tint="-0.249977111117893"/>
        <bgColor rgb="FFFFC000"/>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0.249977111117893"/>
        <bgColor rgb="FFDDEBF7"/>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39997558519241921"/>
        <bgColor indexed="64"/>
      </patternFill>
    </fill>
  </fills>
  <borders count="36">
    <border>
      <left/>
      <right/>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right/>
      <top style="thin">
        <color indexed="64"/>
      </top>
      <bottom style="thin">
        <color indexed="64"/>
      </bottom>
      <diagonal/>
    </border>
    <border>
      <left style="thin">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rgb="FF000000"/>
      </right>
      <top/>
      <bottom/>
      <diagonal/>
    </border>
    <border>
      <left style="thin">
        <color rgb="FF000000"/>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bottom/>
      <diagonal/>
    </border>
    <border>
      <left/>
      <right/>
      <top/>
      <bottom style="thin">
        <color theme="4" tint="0.39997558519241921"/>
      </bottom>
      <diagonal/>
    </border>
  </borders>
  <cellStyleXfs count="6">
    <xf numFmtId="0" fontId="0" fillId="0" borderId="0"/>
    <xf numFmtId="41" fontId="1" fillId="0" borderId="0" applyFont="0" applyFill="0" applyBorder="0" applyAlignment="0" applyProtection="0"/>
    <xf numFmtId="0" fontId="14" fillId="0" borderId="0"/>
    <xf numFmtId="0" fontId="16" fillId="0" borderId="0"/>
    <xf numFmtId="165" fontId="16" fillId="0" borderId="0" applyFont="0" applyFill="0" applyBorder="0" applyAlignment="0" applyProtection="0"/>
    <xf numFmtId="9" fontId="1" fillId="0" borderId="0" applyFont="0" applyFill="0" applyBorder="0" applyAlignment="0" applyProtection="0"/>
  </cellStyleXfs>
  <cellXfs count="213">
    <xf numFmtId="0" fontId="0" fillId="0" borderId="0" xfId="0"/>
    <xf numFmtId="0" fontId="2" fillId="2" borderId="1" xfId="0" applyFont="1" applyFill="1" applyBorder="1"/>
    <xf numFmtId="0" fontId="2" fillId="2" borderId="0" xfId="0" applyFont="1" applyFill="1"/>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Alignment="1">
      <alignment horizontal="center"/>
    </xf>
    <xf numFmtId="0" fontId="0" fillId="3" borderId="3" xfId="0" applyFill="1" applyBorder="1"/>
    <xf numFmtId="0" fontId="0" fillId="3" borderId="4" xfId="0" applyFill="1" applyBorder="1"/>
    <xf numFmtId="0" fontId="0" fillId="3" borderId="5" xfId="0" applyFill="1" applyBorder="1"/>
    <xf numFmtId="0" fontId="0" fillId="0" borderId="3" xfId="0" applyBorder="1"/>
    <xf numFmtId="0" fontId="0" fillId="0" borderId="4" xfId="0" applyBorder="1"/>
    <xf numFmtId="0" fontId="0" fillId="0" borderId="5" xfId="0" applyBorder="1"/>
    <xf numFmtId="0" fontId="0" fillId="3" borderId="6" xfId="0" applyFill="1" applyBorder="1"/>
    <xf numFmtId="0" fontId="0" fillId="3" borderId="7" xfId="0" applyFill="1" applyBorder="1"/>
    <xf numFmtId="0" fontId="0" fillId="3" borderId="8" xfId="0" applyFill="1" applyBorder="1"/>
    <xf numFmtId="0" fontId="0" fillId="0" borderId="0" xfId="0" quotePrefix="1"/>
    <xf numFmtId="0" fontId="0" fillId="0" borderId="6" xfId="0" quotePrefix="1" applyBorder="1"/>
    <xf numFmtId="0" fontId="0" fillId="0" borderId="7" xfId="0" quotePrefix="1" applyBorder="1"/>
    <xf numFmtId="0" fontId="3" fillId="0" borderId="9" xfId="0" applyFont="1" applyBorder="1"/>
    <xf numFmtId="0" fontId="0" fillId="0" borderId="0" xfId="0" applyAlignment="1">
      <alignment vertical="top"/>
    </xf>
    <xf numFmtId="0" fontId="4" fillId="0" borderId="0" xfId="0" applyFont="1" applyAlignment="1">
      <alignment horizontal="center" vertical="top"/>
    </xf>
    <xf numFmtId="0" fontId="5" fillId="0" borderId="0" xfId="0" applyFont="1" applyAlignment="1">
      <alignment horizontal="center" vertical="top"/>
    </xf>
    <xf numFmtId="0" fontId="4" fillId="4" borderId="10" xfId="0" applyFont="1" applyFill="1" applyBorder="1" applyAlignment="1">
      <alignment horizontal="center" vertical="top"/>
    </xf>
    <xf numFmtId="0" fontId="6" fillId="0" borderId="10" xfId="0" applyFont="1" applyBorder="1" applyAlignment="1">
      <alignment vertical="top"/>
    </xf>
    <xf numFmtId="0" fontId="6" fillId="0" borderId="13" xfId="0" applyFont="1" applyBorder="1" applyAlignment="1">
      <alignment horizontal="left" vertical="top" wrapText="1"/>
    </xf>
    <xf numFmtId="0" fontId="6" fillId="0" borderId="14" xfId="0" applyFont="1" applyBorder="1" applyAlignment="1">
      <alignment horizontal="left" vertical="top" wrapText="1"/>
    </xf>
    <xf numFmtId="0" fontId="6" fillId="0" borderId="0" xfId="0" applyFont="1" applyAlignment="1">
      <alignment vertical="top"/>
    </xf>
    <xf numFmtId="0" fontId="6" fillId="0" borderId="14" xfId="0" applyFont="1" applyBorder="1" applyAlignment="1">
      <alignment vertical="top"/>
    </xf>
    <xf numFmtId="0" fontId="5" fillId="0" borderId="0" xfId="0" applyFont="1" applyAlignment="1">
      <alignment vertical="top"/>
    </xf>
    <xf numFmtId="0" fontId="7" fillId="5" borderId="0" xfId="0" applyFont="1" applyFill="1" applyAlignment="1">
      <alignment horizontal="right" vertical="center" wrapText="1"/>
    </xf>
    <xf numFmtId="0" fontId="8" fillId="5" borderId="0" xfId="0" applyFont="1" applyFill="1" applyAlignment="1">
      <alignment vertical="center"/>
    </xf>
    <xf numFmtId="0" fontId="5" fillId="5" borderId="0" xfId="0" applyFont="1" applyFill="1" applyAlignment="1">
      <alignment vertical="top" wrapText="1"/>
    </xf>
    <xf numFmtId="0" fontId="5" fillId="5" borderId="0" xfId="0" applyFont="1" applyFill="1" applyAlignment="1">
      <alignment vertical="top"/>
    </xf>
    <xf numFmtId="0" fontId="4" fillId="4" borderId="10" xfId="0" applyFont="1" applyFill="1" applyBorder="1" applyAlignment="1">
      <alignment vertical="top"/>
    </xf>
    <xf numFmtId="0" fontId="4" fillId="0" borderId="10" xfId="0" applyFont="1" applyBorder="1" applyAlignment="1">
      <alignment vertical="top"/>
    </xf>
    <xf numFmtId="0" fontId="4" fillId="0" borderId="10" xfId="0" quotePrefix="1" applyFont="1" applyBorder="1" applyAlignment="1">
      <alignment vertical="top"/>
    </xf>
    <xf numFmtId="0" fontId="4" fillId="6" borderId="10" xfId="0" applyFont="1" applyFill="1" applyBorder="1" applyAlignment="1">
      <alignment vertical="top"/>
    </xf>
    <xf numFmtId="0" fontId="0" fillId="5" borderId="0" xfId="0" applyFill="1" applyAlignment="1">
      <alignment vertical="top" wrapText="1"/>
    </xf>
    <xf numFmtId="0" fontId="0" fillId="5" borderId="0" xfId="0" applyFill="1" applyAlignment="1">
      <alignment vertical="top"/>
    </xf>
    <xf numFmtId="14" fontId="0" fillId="0" borderId="0" xfId="0" applyNumberFormat="1" applyAlignment="1">
      <alignment vertical="top"/>
    </xf>
    <xf numFmtId="0" fontId="0" fillId="0" borderId="0" xfId="0" applyAlignment="1">
      <alignment vertical="top" wrapText="1"/>
    </xf>
    <xf numFmtId="0" fontId="0" fillId="0" borderId="0" xfId="0" pivotButton="1"/>
    <xf numFmtId="0" fontId="0" fillId="0" borderId="0" xfId="0" applyAlignment="1">
      <alignment horizontal="left"/>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0" fillId="0" borderId="0" xfId="0" applyAlignment="1">
      <alignment horizontal="left" indent="7"/>
    </xf>
    <xf numFmtId="0" fontId="0" fillId="0" borderId="0" xfId="0" applyAlignment="1">
      <alignment horizontal="left" indent="8"/>
    </xf>
    <xf numFmtId="0" fontId="0" fillId="0" borderId="0" xfId="0" applyAlignment="1">
      <alignment horizontal="left" wrapText="1" indent="9"/>
    </xf>
    <xf numFmtId="0" fontId="0" fillId="4" borderId="0" xfId="0" applyFill="1" applyAlignment="1">
      <alignment horizontal="left" indent="1"/>
    </xf>
    <xf numFmtId="41" fontId="0" fillId="0" borderId="0" xfId="0" applyNumberFormat="1"/>
    <xf numFmtId="0" fontId="0" fillId="0" borderId="0" xfId="0" applyProtection="1">
      <protection locked="0"/>
    </xf>
    <xf numFmtId="0" fontId="12" fillId="0" borderId="0" xfId="0" applyFont="1"/>
    <xf numFmtId="0" fontId="3" fillId="0" borderId="0" xfId="0" applyFont="1"/>
    <xf numFmtId="0" fontId="3" fillId="0" borderId="0" xfId="0" applyFont="1" applyProtection="1">
      <protection locked="0"/>
    </xf>
    <xf numFmtId="0" fontId="13" fillId="0" borderId="0" xfId="0" applyFont="1"/>
    <xf numFmtId="0" fontId="18" fillId="10" borderId="10" xfId="0" applyFont="1" applyFill="1" applyBorder="1" applyAlignment="1">
      <alignment horizontal="center" vertical="center"/>
    </xf>
    <xf numFmtId="0" fontId="17" fillId="9" borderId="10" xfId="0" applyFont="1" applyFill="1" applyBorder="1" applyAlignment="1">
      <alignment horizontal="center" vertical="center" wrapText="1"/>
    </xf>
    <xf numFmtId="0" fontId="15" fillId="7" borderId="22" xfId="2" applyFont="1" applyFill="1" applyBorder="1" applyAlignment="1">
      <alignment horizontal="center" vertical="top"/>
    </xf>
    <xf numFmtId="0" fontId="17" fillId="8" borderId="10" xfId="0" applyFont="1" applyFill="1" applyBorder="1" applyAlignment="1">
      <alignment horizontal="center" vertical="center" wrapText="1"/>
    </xf>
    <xf numFmtId="0" fontId="19" fillId="0" borderId="0" xfId="2" applyFont="1" applyAlignment="1">
      <alignment horizontal="left" vertical="top"/>
    </xf>
    <xf numFmtId="41" fontId="19" fillId="0" borderId="10" xfId="1" applyFont="1" applyBorder="1" applyAlignment="1" applyProtection="1">
      <alignment vertical="top"/>
    </xf>
    <xf numFmtId="164" fontId="3" fillId="0" borderId="10" xfId="1" applyNumberFormat="1" applyFont="1" applyBorder="1" applyProtection="1"/>
    <xf numFmtId="41" fontId="3" fillId="0" borderId="10" xfId="1" applyFont="1" applyBorder="1" applyProtection="1"/>
    <xf numFmtId="0" fontId="19" fillId="0" borderId="29" xfId="2" applyFont="1" applyBorder="1" applyAlignment="1">
      <alignment horizontal="left" vertical="top"/>
    </xf>
    <xf numFmtId="0" fontId="15" fillId="11" borderId="30" xfId="2" applyFont="1" applyFill="1" applyBorder="1" applyAlignment="1">
      <alignment horizontal="center" vertical="top"/>
    </xf>
    <xf numFmtId="41" fontId="17" fillId="12" borderId="10" xfId="1" applyFont="1" applyFill="1" applyBorder="1" applyProtection="1"/>
    <xf numFmtId="164" fontId="17" fillId="12" borderId="10" xfId="1" applyNumberFormat="1" applyFont="1" applyFill="1" applyBorder="1" applyProtection="1"/>
    <xf numFmtId="0" fontId="15" fillId="13" borderId="30" xfId="2" applyFont="1" applyFill="1" applyBorder="1" applyAlignment="1">
      <alignment horizontal="left" vertical="top"/>
    </xf>
    <xf numFmtId="41" fontId="17" fillId="13" borderId="10" xfId="1" applyFont="1" applyFill="1" applyBorder="1" applyProtection="1"/>
    <xf numFmtId="164" fontId="17" fillId="13" borderId="10" xfId="1" applyNumberFormat="1" applyFont="1" applyFill="1" applyBorder="1" applyProtection="1"/>
    <xf numFmtId="0" fontId="3" fillId="0" borderId="13" xfId="2" applyFont="1" applyBorder="1" applyAlignment="1">
      <alignment horizontal="left" vertical="top" wrapText="1" indent="2"/>
    </xf>
    <xf numFmtId="164" fontId="3" fillId="0" borderId="10" xfId="1" applyNumberFormat="1" applyFont="1" applyBorder="1" applyAlignment="1" applyProtection="1">
      <alignment vertical="top"/>
    </xf>
    <xf numFmtId="41" fontId="3" fillId="0" borderId="10" xfId="1" applyFont="1" applyBorder="1" applyAlignment="1" applyProtection="1">
      <alignment vertical="top"/>
    </xf>
    <xf numFmtId="0" fontId="3" fillId="0" borderId="13" xfId="2" applyFont="1" applyBorder="1" applyAlignment="1">
      <alignment horizontal="left" vertical="top" indent="2"/>
    </xf>
    <xf numFmtId="41" fontId="15" fillId="13" borderId="10" xfId="1" applyFont="1" applyFill="1" applyBorder="1" applyAlignment="1" applyProtection="1">
      <alignment vertical="top"/>
    </xf>
    <xf numFmtId="0" fontId="19" fillId="0" borderId="30" xfId="2" applyFont="1" applyBorder="1" applyAlignment="1">
      <alignment horizontal="left" vertical="top" indent="2"/>
    </xf>
    <xf numFmtId="0" fontId="15" fillId="11" borderId="0" xfId="2" applyFont="1" applyFill="1" applyAlignment="1">
      <alignment horizontal="center" vertical="top"/>
    </xf>
    <xf numFmtId="0" fontId="15" fillId="13" borderId="13" xfId="2" applyFont="1" applyFill="1" applyBorder="1" applyAlignment="1">
      <alignment horizontal="left" vertical="top"/>
    </xf>
    <xf numFmtId="0" fontId="19" fillId="0" borderId="13" xfId="2" applyFont="1" applyBorder="1" applyAlignment="1">
      <alignment horizontal="left" vertical="top" indent="2"/>
    </xf>
    <xf numFmtId="0" fontId="15" fillId="11" borderId="13" xfId="2" applyFont="1" applyFill="1" applyBorder="1" applyAlignment="1">
      <alignment horizontal="center" vertical="top"/>
    </xf>
    <xf numFmtId="41" fontId="17" fillId="8" borderId="10" xfId="1" applyFont="1" applyFill="1" applyBorder="1" applyProtection="1"/>
    <xf numFmtId="164" fontId="17" fillId="8" borderId="10" xfId="1" applyNumberFormat="1" applyFont="1" applyFill="1" applyBorder="1" applyProtection="1"/>
    <xf numFmtId="41" fontId="17" fillId="9" borderId="10" xfId="1" applyFont="1" applyFill="1" applyBorder="1" applyAlignment="1" applyProtection="1">
      <alignment horizontal="center" vertical="center" wrapText="1"/>
    </xf>
    <xf numFmtId="164" fontId="17" fillId="9" borderId="10" xfId="1" applyNumberFormat="1" applyFont="1" applyFill="1" applyBorder="1" applyAlignment="1" applyProtection="1">
      <alignment horizontal="center" vertical="center" wrapText="1"/>
    </xf>
    <xf numFmtId="165" fontId="18" fillId="10" borderId="10" xfId="4" applyFont="1" applyFill="1" applyBorder="1" applyAlignment="1" applyProtection="1">
      <alignment vertical="center"/>
    </xf>
    <xf numFmtId="0" fontId="18" fillId="10" borderId="10" xfId="0" applyFont="1" applyFill="1" applyBorder="1" applyAlignment="1">
      <alignment vertical="center"/>
    </xf>
    <xf numFmtId="0" fontId="20" fillId="0" borderId="10" xfId="3" quotePrefix="1" applyFont="1" applyBorder="1" applyAlignment="1">
      <alignment horizontal="center"/>
    </xf>
    <xf numFmtId="0" fontId="20" fillId="0" borderId="13" xfId="3" applyFont="1" applyBorder="1"/>
    <xf numFmtId="0" fontId="3" fillId="0" borderId="14" xfId="0" applyFont="1" applyBorder="1"/>
    <xf numFmtId="165" fontId="20" fillId="0" borderId="10" xfId="4" applyFont="1" applyFill="1" applyBorder="1" applyProtection="1"/>
    <xf numFmtId="166" fontId="20" fillId="0" borderId="10" xfId="4" applyNumberFormat="1" applyFont="1" applyFill="1" applyBorder="1" applyProtection="1"/>
    <xf numFmtId="0" fontId="21" fillId="0" borderId="10" xfId="3" quotePrefix="1" applyFont="1" applyBorder="1" applyAlignment="1">
      <alignment horizontal="center"/>
    </xf>
    <xf numFmtId="0" fontId="21" fillId="0" borderId="13" xfId="3" applyFont="1" applyBorder="1" applyAlignment="1">
      <alignment horizontal="left" indent="2"/>
    </xf>
    <xf numFmtId="165" fontId="21" fillId="0" borderId="10" xfId="4" applyFont="1" applyFill="1" applyBorder="1" applyProtection="1"/>
    <xf numFmtId="166" fontId="21" fillId="0" borderId="10" xfId="4" applyNumberFormat="1" applyFont="1" applyFill="1" applyBorder="1" applyProtection="1"/>
    <xf numFmtId="41" fontId="3" fillId="0" borderId="10" xfId="0" applyNumberFormat="1" applyFont="1" applyBorder="1"/>
    <xf numFmtId="0" fontId="20" fillId="0" borderId="21" xfId="3" quotePrefix="1" applyFont="1" applyBorder="1" applyAlignment="1">
      <alignment horizontal="center"/>
    </xf>
    <xf numFmtId="0" fontId="17" fillId="12" borderId="13" xfId="3" applyFont="1" applyFill="1" applyBorder="1" applyAlignment="1">
      <alignment horizontal="centerContinuous" vertical="center"/>
    </xf>
    <xf numFmtId="0" fontId="17" fillId="12" borderId="18" xfId="3" applyFont="1" applyFill="1" applyBorder="1" applyAlignment="1">
      <alignment horizontal="centerContinuous" vertical="center"/>
    </xf>
    <xf numFmtId="0" fontId="3" fillId="12" borderId="14" xfId="0" applyFont="1" applyFill="1" applyBorder="1" applyAlignment="1">
      <alignment horizontal="centerContinuous"/>
    </xf>
    <xf numFmtId="165" fontId="17" fillId="9" borderId="10" xfId="4" applyFont="1" applyFill="1" applyBorder="1" applyAlignment="1" applyProtection="1">
      <alignment vertical="center"/>
    </xf>
    <xf numFmtId="166" fontId="17" fillId="9" borderId="10" xfId="4" applyNumberFormat="1" applyFont="1" applyFill="1" applyBorder="1" applyAlignment="1" applyProtection="1">
      <alignment vertical="center"/>
    </xf>
    <xf numFmtId="0" fontId="17" fillId="16" borderId="13" xfId="3" applyFont="1" applyFill="1" applyBorder="1" applyAlignment="1">
      <alignment horizontal="centerContinuous" vertical="center"/>
    </xf>
    <xf numFmtId="0" fontId="17" fillId="16" borderId="18" xfId="3" applyFont="1" applyFill="1" applyBorder="1" applyAlignment="1">
      <alignment horizontal="centerContinuous" vertical="center"/>
    </xf>
    <xf numFmtId="0" fontId="3" fillId="0" borderId="14" xfId="0" applyFont="1" applyBorder="1" applyAlignment="1">
      <alignment horizontal="centerContinuous"/>
    </xf>
    <xf numFmtId="165" fontId="17" fillId="8" borderId="10" xfId="4" applyFont="1" applyFill="1" applyBorder="1" applyAlignment="1" applyProtection="1">
      <alignment vertical="center"/>
    </xf>
    <xf numFmtId="166" fontId="17" fillId="8" borderId="13" xfId="4" applyNumberFormat="1" applyFont="1" applyFill="1" applyBorder="1" applyAlignment="1" applyProtection="1">
      <alignment vertical="center"/>
    </xf>
    <xf numFmtId="166" fontId="17" fillId="9" borderId="13" xfId="4" applyNumberFormat="1" applyFont="1" applyFill="1" applyBorder="1" applyAlignment="1" applyProtection="1">
      <alignment vertical="center"/>
    </xf>
    <xf numFmtId="41" fontId="18" fillId="10" borderId="10" xfId="1" applyFont="1" applyFill="1" applyBorder="1" applyAlignment="1" applyProtection="1">
      <alignment vertical="center"/>
    </xf>
    <xf numFmtId="0" fontId="3" fillId="0" borderId="10" xfId="0" applyFont="1" applyBorder="1"/>
    <xf numFmtId="164" fontId="3" fillId="0" borderId="10" xfId="0" applyNumberFormat="1" applyFont="1" applyBorder="1"/>
    <xf numFmtId="0" fontId="17" fillId="15" borderId="10" xfId="0" applyFont="1" applyFill="1" applyBorder="1" applyAlignment="1">
      <alignment horizontal="center"/>
    </xf>
    <xf numFmtId="41" fontId="17" fillId="15" borderId="10" xfId="0" applyNumberFormat="1" applyFont="1" applyFill="1" applyBorder="1"/>
    <xf numFmtId="164" fontId="17" fillId="15" borderId="10" xfId="0" applyNumberFormat="1" applyFont="1" applyFill="1" applyBorder="1"/>
    <xf numFmtId="0" fontId="3" fillId="12" borderId="13" xfId="0" applyFont="1" applyFill="1" applyBorder="1"/>
    <xf numFmtId="41" fontId="18" fillId="10" borderId="10" xfId="0" applyNumberFormat="1" applyFont="1" applyFill="1" applyBorder="1"/>
    <xf numFmtId="0" fontId="3" fillId="0" borderId="0" xfId="0" applyFont="1" applyAlignment="1">
      <alignment horizontal="left"/>
    </xf>
    <xf numFmtId="0" fontId="17" fillId="0" borderId="10" xfId="0" applyFont="1" applyBorder="1" applyAlignment="1">
      <alignment horizontal="center" vertical="center"/>
    </xf>
    <xf numFmtId="0" fontId="17" fillId="0" borderId="10" xfId="0" applyFont="1" applyBorder="1" applyAlignment="1">
      <alignment horizontal="center" vertical="center" wrapText="1"/>
    </xf>
    <xf numFmtId="0" fontId="3" fillId="0" borderId="0" xfId="0" applyFont="1" applyAlignment="1">
      <alignment horizontal="center" vertical="center"/>
    </xf>
    <xf numFmtId="0" fontId="20" fillId="0" borderId="10" xfId="0" applyFont="1" applyBorder="1" applyAlignment="1">
      <alignment horizontal="left" vertical="top" wrapText="1"/>
    </xf>
    <xf numFmtId="41" fontId="20" fillId="0" borderId="10" xfId="0" applyNumberFormat="1" applyFont="1" applyBorder="1" applyAlignment="1">
      <alignment vertical="top"/>
    </xf>
    <xf numFmtId="41" fontId="20" fillId="0" borderId="10" xfId="0" applyNumberFormat="1" applyFont="1" applyBorder="1" applyAlignment="1">
      <alignment vertical="top" wrapText="1"/>
    </xf>
    <xf numFmtId="4" fontId="20" fillId="0" borderId="10" xfId="0" applyNumberFormat="1" applyFont="1" applyBorder="1" applyAlignment="1">
      <alignment vertical="top"/>
    </xf>
    <xf numFmtId="0" fontId="3" fillId="0" borderId="0" xfId="0" applyFont="1" applyAlignment="1">
      <alignment vertical="top"/>
    </xf>
    <xf numFmtId="3" fontId="20" fillId="0" borderId="10" xfId="0" applyNumberFormat="1" applyFont="1" applyBorder="1" applyAlignment="1">
      <alignment vertical="top"/>
    </xf>
    <xf numFmtId="0" fontId="3" fillId="0" borderId="10" xfId="0" applyFont="1" applyBorder="1" applyAlignment="1">
      <alignment horizontal="left" vertical="top" indent="1"/>
    </xf>
    <xf numFmtId="41" fontId="3" fillId="0" borderId="10" xfId="0" applyNumberFormat="1" applyFont="1" applyBorder="1" applyAlignment="1">
      <alignment wrapText="1"/>
    </xf>
    <xf numFmtId="4" fontId="3" fillId="0" borderId="10" xfId="0" applyNumberFormat="1" applyFont="1" applyBorder="1"/>
    <xf numFmtId="3" fontId="3" fillId="0" borderId="10" xfId="0" applyNumberFormat="1" applyFont="1" applyBorder="1"/>
    <xf numFmtId="0" fontId="17" fillId="4" borderId="10" xfId="0" applyFont="1" applyFill="1" applyBorder="1" applyAlignment="1">
      <alignment horizontal="left" vertical="top" indent="1"/>
    </xf>
    <xf numFmtId="41" fontId="17" fillId="4" borderId="10" xfId="0" applyNumberFormat="1" applyFont="1" applyFill="1" applyBorder="1"/>
    <xf numFmtId="41" fontId="17" fillId="4" borderId="10" xfId="0" applyNumberFormat="1" applyFont="1" applyFill="1" applyBorder="1" applyAlignment="1">
      <alignment wrapText="1"/>
    </xf>
    <xf numFmtId="4" fontId="17" fillId="4" borderId="10" xfId="0" applyNumberFormat="1" applyFont="1" applyFill="1" applyBorder="1"/>
    <xf numFmtId="3" fontId="17" fillId="4" borderId="10" xfId="0" applyNumberFormat="1" applyFont="1" applyFill="1" applyBorder="1"/>
    <xf numFmtId="0" fontId="3" fillId="0" borderId="10" xfId="0" applyFont="1" applyBorder="1" applyAlignment="1">
      <alignment horizontal="center"/>
    </xf>
    <xf numFmtId="0" fontId="3" fillId="0" borderId="0" xfId="0" applyFont="1" applyAlignment="1">
      <alignment wrapText="1"/>
    </xf>
    <xf numFmtId="41" fontId="0" fillId="0" borderId="0" xfId="1" applyFont="1"/>
    <xf numFmtId="0" fontId="22" fillId="0" borderId="35" xfId="0" applyFont="1" applyBorder="1" applyAlignment="1">
      <alignment horizontal="left"/>
    </xf>
    <xf numFmtId="41" fontId="22" fillId="0" borderId="35" xfId="0" applyNumberFormat="1" applyFont="1" applyBorder="1"/>
    <xf numFmtId="0" fontId="22" fillId="0" borderId="0" xfId="0" applyFont="1" applyAlignment="1">
      <alignment horizontal="left" indent="1"/>
    </xf>
    <xf numFmtId="41" fontId="22" fillId="0" borderId="0" xfId="0" applyNumberFormat="1" applyFont="1"/>
    <xf numFmtId="0" fontId="22" fillId="0" borderId="0" xfId="0" applyFont="1" applyAlignment="1">
      <alignment horizontal="left" indent="3"/>
    </xf>
    <xf numFmtId="0" fontId="22" fillId="0" borderId="0" xfId="0" applyFont="1" applyAlignment="1">
      <alignment horizontal="left" indent="5"/>
    </xf>
    <xf numFmtId="0" fontId="22" fillId="0" borderId="0" xfId="0" applyFont="1" applyAlignment="1">
      <alignment horizontal="left" indent="7"/>
    </xf>
    <xf numFmtId="0" fontId="22" fillId="3" borderId="4" xfId="0" applyFont="1" applyFill="1" applyBorder="1" applyAlignment="1">
      <alignment horizontal="left"/>
    </xf>
    <xf numFmtId="41" fontId="22" fillId="3" borderId="4" xfId="0" applyNumberFormat="1" applyFont="1" applyFill="1" applyBorder="1"/>
    <xf numFmtId="41" fontId="0" fillId="0" borderId="0" xfId="0" applyNumberFormat="1" applyAlignment="1">
      <alignment vertical="top"/>
    </xf>
    <xf numFmtId="0" fontId="0" fillId="0" borderId="0" xfId="0" applyAlignment="1">
      <alignment horizontal="left" vertical="top" wrapText="1" indent="9"/>
    </xf>
    <xf numFmtId="0" fontId="9" fillId="5" borderId="15" xfId="0" applyFont="1" applyFill="1" applyBorder="1" applyAlignment="1">
      <alignment horizontal="center" vertical="top" wrapText="1"/>
    </xf>
    <xf numFmtId="0" fontId="9" fillId="5" borderId="0" xfId="0" applyFont="1" applyFill="1" applyAlignment="1">
      <alignment horizontal="center" vertical="top" wrapText="1"/>
    </xf>
    <xf numFmtId="0" fontId="4" fillId="4" borderId="11" xfId="0" applyFont="1" applyFill="1" applyBorder="1" applyAlignment="1">
      <alignment horizontal="center" vertical="top" wrapText="1"/>
    </xf>
    <xf numFmtId="0" fontId="4" fillId="4" borderId="12" xfId="0" applyFont="1" applyFill="1" applyBorder="1" applyAlignment="1">
      <alignment horizontal="center" vertical="top" wrapText="1"/>
    </xf>
    <xf numFmtId="0" fontId="6" fillId="0" borderId="13" xfId="0" applyFont="1" applyBorder="1" applyAlignment="1">
      <alignment horizontal="left" vertical="top" wrapText="1"/>
    </xf>
    <xf numFmtId="0" fontId="6" fillId="0" borderId="14" xfId="0" applyFont="1" applyBorder="1" applyAlignment="1">
      <alignment horizontal="left" vertical="top" wrapText="1"/>
    </xf>
    <xf numFmtId="0" fontId="3" fillId="0" borderId="10" xfId="0" applyFont="1" applyBorder="1" applyAlignment="1">
      <alignment horizontal="center" vertical="center"/>
    </xf>
    <xf numFmtId="0" fontId="3" fillId="0" borderId="10" xfId="0" applyFont="1" applyBorder="1" applyAlignment="1">
      <alignment horizontal="center" vertical="center" wrapText="1"/>
    </xf>
    <xf numFmtId="0" fontId="17" fillId="12" borderId="18" xfId="0" applyFont="1" applyFill="1" applyBorder="1" applyAlignment="1">
      <alignment horizontal="center"/>
    </xf>
    <xf numFmtId="0" fontId="17" fillId="12" borderId="14" xfId="0" applyFont="1" applyFill="1" applyBorder="1" applyAlignment="1">
      <alignment horizontal="center"/>
    </xf>
    <xf numFmtId="0" fontId="17" fillId="15" borderId="21" xfId="0" applyFont="1" applyFill="1" applyBorder="1" applyAlignment="1">
      <alignment horizontal="center" vertical="center"/>
    </xf>
    <xf numFmtId="0" fontId="17" fillId="15" borderId="34" xfId="0" applyFont="1" applyFill="1" applyBorder="1" applyAlignment="1">
      <alignment horizontal="center" vertical="center"/>
    </xf>
    <xf numFmtId="0" fontId="17" fillId="15" borderId="25" xfId="0" applyFont="1" applyFill="1" applyBorder="1" applyAlignment="1">
      <alignment horizontal="center" vertical="center"/>
    </xf>
    <xf numFmtId="0" fontId="17" fillId="8" borderId="13" xfId="3" applyFont="1" applyFill="1" applyBorder="1" applyAlignment="1">
      <alignment horizontal="center" vertical="center" wrapText="1"/>
    </xf>
    <xf numFmtId="0" fontId="17" fillId="8" borderId="18" xfId="3" applyFont="1" applyFill="1" applyBorder="1" applyAlignment="1">
      <alignment horizontal="center" vertical="center" wrapText="1"/>
    </xf>
    <xf numFmtId="0" fontId="17" fillId="8" borderId="14" xfId="3" applyFont="1" applyFill="1" applyBorder="1" applyAlignment="1">
      <alignment horizontal="center" vertical="center" wrapText="1"/>
    </xf>
    <xf numFmtId="0" fontId="17" fillId="9" borderId="10" xfId="3" applyFont="1" applyFill="1" applyBorder="1" applyAlignment="1">
      <alignment horizontal="center" vertical="center" wrapText="1"/>
    </xf>
    <xf numFmtId="0" fontId="17" fillId="15" borderId="10" xfId="0" applyFont="1" applyFill="1" applyBorder="1" applyAlignment="1">
      <alignment horizontal="center" vertical="center"/>
    </xf>
    <xf numFmtId="0" fontId="18" fillId="10" borderId="10" xfId="0" applyFont="1" applyFill="1" applyBorder="1" applyAlignment="1">
      <alignment horizontal="center" vertical="center"/>
    </xf>
    <xf numFmtId="0" fontId="17" fillId="8" borderId="21" xfId="0" applyFont="1" applyFill="1" applyBorder="1" applyAlignment="1">
      <alignment horizontal="center" vertical="top" wrapText="1"/>
    </xf>
    <xf numFmtId="0" fontId="17" fillId="8" borderId="25" xfId="0" applyFont="1" applyFill="1" applyBorder="1" applyAlignment="1">
      <alignment horizontal="center" vertical="top" wrapText="1"/>
    </xf>
    <xf numFmtId="0" fontId="17" fillId="9" borderId="10" xfId="0" applyFont="1" applyFill="1" applyBorder="1" applyAlignment="1">
      <alignment horizontal="center" vertical="center" wrapText="1"/>
    </xf>
    <xf numFmtId="0" fontId="19" fillId="0" borderId="26" xfId="2" applyFont="1" applyBorder="1" applyAlignment="1">
      <alignment horizontal="center" vertical="center"/>
    </xf>
    <xf numFmtId="0" fontId="19" fillId="0" borderId="22" xfId="2" applyFont="1" applyBorder="1" applyAlignment="1">
      <alignment horizontal="center" vertical="center"/>
    </xf>
    <xf numFmtId="0" fontId="19" fillId="0" borderId="19" xfId="2" applyFont="1" applyBorder="1" applyAlignment="1">
      <alignment horizontal="center" vertical="center"/>
    </xf>
    <xf numFmtId="0" fontId="19" fillId="0" borderId="31" xfId="2" applyFont="1" applyBorder="1" applyAlignment="1">
      <alignment horizontal="center" vertical="center" wrapText="1"/>
    </xf>
    <xf numFmtId="0" fontId="19" fillId="0" borderId="32" xfId="2" applyFont="1" applyBorder="1" applyAlignment="1">
      <alignment horizontal="center" vertical="center" wrapText="1"/>
    </xf>
    <xf numFmtId="0" fontId="19" fillId="0" borderId="33" xfId="2" applyFont="1" applyBorder="1" applyAlignment="1">
      <alignment horizontal="center" vertical="center" wrapText="1"/>
    </xf>
    <xf numFmtId="41" fontId="15" fillId="14" borderId="11" xfId="1" applyFont="1" applyFill="1" applyBorder="1" applyAlignment="1" applyProtection="1">
      <alignment horizontal="center" vertical="center"/>
    </xf>
    <xf numFmtId="41" fontId="15" fillId="14" borderId="12" xfId="1" applyFont="1" applyFill="1" applyBorder="1" applyAlignment="1" applyProtection="1">
      <alignment horizontal="center" vertical="center"/>
    </xf>
    <xf numFmtId="0" fontId="17" fillId="15" borderId="21" xfId="3" applyFont="1" applyFill="1" applyBorder="1" applyAlignment="1">
      <alignment horizontal="center" vertical="distributed" wrapText="1"/>
    </xf>
    <xf numFmtId="0" fontId="17" fillId="15" borderId="34" xfId="3" applyFont="1" applyFill="1" applyBorder="1" applyAlignment="1">
      <alignment horizontal="center" vertical="distributed" wrapText="1"/>
    </xf>
    <xf numFmtId="0" fontId="17" fillId="15" borderId="25" xfId="3" applyFont="1" applyFill="1" applyBorder="1" applyAlignment="1">
      <alignment horizontal="center" vertical="distributed" wrapText="1"/>
    </xf>
    <xf numFmtId="0" fontId="17" fillId="15" borderId="10" xfId="3" applyFont="1" applyFill="1" applyBorder="1" applyAlignment="1">
      <alignment horizontal="center" vertical="center" wrapText="1"/>
    </xf>
    <xf numFmtId="0" fontId="19" fillId="0" borderId="27" xfId="2" applyFont="1" applyBorder="1" applyAlignment="1">
      <alignment horizontal="center" vertical="center" wrapText="1"/>
    </xf>
    <xf numFmtId="0" fontId="19" fillId="0" borderId="28" xfId="2" applyFont="1" applyBorder="1" applyAlignment="1">
      <alignment horizontal="center" vertical="center" wrapText="1"/>
    </xf>
    <xf numFmtId="0" fontId="19" fillId="0" borderId="20" xfId="2" applyFont="1" applyBorder="1" applyAlignment="1">
      <alignment horizontal="center" vertical="center" wrapText="1"/>
    </xf>
    <xf numFmtId="0" fontId="15" fillId="7" borderId="23" xfId="2" applyFont="1" applyFill="1" applyBorder="1" applyAlignment="1">
      <alignment vertical="top"/>
    </xf>
    <xf numFmtId="0" fontId="15" fillId="7" borderId="24" xfId="2" applyFont="1" applyFill="1" applyBorder="1" applyAlignment="1">
      <alignment vertical="top"/>
    </xf>
    <xf numFmtId="0" fontId="10" fillId="0" borderId="0" xfId="0" applyFont="1" applyAlignment="1">
      <alignment horizontal="center"/>
    </xf>
    <xf numFmtId="0" fontId="11" fillId="0" borderId="0" xfId="0" applyFont="1" applyAlignment="1">
      <alignment horizontal="center"/>
    </xf>
    <xf numFmtId="0" fontId="15" fillId="7" borderId="16" xfId="2" applyFont="1" applyFill="1" applyBorder="1" applyAlignment="1">
      <alignment horizontal="center" vertical="center"/>
    </xf>
    <xf numFmtId="0" fontId="15" fillId="7" borderId="19" xfId="2" applyFont="1" applyFill="1" applyBorder="1" applyAlignment="1">
      <alignment horizontal="center" vertical="center"/>
    </xf>
    <xf numFmtId="0" fontId="15" fillId="7" borderId="17" xfId="2" applyFont="1" applyFill="1" applyBorder="1" applyAlignment="1">
      <alignment horizontal="center" vertical="center"/>
    </xf>
    <xf numFmtId="0" fontId="15" fillId="7" borderId="20" xfId="2" applyFont="1" applyFill="1" applyBorder="1" applyAlignment="1">
      <alignment horizontal="center" vertical="center"/>
    </xf>
    <xf numFmtId="0" fontId="0" fillId="0" borderId="0" xfId="0" applyNumberFormat="1"/>
    <xf numFmtId="41" fontId="22" fillId="6" borderId="10" xfId="1" applyFont="1" applyFill="1" applyBorder="1" applyAlignment="1">
      <alignment horizontal="center" vertical="center"/>
    </xf>
    <xf numFmtId="10" fontId="22" fillId="6" borderId="10" xfId="5" applyNumberFormat="1" applyFont="1" applyFill="1" applyBorder="1" applyAlignment="1">
      <alignment vertical="center"/>
    </xf>
    <xf numFmtId="10" fontId="22" fillId="6" borderId="10" xfId="1" applyNumberFormat="1" applyFont="1" applyFill="1" applyBorder="1" applyAlignment="1">
      <alignment vertical="center"/>
    </xf>
    <xf numFmtId="10" fontId="23" fillId="17" borderId="0" xfId="5" applyNumberFormat="1" applyFont="1" applyFill="1" applyAlignment="1">
      <alignment vertical="center"/>
    </xf>
    <xf numFmtId="10" fontId="23" fillId="17" borderId="0" xfId="1" applyNumberFormat="1" applyFont="1" applyFill="1" applyAlignment="1">
      <alignment vertical="center"/>
    </xf>
    <xf numFmtId="10" fontId="22" fillId="4" borderId="10" xfId="5" applyNumberFormat="1" applyFont="1" applyFill="1" applyBorder="1"/>
    <xf numFmtId="10" fontId="22" fillId="4" borderId="10" xfId="1" applyNumberFormat="1" applyFont="1" applyFill="1" applyBorder="1"/>
    <xf numFmtId="10" fontId="22" fillId="6" borderId="14" xfId="5" applyNumberFormat="1" applyFont="1" applyFill="1" applyBorder="1" applyAlignment="1">
      <alignment vertical="center"/>
    </xf>
    <xf numFmtId="10" fontId="22" fillId="6" borderId="14" xfId="1" applyNumberFormat="1" applyFont="1" applyFill="1" applyBorder="1" applyAlignment="1">
      <alignment vertical="center"/>
    </xf>
    <xf numFmtId="10" fontId="22" fillId="4" borderId="14" xfId="5" applyNumberFormat="1" applyFont="1" applyFill="1" applyBorder="1"/>
    <xf numFmtId="10" fontId="22" fillId="4" borderId="14" xfId="1" applyNumberFormat="1" applyFont="1" applyFill="1" applyBorder="1"/>
    <xf numFmtId="41" fontId="23" fillId="17" borderId="10" xfId="1" applyFont="1" applyFill="1" applyBorder="1" applyAlignment="1">
      <alignment horizontal="center" vertical="center"/>
    </xf>
    <xf numFmtId="10" fontId="23" fillId="17" borderId="10" xfId="5" applyNumberFormat="1" applyFont="1" applyFill="1" applyBorder="1" applyAlignment="1">
      <alignment vertical="center"/>
    </xf>
    <xf numFmtId="10" fontId="23" fillId="17" borderId="10" xfId="1" applyNumberFormat="1" applyFont="1" applyFill="1" applyBorder="1" applyAlignment="1">
      <alignment vertical="center"/>
    </xf>
    <xf numFmtId="41" fontId="22" fillId="4" borderId="10" xfId="1" applyFont="1" applyFill="1" applyBorder="1" applyAlignment="1">
      <alignment horizontal="center" vertical="center"/>
    </xf>
  </cellXfs>
  <cellStyles count="6">
    <cellStyle name="Comma [0]" xfId="1" builtinId="6"/>
    <cellStyle name="Comma [0] 2 3" xfId="4" xr:uid="{4BEE8519-6E20-4468-9576-4707F1D20CAF}"/>
    <cellStyle name="Normal" xfId="0" builtinId="0"/>
    <cellStyle name="Normal 2" xfId="3" xr:uid="{D3D612B4-1299-4034-A8CA-9F476D4E5931}"/>
    <cellStyle name="Normal 2 2" xfId="2" xr:uid="{29B61828-873E-4077-B1D6-29A489BA6DB8}"/>
    <cellStyle name="Percent" xfId="5" builtinId="5"/>
  </cellStyles>
  <dxfs count="230">
    <dxf>
      <numFmt numFmtId="33" formatCode="_-* #,##0_-;\-* #,##0_-;_-* &quot;-&quot;_-;_-@_-"/>
    </dxf>
    <dxf>
      <font>
        <color rgb="FF9C0006"/>
      </font>
      <fill>
        <patternFill>
          <bgColor rgb="FFFFC7CE"/>
        </patternFill>
      </fill>
    </dxf>
    <dxf>
      <numFmt numFmtId="33" formatCode="_-* #,##0_-;\-* #,##0_-;_-* &quot;-&quot;_-;_-@_-"/>
    </dxf>
    <dxf>
      <numFmt numFmtId="33" formatCode="_-* #,##0_-;\-* #,##0_-;_-* &quot;-&quot;_-;_-@_-"/>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style="thin">
          <color theme="4" tint="0.39997558519241921"/>
        </left>
        <right/>
        <top style="thin">
          <color theme="4" tint="0.39997558519241921"/>
        </top>
        <bottom style="thin">
          <color theme="4" tint="0.3999755851924192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general" indent="0"/>
    </dxf>
    <dxf>
      <alignment vertical="top" indent="0"/>
    </dxf>
    <dxf>
      <alignment vertical="top" indent="0"/>
    </dxf>
    <dxf>
      <alignment horizontal="center"/>
    </dxf>
    <dxf>
      <numFmt numFmtId="33" formatCode="_-* #,##0_-;\-* #,##0_-;_-* &quot;-&quot;_-;_-@_-"/>
    </dxf>
    <dxf>
      <numFmt numFmtId="33" formatCode="_-* #,##0_-;\-* #,##0_-;_-* &quot;-&quot;_-;_-@_-"/>
    </dxf>
    <dxf>
      <numFmt numFmtId="33" formatCode="_-* #,##0_-;\-* #,##0_-;_-* &quot;-&quot;_-;_-@_-"/>
    </dxf>
    <dxf>
      <fill>
        <patternFill patternType="solid">
          <bgColor rgb="FFFFFF00"/>
        </patternFill>
      </fill>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font>
        <b/>
      </font>
      <alignment horizontal="center" vertical="center"/>
    </dxf>
    <dxf>
      <font>
        <b/>
      </font>
    </dxf>
    <dxf>
      <font>
        <b/>
      </font>
    </dxf>
    <dxf>
      <font>
        <b/>
      </font>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alignment horizontal="center"/>
    </dxf>
    <dxf>
      <font>
        <b/>
      </font>
    </dxf>
    <dxf>
      <alignment vertical="top"/>
    </dxf>
    <dxf>
      <alignment vertical="top"/>
    </dxf>
    <dxf>
      <alignment vertical="top"/>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numFmt numFmtId="33" formatCode="_-* #,##0_-;\-* #,##0_-;_-* &quot;-&quot;_-;_-@_-"/>
    </dxf>
    <dxf>
      <font>
        <color auto="1"/>
      </font>
    </dxf>
    <dxf>
      <font>
        <color auto="1"/>
      </font>
    </dxf>
    <dxf>
      <font>
        <b/>
      </font>
    </dxf>
    <dxf>
      <font>
        <b/>
      </font>
    </dxf>
    <dxf>
      <font>
        <b/>
      </font>
    </dxf>
    <dxf>
      <fill>
        <patternFill patternType="solid">
          <bgColor rgb="FFFFFF00"/>
        </patternFill>
      </fill>
    </dxf>
    <dxf>
      <fill>
        <patternFill patternType="solid">
          <bgColor rgb="FFFFFF00"/>
        </patternFill>
      </fill>
    </dxf>
    <dxf>
      <alignment horizontal="center"/>
    </dxf>
    <dxf>
      <alignment vertical="center"/>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alignment horizontal="center"/>
    </dxf>
    <dxf>
      <font>
        <b/>
      </font>
    </dxf>
    <dxf>
      <alignment vertical="top"/>
    </dxf>
    <dxf>
      <alignment vertical="top"/>
    </dxf>
    <dxf>
      <alignment vertical="top"/>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numFmt numFmtId="33" formatCode="_-* #,##0_-;\-* #,##0_-;_-* &quot;-&quot;_-;_-@_-"/>
    </dxf>
    <dxf>
      <numFmt numFmtId="33" formatCode="_-* #,##0_-;\-* #,##0_-;_-* &quot;-&quot;_-;_-@_-"/>
    </dxf>
    <dxf>
      <alignment wrapText="1"/>
    </dxf>
    <dxf>
      <alignment wrapText="1"/>
    </dxf>
    <dxf>
      <alignment wrapText="1"/>
    </dxf>
    <dxf>
      <font>
        <b val="0"/>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
      <font>
        <b/>
        <i val="0"/>
        <strike val="0"/>
        <condense val="0"/>
        <extend val="0"/>
        <outline val="0"/>
        <shadow val="0"/>
        <u val="none"/>
        <vertAlign val="baseline"/>
        <sz val="14"/>
        <color theme="1"/>
        <name val="Calibri"/>
        <family val="2"/>
        <scheme val="minor"/>
      </font>
      <fill>
        <patternFill patternType="none">
          <fgColor indexed="64"/>
          <bgColor auto="1"/>
        </patternFill>
      </fill>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pivotCacheDefinition" Target="pivotCache/pivotCacheDefinition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microsoft.com/office/2007/relationships/slicerCache" Target="slicerCaches/slicer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pivotCacheDefinition" Target="pivotCache/pivotCacheDefinition5.xml"/><Relationship Id="rId27" Type="http://schemas.openxmlformats.org/officeDocument/2006/relationships/sharedStrings" Target="sharedString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381000</xdr:colOff>
      <xdr:row>12</xdr:row>
      <xdr:rowOff>45720</xdr:rowOff>
    </xdr:from>
    <xdr:to>
      <xdr:col>3</xdr:col>
      <xdr:colOff>327660</xdr:colOff>
      <xdr:row>13</xdr:row>
      <xdr:rowOff>144780</xdr:rowOff>
    </xdr:to>
    <xdr:sp macro="[1]!SimpanPDF" textlink="">
      <xdr:nvSpPr>
        <xdr:cNvPr id="2" name="Rectangle: Beveled 1">
          <a:extLst>
            <a:ext uri="{FF2B5EF4-FFF2-40B4-BE49-F238E27FC236}">
              <a16:creationId xmlns:a16="http://schemas.microsoft.com/office/drawing/2014/main" id="{53ECF05A-9453-446A-99DD-1B52750AC8C9}"/>
            </a:ext>
          </a:extLst>
        </xdr:cNvPr>
        <xdr:cNvSpPr/>
      </xdr:nvSpPr>
      <xdr:spPr>
        <a:xfrm>
          <a:off x="7894320" y="3063240"/>
          <a:ext cx="3086100" cy="327660"/>
        </a:xfrm>
        <a:prstGeom prst="bevel">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GB" sz="1400" b="1">
              <a:solidFill>
                <a:schemeClr val="tx1"/>
              </a:solidFill>
            </a:rPr>
            <a:t>Update dan Download Realisasi (pdf)</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480060</xdr:colOff>
      <xdr:row>13</xdr:row>
      <xdr:rowOff>129540</xdr:rowOff>
    </xdr:from>
    <xdr:to>
      <xdr:col>16</xdr:col>
      <xdr:colOff>480060</xdr:colOff>
      <xdr:row>27</xdr:row>
      <xdr:rowOff>36195</xdr:rowOff>
    </xdr:to>
    <mc:AlternateContent xmlns:mc="http://schemas.openxmlformats.org/markup-compatibility/2006" xmlns:a14="http://schemas.microsoft.com/office/drawing/2010/main">
      <mc:Choice Requires="a14">
        <xdr:graphicFrame macro="">
          <xdr:nvGraphicFramePr>
            <xdr:cNvPr id="2" name="Es2 1">
              <a:extLst>
                <a:ext uri="{FF2B5EF4-FFF2-40B4-BE49-F238E27FC236}">
                  <a16:creationId xmlns:a16="http://schemas.microsoft.com/office/drawing/2014/main" id="{FB7668EC-790A-8B43-7355-CF2DD0C6D6C3}"/>
                </a:ext>
              </a:extLst>
            </xdr:cNvPr>
            <xdr:cNvGraphicFramePr/>
          </xdr:nvGraphicFramePr>
          <xdr:xfrm>
            <a:off x="0" y="0"/>
            <a:ext cx="0" cy="0"/>
          </xdr:xfrm>
          <a:graphic>
            <a:graphicData uri="http://schemas.microsoft.com/office/drawing/2010/slicer">
              <sle:slicer xmlns:sle="http://schemas.microsoft.com/office/drawing/2010/slicer" name="Es2 1"/>
            </a:graphicData>
          </a:graphic>
        </xdr:graphicFrame>
      </mc:Choice>
      <mc:Fallback xmlns="">
        <xdr:sp macro="" textlink="">
          <xdr:nvSpPr>
            <xdr:cNvPr id="0" name=""/>
            <xdr:cNvSpPr>
              <a:spLocks noTextEdit="1"/>
            </xdr:cNvSpPr>
          </xdr:nvSpPr>
          <xdr:spPr>
            <a:xfrm>
              <a:off x="20688300" y="2506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PUSDIK\2023\Github\TA.2023\MONITORING%20PAGU%20DAN%20REALISASI%20TA.2023.xlsm" TargetMode="External"/><Relationship Id="rId1" Type="http://schemas.openxmlformats.org/officeDocument/2006/relationships/externalLinkPath" Target="MONITORING%20PAGU%20DAN%20REALISASI%20TA.202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021/pusdik/Monitoring%20Realisasi%20SP2D%20DIPA%20Revisi%206.xlsm"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BACK\PUSDIK\2023\Github\TA.2023\MONITORING%20REALISASI%20DIPA1.xlsm" TargetMode="External"/><Relationship Id="rId1" Type="http://schemas.openxmlformats.org/officeDocument/2006/relationships/externalLinkPath" Target="MONITORING%20REALISASI%20DIPA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etting Database"/>
      <sheetName val="Setting App"/>
      <sheetName val="2023 vs 2022"/>
      <sheetName val="ROK"/>
      <sheetName val="DIPA Awal Pusdik"/>
      <sheetName val="Dashboard"/>
      <sheetName val="dbPOK 1DIPA"/>
      <sheetName val="Detil RKAKL"/>
      <sheetName val="Ref Grup Detil"/>
      <sheetName val="Laporan Cetak POK"/>
      <sheetName val="SP2D OMSPAN"/>
      <sheetName val="DBSPBY"/>
      <sheetName val="Ref_IKU"/>
      <sheetName val="Karwas"/>
      <sheetName val="Pvt SP2D Pusdik"/>
      <sheetName val="Realisasi SP2D"/>
      <sheetName val="Pvt SP2D Per Subkoord"/>
      <sheetName val="Pvt SP2D Per Subkoord Cek Lock"/>
      <sheetName val="SP2D 1 DIPA"/>
      <sheetName val="dbSP2D"/>
      <sheetName val="Pvt Akrual"/>
      <sheetName val="Akrual"/>
      <sheetName val="IKU Subkomp"/>
      <sheetName val="MONITORING PAGU DAN REALISASI T"/>
    </sheetNames>
    <definedNames>
      <definedName name="SimpanPDF"/>
    </definedNames>
    <sheetDataSet>
      <sheetData sheetId="0">
        <row r="15">
          <cell r="B15" t="str">
            <v>06 Februari 2023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SAS"/>
      <sheetName val="Rekap Per Akun"/>
      <sheetName val="Restore SP2D"/>
      <sheetName val="Sheet1"/>
      <sheetName val="Sheet2"/>
      <sheetName val="Referensi"/>
      <sheetName val="IKPA"/>
      <sheetName val="DIPA_AW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C2">
            <v>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PA4_PUSDIK (2)"/>
      <sheetName val="Setting Database"/>
      <sheetName val="Setting App"/>
      <sheetName val="2023 vs 2022"/>
      <sheetName val="ROK"/>
      <sheetName val="DIPA Awal Pusdik"/>
      <sheetName val="Dashboard"/>
      <sheetName val="DIPA Revisi 3"/>
      <sheetName val="SPAN vs SAKTI"/>
      <sheetName val="Pagu dan Realisasi TA. 2022"/>
      <sheetName val="RKAKL 1 DIPA"/>
      <sheetName val="Sheet10"/>
      <sheetName val="Detil RKAKL"/>
      <sheetName val="dbPOK 1DIPA"/>
      <sheetName val="Ref Grup Detil"/>
      <sheetName val="Laporan Cetak POK"/>
      <sheetName val="db 2022 vs 2023"/>
      <sheetName val="Pagu TA. 2022"/>
      <sheetName val="Semula Menjadi"/>
      <sheetName val="DIPA Rev 7 Plus Gaji"/>
      <sheetName val="Rencana GUP dan LS"/>
      <sheetName val="SP2D ON"/>
      <sheetName val="Pagu Per Jenis Akun2"/>
      <sheetName val="PERAKUN"/>
      <sheetName val="GUP TUP"/>
      <sheetName val="SP2D"/>
      <sheetName val="PivotSP2D"/>
      <sheetName val="Matrik Percepatan Realisasi"/>
      <sheetName val="Laporan ke KABAG"/>
      <sheetName val="Lap FA Detil + Gaji"/>
      <sheetName val="Sisa SP2D + Fisik"/>
      <sheetName val="Pagu dan Sisa SP2D"/>
      <sheetName val="Sisa Per Status Akun"/>
      <sheetName val="Sisa Per Bidang"/>
      <sheetName val="Laporan Per Akun + Fisik"/>
      <sheetName val="Laporan Fisik"/>
      <sheetName val="SPP LS"/>
      <sheetName val="Sheet6"/>
      <sheetName val="SP2D_NEW"/>
      <sheetName val="FA Detil"/>
      <sheetName val="SPAN vs SAKTI (Tanpa Gaji)"/>
      <sheetName val="SPAN vs SAKTI (Plus Gaji)"/>
      <sheetName val="Proyeksi des (non Gaji)"/>
      <sheetName val="Proyeksi des (Plus Gaji)"/>
      <sheetName val="Rencana Realisasi"/>
      <sheetName val="Laporan Per Akun"/>
      <sheetName val="Buat Evaluasi"/>
      <sheetName val="Realisasi Pusdik Versi Ses"/>
      <sheetName val="Sheet4"/>
      <sheetName val="SP2D_New Per Bulan"/>
      <sheetName val="Realisasi Per Bulan"/>
      <sheetName val="Pivot SPP"/>
      <sheetName val="Lampiran SPP"/>
      <sheetName val="SP2D OMSPAN"/>
      <sheetName val="Sheet3"/>
      <sheetName val="DBSPBY"/>
      <sheetName val="Sheet2"/>
      <sheetName val="Sheet7"/>
      <sheetName val="Sheet1"/>
      <sheetName val="MonSPPSPMSP2D"/>
      <sheetName val="Target"/>
      <sheetName val="IKU Subkomp"/>
      <sheetName val="FA Detil 16 Segmen"/>
      <sheetName val="IKU"/>
      <sheetName val="Ref_IKU"/>
      <sheetName val="Referensi"/>
      <sheetName val="SAKTI-Monitoring SPP"/>
      <sheetName val="Arsip SPP"/>
      <sheetName val="Sheet9"/>
      <sheetName val="pvtKarwas"/>
      <sheetName val="Karwas"/>
      <sheetName val="Hal3DIPA Detil"/>
      <sheetName val="SP2D Gaji"/>
      <sheetName val="PER BULAN"/>
      <sheetName val="Real SPAN vs SAKTI (Tanpa Gaji)"/>
      <sheetName val="Real SPAN vs SAKTI (Plus Gaji)"/>
      <sheetName val="DIPA3"/>
      <sheetName val="HistoryDIPA"/>
    </sheetNames>
    <sheetDataSet>
      <sheetData sheetId="0"/>
      <sheetData sheetId="1">
        <row r="15">
          <cell r="B15" t="str">
            <v>04 Januari 2022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2.996483101851" backgroundQuery="1" createdVersion="8" refreshedVersion="8" minRefreshableVersion="3" recordCount="0" supportSubquery="1" supportAdvancedDrill="1" xr:uid="{261E068B-FF9B-4C38-8959-A9725DB441C0}">
  <cacheSource type="external" connectionId="8"/>
  <cacheFields count="7">
    <cacheField name="[FA_Detil_16_SP2D].[Nama Satker].[Nama Satker]" caption="Nama Satker" numFmtId="0" hierarchy="5" level="1">
      <sharedItems count="1">
        <s v="SEKRETARIAT BADAN RISET DAN SUMBERDAYA MANUSIA KELAUTAN DAN PERIKANAN"/>
      </sharedItems>
    </cacheField>
    <cacheField name="[FA_Detil_16_SP2D].[Es2].[Es2]" caption="Es2" numFmtId="0" hierarchy="36" level="1">
      <sharedItems count="3">
        <s v="Pusat Pelatihan dan Penyuluhan KP"/>
        <s v="Pusat Pendidikan KP"/>
        <s v="Sekretariat BRSDM KP"/>
      </sharedItems>
    </cacheField>
    <cacheField name="[Measures].[Sum of Pagu Revisi]" caption="Sum of Pagu Revisi" numFmtId="0" hierarchy="136" level="32767"/>
    <cacheField name="[Measures].[Sum of S.d Periode]" caption="Sum of S.d Periode" numFmtId="0" hierarchy="137" level="32767"/>
    <cacheField name="[Measures].[% Real]" caption="% Real" numFmtId="0" hierarchy="125" level="32767"/>
    <cacheField name="[Measures].[Sisa Non Lock Pagu]" caption="Sisa Non Lock Pagu" numFmtId="0" hierarchy="127" level="32767"/>
    <cacheField name="[Measures].[% Sisa Non Lock]" caption="% Sisa Non Lock" numFmtId="0" hierarchy="128" level="32767"/>
  </cacheFields>
  <cacheHierarchies count="141">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2" memberValueDatatype="130" unbalanced="0">
      <fieldsUsage count="2">
        <fieldUsage x="-1"/>
        <fieldUsage x="0"/>
      </fieldsUsage>
    </cacheHierarchy>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13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orm Cetak POK].[Es1]" caption="Es1" attribute="1" defaultMemberUniqueName="[Form Cetak POK].[Es1].[All]" allUniqueName="[Form Cetak POK].[Es1].[All]" dimensionUniqueName="[Form Cetak POK]" displayFolder="" count="0" memberValueDatatype="130" unbalanced="0"/>
    <cacheHierarchy uniqueName="[Form Cetak POK].[KdSatker]" caption="KdSatker" attribute="1" defaultMemberUniqueName="[Form Cetak POK].[KdSatker].[All]" allUniqueName="[Form Cetak POK].[KdSatker].[All]" dimensionUniqueName="[Form Cetak POK]" displayFolder="" count="0" memberValueDatatype="130" unbalanced="0"/>
    <cacheHierarchy uniqueName="[Form Cetak POK].[Nama Satker]" caption="Nama Satker" attribute="1" defaultMemberUniqueName="[Form Cetak POK].[Nama Satker].[All]" allUniqueName="[Form Cetak POK].[Nama Satker].[All]" dimensionUniqueName="[Form Cetak POK]" displayFolder="" count="0" memberValueDatatype="130" unbalanced="0"/>
    <cacheHierarchy uniqueName="[Form Cetak POK].[Program]" caption="Program" attribute="1" defaultMemberUniqueName="[Form Cetak POK].[Program].[All]" allUniqueName="[Form Cetak POK].[Program].[All]" dimensionUniqueName="[Form Cetak POK]" displayFolder="" count="0" memberValueDatatype="130" unbalanced="0"/>
    <cacheHierarchy uniqueName="[Form Cetak POK].[Kegiatan]" caption="Kegiatan" attribute="1" defaultMemberUniqueName="[Form Cetak POK].[Kegiatan].[All]" allUniqueName="[Form Cetak POK].[Kegiatan].[All]" dimensionUniqueName="[Form Cetak POK]" displayFolder="" count="0" memberValueDatatype="130" unbalanced="0"/>
    <cacheHierarchy uniqueName="[Form Cetak POK].[KRO]" caption="KRO" attribute="1" defaultMemberUniqueName="[Form Cetak POK].[KRO].[All]" allUniqueName="[Form Cetak POK].[KRO].[All]" dimensionUniqueName="[Form Cetak POK]" displayFolder="" count="0" memberValueDatatype="130" unbalanced="0"/>
    <cacheHierarchy uniqueName="[Form Cetak POK].[RO]" caption="RO" attribute="1" defaultMemberUniqueName="[Form Cetak POK].[RO].[All]" allUniqueName="[Form Cetak POK].[RO].[All]" dimensionUniqueName="[Form Cetak POK]" displayFolder="" count="0" memberValueDatatype="130" unbalanced="0"/>
    <cacheHierarchy uniqueName="[Form Cetak POK].[Komponen]" caption="Komponen" attribute="1" defaultMemberUniqueName="[Form Cetak POK].[Komponen].[All]" allUniqueName="[Form Cetak POK].[Komponen].[All]" dimensionUniqueName="[Form Cetak POK]" displayFolder="" count="0" memberValueDatatype="130" unbalanced="0"/>
    <cacheHierarchy uniqueName="[Form Cetak POK].[Subkomponen]" caption="Subkomponen" attribute="1" defaultMemberUniqueName="[Form Cetak POK].[Subkomponen].[All]" allUniqueName="[Form Cetak POK].[Subkomponen].[All]" dimensionUniqueName="[Form Cetak POK]" displayFolder="" count="0" memberValueDatatype="130" unbalanced="0"/>
    <cacheHierarchy uniqueName="[Form Cetak POK].[Akun]" caption="Akun" attribute="1" defaultMemberUniqueName="[Form Cetak POK].[Akun].[All]" allUniqueName="[Form Cetak POK].[Akun].[All]" dimensionUniqueName="[Form Cetak POK]" displayFolder="" count="0" memberValueDatatype="130" unbalanced="0"/>
    <cacheHierarchy uniqueName="[Form Cetak POK].[Uraian]" caption="Uraian" attribute="1" defaultMemberUniqueName="[Form Cetak POK].[Uraian].[All]" allUniqueName="[Form Cetak POK].[Uraian].[All]" dimensionUniqueName="[Form Cetak POK]" displayFolder="" count="0" memberValueDatatype="130" unbalanced="0"/>
    <cacheHierarchy uniqueName="[Form Cetak POK].[Vol]" caption="Vol" attribute="1" defaultMemberUniqueName="[Form Cetak POK].[Vol].[All]" allUniqueName="[Form Cetak POK].[Vol].[All]" dimensionUniqueName="[Form Cetak POK]" displayFolder="" count="0" memberValueDatatype="5" unbalanced="0"/>
    <cacheHierarchy uniqueName="[Form Cetak POK].[HSat]" caption="HSat" attribute="1" defaultMemberUniqueName="[Form Cetak POK].[HSat].[All]" allUniqueName="[Form Cetak POK].[HSat].[All]" dimensionUniqueName="[Form Cetak POK]" displayFolder="" count="0" memberValueDatatype="5" unbalanced="0"/>
    <cacheHierarchy uniqueName="[Form Cetak POK].[Jmlh]" caption="Jmlh" attribute="1" defaultMemberUniqueName="[Form Cetak POK].[Jmlh].[All]" allUniqueName="[Form Cetak POK].[Jmlh].[All]" dimensionUniqueName="[Form Cetak POK]" displayFolder="" count="0" memberValueDatatype="5" unbalanced="0"/>
    <cacheHierarchy uniqueName="[Form Cetak POK].[BLOKIR]" caption="BLOKIR" attribute="1" defaultMemberUniqueName="[Form Cetak POK].[BLOKIR].[All]" allUniqueName="[Form Cetak POK].[BLOKIR].[All]" dimensionUniqueName="[Form Cetak POK]" displayFolder="" count="0" memberValueDatatype="5" unbalanced="0"/>
    <cacheHierarchy uniqueName="[Form Cetak POK].[Pagu-Blokir]" caption="Pagu-Blokir" attribute="1" defaultMemberUniqueName="[Form Cetak POK].[Pagu-Blokir].[All]" allUniqueName="[Form Cetak POK].[Pagu-Blokir].[All]" dimensionUniqueName="[Form Cetak POK]" displayFolder="" count="0" memberValueDatatype="5" unbalanced="0"/>
    <cacheHierarchy uniqueName="[Form Cetak POK].[PPK]" caption="PPK" attribute="1" defaultMemberUniqueName="[Form Cetak POK].[PPK].[All]" allUniqueName="[Form Cetak POK].[PPK].[All]" dimensionUniqueName="[Form Cetak POK]" displayFolder="" count="0" memberValueDatatype="130" unbalanced="0"/>
    <cacheHierarchy uniqueName="[Form Cetak POK].[JAN]" caption="JAN" attribute="1" defaultMemberUniqueName="[Form Cetak POK].[JAN].[All]" allUniqueName="[Form Cetak POK].[JAN].[All]" dimensionUniqueName="[Form Cetak POK]" displayFolder="" count="0" memberValueDatatype="5" unbalanced="0"/>
    <cacheHierarchy uniqueName="[Form Cetak POK].[FEB]" caption="FEB" attribute="1" defaultMemberUniqueName="[Form Cetak POK].[FEB].[All]" allUniqueName="[Form Cetak POK].[FEB].[All]" dimensionUniqueName="[Form Cetak POK]" displayFolder="" count="0" memberValueDatatype="5" unbalanced="0"/>
    <cacheHierarchy uniqueName="[Form Cetak POK].[MRT]" caption="MRT" attribute="1" defaultMemberUniqueName="[Form Cetak POK].[MRT].[All]" allUniqueName="[Form Cetak POK].[MRT].[All]" dimensionUniqueName="[Form Cetak POK]" displayFolder="" count="0" memberValueDatatype="5" unbalanced="0"/>
    <cacheHierarchy uniqueName="[Form Cetak POK].[APRIL]" caption="APRIL" attribute="1" defaultMemberUniqueName="[Form Cetak POK].[APRIL].[All]" allUniqueName="[Form Cetak POK].[APRIL].[All]" dimensionUniqueName="[Form Cetak POK]" displayFolder="" count="0" memberValueDatatype="5" unbalanced="0"/>
    <cacheHierarchy uniqueName="[Form Cetak POK].[MEI]" caption="MEI" attribute="1" defaultMemberUniqueName="[Form Cetak POK].[MEI].[All]" allUniqueName="[Form Cetak POK].[MEI].[All]" dimensionUniqueName="[Form Cetak POK]" displayFolder="" count="0" memberValueDatatype="5" unbalanced="0"/>
    <cacheHierarchy uniqueName="[Form Cetak POK].[JUNI]" caption="JUNI" attribute="1" defaultMemberUniqueName="[Form Cetak POK].[JUNI].[All]" allUniqueName="[Form Cetak POK].[JUNI].[All]" dimensionUniqueName="[Form Cetak POK]" displayFolder="" count="0" memberValueDatatype="5" unbalanced="0"/>
    <cacheHierarchy uniqueName="[Form Cetak POK].[JULI]" caption="JULI" attribute="1" defaultMemberUniqueName="[Form Cetak POK].[JULI].[All]" allUniqueName="[Form Cetak POK].[JULI].[All]" dimensionUniqueName="[Form Cetak POK]" displayFolder="" count="0" memberValueDatatype="5" unbalanced="0"/>
    <cacheHierarchy uniqueName="[Form Cetak POK].[AGUST]" caption="AGUST" attribute="1" defaultMemberUniqueName="[Form Cetak POK].[AGUST].[All]" allUniqueName="[Form Cetak POK].[AGUST].[All]" dimensionUniqueName="[Form Cetak POK]" displayFolder="" count="0" memberValueDatatype="5" unbalanced="0"/>
    <cacheHierarchy uniqueName="[Form Cetak POK].[SEPT]" caption="SEPT" attribute="1" defaultMemberUniqueName="[Form Cetak POK].[SEPT].[All]" allUniqueName="[Form Cetak POK].[SEPT].[All]" dimensionUniqueName="[Form Cetak POK]" displayFolder="" count="0" memberValueDatatype="5" unbalanced="0"/>
    <cacheHierarchy uniqueName="[Form Cetak POK].[OKT]" caption="OKT" attribute="1" defaultMemberUniqueName="[Form Cetak POK].[OKT].[All]" allUniqueName="[Form Cetak POK].[OKT].[All]" dimensionUniqueName="[Form Cetak POK]" displayFolder="" count="0" memberValueDatatype="5" unbalanced="0"/>
    <cacheHierarchy uniqueName="[Form Cetak POK].[NOP]" caption="NOP" attribute="1" defaultMemberUniqueName="[Form Cetak POK].[NOP].[All]" allUniqueName="[Form Cetak POK].[NOP].[All]" dimensionUniqueName="[Form Cetak POK]" displayFolder="" count="0" memberValueDatatype="5" unbalanced="0"/>
    <cacheHierarchy uniqueName="[Form Cetak POK].[DES]" caption="DES" attribute="1" defaultMemberUniqueName="[Form Cetak POK].[DES].[All]" allUniqueName="[Form Cetak POK].[DES].[All]" dimensionUniqueName="[Form Cetak POK]" displayFolder="" count="0" memberValueDatatype="5" unbalanced="0"/>
    <cacheHierarchy uniqueName="[Form Cetak POK].[MAK Subkomp]" caption="MAK Subkomp" attribute="1" defaultMemberUniqueName="[Form Cetak POK].[MAK Subkomp].[All]" allUniqueName="[Form Cetak POK].[MAK Subkomp].[All]" dimensionUniqueName="[Form Cetak POK]" displayFolder="" count="0" memberValueDatatype="130" unbalanced="0"/>
    <cacheHierarchy uniqueName="[Form Cetak POK].[MAK AKUN]" caption="MAK AKUN" attribute="1" defaultMemberUniqueName="[Form Cetak POK].[MAK AKUN].[All]" allUniqueName="[Form Cetak POK].[MAK AKUN].[All]" dimensionUniqueName="[Form Cetak POK]" displayFolder="" count="0" memberValueDatatype="130" unbalanced="0"/>
    <cacheHierarchy uniqueName="[Form Cetak POK].[MAK]" caption="MAK" attribute="1" defaultMemberUniqueName="[Form Cetak POK].[MAK].[All]" allUniqueName="[Form Cetak POK].[MAK].[All]" dimensionUniqueName="[Form Cetak POK]" displayFolder="" count="0" memberValueDatatype="130" unbalanced="0"/>
    <cacheHierarchy uniqueName="[Form Cetak POK].[NOITEM]" caption="NOITEM" attribute="1" defaultMemberUniqueName="[Form Cetak POK].[NOITEM].[All]" allUniqueName="[Form Cetak POK].[NOITEM].[All]" dimensionUniqueName="[Form Cetak POK]" displayFolder="" count="0" memberValueDatatype="130" unbalanced="0"/>
    <cacheHierarchy uniqueName="[Form Cetak POK].[MAK2]" caption="MAK2" attribute="1" defaultMemberUniqueName="[Form Cetak POK].[MAK2].[All]" allUniqueName="[Form Cetak POK].[MAK2].[All]" dimensionUniqueName="[Form Cetak POK]" displayFolder="" count="0" memberValueDatatype="130" unbalanced="0"/>
    <cacheHierarchy uniqueName="[Form Cetak POK].[Index]" caption="Index" attribute="1" defaultMemberUniqueName="[Form Cetak POK].[Index].[All]" allUniqueName="[Form Cetak POK].[Index].[All]" dimensionUniqueName="[Form Cetak POK]" displayFolder="" count="0" memberValueDatatype="130" unbalanced="0"/>
    <cacheHierarchy uniqueName="[Form Cetak POK].[Kegiatan KoordSubKoord]" caption="Kegiatan KoordSubKoord" attribute="1" defaultMemberUniqueName="[Form Cetak POK].[Kegiatan KoordSubKoord].[All]" allUniqueName="[Form Cetak POK].[Kegiatan KoordSubKoord].[All]" dimensionUniqueName="[Form Cetak POK]" displayFolder="" count="0" memberValueDatatype="130" unbalanced="0"/>
    <cacheHierarchy uniqueName="[Form Cetak POK].[Es2]" caption="Es2" attribute="1" defaultMemberUniqueName="[Form Cetak POK].[Es2].[All]" allUniqueName="[Form Cetak POK].[Es2].[All]" dimensionUniqueName="[Form Cetak POK]" displayFolder="" count="0" memberValueDatatype="130" unbalanced="0"/>
    <cacheHierarchy uniqueName="[Form Cetak POK].[Koordinator]" caption="Koordinator" attribute="1" defaultMemberUniqueName="[Form Cetak POK].[Koordinator].[All]" allUniqueName="[Form Cetak POK].[Koordinator].[All]" dimensionUniqueName="[Form Cetak POK]" displayFolder="" count="0" memberValueDatatype="130" unbalanced="0"/>
    <cacheHierarchy uniqueName="[Form Cetak POK].[Subkoordinator]" caption="Subkoordinator" attribute="1" defaultMemberUniqueName="[Form Cetak POK].[Subkoordinator].[All]" allUniqueName="[Form Cetak POK].[Subkoordinator].[All]" dimensionUniqueName="[Form Cetak POK]" displayFolder="" count="0" memberValueDatatype="130" unbalanced="0"/>
    <cacheHierarchy uniqueName="[Form Cetak POK].[Jenis Belanja]" caption="Jenis Belanja" attribute="1" defaultMemberUniqueName="[Form Cetak POK].[Jenis Belanja].[All]" allUniqueName="[Form Cetak POK].[Jenis Belanja].[All]" dimensionUniqueName="[Form Cetak POK]" displayFolder="" count="0" memberValueDatatype="130" unbalanced="0"/>
    <cacheHierarchy uniqueName="[Form Cetak POK].[Detil Jenis Belanja]" caption="Detil Jenis Belanja" attribute="1" defaultMemberUniqueName="[Form Cetak POK].[Detil Jenis Belanja].[All]" allUniqueName="[Form Cetak POK].[Detil Jenis Belanja].[All]" dimensionUniqueName="[Form Cetak POK]" displayFolder="" count="0" memberValueDatatype="130" unbalanced="0"/>
    <cacheHierarchy uniqueName="[Form Cetak POK].[Status Akun]" caption="Status Akun" attribute="1" defaultMemberUniqueName="[Form Cetak POK].[Status Akun].[All]" allUniqueName="[Form Cetak POK].[Status Akun].[All]" dimensionUniqueName="[Form Cetak POK]" displayFolder="" count="0" memberValueDatatype="130" unbalanced="0"/>
    <cacheHierarchy uniqueName="[Form Cetak POK].[Status Covid]" caption="Status Covid" attribute="1" defaultMemberUniqueName="[Form Cetak POK].[Status Covid].[All]" allUniqueName="[Form Cetak POK].[Status Covid].[All]" dimensionUniqueName="[Form Cetak POK]" displayFolder="" count="0" memberValueDatatype="130" unbalanced="0"/>
    <cacheHierarchy uniqueName="[RPD Revisi].[Es1]" caption="Es1" attribute="1" defaultMemberUniqueName="[RPD Revisi].[Es1].[All]" allUniqueName="[RPD Revisi].[Es1].[All]" dimensionUniqueName="[RPD Revisi]" displayFolder="" count="0" memberValueDatatype="130" unbalanced="0"/>
    <cacheHierarchy uniqueName="[RPD Revisi].[KdSatker]" caption="KdSatker" attribute="1" defaultMemberUniqueName="[RPD Revisi].[KdSatker].[All]" allUniqueName="[RPD Revisi].[KdSatker].[All]" dimensionUniqueName="[RPD Revisi]" displayFolder="" count="0" memberValueDatatype="130" unbalanced="0"/>
    <cacheHierarchy uniqueName="[RPD Revisi].[Nama Satker]" caption="Nama Satker" attribute="1" defaultMemberUniqueName="[RPD Revisi].[Nama Satker].[All]" allUniqueName="[RPD Revisi].[Nama Satker].[All]" dimensionUniqueName="[RPD Revisi]" displayFolder="" count="0" memberValueDatatype="130" unbalanced="0"/>
    <cacheHierarchy uniqueName="[RPD Revisi].[Program]" caption="Program" attribute="1" defaultMemberUniqueName="[RPD Revisi].[Program].[All]" allUniqueName="[RPD Revisi].[Program].[All]" dimensionUniqueName="[RPD Revisi]" displayFolder="" count="0" memberValueDatatype="130" unbalanced="0"/>
    <cacheHierarchy uniqueName="[RPD Revisi].[Kegiatan]" caption="Kegiatan" attribute="1" defaultMemberUniqueName="[RPD Revisi].[Kegiatan].[All]" allUniqueName="[RPD Revisi].[Kegiatan].[All]" dimensionUniqueName="[RPD Revisi]" displayFolder="" count="0" memberValueDatatype="130" unbalanced="0"/>
    <cacheHierarchy uniqueName="[RPD Revisi].[KRO]" caption="KRO" attribute="1" defaultMemberUniqueName="[RPD Revisi].[KRO].[All]" allUniqueName="[RPD Revisi].[KRO].[All]" dimensionUniqueName="[RPD Revisi]" displayFolder="" count="0" memberValueDatatype="130" unbalanced="0"/>
    <cacheHierarchy uniqueName="[RPD Revisi].[RO]" caption="RO" attribute="1" defaultMemberUniqueName="[RPD Revisi].[RO].[All]" allUniqueName="[RPD Revisi].[RO].[All]" dimensionUniqueName="[RPD Revisi]" displayFolder="" count="0" memberValueDatatype="130" unbalanced="0"/>
    <cacheHierarchy uniqueName="[RPD Revisi].[Komponen]" caption="Komponen" attribute="1" defaultMemberUniqueName="[RPD Revisi].[Komponen].[All]" allUniqueName="[RPD Revisi].[Komponen].[All]" dimensionUniqueName="[RPD Revisi]" displayFolder="" count="0" memberValueDatatype="130" unbalanced="0"/>
    <cacheHierarchy uniqueName="[RPD Revisi].[Subkomponen]" caption="Subkomponen" attribute="1" defaultMemberUniqueName="[RPD Revisi].[Subkomponen].[All]" allUniqueName="[RPD Revisi].[Subkomponen].[All]" dimensionUniqueName="[RPD Revisi]" displayFolder="" count="0" memberValueDatatype="130" unbalanced="0"/>
    <cacheHierarchy uniqueName="[RPD Revisi].[Akun]" caption="Akun" attribute="1" defaultMemberUniqueName="[RPD Revisi].[Akun].[All]" allUniqueName="[RPD Revisi].[Akun].[All]" dimensionUniqueName="[RPD Revisi]" displayFolder="" count="0" memberValueDatatype="130" unbalanced="0"/>
    <cacheHierarchy uniqueName="[RPD Revisi].[Uraian]" caption="Uraian" attribute="1" defaultMemberUniqueName="[RPD Revisi].[Uraian].[All]" allUniqueName="[RPD Revisi].[Uraian].[All]" dimensionUniqueName="[RPD Revisi]" displayFolder="" count="0" memberValueDatatype="130" unbalanced="0"/>
    <cacheHierarchy uniqueName="[RPD Revisi].[Vol]" caption="Vol" attribute="1" defaultMemberUniqueName="[RPD Revisi].[Vol].[All]" allUniqueName="[RPD Revisi].[Vol].[All]" dimensionUniqueName="[RPD Revisi]" displayFolder="" count="0" memberValueDatatype="5" unbalanced="0"/>
    <cacheHierarchy uniqueName="[RPD Revisi].[HSat]" caption="HSat" attribute="1" defaultMemberUniqueName="[RPD Revisi].[HSat].[All]" allUniqueName="[RPD Revisi].[HSat].[All]" dimensionUniqueName="[RPD Revisi]" displayFolder="" count="0" memberValueDatatype="5" unbalanced="0"/>
    <cacheHierarchy uniqueName="[RPD Revisi].[Jmlh]" caption="Jmlh" attribute="1" defaultMemberUniqueName="[RPD Revisi].[Jmlh].[All]" allUniqueName="[RPD Revisi].[Jmlh].[All]" dimensionUniqueName="[RPD Revisi]" displayFolder="" count="0" memberValueDatatype="5" unbalanced="0"/>
    <cacheHierarchy uniqueName="[RPD Revisi].[BLOKIR]" caption="BLOKIR" attribute="1" defaultMemberUniqueName="[RPD Revisi].[BLOKIR].[All]" allUniqueName="[RPD Revisi].[BLOKIR].[All]" dimensionUniqueName="[RPD Revisi]" displayFolder="" count="0" memberValueDatatype="5" unbalanced="0"/>
    <cacheHierarchy uniqueName="[RPD Revisi].[Pagu-Blokir]" caption="Pagu-Blokir" attribute="1" defaultMemberUniqueName="[RPD Revisi].[Pagu-Blokir].[All]" allUniqueName="[RPD Revisi].[Pagu-Blokir].[All]" dimensionUniqueName="[RPD Revisi]" displayFolder="" count="0" memberValueDatatype="5" unbalanced="0"/>
    <cacheHierarchy uniqueName="[RPD Revisi].[PPK]" caption="PPK" attribute="1" defaultMemberUniqueName="[RPD Revisi].[PPK].[All]" allUniqueName="[RPD Revisi].[PPK].[All]" dimensionUniqueName="[RPD Revisi]" displayFolder="" count="0" memberValueDatatype="130" unbalanced="0"/>
    <cacheHierarchy uniqueName="[RPD Revisi].[JAN]" caption="JAN" attribute="1" defaultMemberUniqueName="[RPD Revisi].[JAN].[All]" allUniqueName="[RPD Revisi].[JAN].[All]" dimensionUniqueName="[RPD Revisi]" displayFolder="" count="0" memberValueDatatype="5" unbalanced="0"/>
    <cacheHierarchy uniqueName="[RPD Revisi].[FEB]" caption="FEB" attribute="1" defaultMemberUniqueName="[RPD Revisi].[FEB].[All]" allUniqueName="[RPD Revisi].[FEB].[All]" dimensionUniqueName="[RPD Revisi]" displayFolder="" count="0" memberValueDatatype="5" unbalanced="0"/>
    <cacheHierarchy uniqueName="[RPD Revisi].[MRT]" caption="MRT" attribute="1" defaultMemberUniqueName="[RPD Revisi].[MRT].[All]" allUniqueName="[RPD Revisi].[MRT].[All]" dimensionUniqueName="[RPD Revisi]" displayFolder="" count="0" memberValueDatatype="5" unbalanced="0"/>
    <cacheHierarchy uniqueName="[RPD Revisi].[APRIL]" caption="APRIL" attribute="1" defaultMemberUniqueName="[RPD Revisi].[APRIL].[All]" allUniqueName="[RPD Revisi].[APRIL].[All]" dimensionUniqueName="[RPD Revisi]" displayFolder="" count="0" memberValueDatatype="5" unbalanced="0"/>
    <cacheHierarchy uniqueName="[RPD Revisi].[MEI]" caption="MEI" attribute="1" defaultMemberUniqueName="[RPD Revisi].[MEI].[All]" allUniqueName="[RPD Revisi].[MEI].[All]" dimensionUniqueName="[RPD Revisi]" displayFolder="" count="0" memberValueDatatype="5" unbalanced="0"/>
    <cacheHierarchy uniqueName="[RPD Revisi].[JUNI]" caption="JUNI" attribute="1" defaultMemberUniqueName="[RPD Revisi].[JUNI].[All]" allUniqueName="[RPD Revisi].[JUNI].[All]" dimensionUniqueName="[RPD Revisi]" displayFolder="" count="0" memberValueDatatype="5" unbalanced="0"/>
    <cacheHierarchy uniqueName="[RPD Revisi].[JULI]" caption="JULI" attribute="1" defaultMemberUniqueName="[RPD Revisi].[JULI].[All]" allUniqueName="[RPD Revisi].[JULI].[All]" dimensionUniqueName="[RPD Revisi]" displayFolder="" count="0" memberValueDatatype="5" unbalanced="0"/>
    <cacheHierarchy uniqueName="[RPD Revisi].[AGUST]" caption="AGUST" attribute="1" defaultMemberUniqueName="[RPD Revisi].[AGUST].[All]" allUniqueName="[RPD Revisi].[AGUST].[All]" dimensionUniqueName="[RPD Revisi]" displayFolder="" count="0" memberValueDatatype="5" unbalanced="0"/>
    <cacheHierarchy uniqueName="[RPD Revisi].[SEPT]" caption="SEPT" attribute="1" defaultMemberUniqueName="[RPD Revisi].[SEPT].[All]" allUniqueName="[RPD Revisi].[SEPT].[All]" dimensionUniqueName="[RPD Revisi]" displayFolder="" count="0" memberValueDatatype="5" unbalanced="0"/>
    <cacheHierarchy uniqueName="[RPD Revisi].[OKT]" caption="OKT" attribute="1" defaultMemberUniqueName="[RPD Revisi].[OKT].[All]" allUniqueName="[RPD Revisi].[OKT].[All]" dimensionUniqueName="[RPD Revisi]" displayFolder="" count="0" memberValueDatatype="5" unbalanced="0"/>
    <cacheHierarchy uniqueName="[RPD Revisi].[NOP]" caption="NOP" attribute="1" defaultMemberUniqueName="[RPD Revisi].[NOP].[All]" allUniqueName="[RPD Revisi].[NOP].[All]" dimensionUniqueName="[RPD Revisi]" displayFolder="" count="0" memberValueDatatype="5" unbalanced="0"/>
    <cacheHierarchy uniqueName="[RPD Revisi].[DES]" caption="DES" attribute="1" defaultMemberUniqueName="[RPD Revisi].[DES].[All]" allUniqueName="[RPD Revisi].[DES].[All]" dimensionUniqueName="[RPD Revisi]" displayFolder="" count="0" memberValueDatatype="5" unbalanced="0"/>
    <cacheHierarchy uniqueName="[RPD Revisi].[MAK Subkomp]" caption="MAK Subkomp" attribute="1" defaultMemberUniqueName="[RPD Revisi].[MAK Subkomp].[All]" allUniqueName="[RPD Revisi].[MAK Subkomp].[All]" dimensionUniqueName="[RPD Revisi]" displayFolder="" count="0" memberValueDatatype="130" unbalanced="0"/>
    <cacheHierarchy uniqueName="[RPD Revisi].[MAK AKUN]" caption="MAK AKUN" attribute="1" defaultMemberUniqueName="[RPD Revisi].[MAK AKUN].[All]" allUniqueName="[RPD Revisi].[MAK AKUN].[All]" dimensionUniqueName="[RPD Revisi]" displayFolder="" count="0" memberValueDatatype="130" unbalanced="0"/>
    <cacheHierarchy uniqueName="[RPD Revisi].[MAK]" caption="MAK" attribute="1" defaultMemberUniqueName="[RPD Revisi].[MAK].[All]" allUniqueName="[RPD Revisi].[MAK].[All]" dimensionUniqueName="[RPD Revisi]" displayFolder="" count="0" memberValueDatatype="130" unbalanced="0"/>
    <cacheHierarchy uniqueName="[RPD Revisi].[NOITEM]" caption="NOITEM" attribute="1" defaultMemberUniqueName="[RPD Revisi].[NOITEM].[All]" allUniqueName="[RPD Revisi].[NOITEM].[All]" dimensionUniqueName="[RPD Revisi]" displayFolder="" count="0" memberValueDatatype="130" unbalanced="0"/>
    <cacheHierarchy uniqueName="[RPD Revisi].[MAK2]" caption="MAK2" attribute="1" defaultMemberUniqueName="[RPD Revisi].[MAK2].[All]" allUniqueName="[RPD Revisi].[MAK2].[All]" dimensionUniqueName="[RPD Revisi]" displayFolder="" count="0" memberValueDatatype="130" unbalanced="0"/>
    <cacheHierarchy uniqueName="[RPD Revisi].[Index]" caption="Index" attribute="1" defaultMemberUniqueName="[RPD Revisi].[Index].[All]" allUniqueName="[RPD Revisi].[Index].[All]" dimensionUniqueName="[RPD Revisi]" displayFolder="" count="0" memberValueDatatype="130" unbalanced="0"/>
    <cacheHierarchy uniqueName="[RPD Revisi].[Kegiatan KoordSubKoord]" caption="Kegiatan KoordSubKoord" attribute="1" defaultMemberUniqueName="[RPD Revisi].[Kegiatan KoordSubKoord].[All]" allUniqueName="[RPD Revisi].[Kegiatan KoordSubKoord].[All]" dimensionUniqueName="[RPD Revisi]" displayFolder="" count="0" memberValueDatatype="130" unbalanced="0"/>
    <cacheHierarchy uniqueName="[RPD Revisi].[Es2]" caption="Es2" attribute="1" defaultMemberUniqueName="[RPD Revisi].[Es2].[All]" allUniqueName="[RPD Revisi].[Es2].[All]" dimensionUniqueName="[RPD Revisi]" displayFolder="" count="0" memberValueDatatype="130" unbalanced="0"/>
    <cacheHierarchy uniqueName="[RPD Revisi].[Koordinator]" caption="Koordinator" attribute="1" defaultMemberUniqueName="[RPD Revisi].[Koordinator].[All]" allUniqueName="[RPD Revisi].[Koordinator].[All]" dimensionUniqueName="[RPD Revisi]" displayFolder="" count="0" memberValueDatatype="130" unbalanced="0"/>
    <cacheHierarchy uniqueName="[RPD Revisi].[Subkoordinator]" caption="Subkoordinator" attribute="1" defaultMemberUniqueName="[RPD Revisi].[Subkoordinator].[All]" allUniqueName="[RPD Revisi].[Subkoordinator].[All]" dimensionUniqueName="[RPD Revisi]" displayFolder="" count="0" memberValueDatatype="130" unbalanced="0"/>
    <cacheHierarchy uniqueName="[RPD Revisi].[Jenis Belanja]" caption="Jenis Belanja" attribute="1" defaultMemberUniqueName="[RPD Revisi].[Jenis Belanja].[All]" allUniqueName="[RPD Revisi].[Jenis Belanja].[All]" dimensionUniqueName="[RPD Revisi]" displayFolder="" count="0" memberValueDatatype="130" unbalanced="0"/>
    <cacheHierarchy uniqueName="[RPD Revisi].[Detil Jenis Belanja]" caption="Detil Jenis Belanja" attribute="1" defaultMemberUniqueName="[RPD Revisi].[Detil Jenis Belanja].[All]" allUniqueName="[RPD Revisi].[Detil Jenis Belanja].[All]" dimensionUniqueName="[RPD Revisi]" displayFolder="" count="0" memberValueDatatype="130" unbalanced="0"/>
    <cacheHierarchy uniqueName="[RPD Revisi].[Status Akun]" caption="Status Akun" attribute="1" defaultMemberUniqueName="[RPD Revisi].[Status Akun].[All]" allUniqueName="[RPD Revisi].[Status Akun].[All]" dimensionUniqueName="[RPD Revisi]" displayFolder="" count="0" memberValueDatatype="130" unbalanced="0"/>
    <cacheHierarchy uniqueName="[RPD Revisi].[Status Covid]" caption="Status Covid" attribute="1" defaultMemberUniqueName="[RPD Revisi].[Status Covid].[All]" allUniqueName="[RPD Revisi].[Status Covid].[All]" dimensionUniqueName="[RPD Revisi]" displayFolder="" count="0" memberValueDatatype="130" unbalanced="0"/>
    <cacheHierarchy uniqueName="[Measures].[% Real]" caption="% Real" measure="1" displayFolder="" measureGroup="FA_Detil_16_SP2D" count="0" oneField="1">
      <fieldsUsage count="1">
        <fieldUsage x="4"/>
      </fieldsUsage>
    </cacheHierarchy>
    <cacheHierarchy uniqueName="[Measures].[% SisaSP2D]" caption="% SisaSP2D" measure="1" displayFolder="" measureGroup="FA_Detil_16_SP2D" count="0"/>
    <cacheHierarchy uniqueName="[Measures].[Sisa Non Lock Pagu]" caption="Sisa Non Lock Pagu" measure="1" displayFolder="" measureGroup="FA_Detil_16_SP2D" count="0" oneField="1">
      <fieldsUsage count="1">
        <fieldUsage x="5"/>
      </fieldsUsage>
    </cacheHierarchy>
    <cacheHierarchy uniqueName="[Measures].[% Sisa Non Lock]" caption="% Sisa Non Lock" measure="1" displayFolder="" measureGroup="FA_Detil_16_SP2D" count="0" oneField="1">
      <fieldsUsage count="1">
        <fieldUsage x="6"/>
      </fieldsUsage>
    </cacheHierarchy>
    <cacheHierarchy uniqueName="[Measures].[__XL_Count Form Cetak POK]" caption="__XL_Count Form Cetak POK" measure="1" displayFolder="" measureGroup="Form Cetak POK" count="0" hidden="1"/>
    <cacheHierarchy uniqueName="[Measures].[__XL_Count FA_Detil_16_SP2D]" caption="__XL_Count FA_Detil_16_SP2D" measure="1" displayFolder="" measureGroup="FA_Detil_16_SP2D" count="0" hidden="1"/>
    <cacheHierarchy uniqueName="[Measures].[__XL_Count RPD Revisi]" caption="__XL_Count RPD Revisi" measure="1" displayFolder="" measureGroup="RPD Revisi" count="0" hidden="1"/>
    <cacheHierarchy uniqueName="[Measures].[__No measures defined]" caption="__No measures defined" measure="1" displayFolder="" count="0" hidden="1"/>
    <cacheHierarchy uniqueName="[Measures].[Sum of Jmlh]" caption="Sum of Jmlh" measure="1" displayFolder="" measureGroup="Form Cetak POK" count="0" hidden="1">
      <extLst>
        <ext xmlns:x15="http://schemas.microsoft.com/office/spreadsheetml/2010/11/main" uri="{B97F6D7D-B522-45F9-BDA1-12C45D357490}">
          <x15:cacheHierarchy aggregatedColumn="52"/>
        </ext>
      </extLst>
    </cacheHierarchy>
    <cacheHierarchy uniqueName="[Measures].[Sum of BLOKIR]" caption="Sum of BLOKIR" measure="1" displayFolder="" measureGroup="Form Cetak POK" count="0" hidden="1">
      <extLst>
        <ext xmlns:x15="http://schemas.microsoft.com/office/spreadsheetml/2010/11/main" uri="{B97F6D7D-B522-45F9-BDA1-12C45D357490}">
          <x15:cacheHierarchy aggregatedColumn="53"/>
        </ext>
      </extLst>
    </cacheHierarchy>
    <cacheHierarchy uniqueName="[Measures].[Sum of Pagu-Blokir]" caption="Sum of Pagu-Blokir" measure="1" displayFolder="" measureGroup="Form Cetak POK" count="0" hidden="1">
      <extLst>
        <ext xmlns:x15="http://schemas.microsoft.com/office/spreadsheetml/2010/11/main" uri="{B97F6D7D-B522-45F9-BDA1-12C45D357490}">
          <x15:cacheHierarchy aggregatedColumn="54"/>
        </ext>
      </extLst>
    </cacheHierarchy>
    <cacheHierarchy uniqueName="[Measures].[Sum of Pagu Revisi]" caption="Sum of Pagu Revisi" measure="1" displayFolder="" measureGroup="FA_Detil_16_SP2D"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Sisa]" caption="Sum of Sisa"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ies>
  <kpis count="0"/>
  <dimensions count="4">
    <dimension name="FA_Detil_16_SP2D" uniqueName="[FA_Detil_16_SP2D]" caption="FA_Detil_16_SP2D"/>
    <dimension name="Form Cetak POK" uniqueName="[Form Cetak POK]" caption="Form Cetak POK"/>
    <dimension measure="1" name="Measures" uniqueName="[Measures]" caption="Measures"/>
    <dimension name="RPD Revisi" uniqueName="[RPD Revisi]" caption="RPD Revisi"/>
  </dimensions>
  <measureGroups count="3">
    <measureGroup name="FA_Detil_16_SP2D" caption="FA_Detil_16_SP2D"/>
    <measureGroup name="Form Cetak POK" caption="Form Cetak POK"/>
    <measureGroup name="RPD Revisi" caption="RPD Revisi"/>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2.99649409722" backgroundQuery="1" createdVersion="8" refreshedVersion="8" minRefreshableVersion="3" recordCount="0" supportSubquery="1" supportAdvancedDrill="1" xr:uid="{55266641-44C4-4A1B-BC94-8C424C3787EF}">
  <cacheSource type="external" connectionId="8"/>
  <cacheFields count="8">
    <cacheField name="[FA_Detil_16_SP2D].[Nama Satker].[Nama Satker]" caption="Nama Satker" numFmtId="0" hierarchy="5" level="1">
      <sharedItems count="1">
        <s v="SEKRETARIAT BADAN RISET DAN SUMBERDAYA MANUSIA KELAUTAN DAN PERIKANAN"/>
      </sharedItems>
    </cacheField>
    <cacheField name="[FA_Detil_16_SP2D].[Es2].[Es2]" caption="Es2" numFmtId="0" hierarchy="36" level="1">
      <sharedItems count="3">
        <s v="Pusat Pelatihan dan Penyuluhan KP"/>
        <s v="Pusat Pendidikan KP"/>
        <s v="Sekretariat BRSDM KP"/>
      </sharedItems>
    </cacheField>
    <cacheField name="[Measures].[Sum of Pagu Revisi]" caption="Sum of Pagu Revisi" numFmtId="0" hierarchy="136" level="32767"/>
    <cacheField name="[Measures].[Sum of Lock Pagu]" caption="Sum of Lock Pagu" numFmtId="0" hierarchy="139" level="32767"/>
    <cacheField name="[Measures].[Sum of S.d Periode]" caption="Sum of S.d Periode" numFmtId="0" hierarchy="137" level="32767"/>
    <cacheField name="[Measures].[% Real]" caption="% Real" numFmtId="0" hierarchy="125" level="32767"/>
    <cacheField name="[Measures].[Sum of Sisa]" caption="Sum of Sisa" numFmtId="0" hierarchy="138" level="32767"/>
    <cacheField name="[Measures].[% SisaSP2D]" caption="% SisaSP2D" numFmtId="0" hierarchy="126" level="32767"/>
  </cacheFields>
  <cacheHierarchies count="141">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2" memberValueDatatype="130" unbalanced="0">
      <fieldsUsage count="2">
        <fieldUsage x="-1"/>
        <fieldUsage x="0"/>
      </fieldsUsage>
    </cacheHierarchy>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13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2" memberValueDatatype="130" unbalanced="0">
      <fieldsUsage count="2">
        <fieldUsage x="-1"/>
        <fieldUsage x="1"/>
      </fieldsUsage>
    </cacheHierarchy>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orm Cetak POK].[Es1]" caption="Es1" attribute="1" defaultMemberUniqueName="[Form Cetak POK].[Es1].[All]" allUniqueName="[Form Cetak POK].[Es1].[All]" dimensionUniqueName="[Form Cetak POK]" displayFolder="" count="0" memberValueDatatype="130" unbalanced="0"/>
    <cacheHierarchy uniqueName="[Form Cetak POK].[KdSatker]" caption="KdSatker" attribute="1" defaultMemberUniqueName="[Form Cetak POK].[KdSatker].[All]" allUniqueName="[Form Cetak POK].[KdSatker].[All]" dimensionUniqueName="[Form Cetak POK]" displayFolder="" count="0" memberValueDatatype="130" unbalanced="0"/>
    <cacheHierarchy uniqueName="[Form Cetak POK].[Nama Satker]" caption="Nama Satker" attribute="1" defaultMemberUniqueName="[Form Cetak POK].[Nama Satker].[All]" allUniqueName="[Form Cetak POK].[Nama Satker].[All]" dimensionUniqueName="[Form Cetak POK]" displayFolder="" count="0" memberValueDatatype="130" unbalanced="0"/>
    <cacheHierarchy uniqueName="[Form Cetak POK].[Program]" caption="Program" attribute="1" defaultMemberUniqueName="[Form Cetak POK].[Program].[All]" allUniqueName="[Form Cetak POK].[Program].[All]" dimensionUniqueName="[Form Cetak POK]" displayFolder="" count="0" memberValueDatatype="130" unbalanced="0"/>
    <cacheHierarchy uniqueName="[Form Cetak POK].[Kegiatan]" caption="Kegiatan" attribute="1" defaultMemberUniqueName="[Form Cetak POK].[Kegiatan].[All]" allUniqueName="[Form Cetak POK].[Kegiatan].[All]" dimensionUniqueName="[Form Cetak POK]" displayFolder="" count="0" memberValueDatatype="130" unbalanced="0"/>
    <cacheHierarchy uniqueName="[Form Cetak POK].[KRO]" caption="KRO" attribute="1" defaultMemberUniqueName="[Form Cetak POK].[KRO].[All]" allUniqueName="[Form Cetak POK].[KRO].[All]" dimensionUniqueName="[Form Cetak POK]" displayFolder="" count="0" memberValueDatatype="130" unbalanced="0"/>
    <cacheHierarchy uniqueName="[Form Cetak POK].[RO]" caption="RO" attribute="1" defaultMemberUniqueName="[Form Cetak POK].[RO].[All]" allUniqueName="[Form Cetak POK].[RO].[All]" dimensionUniqueName="[Form Cetak POK]" displayFolder="" count="0" memberValueDatatype="130" unbalanced="0"/>
    <cacheHierarchy uniqueName="[Form Cetak POK].[Komponen]" caption="Komponen" attribute="1" defaultMemberUniqueName="[Form Cetak POK].[Komponen].[All]" allUniqueName="[Form Cetak POK].[Komponen].[All]" dimensionUniqueName="[Form Cetak POK]" displayFolder="" count="0" memberValueDatatype="130" unbalanced="0"/>
    <cacheHierarchy uniqueName="[Form Cetak POK].[Subkomponen]" caption="Subkomponen" attribute="1" defaultMemberUniqueName="[Form Cetak POK].[Subkomponen].[All]" allUniqueName="[Form Cetak POK].[Subkomponen].[All]" dimensionUniqueName="[Form Cetak POK]" displayFolder="" count="0" memberValueDatatype="130" unbalanced="0"/>
    <cacheHierarchy uniqueName="[Form Cetak POK].[Akun]" caption="Akun" attribute="1" defaultMemberUniqueName="[Form Cetak POK].[Akun].[All]" allUniqueName="[Form Cetak POK].[Akun].[All]" dimensionUniqueName="[Form Cetak POK]" displayFolder="" count="0" memberValueDatatype="130" unbalanced="0"/>
    <cacheHierarchy uniqueName="[Form Cetak POK].[Uraian]" caption="Uraian" attribute="1" defaultMemberUniqueName="[Form Cetak POK].[Uraian].[All]" allUniqueName="[Form Cetak POK].[Uraian].[All]" dimensionUniqueName="[Form Cetak POK]" displayFolder="" count="0" memberValueDatatype="130" unbalanced="0"/>
    <cacheHierarchy uniqueName="[Form Cetak POK].[Vol]" caption="Vol" attribute="1" defaultMemberUniqueName="[Form Cetak POK].[Vol].[All]" allUniqueName="[Form Cetak POK].[Vol].[All]" dimensionUniqueName="[Form Cetak POK]" displayFolder="" count="0" memberValueDatatype="5" unbalanced="0"/>
    <cacheHierarchy uniqueName="[Form Cetak POK].[HSat]" caption="HSat" attribute="1" defaultMemberUniqueName="[Form Cetak POK].[HSat].[All]" allUniqueName="[Form Cetak POK].[HSat].[All]" dimensionUniqueName="[Form Cetak POK]" displayFolder="" count="0" memberValueDatatype="5" unbalanced="0"/>
    <cacheHierarchy uniqueName="[Form Cetak POK].[Jmlh]" caption="Jmlh" attribute="1" defaultMemberUniqueName="[Form Cetak POK].[Jmlh].[All]" allUniqueName="[Form Cetak POK].[Jmlh].[All]" dimensionUniqueName="[Form Cetak POK]" displayFolder="" count="0" memberValueDatatype="5" unbalanced="0"/>
    <cacheHierarchy uniqueName="[Form Cetak POK].[BLOKIR]" caption="BLOKIR" attribute="1" defaultMemberUniqueName="[Form Cetak POK].[BLOKIR].[All]" allUniqueName="[Form Cetak POK].[BLOKIR].[All]" dimensionUniqueName="[Form Cetak POK]" displayFolder="" count="0" memberValueDatatype="5" unbalanced="0"/>
    <cacheHierarchy uniqueName="[Form Cetak POK].[Pagu-Blokir]" caption="Pagu-Blokir" attribute="1" defaultMemberUniqueName="[Form Cetak POK].[Pagu-Blokir].[All]" allUniqueName="[Form Cetak POK].[Pagu-Blokir].[All]" dimensionUniqueName="[Form Cetak POK]" displayFolder="" count="0" memberValueDatatype="5" unbalanced="0"/>
    <cacheHierarchy uniqueName="[Form Cetak POK].[PPK]" caption="PPK" attribute="1" defaultMemberUniqueName="[Form Cetak POK].[PPK].[All]" allUniqueName="[Form Cetak POK].[PPK].[All]" dimensionUniqueName="[Form Cetak POK]" displayFolder="" count="0" memberValueDatatype="130" unbalanced="0"/>
    <cacheHierarchy uniqueName="[Form Cetak POK].[JAN]" caption="JAN" attribute="1" defaultMemberUniqueName="[Form Cetak POK].[JAN].[All]" allUniqueName="[Form Cetak POK].[JAN].[All]" dimensionUniqueName="[Form Cetak POK]" displayFolder="" count="0" memberValueDatatype="5" unbalanced="0"/>
    <cacheHierarchy uniqueName="[Form Cetak POK].[FEB]" caption="FEB" attribute="1" defaultMemberUniqueName="[Form Cetak POK].[FEB].[All]" allUniqueName="[Form Cetak POK].[FEB].[All]" dimensionUniqueName="[Form Cetak POK]" displayFolder="" count="0" memberValueDatatype="5" unbalanced="0"/>
    <cacheHierarchy uniqueName="[Form Cetak POK].[MRT]" caption="MRT" attribute="1" defaultMemberUniqueName="[Form Cetak POK].[MRT].[All]" allUniqueName="[Form Cetak POK].[MRT].[All]" dimensionUniqueName="[Form Cetak POK]" displayFolder="" count="0" memberValueDatatype="5" unbalanced="0"/>
    <cacheHierarchy uniqueName="[Form Cetak POK].[APRIL]" caption="APRIL" attribute="1" defaultMemberUniqueName="[Form Cetak POK].[APRIL].[All]" allUniqueName="[Form Cetak POK].[APRIL].[All]" dimensionUniqueName="[Form Cetak POK]" displayFolder="" count="0" memberValueDatatype="5" unbalanced="0"/>
    <cacheHierarchy uniqueName="[Form Cetak POK].[MEI]" caption="MEI" attribute="1" defaultMemberUniqueName="[Form Cetak POK].[MEI].[All]" allUniqueName="[Form Cetak POK].[MEI].[All]" dimensionUniqueName="[Form Cetak POK]" displayFolder="" count="0" memberValueDatatype="5" unbalanced="0"/>
    <cacheHierarchy uniqueName="[Form Cetak POK].[JUNI]" caption="JUNI" attribute="1" defaultMemberUniqueName="[Form Cetak POK].[JUNI].[All]" allUniqueName="[Form Cetak POK].[JUNI].[All]" dimensionUniqueName="[Form Cetak POK]" displayFolder="" count="0" memberValueDatatype="5" unbalanced="0"/>
    <cacheHierarchy uniqueName="[Form Cetak POK].[JULI]" caption="JULI" attribute="1" defaultMemberUniqueName="[Form Cetak POK].[JULI].[All]" allUniqueName="[Form Cetak POK].[JULI].[All]" dimensionUniqueName="[Form Cetak POK]" displayFolder="" count="0" memberValueDatatype="5" unbalanced="0"/>
    <cacheHierarchy uniqueName="[Form Cetak POK].[AGUST]" caption="AGUST" attribute="1" defaultMemberUniqueName="[Form Cetak POK].[AGUST].[All]" allUniqueName="[Form Cetak POK].[AGUST].[All]" dimensionUniqueName="[Form Cetak POK]" displayFolder="" count="0" memberValueDatatype="5" unbalanced="0"/>
    <cacheHierarchy uniqueName="[Form Cetak POK].[SEPT]" caption="SEPT" attribute="1" defaultMemberUniqueName="[Form Cetak POK].[SEPT].[All]" allUniqueName="[Form Cetak POK].[SEPT].[All]" dimensionUniqueName="[Form Cetak POK]" displayFolder="" count="0" memberValueDatatype="5" unbalanced="0"/>
    <cacheHierarchy uniqueName="[Form Cetak POK].[OKT]" caption="OKT" attribute="1" defaultMemberUniqueName="[Form Cetak POK].[OKT].[All]" allUniqueName="[Form Cetak POK].[OKT].[All]" dimensionUniqueName="[Form Cetak POK]" displayFolder="" count="0" memberValueDatatype="5" unbalanced="0"/>
    <cacheHierarchy uniqueName="[Form Cetak POK].[NOP]" caption="NOP" attribute="1" defaultMemberUniqueName="[Form Cetak POK].[NOP].[All]" allUniqueName="[Form Cetak POK].[NOP].[All]" dimensionUniqueName="[Form Cetak POK]" displayFolder="" count="0" memberValueDatatype="5" unbalanced="0"/>
    <cacheHierarchy uniqueName="[Form Cetak POK].[DES]" caption="DES" attribute="1" defaultMemberUniqueName="[Form Cetak POK].[DES].[All]" allUniqueName="[Form Cetak POK].[DES].[All]" dimensionUniqueName="[Form Cetak POK]" displayFolder="" count="0" memberValueDatatype="5" unbalanced="0"/>
    <cacheHierarchy uniqueName="[Form Cetak POK].[MAK Subkomp]" caption="MAK Subkomp" attribute="1" defaultMemberUniqueName="[Form Cetak POK].[MAK Subkomp].[All]" allUniqueName="[Form Cetak POK].[MAK Subkomp].[All]" dimensionUniqueName="[Form Cetak POK]" displayFolder="" count="0" memberValueDatatype="130" unbalanced="0"/>
    <cacheHierarchy uniqueName="[Form Cetak POK].[MAK AKUN]" caption="MAK AKUN" attribute="1" defaultMemberUniqueName="[Form Cetak POK].[MAK AKUN].[All]" allUniqueName="[Form Cetak POK].[MAK AKUN].[All]" dimensionUniqueName="[Form Cetak POK]" displayFolder="" count="0" memberValueDatatype="130" unbalanced="0"/>
    <cacheHierarchy uniqueName="[Form Cetak POK].[MAK]" caption="MAK" attribute="1" defaultMemberUniqueName="[Form Cetak POK].[MAK].[All]" allUniqueName="[Form Cetak POK].[MAK].[All]" dimensionUniqueName="[Form Cetak POK]" displayFolder="" count="0" memberValueDatatype="130" unbalanced="0"/>
    <cacheHierarchy uniqueName="[Form Cetak POK].[NOITEM]" caption="NOITEM" attribute="1" defaultMemberUniqueName="[Form Cetak POK].[NOITEM].[All]" allUniqueName="[Form Cetak POK].[NOITEM].[All]" dimensionUniqueName="[Form Cetak POK]" displayFolder="" count="0" memberValueDatatype="130" unbalanced="0"/>
    <cacheHierarchy uniqueName="[Form Cetak POK].[MAK2]" caption="MAK2" attribute="1" defaultMemberUniqueName="[Form Cetak POK].[MAK2].[All]" allUniqueName="[Form Cetak POK].[MAK2].[All]" dimensionUniqueName="[Form Cetak POK]" displayFolder="" count="0" memberValueDatatype="130" unbalanced="0"/>
    <cacheHierarchy uniqueName="[Form Cetak POK].[Index]" caption="Index" attribute="1" defaultMemberUniqueName="[Form Cetak POK].[Index].[All]" allUniqueName="[Form Cetak POK].[Index].[All]" dimensionUniqueName="[Form Cetak POK]" displayFolder="" count="0" memberValueDatatype="130" unbalanced="0"/>
    <cacheHierarchy uniqueName="[Form Cetak POK].[Kegiatan KoordSubKoord]" caption="Kegiatan KoordSubKoord" attribute="1" defaultMemberUniqueName="[Form Cetak POK].[Kegiatan KoordSubKoord].[All]" allUniqueName="[Form Cetak POK].[Kegiatan KoordSubKoord].[All]" dimensionUniqueName="[Form Cetak POK]" displayFolder="" count="0" memberValueDatatype="130" unbalanced="0"/>
    <cacheHierarchy uniqueName="[Form Cetak POK].[Es2]" caption="Es2" attribute="1" defaultMemberUniqueName="[Form Cetak POK].[Es2].[All]" allUniqueName="[Form Cetak POK].[Es2].[All]" dimensionUniqueName="[Form Cetak POK]" displayFolder="" count="0" memberValueDatatype="130" unbalanced="0"/>
    <cacheHierarchy uniqueName="[Form Cetak POK].[Koordinator]" caption="Koordinator" attribute="1" defaultMemberUniqueName="[Form Cetak POK].[Koordinator].[All]" allUniqueName="[Form Cetak POK].[Koordinator].[All]" dimensionUniqueName="[Form Cetak POK]" displayFolder="" count="0" memberValueDatatype="130" unbalanced="0"/>
    <cacheHierarchy uniqueName="[Form Cetak POK].[Subkoordinator]" caption="Subkoordinator" attribute="1" defaultMemberUniqueName="[Form Cetak POK].[Subkoordinator].[All]" allUniqueName="[Form Cetak POK].[Subkoordinator].[All]" dimensionUniqueName="[Form Cetak POK]" displayFolder="" count="0" memberValueDatatype="130" unbalanced="0"/>
    <cacheHierarchy uniqueName="[Form Cetak POK].[Jenis Belanja]" caption="Jenis Belanja" attribute="1" defaultMemberUniqueName="[Form Cetak POK].[Jenis Belanja].[All]" allUniqueName="[Form Cetak POK].[Jenis Belanja].[All]" dimensionUniqueName="[Form Cetak POK]" displayFolder="" count="0" memberValueDatatype="130" unbalanced="0"/>
    <cacheHierarchy uniqueName="[Form Cetak POK].[Detil Jenis Belanja]" caption="Detil Jenis Belanja" attribute="1" defaultMemberUniqueName="[Form Cetak POK].[Detil Jenis Belanja].[All]" allUniqueName="[Form Cetak POK].[Detil Jenis Belanja].[All]" dimensionUniqueName="[Form Cetak POK]" displayFolder="" count="0" memberValueDatatype="130" unbalanced="0"/>
    <cacheHierarchy uniqueName="[Form Cetak POK].[Status Akun]" caption="Status Akun" attribute="1" defaultMemberUniqueName="[Form Cetak POK].[Status Akun].[All]" allUniqueName="[Form Cetak POK].[Status Akun].[All]" dimensionUniqueName="[Form Cetak POK]" displayFolder="" count="0" memberValueDatatype="130" unbalanced="0"/>
    <cacheHierarchy uniqueName="[Form Cetak POK].[Status Covid]" caption="Status Covid" attribute="1" defaultMemberUniqueName="[Form Cetak POK].[Status Covid].[All]" allUniqueName="[Form Cetak POK].[Status Covid].[All]" dimensionUniqueName="[Form Cetak POK]" displayFolder="" count="0" memberValueDatatype="130" unbalanced="0"/>
    <cacheHierarchy uniqueName="[RPD Revisi].[Es1]" caption="Es1" attribute="1" defaultMemberUniqueName="[RPD Revisi].[Es1].[All]" allUniqueName="[RPD Revisi].[Es1].[All]" dimensionUniqueName="[RPD Revisi]" displayFolder="" count="0" memberValueDatatype="130" unbalanced="0"/>
    <cacheHierarchy uniqueName="[RPD Revisi].[KdSatker]" caption="KdSatker" attribute="1" defaultMemberUniqueName="[RPD Revisi].[KdSatker].[All]" allUniqueName="[RPD Revisi].[KdSatker].[All]" dimensionUniqueName="[RPD Revisi]" displayFolder="" count="0" memberValueDatatype="130" unbalanced="0"/>
    <cacheHierarchy uniqueName="[RPD Revisi].[Nama Satker]" caption="Nama Satker" attribute="1" defaultMemberUniqueName="[RPD Revisi].[Nama Satker].[All]" allUniqueName="[RPD Revisi].[Nama Satker].[All]" dimensionUniqueName="[RPD Revisi]" displayFolder="" count="0" memberValueDatatype="130" unbalanced="0"/>
    <cacheHierarchy uniqueName="[RPD Revisi].[Program]" caption="Program" attribute="1" defaultMemberUniqueName="[RPD Revisi].[Program].[All]" allUniqueName="[RPD Revisi].[Program].[All]" dimensionUniqueName="[RPD Revisi]" displayFolder="" count="0" memberValueDatatype="130" unbalanced="0"/>
    <cacheHierarchy uniqueName="[RPD Revisi].[Kegiatan]" caption="Kegiatan" attribute="1" defaultMemberUniqueName="[RPD Revisi].[Kegiatan].[All]" allUniqueName="[RPD Revisi].[Kegiatan].[All]" dimensionUniqueName="[RPD Revisi]" displayFolder="" count="0" memberValueDatatype="130" unbalanced="0"/>
    <cacheHierarchy uniqueName="[RPD Revisi].[KRO]" caption="KRO" attribute="1" defaultMemberUniqueName="[RPD Revisi].[KRO].[All]" allUniqueName="[RPD Revisi].[KRO].[All]" dimensionUniqueName="[RPD Revisi]" displayFolder="" count="0" memberValueDatatype="130" unbalanced="0"/>
    <cacheHierarchy uniqueName="[RPD Revisi].[RO]" caption="RO" attribute="1" defaultMemberUniqueName="[RPD Revisi].[RO].[All]" allUniqueName="[RPD Revisi].[RO].[All]" dimensionUniqueName="[RPD Revisi]" displayFolder="" count="0" memberValueDatatype="130" unbalanced="0"/>
    <cacheHierarchy uniqueName="[RPD Revisi].[Komponen]" caption="Komponen" attribute="1" defaultMemberUniqueName="[RPD Revisi].[Komponen].[All]" allUniqueName="[RPD Revisi].[Komponen].[All]" dimensionUniqueName="[RPD Revisi]" displayFolder="" count="0" memberValueDatatype="130" unbalanced="0"/>
    <cacheHierarchy uniqueName="[RPD Revisi].[Subkomponen]" caption="Subkomponen" attribute="1" defaultMemberUniqueName="[RPD Revisi].[Subkomponen].[All]" allUniqueName="[RPD Revisi].[Subkomponen].[All]" dimensionUniqueName="[RPD Revisi]" displayFolder="" count="0" memberValueDatatype="130" unbalanced="0"/>
    <cacheHierarchy uniqueName="[RPD Revisi].[Akun]" caption="Akun" attribute="1" defaultMemberUniqueName="[RPD Revisi].[Akun].[All]" allUniqueName="[RPD Revisi].[Akun].[All]" dimensionUniqueName="[RPD Revisi]" displayFolder="" count="0" memberValueDatatype="130" unbalanced="0"/>
    <cacheHierarchy uniqueName="[RPD Revisi].[Uraian]" caption="Uraian" attribute="1" defaultMemberUniqueName="[RPD Revisi].[Uraian].[All]" allUniqueName="[RPD Revisi].[Uraian].[All]" dimensionUniqueName="[RPD Revisi]" displayFolder="" count="0" memberValueDatatype="130" unbalanced="0"/>
    <cacheHierarchy uniqueName="[RPD Revisi].[Vol]" caption="Vol" attribute="1" defaultMemberUniqueName="[RPD Revisi].[Vol].[All]" allUniqueName="[RPD Revisi].[Vol].[All]" dimensionUniqueName="[RPD Revisi]" displayFolder="" count="0" memberValueDatatype="5" unbalanced="0"/>
    <cacheHierarchy uniqueName="[RPD Revisi].[HSat]" caption="HSat" attribute="1" defaultMemberUniqueName="[RPD Revisi].[HSat].[All]" allUniqueName="[RPD Revisi].[HSat].[All]" dimensionUniqueName="[RPD Revisi]" displayFolder="" count="0" memberValueDatatype="5" unbalanced="0"/>
    <cacheHierarchy uniqueName="[RPD Revisi].[Jmlh]" caption="Jmlh" attribute="1" defaultMemberUniqueName="[RPD Revisi].[Jmlh].[All]" allUniqueName="[RPD Revisi].[Jmlh].[All]" dimensionUniqueName="[RPD Revisi]" displayFolder="" count="0" memberValueDatatype="5" unbalanced="0"/>
    <cacheHierarchy uniqueName="[RPD Revisi].[BLOKIR]" caption="BLOKIR" attribute="1" defaultMemberUniqueName="[RPD Revisi].[BLOKIR].[All]" allUniqueName="[RPD Revisi].[BLOKIR].[All]" dimensionUniqueName="[RPD Revisi]" displayFolder="" count="0" memberValueDatatype="5" unbalanced="0"/>
    <cacheHierarchy uniqueName="[RPD Revisi].[Pagu-Blokir]" caption="Pagu-Blokir" attribute="1" defaultMemberUniqueName="[RPD Revisi].[Pagu-Blokir].[All]" allUniqueName="[RPD Revisi].[Pagu-Blokir].[All]" dimensionUniqueName="[RPD Revisi]" displayFolder="" count="0" memberValueDatatype="5" unbalanced="0"/>
    <cacheHierarchy uniqueName="[RPD Revisi].[PPK]" caption="PPK" attribute="1" defaultMemberUniqueName="[RPD Revisi].[PPK].[All]" allUniqueName="[RPD Revisi].[PPK].[All]" dimensionUniqueName="[RPD Revisi]" displayFolder="" count="0" memberValueDatatype="130" unbalanced="0"/>
    <cacheHierarchy uniqueName="[RPD Revisi].[JAN]" caption="JAN" attribute="1" defaultMemberUniqueName="[RPD Revisi].[JAN].[All]" allUniqueName="[RPD Revisi].[JAN].[All]" dimensionUniqueName="[RPD Revisi]" displayFolder="" count="0" memberValueDatatype="5" unbalanced="0"/>
    <cacheHierarchy uniqueName="[RPD Revisi].[FEB]" caption="FEB" attribute="1" defaultMemberUniqueName="[RPD Revisi].[FEB].[All]" allUniqueName="[RPD Revisi].[FEB].[All]" dimensionUniqueName="[RPD Revisi]" displayFolder="" count="0" memberValueDatatype="5" unbalanced="0"/>
    <cacheHierarchy uniqueName="[RPD Revisi].[MRT]" caption="MRT" attribute="1" defaultMemberUniqueName="[RPD Revisi].[MRT].[All]" allUniqueName="[RPD Revisi].[MRT].[All]" dimensionUniqueName="[RPD Revisi]" displayFolder="" count="0" memberValueDatatype="5" unbalanced="0"/>
    <cacheHierarchy uniqueName="[RPD Revisi].[APRIL]" caption="APRIL" attribute="1" defaultMemberUniqueName="[RPD Revisi].[APRIL].[All]" allUniqueName="[RPD Revisi].[APRIL].[All]" dimensionUniqueName="[RPD Revisi]" displayFolder="" count="0" memberValueDatatype="5" unbalanced="0"/>
    <cacheHierarchy uniqueName="[RPD Revisi].[MEI]" caption="MEI" attribute="1" defaultMemberUniqueName="[RPD Revisi].[MEI].[All]" allUniqueName="[RPD Revisi].[MEI].[All]" dimensionUniqueName="[RPD Revisi]" displayFolder="" count="0" memberValueDatatype="5" unbalanced="0"/>
    <cacheHierarchy uniqueName="[RPD Revisi].[JUNI]" caption="JUNI" attribute="1" defaultMemberUniqueName="[RPD Revisi].[JUNI].[All]" allUniqueName="[RPD Revisi].[JUNI].[All]" dimensionUniqueName="[RPD Revisi]" displayFolder="" count="0" memberValueDatatype="5" unbalanced="0"/>
    <cacheHierarchy uniqueName="[RPD Revisi].[JULI]" caption="JULI" attribute="1" defaultMemberUniqueName="[RPD Revisi].[JULI].[All]" allUniqueName="[RPD Revisi].[JULI].[All]" dimensionUniqueName="[RPD Revisi]" displayFolder="" count="0" memberValueDatatype="5" unbalanced="0"/>
    <cacheHierarchy uniqueName="[RPD Revisi].[AGUST]" caption="AGUST" attribute="1" defaultMemberUniqueName="[RPD Revisi].[AGUST].[All]" allUniqueName="[RPD Revisi].[AGUST].[All]" dimensionUniqueName="[RPD Revisi]" displayFolder="" count="0" memberValueDatatype="5" unbalanced="0"/>
    <cacheHierarchy uniqueName="[RPD Revisi].[SEPT]" caption="SEPT" attribute="1" defaultMemberUniqueName="[RPD Revisi].[SEPT].[All]" allUniqueName="[RPD Revisi].[SEPT].[All]" dimensionUniqueName="[RPD Revisi]" displayFolder="" count="0" memberValueDatatype="5" unbalanced="0"/>
    <cacheHierarchy uniqueName="[RPD Revisi].[OKT]" caption="OKT" attribute="1" defaultMemberUniqueName="[RPD Revisi].[OKT].[All]" allUniqueName="[RPD Revisi].[OKT].[All]" dimensionUniqueName="[RPD Revisi]" displayFolder="" count="0" memberValueDatatype="5" unbalanced="0"/>
    <cacheHierarchy uniqueName="[RPD Revisi].[NOP]" caption="NOP" attribute="1" defaultMemberUniqueName="[RPD Revisi].[NOP].[All]" allUniqueName="[RPD Revisi].[NOP].[All]" dimensionUniqueName="[RPD Revisi]" displayFolder="" count="0" memberValueDatatype="5" unbalanced="0"/>
    <cacheHierarchy uniqueName="[RPD Revisi].[DES]" caption="DES" attribute="1" defaultMemberUniqueName="[RPD Revisi].[DES].[All]" allUniqueName="[RPD Revisi].[DES].[All]" dimensionUniqueName="[RPD Revisi]" displayFolder="" count="0" memberValueDatatype="5" unbalanced="0"/>
    <cacheHierarchy uniqueName="[RPD Revisi].[MAK Subkomp]" caption="MAK Subkomp" attribute="1" defaultMemberUniqueName="[RPD Revisi].[MAK Subkomp].[All]" allUniqueName="[RPD Revisi].[MAK Subkomp].[All]" dimensionUniqueName="[RPD Revisi]" displayFolder="" count="0" memberValueDatatype="130" unbalanced="0"/>
    <cacheHierarchy uniqueName="[RPD Revisi].[MAK AKUN]" caption="MAK AKUN" attribute="1" defaultMemberUniqueName="[RPD Revisi].[MAK AKUN].[All]" allUniqueName="[RPD Revisi].[MAK AKUN].[All]" dimensionUniqueName="[RPD Revisi]" displayFolder="" count="0" memberValueDatatype="130" unbalanced="0"/>
    <cacheHierarchy uniqueName="[RPD Revisi].[MAK]" caption="MAK" attribute="1" defaultMemberUniqueName="[RPD Revisi].[MAK].[All]" allUniqueName="[RPD Revisi].[MAK].[All]" dimensionUniqueName="[RPD Revisi]" displayFolder="" count="0" memberValueDatatype="130" unbalanced="0"/>
    <cacheHierarchy uniqueName="[RPD Revisi].[NOITEM]" caption="NOITEM" attribute="1" defaultMemberUniqueName="[RPD Revisi].[NOITEM].[All]" allUniqueName="[RPD Revisi].[NOITEM].[All]" dimensionUniqueName="[RPD Revisi]" displayFolder="" count="0" memberValueDatatype="130" unbalanced="0"/>
    <cacheHierarchy uniqueName="[RPD Revisi].[MAK2]" caption="MAK2" attribute="1" defaultMemberUniqueName="[RPD Revisi].[MAK2].[All]" allUniqueName="[RPD Revisi].[MAK2].[All]" dimensionUniqueName="[RPD Revisi]" displayFolder="" count="0" memberValueDatatype="130" unbalanced="0"/>
    <cacheHierarchy uniqueName="[RPD Revisi].[Index]" caption="Index" attribute="1" defaultMemberUniqueName="[RPD Revisi].[Index].[All]" allUniqueName="[RPD Revisi].[Index].[All]" dimensionUniqueName="[RPD Revisi]" displayFolder="" count="0" memberValueDatatype="130" unbalanced="0"/>
    <cacheHierarchy uniqueName="[RPD Revisi].[Kegiatan KoordSubKoord]" caption="Kegiatan KoordSubKoord" attribute="1" defaultMemberUniqueName="[RPD Revisi].[Kegiatan KoordSubKoord].[All]" allUniqueName="[RPD Revisi].[Kegiatan KoordSubKoord].[All]" dimensionUniqueName="[RPD Revisi]" displayFolder="" count="0" memberValueDatatype="130" unbalanced="0"/>
    <cacheHierarchy uniqueName="[RPD Revisi].[Es2]" caption="Es2" attribute="1" defaultMemberUniqueName="[RPD Revisi].[Es2].[All]" allUniqueName="[RPD Revisi].[Es2].[All]" dimensionUniqueName="[RPD Revisi]" displayFolder="" count="0" memberValueDatatype="130" unbalanced="0"/>
    <cacheHierarchy uniqueName="[RPD Revisi].[Koordinator]" caption="Koordinator" attribute="1" defaultMemberUniqueName="[RPD Revisi].[Koordinator].[All]" allUniqueName="[RPD Revisi].[Koordinator].[All]" dimensionUniqueName="[RPD Revisi]" displayFolder="" count="0" memberValueDatatype="130" unbalanced="0"/>
    <cacheHierarchy uniqueName="[RPD Revisi].[Subkoordinator]" caption="Subkoordinator" attribute="1" defaultMemberUniqueName="[RPD Revisi].[Subkoordinator].[All]" allUniqueName="[RPD Revisi].[Subkoordinator].[All]" dimensionUniqueName="[RPD Revisi]" displayFolder="" count="0" memberValueDatatype="130" unbalanced="0"/>
    <cacheHierarchy uniqueName="[RPD Revisi].[Jenis Belanja]" caption="Jenis Belanja" attribute="1" defaultMemberUniqueName="[RPD Revisi].[Jenis Belanja].[All]" allUniqueName="[RPD Revisi].[Jenis Belanja].[All]" dimensionUniqueName="[RPD Revisi]" displayFolder="" count="0" memberValueDatatype="130" unbalanced="0"/>
    <cacheHierarchy uniqueName="[RPD Revisi].[Detil Jenis Belanja]" caption="Detil Jenis Belanja" attribute="1" defaultMemberUniqueName="[RPD Revisi].[Detil Jenis Belanja].[All]" allUniqueName="[RPD Revisi].[Detil Jenis Belanja].[All]" dimensionUniqueName="[RPD Revisi]" displayFolder="" count="0" memberValueDatatype="130" unbalanced="0"/>
    <cacheHierarchy uniqueName="[RPD Revisi].[Status Akun]" caption="Status Akun" attribute="1" defaultMemberUniqueName="[RPD Revisi].[Status Akun].[All]" allUniqueName="[RPD Revisi].[Status Akun].[All]" dimensionUniqueName="[RPD Revisi]" displayFolder="" count="0" memberValueDatatype="130" unbalanced="0"/>
    <cacheHierarchy uniqueName="[RPD Revisi].[Status Covid]" caption="Status Covid" attribute="1" defaultMemberUniqueName="[RPD Revisi].[Status Covid].[All]" allUniqueName="[RPD Revisi].[Status Covid].[All]" dimensionUniqueName="[RPD Revisi]" displayFolder="" count="0" memberValueDatatype="130" unbalanced="0"/>
    <cacheHierarchy uniqueName="[Measures].[% Real]" caption="% Real" measure="1" displayFolder="" measureGroup="FA_Detil_16_SP2D" count="0" oneField="1">
      <fieldsUsage count="1">
        <fieldUsage x="5"/>
      </fieldsUsage>
    </cacheHierarchy>
    <cacheHierarchy uniqueName="[Measures].[% SisaSP2D]" caption="% SisaSP2D" measure="1" displayFolder="" measureGroup="FA_Detil_16_SP2D" count="0" oneField="1">
      <fieldsUsage count="1">
        <fieldUsage x="7"/>
      </fieldsUsage>
    </cacheHierarchy>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__XL_Count Form Cetak POK]" caption="__XL_Count Form Cetak POK" measure="1" displayFolder="" measureGroup="Form Cetak POK" count="0" hidden="1"/>
    <cacheHierarchy uniqueName="[Measures].[__XL_Count FA_Detil_16_SP2D]" caption="__XL_Count FA_Detil_16_SP2D" measure="1" displayFolder="" measureGroup="FA_Detil_16_SP2D" count="0" hidden="1"/>
    <cacheHierarchy uniqueName="[Measures].[__XL_Count RPD Revisi]" caption="__XL_Count RPD Revisi" measure="1" displayFolder="" measureGroup="RPD Revisi" count="0" hidden="1"/>
    <cacheHierarchy uniqueName="[Measures].[__No measures defined]" caption="__No measures defined" measure="1" displayFolder="" count="0" hidden="1"/>
    <cacheHierarchy uniqueName="[Measures].[Sum of Jmlh]" caption="Sum of Jmlh" measure="1" displayFolder="" measureGroup="Form Cetak POK" count="0" hidden="1">
      <extLst>
        <ext xmlns:x15="http://schemas.microsoft.com/office/spreadsheetml/2010/11/main" uri="{B97F6D7D-B522-45F9-BDA1-12C45D357490}">
          <x15:cacheHierarchy aggregatedColumn="52"/>
        </ext>
      </extLst>
    </cacheHierarchy>
    <cacheHierarchy uniqueName="[Measures].[Sum of BLOKIR]" caption="Sum of BLOKIR" measure="1" displayFolder="" measureGroup="Form Cetak POK" count="0" hidden="1">
      <extLst>
        <ext xmlns:x15="http://schemas.microsoft.com/office/spreadsheetml/2010/11/main" uri="{B97F6D7D-B522-45F9-BDA1-12C45D357490}">
          <x15:cacheHierarchy aggregatedColumn="53"/>
        </ext>
      </extLst>
    </cacheHierarchy>
    <cacheHierarchy uniqueName="[Measures].[Sum of Pagu-Blokir]" caption="Sum of Pagu-Blokir" measure="1" displayFolder="" measureGroup="Form Cetak POK" count="0" hidden="1">
      <extLst>
        <ext xmlns:x15="http://schemas.microsoft.com/office/spreadsheetml/2010/11/main" uri="{B97F6D7D-B522-45F9-BDA1-12C45D357490}">
          <x15:cacheHierarchy aggregatedColumn="54"/>
        </ext>
      </extLst>
    </cacheHierarchy>
    <cacheHierarchy uniqueName="[Measures].[Sum of Pagu Revisi]" caption="Sum of Pagu Revisi" measure="1" displayFolder="" measureGroup="FA_Detil_16_SP2D"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Sisa]" caption="Sum of Sisa" measure="1" displayFolder="" measureGroup="FA_Detil_16_SP2D" count="0" oneField="1" hidden="1">
      <fieldsUsage count="1">
        <fieldUsage x="6"/>
      </fieldsUsage>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ies>
  <kpis count="0"/>
  <dimensions count="4">
    <dimension name="FA_Detil_16_SP2D" uniqueName="[FA_Detil_16_SP2D]" caption="FA_Detil_16_SP2D"/>
    <dimension name="Form Cetak POK" uniqueName="[Form Cetak POK]" caption="Form Cetak POK"/>
    <dimension measure="1" name="Measures" uniqueName="[Measures]" caption="Measures"/>
    <dimension name="RPD Revisi" uniqueName="[RPD Revisi]" caption="RPD Revisi"/>
  </dimensions>
  <measureGroups count="3">
    <measureGroup name="FA_Detil_16_SP2D" caption="FA_Detil_16_SP2D"/>
    <measureGroup name="Form Cetak POK" caption="Form Cetak POK"/>
    <measureGroup name="RPD Revisi" caption="RPD Revisi"/>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4.384939699077" backgroundQuery="1" createdVersion="8" refreshedVersion="8" minRefreshableVersion="3" recordCount="0" supportSubquery="1" supportAdvancedDrill="1" xr:uid="{BA3093D8-EA8B-4AD6-A6CE-6E8DBCDBB166}">
  <cacheSource type="external" connectionId="8"/>
  <cacheFields count="13">
    <cacheField name="[Form Cetak POK].[Program].[Program]" caption="Program" numFmtId="0" hierarchy="42" level="1">
      <sharedItems count="2">
        <s v="DL. Program Pendidikan dan Pelatihan Vokasi"/>
        <s v="WA. Program Dukungan Manajemen"/>
      </sharedItems>
    </cacheField>
    <cacheField name="[Form Cetak POK].[Kegiatan].[Kegiatan]" caption="Kegiatan" numFmtId="0" hierarchy="43" level="1">
      <sharedItems count="3">
        <s v="2376. Pendidikan Kelautan dan Perikanan"/>
        <s v="2378. Dukungan Manajemen Internal Lingkup Badan Riset dan Sumber Daya Manusia Kelautan dan Perikanan"/>
        <s v="4345. Pendidikan dan Pelatihan Aparatur KP"/>
      </sharedItems>
    </cacheField>
    <cacheField name="[Form Cetak POK].[KRO].[KRO]" caption="KRO" numFmtId="0" hierarchy="44" level="1">
      <sharedItems count="6">
        <s v="2376.AFA. Norma, Standard, Prosedur dan Kriteria"/>
        <s v="2378.CAN. Sarana Bidang Teknologi Informasi dan Komunikasi"/>
        <s v="2378.EBA. Layanan Dukungan Manajemen Internal"/>
        <s v="2378.EBB. Layanan Sarana dan Prasarana Internal"/>
        <s v="2378.EBD. Layanan Manajemen Kinerja Internal"/>
        <s v="4345.EBC. Layanan Manajemen SDM Internal"/>
      </sharedItems>
    </cacheField>
    <cacheField name="[Form Cetak POK].[RO].[RO]" caption="RO" numFmtId="0" hierarchy="45" level="1">
      <sharedItems count="10">
        <s v="AFA.001. Norma, Standard, Prosedur dan Kriteria Pendidikan Kelautan dan Perikanan"/>
        <s v="CAN.001. Sarana Teknologi Informasi dan Komunikasi Bidang Riset dan SDM KP"/>
        <s v="EBA.958. Layanan Hubungan Masyarakat"/>
        <s v="EBA.962. Layanan Umum"/>
        <s v="EBA.994. Layanan Perkantoran"/>
        <s v="EBB.951. Layanan Sarana Internal"/>
        <s v="EBD.952. Layanan Perencanaan dan Penganggaran"/>
        <s v="EBD.953. Layanan Pemantauan dan Evaluasi"/>
        <s v="EBD.955. Layanan Manajemen Keuangan"/>
        <s v="EBC.996. Layanan Pendidikan dan Pelatihan"/>
      </sharedItems>
    </cacheField>
    <cacheField name="[Form Cetak POK].[Komponen].[Komponen]" caption="Komponen" numFmtId="0" hierarchy="46" level="1">
      <sharedItems count="16">
        <s v="051. NSPK Metode dan Kurikulum Pendidikan KP"/>
        <s v="052. NSPK Peserta Didik Sarana dan Prasarana Pendidikan KP"/>
        <s v="053. NSPK Kelembagaan Pendidikan KP"/>
        <s v="054. NSPK Ketenagaan Pendidikan KP"/>
        <s v="301. Sarana Teknologi Informasi dan Komunikasi (TIK) Pendidikan Kelautan dan Perikanan"/>
        <s v="306. Pelayanan Kerja Sama Pendidikan Kelautan dan Perikanan"/>
        <s v="301. Pelayanan Tata Usaha dan Kerumahtanggaan Pendidikan Kelautan dan Perikanan"/>
        <s v="001. Gaji dan Tunjangan"/>
        <s v="002. Operasional dan Pemeliharaan Kantor"/>
        <s v="303. Perikanan"/>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Form Cetak POK].[Subkomponen].[Subkomponen]" caption="Subkomponen" numFmtId="0" hierarchy="47" level="1">
      <sharedItems count="46">
        <s v="A. Bimbingan dan Pembinaan Metode dan Kurikulum"/>
        <s v="B. Penyusunan NSPK Metode dan Kurikulum"/>
        <s v="A. NSPK Peserta Didik"/>
        <s v="B. Pengendalian Sarana Prasarana"/>
        <s v="A. Pengembangan Kelembagaan Pendidikan KP"/>
        <s v="B. Penyusunan NSPK Kelembagaan Pendidikan"/>
        <s v="A. Penyiapan Pendidik dan Tenaga Kependidikan"/>
        <s v="B. Evaluasi Beban Kerja Guru dan Dosen"/>
        <s v="A. Sarana Teknologi Informasi dan Komunikasi"/>
        <s v="A. Kerjasama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F. Penjaminan Mutu Kelembagaan"/>
        <s v="G. Bimbingan Penelitian Dan Pengabdian Kepada Masyarakat"/>
        <s v="H. Serapan  Lulusan Pendidikan KP"/>
        <s v="I. Publikasi dan Kehumasan Pusat Pendidikan KP  (OII)"/>
        <s v="DB. Gaji dan Tunjangan Pusat Pendidikan KP"/>
        <s v="GA. Operasional dan Pemeliharaan Kantor Pusat Pendidikan KP"/>
        <s v="GB. Langganan Daya dan Jasa Pusat Pendidikan KP"/>
        <s v="GC. Pemeliharaan Kantor Pusat Pendidikan KP"/>
        <s v="GD. Pembayaran Pelaksanaan Operasional Kantor Pusat Pendidikan KP"/>
        <s v="A. Peralatan Fasilitas Perkantoran Pendidikan Kelautan dan Perikanan"/>
        <s v="A. Perencanaan Kinerja Pendidikan KP"/>
        <s v="B. Sinkronisasi Kegiatan Pendidikan KP"/>
        <s v="C. Penyusunan Anggaran Pendidikan KP"/>
        <s v="D. Rencana Kerja Pendidikan KP"/>
        <s v="E. Revisi Anggaran Pendidikan KP"/>
        <s v="F. Rapat Kerja Teknis Pendidikan KP"/>
        <s v="A. Monitoring Evaluasi Kinerja Pendidikan KP"/>
        <s v="B. Monitoring Evaluasi Kegiatan dan Anggaran Pendidikan KP dan OII"/>
        <s v="C. Monitoring Evaluasi Penyelenggaraan Pendidikan KP"/>
        <s v="A. Laporan Kinerja Lingkup Pendidikan KP"/>
        <s v="A. Penyusunan Laporan Keuangan dan PIPK"/>
        <s v="B. Penyusunan Sistem Pengendalian Intern Pemerintah (SPIP)"/>
        <s v="C. Verifikasi dan Validasi Pertanggung Jawaban Kegiatan"/>
        <s v="D. Pengelolaan PNBP Lingkup Satuan Pendidikan KP"/>
        <s v="E. Pemutakhiran data Administrasi Keuangan"/>
        <s v="F. Dukungan Kegiatan BRSDMKP"/>
        <s v="G. Pembinaan Pelaksanaan Kewirausahaan dan TEFA"/>
        <s v="A. Tugas Belajar Baru"/>
        <s v="B. Lanjutan Tugas Belajar"/>
        <s v="C. Tugas Belajar Luar Negeri"/>
        <s v="A. Aparatur KKP yang Diberikan Izin Belajar"/>
      </sharedItems>
    </cacheField>
    <cacheField name="[Form Cetak POK].[Akun].[Akun]" caption="Akun" numFmtId="0" hierarchy="48" level="1">
      <sharedItems count="29">
        <s v="521211. Belanja Bahan"/>
        <s v="522151. Belanja Jasa Profesi"/>
        <s v="524111. Belanja Perjalanan Dinas Biasa"/>
        <s v="524113. Belanja Perjalanan Dinas Dalam Kota"/>
        <s v="532111. Belanja Modal Peralatan dan Mesin"/>
        <s v="521219. Belanja Barang Non Operasional Lainnya"/>
        <s v="522141. Belanja Sew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29. Belanja Uang Makan PNS"/>
        <s v="511151. Belanja Tunjangan Umum PNS"/>
        <s v="512211. Belanja Uang Lembur"/>
        <s v="512411. Belanja Pegawai (Tunjangan Khusus/Kegiatan/Kinerja)"/>
        <s v="521111. Belanja Keperluan Perkantoran"/>
        <s v="521131. Belanja Barang Operasional - Penanganan Pandemi COVID-19"/>
        <s v="521811. Belanja Barang Persediaan Barang Konsumsi"/>
        <s v="521114. Belanja Pengiriman Surat Dinas Pos Pusat"/>
        <s v="523121. Belanja Pemeliharaan Peralatan dan Mesin"/>
        <s v="523199. Belanja Pemeliharaan Lainnya"/>
        <s v="521115. Belanja Honor Operasional Satuan Kerja"/>
        <s v="524119. Belanja Perjalanan Dinas Paket Meeting Luar Kota"/>
        <s v="522191. Belanja Jasa Lainnya"/>
        <s v="524211. Belanja Perjalanan Dinas Biasa - Luar Negeri"/>
      </sharedItems>
    </cacheField>
    <cacheField name="[Form Cetak POK].[Uraian].[Uraian]" caption="Uraian" numFmtId="0" hierarchy="49" level="1">
      <sharedItems count="143">
        <s v="01 - Konsumsi/bahan makanan"/>
        <s v="02 - Penggadaan"/>
        <s v="03 - Bahan Komputer"/>
        <s v="04 - ATK"/>
        <s v="01 - Narasumber/Pembahas"/>
        <s v="01 - Perjalanan Bimbingan dan Pembinaan Metode dan Kurikulum"/>
        <s v="01 - Perjalanan Fasilitasi/koordinasi Penyusunan NSPK"/>
        <s v="02 - Bahan Komputer"/>
        <s v="03 - ATK"/>
        <s v="04 - Cetak"/>
        <s v="01 - NSPK Peserta Didik Standar Sarana dan Prasarana Pendidikan KP"/>
        <s v="04 - Cetakan"/>
        <s v="01 - Perjalanan Pengendalian Sarana Prasarana"/>
        <s v="05 - Cetakan Kelembagaan Pendidikan Vokasi"/>
        <s v="01 - Perjalanan Pembentukan Kelembagaan Pendidikan KP"/>
        <s v="01 - Transport Lokal"/>
        <s v="01 - Penyusunan NSPK Kelembagaan Pendidikan"/>
        <s v="01 - Perjalanan Penyiapan Pendidik dan Tenaga Kependidikan"/>
        <s v="05 - Perlengkapan Kegiatan Beban Kerja Guru dan Dosen"/>
        <s v="01 - Perjalanan Evaluasi Beban Kerja Guru dan Dosen"/>
        <s v="01 - Peralatan Teknologi Informasi dan Komunikasi Pusdik KP"/>
        <s v="01 - Langganan biaya video conference"/>
        <s v="02 - Dukungan Kerjasama Pendidikan KP"/>
        <s v="01 - Perjalanan Kerjasama Pendidikan KP"/>
        <s v="01 - Penggadaan"/>
        <s v="04 - Cetakan Kegiatan Administrasi SIMAK BMN"/>
        <s v="01 - Perjalanan Implementasi SIMAK - BMN"/>
        <s v="01 - Koordinasi Implementasi SIMAK - BMN"/>
        <s v="01 - Bahan Komputer"/>
        <s v="02 - ATK"/>
        <s v="01 - Perjalanan Pembinaan dan Wisuda Kepala Pusdik KP"/>
        <s v="02 - Perjalanan Koordinasi, Sinkronisasi, Wisuda dan Pendampingan Kepala Pusdik KP"/>
        <s v="04 - Cetakan Kegiatan dan Laporan"/>
        <s v="01 - Sewa Kendaraan / Mobil (2 kali)"/>
        <s v="01 - Perjalanan Pengelolaan Penatausahaan Arsip dan Sinkronisasi Tata Naskah dan Persuratan"/>
        <s v="01 - Perjalanan Koordinasi"/>
        <s v="01 - Perjalanan Penyusunan Bahan Tindak Lanjut dan Pemutakhiran Data"/>
        <s v="01 - Peningkatan Kapasitas Pegawai"/>
        <s v="01 - Perjalanan Pengelolaan SDM Aparatur"/>
        <s v="01 - Perjalanan Penjaminan mutu pendidikan KP"/>
        <s v="01 - Perjalanan Bimbingan Penelitian dan Pengabdian Kepada Masyarakat"/>
        <s v="01 - Perjalanan Serapan Lulusan Pendidikan KP"/>
        <s v="01 - Perjalanan Kehumasan Pusat Pendidikan KP"/>
        <s v="01 - Belanja Gaji Pokok PNS"/>
        <s v="01 - Belanja Pembulatan Gaji PNS"/>
        <s v="01 - Belanja Tunj. Suami/Istri PNS"/>
        <s v="01 - Belanja Tunj. Anak PNS"/>
        <s v="01 - Belanja Tunj. Struktural PNS"/>
        <s v="01 - Belanja Tunj. Fungsional PNS"/>
        <s v="01 - Belanja Tunj. PPh PNS"/>
        <s v="01 - Belanja Tunj. Beras PNS"/>
        <s v="01 - Belanja Uang Makan PNS"/>
        <s v="01 - Belanja Tunjangan Umum PNS"/>
        <s v="01 - Uang Lembur dan Uang Makan Lembur"/>
        <s v="01 - Belanja Pegawai (Tunjangan Khusus/Kegiatan/Kinerja)"/>
        <s v="01 - Keperluan sehari hari perkantoran"/>
        <s v="02 - Jamuan"/>
        <s v="03 - Pramubakti (12 org x 12 bulan)"/>
        <s v="04 - Pengemudi (1 org x 12 bulan)"/>
        <s v="05 - BPJS Ketenagakerjaan Pengemudi dan Pramubhakti"/>
        <s v="06 - Pencetakan/Publikasi"/>
        <s v="07 - Langganan Majalah dan surat kabar"/>
        <s v="08 - Langganan biaya video conference dan Zoho"/>
        <s v="09 - Estetika Kantor dan Pengharum Ruangan"/>
        <s v="10 - Uang Lembur PPNPN"/>
        <s v="01 - Masker, hand sanitizer, desinfektan, multivitami/suplemen (59 peg x 7 kali)"/>
        <s v="01 - ATK"/>
        <s v="03 - Kertas Fotocopy A4"/>
        <s v="04 - Kertas Fotocopy F4"/>
        <s v="05 - Kertas Kop A4 (4 warna)"/>
        <s v="06 - Kertas Kop F4 (4 warna)"/>
        <s v="07 - Amplop Kop Besar"/>
        <s v="08 - Amplop Kop Kecil"/>
        <s v="09 - Map Pusdik KP"/>
        <s v="01 - Pengiriman surat dan dokumen/barang lainnya"/>
        <s v="01 - Sewa Mesin Photocopy"/>
        <s v="02 - Sewa Ruang Arsip dan Penyimpanan BM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01 - Pemeliharaan Aquarium (2 unit)"/>
        <s v="01 - Pakaian Dinas Pegawai (59 orang x 2 stell)"/>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01 - Peralatan dan Meubelair Pusdik"/>
        <s v="05 - Pencetakan"/>
        <s v="01 - Perjalanan Penyusunan Perencanaan Kinerja Pendidikan KP"/>
        <s v="01 - Perjalanan Sinkronisasi Kegiatan Pendidikan KP"/>
        <s v="01 - Perjalanan Penyusunan Anggaran Pendidikan KP"/>
        <s v="01 - Perjalanan Penyusunan Rencana Kerja Pendidikan KP"/>
        <s v="01 - Perjalanan Revisi Anggaran Pendidikan KP"/>
        <s v="05 - Cetakan"/>
        <s v="06 - Perlengkapan Peserta"/>
        <s v="01 - Perjalanan Persiapan Rateknis Pendidikan KP"/>
        <s v="01 - Paket Fullboard Meeting (80 Org X 2 Hari)"/>
        <s v="02 - Uang Harian Fullboard Meeting (80 orang x 3 Hari)"/>
        <s v="03 - Perjalanan Fullboard Meeting"/>
        <s v="01 - Langganan biaya aplikasi komunikasi daring (zoom/linktree/zoho)"/>
        <s v="01 - Perjalanan Monitoring Evaluasi Kinerja Pendidikan KP"/>
        <s v="05 - Cetakan Buku Pusat Pendidikan Dalam Angka"/>
        <s v="02 - Dukungan Kegiatan Data dan Informasi Pendidikan KP"/>
        <s v="01 - Perjalanan Monitoring Evaluasi Kegiatan dan Anggaran Pendidikan KP"/>
        <s v="01 - Perjalanan Monitoring Evaluasi Pendidikan KP"/>
        <s v="01 - Perjalanan Penyusunan Laporan Kinerja"/>
        <s v="01 - Penyusunan Program dan Anggaran Lingkup Pusdik KP"/>
        <s v="01 - Evaluasi dan Penyusunan SPIP MR"/>
        <s v="02 - Cetakan formulir verifikasi SPJ"/>
        <s v="03 - Penggandaan/Penjilidan"/>
        <s v="04 - Bahan Komputer"/>
        <s v="05 - ATK"/>
        <s v="01 - Perjalanan Verifikasi dan Validasi Pertanggung Jawaban Kegiatan"/>
        <s v="02 - Penggandaan/Penjilidan"/>
        <s v="01 - Perjalanan Pengelolaan PNBP Lingkup Satuan Pendidikan KP"/>
        <s v="01 - Perjalanan Penyelesaian Administrasi Keuangan"/>
        <s v="01 - Perjalanan Dukungan Kegiatan BRSDMKP"/>
        <s v="01 - Perjalanan Pembinaan Kewirausahaan dan Tefa"/>
        <s v="05 - Perlengkapan TPA Toefl"/>
        <s v="06 - Buku TPA Toefl"/>
        <s v="01 - Dukungan Penyelenggaraan Tugas Belajar"/>
        <s v="02 - Langganan biaya video conference"/>
        <s v="01 - Pelaksanaan TOEFL/TPA"/>
        <s v="01 - Perjalanan Koordinasi dan pengadministrasian Tugas Belajar"/>
        <s v="02 - Perjalanan Peserta Tugas Belajar"/>
        <s v="01 - Paket meeting fullboard (54 org x 2 hari)"/>
        <s v="02 - Uang harian paket meeting"/>
        <s v="03 - Perjalanan peserta"/>
        <s v="01 - Dukungan Penyelenggaraan Tugas Belajar Luar Negeri"/>
        <s v="01 - Perjalanan peserta tugas belajar, Koordinasi dan Pendampingan tugas belajar"/>
        <s v="01 - Perjalanan Koordinasi dan pengadministrasian izin Belajar"/>
      </sharedItems>
    </cacheField>
    <cacheField name="[Measures].[Sum of Jmlh]" caption="Sum of Jmlh" numFmtId="0" hierarchy="133" level="32767"/>
    <cacheField name="[Measures].[Sum of BLOKIR]" caption="Sum of BLOKIR" numFmtId="0" hierarchy="134" level="32767"/>
    <cacheField name="[Measures].[Sum of Pagu-Blokir]" caption="Sum of Pagu-Blokir" numFmtId="0" hierarchy="135" level="32767"/>
    <cacheField name="[Form Cetak POK].[Nama Satker].[Nama Satker]" caption="Nama Satker" numFmtId="0" hierarchy="41" level="1">
      <sharedItems count="1">
        <s v="SEKRETARIAT BADAN RISET DAN SUMBERDAYA MANUSIA KELAUTAN DAN PERIKANAN"/>
      </sharedItems>
    </cacheField>
    <cacheField name="[Form Cetak POK].[Es2].[Es2]" caption="Es2" numFmtId="0" hierarchy="75" level="1">
      <sharedItems count="1">
        <s v="Pusat Pendidikan KP"/>
      </sharedItems>
    </cacheField>
  </cacheFields>
  <cacheHierarchies count="141">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13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0"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orm Cetak POK].[Es1]" caption="Es1" attribute="1" defaultMemberUniqueName="[Form Cetak POK].[Es1].[All]" allUniqueName="[Form Cetak POK].[Es1].[All]" dimensionUniqueName="[Form Cetak POK]" displayFolder="" count="0" memberValueDatatype="130" unbalanced="0"/>
    <cacheHierarchy uniqueName="[Form Cetak POK].[KdSatker]" caption="KdSatker" attribute="1" defaultMemberUniqueName="[Form Cetak POK].[KdSatker].[All]" allUniqueName="[Form Cetak POK].[KdSatker].[All]" dimensionUniqueName="[Form Cetak POK]" displayFolder="" count="0" memberValueDatatype="130" unbalanced="0"/>
    <cacheHierarchy uniqueName="[Form Cetak POK].[Nama Satker]" caption="Nama Satker" attribute="1" defaultMemberUniqueName="[Form Cetak POK].[Nama Satker].[All]" allUniqueName="[Form Cetak POK].[Nama Satker].[All]" dimensionUniqueName="[Form Cetak POK]" displayFolder="" count="2" memberValueDatatype="130" unbalanced="0">
      <fieldsUsage count="2">
        <fieldUsage x="-1"/>
        <fieldUsage x="11"/>
      </fieldsUsage>
    </cacheHierarchy>
    <cacheHierarchy uniqueName="[Form Cetak POK].[Program]" caption="Program" attribute="1" defaultMemberUniqueName="[Form Cetak POK].[Program].[All]" allUniqueName="[Form Cetak POK].[Program].[All]" dimensionUniqueName="[Form Cetak POK]" displayFolder="" count="2" memberValueDatatype="130" unbalanced="0">
      <fieldsUsage count="2">
        <fieldUsage x="-1"/>
        <fieldUsage x="0"/>
      </fieldsUsage>
    </cacheHierarchy>
    <cacheHierarchy uniqueName="[Form Cetak POK].[Kegiatan]" caption="Kegiatan" attribute="1" defaultMemberUniqueName="[Form Cetak POK].[Kegiatan].[All]" allUniqueName="[Form Cetak POK].[Kegiatan].[All]" dimensionUniqueName="[Form Cetak POK]" displayFolder="" count="2" memberValueDatatype="130" unbalanced="0">
      <fieldsUsage count="2">
        <fieldUsage x="-1"/>
        <fieldUsage x="1"/>
      </fieldsUsage>
    </cacheHierarchy>
    <cacheHierarchy uniqueName="[Form Cetak POK].[KRO]" caption="KRO" attribute="1" defaultMemberUniqueName="[Form Cetak POK].[KRO].[All]" allUniqueName="[Form Cetak POK].[KRO].[All]" dimensionUniqueName="[Form Cetak POK]" displayFolder="" count="2" memberValueDatatype="130" unbalanced="0">
      <fieldsUsage count="2">
        <fieldUsage x="-1"/>
        <fieldUsage x="2"/>
      </fieldsUsage>
    </cacheHierarchy>
    <cacheHierarchy uniqueName="[Form Cetak POK].[RO]" caption="RO" attribute="1" defaultMemberUniqueName="[Form Cetak POK].[RO].[All]" allUniqueName="[Form Cetak POK].[RO].[All]" dimensionUniqueName="[Form Cetak POK]" displayFolder="" count="2" memberValueDatatype="130" unbalanced="0">
      <fieldsUsage count="2">
        <fieldUsage x="-1"/>
        <fieldUsage x="3"/>
      </fieldsUsage>
    </cacheHierarchy>
    <cacheHierarchy uniqueName="[Form Cetak POK].[Komponen]" caption="Komponen" attribute="1" defaultMemberUniqueName="[Form Cetak POK].[Komponen].[All]" allUniqueName="[Form Cetak POK].[Komponen].[All]" dimensionUniqueName="[Form Cetak POK]" displayFolder="" count="2" memberValueDatatype="130" unbalanced="0">
      <fieldsUsage count="2">
        <fieldUsage x="-1"/>
        <fieldUsage x="4"/>
      </fieldsUsage>
    </cacheHierarchy>
    <cacheHierarchy uniqueName="[Form Cetak POK].[Subkomponen]" caption="Subkomponen" attribute="1" defaultMemberUniqueName="[Form Cetak POK].[Subkomponen].[All]" allUniqueName="[Form Cetak POK].[Subkomponen].[All]" dimensionUniqueName="[Form Cetak POK]" displayFolder="" count="2" memberValueDatatype="130" unbalanced="0">
      <fieldsUsage count="2">
        <fieldUsage x="-1"/>
        <fieldUsage x="5"/>
      </fieldsUsage>
    </cacheHierarchy>
    <cacheHierarchy uniqueName="[Form Cetak POK].[Akun]" caption="Akun" attribute="1" defaultMemberUniqueName="[Form Cetak POK].[Akun].[All]" allUniqueName="[Form Cetak POK].[Akun].[All]" dimensionUniqueName="[Form Cetak POK]" displayFolder="" count="2" memberValueDatatype="130" unbalanced="0">
      <fieldsUsage count="2">
        <fieldUsage x="-1"/>
        <fieldUsage x="6"/>
      </fieldsUsage>
    </cacheHierarchy>
    <cacheHierarchy uniqueName="[Form Cetak POK].[Uraian]" caption="Uraian" attribute="1" defaultMemberUniqueName="[Form Cetak POK].[Uraian].[All]" allUniqueName="[Form Cetak POK].[Uraian].[All]" dimensionUniqueName="[Form Cetak POK]" displayFolder="" count="2" memberValueDatatype="130" unbalanced="0">
      <fieldsUsage count="2">
        <fieldUsage x="-1"/>
        <fieldUsage x="7"/>
      </fieldsUsage>
    </cacheHierarchy>
    <cacheHierarchy uniqueName="[Form Cetak POK].[Vol]" caption="Vol" attribute="1" defaultMemberUniqueName="[Form Cetak POK].[Vol].[All]" allUniqueName="[Form Cetak POK].[Vol].[All]" dimensionUniqueName="[Form Cetak POK]" displayFolder="" count="0" memberValueDatatype="5" unbalanced="0"/>
    <cacheHierarchy uniqueName="[Form Cetak POK].[HSat]" caption="HSat" attribute="1" defaultMemberUniqueName="[Form Cetak POK].[HSat].[All]" allUniqueName="[Form Cetak POK].[HSat].[All]" dimensionUniqueName="[Form Cetak POK]" displayFolder="" count="0" memberValueDatatype="5" unbalanced="0"/>
    <cacheHierarchy uniqueName="[Form Cetak POK].[Jmlh]" caption="Jmlh" attribute="1" defaultMemberUniqueName="[Form Cetak POK].[Jmlh].[All]" allUniqueName="[Form Cetak POK].[Jmlh].[All]" dimensionUniqueName="[Form Cetak POK]" displayFolder="" count="0" memberValueDatatype="5" unbalanced="0"/>
    <cacheHierarchy uniqueName="[Form Cetak POK].[BLOKIR]" caption="BLOKIR" attribute="1" defaultMemberUniqueName="[Form Cetak POK].[BLOKIR].[All]" allUniqueName="[Form Cetak POK].[BLOKIR].[All]" dimensionUniqueName="[Form Cetak POK]" displayFolder="" count="0" memberValueDatatype="5" unbalanced="0"/>
    <cacheHierarchy uniqueName="[Form Cetak POK].[Pagu-Blokir]" caption="Pagu-Blokir" attribute="1" defaultMemberUniqueName="[Form Cetak POK].[Pagu-Blokir].[All]" allUniqueName="[Form Cetak POK].[Pagu-Blokir].[All]" dimensionUniqueName="[Form Cetak POK]" displayFolder="" count="0" memberValueDatatype="5" unbalanced="0"/>
    <cacheHierarchy uniqueName="[Form Cetak POK].[PPK]" caption="PPK" attribute="1" defaultMemberUniqueName="[Form Cetak POK].[PPK].[All]" allUniqueName="[Form Cetak POK].[PPK].[All]" dimensionUniqueName="[Form Cetak POK]" displayFolder="" count="0" memberValueDatatype="130" unbalanced="0"/>
    <cacheHierarchy uniqueName="[Form Cetak POK].[JAN]" caption="JAN" attribute="1" defaultMemberUniqueName="[Form Cetak POK].[JAN].[All]" allUniqueName="[Form Cetak POK].[JAN].[All]" dimensionUniqueName="[Form Cetak POK]" displayFolder="" count="0" memberValueDatatype="5" unbalanced="0"/>
    <cacheHierarchy uniqueName="[Form Cetak POK].[FEB]" caption="FEB" attribute="1" defaultMemberUniqueName="[Form Cetak POK].[FEB].[All]" allUniqueName="[Form Cetak POK].[FEB].[All]" dimensionUniqueName="[Form Cetak POK]" displayFolder="" count="0" memberValueDatatype="5" unbalanced="0"/>
    <cacheHierarchy uniqueName="[Form Cetak POK].[MRT]" caption="MRT" attribute="1" defaultMemberUniqueName="[Form Cetak POK].[MRT].[All]" allUniqueName="[Form Cetak POK].[MRT].[All]" dimensionUniqueName="[Form Cetak POK]" displayFolder="" count="0" memberValueDatatype="5" unbalanced="0"/>
    <cacheHierarchy uniqueName="[Form Cetak POK].[APRIL]" caption="APRIL" attribute="1" defaultMemberUniqueName="[Form Cetak POK].[APRIL].[All]" allUniqueName="[Form Cetak POK].[APRIL].[All]" dimensionUniqueName="[Form Cetak POK]" displayFolder="" count="0" memberValueDatatype="5" unbalanced="0"/>
    <cacheHierarchy uniqueName="[Form Cetak POK].[MEI]" caption="MEI" attribute="1" defaultMemberUniqueName="[Form Cetak POK].[MEI].[All]" allUniqueName="[Form Cetak POK].[MEI].[All]" dimensionUniqueName="[Form Cetak POK]" displayFolder="" count="0" memberValueDatatype="5" unbalanced="0"/>
    <cacheHierarchy uniqueName="[Form Cetak POK].[JUNI]" caption="JUNI" attribute="1" defaultMemberUniqueName="[Form Cetak POK].[JUNI].[All]" allUniqueName="[Form Cetak POK].[JUNI].[All]" dimensionUniqueName="[Form Cetak POK]" displayFolder="" count="0" memberValueDatatype="5" unbalanced="0"/>
    <cacheHierarchy uniqueName="[Form Cetak POK].[JULI]" caption="JULI" attribute="1" defaultMemberUniqueName="[Form Cetak POK].[JULI].[All]" allUniqueName="[Form Cetak POK].[JULI].[All]" dimensionUniqueName="[Form Cetak POK]" displayFolder="" count="0" memberValueDatatype="5" unbalanced="0"/>
    <cacheHierarchy uniqueName="[Form Cetak POK].[AGUST]" caption="AGUST" attribute="1" defaultMemberUniqueName="[Form Cetak POK].[AGUST].[All]" allUniqueName="[Form Cetak POK].[AGUST].[All]" dimensionUniqueName="[Form Cetak POK]" displayFolder="" count="0" memberValueDatatype="5" unbalanced="0"/>
    <cacheHierarchy uniqueName="[Form Cetak POK].[SEPT]" caption="SEPT" attribute="1" defaultMemberUniqueName="[Form Cetak POK].[SEPT].[All]" allUniqueName="[Form Cetak POK].[SEPT].[All]" dimensionUniqueName="[Form Cetak POK]" displayFolder="" count="0" memberValueDatatype="5" unbalanced="0"/>
    <cacheHierarchy uniqueName="[Form Cetak POK].[OKT]" caption="OKT" attribute="1" defaultMemberUniqueName="[Form Cetak POK].[OKT].[All]" allUniqueName="[Form Cetak POK].[OKT].[All]" dimensionUniqueName="[Form Cetak POK]" displayFolder="" count="0" memberValueDatatype="5" unbalanced="0"/>
    <cacheHierarchy uniqueName="[Form Cetak POK].[NOP]" caption="NOP" attribute="1" defaultMemberUniqueName="[Form Cetak POK].[NOP].[All]" allUniqueName="[Form Cetak POK].[NOP].[All]" dimensionUniqueName="[Form Cetak POK]" displayFolder="" count="0" memberValueDatatype="5" unbalanced="0"/>
    <cacheHierarchy uniqueName="[Form Cetak POK].[DES]" caption="DES" attribute="1" defaultMemberUniqueName="[Form Cetak POK].[DES].[All]" allUniqueName="[Form Cetak POK].[DES].[All]" dimensionUniqueName="[Form Cetak POK]" displayFolder="" count="0" memberValueDatatype="5" unbalanced="0"/>
    <cacheHierarchy uniqueName="[Form Cetak POK].[MAK Subkomp]" caption="MAK Subkomp" attribute="1" defaultMemberUniqueName="[Form Cetak POK].[MAK Subkomp].[All]" allUniqueName="[Form Cetak POK].[MAK Subkomp].[All]" dimensionUniqueName="[Form Cetak POK]" displayFolder="" count="0" memberValueDatatype="130" unbalanced="0"/>
    <cacheHierarchy uniqueName="[Form Cetak POK].[MAK AKUN]" caption="MAK AKUN" attribute="1" defaultMemberUniqueName="[Form Cetak POK].[MAK AKUN].[All]" allUniqueName="[Form Cetak POK].[MAK AKUN].[All]" dimensionUniqueName="[Form Cetak POK]" displayFolder="" count="0" memberValueDatatype="130" unbalanced="0"/>
    <cacheHierarchy uniqueName="[Form Cetak POK].[MAK]" caption="MAK" attribute="1" defaultMemberUniqueName="[Form Cetak POK].[MAK].[All]" allUniqueName="[Form Cetak POK].[MAK].[All]" dimensionUniqueName="[Form Cetak POK]" displayFolder="" count="0" memberValueDatatype="130" unbalanced="0"/>
    <cacheHierarchy uniqueName="[Form Cetak POK].[NOITEM]" caption="NOITEM" attribute="1" defaultMemberUniqueName="[Form Cetak POK].[NOITEM].[All]" allUniqueName="[Form Cetak POK].[NOITEM].[All]" dimensionUniqueName="[Form Cetak POK]" displayFolder="" count="0" memberValueDatatype="130" unbalanced="0"/>
    <cacheHierarchy uniqueName="[Form Cetak POK].[MAK2]" caption="MAK2" attribute="1" defaultMemberUniqueName="[Form Cetak POK].[MAK2].[All]" allUniqueName="[Form Cetak POK].[MAK2].[All]" dimensionUniqueName="[Form Cetak POK]" displayFolder="" count="0" memberValueDatatype="130" unbalanced="0"/>
    <cacheHierarchy uniqueName="[Form Cetak POK].[Index]" caption="Index" attribute="1" defaultMemberUniqueName="[Form Cetak POK].[Index].[All]" allUniqueName="[Form Cetak POK].[Index].[All]" dimensionUniqueName="[Form Cetak POK]" displayFolder="" count="0" memberValueDatatype="130" unbalanced="0"/>
    <cacheHierarchy uniqueName="[Form Cetak POK].[Kegiatan KoordSubKoord]" caption="Kegiatan KoordSubKoord" attribute="1" defaultMemberUniqueName="[Form Cetak POK].[Kegiatan KoordSubKoord].[All]" allUniqueName="[Form Cetak POK].[Kegiatan KoordSubKoord].[All]" dimensionUniqueName="[Form Cetak POK]" displayFolder="" count="0" memberValueDatatype="130" unbalanced="0"/>
    <cacheHierarchy uniqueName="[Form Cetak POK].[Es2]" caption="Es2" attribute="1" defaultMemberUniqueName="[Form Cetak POK].[Es2].[All]" allUniqueName="[Form Cetak POK].[Es2].[All]" dimensionUniqueName="[Form Cetak POK]" displayFolder="" count="2" memberValueDatatype="130" unbalanced="0">
      <fieldsUsage count="2">
        <fieldUsage x="-1"/>
        <fieldUsage x="12"/>
      </fieldsUsage>
    </cacheHierarchy>
    <cacheHierarchy uniqueName="[Form Cetak POK].[Koordinator]" caption="Koordinator" attribute="1" defaultMemberUniqueName="[Form Cetak POK].[Koordinator].[All]" allUniqueName="[Form Cetak POK].[Koordinator].[All]" dimensionUniqueName="[Form Cetak POK]" displayFolder="" count="0" memberValueDatatype="130" unbalanced="0"/>
    <cacheHierarchy uniqueName="[Form Cetak POK].[Subkoordinator]" caption="Subkoordinator" attribute="1" defaultMemberUniqueName="[Form Cetak POK].[Subkoordinator].[All]" allUniqueName="[Form Cetak POK].[Subkoordinator].[All]" dimensionUniqueName="[Form Cetak POK]" displayFolder="" count="0" memberValueDatatype="130" unbalanced="0"/>
    <cacheHierarchy uniqueName="[Form Cetak POK].[Jenis Belanja]" caption="Jenis Belanja" attribute="1" defaultMemberUniqueName="[Form Cetak POK].[Jenis Belanja].[All]" allUniqueName="[Form Cetak POK].[Jenis Belanja].[All]" dimensionUniqueName="[Form Cetak POK]" displayFolder="" count="0" memberValueDatatype="130" unbalanced="0"/>
    <cacheHierarchy uniqueName="[Form Cetak POK].[Detil Jenis Belanja]" caption="Detil Jenis Belanja" attribute="1" defaultMemberUniqueName="[Form Cetak POK].[Detil Jenis Belanja].[All]" allUniqueName="[Form Cetak POK].[Detil Jenis Belanja].[All]" dimensionUniqueName="[Form Cetak POK]" displayFolder="" count="0" memberValueDatatype="130" unbalanced="0"/>
    <cacheHierarchy uniqueName="[Form Cetak POK].[Status Akun]" caption="Status Akun" attribute="1" defaultMemberUniqueName="[Form Cetak POK].[Status Akun].[All]" allUniqueName="[Form Cetak POK].[Status Akun].[All]" dimensionUniqueName="[Form Cetak POK]" displayFolder="" count="0" memberValueDatatype="130" unbalanced="0"/>
    <cacheHierarchy uniqueName="[Form Cetak POK].[Status Covid]" caption="Status Covid" attribute="1" defaultMemberUniqueName="[Form Cetak POK].[Status Covid].[All]" allUniqueName="[Form Cetak POK].[Status Covid].[All]" dimensionUniqueName="[Form Cetak POK]" displayFolder="" count="0" memberValueDatatype="130" unbalanced="0"/>
    <cacheHierarchy uniqueName="[RPD Revisi].[Es1]" caption="Es1" attribute="1" defaultMemberUniqueName="[RPD Revisi].[Es1].[All]" allUniqueName="[RPD Revisi].[Es1].[All]" dimensionUniqueName="[RPD Revisi]" displayFolder="" count="0" memberValueDatatype="130" unbalanced="0"/>
    <cacheHierarchy uniqueName="[RPD Revisi].[KdSatker]" caption="KdSatker" attribute="1" defaultMemberUniqueName="[RPD Revisi].[KdSatker].[All]" allUniqueName="[RPD Revisi].[KdSatker].[All]" dimensionUniqueName="[RPD Revisi]" displayFolder="" count="0" memberValueDatatype="130" unbalanced="0"/>
    <cacheHierarchy uniqueName="[RPD Revisi].[Nama Satker]" caption="Nama Satker" attribute="1" defaultMemberUniqueName="[RPD Revisi].[Nama Satker].[All]" allUniqueName="[RPD Revisi].[Nama Satker].[All]" dimensionUniqueName="[RPD Revisi]" displayFolder="" count="0" memberValueDatatype="130" unbalanced="0"/>
    <cacheHierarchy uniqueName="[RPD Revisi].[Program]" caption="Program" attribute="1" defaultMemberUniqueName="[RPD Revisi].[Program].[All]" allUniqueName="[RPD Revisi].[Program].[All]" dimensionUniqueName="[RPD Revisi]" displayFolder="" count="0" memberValueDatatype="130" unbalanced="0"/>
    <cacheHierarchy uniqueName="[RPD Revisi].[Kegiatan]" caption="Kegiatan" attribute="1" defaultMemberUniqueName="[RPD Revisi].[Kegiatan].[All]" allUniqueName="[RPD Revisi].[Kegiatan].[All]" dimensionUniqueName="[RPD Revisi]" displayFolder="" count="0" memberValueDatatype="130" unbalanced="0"/>
    <cacheHierarchy uniqueName="[RPD Revisi].[KRO]" caption="KRO" attribute="1" defaultMemberUniqueName="[RPD Revisi].[KRO].[All]" allUniqueName="[RPD Revisi].[KRO].[All]" dimensionUniqueName="[RPD Revisi]" displayFolder="" count="0" memberValueDatatype="130" unbalanced="0"/>
    <cacheHierarchy uniqueName="[RPD Revisi].[RO]" caption="RO" attribute="1" defaultMemberUniqueName="[RPD Revisi].[RO].[All]" allUniqueName="[RPD Revisi].[RO].[All]" dimensionUniqueName="[RPD Revisi]" displayFolder="" count="0" memberValueDatatype="130" unbalanced="0"/>
    <cacheHierarchy uniqueName="[RPD Revisi].[Komponen]" caption="Komponen" attribute="1" defaultMemberUniqueName="[RPD Revisi].[Komponen].[All]" allUniqueName="[RPD Revisi].[Komponen].[All]" dimensionUniqueName="[RPD Revisi]" displayFolder="" count="0" memberValueDatatype="130" unbalanced="0"/>
    <cacheHierarchy uniqueName="[RPD Revisi].[Subkomponen]" caption="Subkomponen" attribute="1" defaultMemberUniqueName="[RPD Revisi].[Subkomponen].[All]" allUniqueName="[RPD Revisi].[Subkomponen].[All]" dimensionUniqueName="[RPD Revisi]" displayFolder="" count="0" memberValueDatatype="130" unbalanced="0"/>
    <cacheHierarchy uniqueName="[RPD Revisi].[Akun]" caption="Akun" attribute="1" defaultMemberUniqueName="[RPD Revisi].[Akun].[All]" allUniqueName="[RPD Revisi].[Akun].[All]" dimensionUniqueName="[RPD Revisi]" displayFolder="" count="0" memberValueDatatype="130" unbalanced="0"/>
    <cacheHierarchy uniqueName="[RPD Revisi].[Uraian]" caption="Uraian" attribute="1" defaultMemberUniqueName="[RPD Revisi].[Uraian].[All]" allUniqueName="[RPD Revisi].[Uraian].[All]" dimensionUniqueName="[RPD Revisi]" displayFolder="" count="0" memberValueDatatype="130" unbalanced="0"/>
    <cacheHierarchy uniqueName="[RPD Revisi].[Vol]" caption="Vol" attribute="1" defaultMemberUniqueName="[RPD Revisi].[Vol].[All]" allUniqueName="[RPD Revisi].[Vol].[All]" dimensionUniqueName="[RPD Revisi]" displayFolder="" count="0" memberValueDatatype="5" unbalanced="0"/>
    <cacheHierarchy uniqueName="[RPD Revisi].[HSat]" caption="HSat" attribute="1" defaultMemberUniqueName="[RPD Revisi].[HSat].[All]" allUniqueName="[RPD Revisi].[HSat].[All]" dimensionUniqueName="[RPD Revisi]" displayFolder="" count="0" memberValueDatatype="5" unbalanced="0"/>
    <cacheHierarchy uniqueName="[RPD Revisi].[Jmlh]" caption="Jmlh" attribute="1" defaultMemberUniqueName="[RPD Revisi].[Jmlh].[All]" allUniqueName="[RPD Revisi].[Jmlh].[All]" dimensionUniqueName="[RPD Revisi]" displayFolder="" count="0" memberValueDatatype="5" unbalanced="0"/>
    <cacheHierarchy uniqueName="[RPD Revisi].[BLOKIR]" caption="BLOKIR" attribute="1" defaultMemberUniqueName="[RPD Revisi].[BLOKIR].[All]" allUniqueName="[RPD Revisi].[BLOKIR].[All]" dimensionUniqueName="[RPD Revisi]" displayFolder="" count="0" memberValueDatatype="5" unbalanced="0"/>
    <cacheHierarchy uniqueName="[RPD Revisi].[Pagu-Blokir]" caption="Pagu-Blokir" attribute="1" defaultMemberUniqueName="[RPD Revisi].[Pagu-Blokir].[All]" allUniqueName="[RPD Revisi].[Pagu-Blokir].[All]" dimensionUniqueName="[RPD Revisi]" displayFolder="" count="0" memberValueDatatype="5" unbalanced="0"/>
    <cacheHierarchy uniqueName="[RPD Revisi].[PPK]" caption="PPK" attribute="1" defaultMemberUniqueName="[RPD Revisi].[PPK].[All]" allUniqueName="[RPD Revisi].[PPK].[All]" dimensionUniqueName="[RPD Revisi]" displayFolder="" count="0" memberValueDatatype="130" unbalanced="0"/>
    <cacheHierarchy uniqueName="[RPD Revisi].[JAN]" caption="JAN" attribute="1" defaultMemberUniqueName="[RPD Revisi].[JAN].[All]" allUniqueName="[RPD Revisi].[JAN].[All]" dimensionUniqueName="[RPD Revisi]" displayFolder="" count="0" memberValueDatatype="5" unbalanced="0"/>
    <cacheHierarchy uniqueName="[RPD Revisi].[FEB]" caption="FEB" attribute="1" defaultMemberUniqueName="[RPD Revisi].[FEB].[All]" allUniqueName="[RPD Revisi].[FEB].[All]" dimensionUniqueName="[RPD Revisi]" displayFolder="" count="0" memberValueDatatype="5" unbalanced="0"/>
    <cacheHierarchy uniqueName="[RPD Revisi].[MRT]" caption="MRT" attribute="1" defaultMemberUniqueName="[RPD Revisi].[MRT].[All]" allUniqueName="[RPD Revisi].[MRT].[All]" dimensionUniqueName="[RPD Revisi]" displayFolder="" count="0" memberValueDatatype="5" unbalanced="0"/>
    <cacheHierarchy uniqueName="[RPD Revisi].[APRIL]" caption="APRIL" attribute="1" defaultMemberUniqueName="[RPD Revisi].[APRIL].[All]" allUniqueName="[RPD Revisi].[APRIL].[All]" dimensionUniqueName="[RPD Revisi]" displayFolder="" count="0" memberValueDatatype="5" unbalanced="0"/>
    <cacheHierarchy uniqueName="[RPD Revisi].[MEI]" caption="MEI" attribute="1" defaultMemberUniqueName="[RPD Revisi].[MEI].[All]" allUniqueName="[RPD Revisi].[MEI].[All]" dimensionUniqueName="[RPD Revisi]" displayFolder="" count="0" memberValueDatatype="5" unbalanced="0"/>
    <cacheHierarchy uniqueName="[RPD Revisi].[JUNI]" caption="JUNI" attribute="1" defaultMemberUniqueName="[RPD Revisi].[JUNI].[All]" allUniqueName="[RPD Revisi].[JUNI].[All]" dimensionUniqueName="[RPD Revisi]" displayFolder="" count="0" memberValueDatatype="5" unbalanced="0"/>
    <cacheHierarchy uniqueName="[RPD Revisi].[JULI]" caption="JULI" attribute="1" defaultMemberUniqueName="[RPD Revisi].[JULI].[All]" allUniqueName="[RPD Revisi].[JULI].[All]" dimensionUniqueName="[RPD Revisi]" displayFolder="" count="0" memberValueDatatype="5" unbalanced="0"/>
    <cacheHierarchy uniqueName="[RPD Revisi].[AGUST]" caption="AGUST" attribute="1" defaultMemberUniqueName="[RPD Revisi].[AGUST].[All]" allUniqueName="[RPD Revisi].[AGUST].[All]" dimensionUniqueName="[RPD Revisi]" displayFolder="" count="0" memberValueDatatype="5" unbalanced="0"/>
    <cacheHierarchy uniqueName="[RPD Revisi].[SEPT]" caption="SEPT" attribute="1" defaultMemberUniqueName="[RPD Revisi].[SEPT].[All]" allUniqueName="[RPD Revisi].[SEPT].[All]" dimensionUniqueName="[RPD Revisi]" displayFolder="" count="0" memberValueDatatype="5" unbalanced="0"/>
    <cacheHierarchy uniqueName="[RPD Revisi].[OKT]" caption="OKT" attribute="1" defaultMemberUniqueName="[RPD Revisi].[OKT].[All]" allUniqueName="[RPD Revisi].[OKT].[All]" dimensionUniqueName="[RPD Revisi]" displayFolder="" count="0" memberValueDatatype="5" unbalanced="0"/>
    <cacheHierarchy uniqueName="[RPD Revisi].[NOP]" caption="NOP" attribute="1" defaultMemberUniqueName="[RPD Revisi].[NOP].[All]" allUniqueName="[RPD Revisi].[NOP].[All]" dimensionUniqueName="[RPD Revisi]" displayFolder="" count="0" memberValueDatatype="5" unbalanced="0"/>
    <cacheHierarchy uniqueName="[RPD Revisi].[DES]" caption="DES" attribute="1" defaultMemberUniqueName="[RPD Revisi].[DES].[All]" allUniqueName="[RPD Revisi].[DES].[All]" dimensionUniqueName="[RPD Revisi]" displayFolder="" count="0" memberValueDatatype="5" unbalanced="0"/>
    <cacheHierarchy uniqueName="[RPD Revisi].[MAK Subkomp]" caption="MAK Subkomp" attribute="1" defaultMemberUniqueName="[RPD Revisi].[MAK Subkomp].[All]" allUniqueName="[RPD Revisi].[MAK Subkomp].[All]" dimensionUniqueName="[RPD Revisi]" displayFolder="" count="0" memberValueDatatype="130" unbalanced="0"/>
    <cacheHierarchy uniqueName="[RPD Revisi].[MAK AKUN]" caption="MAK AKUN" attribute="1" defaultMemberUniqueName="[RPD Revisi].[MAK AKUN].[All]" allUniqueName="[RPD Revisi].[MAK AKUN].[All]" dimensionUniqueName="[RPD Revisi]" displayFolder="" count="0" memberValueDatatype="130" unbalanced="0"/>
    <cacheHierarchy uniqueName="[RPD Revisi].[MAK]" caption="MAK" attribute="1" defaultMemberUniqueName="[RPD Revisi].[MAK].[All]" allUniqueName="[RPD Revisi].[MAK].[All]" dimensionUniqueName="[RPD Revisi]" displayFolder="" count="0" memberValueDatatype="130" unbalanced="0"/>
    <cacheHierarchy uniqueName="[RPD Revisi].[NOITEM]" caption="NOITEM" attribute="1" defaultMemberUniqueName="[RPD Revisi].[NOITEM].[All]" allUniqueName="[RPD Revisi].[NOITEM].[All]" dimensionUniqueName="[RPD Revisi]" displayFolder="" count="0" memberValueDatatype="130" unbalanced="0"/>
    <cacheHierarchy uniqueName="[RPD Revisi].[MAK2]" caption="MAK2" attribute="1" defaultMemberUniqueName="[RPD Revisi].[MAK2].[All]" allUniqueName="[RPD Revisi].[MAK2].[All]" dimensionUniqueName="[RPD Revisi]" displayFolder="" count="0" memberValueDatatype="130" unbalanced="0"/>
    <cacheHierarchy uniqueName="[RPD Revisi].[Index]" caption="Index" attribute="1" defaultMemberUniqueName="[RPD Revisi].[Index].[All]" allUniqueName="[RPD Revisi].[Index].[All]" dimensionUniqueName="[RPD Revisi]" displayFolder="" count="0" memberValueDatatype="130" unbalanced="0"/>
    <cacheHierarchy uniqueName="[RPD Revisi].[Kegiatan KoordSubKoord]" caption="Kegiatan KoordSubKoord" attribute="1" defaultMemberUniqueName="[RPD Revisi].[Kegiatan KoordSubKoord].[All]" allUniqueName="[RPD Revisi].[Kegiatan KoordSubKoord].[All]" dimensionUniqueName="[RPD Revisi]" displayFolder="" count="0" memberValueDatatype="130" unbalanced="0"/>
    <cacheHierarchy uniqueName="[RPD Revisi].[Es2]" caption="Es2" attribute="1" defaultMemberUniqueName="[RPD Revisi].[Es2].[All]" allUniqueName="[RPD Revisi].[Es2].[All]" dimensionUniqueName="[RPD Revisi]" displayFolder="" count="0" memberValueDatatype="130" unbalanced="0"/>
    <cacheHierarchy uniqueName="[RPD Revisi].[Koordinator]" caption="Koordinator" attribute="1" defaultMemberUniqueName="[RPD Revisi].[Koordinator].[All]" allUniqueName="[RPD Revisi].[Koordinator].[All]" dimensionUniqueName="[RPD Revisi]" displayFolder="" count="0" memberValueDatatype="130" unbalanced="0"/>
    <cacheHierarchy uniqueName="[RPD Revisi].[Subkoordinator]" caption="Subkoordinator" attribute="1" defaultMemberUniqueName="[RPD Revisi].[Subkoordinator].[All]" allUniqueName="[RPD Revisi].[Subkoordinator].[All]" dimensionUniqueName="[RPD Revisi]" displayFolder="" count="0" memberValueDatatype="130" unbalanced="0"/>
    <cacheHierarchy uniqueName="[RPD Revisi].[Jenis Belanja]" caption="Jenis Belanja" attribute="1" defaultMemberUniqueName="[RPD Revisi].[Jenis Belanja].[All]" allUniqueName="[RPD Revisi].[Jenis Belanja].[All]" dimensionUniqueName="[RPD Revisi]" displayFolder="" count="0" memberValueDatatype="130" unbalanced="0"/>
    <cacheHierarchy uniqueName="[RPD Revisi].[Detil Jenis Belanja]" caption="Detil Jenis Belanja" attribute="1" defaultMemberUniqueName="[RPD Revisi].[Detil Jenis Belanja].[All]" allUniqueName="[RPD Revisi].[Detil Jenis Belanja].[All]" dimensionUniqueName="[RPD Revisi]" displayFolder="" count="0" memberValueDatatype="130" unbalanced="0"/>
    <cacheHierarchy uniqueName="[RPD Revisi].[Status Akun]" caption="Status Akun" attribute="1" defaultMemberUniqueName="[RPD Revisi].[Status Akun].[All]" allUniqueName="[RPD Revisi].[Status Akun].[All]" dimensionUniqueName="[RPD Revisi]" displayFolder="" count="0" memberValueDatatype="130" unbalanced="0"/>
    <cacheHierarchy uniqueName="[RPD Revisi].[Status Covid]" caption="Status Covid" attribute="1" defaultMemberUniqueName="[RPD Revisi].[Status Covid].[All]" allUniqueName="[RPD Revisi].[Status Covid].[All]" dimensionUniqueName="[RPD Revisi]" displayFolder="" count="0" memberValueDatatype="130" unbalanced="0"/>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__XL_Count Form Cetak POK]" caption="__XL_Count Form Cetak POK" measure="1" displayFolder="" measureGroup="Form Cetak POK" count="0" hidden="1"/>
    <cacheHierarchy uniqueName="[Measures].[__XL_Count FA_Detil_16_SP2D]" caption="__XL_Count FA_Detil_16_SP2D" measure="1" displayFolder="" measureGroup="FA_Detil_16_SP2D" count="0" hidden="1"/>
    <cacheHierarchy uniqueName="[Measures].[__XL_Count RPD Revisi]" caption="__XL_Count RPD Revisi" measure="1" displayFolder="" measureGroup="RPD Revisi" count="0" hidden="1"/>
    <cacheHierarchy uniqueName="[Measures].[__No measures defined]" caption="__No measures defined" measure="1" displayFolder="" count="0" hidden="1"/>
    <cacheHierarchy uniqueName="[Measures].[Sum of Jmlh]" caption="Sum of Jmlh" measure="1" displayFolder="" measureGroup="Form Cetak POK" count="0" oneField="1" hidden="1">
      <fieldsUsage count="1">
        <fieldUsage x="8"/>
      </fieldsUsage>
      <extLst>
        <ext xmlns:x15="http://schemas.microsoft.com/office/spreadsheetml/2010/11/main" uri="{B97F6D7D-B522-45F9-BDA1-12C45D357490}">
          <x15:cacheHierarchy aggregatedColumn="52"/>
        </ext>
      </extLst>
    </cacheHierarchy>
    <cacheHierarchy uniqueName="[Measures].[Sum of BLOKIR]" caption="Sum of BLOKIR" measure="1" displayFolder="" measureGroup="Form Cetak POK" count="0" oneField="1" hidden="1">
      <fieldsUsage count="1">
        <fieldUsage x="9"/>
      </fieldsUsage>
      <extLst>
        <ext xmlns:x15="http://schemas.microsoft.com/office/spreadsheetml/2010/11/main" uri="{B97F6D7D-B522-45F9-BDA1-12C45D357490}">
          <x15:cacheHierarchy aggregatedColumn="53"/>
        </ext>
      </extLst>
    </cacheHierarchy>
    <cacheHierarchy uniqueName="[Measures].[Sum of Pagu-Blokir]" caption="Sum of Pagu-Blokir" measure="1" displayFolder="" measureGroup="Form Cetak POK" count="0" oneField="1" hidden="1">
      <fieldsUsage count="1">
        <fieldUsage x="10"/>
      </fieldsUsage>
      <extLst>
        <ext xmlns:x15="http://schemas.microsoft.com/office/spreadsheetml/2010/11/main" uri="{B97F6D7D-B522-45F9-BDA1-12C45D357490}">
          <x15:cacheHierarchy aggregatedColumn="54"/>
        </ext>
      </extLst>
    </cacheHierarchy>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caption="Sum of Sisa"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ies>
  <kpis count="0"/>
  <dimensions count="4">
    <dimension name="FA_Detil_16_SP2D" uniqueName="[FA_Detil_16_SP2D]" caption="FA_Detil_16_SP2D"/>
    <dimension name="Form Cetak POK" uniqueName="[Form Cetak POK]" caption="Form Cetak POK"/>
    <dimension measure="1" name="Measures" uniqueName="[Measures]" caption="Measures"/>
    <dimension name="RPD Revisi" uniqueName="[RPD Revisi]" caption="RPD Revisi"/>
  </dimensions>
  <measureGroups count="3">
    <measureGroup name="FA_Detil_16_SP2D" caption="FA_Detil_16_SP2D"/>
    <measureGroup name="Form Cetak POK" caption="Form Cetak POK"/>
    <measureGroup name="RPD Revisi" caption="RPD Revisi"/>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64.708762037037" createdVersion="8" refreshedVersion="8" minRefreshableVersion="3" recordCount="1342" xr:uid="{1566E212-833F-41D5-89B5-E8BE6BB8546D}">
  <cacheSource type="worksheet">
    <worksheetSource name="RPD_Revisi"/>
  </cacheSource>
  <cacheFields count="43">
    <cacheField name="Es1" numFmtId="0">
      <sharedItems/>
    </cacheField>
    <cacheField name="KdSatker" numFmtId="0">
      <sharedItems/>
    </cacheField>
    <cacheField name="Nama Satker" numFmtId="0">
      <sharedItems/>
    </cacheField>
    <cacheField name="Program" numFmtId="0">
      <sharedItems count="2">
        <s v="WA. Program Dukungan Manajemen"/>
        <s v="DL. Program Pendidikan dan Pelatihan Vokasi"/>
      </sharedItems>
    </cacheField>
    <cacheField name="Kegiatan" numFmtId="0">
      <sharedItems count="4">
        <s v="2378. Dukungan Manajemen Internal Lingkup Badan Riset dan Sumber Daya Manusia Kelautan dan Perikanan"/>
        <s v="2376. Pendidikan Kelautan dan Perikanan"/>
        <s v="4345. Pendidikan dan Pelatihan Aparatur KP"/>
        <s v="2375. Pelatihan dan Penyuluhan Kelautan dan Perikanan"/>
      </sharedItems>
    </cacheField>
    <cacheField name="KRO" numFmtId="0">
      <sharedItems count="9">
        <s v="2378.EBA. Layanan Dukungan Manajemen Internal"/>
        <s v="2378.EBC. Layanan Manajemen SDM Internal"/>
        <s v="2378.EBD. Layanan Manajemen Kinerja Internal"/>
        <s v="2376.AFA. Norma, Standard, Prosedur dan Kriteria"/>
        <s v="4345.EBC. Layanan Manajemen SDM Internal"/>
        <s v="2375.AFA. Norma, Standard, Prosedur dan Kriteria"/>
        <s v="2378.EBB. Layanan Sarana dan Prasarana Internal"/>
        <s v="2378.FAB. Sistem Informasi Pemerintahan"/>
        <s v="2378.CAN. Sarana Bidang Teknologi Informasi dan Komunikasi"/>
      </sharedItems>
    </cacheField>
    <cacheField name="RO" numFmtId="0">
      <sharedItems count="19">
        <s v="EBA.957. Layanan Hukum"/>
        <s v="EBA.958. Layanan Hubungan Masyarakat"/>
        <s v="EBA.960. Layanan Organisasi dan Tata Kelola Internal"/>
        <s v="EBA.963. Layanan Data dan Informasi"/>
        <s v="EBC.954. Layanan Manajemen SDM"/>
        <s v="EBD.953. Layanan Pemantauan dan Evaluasi"/>
        <s v="AFA.001. Norma, Standard, Prosedur dan Kriteria Pendidikan Kelautan dan Perikanan"/>
        <s v="EBA.962. Layanan Umum"/>
        <s v="EBD.952. Layanan Perencanaan dan Penganggaran"/>
        <s v="EBD.955. Layanan Manajemen Keuangan"/>
        <s v="EBC.996. Layanan Pendidikan dan Pelatihan"/>
        <s v="EBA.994. Layanan Perkantoran"/>
        <s v="AFA.001. Norma, Standard, Prosedur dan Kriteria Pelatihan dan Penyuluhan KP"/>
        <s v="EBA.956. Layanan BMN"/>
        <s v="EBD.974. Layanan Penyelenggaraan Kearsipan"/>
        <s v="EBB.951. Layanan Sarana Internal"/>
        <s v="EBB.971. Layanan Prasarana Internal"/>
        <s v="FAB.001. Sistem Informasi Pemerintahan Bidang Riset dan SDM KP"/>
        <s v="CAN.001. Sarana Teknologi Informasi dan Komunikasi Bidang Riset dan SDM KP"/>
      </sharedItems>
    </cacheField>
    <cacheField name="Komponen" numFmtId="0">
      <sharedItems count="48">
        <s v="101. Pelayanan Hukum dan Advokasi Riset dan Sumber Daya Manusia Kelautan dan Perikanan"/>
        <s v="102. Pelayanan Informasi Publik Riset dan Sumber Daya Manusia Kelautan dan Perikanan"/>
        <s v="103. Pelayanan Perpustakaan dan Diseminasi Riset dan Sumber Daya Manusia Kelautan dan Perikanan"/>
        <s v="106. Pelayanan Kerjasama Riset dan Sumber Daya Manusia Kelautan dan Perikanan"/>
        <s v="101. Layanan Organisasi dan Tata Kelola Internal"/>
        <s v="102. Pelayanan Tata Laksana dan Reformasi Birokrasi Riset dan Sumber Daya Manusia Kelautan dan Perikanan"/>
        <s v="101. Pelayanan Data Riset dan Sumber Daya Manusia Kelautan dan Perikanan"/>
        <s v="102. Pelayanan Sistem Informasi Riset dan Sumber Daya Manusia Kelautan dan Perikanan"/>
        <s v="102. Pelayanan Jabatan Fungsional Riset dan Sumber Daya Manusia Kelautan dan Perikanan"/>
        <s v="103. Sumber Daya"/>
        <s v="101. Pelayanan Monitoring dan Evaluasi Riset dan Sumber Daya Manusia Kelautan dan Perikanan"/>
        <s v="102. Pelayanan Pelaporan Kinerja Riset dan Sumber Daya Manusia Kelautan dan Perikanan"/>
        <s v="052. NSPK Peserta Didik Sarana dan Prasarana Pendidikan KP"/>
        <s v="053. NSPK Kelembagaan Pendidikan KP"/>
        <s v="301. Pelayanan Tata Usaha dan Kerumahtanggaan Pendidikan Kelautan dan Perikanan"/>
        <s v="301. Pelayanan Perencanaan dan Penganggaran Internal Pendidikan Kelautan"/>
        <s v="301. Pelayanan Monitoring dan Evaluasi Pendidikan Kelautan dan Perikanan"/>
        <s v="301. Pelayanan Keuangan Pendidikan Kelautan dan Perikanan"/>
        <s v="301. Aparatur KKP yang Diberikan Beasiswa"/>
        <s v="302. Aparatur KKP yang Diberikan Izin Belajar"/>
        <s v="051. NSPK Metode dan Kurikulum Pendidikan KP"/>
        <s v="054. NSPK Ketenagaan Pendidikan KP"/>
        <s v="306. Pelayanan Kerja Sama Pendidikan Kelautan dan Perikanan"/>
        <s v="002. Operasional dan Pemeliharaan Kantor"/>
        <s v="302. Pelayanan Pelaporan Kinerja Pendidikan Kelautan dan Perikanan"/>
        <s v="051. Penyusunan NSPK Standarisasi dan Sertifikasi"/>
        <s v="052. Penyusunan NSPK Penyelenggaraan Pelatihan"/>
        <s v="053. Penyusunan NSPK Sarana Prasarana dan Kelembagaan Penyuluhan"/>
        <s v="054. Penyusunan NSPK Penyelenggaraan Penyuluhan"/>
        <s v="101. Pelayanan Pengelolaan Barang Milik Negara (BMN) Riset dan Sumber Daya Manusia Kelautan dan Perikanan"/>
        <s v="101. Pelayanan Kehumasan Riset dan Sumber Daya Manusia Kelautan dan  Perikanan"/>
        <s v="101. Pelayanan Tata Usaha dan Kerumahtanggaan Riset dan Sumber Daya Manusia Kelautan dan Perikanan"/>
        <s v="201. Pelayanan Tata Usaha dan Kerumahtanggaan Pelatihan dan Penyuluhan"/>
        <s v="101. Pelayanan Perencanaan dan Pengembangan Sumber Daya Manusia Aparatur Riset dan Sumber Daya Manusia Kelautan dan Perikanan"/>
        <s v="101. Pelayanan Perencanaan dan Penganggaran Internal Riset dan Sumber Daya"/>
        <s v="201. Pelayanan Perencanaan dan Penganggaran Internal Pelatihan dan Penyuluhan Kelautan dan Perikanan"/>
        <s v="201. Pelayanan Monitoring dan Evaluasi Pelatihan dan Penyuluhan Kelautan dan Perikanan"/>
        <s v="202. Pelayanan Pelaporan Kinerja Pelatihan dan Penyuluhan Kelautan dan Perikanan"/>
        <s v="101. Pelayanan Keuangan Riset dan Sumber Daya Manusia Kelautan dan Perikanan"/>
        <s v="201. Pelayanan Keuangan Pelatihan dan Penyuluhan Kelautan dan Perikanan"/>
        <s v="101. Penyelenggaraan Kearsipan Riset dan Sumber Daya Manusia Kelautan dan Perikanan"/>
        <s v="001. Gaji dan Tunjangan"/>
        <s v="102. Alat Pengolah Data dan Komunikasi Riset dan Sumber Daya Manusia Kelautan dan Perikanan"/>
        <s v="102. Gedung dan Bangunan Riset dan Sumber Daya Manusia Kelautan dan Perikanan"/>
        <s v="101. Penyusunan Desain Pengembangan/Pengelolaan Sistem Informasi Riset dan Sumber Daya Manusia Kelautan dan Perikanan"/>
        <s v="101. Kendaraan Bermotor Riset dan Sumber Daya Manusia Kelautan dan Perikanan"/>
        <s v="301. Sarana Teknologi Informasi dan Komunikasi (TIK) Pendidikan Kelautan dan Perikanan"/>
        <s v="303. Peralatan Fasilitas Perkantoran Pendidikan Kelautan dan Perikanan"/>
      </sharedItems>
    </cacheField>
    <cacheField name="Subkomponen" numFmtId="0">
      <sharedItems count="153">
        <s v="A. Fasilitasi Penyusunan Legislasi"/>
        <s v="B. Advokasi Permasalahan Hukum"/>
        <s v="A. TANPA SUB KOMPONEN"/>
        <s v="A. Penyusunan dan/atau Evaluasi Kesepakatan Kerja Sama Internasional Lingkup Sekretariat dan/atau BRSDM KP"/>
        <s v="B. Penyusunan dan/atau Evaluasi Kesepakatan Kerja Sama Antar Lembaga Lingkup Sekretariat dan/atau BRSDM KP"/>
        <s v="A. Penataan Kelembagaan Lingkup BRSDM"/>
        <s v="B. Fasilitasi Evaluasi Organisasi dan Tata Laksana"/>
        <s v="A. Penilaian Mandiri Reformasi Birokrasi"/>
        <s v="B. Pembangunan dan Pembinaan Zona Integritas Menuju WBK/WBBM"/>
        <s v="C. Pelaksanaan Adibakti Mina Bahari (AMB)"/>
        <s v="A. Penyelenggaraan Data Riset dan SDM KP"/>
        <s v="B. Forum Data dan Informasi BRSDM"/>
        <s v="A. Pengelolaan Sistem Informasi Riset  dan SDM KP"/>
        <s v="B. Penerapan Manajemen Pengetahuan Terstandar BRSDM"/>
        <s v="A. Fasilitasi Pengelolaan dan Penilaian Angka Kredit Jabatan Fungsional Lingkup BRSDMKP"/>
        <s v="B. Validasi dan Updating Database SDM Lingkup BRSDMKP"/>
        <s v="A. Pelayanan Mutasi"/>
        <s v="B. Pelayanan Ketatausahaan Kepegawaian"/>
        <s v="A. Monitoring Evaluasi Manajerial dan SAKIP"/>
        <s v="B. Monev program BRSDM Mendukung Prioritas KKP dan Amanah Nasional ( Lintas Sektor )"/>
        <s v="C. Penyelenggaraan Monitoring dan Evaluasi Terpadu KP"/>
        <s v="D. Pengelolaan Aplikasi Bidang Monitoring dan Evaluasi"/>
        <s v="A. Reviu dan Pengukuran Kinerja Lingkup BRSDM"/>
        <s v="B. Penyusunan Bahan Pimpinan"/>
        <s v="C. Penyusunan Laporan Kinerja Lingkup BRSDM"/>
        <s v="D. Penyusunan Laporan Pelaksanaan Program Kegiatan BRSDM"/>
        <s v="B. Pengendalian Sarana Prasarana"/>
        <s v="B. Penyusunan NSPK Kelembagaan Pendidikan"/>
        <s v="D. Penyusunan Bahan Tindak Lanjut dan Pemutakhiran Data"/>
        <s v="I. Publikasi dan Kehumasan Pusat Pendidikan KP  (OII)"/>
        <s v="B. Sinkronisasi Kegiatan Pendidikan KP"/>
        <s v="C. Penyusunan Anggaran Pendidikan KP"/>
        <s v="D. Rencana Kerja Pendidikan KP"/>
        <s v="E. Revisi Anggaran Pendidikan KP"/>
        <s v="F. Rapat Kerja Teknis Pendidikan KP"/>
        <s v="B. Monitoring Evaluasi Kegiatan dan Anggaran Pendidikan KP dan OII"/>
        <s v="C. Monitoring Evaluasi Penyelenggaraan Pendidikan KP"/>
        <s v="C. Verifikasi dan Validasi Pertanggung Jawaban Kegiatan"/>
        <s v="F. Dukungan Kegiatan BRSDMKP"/>
        <s v="A. Tugas Belajar Baru"/>
        <s v="B. Lanjutan Tugas Belajar"/>
        <s v="C. Tugas Belajar Luar Negeri"/>
        <s v="A. Aparatur KKP yang Diberikan Izin Belajar"/>
        <s v="A. Bimbingan dan Pembinaan Metode dan Kurikulum"/>
        <s v="B. Penyusunan NSPK Metode dan Kurikulum"/>
        <s v="A. NSPK Peserta Didik"/>
        <s v="A. Pengembangan Kelembagaan Pendidikan KP"/>
        <s v="A. Penyiapan Pendidik dan Tenaga Kependidikan"/>
        <s v="B. Evaluasi Beban Kerja Guru dan Dosen"/>
        <s v="A. Kerjasama Pendidikan KP"/>
        <s v="A. Pengelolaan dan Implementasi BMN"/>
        <s v="B. Pembinaan dan Koordinasi Kepala Pusdik KP"/>
        <s v="C. Pengelolaan Kearsipan, Tata Naskah Dinas dan Persuratan Pusat Pendidikan KP"/>
        <s v="E. Pengelolaan Administrasi Kepegawaian Pusdik KP"/>
        <s v="F. Penjaminan Mutu Kelembagaan"/>
        <s v="G. Bimbingan Penelitian Dan Pengabdian Kepada Masyarakat"/>
        <s v="H. Serapan  Lulusan Pendidikan KP"/>
        <s v="GA. Operasional dan Pemeliharaan Kantor Pusat Pendidikan KP"/>
        <s v="A. Perencanaan Kinerja Pendidikan KP"/>
        <s v="A. Monitoring Evaluasi Kinerja Pendidikan KP"/>
        <s v="A. Laporan Kinerja Lingkup Pendidikan KP"/>
        <s v="A. Penyusunan Laporan Keuangan dan PIPK"/>
        <s v="B. Penyusunan Sistem Pengendalian Intern Pemerintah (SPIP)"/>
        <s v="D. Pengelolaan PNBP Lingkup Satuan Pendidikan KP"/>
        <s v="E. Pemutakhiran data Administrasi Keuangan"/>
        <s v="G. Pembinaan Pelaksanaan Kewirausahaan dan TEFA"/>
        <s v="A. Penyusunan Kerangka Kualifikasi Nasional Indonesia (KKNI)"/>
        <s v="B. Penetapan Standar Kompetensi Kerja Nasional Indonesia (SKKNI)"/>
        <s v="C. Pengelolaan Sertifikasi SDM Sektor KP"/>
        <s v="D. Standardisasi Lembaga Pelatihan KP"/>
        <s v="E. Penjaminan Mutu Program Diklat Bidang KP"/>
        <s v="B. Pembahasan Modul Pelatihan Aparatur Kelautan dan Perikanan"/>
        <s v="C. Penyusunan Kurikulum Pelatihan Masyarakat Kelautan dan Perikanan"/>
        <s v="D. Pembahasan Modul Pelatihan Masyarakat Kelautan dan Perikanan"/>
        <s v="E. Penyusunan Pedoman/Juklak/Juknis Penyelenggaraan Pelatihan Kelautan dan Perikanan"/>
        <s v="F. PENYUSUNAN PENGEMBANGAN KOMPETENSI ASN KKP"/>
        <s v="A. Penyusunan NSPK Sarpras, Kelembagaan dan Ketenagaan Penyuluhan KP"/>
        <s v="B. Pembinaan Kelembagaan dan Ketenagaan Penyuluhan Perikanan"/>
        <s v="C. Pembinaan Penyuluh Perikanan Swadaya"/>
        <s v="D. FGD Sarpras Penyuluhan dan Pemanfaatannya"/>
        <s v="A. PENYUSUNAN NSPK PENYELENGGARAAN PENYULUHAN KP"/>
        <s v="B. PENYUSUNAN PROGRAMA PENYULUHAN TAHUN 2023"/>
        <s v="C. PEMBINAAN PENYULUHAN PERIKANAN MELAUI VIDEO CONFERENCE (VICON)"/>
        <s v="D. MATERI PENYULUHAN KP ONLINE"/>
        <s v="A. Penyusunan Laporan BMN UAKPB Sekretariat BRSDMP KP dan UAPPBE-1 BRSDM KP"/>
        <s v="B. Pengelolaan Barang Milik Negara Rumah Negara lingkup BRSDM KP"/>
        <s v="C. Inventarisasi Sarana dan Prasarana dan Penyelesaian Permasalahan Administrasi dan Kepemilikan BMN"/>
        <s v="D. Penyusunan Rencana Kebutuhan BMN Tahun 2023"/>
        <s v="E. Penyelesaian Penetapan Status Penggunaan dan Penghapusan BMN Satker BRSDM"/>
        <s v="F. Bimbingan Teknis Pengelolaan BMN lingkup BRSDM KP"/>
        <s v="G. Pelaksanaan PBJ Lingkup Pusat dan Daerah"/>
        <s v="A. Pembinaan, Pengelolaan Ketatausahaan dan Persuratan"/>
        <s v="B. Dukungan Layanan Kegiatan Kesekretariatan dan Tata Kelola Rumahtangga dan Tata Usaha Pimpinan  serta Keprotokolan lingkup BRSDM"/>
        <s v="A. Pengelolaan Kepegawaian Pelatihan dan Penyuluhan KP"/>
        <s v="B. Validasi Data BMN Pelatihan dan Penyuluhan"/>
        <s v="C. Pengelolaan Persuratan dan Kearsipan Pelatihan dan Penyuluhan"/>
        <s v="D. Penetapan Penyuluh Perikanan Teladan Nasional"/>
        <s v="F. Kunjungan Kegiatan Pelatihan dan Penyuluhan KP"/>
        <s v="AC. Pemeliharaan Kantor (Gambir)"/>
        <s v="BC. Pemeliharaan Kantor (Ancol)"/>
        <s v="DA. Operasional dan Pemeliharaan Kantor Pusat Pelatihan dan Penyuluhan KP"/>
        <s v="DB. Langganan Daya dan Jasa"/>
        <s v="A. Pelayanan Perencanaan dan Pengembangan SDM Aparatur Riset dan Sumber Daya Manusia Kelautan dan Perikanan"/>
        <s v="B. Peningkatan Kapasitas Pegawai"/>
        <s v="A. Perencanaan Program"/>
        <s v="B. Perencanaan dan Revisi Anggaran Unit Eselon I BRSDM"/>
        <s v="C. Perencanaan Kinerja"/>
        <s v="D. Perencanaan Umum"/>
        <s v="A. Penyusunan Perencanaan Kinerja Pelatihan dan Penyuluhan KP"/>
        <s v="B. Penyusunan Renja Kegiatan Pelatihan dan Penyuluhan KP TA 2024"/>
        <s v="C. Konsolidasi Teknis Kegiatan Pelatihan dan Penyuluhan KP"/>
        <s v="D. Penyusunan Dokumen Rumusan Kebijakan Teknis Penyelenggaraan Pelatihan dan Penyuluhan serta Sertifikasi KP"/>
        <s v="A. MONITORING DAN EVALUASI PELATIHAN DAN PENYULUHAN"/>
        <s v="B. PENYUSUNAN INSTRUMEN MONITORING DAN EVALUASI PELATIHAN DAN PENYULUHAN KP"/>
        <s v="A. PENYUSUNAN LAPORAN KINERJA , REKON KINERJA PUSAT PELATIHAN DAN PENYULUHAN KP"/>
        <s v="B. PENILAIAN SAKIP MANDIRI dan PENDAMPINGAN WBK"/>
        <s v="C. PENYUSUNAN LAPORAN EVALUASI RENCANA AKSI, PELAYANAN PUBLIK DAN LAPORAN TAHUNAN"/>
        <s v="D. SIMLATLUH KP"/>
        <s v="A. Penyusunan Laporan Keuangan"/>
        <s v="B. Pengelolaan PNBP"/>
        <s v="C. Penyusunan Petunjuk Pelaksanaan Anggaran dan Kegiatan BRSDM TA 2022"/>
        <s v="D. Perbendaharaan Administrasi Keuangan"/>
        <s v="E. Implementasi Sistem Pengendalian Intern Pemerintah BRSDM KP"/>
        <s v="F. Penyelesaian Tindak Lanjut Hasil Audit"/>
        <s v="A. Rekonsiliasi Belanja Pegawai dan Operasional Penyuluh Perikanan"/>
        <s v="B. Penyusunan SPIP"/>
        <s v="C. Validasi dan pertanggungjawaban keuangan"/>
        <s v="D. Penyelesaian Tindak Lanjut Temuan"/>
        <s v="A. Pelaksanaan Pengawasan Internal  Kearsipan Lingkup BRSDM"/>
        <s v="B. Pembinaan dan Pengelolaan Kearsipan BRSDM"/>
        <s v="C. Percepatan Proses Pemusnahan Arsip In Aktif lingkup BRSDM"/>
        <s v="D. Bimbingan Teknis Pengelolaan Arsip Dinamis"/>
        <s v="DB. Gaji dan Tunjangan Pusat Pendidikan KP"/>
        <s v="GB. Langganan Daya dan Jasa Pusat Pendidikan KP"/>
        <s v="AB. Langganan Daya dan Jasa (Gambir)"/>
        <s v="A. Penyusunan Kurikulum Pelatihan Aparatur Kelautan dan Perikanan"/>
        <s v="AA. Kebutuhan Sehari hari Perkantoran (Gambir)"/>
        <s v="AD. Pelaksanaan Operator Kantor (Gambir)"/>
        <s v="BA. Kebutuhan Sehari hari Perkantoran (Ancol)"/>
        <s v="DC. Pemeliharaan Kantor"/>
        <s v="DD. Pelaksanaan Operasional Kantor"/>
        <s v="E. Administrasi Perkantoran Pelatihan dan Penyuluhan KP"/>
        <s v="BB. Langganan Daya dan Jasa (Ancol)"/>
        <s v="AA. Gaji dan Tunjangan Sekretariat BRSDM"/>
        <s v="DA. Gaji dan Tunjangan Pusat pelatihan dan Penyuluhan KP"/>
        <s v="A. Pengolah data informasi"/>
        <s v="A. Pengadaan Meubelair"/>
        <s v="A. Sistem Informasi BRSDM"/>
        <s v="A. Kendaraan Operasional"/>
        <s v="A. Sarana Teknologi Informasi dan Komunikasi"/>
        <s v="GC. Pemeliharaan Kantor Pusat Pendidikan KP"/>
        <s v="GD. Pembayaran Pelaksanaan Operasional Kantor Pusat Pendidikan KP"/>
        <s v="A. Peralatan Fasilitas Perkantoran Pendidikan Kelautan dan Perikanan"/>
      </sharedItems>
    </cacheField>
    <cacheField name="Akun" numFmtId="0">
      <sharedItems count="40">
        <s v="521211. Belanja Bahan"/>
        <s v="521811. Belanja Barang Persediaan Barang Konsumsi"/>
        <s v="522151. Belanja Jasa Profesi"/>
        <s v="524111. Belanja Perjalanan Dinas Biasa"/>
        <s v="521213. Belanja Honor Output Kegiatan"/>
        <s v="523199. Belanja Pemeliharaan Lainnya"/>
        <s v="521119. Belanja Barang Operasional Lainnya"/>
        <s v="523121. Belanja Pemeliharaan Peralatan dan Mesin"/>
        <s v="524113. Belanja Perjalanan Dinas Dalam Kota"/>
        <s v="521219. Belanja Barang Non Operasional Lainnya"/>
        <s v="522141. Belanja Sewa"/>
        <s v="511111. Belanja Gaji Pokok PNS"/>
        <s v="511119. Belanja Pembulatan Gaji PNS"/>
        <s v="511121. Belanja Tunj. Suami/Istri PNS"/>
        <s v="511122. Belanja Tunj. Anak PNS"/>
        <s v="511123. Belanja Tunj. Struktural PNS"/>
        <s v="511124. Belanja Tunj. Fungsional PNS"/>
        <s v="511125. Belanja Tunj. PPh PNS"/>
        <s v="511126. Belanja Tunj. Beras PNS"/>
        <s v="511129. Belanja Uang Makan PNS"/>
        <s v="511151. Belanja Tunjangan Umum PNS"/>
        <s v="512211. Belanja Uang Lembur"/>
        <s v="512411. Belanja Pegawai (Tunjangan Khusus/Kegiatan/Kinerja)"/>
        <s v="521111. Belanja Keperluan Perkantoran"/>
        <s v="521114. Belanja Pengiriman Surat Dinas Pos Pusat"/>
        <s v="521131. Belanja Barang Operasional - Penanganan Pandemi COVID-19"/>
        <s v="524119. Belanja Perjalanan Dinas Paket Meeting Luar Kota"/>
        <s v="522191. Belanja Jasa Lainnya"/>
        <s v="524114. Belanja Perjalanan Dinas Paket Meeting Dalam Kota"/>
        <s v="521115. Belanja Honor Operasional Satuan Kerja"/>
        <s v="521241. Belanja Barang Non Operasional - Penanganan Pandemi COVID-19"/>
        <s v="522192. Belanja Jasa - Penanganan Pandemi COVID-19"/>
        <s v="523111. Belanja Pemeliharaan Gedung dan Bangunan"/>
        <s v="522111. Belanja Langganan Listrik"/>
        <s v="522112. Belanja Langganan Telepon"/>
        <s v="522113. Belanja Langganan Air"/>
        <s v="522119. Belanja Langganan Daya dan Jasa Lainnya"/>
        <s v="532111. Belanja Modal Peralatan dan Mesin"/>
        <s v="533111. Belanja Modal Gedung dan Bangunan"/>
        <s v="524211. Belanja Perjalanan Dinas Biasa - Luar Negeri"/>
      </sharedItems>
    </cacheField>
    <cacheField name="Uraian" numFmtId="0">
      <sharedItems count="844">
        <s v="02 - Penggandaan materi legislasi"/>
        <s v="01 - ATK"/>
        <s v="02 - Bahan Komputer"/>
        <s v="01 - Narasumber pejabat/setara eselon II"/>
        <s v="01 - Penggandaan penjilidan materi advokasi hukum"/>
        <s v="02 - Narasumber pejabat/setara eselon II"/>
        <s v="03 - Narasumber pejabat/setara Eselon II"/>
        <s v="01 - Penggandaan dan pencetakan materi penataan kelembagaan lingkup BRSDM"/>
        <s v="01 - Narasumber pejabata/setara Eselon II"/>
        <s v="01 - Penggandaan dan penjilidan materi fasilitasi organisasi dan tata laksana"/>
        <s v="01 - Penggandaan dan pencetakan materi pendukung RB"/>
        <s v="01 - Penggandaan dan penjilidan"/>
        <s v="04 - Penggandaan dan Penjilidan"/>
        <s v="03 - ATK"/>
        <s v="04 - Bahan Komputer"/>
        <s v="05 - Fotocopy/Penggandaan"/>
        <s v="08 - ATK"/>
        <s v="09 - Bahan Komputer"/>
        <s v="10 - Fotocopy/Penggandaan"/>
        <s v="05 - Narasumber pejabat/setara eselon II"/>
        <s v="01 - Fotocopy/Penggandaan"/>
        <s v="02 - Spanduk dan backdrop"/>
        <s v="03 - Pencetakan buku panduan"/>
        <s v="01 - Narasumber/Pembahas"/>
        <s v="04 - ATK"/>
        <s v="05 - ATK"/>
        <s v="02 - Penggandaan"/>
        <s v="02 - ATK"/>
        <s v="01 - Penggadaan"/>
        <s v="01 - Penggandaan"/>
        <s v="01 - Honor Narasumber (10 org x 1 jam)"/>
        <s v="01 - Perjalanan Dinas Konsultasi Publik, Verifikasi Eksternal, Undangan, Sosialisasi dan Penyusunan Kerangka Kualifikasi Nasional Indon"/>
        <s v="03 - Penggandaan"/>
        <s v="01 - Penyusunan Modul Diklat"/>
        <s v="03 - Penggandaan dan laporan"/>
        <s v="01 - Honorarium Narasumber/Pembahas setara es. II eksternal (1 Org x 1 jam x 3 lokasi)"/>
        <s v="01 - Honorarium Narasumber/Pembahas setara Es. II (2 Org x 2 Jam)"/>
        <s v="03 - Bahan Komputer"/>
        <s v="04 - Penggandaan"/>
        <s v="04 - Fotokopi, penggandaan dan penjilidan laporan"/>
        <s v="04 - Backdrop"/>
        <s v="02 - Narasumber pejabat/setara eselon II (Promosi/Publikasi)"/>
        <s v="01 - Pencetakan Laporan"/>
        <s v="01 - Pejabat Eselon II ke bawah ( 3 Org x 2 jam x 1 kali)"/>
        <s v="02 - Narasumber Eselon II   (2 Orang x 2 jam x 1 Kali)"/>
        <s v="01 - Pemeliharaan pengharum ruangan"/>
        <s v="02 - Pemeliharaan pengharum ruangan"/>
        <s v="01 - Bahan Komputer"/>
        <s v="01 - Pemeliharaan Aquarium (1 unit x 12 bulan)"/>
        <s v="02 - Narasumber Eselon II   (2 Orang x 2 jam x 2 Kali)"/>
        <s v="03 - Narasumber eselon II   (1 Orang x 2 Kali x 2 Jam)"/>
        <s v="03 - Komputer Suplies"/>
        <s v="01 - Penggandaan dan Penjilidan serta Laporan"/>
        <s v="01 - Penggandaan dan Penjilidan serta Percetakan"/>
        <s v="03 - Fotocopy dan Pencetakan Penyusunan Laporan Rencana aksi dan Evaluasi Rencana Aksi"/>
        <s v="01 - Penggandaan dan Penjilidan Laporan SIMLATLUH"/>
        <s v="04 - Komputer Supply"/>
        <s v="03 - Backdrop"/>
        <s v="02 - Penggandaan Materi dan Laporan kegiatan"/>
        <s v="01 - Pejabat Eselon II ( 3 Org x 2 jam x 1 kali)"/>
        <s v="01 - Penggandaan Bahan"/>
        <s v="04 - Fotocopy/Penggandaan"/>
        <s v="01 - Narasumber pejabat/setara eselon II  2 ORG x 2 JAM"/>
        <s v="01 - Perjalanan Bimbingan dan Pembinaan Metode dan Kurikulum"/>
        <s v="01 - Perjalanan Fasilitasi/koordinasi Penyusunan NSPK"/>
        <s v="01 - NSPK Peserta Didik Standar Sarana dan Prasarana Pendidikan KP"/>
        <s v="01 - Perjalanan Pembentukan Kelembagaan Pendidikan KP"/>
        <s v="01 - Transport Lokal"/>
        <s v="01 - Perjalanan Penyiapan Pendidik dan Tenaga Kependidikan"/>
        <s v="01 - Perjalanan Evaluasi Beban Kerja Guru dan Dosen"/>
        <s v="01 - Langganan biaya video conference"/>
        <s v="02 - Dukungan Kerjasama Pendidikan KP"/>
        <s v="01 - Perjalanan Kerjasama Pendidikan KP"/>
        <s v="01 - Perjalanan Implementasi SIMAK - BMN"/>
        <s v="01 - Koordinasi Implementasi SIMAK - BMN"/>
        <s v="01 - Perjalanan Pembinaan dan Wisuda Kepala Pusdik KP"/>
        <s v="02 - Perjalanan Koordinasi, Sinkronisasi, Wisuda dan Pendampingan Kepala Pusdik KP"/>
        <s v="01 - Sewa Kendaraan / Mobil (2 kali)"/>
        <s v="01 - Perjalanan Pengelolaan Penatausahaan Arsip dan Sinkronisasi Tata Naskah dan Persuratan"/>
        <s v="01 - Perjalanan Koordinasi"/>
        <s v="01 - Peningkatan Kapasitas Pegawai"/>
        <s v="01 - Perjalanan Pengelolaan SDM Aparatur"/>
        <s v="01 - Perjalanan Penjaminan mutu pendidikan KP"/>
        <s v="01 - Perjalanan Bimbingan Penelitian dan Pengabdian Kepada Masyarakat"/>
        <s v="01 - Perjalanan Serapan Lulusan Pendidikan KP"/>
        <s v="01 - Belanja Gaji Pokok PNS"/>
        <s v="01 - Belanja Pembulatan Gaji PNS"/>
        <s v="01 - Belanja Tunj. Suami/Istri PNS"/>
        <s v="01 - Belanja Tunj. Anak PNS"/>
        <s v="01 - Belanja Tunj. Struktural PNS"/>
        <s v="01 - Belanja Tunj. Fungsional PNS"/>
        <s v="01 - Belanja Tunj. PPh PNS"/>
        <s v="01 - Belanja Tunj. Beras PNS"/>
        <s v="01 - Belanja Uang Makan PNS"/>
        <s v="01 - Belanja Tunjangan Umum PNS"/>
        <s v="01 - Uang Lembur dan Uang Makan Lembur"/>
        <s v="01 - Belanja Pegawai (Tunjangan Khusus/Kegiatan/Kinerja)"/>
        <s v="01 - Keperluan sehari hari perkantoran"/>
        <s v="02 - Jamuan"/>
        <s v="03 - Pramubakti (12 org x 12 bulan)"/>
        <s v="04 - Pengemudi (1 org x 12 bulan)"/>
        <s v="05 - BPJS Ketenagakerjaan Pengemudi dan Pramubhakti"/>
        <s v="06 - Pencetakan/Publikasi"/>
        <s v="07 - Langganan biaya video conference dan Zoho"/>
        <s v="08 - Estetika Kantor dan Pengharum Ruangan"/>
        <s v="09 - Langganan Majalah dan Surat Kabar"/>
        <s v="03 - Kertas Fotocopy A4"/>
        <s v="04 - Kertas Fotocopy F4"/>
        <s v="05 - Kertas Kop A4 (4 warna)"/>
        <s v="06 - Kertas Kop F4 (4 warna)"/>
        <s v="07 - Amplop Kop Besar"/>
        <s v="08 - Amplop Kop Kecil"/>
        <s v="09 - Map Pusdik KP"/>
        <s v="01 - Pengiriman surat dan dokumen/barang lainnya"/>
        <s v="01 - Sewa Mesin Photocopy"/>
        <s v="02 - Sewa Ruang Arsip dan Penyimpanan BMN"/>
        <s v="01 - Perjalanan Penyusunan Perencanaan Kinerja Pendidikan KP"/>
        <s v="01 - Langganan biaya aplikasi komunikasi daring (zoom/linktree/zoho)"/>
        <s v="01 - Perjalanan Monitoring Evaluasi Kinerja Pendidikan KP"/>
        <s v="01 - Perjalanan Penyusunan Laporan Kinerja"/>
        <s v="01 - Penyusunan Laporan Keuangan dan PIPK"/>
        <s v="01 - Evaluasi dan Penyusunan SPIP MR"/>
        <s v="01 - Perjalanan Pengelolaan PNBP Lingkup Satuan Pendidikan KP"/>
        <s v="01 - Perjalanan Penyelesaian Administrasi Keuangan"/>
        <s v="01 - Perjalanan Pembinaan Kewirausahaan dan Tefa"/>
        <s v="01 - Masker, hand sanitizer, desinfektan, multivitami/suplemen (59 peg x 7 kali)"/>
        <s v="01 - Konsumsi/bahan makanan"/>
        <s v="04 - Cetak"/>
        <s v="05 - Cetakan Kelembagaan Pendidikan Vokasi"/>
        <s v="05 - Perlengkapan Kegiatan Beban Kerja Guru dan Dosen"/>
        <s v="04 - Cetakan Kegiatan Administrasi SIMAK BMN"/>
        <s v="04 - Cetakan Kegiatan dan Laporan"/>
        <s v="05 - Pencetakan"/>
        <s v="02 - Penggadaan"/>
        <s v="05 - Cetakan"/>
        <s v="02 - Penggandaan/Penjilidan"/>
        <s v="02 - Sewa kendaraan opersional  2 UNIT x 12 BULAN"/>
        <s v="04 - Sewa Kendaraan Roda 4 Pejabat Eselon II ( 1 unit x 12 bulan)"/>
        <s v="02 - Snack dan Makan Rapat (1 pkt x 20 orang x 4 kali)"/>
        <s v="05 - Perlengkapan Peserta (1 pkt x 40 orang x 1 kali)"/>
        <s v="02 - Perjalanan Peserta (40 Orang x 1 Kali)"/>
        <s v="02 - Makan dan snack Rapat (1 pkt x 20 orang x 4 kali)"/>
        <s v="02 - Perjalanan Peserta (40 Orang x 1 Hari x 1 Kali)"/>
        <s v="02 - Snack dan Makan Rapat  (1 pkt x 15 orang x 2 kali)"/>
        <s v="02 - Snack dan Makan Rapat (2 pkt x 20 Org x 4 Kali)"/>
        <s v="02 - Biaya Jasa Sistem Manual Mutu  ISO  9001-2015"/>
        <s v="02 - Biaya Perjalanan Dinas Kegiatan Survailance Sistem Manajemn Mutu ISO 9001-2015"/>
        <s v="04 - Snack dan Makan Rapat (15 org x 3 pkt x 4 kali)"/>
        <s v="02 - Biaya Perjalanan Pendampingan, Audit, Pembinaan pelaksanaan ujian/akreditasi, Supervisi,  Undangan dan Koordinasi Kegiatan Penjami"/>
        <s v="03 - Konsumsi Rapat Penyusunan GBPP (20 Org x 6 Paket x 1 kali)"/>
        <s v="03 - Konsumsi Rapat Penyusunan Modul (15 Org x 4 paket x 2 kali)"/>
        <s v="04 - Pencetakan Modul"/>
        <s v="02 - Paket Rapat Fullboard  (20 Org x 4 Paket x 2 Hari)"/>
        <s v="03 - Snack Rapat Penyusunan Kurikulum (15 Org x 3 paket x 1 kali)"/>
        <s v="03 - Konsumsi Rapat Penyusunan Modul (15 Org x 3 paket x 2 kali)"/>
        <s v="02 - Paket Meeting Fullboard  (20 Org x 3 Paket x 2 Hari )"/>
        <s v="03 - Konsumsi Rapat  (15 Org x 2 paket x 2 kali)"/>
        <s v="04 - Pencetakan Pedoman"/>
        <s v="03 - Konsumsi Rapat Penyusunan NSPK (20 Org  x 2 kali)"/>
        <s v="03 - Penggandaan NSPK"/>
        <s v="04 - Snack rapat dalam kota (20 orang x 2 kali)"/>
        <s v="05 - Snack dan makan Sosialisasi NSPK (30 org x 9 satminkal)"/>
        <s v="02 - Uang saku Rapat di luar kantor (25 orang x 1 Paket)"/>
        <s v="04 - Konsumsi Rapat biasa (20 orang )"/>
        <s v="05 - Konsumsi Rapat diluar kantor (20 orang x 9 lokasi)"/>
        <s v="04 - Konsumsi Rapat dalam Kota (20 Orang x  1 kali)"/>
        <s v="05 - Snack dan makan diluar kota (20 orang x 3 lokasi)"/>
        <s v="02 - Transport Lokal (20 orang x 1 kali)"/>
        <s v="03 - Penggandaan Dokumen, kuisioner dan laporan"/>
        <s v="04 - Perlengkapan Peserta FGD (25 orang)"/>
        <s v="05 - Konsumsi Rapat dalam Kota (25 Orang x  2 kali)"/>
        <s v="02 - Honorarium Narasumber/Pembahas setara es. III (2 org x 2 Jam)"/>
        <s v="02 - Perjalanan Rapat (25 orang x 1 kali)"/>
        <s v="04 - Konsumsi Rapat Biasa (25 orang x 3 kali)"/>
        <s v="05 - konsumsi Rapat uji petik (25 orang x 3 lokasi)"/>
        <s v="02 - Perjalanan pusat dalam rangka supervisi, koordinasi dan pembinaan  NSPK"/>
        <s v="03 - Fotokopi, Penggandaan, Penjilidan Pelaporan"/>
        <s v="04 - Pencetakan Programa"/>
        <s v="05 - Konsumsi Rapat Biasa (25 orang x 2 kali)"/>
        <s v="06 - Konsumsi Rapat diluar kantor (25 orang x 2 kali)"/>
        <s v="03 - Bahan Cetakan"/>
        <s v="05 - Konsumsi Rapat biasa (15 orang x 4 kali)"/>
        <s v="02 - cetakan,Penjilidan dan laminasi lingkup Pusat BRSDM KP"/>
        <s v="03 - Belanja Pengaturan Estetika Kantor lingkup Pusat BRSDM KP"/>
        <s v="04 - Pencetakan Balnko,amplop dan kop surat lingkup pusat BRSDMKP"/>
        <s v="05 - Keperluan sehari-hari pegawai"/>
        <s v="06 - Pencetakan bahan sosialisasi pengembangan SDM KP"/>
        <s v="07 - Langganan Majalah dan surat kabar"/>
        <s v="02 - Biaya Tol"/>
        <s v="02 - Keperluan Bahan Komputer lingkup Sekretariat BRSDM KP"/>
        <s v="03 - Biaya peralatan perkantoran"/>
        <s v="02 - Biaya Jasa instruktur Senam"/>
        <s v="02 - Pengadaan Lisensi aplikasi Video Converence dan langganannya"/>
        <s v="03 - Rapid antigen/swab PCR"/>
        <s v="02 - Peralatan Meubeulair (Lemari, Kursi, cubical)"/>
        <s v="03 - Perawatan Barang Inventaris Kantor"/>
        <s v="04 - Instalasi Mekanikal Elektrikal Gedung Arsip"/>
        <s v="05 - Pemeliharaan Peralatan Studio dan komunikasi"/>
        <s v="07 - Perawatan kendaraan pejabat eselon I"/>
        <s v="08 - Perawatan kendaraan pejabat eselon II"/>
        <s v="09 - Perawatan kendaraan roda 4"/>
        <s v="10 - Operasional Kendaraan Roda 4 (sewa)"/>
        <s v="12 - Komputer PC"/>
        <s v="13 - Perawatan kendaraan bermotor roda 2"/>
        <s v="14 - Printer"/>
        <s v="15 - LCD"/>
        <s v="16 - scanner"/>
        <s v="17 - handycam"/>
        <s v="18 - CCTV"/>
        <s v="19 - Wireless"/>
        <s v="20 - Kamera digital"/>
        <s v="02 - Fumigasi gedung arsip depok"/>
        <s v="03 - Pemeliharaan aquarium gedung kantor GMB III  2 UNIT x 12 BLN"/>
        <s v="02 - Pengemudi  6 ORG x 13 BLN"/>
        <s v="03 - iuran bpjs ketenagakerjaan pramubakti 38 orang x 12 bulan"/>
        <s v="04 - iuran bpjs ketenagakerjaan pengemudi 4 orang x 12 bulan"/>
        <s v="02 - Honorarium pejabat penguji tagihan penandatanganan spm (pagu dana di atas Rp.75 miliar s.d. arap.100 miliar)"/>
        <s v="03 - Honorarium pejabat kuasa pengguna anggaran (pagu dana diatas Rp75 miliar s.d Rp100 miliar)"/>
        <s v="04 - honorarium bendahara pengeluaran (pagu dana di atas Rp75 miliar s.d Rp100 miliar)"/>
        <s v="05 - honorarium pejabat pembuat komitmen (pagu dana di atas Rp50 miliar s.d Rp75 miliar)"/>
        <s v="06 - honorarium staf pembantu KPA (pagu dana di atas Rp50 miliar s.d Rp75 miliar) 2 orang x 12 bulan"/>
        <s v="07 - honorarium staf pembantu PPK (pagu dana di atas Rp50 miliar s.d Rp75 miliar) 2 orang x 12 bulan"/>
        <s v="09 - Honorarium Penanggung Jawab (UAPPA/Barang)"/>
        <s v="10 - Honorarium Ketua (UAPPA/Barang)"/>
        <s v="11 - Honorarium Koordinator (UAPPA/Barang)"/>
        <s v="12 - BPP Kepegawaian (pagu dana di atas  Rp25 miliar s.d. Rp50 miliar)"/>
        <s v="13 - Honorarium Anggota (UAPPA/Barang) 2 Orang x 12 Bulan"/>
        <s v="15 - Honorarium Penanggung Jawab (UAPPA/Barang-EI)"/>
        <s v="16 - Honorarium Koordinator (UAPPA/Barang-EI)"/>
        <s v="17 - Honorarium Ketua (UAPPA/Barang-EI)"/>
        <s v="18 - Honorarium Anggota (UAPPA/Barang-EI) 3 Orang x 12 Bulan"/>
        <s v="19 - Pembuat Daftar Gaji (pagu dana di atas  Rp10 miliar s.d. Rp25 miliar)"/>
        <s v="20 - Honorarium Pengurus/Penyimpan Bmn Tingkat Kuasa Pengguna Barang 1 Orang x 12 Bulan"/>
        <s v="21 - Honorarium Pejabat Pengadaan Barang/Jasa 1 Orang x 12 Bulan"/>
        <s v="22 - Honorarium Panitia Pengadaan Barang  (Non Konstruksi)pagu pengadaan di atas  Rp250 juta s.d. Rp500 juta"/>
        <s v="23 - Panitia pengadaan jasa non konstruksi (pagu diatas 100 jt sd 250 jt)"/>
        <s v="24 - Panitia pengadaan jasa non konstruksi (pagu diatas 250 jt sd 500 jt)"/>
        <s v="02 - Pencetakan penggandaan cetak jilid dokumen"/>
        <s v="03 - Penggandaan draft laporan satker"/>
        <s v="02 - Biaya Satpam"/>
        <s v="03 - Biaya Clening Service"/>
        <s v="02 - Exhaouse Gedung BRSDM I dan II"/>
        <s v="03 - Panel Lisrik Distribusi Gedung BRSDM I dan II, Penggantian Kapasitor Bank, Gardu Listrik BRSDM Ancol"/>
        <s v="04 - Lift Gedung  BRSDM Ancol I dan II"/>
        <s v="05 - Perawatan Genset"/>
        <s v="06 - Hydran Gedung BRSDM I dan II Ancol"/>
        <s v="07 - Fire Alarm Gedung BRSDM I dan II Ancol"/>
        <s v="08 - Peralatan Olah Raga"/>
        <s v="09 - Pemeliharaan Infrastrukur Integrasi Sistem Gedung BRSDM Ancol"/>
        <s v="10 - Pemeliharaan Gedung APAR BRSDM Ancol"/>
        <s v="11 - Perawatan kendaraan roda 4"/>
        <s v="12 - CCTV"/>
        <s v="13 - Perawatan Kendaraan roda 6"/>
        <s v="14 - Papan Visual"/>
        <s v="16 - Pemeliharaan jaringan internet ancol"/>
        <s v="17 - Pemeliharaan AC Central Gedung BRSDM Ancol"/>
        <s v="18 - Perawatan AC Split Gedung BRSDM Ancol"/>
        <s v="19 - Instalasi mekanikal eletrik Gedung BRSDM I dan II"/>
        <s v="20 - Instalasi Air Gedung Ancol I dan II"/>
        <s v="02 - Pengendalian Hama Rayap gedung BRSDM"/>
        <s v="03 - Pemeliharaan aquarium BRSDM Ancol  6 UNIT x 12 BLN"/>
        <s v="04 - Penyemprotan disinfektan/DBD Gedung Kantor"/>
        <s v="02 - Pramubakti (15 org x 13 bulan)"/>
        <s v="03 - Pengemudi (1 org x 13 bulan)"/>
        <s v="04 - Jaminan Tenaga Kerja Pramubakti (15 org x 12 bulan)"/>
        <s v="05 - Jaminan Tenaga Kerja Pengemudi (1 org x 12 bulan)"/>
        <s v="03 - Pencetakan sertifikat pelatihan 2 paket"/>
        <s v="04 - Pencetakan kop surat dan amplop"/>
        <s v="02 - Pengolah Bahan Publikasi"/>
        <s v="02 - Langganan Lisensi Aplikasi Video Conference kapasitas 100 partisipan ( 5 akun x 12 bulan)"/>
        <s v="03 - Langganan Lisensi Media Komunikasi dan Publikasi"/>
        <s v="02 - Sewa Tanaman"/>
        <s v="03 - Sewa Gudang Arsip"/>
        <s v="02 - Komputer/PC"/>
        <s v="03 - Printer"/>
        <s v="04 - Operasional kendaraan roda 4 Pejabat Eselon II (sewa)"/>
        <s v="05 - Perawatan kendaraan roda 4"/>
        <s v="06 - Perawatan kendaraan roda 2"/>
        <s v="07 - Perbaikan peralatan kantor"/>
        <s v="08 - Perbaikan CCTV"/>
        <s v="02 - Honorarium Staf  Pembantu PPK pagu dana di atas  Rp10 miliar s.d. Rp25 miliar (2 Orang x 12 BUlan)"/>
        <s v="03 - BPP (pagu dana di atas  Rp10 miliar s.d. Rp25 miliar)"/>
        <s v="04 - Honorarium Pejabat Pengadaan Barang dan Jasa"/>
        <s v="02 - Pakaian dinas Pramubakti dan pengemudi ( 16 peg x 2 stell)"/>
        <s v="02 - Penggandaan Laporan BMN UAKPB Sekretariat BRSDMP (Tahunan, Semester I  Triwulan III)"/>
        <s v="02 - Rapat secara online/video conference berbayar"/>
        <s v="02 - Pendampingan Pemeriksaan Aparat Periksaan Keuangan"/>
        <s v="02 - Transport lokal"/>
        <s v="05 - Perlengkapan Peserta"/>
        <s v="02 - Narasumber pejabata/setara Eselon III"/>
        <s v="02 - Verifikasi dan Validasi Usulan Penghapusan BMN Satker lingkup BRSDM KP"/>
        <s v="02 - Ketua  1 ORG x 12 BLN"/>
        <s v="03 - Sekretaris  1 ORG x 12 BLN"/>
        <s v="04 - Anggota  7 ORG x 12 BLN"/>
        <s v="05 - Ketua  1 ORG x 12 BLN"/>
        <s v="06 - Sekretaris  1 ORG x 12 BLN"/>
        <s v="07 - Anggota  5 ORG x 12 BLN"/>
        <s v="09 - Redaktur  2 ORG x 12 TERB"/>
        <s v="10 - Penyunting/Editor  6 ORG x 12 TERB"/>
        <s v="11 - Desain grafis  1 ORG x 12 TER"/>
        <s v="02 - Pengadaan Lisensi aplikasi untuk penyelenggaraan rapat secara online/video conference berbayar"/>
        <s v="03 - Narasumber pejabat/setara eselon III (Promosi/publikasi)"/>
        <s v="02 - Jasa desain/pencetakan/penerbitan promosi dan publikasi hasil riset dan  SDM KP"/>
        <s v="02 - Biaya Perjalanan Dinas Dalam Rangka Pengelola Informasi dan Dokumentasi"/>
        <s v="02 - Uang Harian Perjalanan Dinas Dalam Kota"/>
        <s v="02 - Penyusunan dan implementasi pedoman pelaksanaan Tata Naskah Dinas lingkup BRSDM"/>
        <s v="02 - Biaya Pulsa/Paket Data  (32 ORANG x 12 Bulan)"/>
        <s v="02 - Narasumber pejabat/setara Eselon III 4 ORG x 2 JAM x 2 KALI"/>
        <s v="02 - Pejabat Eselon I dan Pendamping"/>
        <s v="03 - Perjalanan Eselon II dan pimpinan lainnya"/>
        <s v="02 - Snack dan Makan Rapat  (25 orang x 4 kali)"/>
        <s v="02 - Penyelesaian Permasalahan Aset BMN (2 org x 8 lokasi)"/>
        <s v="02 - Seminar Kit (10 Org)"/>
        <s v="03 - Snack dan Makan Rapat (20 orang x 3 kali)"/>
        <s v="02 - Perjalanan Peserta (9 org)"/>
        <s v="03 - Konsumsi rapat biasa (20 org x 3 kali)"/>
        <s v="04 - Konsumsi Pertemuan/kunjungan"/>
        <s v="02 - Ketua"/>
        <s v="03 - Sekretaris"/>
        <s v="04 - Anggota"/>
        <s v="02 - Perjalanan Panitia Pusat"/>
        <s v="02 - Tim penguji Makalah Ujian Penyesuaian Ijazah"/>
        <s v="02 - Narasumber pejabat/setara Eselon III"/>
        <s v="02 - Diklat Pegawai Pelaksana Sekretariat dan Pusat"/>
        <s v="02 - Dalam Rangka kegiatan Kepegawaian, Ujian,Kapasitas, Monev Tubel dan penghargaan Satyalancana"/>
        <s v="02 - Perjalanan dalam kota lebih dari 8 Jam  6 ORANG x 5 KALI"/>
        <s v="02 - Penggandaan materi Renja"/>
        <s v="03 - Penggandaan laporan"/>
        <s v="04 - Penggandaan dan pencetakan Renja"/>
        <s v="05 - Backdrop"/>
        <s v="06 - Perlengkapan peserta, panitia dan narasumber"/>
        <s v="02 - Uang harian Menghadiri undangan dari unit kerja/instansi lain"/>
        <s v="02 - Pelaksanaan Renja (100 org x 1 kl x 2 hari)"/>
        <s v="03 - Uang harian  Renja (100 org x 2 hari)"/>
        <s v="04 - transport  (30 org x 1 kali)"/>
        <s v="02 - Pencetakan Dokumen RKAKL"/>
        <s v="02 - Dalam rangka integrasi, pembinaan perencanaan anggaran serta fasilitasi revisi anggaran,"/>
        <s v="03 - Rakor perencanaan anggaran Menghadiri undangan dari unit kerja/instansi lain"/>
        <s v="02 - Uang harian rapat 8 jam"/>
        <s v="03 - Uang harian Menghadiri undangan dari unit kerja/instansi lain"/>
        <s v="04 - transport Menghadiri undangan dari unit kerja/instansi lain"/>
        <s v="02 - Dalam rangka koordinasi,konsolidasi,integrasi, pembinaan Perencanaan kinerja"/>
        <s v="02 - Transport menghadiri undangan dari unit kerja/instansi lain"/>
        <s v="02 - Backdrop"/>
        <s v="03 - Perlengkapan peserta, panitia dan narasumber"/>
        <s v="04 - Pencetakan prosiding"/>
        <s v="05 - Spanduk"/>
        <s v="06 - ATK"/>
        <s v="07 - Bahan Komputer"/>
        <s v="08 - Penggandaan dan penjilidan bahan"/>
        <s v="09 - Pencetakan Raker/RDP"/>
        <s v="11 - ATK"/>
        <s v="12 - Bahan Komputer"/>
        <s v="13 - Penggandaan bahan materi"/>
        <s v="15 - Backdroup"/>
        <s v="16 - Perlengkapan peserta panitia dan narasumber"/>
        <s v="02 - Pengadaan lisensi aplikasi penyelenggaran rapat"/>
        <s v="03 - Paket Data dan Komunikasi Pejabat Eselon 3/yang setara ke bawah"/>
        <s v="03 - Narasumber pejabat/setara eselon III"/>
        <s v="04 - Pelaksanaan Sosialisasi (70 org x 1 kl x 2 hari)"/>
        <s v="05 - Uang saku  Sosialisasi (70 org x 3 hari)"/>
        <s v="06 - transport  (70 org x 1 kali)"/>
        <s v="02 - UH  Rakernis (200 org x 3 hari)"/>
        <s v="03 - transport  (30 org x 1 kali)"/>
        <s v="03 - Snack Rapat"/>
        <s v="04 - Pencetakan dan Penggandaan"/>
        <s v="03 - Snack Rapat (20 org x 5 kali)"/>
        <s v="04 - Seminar Kit (80 org x 2 pkt)"/>
        <s v="05 - Pencetakan dan Penggandaan"/>
        <s v="06 - Snack Rapat (25 org x 3 kali)"/>
        <s v="03 - Narasumber Es III   (3 Orang x 2 jam x 2 Kali)"/>
        <s v="02 - Perjalanan menghadiri Rapat"/>
        <s v="03 - Pencetakan dan Penggandaan"/>
        <s v="04 - Snack dan Makan Rapat (20 org x 10 kali)"/>
        <s v="02 - Narasumber eselon I   (1 Orang x 2 Kali x 2 Jam)"/>
        <s v="04 - Narasumber Eselon III   (2 Orang x 2 Kali x 2 Jam)"/>
        <s v="04 - Fotocopy dan Pencetakan Penyusunan Laporan Monev , Kuisionaer Penyelenggaraan Pelatihan dan penyuluhan KP"/>
        <s v="02 - Konsumsi Rapat   (25 orang x 4 KALI)"/>
        <s v="02 - Konsumsi Rapat  (25 orang x 4 KALI)"/>
        <s v="02 - Konsumsi Rapat di dalam Kantor  (20 orang x 4 KALI)"/>
        <s v="02 - Konsumsi Rapat (25 orang x 4 KALI)"/>
        <s v="02 - Konsumsi Rapat di dalam Kantor (20 ORANG x 10 Kali)"/>
        <s v="04 - Pencetakan laporan keuangan triwulanan"/>
        <s v="06 - Bahan Komputer"/>
        <s v="07 - Pencetakan dan penggandaan data dukung Dokumen LK"/>
        <s v="02 - pra Penyusunan Laporan Keuangan tingkat kementerian"/>
        <s v="03 - koordinasi Penyusunan Laporan Keuangan tingkat kementerian"/>
        <s v="04 - Pembinaan teknis penyusunan LK"/>
        <s v="04 - Pencetakan proposal target PNBP 2024"/>
        <s v="02 - Pencetakan dan Penjilidan laporan IKPA BRSDM"/>
        <s v="02 - Lisensi Zoom"/>
        <s v="02 - dalam rangka pembinaan administrasi perbendaharaan"/>
        <s v="02 - Penggandaan Materi dan Laporan PPIK"/>
        <s v="04 - Pencetakan dan penjilidan bahan Maturitas"/>
        <s v="05 - Pencetakan dan Penjilidan Laporan SPIP Sekretariat (laporan rutin bulanan berkala bulanan SPIP triwulanan)"/>
        <s v="06 - Pencetakan dan Penjilidan Laporan SPIP BRSDM (laporan rutin bulanan berkala bulanan SPIP triwulanan)"/>
        <s v="02 - dalam rangka identifikasi dan penyusunan laporan SPIP"/>
        <s v="03 - dalam rangka identifikasi penetapan akun signifikan dan penyusunan laporan PIPK"/>
        <s v="04 - dalam rangka identifikasi dan pemenuhan data dukung penilaian maturitas SPIP"/>
        <s v="02 - Koordinasi tindak lanjut pemeriksaan APIP dan BPK RI"/>
        <s v="03 - Snack dan Makan Rapat (14 orang x 1 kali)"/>
        <s v="04 - Seminar Kit (40 org x 1 pkt)"/>
        <s v="02 - Perjalanan Rapat"/>
        <s v="03 - Penggandaan dan Penjilidan Laporan"/>
        <s v="04 - Snack Rapat Biasa"/>
        <s v="02 - Perjalanan Koordinasi SPIP ke Satminkal (3 org x 9 lokasi)"/>
        <s v="03 - Snack Rapat Biasa (15 org x 4 kali)"/>
        <s v="02 - Transportasi Lokal"/>
        <s v="02 - Narasumber pejabat/setara eselon III  3 ORG x 3 JAM"/>
        <s v="02 - Uang Harian  95 ORG x 2 hari x 1 KALI"/>
        <s v="03 - Transportasi  15 ORG x 1 KALI"/>
        <s v="01 - Biaya komunikasi pulsa Data atau paket internet (6 ORG x 12 Bln x 1 Kali)"/>
        <s v="01 - Penggantian Pulsa/paket Internet"/>
        <s v="01 - Biaya Komunikasi dalam bentuk pulsa telepon atau paket data internet"/>
        <s v="01 - Biaya Pulsa/Paket Data  Eselon I dan 2 (2 ORANG x 12 bulan)"/>
        <s v="01 - Biaya Komunikasi Pulsa Data atau Paket Internet (22 Org x 12 Bln x 1 kali)"/>
        <s v="01 - Rapid Swab Antigen"/>
        <s v="01 - Pengadaan Paket APD, Hand sanitizer dan pencegahan penyebaran covid lainnya"/>
        <s v="01 - Bahan Pencegahan Penularan Covid 19 ( 50 peg x 2 kali)"/>
        <s v="01 - Langganan Lisensi Aplikasi Video Conference kapasitas 1000 partisipan ( 1 akun x 12 bulan)"/>
        <s v="01 - Pengadaan lisensi aplikasi untuk penyelenggaraan rapat secara online/video conference berbayar"/>
        <s v="01 - Rapid Test/ PCR Covid-19"/>
        <s v="01 - Biaya Paket data dan Komunikasi (5 org x 12 bulan)"/>
        <s v="01 - Biaya Komunikasi Pulsa Data atau Paket Internet (5 orang x 12 bln)"/>
        <s v="01 - Pulsa pegawai"/>
        <s v="01 - Paket Meeting Rapat (40 Orang x 1 Hari x 1 Kali)"/>
        <s v="01 - Honor Narasumber (8 org x 1 jam x 2 kali)"/>
        <s v="01 - Perjalanan Dinas Verifikasi Eksternal, Undangan, Sosialisasi dan Penyusunan Standar Kompetensi Kerja Nasional Indonesia"/>
        <s v="01 - Fullboard Meeting Peserta (40 Orang x 1 Hari x 1 Kali)"/>
        <s v="01 - Perjalanan Dinas Supervisi, FGD, Sosialisasi, Undangan, Koordinasi Kegiatan Sertifikasi dan Standardisasi Kompetensi SDMKP"/>
        <s v="01 - Honor Narasumber (3 org x 2 jam)"/>
        <s v="01 - Biaya Jasa Survailance ISO"/>
        <s v="01 - Biaya Perjalanan Dinas Kegiatan Pembinaan, Verfikasi, Klasifikasi,  Koordinasi dan Undangan Kegiatan Standardisasi Lembaga Pelatih"/>
        <s v="01 - Honor Narasumber (6 org x 2 jam)"/>
        <s v="01 - Perjalanan Pendampingan, Audit, Pembinaan pelaksanaan ujian/akreditasi, Supervisi,  Undangan dan Koordinasi"/>
        <s v="01 - Perjalanan Dinas Identifikasi, FGD, Sosialisasi,Koordinasi Penyusunan Modul Pelatihan KP"/>
        <s v="01 - Perjalanan Kegiatan Rapat/Pertemuan di Luar Kantor (20 Org x 4 Paket )"/>
        <s v="01 - Perjalanan Kegiatan Rapat/Pertemuan di Luar Kantor (20 Org x 3 Paket)"/>
        <s v="01 - Uang Saku Rapat Lebih dari 8 Jam"/>
        <s v="01 - Perjalanan Dinas Identifikasi, FGD, Sosialisasi, Koordinasi Penyusunan NSPK Bangkom ASN"/>
        <s v="01 - Perjalanan tim pusat dalam rangka supervisi koordinasi dan sosialisasi NSPK (2 orang x 9 lokasi)"/>
        <s v="01 - Transport Lokal (25 orang x 1 Paket)"/>
        <s v="01 - Transport rapat dan uang saku Peserta Sosialisasi (30 orang x 9 Satminkal)"/>
        <s v="01 - Honorarium Narasumber/Pembahas setara Es. III  (1 Org x 2 Jam x 9 lokasi)"/>
        <s v="01 - Perjalanan pusat dalam rangka supervisi, koordinasi dan pembinaan  Kelembagaan dan Ketenagaan (2 orang x 9 lokasi)"/>
        <s v="01 - Perjalanan/transport peserta dan uang saku (20 orang x 9 LOKASI)"/>
        <s v="01 - Bahan Unjuk Kerja dan Display (1 paket x 3 lokasi)"/>
        <s v="01 - Perjalanan panitia dan narasumber pusat dalam rangka sosialisasi, koordinasi"/>
        <s v="01 - Uang saku Rapat di luar kantor (20 orang x 1 kali)"/>
        <s v="01 - Perjalanan/transport peserta dan uang saku (20 orang x 3 LOKASI)"/>
        <s v="01 - Perjalanan koordinasi, supervisi dan Identifikasi dalam rangka pemanfaatan Sarpras (2 orang x 5 propinsi/lokasi)"/>
        <s v="01 - Fullday Meeting dalam kota  (25 orang x 1 kali)"/>
        <s v="01 - Perjalanan koordinasi dan menghadiri undangan"/>
        <s v="01 - Perjalanan dinas paket meeting dalam kota (25 orang x 3 kali )"/>
        <s v="01 - Perjalanan Pengambilan Bahan dan Sosialisasi Programa"/>
        <s v="01 - Perjalanan dinas paket meeting dalam kota (25 orang x 2 kali )"/>
        <s v="01 - Perjalanan dinas paket meeting luar kota (25 orang x 2 kali)"/>
        <s v="01 - Konsumsi peserta vicon (10 org x 30 kali)"/>
        <s v="01 - Narasumber Es III kebawah (1 orang x 1 Jam x 10 kali)"/>
        <s v="01 - Perjalanan Vicon on the spot (2 org x 5 kali)"/>
        <s v="01 - Perjalanan dinas paket meeting dalam kota (20 orang x 10 kali )"/>
        <s v="01 - Perjalanan Pengumpulan/hunting materi penyuluhan"/>
        <s v="01 - Perjalanan dinas paket meeting dalam kota (15 orang x 2 kali )"/>
        <s v="01 - Penggandaan Laporan BMN UAKPB Sekretariat BRSDMP (Tahunan, Semester I  Triwulan III)"/>
        <s v="01 - Narasumber pejabat/setara eselon III 2 ORG x 2 JAM x 3 kali"/>
        <s v="01 - Penyusunan Laporan Semesteran dan Triwulan (Sekretariat dan Eselon I BRSDM) Koordinasi, Rekonsiliasi, pembinaan dan sosialisasi ke"/>
        <s v="01 - Narasumber pejabat/setara eselon III  2 ORG x 2 JAM x 3 kali"/>
        <s v="01 - Pengendalian Pengelolaan BMN Rumah Negara lingkup Satker BRSDM"/>
        <s v="01 - Transport lokal Pengelolaan BMN Lingkup BRSDM 2 ORG x 12 KALI"/>
        <s v="01 - Narasumber pejabat/setara Eselon III"/>
        <s v="01 - Koordinasi penyelesaian permasalahan pada Satker BRSDM KP"/>
        <s v="01 - Perjalanan dalam kota lebih dari 8 jam"/>
        <s v="01 - Penginapan/Hotel Peserta, Panitia  Narasumber, Uang Saku dan transportasi Panitia"/>
        <s v="01 - Penyelesaian PSP pada Satker lingkup BRSDM KP"/>
        <s v="01 - Penginapan/Hotel Peserta, Panitia  Narasumber, Uang Harian dan transportasi Panitia"/>
        <s v="01 - Identifikasi, pembinaan,sosialisasi dan koordinasi"/>
        <s v="01 - Pencetakan Buku AMAFRAD Press"/>
        <s v="01 - Narasumber pejabat/setara Eselon 1 (promosi/publikasi)"/>
        <s v="01 - Jasa penyelenggaraan kegiatan promosi hasil riset dan SDMKP"/>
        <s v="01 - Biaya Perjalanan Dinas dalam Rangka Kegiatan Peliputan"/>
        <s v="01 - Transport Lokal Dalam Kota"/>
        <s v="01 - Identifikasi, Pembinaan, Sosialisasi  dan Koordinasi Pengelolaan Ketatausahaan dan Persuratan"/>
        <s v="01 - Narasumber pejabat/setara Eselon I  4 ORG x 3 JAM x 2 KALI"/>
        <s v="01 - Dukungan Layanan Kegiatan Kesekretariatan dan Tata Kelola Rumahtangga dan Tata Usaha Pimpinan  serta Keprotokolan lingkup BRSDM"/>
        <s v="01 - Snack Rapat (12 org x 3 kali)"/>
        <s v="01 - Koordinasi bidang kepegawaian (2 org x 2 kali)"/>
        <s v="01 - Menghadiri rapat administrasi kepegawaian (2 org x 5 kali)"/>
        <s v="01 - Inventarisasi Sarpras di Papua dan Papua Barat (3 org x 2 lokasi)"/>
        <s v="01 - Menghadiri rapat dalam kota (2 org x 5 kali)"/>
        <s v="01 - Koordinasi Pemberkasan dan Pemusnahan Arsip"/>
        <s v="01 - Honorarium Pakar Penyuluhan/Instansi terkait (5 orang x 2 jam x 1 kali)"/>
        <s v="01 - Perjalanan Uji Petik (3 org x 9 lokasi)"/>
        <s v="01 - Snack dan Makan Rapat (25 org x 6 kali)"/>
        <s v="01 - Perjalanan Dinas Dalam rangka Koordinasi"/>
        <s v="01 - Penanggungjawab"/>
        <s v="01 - Dukungan penyelenggaraan Koordinasi Pelatihan dan Penyuluhan KP"/>
        <s v="01 - Sewa Kendaraan roda 4"/>
        <s v="01 - Narasumber Eselon I  (2 Orang x 2 jam x 1 Kali)"/>
        <s v="01 - Bantuan Perjalanan Peserta"/>
        <s v="01 - Jamuan/Penerimaan Tamu/Rapat"/>
        <s v="01 - Pengadaan Pakaian Dinas Pegawai BRSDM (2 STELL x 130 ORG)"/>
        <s v="01 - Keperluan ATK lingkup Sekretariat BRSDM KP"/>
        <s v="01 - Biaya Medical Ceck UP"/>
        <s v="01 - Langganan Daya dan Jasa di GMB III lantai 6 dan 7"/>
        <s v="01 - Pengiriman Surat dan Dokumen /Barang lainnya BRSDM"/>
        <s v="01 - Sewa mesin fotocopy  2 UNIT x 12 BLN"/>
        <s v="01 - Pemeliharaan Gedung Arsip"/>
        <s v="01 - Laptop/Nonebook"/>
        <s v="01 - Pramubakti/PelaksanaPramubakti  38 ORG x 13 BLN"/>
        <s v="01 - Pencetakan kertas kendali belanja"/>
        <s v="01 - Barang operasional satker ATK dan Bahan Komputer"/>
        <s v="01 - Iuran Sampah"/>
        <s v="01 - Langganan Listrik gedung ancol 1 dan 2"/>
        <s v="01 - Langganan Telepon gedung ancol 1 dan 2"/>
        <s v="01 - Langganan air gedung ancol 1 dan 2"/>
        <s v="01 - Langganan Bandwitch gedung ancol 1 dan 2"/>
        <s v="01 - Perawatan dan pemeliharaan rodent control/hama tikus"/>
        <s v="01 - Pemeliharaan Gedung Kantor BRSDM I dan II"/>
        <s v="01 - LCD"/>
        <s v="01 - Perawatan kolam BRSDM"/>
        <s v="01 - biaya tol pimpinan"/>
        <s v="01 - Pengolah data dan informasi"/>
        <s v="01 - Pengiriman Surat dinas"/>
        <s v="01 - Sewa Mesin Fotokopi"/>
        <s v="01 - Laptop/Notebook"/>
        <s v="01 - Snack/Makan Rapat Jamuan"/>
        <s v="01 - Honorarium Pejabat Pembuat Komitmen (pagu dana di atas  Rp10 miliar s.d. Rp25 miliar)"/>
        <s v="01 - Pakaian dinas Pegawai ( 34 peg x 2 stell)"/>
        <s v="01 - Tim Penguji Seleksi Calon Penerima Satyalancana"/>
        <s v="01 - Biaya Pemeriksaan Kesehatan Pegawai"/>
        <s v="01 - Diklat Pejabat Fungsional Sekretariat dan Pusat"/>
        <s v="01 - Dalam rangka Diklat Fungsional  Bimtek magang peingkatan kapasitas"/>
        <s v="01 - Transportasi Lokal"/>
        <s v="01 - Perlengkapan Peserta  (130 org x 1 Kali)"/>
        <s v="01 - Kegiatan Capacity Building"/>
        <s v="01 - Perjalanan dinas dalam rangka peningkatan kapasitas pegawai (42 orang x 1 KALI)"/>
        <s v="01 - Dalam rangka penyusunan Renja BRSDM, koordinasi/ konsolidasi penyusunan program wilayah timur dan Wilayah Tengan,  Pembinaan Peren"/>
        <s v="01 - transport Menghadiri undangan dari unit kerja/instansi lain"/>
        <s v="01 - Penggandaan penjilidan"/>
        <s v="01 - Dalam rangka identifikasi perencanaan anggaran, koordinasi,konsolidasi"/>
        <s v="01 - Transport lokal dalam rangka rapat dan koodinasi"/>
        <s v="01 - Dalam rangka identifikasi dan penyusunan perencanaan kinerja"/>
        <s v="01 - Transport lokal dalam rangka rapat dan koordinasi"/>
        <s v="01 - UH menghadiri undangan dari unit kerja/instansi lain"/>
        <s v="01 - Narasumber pejabat/setara eselon I"/>
        <s v="01 - Dalam rangka Penyelarasan program K/L dan  Prioritas KP"/>
        <s v="01 - Pelaksanaan Rakernis (200 org x 1 kl x 3 hari)"/>
        <s v="01 - Perjalanan Menghadiri Undangan Sosialisasi dan Koordinasi"/>
        <s v="01 - Transport dalam kota (2 Orang x 10 Kali)"/>
        <s v="01 - Narasumber Eselon I  (2 Orang x 2 jam x 2 Kali)"/>
        <s v="01 - Perjalanan Menghadiri Undangan Identifikasi Koordinasi dan Sosialisasi"/>
        <s v="01 - Paket meeting fullboard (80 Orang x 2 hari x 2 kali)"/>
        <s v="01 - Narasumber pakar (1 Orang x 1 Kali x 3 Jam)"/>
        <s v="01 - Pembuatan Buku Penyelenggaraan Pelatihan dan Penyuluhan KP"/>
        <s v="01 - Perjalanan Menghadiri Undangan Identifikasi Koordinasi dan Sosialisasi Perencanaan dan Evaluasi"/>
        <s v="01 - Perjalanan dalam kota  (2 Orang x 10 Kali)"/>
        <s v="01 - Snack dan Makan Rapat   (20 orang x 4 KALI)"/>
        <s v="01 - Perjalanan Monitoring  dan Evaluasi Penyelenggaraan Pelatihan dan Penyuluhan KP dan Manajerial"/>
        <s v="01 - Sosialisasi dan Uji Petik penyusunan Juklak Juknis ke UPT (3 ORANG x 5 Lokasi )"/>
        <s v="01 - Uji Petik penyusunan Laporan Kinerja ke UPT (6 ORANG x 6 Lokasi x 1 kali)"/>
        <s v="01 - Perjalanan dan Uji Petik Penilaian SAKIP MANDIRI dan WBK"/>
        <s v="01 - Perjalanan Pelayanan Publlik (PPID), Laporan Tahunan, Refreks Outlook dan Evaluasi Rencana Aksi"/>
        <s v="01 - Pemeiharaan Aplikasi SIMLATLUH KP"/>
        <s v="01 - Perjalanan Kegiatan SIMLATLUH KP"/>
        <s v="01 - Perlengkapan peserta"/>
        <s v="01 - koordinasi Penyusunan Laporan Keuangan tingkat Eselon I"/>
        <s v="01 - dalam rangka koordinasi dengan kantor pusat"/>
        <s v="01 - dalam rangka menghadiri undangan"/>
        <s v="01 - Pembinaan pelaksanaan PNBP"/>
        <s v="01 - Pencetakan Petunjuk Pelaksanaan Anggaran dan Kegiatan BRSDM TA 2022"/>
        <s v="01 - Koordinasi pembahasan draft Juklak 2022"/>
        <s v="01 - Pencetakan dan Penjilidan LPJ bendahara"/>
        <s v="01 - Narasumber pejabat/setara Es III"/>
        <s v="01 - dalam rangka rekonsiliasi perbendaharaan"/>
        <s v="01 - dalam rangka koordinasi dengan mitra (KPPN, Bank, BPJS)"/>
        <s v="01 - Pembinaan dan asistensi pelaksanaan SPIP dan PIPK"/>
        <s v="01 - dalam rangka koordinasi dengan satker pusat"/>
        <s v="01 - Penggandaan bahan kegiatan"/>
        <s v="01 - Pendampingan Pemeriksaan dan Penyelesaian Tindak Lanjut Temuan Itjen KKP dan BPK RI"/>
        <s v="01 - dalam rangka koordinasi percepatan tindak lanjut dengan Satker Pusat"/>
        <s v="01 - Menghadiri undangan pemutakhiran data tindak lanjut"/>
        <s v="01 - Paket meeting fullboard (40 org x 2 hari x 1 kali)"/>
        <s v="01 - Perjalanan Dinas Undangan FGD Sosialisasi Koordinasi Puslatluh KP  (3 ORG x 3 kali)"/>
        <s v="01 - Perjalanan Dinas Undangan Rekonsiliasi/Koordinasi Keuangan Puslatluh KP  (2 ORG x 2 kali)"/>
        <s v="01 - Transport lokal dalam rangka koodinasi  2 ORG x 4 KALI"/>
        <s v="01 - Perjalanan Penyelesaian TL (2 org x 9 lokasi)"/>
        <s v="01 - Pelaksanaan/pendampingan pengawasan kearsipan lingkup BRSDM"/>
        <s v="01 - Identifikasi permasalahan, Pembinaan dan Sosialisasi peraturan dan kebijat tentang pengelolaan arsip"/>
        <s v="01 - Backdrop"/>
        <s v="01 - Paket Kegiatan Fullboard Meeting 95 ORG x 1 KALI"/>
        <s v="01 - Pengadaan infrastruktur/Sarpras Command Center"/>
        <s v="02 - Revitalisasi sarana dan prasaran perkantoran"/>
        <s v="01 - Pengadaan Meubelair kantor BRSDM Ancol"/>
        <s v="02 - Pengadaan Meubelair kantor BRSDM Gambir"/>
        <s v="03 - Pembuatan/Penataan ruang kerja kantor BRSDM Ancol"/>
        <s v="04 - Pembuatan/Penataan ruang kerja kantor BRSDM Gambir"/>
        <s v="06 - Perawatan kendaraan roda 4/6"/>
        <s v="11 - Perawatan kendaraan bermotor roda 2"/>
        <s v="01 - SEKRETARIAT BRSDM KP"/>
        <s v="08 - HONOR UNIT AKUNTANSI PENGGUNA BARANG (UAKPB)"/>
        <s v="14 - HONOR PENGELOLA SISTEM AKUNTANSI PEMERINTAH TK. ESELON IBMN TK. ESELON I"/>
        <s v="25 - HONOR UNIT AKUNTANSI PENGGUNA ANGGARAN (UAKPA)"/>
        <s v="15 - Pemeliharaan Mesin"/>
        <s v="01 - Biaya Biaya komunikasi dlm bentuk pulsa telepon atau paket data internet"/>
        <s v="01 - Biaya Paket Data  Komunikasi (5 orang x 12 kali)"/>
        <s v="01 - Biaya Paket Data dan Komunikasi (8 orang x 12 kali)"/>
        <s v="02 - Biaya Biaya komunikasi dlm bentuk pulsa telepon atau paket data internet"/>
        <s v="01 - Pembayaran Pelaksanaan Rapid/PCR Test COVID-19"/>
        <s v="01 - Biaya Biaya komunikasi dlm bentuk pulsa telepon atau paket data internet (7 orang x 12 bulan)"/>
        <s v="01 - Pembayaran Pelaksanaan Rapid Test COVID-19"/>
        <s v="01 - Paket Data Internet Monitoring dan Evaluasi Kinerja"/>
        <s v="01 - Biaya Komunikasi dalam bentuk Pulsa dan Paket Data"/>
        <s v="01 - Pencetakan Dokumen Perundang-Undangan"/>
        <s v="01 - Dalam rangka penyusunan peraturan perundang-undangan, harmonisasi peraturan perundang-undangan"/>
        <s v="01 - Transport menghandiri undangan dari unit kerja/instansi lain"/>
        <s v="02 - UH menghadiri undangan dari unit kerja/instansi lain"/>
        <s v="01 - Honorarium Pemberi Keterangan Ahli/Saksi Ahli"/>
        <s v="02 - Honorarium Beracara"/>
        <s v="01 - Dalam rangka melakukan pendampingan/bantuan hukum/advokasi hukum"/>
        <s v="01 - Honor Tim Produksi Publikasi"/>
        <s v="08 - Honor Tim AMAFRAD Press"/>
        <s v="12 - Honor Tim Pejabat Pengelola Informasi dan Dokumentasi"/>
        <s v="03 - Penggandaan dan Penjilidan"/>
        <s v="01 - Biaya Perjalanan dinas dalam rangka pelayanan publik"/>
        <s v="01 - Biaya Perjanan Dinas Dalam Rangka Kegiatan Desiminasi"/>
        <s v="02 - Biaya Perjalanan Dinas Dalam Rangka Kegiatan Perpustakaan"/>
        <s v="01 - pencetakan dan penggandaan dokumen kerja sama internasional"/>
        <s v="01 - Pembinaan, Sosialisasi, Diseminasi, Koordinasi Kerja Sama dan Kegiatan Internasional"/>
        <s v="01 - Perjalanan Dinas Dalam Kota lebih dari 8 jam (5 orang x 30 kali)"/>
        <s v="02 - Transport Lokal (5 orang x 30 kali)"/>
        <s v="01 - Fasilitasi Kerjasama ke Luar Negeri"/>
        <s v="01 - Pencetakan dan Penggandaan Dokumen Kerjasama Triwulan I"/>
        <s v="02 - Pencetakan dan Penggandaan Dokumen Kerjasama Triwulan II"/>
        <s v="03 - Pencetakan dan Penggandaan Dokumen Kerjasama Triwulan III"/>
        <s v="04 - Pencetakan dan Penggandaan Dokumen Kerjasama Triwulan IV"/>
        <s v="01 - Identifikasi Pembinaan, Sosialisasi dan Koordinasi Kerja Sama Antar Lembaga"/>
        <s v="01 - Perjalanan Dinas Dalam Kota lebih dari 8 jam"/>
        <s v="01 - Perjalanan Dinas Paket Meeting Luar Kota Jawa Barat"/>
        <s v="01 - Dalam rangka penataan kelembagaan lingkup BRSDM, penataan dan perubahan nomenklatur, tugas dan fungsi pada unit pelaksana teknis d"/>
        <s v="01 - Dalam rangka kegiatan evaluasi organisasi dan tata laksana, penyusunan proses bisnis, SOP, analisis jabatan, analisis beban kerja"/>
        <s v="01 - Dalam rangka penilaian Reformasi Birokrasi, validasi bukti dukung, verifikasi bukti dukung serta evaluasi pelaksanaan RB"/>
        <s v="01 - Dalam rangka pendampingan UPT untuk pembangunan ZI, mendampingi tim pemeriksa untuk validasi dan verifikasi bukti dukung ke UPT"/>
        <s v="01 - Dalam rangka persiapan dan penilaian pemberian penghargaan Adibakti Mina Bahari (AMB) Prestasi dan penghargaan Adibakti Mina Bahar"/>
        <s v="01 - Pencetakan Publikasi Data dan Informasi"/>
        <s v="02 - Buku BRSDM KP Dalam Angka Tahun 2023"/>
        <s v="03 - Buku Analisis Data BRSDM"/>
        <s v="01 - Jasa Pengolahan dan penyajian data BRSDM"/>
        <s v="01 - Dalam rangka koordinasi dan pembinaan penyelenggaraan data"/>
        <s v="02 - Uang Harian"/>
        <s v="01 - UH Menghadiri undangan rapat"/>
        <s v="02 - transport Menghadiri undangan rapat"/>
        <s v="01 - Forum Pengelolaan Jurnal Ilmiah KP"/>
        <s v="02 - Perlengkapan Peserta"/>
        <s v="06 - Perlengkapan Peserta"/>
        <s v="07 - Forum Pengelolaan Data"/>
        <s v="04 - Forum Pengelolaan Data"/>
        <s v="01 - Dalam rangka menghadirkan narasumber dari luar kota"/>
        <s v="01 - Forum Pengelolaan  Data"/>
        <s v="02 - Paket Kegiatan Fullboard Meeting 50 ORG x 1 KALI"/>
        <s v="03 - Uang Harian  50 ORG x 2 Hari"/>
        <s v="04 - Transportasi  50 ORG x 1 KALI"/>
        <s v="05 - Forum Pengelolaan Jurnal Ilmiah KP"/>
        <s v="06 - Paket Kegiatan Fullboard Meeting 50 ORG x 1 KALI"/>
        <s v="07 - Uang Harian  50 ORG x 2 Hari"/>
        <s v="08 - Transportasi  50 ORG x 1 KALI"/>
        <s v="01 - MITRA BESTARI"/>
        <s v="02 - TIM PENYUSUNAN JURNAL IAJ"/>
        <s v="03 - Penanggung Jawab (1 orang x 2 TBT)"/>
        <s v="04 - Redaktur (1 orang x 2 TBT)"/>
        <s v="05 - Penyunting/ Editor (10 orang x 2 TBT)"/>
        <s v="06 - Desain Grafis (1 orang x 2 TBT)"/>
        <s v="07 - Sekretariat (2 orang x 2 TBT)"/>
        <s v="08 - TIM PENYUSUNAN JURNAL JKPI"/>
        <s v="09 - Sekretariat (2 orang x 2 TBT)"/>
        <s v="10 - Desain Grafis (1 org x 2 TBT)"/>
        <s v="11 - Penanggung Jawab (1 orang x 2 TBT)"/>
        <s v="12 - Reviewer evaluasi naskah/MB-Squalen   5 ORG x 1 artikel x 3 KALI"/>
        <s v="13 - Redaktur (1 orang x 2 TBT)"/>
        <s v="14 - Penyunting/ Editor (10 orang x 2 TBT)"/>
        <s v="15 - TIM PENYUSUNAN JURNAL SQUALEN"/>
        <s v="16 - Penanggung Jawab (1 orang x 3 TBT)"/>
        <s v="17 - Redaktur (1 orang x 3 TBT)"/>
        <s v="18 - Penyunting/ Editor (10 orang x 3 TBT)"/>
        <s v="19 - Desain Grafis (1 orang x 3 TBT)"/>
        <s v="20 - Sekretariat (2 orang x 3 TBT)"/>
        <s v="21 - Reviewer evaluasi naskah/MB-IAJ  9 ORG x 1 JAM x 2 KALI"/>
        <s v="22 - Reviewer evaluasi naskah/MB-JKPI   5 ORG x 1 JAM x 2 KALI"/>
        <s v="23 - TIM PENGELOLA WEBSITE BRSDM"/>
        <s v="24 - Penanggung Jawab (1 orang x 12 bulan)"/>
        <s v="25 - Redaktur (1 orang x 12 bulan)"/>
        <s v="26 - Editor (1 orang x 12 bulan)"/>
        <s v="27 - Web Admin (14 orang x 12 bulan)"/>
        <s v="28 - Pembuat Artikel"/>
        <s v="01 - Pengelolaan OJS BRSDM"/>
        <s v="02 - Pembuatan DOI (Digital Object Identifier) dan cek plagiarisme"/>
        <s v="03 - Biaya tahunan keanggotaan/annual membership fee"/>
        <s v="04 - Biaya Tahunan Gramarly"/>
        <s v="01 - Dalam rangka koordinasi dan pendampingan pengelolaan website dan OJS"/>
        <s v="01 - Dalam rangka koordinasi, pendampingan dan pembinaan penerapan manajemen pengetahuan"/>
        <s v="01 - Penggandaan/Penjilidan"/>
        <s v="02 - Pencetakan Peraturan/Juknis"/>
        <s v="03 - Pencetakan Laporan Penilaian Angka Kredit"/>
        <s v="01 - Identifikasi, Pembinaan, Sosialisasi dan Koordinasi"/>
        <s v="02 - Penilaian Angka Kredit Jabatan Fungsional"/>
        <s v="02 - Pencetakan Laporan"/>
        <s v="01 - Singkronisasi Data Epegawai dan Pengelolaan Presensi"/>
        <s v="01 - Honorarium Rohaniawan (3 Orang, 16 Kali)"/>
        <s v="01 - Pengepakan dan Pengiriman Barang Pejabat yang Mutasi"/>
        <s v="01 - Dalam rangka Mutasi Pejabat, Monev IKU IP dan Pelantikan Pejabat"/>
        <s v="01 - Monitoring dan Evaluasi Kepatuhan Pengisian LHKASN"/>
        <s v="01 - Transport Lokal Dalam Rangka Internalisasi Nilai-Nilai Kebangsaan"/>
        <s v="03 - Perjalanan dalam kota lebih dari 8 Jam  6 ORANG x 5 KALI"/>
        <s v="01 - Renja"/>
        <s v="01 - Pencetakan RDP dan Rapim"/>
        <s v="10 - Rakernis"/>
        <s v="14 - Sosialisasi Pendidikan dan Pelatihan"/>
        <s v="03 - Sosialisasi Pendidikan dan Pelatihan"/>
        <s v="04 - Perlengkapan Peserta"/>
        <s v="05 - Pencetakan laporan"/>
        <s v="06 - Pencetakaan Dokumen"/>
        <s v="01 - Identifikasi pembinaan sosialisasi dan koordinasi monitoring kinerja manajerial"/>
        <s v="02 - Identifikasi pembinaan sosialisasi koordinasi dan validasi pengukuran mandiri SAKIP"/>
        <s v="03 - Identifikasi pendampingan dan koordinasi tindak lanjut temuan SAKIP"/>
        <s v="04 - Identifikasi pendampingan dan koordinasi monitoring kinerja tematik"/>
        <s v="01 - Identifikasi pembinaan dan koordinasi Monitoring Program dan Kegiatan Prioritas Riset dan SDM"/>
        <s v="02 - Identifikasi pengukuran dan evaluasi Kinerja Outcome"/>
        <s v="03 - Identifikasi pembinaan dan evaluasi Rencana Aksi Kinerja"/>
        <s v="01 - Identifikasi pembinaan sosialisasi dan koordinasi (Monitoring Terpadu)"/>
        <s v="03 - Praktisi"/>
        <s v="01 - Identifikasi pembinaan sosialisasi pendampingan dan validasi data aplikasi monev"/>
        <s v="01 - Honorarium Narasumber /Pakar / Praktisi/ Profesional   3 ORANG x 3 KEG x 3 JAM"/>
        <s v="01 - Reviu/Pengukuran Kinerja Lingkup BRSDM"/>
        <s v="02 - Pencetakan bahan rapim dan bahan pimpinan"/>
        <s v="01 - Perjalanan pendampingan pimpinan/partisipasi kegiatan/penyiapan bahan pimpinan"/>
        <s v="01 - Pencetakan buku LKj BRSDM interim 2023"/>
        <s v="02 - Pencetakan buku LKj Sekretariat BRSDM interim tahun 2023"/>
        <s v="03 - Pencetakan buku LKj Sekretariat BRSDM tahun 2022"/>
        <s v="04 - Pencetakan buku LKj BRSDM 2022"/>
        <s v="05 - Penggandaan"/>
        <s v="01 - Desain Grafis dan lay out Buku Laporan LKj BRSDM interim 2023"/>
        <s v="02 - Desain Grafis dan lay out Buku Laporan LKj Sekretariat BRSDM interim Tahun 2023"/>
        <s v="03 - Desain Grafis dan lay out Buku Laporan LKj Sekretariat BRSDM Tahun 2022"/>
        <s v="04 - Desain Grafis dan lay out Buku Laporan LKj BRSDM Tahun 2022"/>
        <s v="01 - Koordinasi/pembinaan dan penyusunan LKj"/>
        <s v="01 - Uang Harian Kegiatan Rapat/Pertemuan di Luar Kantor"/>
        <s v="01 - Pencetakan buku Refleksi Outlook"/>
        <s v="02 - Pencetakan buku laporan bulanan"/>
        <s v="03 - Pencetakan buku Laporan Tahunan 2022"/>
        <s v="01 - Honorarium Narasumber /Pakar / Praktisi/ Profesional   2 ORANG x 3 KEG x 3 JAM"/>
        <s v="01 - Desain Grafis dan lay out Buku Laporan tahunan BRSDM  2022"/>
        <s v="02 - Desain Grafis dan lay out Buku refleksi outlook"/>
        <s v="03 - Desain Grafis dan lay out Buku laporan bulanan"/>
        <s v="01 - Perjalanan penyusunan laporan kegiatan/kinerja"/>
        <s v="01 - Jasa Pengelolaan Aplikasi Sistem Informasi BRSDM"/>
        <s v="01 - Pengadaan Kendaraan Dinas operasional"/>
        <s v="04 - Cetakan"/>
        <s v="01 - Perjalanan Pengendalian Sarana Prasarana"/>
        <s v="01 - Penyusunan NSPK Kelembagaan Pendidikan"/>
        <s v="01 - Peralatan Teknologi Informasi dan Komunikasi Pusdik KP"/>
        <s v="01 - Perjalanan Penyusunan Bahan Tindak Lanjut dan Pemutakhiran Data"/>
        <s v="01 - Perjalanan Kehumasan Pusat Pendidikan KP"/>
        <s v="10 - Uang Lembur PPNP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01 - Pemeliharaan Aquarium (2 unit)"/>
        <s v="01 - Pakaian Dinas Pegawai (59 orang x 2 stell)"/>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01 - Peralatan dan Meubelair Pusdik"/>
        <s v="01 - Perjalanan Sinkronisasi Kegiatan Pendidikan KP"/>
        <s v="01 - Perjalanan Penyusunan Anggaran Pendidikan KP"/>
        <s v="01 - Perjalanan Penyusunan Rencana Kerja Pendidikan KP"/>
        <s v="01 - Perjalanan Revisi Anggaran Pendidikan KP"/>
        <s v="01 - Perjalanan Persiapan Rateknis Pendidikan KP"/>
        <s v="01 - Paket Fullboard Meeting (80 Org X 2 Hari)"/>
        <s v="02 - Uang Harian Fullboard Meeting (80 orang x 3 Hari)"/>
        <s v="03 - Perjalanan Fullboard Meeting"/>
        <s v="05 - Cetakan Buku Pusat Pendidikan Dalam Angka"/>
        <s v="02 - Dukungan Kegiatan Data dan Informasi Pendidikan KP"/>
        <s v="01 - Perjalanan Monitoring Evaluasi Kegiatan dan Anggaran Pendidikan KP"/>
        <s v="01 - Perjalanan Monitoring Evaluasi Pendidikan KP"/>
        <s v="02 - Cetakan formulir verifikasi SPJ"/>
        <s v="03 - Penggandaan/Penjilidan"/>
        <s v="01 - Perjalanan Verifikasi dan Validasi Pertanggung Jawaban Kegiatan"/>
        <s v="01 - Perjalanan Dukungan Kegiatan BRSDMKP"/>
        <s v="05 - Perlengkapan TPA Toefl"/>
        <s v="06 - Buku TPA Toefl"/>
        <s v="01 - Dukungan Penyelenggaraan Tugas Belajar"/>
        <s v="02 - Langganan biaya video conference"/>
        <s v="01 - Pelaksanaan TOEFL/TPA"/>
        <s v="01 - Perjalanan Koordinasi dan pengadministrasian Tugas Belajar"/>
        <s v="02 - Perjalanan Peserta Tugas Belajar"/>
        <s v="01 - Paket meeting fullboard (54 org x 2 hari)"/>
        <s v="02 - Uang harian paket meeting"/>
        <s v="03 - Perjalanan peserta"/>
        <s v="01 - Dukungan Penyelenggaraan Tugas Belajar Luar Negeri"/>
        <s v="01 - Perjalanan peserta tugas belajar, Koordinasi dan Pendampingan tugas belajar"/>
        <s v="01 - Perjalanan Koordinasi dan pengadministrasian izin Belajar"/>
        <s v="02 - Anggota Tim Penghapusan BMN (3 ORANG x 1 KEG)" u="1"/>
        <s v="02 - Uang Lembur PPNPN" u="1"/>
        <s v="03 - Honorarium Narasumber/Pembahas setara es. III (2 org x 2 Jam)" u="1"/>
        <s v="02 - (zoom/linktree/zoho)" u="1"/>
        <s v="07 - Pengelola SAK Pembantu (1 ORG x 12 BLN)" u="1"/>
        <s v="02 - Es. II (2 Org x 2 Jam)" u="1"/>
        <s v="08 - Langganan biaya video conference dan Zoho" u="1"/>
        <s v="03 - Jamuan" u="1"/>
        <s v="07 - Pencetakan/Publikasi" u="1"/>
        <s v="09 - Ketua Tim Penghapusan BMN" u="1"/>
        <s v="03 - Bendahara Pengeluaran Pembantu (1 ORG x 12 BLN)" u="1"/>
        <s v="01 - Honorarium Narasumber/Pembahas setara" u="1"/>
        <s v="08 - Pengelola BMN Pembantu (1 ORG x 12 BLN)" u="1"/>
        <s v="03 - dan  SDM KP" u="1"/>
        <s v="09 - Estetika Kantor dan Pengharum Ruangan" u="1"/>
        <s v="04 - Pramubakti (12 org x 12 bulan)" u="1"/>
        <s v="01 - Perjalanan Dinas Supervisi, FGD, Sosialisasi, Undangan," u="1"/>
        <s v="10 - Langganan Majalah dan Surat Kabar" u="1"/>
        <s v="04 - Staf Pengelola Keuangan KPA ( 1 ORG x 12 BLN)" u="1"/>
        <s v="01 - Biaya Biaya komunikasi dlm bentuk pulsa telepon atau paket data internet (7 orang x 12" u="1"/>
        <s v="03 - Pengadaan lisensi aplikasi untuk penyelenggaraan rapat secara online/video conference berbayar" u="1"/>
        <s v="05 - Pengemudi (1 org x 12 bulan)" u="1"/>
        <s v="01 - Langganan biaya aplikasi komunikasi daring" u="1"/>
        <s v="06 - Penyimpan BMN Pembantu (1 ORG x 12 BLN)" u="1"/>
        <s v="05 - Pejabat Pengadaan Barang dan Jasa (1 ORG x 12 BLN)" u="1"/>
        <s v="10 - Sekretaris Tim Penghapusan BMN" u="1"/>
        <s v="02 - Jasa desain/pencetakan/penerbitan promosi dan publikasi hasil riset" u="1"/>
        <s v="03 - Dukungan Kegiatan Data dan Informasi Pendidikan KP" u="1"/>
        <s v="06 - BPJS Ketenagakerjaan Pengemudi dan Pramubhakti" u="1"/>
        <s v="02 - bulan)" u="1"/>
        <s v="02 - Koordinasi Kegiatan Sertifikasi dan Standardisasi Kompetensi SDMKP" u="1"/>
      </sharedItems>
    </cacheField>
    <cacheField name="Vol" numFmtId="0">
      <sharedItems containsString="0" containsBlank="1" containsNumber="1" containsInteger="1" minValue="0" maxValue="10502"/>
    </cacheField>
    <cacheField name="HSat" numFmtId="0">
      <sharedItems containsSemiMixedTypes="0" containsString="0" containsNumber="1" containsInteger="1" minValue="0" maxValue="1682831000"/>
    </cacheField>
    <cacheField name="Jmlh" numFmtId="0">
      <sharedItems containsSemiMixedTypes="0" containsString="0" containsNumber="1" containsInteger="1" minValue="0" maxValue="5801026000"/>
    </cacheField>
    <cacheField name="BLOKIR" numFmtId="0">
      <sharedItems containsSemiMixedTypes="0" containsString="0" containsNumber="1" containsInteger="1" minValue="0" maxValue="365000000"/>
    </cacheField>
    <cacheField name="Pagu-Blokir" numFmtId="0">
      <sharedItems containsSemiMixedTypes="0" containsString="0" containsNumber="1" containsInteger="1" minValue="0" maxValue="5801026000"/>
    </cacheField>
    <cacheField name="PPK" numFmtId="0">
      <sharedItems containsNonDate="0" containsString="0" containsBlank="1"/>
    </cacheField>
    <cacheField name="JAN" numFmtId="0">
      <sharedItems containsSemiMixedTypes="0" containsString="0" containsNumber="1" minValue="0" maxValue="214755355"/>
    </cacheField>
    <cacheField name="FEB" numFmtId="0">
      <sharedItems containsSemiMixedTypes="0" containsString="0" containsNumber="1" minValue="0" maxValue="510700000"/>
    </cacheField>
    <cacheField name="MRT" numFmtId="0">
      <sharedItems containsSemiMixedTypes="0" containsString="0" containsNumber="1" minValue="0" maxValue="418746051"/>
    </cacheField>
    <cacheField name="APRIL" numFmtId="0">
      <sharedItems containsSemiMixedTypes="0" containsString="0" containsNumber="1" minValue="0" maxValue="809499202"/>
    </cacheField>
    <cacheField name="MEI" numFmtId="0">
      <sharedItems containsSemiMixedTypes="0" containsString="0" containsNumber="1" minValue="0" maxValue="843026191"/>
    </cacheField>
    <cacheField name="JUNI" numFmtId="0">
      <sharedItems containsSemiMixedTypes="0" containsString="0" containsNumber="1" minValue="0" maxValue="1405658550"/>
    </cacheField>
    <cacheField name="JULI" numFmtId="0">
      <sharedItems containsSemiMixedTypes="0" containsString="0" containsNumber="1" minValue="0" maxValue="418202760"/>
    </cacheField>
    <cacheField name="AGUST" numFmtId="0">
      <sharedItems containsSemiMixedTypes="0" containsString="0" containsNumber="1" minValue="0" maxValue="536410002"/>
    </cacheField>
    <cacheField name="SEPT" numFmtId="0">
      <sharedItems containsSemiMixedTypes="0" containsString="0" containsNumber="1" minValue="0" maxValue="418202760"/>
    </cacheField>
    <cacheField name="OKT" numFmtId="0">
      <sharedItems containsSemiMixedTypes="0" containsString="0" containsNumber="1" minValue="0" maxValue="840491000"/>
    </cacheField>
    <cacheField name="NOP" numFmtId="0">
      <sharedItems containsSemiMixedTypes="0" containsString="0" containsNumber="1" minValue="0" maxValue="853300358"/>
    </cacheField>
    <cacheField name="DES" numFmtId="0">
      <sharedItems containsSemiMixedTypes="0" containsString="0" containsNumber="1" minValue="0" maxValue="621650161"/>
    </cacheField>
    <cacheField name="MAK Subkomp" numFmtId="0">
      <sharedItems/>
    </cacheField>
    <cacheField name="MAK AKUN" numFmtId="0">
      <sharedItems/>
    </cacheField>
    <cacheField name="MAK" numFmtId="0">
      <sharedItems/>
    </cacheField>
    <cacheField name="NOITEM" numFmtId="0">
      <sharedItems/>
    </cacheField>
    <cacheField name="MAK2" numFmtId="0">
      <sharedItems/>
    </cacheField>
    <cacheField name="Index" numFmtId="0">
      <sharedItems/>
    </cacheField>
    <cacheField name="Kegiatan KoordSubKoord" numFmtId="0">
      <sharedItems/>
    </cacheField>
    <cacheField name="Es2" numFmtId="0">
      <sharedItems count="3">
        <s v="Sekretariat BRSDM KP"/>
        <s v="Pusat Pendidikan KP"/>
        <s v="Pusat Pelatihan dan Penyuluhan KP"/>
      </sharedItems>
    </cacheField>
    <cacheField name="Koordinator" numFmtId="0">
      <sharedItems containsBlank="1"/>
    </cacheField>
    <cacheField name="Subkoordinator" numFmtId="0">
      <sharedItems containsBlank="1"/>
    </cacheField>
    <cacheField name="Jenis Belanja" numFmtId="0">
      <sharedItems/>
    </cacheField>
    <cacheField name="Detil Jenis Belanja" numFmtId="0">
      <sharedItems/>
    </cacheField>
    <cacheField name="Status Akun" numFmtId="0">
      <sharedItems/>
    </cacheField>
    <cacheField name="Status Covid" numFmtId="0">
      <sharedItems/>
    </cacheField>
  </cacheFields>
  <extLst>
    <ext xmlns:x14="http://schemas.microsoft.com/office/spreadsheetml/2009/9/main" uri="{725AE2AE-9491-48be-B2B4-4EB974FC3084}">
      <x14:pivotCacheDefinition pivotCacheId="14307790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4.384936458337" backgroundQuery="1" createdVersion="3" refreshedVersion="8" minRefreshableVersion="3" recordCount="0" supportSubquery="1" supportAdvancedDrill="1" xr:uid="{3A215D2A-76C4-4957-A2CF-B6CFDA0FFFFD}">
  <cacheSource type="external" connectionId="8">
    <extLst>
      <ext xmlns:x14="http://schemas.microsoft.com/office/spreadsheetml/2009/9/main" uri="{F057638F-6D5F-4e77-A914-E7F072B9BCA8}">
        <x14:sourceConnection name="ThisWorkbookDataModel"/>
      </ext>
    </extLst>
  </cacheSource>
  <cacheFields count="0"/>
  <cacheHierarchies count="141">
    <cacheHierarchy uniqueName="[FA_Detil_16_SP2D].[BA]" caption="BA" attribute="1" defaultMemberUniqueName="[FA_Detil_16_SP2D].[BA].[All]" allUniqueName="[FA_Detil_16_SP2D].[BA].[All]" dimensionUniqueName="[FA_Detil_16_SP2D]" displayFolder="" count="0" memberValueDatatype="130" unbalanced="0"/>
    <cacheHierarchy uniqueName="[FA_Detil_16_SP2D].[Nama BA]" caption="Nama BA" attribute="1" defaultMemberUniqueName="[FA_Detil_16_SP2D].[Nama BA].[All]" allUniqueName="[FA_Detil_16_SP2D].[Nama BA].[All]" dimensionUniqueName="[FA_Detil_16_SP2D]" displayFolder="" count="0" memberValueDatatype="130" unbalanced="0"/>
    <cacheHierarchy uniqueName="[FA_Detil_16_SP2D].[Es1]" caption="Es1" attribute="1" defaultMemberUniqueName="[FA_Detil_16_SP2D].[Es1].[All]" allUniqueName="[FA_Detil_16_SP2D].[Es1].[All]" dimensionUniqueName="[FA_Detil_16_SP2D]" displayFolder="" count="0" memberValueDatatype="130" unbalanced="0"/>
    <cacheHierarchy uniqueName="[FA_Detil_16_SP2D].[Nama Es1]" caption="Nama Es1" attribute="1" defaultMemberUniqueName="[FA_Detil_16_SP2D].[Nama Es1].[All]" allUniqueName="[FA_Detil_16_SP2D].[Nama Es1].[All]" dimensionUniqueName="[FA_Detil_16_SP2D]" displayFolder="" count="0" memberValueDatatype="130" unbalanced="0"/>
    <cacheHierarchy uniqueName="[FA_Detil_16_SP2D].[Kode Satker]" caption="Kode Satker" attribute="1" defaultMemberUniqueName="[FA_Detil_16_SP2D].[Kode Satker].[All]" allUniqueName="[FA_Detil_16_SP2D].[Kode Satker].[All]" dimensionUniqueName="[FA_Detil_16_SP2D]" displayFolder="" count="0" memberValueDatatype="130" unbalanced="0"/>
    <cacheHierarchy uniqueName="[FA_Detil_16_SP2D].[Nama Satker]" caption="Nama Satker" attribute="1" defaultMemberUniqueName="[FA_Detil_16_SP2D].[Nama Satker].[All]" allUniqueName="[FA_Detil_16_SP2D].[Nama Satker].[All]" dimensionUniqueName="[FA_Detil_16_SP2D]" displayFolder="" count="0" memberValueDatatype="130" unbalanced="0"/>
    <cacheHierarchy uniqueName="[FA_Detil_16_SP2D].[Kode Program]" caption="Kode Program" attribute="1" defaultMemberUniqueName="[FA_Detil_16_SP2D].[Kode Program].[All]" allUniqueName="[FA_Detil_16_SP2D].[Kode Program].[All]" dimensionUniqueName="[FA_Detil_16_SP2D]" displayFolder="" count="0" memberValueDatatype="130" unbalanced="0"/>
    <cacheHierarchy uniqueName="[FA_Detil_16_SP2D].[Nama Program]" caption="Nama Program" attribute="1" defaultMemberUniqueName="[FA_Detil_16_SP2D].[Nama Program].[All]" allUniqueName="[FA_Detil_16_SP2D].[Nama Program].[All]" dimensionUniqueName="[FA_Detil_16_SP2D]" displayFolder="" count="0" memberValueDatatype="130" unbalanced="0"/>
    <cacheHierarchy uniqueName="[FA_Detil_16_SP2D].[Kode Kegiatan]" caption="Kode Kegiatan" attribute="1" defaultMemberUniqueName="[FA_Detil_16_SP2D].[Kode Kegiatan].[All]" allUniqueName="[FA_Detil_16_SP2D].[Kode Kegiatan].[All]" dimensionUniqueName="[FA_Detil_16_SP2D]" displayFolder="" count="0" memberValueDatatype="130" unbalanced="0"/>
    <cacheHierarchy uniqueName="[FA_Detil_16_SP2D].[Nama Kegiatan]" caption="Nama Kegiatan" attribute="1" defaultMemberUniqueName="[FA_Detil_16_SP2D].[Nama Kegiatan].[All]" allUniqueName="[FA_Detil_16_SP2D].[Nama Kegiatan].[All]" dimensionUniqueName="[FA_Detil_16_SP2D]" displayFolder="" count="0" memberValueDatatype="130" unbalanced="0"/>
    <cacheHierarchy uniqueName="[FA_Detil_16_SP2D].[Kode KRO]" caption="Kode KRO" attribute="1" defaultMemberUniqueName="[FA_Detil_16_SP2D].[Kode KRO].[All]" allUniqueName="[FA_Detil_16_SP2D].[Kode KRO].[All]" dimensionUniqueName="[FA_Detil_16_SP2D]" displayFolder="" count="0" memberValueDatatype="130" unbalanced="0"/>
    <cacheHierarchy uniqueName="[FA_Detil_16_SP2D].[Nama KRO]" caption="Nama KRO" attribute="1" defaultMemberUniqueName="[FA_Detil_16_SP2D].[Nama KRO].[All]" allUniqueName="[FA_Detil_16_SP2D].[Nama KRO].[All]" dimensionUniqueName="[FA_Detil_16_SP2D]" displayFolder="" count="0" memberValueDatatype="130" unbalanced="0"/>
    <cacheHierarchy uniqueName="[FA_Detil_16_SP2D].[Kode RO]" caption="Kode RO" attribute="1" defaultMemberUniqueName="[FA_Detil_16_SP2D].[Kode RO].[All]" allUniqueName="[FA_Detil_16_SP2D].[Kode RO].[All]" dimensionUniqueName="[FA_Detil_16_SP2D]" displayFolder="" count="0" memberValueDatatype="130" unbalanced="0"/>
    <cacheHierarchy uniqueName="[FA_Detil_16_SP2D].[Nama RO]" caption="Nama RO" attribute="1" defaultMemberUniqueName="[FA_Detil_16_SP2D].[Nama RO].[All]" allUniqueName="[FA_Detil_16_SP2D].[Nama RO].[All]" dimensionUniqueName="[FA_Detil_16_SP2D]" displayFolder="" count="0" memberValueDatatype="130" unbalanced="0"/>
    <cacheHierarchy uniqueName="[FA_Detil_16_SP2D].[Kode Komponen]" caption="Kode Komponen" attribute="1" defaultMemberUniqueName="[FA_Detil_16_SP2D].[Kode Komponen].[All]" allUniqueName="[FA_Detil_16_SP2D].[Kode Komponen].[All]" dimensionUniqueName="[FA_Detil_16_SP2D]" displayFolder="" count="0" memberValueDatatype="130" unbalanced="0"/>
    <cacheHierarchy uniqueName="[FA_Detil_16_SP2D].[Nama Komponen]" caption="Nama Komponen" attribute="1" defaultMemberUniqueName="[FA_Detil_16_SP2D].[Nama Komponen].[All]" allUniqueName="[FA_Detil_16_SP2D].[Nama Komponen].[All]" dimensionUniqueName="[FA_Detil_16_SP2D]" displayFolder="" count="0" memberValueDatatype="130" unbalanced="0"/>
    <cacheHierarchy uniqueName="[FA_Detil_16_SP2D].[Kode Subkomponen]" caption="Kode Subkomponen" attribute="1" defaultMemberUniqueName="[FA_Detil_16_SP2D].[Kode Subkomponen].[All]" allUniqueName="[FA_Detil_16_SP2D].[Kode Subkomponen].[All]" dimensionUniqueName="[FA_Detil_16_SP2D]" displayFolder="" count="0" memberValueDatatype="130" unbalanced="0"/>
    <cacheHierarchy uniqueName="[FA_Detil_16_SP2D].[Nama Subkomponen]" caption="Nama Subkomponen" attribute="1" defaultMemberUniqueName="[FA_Detil_16_SP2D].[Nama Subkomponen].[All]" allUniqueName="[FA_Detil_16_SP2D].[Nama Subkomponen].[All]" dimensionUniqueName="[FA_Detil_16_SP2D]" displayFolder="" count="0" memberValueDatatype="130" unbalanced="0"/>
    <cacheHierarchy uniqueName="[FA_Detil_16_SP2D].[Kode Akun]" caption="Kode Akun" attribute="1" defaultMemberUniqueName="[FA_Detil_16_SP2D].[Kode Akun].[All]" allUniqueName="[FA_Detil_16_SP2D].[Kode Akun].[All]" dimensionUniqueName="[FA_Detil_16_SP2D]" displayFolder="" count="0" memberValueDatatype="130" unbalanced="0"/>
    <cacheHierarchy uniqueName="[FA_Detil_16_SP2D].[Nama Akun]" caption="Nama Akun" attribute="1" defaultMemberUniqueName="[FA_Detil_16_SP2D].[Nama Akun].[All]" allUniqueName="[FA_Detil_16_SP2D].[Nama Akun].[All]" dimensionUniqueName="[FA_Detil_16_SP2D]" displayFolder="" count="0" memberValueDatatype="130" unbalanced="0"/>
    <cacheHierarchy uniqueName="[FA_Detil_16_SP2D].[Detil]" caption="Detil" attribute="1" defaultMemberUniqueName="[FA_Detil_16_SP2D].[Detil].[All]" allUniqueName="[FA_Detil_16_SP2D].[Detil].[All]" dimensionUniqueName="[FA_Detil_16_SP2D]" displayFolder="" count="0" memberValueDatatype="130" unbalanced="0"/>
    <cacheHierarchy uniqueName="[FA_Detil_16_SP2D].[Pagu Revisi]" caption="Pagu Revisi" attribute="1" defaultMemberUniqueName="[FA_Detil_16_SP2D].[Pagu Revisi].[All]" allUniqueName="[FA_Detil_16_SP2D].[Pagu Revisi].[All]" dimensionUniqueName="[FA_Detil_16_SP2D]" displayFolder="" count="0" memberValueDatatype="5" unbalanced="0"/>
    <cacheHierarchy uniqueName="[FA_Detil_16_SP2D].[Lock Pagu]" caption="Lock Pagu" attribute="1" defaultMemberUniqueName="[FA_Detil_16_SP2D].[Lock Pagu].[All]" allUniqueName="[FA_Detil_16_SP2D].[Lock Pagu].[All]" dimensionUniqueName="[FA_Detil_16_SP2D]" displayFolder="" count="0" memberValueDatatype="20" unbalanced="0"/>
    <cacheHierarchy uniqueName="[FA_Detil_16_SP2D].[Periode Lalu]" caption="Periode Lalu" attribute="1" defaultMemberUniqueName="[FA_Detil_16_SP2D].[Periode Lalu].[All]" allUniqueName="[FA_Detil_16_SP2D].[Periode Lalu].[All]" dimensionUniqueName="[FA_Detil_16_SP2D]" displayFolder="" count="0" memberValueDatatype="130" unbalanced="0"/>
    <cacheHierarchy uniqueName="[FA_Detil_16_SP2D].[Periode Ini]" caption="Periode Ini" attribute="1" defaultMemberUniqueName="[FA_Detil_16_SP2D].[Periode Ini].[All]" allUniqueName="[FA_Detil_16_SP2D].[Periode Ini].[All]" dimensionUniqueName="[FA_Detil_16_SP2D]" displayFolder="" count="0" memberValueDatatype="20" unbalanced="0"/>
    <cacheHierarchy uniqueName="[FA_Detil_16_SP2D].[S.d Periode]" caption="S.d Periode" attribute="1" defaultMemberUniqueName="[FA_Detil_16_SP2D].[S.d Periode].[All]" allUniqueName="[FA_Detil_16_SP2D].[S.d Periode].[All]" dimensionUniqueName="[FA_Detil_16_SP2D]" displayFolder="" count="0" memberValueDatatype="20" unbalanced="0"/>
    <cacheHierarchy uniqueName="[FA_Detil_16_SP2D].[% Realisasi]" caption="% Realisasi" attribute="1" defaultMemberUniqueName="[FA_Detil_16_SP2D].[% Realisasi].[All]" allUniqueName="[FA_Detil_16_SP2D].[% Realisasi].[All]" dimensionUniqueName="[FA_Detil_16_SP2D]" displayFolder="" count="0" memberValueDatatype="5" unbalanced="0"/>
    <cacheHierarchy uniqueName="[FA_Detil_16_SP2D].[Sisa]" caption="Sisa" attribute="1" defaultMemberUniqueName="[FA_Detil_16_SP2D].[Sisa].[All]" allUniqueName="[FA_Detil_16_SP2D].[Sisa].[All]" dimensionUniqueName="[FA_Detil_16_SP2D]" displayFolder="" count="0" memberValueDatatype="5" unbalanced="0"/>
    <cacheHierarchy uniqueName="[FA_Detil_16_SP2D].[MAK Subkomponen]" caption="MAK Subkomponen" attribute="1" defaultMemberUniqueName="[FA_Detil_16_SP2D].[MAK Subkomponen].[All]" allUniqueName="[FA_Detil_16_SP2D].[MAK Subkomponen].[All]" dimensionUniqueName="[FA_Detil_16_SP2D]" displayFolder="" count="0" memberValueDatatype="130" unbalanced="0"/>
    <cacheHierarchy uniqueName="[FA_Detil_16_SP2D].[MAK AKUN]" caption="MAK AKUN" attribute="1" defaultMemberUniqueName="[FA_Detil_16_SP2D].[MAK AKUN].[All]" allUniqueName="[FA_Detil_16_SP2D].[MAK AKUN].[All]" dimensionUniqueName="[FA_Detil_16_SP2D]" displayFolder="" count="0" memberValueDatatype="130" unbalanced="0"/>
    <cacheHierarchy uniqueName="[FA_Detil_16_SP2D].[MAK]" caption="MAK" attribute="1" defaultMemberUniqueName="[FA_Detil_16_SP2D].[MAK].[All]" allUniqueName="[FA_Detil_16_SP2D].[MAK].[All]" dimensionUniqueName="[FA_Detil_16_SP2D]" displayFolder="" count="0" memberValueDatatype="130" unbalanced="0"/>
    <cacheHierarchy uniqueName="[FA_Detil_16_SP2D].[NoItem]" caption="NoItem" attribute="1" defaultMemberUniqueName="[FA_Detil_16_SP2D].[NoItem].[All]" allUniqueName="[FA_Detil_16_SP2D].[NoItem].[All]" dimensionUniqueName="[FA_Detil_16_SP2D]" displayFolder="" count="0" memberValueDatatype="130" unbalanced="0"/>
    <cacheHierarchy uniqueName="[FA_Detil_16_SP2D].[Jenis Belanja]" caption="Jenis Belanja" attribute="1" defaultMemberUniqueName="[FA_Detil_16_SP2D].[Jenis Belanja].[All]" allUniqueName="[FA_Detil_16_SP2D].[Jenis Belanja].[All]" dimensionUniqueName="[FA_Detil_16_SP2D]" displayFolder="" count="0" memberValueDatatype="130" unbalanced="0"/>
    <cacheHierarchy uniqueName="[FA_Detil_16_SP2D].[Detil Jenis Belanja]" caption="Detil Jenis Belanja" attribute="1" defaultMemberUniqueName="[FA_Detil_16_SP2D].[Detil Jenis Belanja].[All]" allUniqueName="[FA_Detil_16_SP2D].[Detil Jenis Belanja].[All]" dimensionUniqueName="[FA_Detil_16_SP2D]" displayFolder="" count="0" memberValueDatatype="130" unbalanced="0"/>
    <cacheHierarchy uniqueName="[FA_Detil_16_SP2D].[Status Akun]" caption="Status Akun" attribute="1" defaultMemberUniqueName="[FA_Detil_16_SP2D].[Status Akun].[All]" allUniqueName="[FA_Detil_16_SP2D].[Status Akun].[All]" dimensionUniqueName="[FA_Detil_16_SP2D]" displayFolder="" count="0" memberValueDatatype="130" unbalanced="0"/>
    <cacheHierarchy uniqueName="[FA_Detil_16_SP2D].[Status Covid]" caption="Status Covid" attribute="1" defaultMemberUniqueName="[FA_Detil_16_SP2D].[Status Covid].[All]" allUniqueName="[FA_Detil_16_SP2D].[Status Covid].[All]" dimensionUniqueName="[FA_Detil_16_SP2D]" displayFolder="" count="0" memberValueDatatype="130" unbalanced="0"/>
    <cacheHierarchy uniqueName="[FA_Detil_16_SP2D].[Es2]" caption="Es2" attribute="1" defaultMemberUniqueName="[FA_Detil_16_SP2D].[Es2].[All]" allUniqueName="[FA_Detil_16_SP2D].[Es2].[All]" dimensionUniqueName="[FA_Detil_16_SP2D]" displayFolder="" count="0" memberValueDatatype="130" unbalanced="0"/>
    <cacheHierarchy uniqueName="[FA_Detil_16_SP2D].[Koordinator]" caption="Koordinator" attribute="1" defaultMemberUniqueName="[FA_Detil_16_SP2D].[Koordinator].[All]" allUniqueName="[FA_Detil_16_SP2D].[Koordinator].[All]" dimensionUniqueName="[FA_Detil_16_SP2D]" displayFolder="" count="0" memberValueDatatype="130" unbalanced="0"/>
    <cacheHierarchy uniqueName="[FA_Detil_16_SP2D].[Subkoordinator]" caption="Subkoordinator" attribute="1" defaultMemberUniqueName="[FA_Detil_16_SP2D].[Subkoordinator].[All]" allUniqueName="[FA_Detil_16_SP2D].[Subkoordinator].[All]" dimensionUniqueName="[FA_Detil_16_SP2D]" displayFolder="" count="0" memberValueDatatype="130" unbalanced="0"/>
    <cacheHierarchy uniqueName="[Form Cetak POK].[Es1]" caption="Es1" attribute="1" defaultMemberUniqueName="[Form Cetak POK].[Es1].[All]" allUniqueName="[Form Cetak POK].[Es1].[All]" dimensionUniqueName="[Form Cetak POK]" displayFolder="" count="0" memberValueDatatype="130" unbalanced="0"/>
    <cacheHierarchy uniqueName="[Form Cetak POK].[KdSatker]" caption="KdSatker" attribute="1" defaultMemberUniqueName="[Form Cetak POK].[KdSatker].[All]" allUniqueName="[Form Cetak POK].[KdSatker].[All]" dimensionUniqueName="[Form Cetak POK]" displayFolder="" count="0" memberValueDatatype="130" unbalanced="0"/>
    <cacheHierarchy uniqueName="[Form Cetak POK].[Nama Satker]" caption="Nama Satker" attribute="1" defaultMemberUniqueName="[Form Cetak POK].[Nama Satker].[All]" allUniqueName="[Form Cetak POK].[Nama Satker].[All]" dimensionUniqueName="[Form Cetak POK]" displayFolder="" count="0" memberValueDatatype="130" unbalanced="0"/>
    <cacheHierarchy uniqueName="[Form Cetak POK].[Program]" caption="Program" attribute="1" defaultMemberUniqueName="[Form Cetak POK].[Program].[All]" allUniqueName="[Form Cetak POK].[Program].[All]" dimensionUniqueName="[Form Cetak POK]" displayFolder="" count="0" memberValueDatatype="130" unbalanced="0"/>
    <cacheHierarchy uniqueName="[Form Cetak POK].[Kegiatan]" caption="Kegiatan" attribute="1" defaultMemberUniqueName="[Form Cetak POK].[Kegiatan].[All]" allUniqueName="[Form Cetak POK].[Kegiatan].[All]" dimensionUniqueName="[Form Cetak POK]" displayFolder="" count="0" memberValueDatatype="130" unbalanced="0"/>
    <cacheHierarchy uniqueName="[Form Cetak POK].[KRO]" caption="KRO" attribute="1" defaultMemberUniqueName="[Form Cetak POK].[KRO].[All]" allUniqueName="[Form Cetak POK].[KRO].[All]" dimensionUniqueName="[Form Cetak POK]" displayFolder="" count="0" memberValueDatatype="130" unbalanced="0"/>
    <cacheHierarchy uniqueName="[Form Cetak POK].[RO]" caption="RO" attribute="1" defaultMemberUniqueName="[Form Cetak POK].[RO].[All]" allUniqueName="[Form Cetak POK].[RO].[All]" dimensionUniqueName="[Form Cetak POK]" displayFolder="" count="0" memberValueDatatype="130" unbalanced="0"/>
    <cacheHierarchy uniqueName="[Form Cetak POK].[Komponen]" caption="Komponen" attribute="1" defaultMemberUniqueName="[Form Cetak POK].[Komponen].[All]" allUniqueName="[Form Cetak POK].[Komponen].[All]" dimensionUniqueName="[Form Cetak POK]" displayFolder="" count="0" memberValueDatatype="130" unbalanced="0"/>
    <cacheHierarchy uniqueName="[Form Cetak POK].[Subkomponen]" caption="Subkomponen" attribute="1" defaultMemberUniqueName="[Form Cetak POK].[Subkomponen].[All]" allUniqueName="[Form Cetak POK].[Subkomponen].[All]" dimensionUniqueName="[Form Cetak POK]" displayFolder="" count="0" memberValueDatatype="130" unbalanced="0"/>
    <cacheHierarchy uniqueName="[Form Cetak POK].[Akun]" caption="Akun" attribute="1" defaultMemberUniqueName="[Form Cetak POK].[Akun].[All]" allUniqueName="[Form Cetak POK].[Akun].[All]" dimensionUniqueName="[Form Cetak POK]" displayFolder="" count="0" memberValueDatatype="130" unbalanced="0"/>
    <cacheHierarchy uniqueName="[Form Cetak POK].[Uraian]" caption="Uraian" attribute="1" defaultMemberUniqueName="[Form Cetak POK].[Uraian].[All]" allUniqueName="[Form Cetak POK].[Uraian].[All]" dimensionUniqueName="[Form Cetak POK]" displayFolder="" count="0" memberValueDatatype="130" unbalanced="0"/>
    <cacheHierarchy uniqueName="[Form Cetak POK].[Vol]" caption="Vol" attribute="1" defaultMemberUniqueName="[Form Cetak POK].[Vol].[All]" allUniqueName="[Form Cetak POK].[Vol].[All]" dimensionUniqueName="[Form Cetak POK]" displayFolder="" count="0" memberValueDatatype="5" unbalanced="0"/>
    <cacheHierarchy uniqueName="[Form Cetak POK].[HSat]" caption="HSat" attribute="1" defaultMemberUniqueName="[Form Cetak POK].[HSat].[All]" allUniqueName="[Form Cetak POK].[HSat].[All]" dimensionUniqueName="[Form Cetak POK]" displayFolder="" count="0" memberValueDatatype="5" unbalanced="0"/>
    <cacheHierarchy uniqueName="[Form Cetak POK].[Jmlh]" caption="Jmlh" attribute="1" defaultMemberUniqueName="[Form Cetak POK].[Jmlh].[All]" allUniqueName="[Form Cetak POK].[Jmlh].[All]" dimensionUniqueName="[Form Cetak POK]" displayFolder="" count="0" memberValueDatatype="5" unbalanced="0"/>
    <cacheHierarchy uniqueName="[Form Cetak POK].[BLOKIR]" caption="BLOKIR" attribute="1" defaultMemberUniqueName="[Form Cetak POK].[BLOKIR].[All]" allUniqueName="[Form Cetak POK].[BLOKIR].[All]" dimensionUniqueName="[Form Cetak POK]" displayFolder="" count="0" memberValueDatatype="5" unbalanced="0"/>
    <cacheHierarchy uniqueName="[Form Cetak POK].[Pagu-Blokir]" caption="Pagu-Blokir" attribute="1" defaultMemberUniqueName="[Form Cetak POK].[Pagu-Blokir].[All]" allUniqueName="[Form Cetak POK].[Pagu-Blokir].[All]" dimensionUniqueName="[Form Cetak POK]" displayFolder="" count="0" memberValueDatatype="5" unbalanced="0"/>
    <cacheHierarchy uniqueName="[Form Cetak POK].[PPK]" caption="PPK" attribute="1" defaultMemberUniqueName="[Form Cetak POK].[PPK].[All]" allUniqueName="[Form Cetak POK].[PPK].[All]" dimensionUniqueName="[Form Cetak POK]" displayFolder="" count="0" memberValueDatatype="130" unbalanced="0"/>
    <cacheHierarchy uniqueName="[Form Cetak POK].[JAN]" caption="JAN" attribute="1" defaultMemberUniqueName="[Form Cetak POK].[JAN].[All]" allUniqueName="[Form Cetak POK].[JAN].[All]" dimensionUniqueName="[Form Cetak POK]" displayFolder="" count="0" memberValueDatatype="5" unbalanced="0"/>
    <cacheHierarchy uniqueName="[Form Cetak POK].[FEB]" caption="FEB" attribute="1" defaultMemberUniqueName="[Form Cetak POK].[FEB].[All]" allUniqueName="[Form Cetak POK].[FEB].[All]" dimensionUniqueName="[Form Cetak POK]" displayFolder="" count="0" memberValueDatatype="5" unbalanced="0"/>
    <cacheHierarchy uniqueName="[Form Cetak POK].[MRT]" caption="MRT" attribute="1" defaultMemberUniqueName="[Form Cetak POK].[MRT].[All]" allUniqueName="[Form Cetak POK].[MRT].[All]" dimensionUniqueName="[Form Cetak POK]" displayFolder="" count="0" memberValueDatatype="5" unbalanced="0"/>
    <cacheHierarchy uniqueName="[Form Cetak POK].[APRIL]" caption="APRIL" attribute="1" defaultMemberUniqueName="[Form Cetak POK].[APRIL].[All]" allUniqueName="[Form Cetak POK].[APRIL].[All]" dimensionUniqueName="[Form Cetak POK]" displayFolder="" count="0" memberValueDatatype="5" unbalanced="0"/>
    <cacheHierarchy uniqueName="[Form Cetak POK].[MEI]" caption="MEI" attribute="1" defaultMemberUniqueName="[Form Cetak POK].[MEI].[All]" allUniqueName="[Form Cetak POK].[MEI].[All]" dimensionUniqueName="[Form Cetak POK]" displayFolder="" count="0" memberValueDatatype="5" unbalanced="0"/>
    <cacheHierarchy uniqueName="[Form Cetak POK].[JUNI]" caption="JUNI" attribute="1" defaultMemberUniqueName="[Form Cetak POK].[JUNI].[All]" allUniqueName="[Form Cetak POK].[JUNI].[All]" dimensionUniqueName="[Form Cetak POK]" displayFolder="" count="0" memberValueDatatype="5" unbalanced="0"/>
    <cacheHierarchy uniqueName="[Form Cetak POK].[JULI]" caption="JULI" attribute="1" defaultMemberUniqueName="[Form Cetak POK].[JULI].[All]" allUniqueName="[Form Cetak POK].[JULI].[All]" dimensionUniqueName="[Form Cetak POK]" displayFolder="" count="0" memberValueDatatype="5" unbalanced="0"/>
    <cacheHierarchy uniqueName="[Form Cetak POK].[AGUST]" caption="AGUST" attribute="1" defaultMemberUniqueName="[Form Cetak POK].[AGUST].[All]" allUniqueName="[Form Cetak POK].[AGUST].[All]" dimensionUniqueName="[Form Cetak POK]" displayFolder="" count="0" memberValueDatatype="5" unbalanced="0"/>
    <cacheHierarchy uniqueName="[Form Cetak POK].[SEPT]" caption="SEPT" attribute="1" defaultMemberUniqueName="[Form Cetak POK].[SEPT].[All]" allUniqueName="[Form Cetak POK].[SEPT].[All]" dimensionUniqueName="[Form Cetak POK]" displayFolder="" count="0" memberValueDatatype="5" unbalanced="0"/>
    <cacheHierarchy uniqueName="[Form Cetak POK].[OKT]" caption="OKT" attribute="1" defaultMemberUniqueName="[Form Cetak POK].[OKT].[All]" allUniqueName="[Form Cetak POK].[OKT].[All]" dimensionUniqueName="[Form Cetak POK]" displayFolder="" count="0" memberValueDatatype="5" unbalanced="0"/>
    <cacheHierarchy uniqueName="[Form Cetak POK].[NOP]" caption="NOP" attribute="1" defaultMemberUniqueName="[Form Cetak POK].[NOP].[All]" allUniqueName="[Form Cetak POK].[NOP].[All]" dimensionUniqueName="[Form Cetak POK]" displayFolder="" count="0" memberValueDatatype="5" unbalanced="0"/>
    <cacheHierarchy uniqueName="[Form Cetak POK].[DES]" caption="DES" attribute="1" defaultMemberUniqueName="[Form Cetak POK].[DES].[All]" allUniqueName="[Form Cetak POK].[DES].[All]" dimensionUniqueName="[Form Cetak POK]" displayFolder="" count="0" memberValueDatatype="5" unbalanced="0"/>
    <cacheHierarchy uniqueName="[Form Cetak POK].[MAK Subkomp]" caption="MAK Subkomp" attribute="1" defaultMemberUniqueName="[Form Cetak POK].[MAK Subkomp].[All]" allUniqueName="[Form Cetak POK].[MAK Subkomp].[All]" dimensionUniqueName="[Form Cetak POK]" displayFolder="" count="0" memberValueDatatype="130" unbalanced="0"/>
    <cacheHierarchy uniqueName="[Form Cetak POK].[MAK AKUN]" caption="MAK AKUN" attribute="1" defaultMemberUniqueName="[Form Cetak POK].[MAK AKUN].[All]" allUniqueName="[Form Cetak POK].[MAK AKUN].[All]" dimensionUniqueName="[Form Cetak POK]" displayFolder="" count="0" memberValueDatatype="130" unbalanced="0"/>
    <cacheHierarchy uniqueName="[Form Cetak POK].[MAK]" caption="MAK" attribute="1" defaultMemberUniqueName="[Form Cetak POK].[MAK].[All]" allUniqueName="[Form Cetak POK].[MAK].[All]" dimensionUniqueName="[Form Cetak POK]" displayFolder="" count="0" memberValueDatatype="130" unbalanced="0"/>
    <cacheHierarchy uniqueName="[Form Cetak POK].[NOITEM]" caption="NOITEM" attribute="1" defaultMemberUniqueName="[Form Cetak POK].[NOITEM].[All]" allUniqueName="[Form Cetak POK].[NOITEM].[All]" dimensionUniqueName="[Form Cetak POK]" displayFolder="" count="0" memberValueDatatype="130" unbalanced="0"/>
    <cacheHierarchy uniqueName="[Form Cetak POK].[MAK2]" caption="MAK2" attribute="1" defaultMemberUniqueName="[Form Cetak POK].[MAK2].[All]" allUniqueName="[Form Cetak POK].[MAK2].[All]" dimensionUniqueName="[Form Cetak POK]" displayFolder="" count="0" memberValueDatatype="130" unbalanced="0"/>
    <cacheHierarchy uniqueName="[Form Cetak POK].[Index]" caption="Index" attribute="1" defaultMemberUniqueName="[Form Cetak POK].[Index].[All]" allUniqueName="[Form Cetak POK].[Index].[All]" dimensionUniqueName="[Form Cetak POK]" displayFolder="" count="0" memberValueDatatype="130" unbalanced="0"/>
    <cacheHierarchy uniqueName="[Form Cetak POK].[Kegiatan KoordSubKoord]" caption="Kegiatan KoordSubKoord" attribute="1" defaultMemberUniqueName="[Form Cetak POK].[Kegiatan KoordSubKoord].[All]" allUniqueName="[Form Cetak POK].[Kegiatan KoordSubKoord].[All]" dimensionUniqueName="[Form Cetak POK]" displayFolder="" count="0" memberValueDatatype="130" unbalanced="0"/>
    <cacheHierarchy uniqueName="[Form Cetak POK].[Es2]" caption="Es2" attribute="1" defaultMemberUniqueName="[Form Cetak POK].[Es2].[All]" allUniqueName="[Form Cetak POK].[Es2].[All]" dimensionUniqueName="[Form Cetak POK]" displayFolder="" count="2" memberValueDatatype="130" unbalanced="0"/>
    <cacheHierarchy uniqueName="[Form Cetak POK].[Koordinator]" caption="Koordinator" attribute="1" defaultMemberUniqueName="[Form Cetak POK].[Koordinator].[All]" allUniqueName="[Form Cetak POK].[Koordinator].[All]" dimensionUniqueName="[Form Cetak POK]" displayFolder="" count="0" memberValueDatatype="130" unbalanced="0"/>
    <cacheHierarchy uniqueName="[Form Cetak POK].[Subkoordinator]" caption="Subkoordinator" attribute="1" defaultMemberUniqueName="[Form Cetak POK].[Subkoordinator].[All]" allUniqueName="[Form Cetak POK].[Subkoordinator].[All]" dimensionUniqueName="[Form Cetak POK]" displayFolder="" count="0" memberValueDatatype="130" unbalanced="0"/>
    <cacheHierarchy uniqueName="[Form Cetak POK].[Jenis Belanja]" caption="Jenis Belanja" attribute="1" defaultMemberUniqueName="[Form Cetak POK].[Jenis Belanja].[All]" allUniqueName="[Form Cetak POK].[Jenis Belanja].[All]" dimensionUniqueName="[Form Cetak POK]" displayFolder="" count="0" memberValueDatatype="130" unbalanced="0"/>
    <cacheHierarchy uniqueName="[Form Cetak POK].[Detil Jenis Belanja]" caption="Detil Jenis Belanja" attribute="1" defaultMemberUniqueName="[Form Cetak POK].[Detil Jenis Belanja].[All]" allUniqueName="[Form Cetak POK].[Detil Jenis Belanja].[All]" dimensionUniqueName="[Form Cetak POK]" displayFolder="" count="0" memberValueDatatype="130" unbalanced="0"/>
    <cacheHierarchy uniqueName="[Form Cetak POK].[Status Akun]" caption="Status Akun" attribute="1" defaultMemberUniqueName="[Form Cetak POK].[Status Akun].[All]" allUniqueName="[Form Cetak POK].[Status Akun].[All]" dimensionUniqueName="[Form Cetak POK]" displayFolder="" count="0" memberValueDatatype="130" unbalanced="0"/>
    <cacheHierarchy uniqueName="[Form Cetak POK].[Status Covid]" caption="Status Covid" attribute="1" defaultMemberUniqueName="[Form Cetak POK].[Status Covid].[All]" allUniqueName="[Form Cetak POK].[Status Covid].[All]" dimensionUniqueName="[Form Cetak POK]" displayFolder="" count="0" memberValueDatatype="130" unbalanced="0"/>
    <cacheHierarchy uniqueName="[RPD Revisi].[Es1]" caption="Es1" attribute="1" defaultMemberUniqueName="[RPD Revisi].[Es1].[All]" allUniqueName="[RPD Revisi].[Es1].[All]" dimensionUniqueName="[RPD Revisi]" displayFolder="" count="0" memberValueDatatype="130" unbalanced="0"/>
    <cacheHierarchy uniqueName="[RPD Revisi].[KdSatker]" caption="KdSatker" attribute="1" defaultMemberUniqueName="[RPD Revisi].[KdSatker].[All]" allUniqueName="[RPD Revisi].[KdSatker].[All]" dimensionUniqueName="[RPD Revisi]" displayFolder="" count="0" memberValueDatatype="130" unbalanced="0"/>
    <cacheHierarchy uniqueName="[RPD Revisi].[Nama Satker]" caption="Nama Satker" attribute="1" defaultMemberUniqueName="[RPD Revisi].[Nama Satker].[All]" allUniqueName="[RPD Revisi].[Nama Satker].[All]" dimensionUniqueName="[RPD Revisi]" displayFolder="" count="0" memberValueDatatype="130" unbalanced="0"/>
    <cacheHierarchy uniqueName="[RPD Revisi].[Program]" caption="Program" attribute="1" defaultMemberUniqueName="[RPD Revisi].[Program].[All]" allUniqueName="[RPD Revisi].[Program].[All]" dimensionUniqueName="[RPD Revisi]" displayFolder="" count="0" memberValueDatatype="130" unbalanced="0"/>
    <cacheHierarchy uniqueName="[RPD Revisi].[Kegiatan]" caption="Kegiatan" attribute="1" defaultMemberUniqueName="[RPD Revisi].[Kegiatan].[All]" allUniqueName="[RPD Revisi].[Kegiatan].[All]" dimensionUniqueName="[RPD Revisi]" displayFolder="" count="0" memberValueDatatype="130" unbalanced="0"/>
    <cacheHierarchy uniqueName="[RPD Revisi].[KRO]" caption="KRO" attribute="1" defaultMemberUniqueName="[RPD Revisi].[KRO].[All]" allUniqueName="[RPD Revisi].[KRO].[All]" dimensionUniqueName="[RPD Revisi]" displayFolder="" count="0" memberValueDatatype="130" unbalanced="0"/>
    <cacheHierarchy uniqueName="[RPD Revisi].[RO]" caption="RO" attribute="1" defaultMemberUniqueName="[RPD Revisi].[RO].[All]" allUniqueName="[RPD Revisi].[RO].[All]" dimensionUniqueName="[RPD Revisi]" displayFolder="" count="0" memberValueDatatype="130" unbalanced="0"/>
    <cacheHierarchy uniqueName="[RPD Revisi].[Komponen]" caption="Komponen" attribute="1" defaultMemberUniqueName="[RPD Revisi].[Komponen].[All]" allUniqueName="[RPD Revisi].[Komponen].[All]" dimensionUniqueName="[RPD Revisi]" displayFolder="" count="0" memberValueDatatype="130" unbalanced="0"/>
    <cacheHierarchy uniqueName="[RPD Revisi].[Subkomponen]" caption="Subkomponen" attribute="1" defaultMemberUniqueName="[RPD Revisi].[Subkomponen].[All]" allUniqueName="[RPD Revisi].[Subkomponen].[All]" dimensionUniqueName="[RPD Revisi]" displayFolder="" count="0" memberValueDatatype="130" unbalanced="0"/>
    <cacheHierarchy uniqueName="[RPD Revisi].[Akun]" caption="Akun" attribute="1" defaultMemberUniqueName="[RPD Revisi].[Akun].[All]" allUniqueName="[RPD Revisi].[Akun].[All]" dimensionUniqueName="[RPD Revisi]" displayFolder="" count="0" memberValueDatatype="130" unbalanced="0"/>
    <cacheHierarchy uniqueName="[RPD Revisi].[Uraian]" caption="Uraian" attribute="1" defaultMemberUniqueName="[RPD Revisi].[Uraian].[All]" allUniqueName="[RPD Revisi].[Uraian].[All]" dimensionUniqueName="[RPD Revisi]" displayFolder="" count="0" memberValueDatatype="130" unbalanced="0"/>
    <cacheHierarchy uniqueName="[RPD Revisi].[Vol]" caption="Vol" attribute="1" defaultMemberUniqueName="[RPD Revisi].[Vol].[All]" allUniqueName="[RPD Revisi].[Vol].[All]" dimensionUniqueName="[RPD Revisi]" displayFolder="" count="0" memberValueDatatype="5" unbalanced="0"/>
    <cacheHierarchy uniqueName="[RPD Revisi].[HSat]" caption="HSat" attribute="1" defaultMemberUniqueName="[RPD Revisi].[HSat].[All]" allUniqueName="[RPD Revisi].[HSat].[All]" dimensionUniqueName="[RPD Revisi]" displayFolder="" count="0" memberValueDatatype="5" unbalanced="0"/>
    <cacheHierarchy uniqueName="[RPD Revisi].[Jmlh]" caption="Jmlh" attribute="1" defaultMemberUniqueName="[RPD Revisi].[Jmlh].[All]" allUniqueName="[RPD Revisi].[Jmlh].[All]" dimensionUniqueName="[RPD Revisi]" displayFolder="" count="0" memberValueDatatype="5" unbalanced="0"/>
    <cacheHierarchy uniqueName="[RPD Revisi].[BLOKIR]" caption="BLOKIR" attribute="1" defaultMemberUniqueName="[RPD Revisi].[BLOKIR].[All]" allUniqueName="[RPD Revisi].[BLOKIR].[All]" dimensionUniqueName="[RPD Revisi]" displayFolder="" count="0" memberValueDatatype="5" unbalanced="0"/>
    <cacheHierarchy uniqueName="[RPD Revisi].[Pagu-Blokir]" caption="Pagu-Blokir" attribute="1" defaultMemberUniqueName="[RPD Revisi].[Pagu-Blokir].[All]" allUniqueName="[RPD Revisi].[Pagu-Blokir].[All]" dimensionUniqueName="[RPD Revisi]" displayFolder="" count="0" memberValueDatatype="5" unbalanced="0"/>
    <cacheHierarchy uniqueName="[RPD Revisi].[PPK]" caption="PPK" attribute="1" defaultMemberUniqueName="[RPD Revisi].[PPK].[All]" allUniqueName="[RPD Revisi].[PPK].[All]" dimensionUniqueName="[RPD Revisi]" displayFolder="" count="0" memberValueDatatype="130" unbalanced="0"/>
    <cacheHierarchy uniqueName="[RPD Revisi].[JAN]" caption="JAN" attribute="1" defaultMemberUniqueName="[RPD Revisi].[JAN].[All]" allUniqueName="[RPD Revisi].[JAN].[All]" dimensionUniqueName="[RPD Revisi]" displayFolder="" count="0" memberValueDatatype="5" unbalanced="0"/>
    <cacheHierarchy uniqueName="[RPD Revisi].[FEB]" caption="FEB" attribute="1" defaultMemberUniqueName="[RPD Revisi].[FEB].[All]" allUniqueName="[RPD Revisi].[FEB].[All]" dimensionUniqueName="[RPD Revisi]" displayFolder="" count="0" memberValueDatatype="5" unbalanced="0"/>
    <cacheHierarchy uniqueName="[RPD Revisi].[MRT]" caption="MRT" attribute="1" defaultMemberUniqueName="[RPD Revisi].[MRT].[All]" allUniqueName="[RPD Revisi].[MRT].[All]" dimensionUniqueName="[RPD Revisi]" displayFolder="" count="0" memberValueDatatype="5" unbalanced="0"/>
    <cacheHierarchy uniqueName="[RPD Revisi].[APRIL]" caption="APRIL" attribute="1" defaultMemberUniqueName="[RPD Revisi].[APRIL].[All]" allUniqueName="[RPD Revisi].[APRIL].[All]" dimensionUniqueName="[RPD Revisi]" displayFolder="" count="0" memberValueDatatype="5" unbalanced="0"/>
    <cacheHierarchy uniqueName="[RPD Revisi].[MEI]" caption="MEI" attribute="1" defaultMemberUniqueName="[RPD Revisi].[MEI].[All]" allUniqueName="[RPD Revisi].[MEI].[All]" dimensionUniqueName="[RPD Revisi]" displayFolder="" count="0" memberValueDatatype="5" unbalanced="0"/>
    <cacheHierarchy uniqueName="[RPD Revisi].[JUNI]" caption="JUNI" attribute="1" defaultMemberUniqueName="[RPD Revisi].[JUNI].[All]" allUniqueName="[RPD Revisi].[JUNI].[All]" dimensionUniqueName="[RPD Revisi]" displayFolder="" count="0" memberValueDatatype="5" unbalanced="0"/>
    <cacheHierarchy uniqueName="[RPD Revisi].[JULI]" caption="JULI" attribute="1" defaultMemberUniqueName="[RPD Revisi].[JULI].[All]" allUniqueName="[RPD Revisi].[JULI].[All]" dimensionUniqueName="[RPD Revisi]" displayFolder="" count="0" memberValueDatatype="5" unbalanced="0"/>
    <cacheHierarchy uniqueName="[RPD Revisi].[AGUST]" caption="AGUST" attribute="1" defaultMemberUniqueName="[RPD Revisi].[AGUST].[All]" allUniqueName="[RPD Revisi].[AGUST].[All]" dimensionUniqueName="[RPD Revisi]" displayFolder="" count="0" memberValueDatatype="5" unbalanced="0"/>
    <cacheHierarchy uniqueName="[RPD Revisi].[SEPT]" caption="SEPT" attribute="1" defaultMemberUniqueName="[RPD Revisi].[SEPT].[All]" allUniqueName="[RPD Revisi].[SEPT].[All]" dimensionUniqueName="[RPD Revisi]" displayFolder="" count="0" memberValueDatatype="5" unbalanced="0"/>
    <cacheHierarchy uniqueName="[RPD Revisi].[OKT]" caption="OKT" attribute="1" defaultMemberUniqueName="[RPD Revisi].[OKT].[All]" allUniqueName="[RPD Revisi].[OKT].[All]" dimensionUniqueName="[RPD Revisi]" displayFolder="" count="0" memberValueDatatype="5" unbalanced="0"/>
    <cacheHierarchy uniqueName="[RPD Revisi].[NOP]" caption="NOP" attribute="1" defaultMemberUniqueName="[RPD Revisi].[NOP].[All]" allUniqueName="[RPD Revisi].[NOP].[All]" dimensionUniqueName="[RPD Revisi]" displayFolder="" count="0" memberValueDatatype="5" unbalanced="0"/>
    <cacheHierarchy uniqueName="[RPD Revisi].[DES]" caption="DES" attribute="1" defaultMemberUniqueName="[RPD Revisi].[DES].[All]" allUniqueName="[RPD Revisi].[DES].[All]" dimensionUniqueName="[RPD Revisi]" displayFolder="" count="0" memberValueDatatype="5" unbalanced="0"/>
    <cacheHierarchy uniqueName="[RPD Revisi].[MAK Subkomp]" caption="MAK Subkomp" attribute="1" defaultMemberUniqueName="[RPD Revisi].[MAK Subkomp].[All]" allUniqueName="[RPD Revisi].[MAK Subkomp].[All]" dimensionUniqueName="[RPD Revisi]" displayFolder="" count="0" memberValueDatatype="130" unbalanced="0"/>
    <cacheHierarchy uniqueName="[RPD Revisi].[MAK AKUN]" caption="MAK AKUN" attribute="1" defaultMemberUniqueName="[RPD Revisi].[MAK AKUN].[All]" allUniqueName="[RPD Revisi].[MAK AKUN].[All]" dimensionUniqueName="[RPD Revisi]" displayFolder="" count="0" memberValueDatatype="130" unbalanced="0"/>
    <cacheHierarchy uniqueName="[RPD Revisi].[MAK]" caption="MAK" attribute="1" defaultMemberUniqueName="[RPD Revisi].[MAK].[All]" allUniqueName="[RPD Revisi].[MAK].[All]" dimensionUniqueName="[RPD Revisi]" displayFolder="" count="0" memberValueDatatype="130" unbalanced="0"/>
    <cacheHierarchy uniqueName="[RPD Revisi].[NOITEM]" caption="NOITEM" attribute="1" defaultMemberUniqueName="[RPD Revisi].[NOITEM].[All]" allUniqueName="[RPD Revisi].[NOITEM].[All]" dimensionUniqueName="[RPD Revisi]" displayFolder="" count="0" memberValueDatatype="130" unbalanced="0"/>
    <cacheHierarchy uniqueName="[RPD Revisi].[MAK2]" caption="MAK2" attribute="1" defaultMemberUniqueName="[RPD Revisi].[MAK2].[All]" allUniqueName="[RPD Revisi].[MAK2].[All]" dimensionUniqueName="[RPD Revisi]" displayFolder="" count="0" memberValueDatatype="130" unbalanced="0"/>
    <cacheHierarchy uniqueName="[RPD Revisi].[Index]" caption="Index" attribute="1" defaultMemberUniqueName="[RPD Revisi].[Index].[All]" allUniqueName="[RPD Revisi].[Index].[All]" dimensionUniqueName="[RPD Revisi]" displayFolder="" count="0" memberValueDatatype="130" unbalanced="0"/>
    <cacheHierarchy uniqueName="[RPD Revisi].[Kegiatan KoordSubKoord]" caption="Kegiatan KoordSubKoord" attribute="1" defaultMemberUniqueName="[RPD Revisi].[Kegiatan KoordSubKoord].[All]" allUniqueName="[RPD Revisi].[Kegiatan KoordSubKoord].[All]" dimensionUniqueName="[RPD Revisi]" displayFolder="" count="0" memberValueDatatype="130" unbalanced="0"/>
    <cacheHierarchy uniqueName="[RPD Revisi].[Es2]" caption="Es2" attribute="1" defaultMemberUniqueName="[RPD Revisi].[Es2].[All]" allUniqueName="[RPD Revisi].[Es2].[All]" dimensionUniqueName="[RPD Revisi]" displayFolder="" count="0" memberValueDatatype="130" unbalanced="0"/>
    <cacheHierarchy uniqueName="[RPD Revisi].[Koordinator]" caption="Koordinator" attribute="1" defaultMemberUniqueName="[RPD Revisi].[Koordinator].[All]" allUniqueName="[RPD Revisi].[Koordinator].[All]" dimensionUniqueName="[RPD Revisi]" displayFolder="" count="0" memberValueDatatype="130" unbalanced="0"/>
    <cacheHierarchy uniqueName="[RPD Revisi].[Subkoordinator]" caption="Subkoordinator" attribute="1" defaultMemberUniqueName="[RPD Revisi].[Subkoordinator].[All]" allUniqueName="[RPD Revisi].[Subkoordinator].[All]" dimensionUniqueName="[RPD Revisi]" displayFolder="" count="0" memberValueDatatype="130" unbalanced="0"/>
    <cacheHierarchy uniqueName="[RPD Revisi].[Jenis Belanja]" caption="Jenis Belanja" attribute="1" defaultMemberUniqueName="[RPD Revisi].[Jenis Belanja].[All]" allUniqueName="[RPD Revisi].[Jenis Belanja].[All]" dimensionUniqueName="[RPD Revisi]" displayFolder="" count="0" memberValueDatatype="130" unbalanced="0"/>
    <cacheHierarchy uniqueName="[RPD Revisi].[Detil Jenis Belanja]" caption="Detil Jenis Belanja" attribute="1" defaultMemberUniqueName="[RPD Revisi].[Detil Jenis Belanja].[All]" allUniqueName="[RPD Revisi].[Detil Jenis Belanja].[All]" dimensionUniqueName="[RPD Revisi]" displayFolder="" count="0" memberValueDatatype="130" unbalanced="0"/>
    <cacheHierarchy uniqueName="[RPD Revisi].[Status Akun]" caption="Status Akun" attribute="1" defaultMemberUniqueName="[RPD Revisi].[Status Akun].[All]" allUniqueName="[RPD Revisi].[Status Akun].[All]" dimensionUniqueName="[RPD Revisi]" displayFolder="" count="0" memberValueDatatype="130" unbalanced="0"/>
    <cacheHierarchy uniqueName="[RPD Revisi].[Status Covid]" caption="Status Covid" attribute="1" defaultMemberUniqueName="[RPD Revisi].[Status Covid].[All]" allUniqueName="[RPD Revisi].[Status Covid].[All]" dimensionUniqueName="[RPD Revisi]" displayFolder="" count="0" memberValueDatatype="130" unbalanced="0"/>
    <cacheHierarchy uniqueName="[Measures].[% Real]" caption="% Real" measure="1" displayFolder="" measureGroup="FA_Detil_16_SP2D" count="0"/>
    <cacheHierarchy uniqueName="[Measures].[% SisaSP2D]" caption="% SisaSP2D" measure="1" displayFolder="" measureGroup="FA_Detil_16_SP2D" count="0"/>
    <cacheHierarchy uniqueName="[Measures].[Sisa Non Lock Pagu]" caption="Sisa Non Lock Pagu" measure="1" displayFolder="" measureGroup="FA_Detil_16_SP2D" count="0"/>
    <cacheHierarchy uniqueName="[Measures].[% Sisa Non Lock]" caption="% Sisa Non Lock" measure="1" displayFolder="" measureGroup="FA_Detil_16_SP2D" count="0"/>
    <cacheHierarchy uniqueName="[Measures].[__XL_Count Form Cetak POK]" caption="__XL_Count Form Cetak POK" measure="1" displayFolder="" measureGroup="Form Cetak POK" count="0" hidden="1"/>
    <cacheHierarchy uniqueName="[Measures].[__XL_Count FA_Detil_16_SP2D]" caption="__XL_Count FA_Detil_16_SP2D" measure="1" displayFolder="" measureGroup="FA_Detil_16_SP2D" count="0" hidden="1"/>
    <cacheHierarchy uniqueName="[Measures].[__XL_Count RPD Revisi]" caption="__XL_Count RPD Revisi" measure="1" displayFolder="" measureGroup="RPD Revisi" count="0" hidden="1"/>
    <cacheHierarchy uniqueName="[Measures].[__No measures defined]" caption="__No measures defined" measure="1" displayFolder="" count="0" hidden="1"/>
    <cacheHierarchy uniqueName="[Measures].[Sum of Jmlh]" caption="Sum of Jmlh" measure="1" displayFolder="" measureGroup="Form Cetak POK" count="0" hidden="1">
      <extLst>
        <ext xmlns:x15="http://schemas.microsoft.com/office/spreadsheetml/2010/11/main" uri="{B97F6D7D-B522-45F9-BDA1-12C45D357490}">
          <x15:cacheHierarchy aggregatedColumn="52"/>
        </ext>
      </extLst>
    </cacheHierarchy>
    <cacheHierarchy uniqueName="[Measures].[Sum of BLOKIR]" caption="Sum of BLOKIR" measure="1" displayFolder="" measureGroup="Form Cetak POK" count="0" hidden="1">
      <extLst>
        <ext xmlns:x15="http://schemas.microsoft.com/office/spreadsheetml/2010/11/main" uri="{B97F6D7D-B522-45F9-BDA1-12C45D357490}">
          <x15:cacheHierarchy aggregatedColumn="53"/>
        </ext>
      </extLst>
    </cacheHierarchy>
    <cacheHierarchy uniqueName="[Measures].[Sum of Pagu-Blokir]" caption="Sum of Pagu-Blokir" measure="1" displayFolder="" measureGroup="Form Cetak POK" count="0" hidden="1">
      <extLst>
        <ext xmlns:x15="http://schemas.microsoft.com/office/spreadsheetml/2010/11/main" uri="{B97F6D7D-B522-45F9-BDA1-12C45D357490}">
          <x15:cacheHierarchy aggregatedColumn="54"/>
        </ext>
      </extLst>
    </cacheHierarchy>
    <cacheHierarchy uniqueName="[Measures].[Sum of Pagu Revisi]" caption="Sum of Pagu Revisi" measure="1" displayFolder="" measureGroup="FA_Detil_16_SP2D" count="0" hidden="1">
      <extLst>
        <ext xmlns:x15="http://schemas.microsoft.com/office/spreadsheetml/2010/11/main" uri="{B97F6D7D-B522-45F9-BDA1-12C45D357490}">
          <x15:cacheHierarchy aggregatedColumn="21"/>
        </ext>
      </extLst>
    </cacheHierarchy>
    <cacheHierarchy uniqueName="[Measures].[Sum of S.d Periode]" caption="Sum of S.d Periode" measure="1" displayFolder="" measureGroup="FA_Detil_16_SP2D" count="0" hidden="1">
      <extLst>
        <ext xmlns:x15="http://schemas.microsoft.com/office/spreadsheetml/2010/11/main" uri="{B97F6D7D-B522-45F9-BDA1-12C45D357490}">
          <x15:cacheHierarchy aggregatedColumn="25"/>
        </ext>
      </extLst>
    </cacheHierarchy>
    <cacheHierarchy uniqueName="[Measures].[Sum of Sisa]" caption="Sum of Sisa" measure="1" displayFolder="" measureGroup="FA_Detil_16_SP2D" count="0" hidden="1">
      <extLst>
        <ext xmlns:x15="http://schemas.microsoft.com/office/spreadsheetml/2010/11/main" uri="{B97F6D7D-B522-45F9-BDA1-12C45D357490}">
          <x15:cacheHierarchy aggregatedColumn="27"/>
        </ext>
      </extLst>
    </cacheHierarchy>
    <cacheHierarchy uniqueName="[Measures].[Sum of Lock Pagu]" caption="Sum of Lock Pagu" measure="1" displayFolder="" measureGroup="FA_Detil_16_SP2D" count="0" hidden="1">
      <extLst>
        <ext xmlns:x15="http://schemas.microsoft.com/office/spreadsheetml/2010/11/main" uri="{B97F6D7D-B522-45F9-BDA1-12C45D357490}">
          <x15:cacheHierarchy aggregatedColumn="22"/>
        </ext>
      </extLst>
    </cacheHierarchy>
    <cacheHierarchy uniqueName="[Measures].[Sum of % Realisasi]" caption="Sum of % Realisasi" measure="1" displayFolder="" measureGroup="FA_Detil_16_SP2D"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79867149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2">
  <r>
    <s v="12"/>
    <s v="626402"/>
    <s v="SEKRETARIAT BADAN RISET DAN SUMBERDAYA MANUSIA KELAUTAN DAN PERIKANAN"/>
    <x v="0"/>
    <x v="0"/>
    <x v="0"/>
    <x v="0"/>
    <x v="0"/>
    <x v="0"/>
    <x v="0"/>
    <x v="0"/>
    <n v="11"/>
    <n v="1000000"/>
    <n v="11000000"/>
    <n v="0"/>
    <n v="11000000"/>
    <m/>
    <n v="0"/>
    <n v="751911"/>
    <n v="888800"/>
    <n v="825244"/>
    <n v="874133"/>
    <n v="1309122"/>
    <n v="849689"/>
    <n v="1118578"/>
    <n v="986578"/>
    <n v="1143022"/>
    <n v="1260233"/>
    <n v="992690"/>
    <s v="WA.2378.EBA.957.101.A"/>
    <s v="WA.2378.EBA.957.101.A.521211"/>
    <s v="WA.2378.EBA.957.101.A.521211.000246"/>
    <s v="000246"/>
    <s v="WA.2378.EBA.957.101.A.521211.2"/>
    <s v="2"/>
    <s v="Fasilitasi Penyusunan Legislasi"/>
    <x v="0"/>
    <m/>
    <m/>
    <s v="Belanja Barang"/>
    <s v="Belanja Barang Non Operasional"/>
    <s v="Belanja Bahan"/>
    <s v="Non Covid"/>
  </r>
  <r>
    <s v="12"/>
    <s v="626402"/>
    <s v="SEKRETARIAT BADAN RISET DAN SUMBERDAYA MANUSIA KELAUTAN DAN PERIKANAN"/>
    <x v="0"/>
    <x v="0"/>
    <x v="0"/>
    <x v="0"/>
    <x v="0"/>
    <x v="0"/>
    <x v="1"/>
    <x v="1"/>
    <n v="11"/>
    <n v="1000000"/>
    <n v="11000000"/>
    <n v="0"/>
    <n v="11000000"/>
    <m/>
    <n v="0"/>
    <n v="751911"/>
    <n v="888800"/>
    <n v="825244"/>
    <n v="874133"/>
    <n v="1309122"/>
    <n v="849689"/>
    <n v="1118578"/>
    <n v="986578"/>
    <n v="1143022"/>
    <n v="1260233"/>
    <n v="992690"/>
    <s v="WA.2378.EBA.957.101.A"/>
    <s v="WA.2378.EBA.957.101.A.521811"/>
    <s v="WA.2378.EBA.957.101.A.521811.000248"/>
    <s v="000248"/>
    <s v="WA.2378.EBA.957.101.A.521811.1"/>
    <s v="1"/>
    <s v="Fasilitasi Penyusunan Legislasi"/>
    <x v="0"/>
    <m/>
    <m/>
    <s v="Belanja Barang"/>
    <s v="Belanja Barang Non Operasional"/>
    <s v="Persediaan"/>
    <s v="Non Covid"/>
  </r>
  <r>
    <s v="12"/>
    <s v="626402"/>
    <s v="SEKRETARIAT BADAN RISET DAN SUMBERDAYA MANUSIA KELAUTAN DAN PERIKANAN"/>
    <x v="0"/>
    <x v="0"/>
    <x v="0"/>
    <x v="0"/>
    <x v="0"/>
    <x v="0"/>
    <x v="1"/>
    <x v="2"/>
    <n v="11"/>
    <n v="1000000"/>
    <n v="11000000"/>
    <n v="0"/>
    <n v="11000000"/>
    <m/>
    <n v="0"/>
    <n v="751911"/>
    <n v="888800"/>
    <n v="825244"/>
    <n v="874133"/>
    <n v="1309122"/>
    <n v="849689"/>
    <n v="1118578"/>
    <n v="986578"/>
    <n v="1143022"/>
    <n v="1260233"/>
    <n v="992690"/>
    <s v="WA.2378.EBA.957.101.A"/>
    <s v="WA.2378.EBA.957.101.A.521811"/>
    <s v="WA.2378.EBA.957.101.A.521811.000249"/>
    <s v="000249"/>
    <s v="WA.2378.EBA.957.101.A.521811.2"/>
    <s v="2"/>
    <s v="Fasilitasi Penyusunan Legislasi"/>
    <x v="0"/>
    <m/>
    <m/>
    <s v="Belanja Barang"/>
    <s v="Belanja Barang Non Operasional"/>
    <s v="Persediaan"/>
    <s v="Non Covid"/>
  </r>
  <r>
    <s v="12"/>
    <s v="626402"/>
    <s v="SEKRETARIAT BADAN RISET DAN SUMBERDAYA MANUSIA KELAUTAN DAN PERIKANAN"/>
    <x v="0"/>
    <x v="0"/>
    <x v="0"/>
    <x v="0"/>
    <x v="0"/>
    <x v="0"/>
    <x v="2"/>
    <x v="3"/>
    <n v="2"/>
    <n v="1000000"/>
    <n v="2000000"/>
    <n v="0"/>
    <n v="2000000"/>
    <m/>
    <n v="0"/>
    <n v="136711"/>
    <n v="161600"/>
    <n v="150044"/>
    <n v="158933"/>
    <n v="238022"/>
    <n v="154489"/>
    <n v="203378"/>
    <n v="179378"/>
    <n v="207822"/>
    <n v="229133"/>
    <n v="180490"/>
    <s v="WA.2378.EBA.957.101.A"/>
    <s v="WA.2378.EBA.957.101.A.522151"/>
    <s v="WA.2378.EBA.957.101.A.522151.000250"/>
    <s v="000250"/>
    <s v="WA.2378.EBA.957.101.A.522151.1"/>
    <s v="1"/>
    <s v="Fasilitasi Penyusunan Legislasi"/>
    <x v="0"/>
    <m/>
    <m/>
    <s v="Belanja Barang"/>
    <s v="Belanja Barang Non Operasional"/>
    <s v="Belanja Jasa"/>
    <s v="Non Covid"/>
  </r>
  <r>
    <s v="12"/>
    <s v="626402"/>
    <s v="SEKRETARIAT BADAN RISET DAN SUMBERDAYA MANUSIA KELAUTAN DAN PERIKANAN"/>
    <x v="0"/>
    <x v="0"/>
    <x v="0"/>
    <x v="0"/>
    <x v="0"/>
    <x v="1"/>
    <x v="0"/>
    <x v="4"/>
    <n v="10"/>
    <n v="1000000"/>
    <n v="10000000"/>
    <n v="0"/>
    <n v="10000000"/>
    <m/>
    <n v="0"/>
    <n v="683556"/>
    <n v="808000"/>
    <n v="750222"/>
    <n v="794667"/>
    <n v="1190111"/>
    <n v="772444"/>
    <n v="1016889"/>
    <n v="896889"/>
    <n v="1039111.0000000001"/>
    <n v="1145667"/>
    <n v="902444"/>
    <s v="WA.2378.EBA.957.101.B"/>
    <s v="WA.2378.EBA.957.101.B.521211"/>
    <s v="WA.2378.EBA.957.101.B.521211.000254"/>
    <s v="000254"/>
    <s v="WA.2378.EBA.957.101.B.521211.1"/>
    <s v="1"/>
    <s v="Advokasi Permasalahan Hukum"/>
    <x v="0"/>
    <m/>
    <m/>
    <s v="Belanja Barang"/>
    <s v="Belanja Barang Non Operasional"/>
    <s v="Belanja Bahan"/>
    <s v="Non Covid"/>
  </r>
  <r>
    <s v="12"/>
    <s v="626402"/>
    <s v="SEKRETARIAT BADAN RISET DAN SUMBERDAYA MANUSIA KELAUTAN DAN PERIKANAN"/>
    <x v="0"/>
    <x v="0"/>
    <x v="0"/>
    <x v="0"/>
    <x v="0"/>
    <x v="1"/>
    <x v="1"/>
    <x v="1"/>
    <n v="10"/>
    <n v="1000000"/>
    <n v="10000000"/>
    <n v="0"/>
    <n v="10000000"/>
    <m/>
    <n v="0"/>
    <n v="683556"/>
    <n v="808000"/>
    <n v="750222"/>
    <n v="794667"/>
    <n v="1190111"/>
    <n v="772444"/>
    <n v="1016889"/>
    <n v="896889"/>
    <n v="1039111.0000000001"/>
    <n v="1145667"/>
    <n v="902444"/>
    <s v="WA.2378.EBA.957.101.B"/>
    <s v="WA.2378.EBA.957.101.B.521811"/>
    <s v="WA.2378.EBA.957.101.B.521811.000255"/>
    <s v="000255"/>
    <s v="WA.2378.EBA.957.101.B.521811.1"/>
    <s v="1"/>
    <s v="Advokasi Permasalahan Hukum"/>
    <x v="0"/>
    <m/>
    <m/>
    <s v="Belanja Barang"/>
    <s v="Belanja Barang Non Operasional"/>
    <s v="Persediaan"/>
    <s v="Non Covid"/>
  </r>
  <r>
    <s v="12"/>
    <s v="626402"/>
    <s v="SEKRETARIAT BADAN RISET DAN SUMBERDAYA MANUSIA KELAUTAN DAN PERIKANAN"/>
    <x v="0"/>
    <x v="0"/>
    <x v="0"/>
    <x v="0"/>
    <x v="0"/>
    <x v="1"/>
    <x v="1"/>
    <x v="2"/>
    <n v="10"/>
    <n v="1000000"/>
    <n v="10000000"/>
    <n v="0"/>
    <n v="10000000"/>
    <m/>
    <n v="0"/>
    <n v="683556"/>
    <n v="808000"/>
    <n v="750222"/>
    <n v="794667"/>
    <n v="1190111"/>
    <n v="772444"/>
    <n v="1016889"/>
    <n v="896889"/>
    <n v="1039111.0000000001"/>
    <n v="1145667"/>
    <n v="902444"/>
    <s v="WA.2378.EBA.957.101.B"/>
    <s v="WA.2378.EBA.957.101.B.521811"/>
    <s v="WA.2378.EBA.957.101.B.521811.000256"/>
    <s v="000256"/>
    <s v="WA.2378.EBA.957.101.B.521811.2"/>
    <s v="2"/>
    <s v="Advokasi Permasalahan Hukum"/>
    <x v="0"/>
    <m/>
    <m/>
    <s v="Belanja Barang"/>
    <s v="Belanja Barang Non Operasional"/>
    <s v="Persediaan"/>
    <s v="Non Covid"/>
  </r>
  <r>
    <s v="12"/>
    <s v="626402"/>
    <s v="SEKRETARIAT BADAN RISET DAN SUMBERDAYA MANUSIA KELAUTAN DAN PERIKANAN"/>
    <x v="0"/>
    <x v="0"/>
    <x v="0"/>
    <x v="1"/>
    <x v="1"/>
    <x v="2"/>
    <x v="1"/>
    <x v="1"/>
    <n v="2"/>
    <n v="1000000"/>
    <n v="2000000"/>
    <n v="0"/>
    <n v="2000000"/>
    <m/>
    <n v="0"/>
    <n v="102564"/>
    <n v="102564"/>
    <n v="102564"/>
    <n v="102564"/>
    <n v="102564"/>
    <n v="102564"/>
    <n v="231795"/>
    <n v="742564"/>
    <n v="102564"/>
    <n v="102564"/>
    <n v="205129"/>
    <s v="WA.2378.EBA.958.102.A"/>
    <s v="WA.2378.EBA.958.102.A.521811"/>
    <s v="WA.2378.EBA.958.102.A.521811.000288"/>
    <s v="000288"/>
    <s v="WA.2378.EBA.958.102.A.521811.1"/>
    <s v="1"/>
    <s v="TANPA SUB KOMPONEN"/>
    <x v="0"/>
    <m/>
    <m/>
    <s v="Belanja Barang"/>
    <s v="Belanja Barang Non Operasional"/>
    <s v="Persediaan"/>
    <s v="Non Covid"/>
  </r>
  <r>
    <s v="12"/>
    <s v="626402"/>
    <s v="SEKRETARIAT BADAN RISET DAN SUMBERDAYA MANUSIA KELAUTAN DAN PERIKANAN"/>
    <x v="0"/>
    <x v="0"/>
    <x v="0"/>
    <x v="1"/>
    <x v="1"/>
    <x v="2"/>
    <x v="1"/>
    <x v="2"/>
    <n v="2"/>
    <n v="1000000"/>
    <n v="2000000"/>
    <n v="0"/>
    <n v="2000000"/>
    <m/>
    <n v="0"/>
    <n v="102564"/>
    <n v="102564"/>
    <n v="102564"/>
    <n v="102564"/>
    <n v="102564"/>
    <n v="102564"/>
    <n v="231795"/>
    <n v="742564"/>
    <n v="102564"/>
    <n v="102564"/>
    <n v="205129"/>
    <s v="WA.2378.EBA.958.102.A"/>
    <s v="WA.2378.EBA.958.102.A.521811"/>
    <s v="WA.2378.EBA.958.102.A.521811.000289"/>
    <s v="000289"/>
    <s v="WA.2378.EBA.958.102.A.521811.2"/>
    <s v="2"/>
    <s v="TANPA SUB KOMPONEN"/>
    <x v="0"/>
    <m/>
    <m/>
    <s v="Belanja Barang"/>
    <s v="Belanja Barang Non Operasional"/>
    <s v="Persediaan"/>
    <s v="Non Covid"/>
  </r>
  <r>
    <s v="12"/>
    <s v="626402"/>
    <s v="SEKRETARIAT BADAN RISET DAN SUMBERDAYA MANUSIA KELAUTAN DAN PERIKANAN"/>
    <x v="0"/>
    <x v="0"/>
    <x v="0"/>
    <x v="1"/>
    <x v="1"/>
    <x v="2"/>
    <x v="2"/>
    <x v="5"/>
    <n v="4"/>
    <n v="1000000"/>
    <n v="4000000"/>
    <n v="0"/>
    <n v="4000000"/>
    <m/>
    <n v="0"/>
    <n v="205128"/>
    <n v="205128"/>
    <n v="205128"/>
    <n v="205128"/>
    <n v="205128"/>
    <n v="205128"/>
    <n v="463590"/>
    <n v="1485128"/>
    <n v="205128"/>
    <n v="205128"/>
    <n v="410258"/>
    <s v="WA.2378.EBA.958.102.A"/>
    <s v="WA.2378.EBA.958.102.A.522151"/>
    <s v="WA.2378.EBA.958.102.A.522151.000292"/>
    <s v="000292"/>
    <s v="WA.2378.EBA.958.102.A.522151.2"/>
    <s v="2"/>
    <s v="TANPA SUB KOMPONEN"/>
    <x v="0"/>
    <m/>
    <m/>
    <s v="Belanja Barang"/>
    <s v="Belanja Barang Non Operasional"/>
    <s v="Belanja Jasa"/>
    <s v="Non Covid"/>
  </r>
  <r>
    <s v="12"/>
    <s v="626402"/>
    <s v="SEKRETARIAT BADAN RISET DAN SUMBERDAYA MANUSIA KELAUTAN DAN PERIKANAN"/>
    <x v="0"/>
    <x v="0"/>
    <x v="0"/>
    <x v="1"/>
    <x v="2"/>
    <x v="2"/>
    <x v="1"/>
    <x v="1"/>
    <n v="10"/>
    <n v="1000000"/>
    <n v="10000000"/>
    <n v="0"/>
    <n v="10000000"/>
    <m/>
    <n v="0"/>
    <n v="285714"/>
    <n v="1000000"/>
    <n v="1000000"/>
    <n v="1000000"/>
    <n v="714286"/>
    <n v="1000000"/>
    <n v="1000000"/>
    <n v="1000000"/>
    <n v="1000000"/>
    <n v="1000000"/>
    <n v="1000000"/>
    <s v="WA.2378.EBA.958.103.A"/>
    <s v="WA.2378.EBA.958.103.A.521811"/>
    <s v="WA.2378.EBA.958.103.A.521811.000294"/>
    <s v="000294"/>
    <s v="WA.2378.EBA.958.103.A.521811.1"/>
    <s v="1"/>
    <s v="TANPA SUB KOMPONEN"/>
    <x v="0"/>
    <m/>
    <m/>
    <s v="Belanja Barang"/>
    <s v="Belanja Barang Non Operasional"/>
    <s v="Persediaan"/>
    <s v="Non Covid"/>
  </r>
  <r>
    <s v="12"/>
    <s v="626402"/>
    <s v="SEKRETARIAT BADAN RISET DAN SUMBERDAYA MANUSIA KELAUTAN DAN PERIKANAN"/>
    <x v="0"/>
    <x v="0"/>
    <x v="0"/>
    <x v="1"/>
    <x v="2"/>
    <x v="2"/>
    <x v="1"/>
    <x v="2"/>
    <n v="10"/>
    <n v="1000000"/>
    <n v="10000000"/>
    <n v="0"/>
    <n v="10000000"/>
    <m/>
    <n v="0"/>
    <n v="285714"/>
    <n v="1000000"/>
    <n v="1000000"/>
    <n v="1000000"/>
    <n v="714286"/>
    <n v="1000000"/>
    <n v="1000000"/>
    <n v="1000000"/>
    <n v="1000000"/>
    <n v="1000000"/>
    <n v="1000000"/>
    <s v="WA.2378.EBA.958.103.A"/>
    <s v="WA.2378.EBA.958.103.A.521811"/>
    <s v="WA.2378.EBA.958.103.A.521811.000295"/>
    <s v="000295"/>
    <s v="WA.2378.EBA.958.103.A.521811.2"/>
    <s v="2"/>
    <s v="TANPA SUB KOMPONEN"/>
    <x v="0"/>
    <m/>
    <m/>
    <s v="Belanja Barang"/>
    <s v="Belanja Barang Non Operasional"/>
    <s v="Persediaan"/>
    <s v="Non Covid"/>
  </r>
  <r>
    <s v="12"/>
    <s v="626402"/>
    <s v="SEKRETARIAT BADAN RISET DAN SUMBERDAYA MANUSIA KELAUTAN DAN PERIKANAN"/>
    <x v="0"/>
    <x v="0"/>
    <x v="0"/>
    <x v="1"/>
    <x v="3"/>
    <x v="3"/>
    <x v="1"/>
    <x v="1"/>
    <n v="12"/>
    <n v="1000000"/>
    <n v="12000000"/>
    <n v="0"/>
    <n v="12000000"/>
    <m/>
    <n v="0"/>
    <n v="1061597"/>
    <n v="1019194"/>
    <n v="607887"/>
    <n v="1061597"/>
    <n v="1273611"/>
    <n v="1087039"/>
    <n v="1061597"/>
    <n v="1231208"/>
    <n v="1151491"/>
    <n v="1000859"/>
    <n v="1443920"/>
    <s v="WA.2378.EBA.958.106.A"/>
    <s v="WA.2378.EBA.958.106.A.521811"/>
    <s v="WA.2378.EBA.958.106.A.521811.000299"/>
    <s v="000299"/>
    <s v="WA.2378.EBA.958.106.A.521811.1"/>
    <s v="1"/>
    <s v="Penyusunan dan/atau Evaluasi Kesepakatan Kerja Sama Internasional Lingkup Sekretariat dan/atau BRSDM KP"/>
    <x v="0"/>
    <m/>
    <m/>
    <s v="Belanja Barang"/>
    <s v="Belanja Barang Non Operasional"/>
    <s v="Persediaan"/>
    <s v="Non Covid"/>
  </r>
  <r>
    <s v="12"/>
    <s v="626402"/>
    <s v="SEKRETARIAT BADAN RISET DAN SUMBERDAYA MANUSIA KELAUTAN DAN PERIKANAN"/>
    <x v="0"/>
    <x v="0"/>
    <x v="0"/>
    <x v="1"/>
    <x v="3"/>
    <x v="3"/>
    <x v="1"/>
    <x v="2"/>
    <n v="12"/>
    <n v="1000000"/>
    <n v="12000000"/>
    <n v="0"/>
    <n v="12000000"/>
    <m/>
    <n v="0"/>
    <n v="1061597"/>
    <n v="1019194"/>
    <n v="607887"/>
    <n v="1061597"/>
    <n v="1273611"/>
    <n v="1087039"/>
    <n v="1061597"/>
    <n v="1231208"/>
    <n v="1151491"/>
    <n v="1000859"/>
    <n v="1443920"/>
    <s v="WA.2378.EBA.958.106.A"/>
    <s v="WA.2378.EBA.958.106.A.521811"/>
    <s v="WA.2378.EBA.958.106.A.521811.000300"/>
    <s v="000300"/>
    <s v="WA.2378.EBA.958.106.A.521811.2"/>
    <s v="2"/>
    <s v="Penyusunan dan/atau Evaluasi Kesepakatan Kerja Sama Internasional Lingkup Sekretariat dan/atau BRSDM KP"/>
    <x v="0"/>
    <m/>
    <m/>
    <s v="Belanja Barang"/>
    <s v="Belanja Barang Non Operasional"/>
    <s v="Persediaan"/>
    <s v="Non Covid"/>
  </r>
  <r>
    <s v="12"/>
    <s v="626402"/>
    <s v="SEKRETARIAT BADAN RISET DAN SUMBERDAYA MANUSIA KELAUTAN DAN PERIKANAN"/>
    <x v="0"/>
    <x v="0"/>
    <x v="0"/>
    <x v="1"/>
    <x v="3"/>
    <x v="4"/>
    <x v="1"/>
    <x v="1"/>
    <n v="12"/>
    <n v="1000000"/>
    <n v="12000000"/>
    <n v="0"/>
    <n v="12000000"/>
    <m/>
    <n v="0"/>
    <n v="1061597"/>
    <n v="1019194"/>
    <n v="607887"/>
    <n v="1061597"/>
    <n v="1273611"/>
    <n v="1087039"/>
    <n v="1061597"/>
    <n v="1231208"/>
    <n v="1151491"/>
    <n v="1000859"/>
    <n v="1443920"/>
    <s v="WA.2378.EBA.958.106.B"/>
    <s v="WA.2378.EBA.958.106.B.521811"/>
    <s v="WA.2378.EBA.958.106.B.521811.000310"/>
    <s v="000310"/>
    <s v="WA.2378.EBA.958.106.B.521811.1"/>
    <s v="1"/>
    <s v="Penyusunan dan/atau Evaluasi Kesepakatan Kerja Sama Antar Lembaga Lingkup Sekretariat dan/atau BRSDM KP"/>
    <x v="0"/>
    <m/>
    <m/>
    <s v="Belanja Barang"/>
    <s v="Belanja Barang Non Operasional"/>
    <s v="Persediaan"/>
    <s v="Non Covid"/>
  </r>
  <r>
    <s v="12"/>
    <s v="626402"/>
    <s v="SEKRETARIAT BADAN RISET DAN SUMBERDAYA MANUSIA KELAUTAN DAN PERIKANAN"/>
    <x v="0"/>
    <x v="0"/>
    <x v="0"/>
    <x v="1"/>
    <x v="3"/>
    <x v="4"/>
    <x v="1"/>
    <x v="2"/>
    <n v="12"/>
    <n v="1000000"/>
    <n v="12000000"/>
    <n v="0"/>
    <n v="12000000"/>
    <m/>
    <n v="0"/>
    <n v="1061597"/>
    <n v="1019194"/>
    <n v="607887"/>
    <n v="1061597"/>
    <n v="1273611"/>
    <n v="1087039"/>
    <n v="1061597"/>
    <n v="1231208"/>
    <n v="1151491"/>
    <n v="1000859"/>
    <n v="1443920"/>
    <s v="WA.2378.EBA.958.106.B"/>
    <s v="WA.2378.EBA.958.106.B.521811"/>
    <s v="WA.2378.EBA.958.106.B.521811.000311"/>
    <s v="000311"/>
    <s v="WA.2378.EBA.958.106.B.521811.2"/>
    <s v="2"/>
    <s v="Penyusunan dan/atau Evaluasi Kesepakatan Kerja Sama Antar Lembaga Lingkup Sekretariat dan/atau BRSDM KP"/>
    <x v="0"/>
    <m/>
    <m/>
    <s v="Belanja Barang"/>
    <s v="Belanja Barang Non Operasional"/>
    <s v="Persediaan"/>
    <s v="Non Covid"/>
  </r>
  <r>
    <s v="12"/>
    <s v="626402"/>
    <s v="SEKRETARIAT BADAN RISET DAN SUMBERDAYA MANUSIA KELAUTAN DAN PERIKANAN"/>
    <x v="0"/>
    <x v="0"/>
    <x v="0"/>
    <x v="1"/>
    <x v="3"/>
    <x v="4"/>
    <x v="2"/>
    <x v="6"/>
    <n v="10"/>
    <n v="1000000"/>
    <n v="10000000"/>
    <n v="0"/>
    <n v="10000000"/>
    <m/>
    <n v="0"/>
    <n v="884664"/>
    <n v="849329"/>
    <n v="506572"/>
    <n v="884664"/>
    <n v="1061343"/>
    <n v="905866"/>
    <n v="884664"/>
    <n v="1026007.0000000001"/>
    <n v="959576"/>
    <n v="834049"/>
    <n v="1203266"/>
    <s v="WA.2378.EBA.958.106.B"/>
    <s v="WA.2378.EBA.958.106.B.522151"/>
    <s v="WA.2378.EBA.958.106.B.522151.000314"/>
    <s v="000314"/>
    <s v="WA.2378.EBA.958.106.B.522151.3"/>
    <s v="3"/>
    <s v="Penyusunan dan/atau Evaluasi Kesepakatan Kerja Sama Antar Lembaga Lingkup Sekretariat dan/atau BRSDM KP"/>
    <x v="0"/>
    <m/>
    <m/>
    <s v="Belanja Barang"/>
    <s v="Belanja Barang Non Operasional"/>
    <s v="Belanja Jasa"/>
    <s v="Non Covid"/>
  </r>
  <r>
    <s v="12"/>
    <s v="626402"/>
    <s v="SEKRETARIAT BADAN RISET DAN SUMBERDAYA MANUSIA KELAUTAN DAN PERIKANAN"/>
    <x v="0"/>
    <x v="0"/>
    <x v="0"/>
    <x v="2"/>
    <x v="4"/>
    <x v="5"/>
    <x v="0"/>
    <x v="7"/>
    <n v="10"/>
    <n v="1000000"/>
    <n v="10000000"/>
    <n v="0"/>
    <n v="10000000"/>
    <m/>
    <n v="0"/>
    <n v="793930"/>
    <n v="842214"/>
    <n v="876703"/>
    <n v="911192"/>
    <n v="911192"/>
    <n v="1045698.0000000001"/>
    <n v="923608"/>
    <n v="923608"/>
    <n v="832557"/>
    <n v="1036040.9999999999"/>
    <n v="903257"/>
    <s v="WA.2378.EBA.960.101.A"/>
    <s v="WA.2378.EBA.960.101.A.521211"/>
    <s v="WA.2378.EBA.960.101.A.521211.000749"/>
    <s v="000749"/>
    <s v="WA.2378.EBA.960.101.A.521211.1"/>
    <s v="1"/>
    <s v="Penataan Kelembagaan Lingkup BRSDM"/>
    <x v="0"/>
    <m/>
    <m/>
    <s v="Belanja Barang"/>
    <s v="Belanja Barang Non Operasional"/>
    <s v="Belanja Bahan"/>
    <s v="Non Covid"/>
  </r>
  <r>
    <s v="12"/>
    <s v="626402"/>
    <s v="SEKRETARIAT BADAN RISET DAN SUMBERDAYA MANUSIA KELAUTAN DAN PERIKANAN"/>
    <x v="0"/>
    <x v="0"/>
    <x v="0"/>
    <x v="2"/>
    <x v="4"/>
    <x v="5"/>
    <x v="1"/>
    <x v="1"/>
    <n v="10"/>
    <n v="1000000"/>
    <n v="10000000"/>
    <n v="0"/>
    <n v="10000000"/>
    <m/>
    <n v="0"/>
    <n v="793930"/>
    <n v="842214"/>
    <n v="876703"/>
    <n v="911192"/>
    <n v="911192"/>
    <n v="1045698.0000000001"/>
    <n v="923608"/>
    <n v="923608"/>
    <n v="832557"/>
    <n v="1036040.9999999999"/>
    <n v="903257"/>
    <s v="WA.2378.EBA.960.101.A"/>
    <s v="WA.2378.EBA.960.101.A.521811"/>
    <s v="WA.2378.EBA.960.101.A.521811.000751"/>
    <s v="000751"/>
    <s v="WA.2378.EBA.960.101.A.521811.1"/>
    <s v="1"/>
    <s v="Penataan Kelembagaan Lingkup BRSDM"/>
    <x v="0"/>
    <m/>
    <m/>
    <s v="Belanja Barang"/>
    <s v="Belanja Barang Non Operasional"/>
    <s v="Persediaan"/>
    <s v="Non Covid"/>
  </r>
  <r>
    <s v="12"/>
    <s v="626402"/>
    <s v="SEKRETARIAT BADAN RISET DAN SUMBERDAYA MANUSIA KELAUTAN DAN PERIKANAN"/>
    <x v="0"/>
    <x v="0"/>
    <x v="0"/>
    <x v="2"/>
    <x v="4"/>
    <x v="5"/>
    <x v="1"/>
    <x v="2"/>
    <n v="10"/>
    <n v="1000000"/>
    <n v="10000000"/>
    <n v="0"/>
    <n v="10000000"/>
    <m/>
    <n v="0"/>
    <n v="793930"/>
    <n v="842214"/>
    <n v="876703"/>
    <n v="911192"/>
    <n v="911192"/>
    <n v="1045698.0000000001"/>
    <n v="923608"/>
    <n v="923608"/>
    <n v="832557"/>
    <n v="1036040.9999999999"/>
    <n v="903257"/>
    <s v="WA.2378.EBA.960.101.A"/>
    <s v="WA.2378.EBA.960.101.A.521811"/>
    <s v="WA.2378.EBA.960.101.A.521811.000752"/>
    <s v="000752"/>
    <s v="WA.2378.EBA.960.101.A.521811.2"/>
    <s v="2"/>
    <s v="Penataan Kelembagaan Lingkup BRSDM"/>
    <x v="0"/>
    <m/>
    <m/>
    <s v="Belanja Barang"/>
    <s v="Belanja Barang Non Operasional"/>
    <s v="Persediaan"/>
    <s v="Non Covid"/>
  </r>
  <r>
    <s v="12"/>
    <s v="626402"/>
    <s v="SEKRETARIAT BADAN RISET DAN SUMBERDAYA MANUSIA KELAUTAN DAN PERIKANAN"/>
    <x v="0"/>
    <x v="0"/>
    <x v="0"/>
    <x v="2"/>
    <x v="4"/>
    <x v="5"/>
    <x v="2"/>
    <x v="8"/>
    <n v="2"/>
    <n v="1000000"/>
    <n v="2000000"/>
    <n v="0"/>
    <n v="2000000"/>
    <m/>
    <n v="0"/>
    <n v="158786"/>
    <n v="168443"/>
    <n v="175341"/>
    <n v="182238"/>
    <n v="182238"/>
    <n v="209140"/>
    <n v="184722"/>
    <n v="184722"/>
    <n v="166511"/>
    <n v="207208"/>
    <n v="180651"/>
    <s v="WA.2378.EBA.960.101.A"/>
    <s v="WA.2378.EBA.960.101.A.522151"/>
    <s v="WA.2378.EBA.960.101.A.522151.000753"/>
    <s v="000753"/>
    <s v="WA.2378.EBA.960.101.A.522151.1"/>
    <s v="1"/>
    <s v="Penataan Kelembagaan Lingkup BRSDM"/>
    <x v="0"/>
    <m/>
    <m/>
    <s v="Belanja Barang"/>
    <s v="Belanja Barang Non Operasional"/>
    <s v="Belanja Jasa"/>
    <s v="Non Covid"/>
  </r>
  <r>
    <s v="12"/>
    <s v="626402"/>
    <s v="SEKRETARIAT BADAN RISET DAN SUMBERDAYA MANUSIA KELAUTAN DAN PERIKANAN"/>
    <x v="0"/>
    <x v="0"/>
    <x v="0"/>
    <x v="2"/>
    <x v="4"/>
    <x v="6"/>
    <x v="0"/>
    <x v="9"/>
    <n v="11"/>
    <n v="1000000"/>
    <n v="11000000"/>
    <n v="0"/>
    <n v="11000000"/>
    <m/>
    <n v="0"/>
    <n v="873323"/>
    <n v="926436"/>
    <n v="964373"/>
    <n v="1002311"/>
    <n v="1002311"/>
    <n v="1150267"/>
    <n v="1015968"/>
    <n v="1015968"/>
    <n v="915813"/>
    <n v="1139645"/>
    <n v="993585"/>
    <s v="WA.2378.EBA.960.101.B"/>
    <s v="WA.2378.EBA.960.101.B.521211"/>
    <s v="WA.2378.EBA.960.101.B.521211.000757"/>
    <s v="000757"/>
    <s v="WA.2378.EBA.960.101.B.521211.1"/>
    <s v="1"/>
    <s v="Fasilitasi Evaluasi Organisasi dan Tata Laksana"/>
    <x v="0"/>
    <m/>
    <m/>
    <s v="Belanja Barang"/>
    <s v="Belanja Barang Non Operasional"/>
    <s v="Belanja Bahan"/>
    <s v="Non Covid"/>
  </r>
  <r>
    <s v="12"/>
    <s v="626402"/>
    <s v="SEKRETARIAT BADAN RISET DAN SUMBERDAYA MANUSIA KELAUTAN DAN PERIKANAN"/>
    <x v="0"/>
    <x v="0"/>
    <x v="0"/>
    <x v="2"/>
    <x v="4"/>
    <x v="6"/>
    <x v="1"/>
    <x v="1"/>
    <n v="11"/>
    <n v="1000000"/>
    <n v="11000000"/>
    <n v="0"/>
    <n v="11000000"/>
    <m/>
    <n v="0"/>
    <n v="873323"/>
    <n v="926436"/>
    <n v="964373"/>
    <n v="1002311"/>
    <n v="1002311"/>
    <n v="1150267"/>
    <n v="1015968"/>
    <n v="1015968"/>
    <n v="915813"/>
    <n v="1139645"/>
    <n v="993585"/>
    <s v="WA.2378.EBA.960.101.B"/>
    <s v="WA.2378.EBA.960.101.B.521811"/>
    <s v="WA.2378.EBA.960.101.B.521811.000758"/>
    <s v="000758"/>
    <s v="WA.2378.EBA.960.101.B.521811.1"/>
    <s v="1"/>
    <s v="Fasilitasi Evaluasi Organisasi dan Tata Laksana"/>
    <x v="0"/>
    <m/>
    <m/>
    <s v="Belanja Barang"/>
    <s v="Belanja Barang Non Operasional"/>
    <s v="Persediaan"/>
    <s v="Non Covid"/>
  </r>
  <r>
    <s v="12"/>
    <s v="626402"/>
    <s v="SEKRETARIAT BADAN RISET DAN SUMBERDAYA MANUSIA KELAUTAN DAN PERIKANAN"/>
    <x v="0"/>
    <x v="0"/>
    <x v="0"/>
    <x v="2"/>
    <x v="4"/>
    <x v="6"/>
    <x v="1"/>
    <x v="2"/>
    <n v="11"/>
    <n v="1000000"/>
    <n v="11000000"/>
    <n v="0"/>
    <n v="11000000"/>
    <m/>
    <n v="0"/>
    <n v="873323"/>
    <n v="926436"/>
    <n v="964373"/>
    <n v="1002311"/>
    <n v="1002311"/>
    <n v="1150267"/>
    <n v="1015968"/>
    <n v="1015968"/>
    <n v="915813"/>
    <n v="1139645"/>
    <n v="993585"/>
    <s v="WA.2378.EBA.960.101.B"/>
    <s v="WA.2378.EBA.960.101.B.521811"/>
    <s v="WA.2378.EBA.960.101.B.521811.000759"/>
    <s v="000759"/>
    <s v="WA.2378.EBA.960.101.B.521811.2"/>
    <s v="2"/>
    <s v="Fasilitasi Evaluasi Organisasi dan Tata Laksana"/>
    <x v="0"/>
    <m/>
    <m/>
    <s v="Belanja Barang"/>
    <s v="Belanja Barang Non Operasional"/>
    <s v="Persediaan"/>
    <s v="Non Covid"/>
  </r>
  <r>
    <s v="12"/>
    <s v="626402"/>
    <s v="SEKRETARIAT BADAN RISET DAN SUMBERDAYA MANUSIA KELAUTAN DAN PERIKANAN"/>
    <x v="0"/>
    <x v="0"/>
    <x v="0"/>
    <x v="2"/>
    <x v="4"/>
    <x v="6"/>
    <x v="2"/>
    <x v="3"/>
    <n v="2"/>
    <n v="1000000"/>
    <n v="2000000"/>
    <n v="0"/>
    <n v="2000000"/>
    <m/>
    <n v="0"/>
    <n v="158786"/>
    <n v="168443"/>
    <n v="175341"/>
    <n v="182238"/>
    <n v="182238"/>
    <n v="209140"/>
    <n v="184722"/>
    <n v="184722"/>
    <n v="166511"/>
    <n v="207208"/>
    <n v="180651"/>
    <s v="WA.2378.EBA.960.101.B"/>
    <s v="WA.2378.EBA.960.101.B.522151"/>
    <s v="WA.2378.EBA.960.101.B.522151.000760"/>
    <s v="000760"/>
    <s v="WA.2378.EBA.960.101.B.522151.1"/>
    <s v="1"/>
    <s v="Fasilitasi Evaluasi Organisasi dan Tata Laksana"/>
    <x v="0"/>
    <m/>
    <m/>
    <s v="Belanja Barang"/>
    <s v="Belanja Barang Non Operasional"/>
    <s v="Belanja Jasa"/>
    <s v="Non Covid"/>
  </r>
  <r>
    <s v="12"/>
    <s v="626402"/>
    <s v="SEKRETARIAT BADAN RISET DAN SUMBERDAYA MANUSIA KELAUTAN DAN PERIKANAN"/>
    <x v="0"/>
    <x v="0"/>
    <x v="0"/>
    <x v="2"/>
    <x v="5"/>
    <x v="7"/>
    <x v="0"/>
    <x v="10"/>
    <n v="10"/>
    <n v="1000000"/>
    <n v="10000000"/>
    <n v="0"/>
    <n v="10000000"/>
    <m/>
    <n v="0"/>
    <n v="925986"/>
    <n v="915118"/>
    <n v="980328"/>
    <n v="864037"/>
    <n v="860776"/>
    <n v="925986"/>
    <n v="972720"/>
    <n v="983589"/>
    <n v="885773"/>
    <n v="929247"/>
    <n v="756440"/>
    <s v="WA.2378.EBA.960.102.A"/>
    <s v="WA.2378.EBA.960.102.A.521211"/>
    <s v="WA.2378.EBA.960.102.A.521211.000765"/>
    <s v="000765"/>
    <s v="WA.2378.EBA.960.102.A.521211.1"/>
    <s v="1"/>
    <s v="Penilaian Mandiri Reformasi Birokrasi"/>
    <x v="0"/>
    <m/>
    <m/>
    <s v="Belanja Barang"/>
    <s v="Belanja Barang Non Operasional"/>
    <s v="Belanja Bahan"/>
    <s v="Non Covid"/>
  </r>
  <r>
    <s v="12"/>
    <s v="626402"/>
    <s v="SEKRETARIAT BADAN RISET DAN SUMBERDAYA MANUSIA KELAUTAN DAN PERIKANAN"/>
    <x v="0"/>
    <x v="0"/>
    <x v="0"/>
    <x v="2"/>
    <x v="5"/>
    <x v="7"/>
    <x v="1"/>
    <x v="1"/>
    <n v="10"/>
    <n v="1000000"/>
    <n v="10000000"/>
    <n v="0"/>
    <n v="10000000"/>
    <m/>
    <n v="0"/>
    <n v="925986"/>
    <n v="915118"/>
    <n v="980328"/>
    <n v="864037"/>
    <n v="860776"/>
    <n v="925986"/>
    <n v="972720"/>
    <n v="983589"/>
    <n v="885773"/>
    <n v="929247"/>
    <n v="756440"/>
    <s v="WA.2378.EBA.960.102.A"/>
    <s v="WA.2378.EBA.960.102.A.521811"/>
    <s v="WA.2378.EBA.960.102.A.521811.000766"/>
    <s v="000766"/>
    <s v="WA.2378.EBA.960.102.A.521811.1"/>
    <s v="1"/>
    <s v="Penilaian Mandiri Reformasi Birokrasi"/>
    <x v="0"/>
    <m/>
    <m/>
    <s v="Belanja Barang"/>
    <s v="Belanja Barang Non Operasional"/>
    <s v="Persediaan"/>
    <s v="Non Covid"/>
  </r>
  <r>
    <s v="12"/>
    <s v="626402"/>
    <s v="SEKRETARIAT BADAN RISET DAN SUMBERDAYA MANUSIA KELAUTAN DAN PERIKANAN"/>
    <x v="0"/>
    <x v="0"/>
    <x v="0"/>
    <x v="2"/>
    <x v="5"/>
    <x v="7"/>
    <x v="1"/>
    <x v="2"/>
    <n v="10"/>
    <n v="1000000"/>
    <n v="10000000"/>
    <n v="0"/>
    <n v="10000000"/>
    <m/>
    <n v="0"/>
    <n v="925986"/>
    <n v="915118"/>
    <n v="980328"/>
    <n v="864037"/>
    <n v="860776"/>
    <n v="925986"/>
    <n v="972720"/>
    <n v="983589"/>
    <n v="885773"/>
    <n v="929247"/>
    <n v="756440"/>
    <s v="WA.2378.EBA.960.102.A"/>
    <s v="WA.2378.EBA.960.102.A.521811"/>
    <s v="WA.2378.EBA.960.102.A.521811.000767"/>
    <s v="000767"/>
    <s v="WA.2378.EBA.960.102.A.521811.2"/>
    <s v="2"/>
    <s v="Penilaian Mandiri Reformasi Birokrasi"/>
    <x v="0"/>
    <m/>
    <m/>
    <s v="Belanja Barang"/>
    <s v="Belanja Barang Non Operasional"/>
    <s v="Persediaan"/>
    <s v="Non Covid"/>
  </r>
  <r>
    <s v="12"/>
    <s v="626402"/>
    <s v="SEKRETARIAT BADAN RISET DAN SUMBERDAYA MANUSIA KELAUTAN DAN PERIKANAN"/>
    <x v="0"/>
    <x v="0"/>
    <x v="0"/>
    <x v="2"/>
    <x v="5"/>
    <x v="8"/>
    <x v="0"/>
    <x v="11"/>
    <n v="10"/>
    <n v="1000000"/>
    <n v="10000000"/>
    <n v="0"/>
    <n v="10000000"/>
    <m/>
    <n v="0"/>
    <n v="925986"/>
    <n v="915118"/>
    <n v="980328"/>
    <n v="864037"/>
    <n v="860776"/>
    <n v="925986"/>
    <n v="972720"/>
    <n v="983589"/>
    <n v="885773"/>
    <n v="929247"/>
    <n v="756440"/>
    <s v="WA.2378.EBA.960.102.B"/>
    <s v="WA.2378.EBA.960.102.B.521211"/>
    <s v="WA.2378.EBA.960.102.B.521211.000769"/>
    <s v="000769"/>
    <s v="WA.2378.EBA.960.102.B.521211.1"/>
    <s v="1"/>
    <s v="Pembangunan dan Pembinaan Zona Integritas Menuju WBK/WBBM"/>
    <x v="0"/>
    <m/>
    <m/>
    <s v="Belanja Barang"/>
    <s v="Belanja Barang Non Operasional"/>
    <s v="Belanja Bahan"/>
    <s v="Non Covid"/>
  </r>
  <r>
    <s v="12"/>
    <s v="626402"/>
    <s v="SEKRETARIAT BADAN RISET DAN SUMBERDAYA MANUSIA KELAUTAN DAN PERIKANAN"/>
    <x v="0"/>
    <x v="0"/>
    <x v="0"/>
    <x v="2"/>
    <x v="5"/>
    <x v="8"/>
    <x v="1"/>
    <x v="1"/>
    <n v="10"/>
    <n v="1000000"/>
    <n v="10000000"/>
    <n v="0"/>
    <n v="10000000"/>
    <m/>
    <n v="0"/>
    <n v="925986"/>
    <n v="915118"/>
    <n v="980328"/>
    <n v="864037"/>
    <n v="860776"/>
    <n v="925986"/>
    <n v="972720"/>
    <n v="983589"/>
    <n v="885773"/>
    <n v="929247"/>
    <n v="756440"/>
    <s v="WA.2378.EBA.960.102.B"/>
    <s v="WA.2378.EBA.960.102.B.521811"/>
    <s v="WA.2378.EBA.960.102.B.521811.000770"/>
    <s v="000770"/>
    <s v="WA.2378.EBA.960.102.B.521811.1"/>
    <s v="1"/>
    <s v="Pembangunan dan Pembinaan Zona Integritas Menuju WBK/WBBM"/>
    <x v="0"/>
    <m/>
    <m/>
    <s v="Belanja Barang"/>
    <s v="Belanja Barang Non Operasional"/>
    <s v="Persediaan"/>
    <s v="Non Covid"/>
  </r>
  <r>
    <s v="12"/>
    <s v="626402"/>
    <s v="SEKRETARIAT BADAN RISET DAN SUMBERDAYA MANUSIA KELAUTAN DAN PERIKANAN"/>
    <x v="0"/>
    <x v="0"/>
    <x v="0"/>
    <x v="2"/>
    <x v="5"/>
    <x v="8"/>
    <x v="1"/>
    <x v="2"/>
    <n v="10"/>
    <n v="1000000"/>
    <n v="10000000"/>
    <n v="0"/>
    <n v="10000000"/>
    <m/>
    <n v="0"/>
    <n v="925986"/>
    <n v="915118"/>
    <n v="980328"/>
    <n v="864037"/>
    <n v="860776"/>
    <n v="925986"/>
    <n v="972720"/>
    <n v="983589"/>
    <n v="885773"/>
    <n v="929247"/>
    <n v="756440"/>
    <s v="WA.2378.EBA.960.102.B"/>
    <s v="WA.2378.EBA.960.102.B.521811"/>
    <s v="WA.2378.EBA.960.102.B.521811.000771"/>
    <s v="000771"/>
    <s v="WA.2378.EBA.960.102.B.521811.2"/>
    <s v="2"/>
    <s v="Pembangunan dan Pembinaan Zona Integritas Menuju WBK/WBBM"/>
    <x v="0"/>
    <m/>
    <m/>
    <s v="Belanja Barang"/>
    <s v="Belanja Barang Non Operasional"/>
    <s v="Persediaan"/>
    <s v="Non Covid"/>
  </r>
  <r>
    <s v="12"/>
    <s v="626402"/>
    <s v="SEKRETARIAT BADAN RISET DAN SUMBERDAYA MANUSIA KELAUTAN DAN PERIKANAN"/>
    <x v="0"/>
    <x v="0"/>
    <x v="0"/>
    <x v="2"/>
    <x v="5"/>
    <x v="9"/>
    <x v="0"/>
    <x v="11"/>
    <n v="5"/>
    <n v="1000000"/>
    <n v="5000000"/>
    <n v="0"/>
    <n v="5000000"/>
    <m/>
    <n v="0"/>
    <n v="462993"/>
    <n v="457559"/>
    <n v="490164"/>
    <n v="432018"/>
    <n v="430388"/>
    <n v="462993"/>
    <n v="486360"/>
    <n v="491794"/>
    <n v="442887"/>
    <n v="464623"/>
    <n v="378221"/>
    <s v="WA.2378.EBA.960.102.C"/>
    <s v="WA.2378.EBA.960.102.C.521211"/>
    <s v="WA.2378.EBA.960.102.C.521211.000774"/>
    <s v="000774"/>
    <s v="WA.2378.EBA.960.102.C.521211.1"/>
    <s v="1"/>
    <s v="Pelaksanaan Adibakti Mina Bahari (AMB)"/>
    <x v="0"/>
    <m/>
    <m/>
    <s v="Belanja Barang"/>
    <s v="Belanja Barang Non Operasional"/>
    <s v="Belanja Bahan"/>
    <s v="Non Covid"/>
  </r>
  <r>
    <s v="12"/>
    <s v="626402"/>
    <s v="SEKRETARIAT BADAN RISET DAN SUMBERDAYA MANUSIA KELAUTAN DAN PERIKANAN"/>
    <x v="0"/>
    <x v="0"/>
    <x v="0"/>
    <x v="2"/>
    <x v="5"/>
    <x v="9"/>
    <x v="1"/>
    <x v="1"/>
    <n v="5"/>
    <n v="1000000"/>
    <n v="5000000"/>
    <n v="0"/>
    <n v="5000000"/>
    <m/>
    <n v="0"/>
    <n v="462993"/>
    <n v="457559"/>
    <n v="490164"/>
    <n v="432018"/>
    <n v="430388"/>
    <n v="462993"/>
    <n v="486360"/>
    <n v="491794"/>
    <n v="442887"/>
    <n v="464623"/>
    <n v="378221"/>
    <s v="WA.2378.EBA.960.102.C"/>
    <s v="WA.2378.EBA.960.102.C.521811"/>
    <s v="WA.2378.EBA.960.102.C.521811.000775"/>
    <s v="000775"/>
    <s v="WA.2378.EBA.960.102.C.521811.1"/>
    <s v="1"/>
    <s v="Pelaksanaan Adibakti Mina Bahari (AMB)"/>
    <x v="0"/>
    <m/>
    <m/>
    <s v="Belanja Barang"/>
    <s v="Belanja Barang Non Operasional"/>
    <s v="Persediaan"/>
    <s v="Non Covid"/>
  </r>
  <r>
    <s v="12"/>
    <s v="626402"/>
    <s v="SEKRETARIAT BADAN RISET DAN SUMBERDAYA MANUSIA KELAUTAN DAN PERIKANAN"/>
    <x v="0"/>
    <x v="0"/>
    <x v="0"/>
    <x v="2"/>
    <x v="5"/>
    <x v="9"/>
    <x v="1"/>
    <x v="2"/>
    <n v="5"/>
    <n v="1000000"/>
    <n v="5000000"/>
    <n v="0"/>
    <n v="5000000"/>
    <m/>
    <n v="0"/>
    <n v="462993"/>
    <n v="457559"/>
    <n v="490164"/>
    <n v="432018"/>
    <n v="430388"/>
    <n v="462993"/>
    <n v="486360"/>
    <n v="491794"/>
    <n v="442887"/>
    <n v="464623"/>
    <n v="378221"/>
    <s v="WA.2378.EBA.960.102.C"/>
    <s v="WA.2378.EBA.960.102.C.521811"/>
    <s v="WA.2378.EBA.960.102.C.521811.000776"/>
    <s v="000776"/>
    <s v="WA.2378.EBA.960.102.C.521811.2"/>
    <s v="2"/>
    <s v="Pelaksanaan Adibakti Mina Bahari (AMB)"/>
    <x v="0"/>
    <m/>
    <m/>
    <s v="Belanja Barang"/>
    <s v="Belanja Barang Non Operasional"/>
    <s v="Persediaan"/>
    <s v="Non Covid"/>
  </r>
  <r>
    <s v="12"/>
    <s v="626402"/>
    <s v="SEKRETARIAT BADAN RISET DAN SUMBERDAYA MANUSIA KELAUTAN DAN PERIKANAN"/>
    <x v="0"/>
    <x v="0"/>
    <x v="0"/>
    <x v="3"/>
    <x v="6"/>
    <x v="10"/>
    <x v="0"/>
    <x v="12"/>
    <n v="9"/>
    <n v="1000000"/>
    <n v="9000000"/>
    <n v="0"/>
    <n v="9000000"/>
    <m/>
    <n v="0"/>
    <n v="2251479"/>
    <n v="1053106"/>
    <n v="540355"/>
    <n v="691661"/>
    <n v="382320"/>
    <n v="1547741"/>
    <n v="480833"/>
    <n v="572100"/>
    <n v="532591"/>
    <n v="613506"/>
    <n v="334308"/>
    <s v="WA.2378.EBA.963.101.A"/>
    <s v="WA.2378.EBA.963.101.A.521211"/>
    <s v="WA.2378.EBA.963.101.A.521211.000668"/>
    <s v="000668"/>
    <s v="WA.2378.EBA.963.101.A.521211.4"/>
    <s v="4"/>
    <s v="Penyelenggaraan Data Riset dan SDM KP"/>
    <x v="0"/>
    <m/>
    <m/>
    <s v="Belanja Barang"/>
    <s v="Belanja Barang Non Operasional"/>
    <s v="Belanja Bahan"/>
    <s v="Non Covid"/>
  </r>
  <r>
    <s v="12"/>
    <s v="626402"/>
    <s v="SEKRETARIAT BADAN RISET DAN SUMBERDAYA MANUSIA KELAUTAN DAN PERIKANAN"/>
    <x v="0"/>
    <x v="0"/>
    <x v="0"/>
    <x v="3"/>
    <x v="6"/>
    <x v="10"/>
    <x v="1"/>
    <x v="1"/>
    <n v="10"/>
    <n v="1000000"/>
    <n v="10000000"/>
    <n v="0"/>
    <n v="10000000"/>
    <m/>
    <n v="0"/>
    <n v="2501643"/>
    <n v="1170117"/>
    <n v="600394"/>
    <n v="768513"/>
    <n v="424800"/>
    <n v="1719712"/>
    <n v="534259"/>
    <n v="635667"/>
    <n v="591768"/>
    <n v="681674"/>
    <n v="371453"/>
    <s v="WA.2378.EBA.963.101.A"/>
    <s v="WA.2378.EBA.963.101.A.521811"/>
    <s v="WA.2378.EBA.963.101.A.521811.000670"/>
    <s v="000670"/>
    <s v="WA.2378.EBA.963.101.A.521811.1"/>
    <s v="1"/>
    <s v="Penyelenggaraan Data Riset dan SDM KP"/>
    <x v="0"/>
    <m/>
    <m/>
    <s v="Belanja Barang"/>
    <s v="Belanja Barang Non Operasional"/>
    <s v="Persediaan"/>
    <s v="Non Covid"/>
  </r>
  <r>
    <s v="12"/>
    <s v="626402"/>
    <s v="SEKRETARIAT BADAN RISET DAN SUMBERDAYA MANUSIA KELAUTAN DAN PERIKANAN"/>
    <x v="0"/>
    <x v="0"/>
    <x v="0"/>
    <x v="3"/>
    <x v="6"/>
    <x v="10"/>
    <x v="1"/>
    <x v="2"/>
    <n v="10"/>
    <n v="1000000"/>
    <n v="10000000"/>
    <n v="0"/>
    <n v="10000000"/>
    <m/>
    <n v="0"/>
    <n v="2501643"/>
    <n v="1170117"/>
    <n v="600394"/>
    <n v="768513"/>
    <n v="424800"/>
    <n v="1719712"/>
    <n v="534259"/>
    <n v="635667"/>
    <n v="591768"/>
    <n v="681674"/>
    <n v="371453"/>
    <s v="WA.2378.EBA.963.101.A"/>
    <s v="WA.2378.EBA.963.101.A.521811"/>
    <s v="WA.2378.EBA.963.101.A.521811.000671"/>
    <s v="000671"/>
    <s v="WA.2378.EBA.963.101.A.521811.2"/>
    <s v="2"/>
    <s v="Penyelenggaraan Data Riset dan SDM KP"/>
    <x v="0"/>
    <m/>
    <m/>
    <s v="Belanja Barang"/>
    <s v="Belanja Barang Non Operasional"/>
    <s v="Persediaan"/>
    <s v="Non Covid"/>
  </r>
  <r>
    <s v="12"/>
    <s v="626402"/>
    <s v="SEKRETARIAT BADAN RISET DAN SUMBERDAYA MANUSIA KELAUTAN DAN PERIKANAN"/>
    <x v="0"/>
    <x v="0"/>
    <x v="0"/>
    <x v="3"/>
    <x v="6"/>
    <x v="10"/>
    <x v="2"/>
    <x v="3"/>
    <n v="8"/>
    <n v="1000000"/>
    <n v="8000000"/>
    <n v="0"/>
    <n v="8000000"/>
    <m/>
    <n v="0"/>
    <n v="2001315"/>
    <n v="936094"/>
    <n v="480316"/>
    <n v="614810"/>
    <n v="339840"/>
    <n v="1375770"/>
    <n v="427407"/>
    <n v="508533"/>
    <n v="473414"/>
    <n v="545339"/>
    <n v="297162"/>
    <s v="WA.2378.EBA.963.101.A"/>
    <s v="WA.2378.EBA.963.101.A.522151"/>
    <s v="WA.2378.EBA.963.101.A.522151.000672"/>
    <s v="000672"/>
    <s v="WA.2378.EBA.963.101.A.522151.1"/>
    <s v="1"/>
    <s v="Penyelenggaraan Data Riset dan SDM KP"/>
    <x v="0"/>
    <m/>
    <m/>
    <s v="Belanja Barang"/>
    <s v="Belanja Barang Non Operasional"/>
    <s v="Belanja Jasa"/>
    <s v="Non Covid"/>
  </r>
  <r>
    <s v="12"/>
    <s v="626402"/>
    <s v="SEKRETARIAT BADAN RISET DAN SUMBERDAYA MANUSIA KELAUTAN DAN PERIKANAN"/>
    <x v="0"/>
    <x v="0"/>
    <x v="0"/>
    <x v="3"/>
    <x v="6"/>
    <x v="11"/>
    <x v="0"/>
    <x v="13"/>
    <n v="1"/>
    <n v="1000000"/>
    <n v="1000000"/>
    <n v="0"/>
    <n v="1000000"/>
    <m/>
    <n v="0"/>
    <n v="250164"/>
    <n v="117012"/>
    <n v="60039"/>
    <n v="76851"/>
    <n v="42480"/>
    <n v="171971"/>
    <n v="53426"/>
    <n v="63567"/>
    <n v="59177"/>
    <n v="68167"/>
    <n v="37146"/>
    <s v="WA.2378.EBA.963.101.B"/>
    <s v="WA.2378.EBA.963.101.B.521211"/>
    <s v="WA.2378.EBA.963.101.B.521211.000684"/>
    <s v="000684"/>
    <s v="WA.2378.EBA.963.101.B.521211.3"/>
    <s v="3"/>
    <s v="Forum Data dan Informasi BRSDM"/>
    <x v="0"/>
    <m/>
    <m/>
    <s v="Belanja Barang"/>
    <s v="Belanja Barang Non Operasional"/>
    <s v="Belanja Bahan"/>
    <s v="Non Covid"/>
  </r>
  <r>
    <s v="12"/>
    <s v="626402"/>
    <s v="SEKRETARIAT BADAN RISET DAN SUMBERDAYA MANUSIA KELAUTAN DAN PERIKANAN"/>
    <x v="0"/>
    <x v="0"/>
    <x v="0"/>
    <x v="3"/>
    <x v="6"/>
    <x v="11"/>
    <x v="0"/>
    <x v="14"/>
    <n v="1"/>
    <n v="1000000"/>
    <n v="1000000"/>
    <n v="0"/>
    <n v="1000000"/>
    <m/>
    <n v="0"/>
    <n v="250164"/>
    <n v="117012"/>
    <n v="60039"/>
    <n v="76851"/>
    <n v="42480"/>
    <n v="171971"/>
    <n v="53426"/>
    <n v="63567"/>
    <n v="59177"/>
    <n v="68167"/>
    <n v="37146"/>
    <s v="WA.2378.EBA.963.101.B"/>
    <s v="WA.2378.EBA.963.101.B.521211"/>
    <s v="WA.2378.EBA.963.101.B.521211.000685"/>
    <s v="000685"/>
    <s v="WA.2378.EBA.963.101.B.521211.4"/>
    <s v="4"/>
    <s v="Forum Data dan Informasi BRSDM"/>
    <x v="0"/>
    <m/>
    <m/>
    <s v="Belanja Barang"/>
    <s v="Belanja Barang Non Operasional"/>
    <s v="Belanja Bahan"/>
    <s v="Non Covid"/>
  </r>
  <r>
    <s v="12"/>
    <s v="626402"/>
    <s v="SEKRETARIAT BADAN RISET DAN SUMBERDAYA MANUSIA KELAUTAN DAN PERIKANAN"/>
    <x v="0"/>
    <x v="0"/>
    <x v="0"/>
    <x v="3"/>
    <x v="6"/>
    <x v="11"/>
    <x v="0"/>
    <x v="15"/>
    <n v="1"/>
    <n v="1000000"/>
    <n v="1000000"/>
    <n v="0"/>
    <n v="1000000"/>
    <m/>
    <n v="0"/>
    <n v="250164"/>
    <n v="117012"/>
    <n v="60039"/>
    <n v="76851"/>
    <n v="42480"/>
    <n v="171971"/>
    <n v="53426"/>
    <n v="63567"/>
    <n v="59177"/>
    <n v="68167"/>
    <n v="37146"/>
    <s v="WA.2378.EBA.963.101.B"/>
    <s v="WA.2378.EBA.963.101.B.521211"/>
    <s v="WA.2378.EBA.963.101.B.521211.000686"/>
    <s v="000686"/>
    <s v="WA.2378.EBA.963.101.B.521211.5"/>
    <s v="5"/>
    <s v="Forum Data dan Informasi BRSDM"/>
    <x v="0"/>
    <m/>
    <m/>
    <s v="Belanja Barang"/>
    <s v="Belanja Barang Non Operasional"/>
    <s v="Belanja Bahan"/>
    <s v="Non Covid"/>
  </r>
  <r>
    <s v="12"/>
    <s v="626402"/>
    <s v="SEKRETARIAT BADAN RISET DAN SUMBERDAYA MANUSIA KELAUTAN DAN PERIKANAN"/>
    <x v="0"/>
    <x v="0"/>
    <x v="0"/>
    <x v="3"/>
    <x v="6"/>
    <x v="11"/>
    <x v="0"/>
    <x v="16"/>
    <n v="1"/>
    <n v="1000000"/>
    <n v="1000000"/>
    <n v="0"/>
    <n v="1000000"/>
    <m/>
    <n v="0"/>
    <n v="250164"/>
    <n v="117012"/>
    <n v="60039"/>
    <n v="76851"/>
    <n v="42480"/>
    <n v="171971"/>
    <n v="53426"/>
    <n v="63567"/>
    <n v="59177"/>
    <n v="68167"/>
    <n v="37146"/>
    <s v="WA.2378.EBA.963.101.B"/>
    <s v="WA.2378.EBA.963.101.B.521211"/>
    <s v="WA.2378.EBA.963.101.B.521211.000689"/>
    <s v="000689"/>
    <s v="WA.2378.EBA.963.101.B.521211.8"/>
    <s v="8"/>
    <s v="Forum Data dan Informasi BRSDM"/>
    <x v="0"/>
    <m/>
    <m/>
    <s v="Belanja Barang"/>
    <s v="Belanja Barang Non Operasional"/>
    <s v="Belanja Bahan"/>
    <s v="Non Covid"/>
  </r>
  <r>
    <s v="12"/>
    <s v="626402"/>
    <s v="SEKRETARIAT BADAN RISET DAN SUMBERDAYA MANUSIA KELAUTAN DAN PERIKANAN"/>
    <x v="0"/>
    <x v="0"/>
    <x v="0"/>
    <x v="3"/>
    <x v="6"/>
    <x v="11"/>
    <x v="0"/>
    <x v="17"/>
    <n v="1"/>
    <n v="1000000"/>
    <n v="1000000"/>
    <n v="0"/>
    <n v="1000000"/>
    <m/>
    <n v="0"/>
    <n v="250164"/>
    <n v="117012"/>
    <n v="60039"/>
    <n v="76851"/>
    <n v="42480"/>
    <n v="171971"/>
    <n v="53426"/>
    <n v="63567"/>
    <n v="59177"/>
    <n v="68167"/>
    <n v="37146"/>
    <s v="WA.2378.EBA.963.101.B"/>
    <s v="WA.2378.EBA.963.101.B.521211"/>
    <s v="WA.2378.EBA.963.101.B.521211.000690"/>
    <s v="000690"/>
    <s v="WA.2378.EBA.963.101.B.521211.9"/>
    <s v="9"/>
    <s v="Forum Data dan Informasi BRSDM"/>
    <x v="0"/>
    <m/>
    <m/>
    <s v="Belanja Barang"/>
    <s v="Belanja Barang Non Operasional"/>
    <s v="Belanja Bahan"/>
    <s v="Non Covid"/>
  </r>
  <r>
    <s v="12"/>
    <s v="626402"/>
    <s v="SEKRETARIAT BADAN RISET DAN SUMBERDAYA MANUSIA KELAUTAN DAN PERIKANAN"/>
    <x v="0"/>
    <x v="0"/>
    <x v="0"/>
    <x v="3"/>
    <x v="6"/>
    <x v="11"/>
    <x v="0"/>
    <x v="18"/>
    <n v="1"/>
    <n v="1000000"/>
    <n v="1000000"/>
    <n v="0"/>
    <n v="1000000"/>
    <m/>
    <n v="0"/>
    <n v="250164"/>
    <n v="117012"/>
    <n v="60039"/>
    <n v="76851"/>
    <n v="42480"/>
    <n v="171971"/>
    <n v="53426"/>
    <n v="63567"/>
    <n v="59177"/>
    <n v="68167"/>
    <n v="37146"/>
    <s v="WA.2378.EBA.963.101.B"/>
    <s v="WA.2378.EBA.963.101.B.521211"/>
    <s v="WA.2378.EBA.963.101.B.521211.000691"/>
    <s v="000691"/>
    <s v="WA.2378.EBA.963.101.B.521211.10"/>
    <s v="10"/>
    <s v="Forum Data dan Informasi BRSDM"/>
    <x v="0"/>
    <m/>
    <m/>
    <s v="Belanja Barang"/>
    <s v="Belanja Barang Non Operasional"/>
    <s v="Belanja Bahan"/>
    <s v="Non Covid"/>
  </r>
  <r>
    <s v="12"/>
    <s v="626402"/>
    <s v="SEKRETARIAT BADAN RISET DAN SUMBERDAYA MANUSIA KELAUTAN DAN PERIKANAN"/>
    <x v="0"/>
    <x v="0"/>
    <x v="0"/>
    <x v="3"/>
    <x v="6"/>
    <x v="11"/>
    <x v="2"/>
    <x v="5"/>
    <n v="4"/>
    <n v="1000000"/>
    <n v="4000000"/>
    <n v="0"/>
    <n v="4000000"/>
    <m/>
    <n v="0"/>
    <n v="1000657"/>
    <n v="468047"/>
    <n v="240158"/>
    <n v="307405"/>
    <n v="169920"/>
    <n v="687885"/>
    <n v="213704"/>
    <n v="254267"/>
    <n v="236707"/>
    <n v="272670"/>
    <n v="148580"/>
    <s v="WA.2378.EBA.963.101.B"/>
    <s v="WA.2378.EBA.963.101.B.522151"/>
    <s v="WA.2378.EBA.963.101.B.522151.000693"/>
    <s v="000693"/>
    <s v="WA.2378.EBA.963.101.B.522151.2"/>
    <s v="2"/>
    <s v="Forum Data dan Informasi BRSDM"/>
    <x v="0"/>
    <m/>
    <m/>
    <s v="Belanja Barang"/>
    <s v="Belanja Barang Non Operasional"/>
    <s v="Belanja Jasa"/>
    <s v="Non Covid"/>
  </r>
  <r>
    <s v="12"/>
    <s v="626402"/>
    <s v="SEKRETARIAT BADAN RISET DAN SUMBERDAYA MANUSIA KELAUTAN DAN PERIKANAN"/>
    <x v="0"/>
    <x v="0"/>
    <x v="0"/>
    <x v="3"/>
    <x v="6"/>
    <x v="11"/>
    <x v="2"/>
    <x v="19"/>
    <n v="2"/>
    <n v="1000000"/>
    <n v="2000000"/>
    <n v="0"/>
    <n v="2000000"/>
    <m/>
    <n v="0"/>
    <n v="500329"/>
    <n v="234023"/>
    <n v="120079"/>
    <n v="153703"/>
    <n v="84960"/>
    <n v="343942"/>
    <n v="106852"/>
    <n v="127133"/>
    <n v="118354"/>
    <n v="136335"/>
    <n v="74290"/>
    <s v="WA.2378.EBA.963.101.B"/>
    <s v="WA.2378.EBA.963.101.B.522151"/>
    <s v="WA.2378.EBA.963.101.B.522151.000696"/>
    <s v="000696"/>
    <s v="WA.2378.EBA.963.101.B.522151.5"/>
    <s v="5"/>
    <s v="Forum Data dan Informasi BRSDM"/>
    <x v="0"/>
    <m/>
    <m/>
    <s v="Belanja Barang"/>
    <s v="Belanja Barang Non Operasional"/>
    <s v="Belanja Jasa"/>
    <s v="Non Covid"/>
  </r>
  <r>
    <s v="12"/>
    <s v="626402"/>
    <s v="SEKRETARIAT BADAN RISET DAN SUMBERDAYA MANUSIA KELAUTAN DAN PERIKANAN"/>
    <x v="0"/>
    <x v="0"/>
    <x v="0"/>
    <x v="3"/>
    <x v="7"/>
    <x v="12"/>
    <x v="0"/>
    <x v="11"/>
    <n v="10"/>
    <n v="1000000"/>
    <n v="10000000"/>
    <n v="0"/>
    <n v="10000000"/>
    <m/>
    <n v="0"/>
    <n v="718197"/>
    <n v="914474"/>
    <n v="723550"/>
    <n v="1123798"/>
    <n v="881167"/>
    <n v="834179"/>
    <n v="881167"/>
    <n v="1063170"/>
    <n v="888899"/>
    <n v="1029862.0000000001"/>
    <n v="941537"/>
    <s v="WA.2378.EBA.963.102.A"/>
    <s v="WA.2378.EBA.963.102.A.521211"/>
    <s v="WA.2378.EBA.963.102.A.521211.000707"/>
    <s v="000707"/>
    <s v="WA.2378.EBA.963.102.A.521211.1"/>
    <s v="1"/>
    <s v="Pengelolaan Sistem Informasi Riset  dan SDM KP"/>
    <x v="0"/>
    <m/>
    <m/>
    <s v="Belanja Barang"/>
    <s v="Belanja Barang Non Operasional"/>
    <s v="Belanja Bahan"/>
    <s v="Non Covid"/>
  </r>
  <r>
    <s v="12"/>
    <s v="626402"/>
    <s v="SEKRETARIAT BADAN RISET DAN SUMBERDAYA MANUSIA KELAUTAN DAN PERIKANAN"/>
    <x v="0"/>
    <x v="0"/>
    <x v="0"/>
    <x v="3"/>
    <x v="7"/>
    <x v="12"/>
    <x v="1"/>
    <x v="1"/>
    <n v="10"/>
    <n v="1000000"/>
    <n v="10000000"/>
    <n v="0"/>
    <n v="10000000"/>
    <m/>
    <n v="0"/>
    <n v="718197"/>
    <n v="914474"/>
    <n v="723550"/>
    <n v="1123798"/>
    <n v="881167"/>
    <n v="834179"/>
    <n v="881167"/>
    <n v="1063170"/>
    <n v="888899"/>
    <n v="1029862.0000000001"/>
    <n v="941537"/>
    <s v="WA.2378.EBA.963.102.A"/>
    <s v="WA.2378.EBA.963.102.A.521811"/>
    <s v="WA.2378.EBA.963.102.A.521811.000741"/>
    <s v="000741"/>
    <s v="WA.2378.EBA.963.102.A.521811.1"/>
    <s v="1"/>
    <s v="Pengelolaan Sistem Informasi Riset  dan SDM KP"/>
    <x v="0"/>
    <m/>
    <m/>
    <s v="Belanja Barang"/>
    <s v="Belanja Barang Non Operasional"/>
    <s v="Persediaan"/>
    <s v="Non Covid"/>
  </r>
  <r>
    <s v="12"/>
    <s v="626402"/>
    <s v="SEKRETARIAT BADAN RISET DAN SUMBERDAYA MANUSIA KELAUTAN DAN PERIKANAN"/>
    <x v="0"/>
    <x v="0"/>
    <x v="0"/>
    <x v="3"/>
    <x v="7"/>
    <x v="12"/>
    <x v="1"/>
    <x v="2"/>
    <n v="10"/>
    <n v="1000000"/>
    <n v="10000000"/>
    <n v="0"/>
    <n v="10000000"/>
    <m/>
    <n v="0"/>
    <n v="718197"/>
    <n v="914474"/>
    <n v="723550"/>
    <n v="1123798"/>
    <n v="881167"/>
    <n v="834179"/>
    <n v="881167"/>
    <n v="1063170"/>
    <n v="888899"/>
    <n v="1029862.0000000001"/>
    <n v="941537"/>
    <s v="WA.2378.EBA.963.102.A"/>
    <s v="WA.2378.EBA.963.102.A.521811"/>
    <s v="WA.2378.EBA.963.102.A.521811.000742"/>
    <s v="000742"/>
    <s v="WA.2378.EBA.963.102.A.521811.2"/>
    <s v="2"/>
    <s v="Pengelolaan Sistem Informasi Riset  dan SDM KP"/>
    <x v="0"/>
    <m/>
    <m/>
    <s v="Belanja Barang"/>
    <s v="Belanja Barang Non Operasional"/>
    <s v="Persediaan"/>
    <s v="Non Covid"/>
  </r>
  <r>
    <s v="12"/>
    <s v="626402"/>
    <s v="SEKRETARIAT BADAN RISET DAN SUMBERDAYA MANUSIA KELAUTAN DAN PERIKANAN"/>
    <x v="0"/>
    <x v="0"/>
    <x v="0"/>
    <x v="3"/>
    <x v="7"/>
    <x v="13"/>
    <x v="0"/>
    <x v="11"/>
    <n v="4"/>
    <n v="1000000"/>
    <n v="4000000"/>
    <n v="0"/>
    <n v="4000000"/>
    <m/>
    <n v="0"/>
    <n v="287279"/>
    <n v="365790"/>
    <n v="289420"/>
    <n v="449519"/>
    <n v="352467"/>
    <n v="333672"/>
    <n v="352467"/>
    <n v="425268"/>
    <n v="355560"/>
    <n v="411945"/>
    <n v="376613"/>
    <s v="WA.2378.EBA.963.102.B"/>
    <s v="WA.2378.EBA.963.102.B.521211"/>
    <s v="WA.2378.EBA.963.102.B.521211.000744"/>
    <s v="000744"/>
    <s v="WA.2378.EBA.963.102.B.521211.1"/>
    <s v="1"/>
    <s v="Penerapan Manajemen Pengetahuan Terstandar BRSDM"/>
    <x v="0"/>
    <m/>
    <m/>
    <s v="Belanja Barang"/>
    <s v="Belanja Barang Non Operasional"/>
    <s v="Belanja Bahan"/>
    <s v="Non Covid"/>
  </r>
  <r>
    <s v="12"/>
    <s v="626402"/>
    <s v="SEKRETARIAT BADAN RISET DAN SUMBERDAYA MANUSIA KELAUTAN DAN PERIKANAN"/>
    <x v="0"/>
    <x v="0"/>
    <x v="0"/>
    <x v="3"/>
    <x v="7"/>
    <x v="13"/>
    <x v="1"/>
    <x v="1"/>
    <n v="4"/>
    <n v="1000000"/>
    <n v="4000000"/>
    <n v="0"/>
    <n v="4000000"/>
    <m/>
    <n v="0"/>
    <n v="287279"/>
    <n v="365790"/>
    <n v="289420"/>
    <n v="449519"/>
    <n v="352467"/>
    <n v="333672"/>
    <n v="352467"/>
    <n v="425268"/>
    <n v="355560"/>
    <n v="411945"/>
    <n v="376613"/>
    <s v="WA.2378.EBA.963.102.B"/>
    <s v="WA.2378.EBA.963.102.B.521811"/>
    <s v="WA.2378.EBA.963.102.B.521811.000745"/>
    <s v="000745"/>
    <s v="WA.2378.EBA.963.102.B.521811.1"/>
    <s v="1"/>
    <s v="Penerapan Manajemen Pengetahuan Terstandar BRSDM"/>
    <x v="0"/>
    <m/>
    <m/>
    <s v="Belanja Barang"/>
    <s v="Belanja Barang Non Operasional"/>
    <s v="Persediaan"/>
    <s v="Non Covid"/>
  </r>
  <r>
    <s v="12"/>
    <s v="626402"/>
    <s v="SEKRETARIAT BADAN RISET DAN SUMBERDAYA MANUSIA KELAUTAN DAN PERIKANAN"/>
    <x v="0"/>
    <x v="0"/>
    <x v="0"/>
    <x v="3"/>
    <x v="7"/>
    <x v="13"/>
    <x v="1"/>
    <x v="2"/>
    <n v="4"/>
    <n v="1000000"/>
    <n v="4000000"/>
    <n v="0"/>
    <n v="4000000"/>
    <m/>
    <n v="0"/>
    <n v="287279"/>
    <n v="365790"/>
    <n v="289420"/>
    <n v="449519"/>
    <n v="352467"/>
    <n v="333672"/>
    <n v="352467"/>
    <n v="425268"/>
    <n v="355560"/>
    <n v="411945"/>
    <n v="376613"/>
    <s v="WA.2378.EBA.963.102.B"/>
    <s v="WA.2378.EBA.963.102.B.521811"/>
    <s v="WA.2378.EBA.963.102.B.521811.000746"/>
    <s v="000746"/>
    <s v="WA.2378.EBA.963.102.B.521811.2"/>
    <s v="2"/>
    <s v="Penerapan Manajemen Pengetahuan Terstandar BRSDM"/>
    <x v="0"/>
    <m/>
    <m/>
    <s v="Belanja Barang"/>
    <s v="Belanja Barang Non Operasional"/>
    <s v="Persediaan"/>
    <s v="Non Covid"/>
  </r>
  <r>
    <s v="12"/>
    <s v="626402"/>
    <s v="SEKRETARIAT BADAN RISET DAN SUMBERDAYA MANUSIA KELAUTAN DAN PERIKANAN"/>
    <x v="0"/>
    <x v="0"/>
    <x v="1"/>
    <x v="4"/>
    <x v="8"/>
    <x v="14"/>
    <x v="1"/>
    <x v="1"/>
    <n v="20"/>
    <n v="1000000"/>
    <n v="20000000"/>
    <n v="0"/>
    <n v="20000000"/>
    <m/>
    <n v="0"/>
    <n v="2410333"/>
    <n v="2460333"/>
    <n v="2577000"/>
    <n v="1560333"/>
    <n v="529000"/>
    <n v="899000"/>
    <n v="2547000"/>
    <n v="2547000"/>
    <n v="2477000"/>
    <n v="1447000"/>
    <n v="546001"/>
    <s v="WA.2378.EBC.954.102.A"/>
    <s v="WA.2378.EBC.954.102.A.521811"/>
    <s v="WA.2378.EBC.954.102.A.521811.000810"/>
    <s v="000810"/>
    <s v="WA.2378.EBC.954.102.A.521811.1"/>
    <s v="1"/>
    <s v="Fasilitasi Pengelolaan dan Penilaian Angka Kredit Jabatan Fungsional Lingkup BRSDMKP"/>
    <x v="0"/>
    <m/>
    <m/>
    <s v="Belanja Barang"/>
    <s v="Belanja Barang Non Operasional"/>
    <s v="Persediaan"/>
    <s v="Non Covid"/>
  </r>
  <r>
    <s v="12"/>
    <s v="626402"/>
    <s v="SEKRETARIAT BADAN RISET DAN SUMBERDAYA MANUSIA KELAUTAN DAN PERIKANAN"/>
    <x v="0"/>
    <x v="0"/>
    <x v="1"/>
    <x v="4"/>
    <x v="8"/>
    <x v="14"/>
    <x v="1"/>
    <x v="2"/>
    <n v="20"/>
    <n v="1000000"/>
    <n v="20000000"/>
    <n v="0"/>
    <n v="20000000"/>
    <m/>
    <n v="0"/>
    <n v="2410333"/>
    <n v="2460333"/>
    <n v="2577000"/>
    <n v="1560333"/>
    <n v="529000"/>
    <n v="899000"/>
    <n v="2547000"/>
    <n v="2547000"/>
    <n v="2477000"/>
    <n v="1447000"/>
    <n v="546001"/>
    <s v="WA.2378.EBC.954.102.A"/>
    <s v="WA.2378.EBC.954.102.A.521811"/>
    <s v="WA.2378.EBC.954.102.A.521811.000811"/>
    <s v="000811"/>
    <s v="WA.2378.EBC.954.102.A.521811.2"/>
    <s v="2"/>
    <s v="Fasilitasi Pengelolaan dan Penilaian Angka Kredit Jabatan Fungsional Lingkup BRSDMKP"/>
    <x v="0"/>
    <m/>
    <m/>
    <s v="Belanja Barang"/>
    <s v="Belanja Barang Non Operasional"/>
    <s v="Persediaan"/>
    <s v="Non Covid"/>
  </r>
  <r>
    <s v="12"/>
    <s v="626402"/>
    <s v="SEKRETARIAT BADAN RISET DAN SUMBERDAYA MANUSIA KELAUTAN DAN PERIKANAN"/>
    <x v="0"/>
    <x v="0"/>
    <x v="1"/>
    <x v="4"/>
    <x v="8"/>
    <x v="15"/>
    <x v="1"/>
    <x v="1"/>
    <n v="12"/>
    <n v="1000000"/>
    <n v="12000000"/>
    <n v="0"/>
    <n v="12000000"/>
    <m/>
    <n v="0"/>
    <n v="1446200"/>
    <n v="1476200"/>
    <n v="1546200"/>
    <n v="936200"/>
    <n v="317400"/>
    <n v="539400"/>
    <n v="1528200"/>
    <n v="1528200"/>
    <n v="1486200"/>
    <n v="868200"/>
    <n v="327600"/>
    <s v="WA.2378.EBC.954.102.B"/>
    <s v="WA.2378.EBC.954.102.B.521811"/>
    <s v="WA.2378.EBC.954.102.B.521811.000820"/>
    <s v="000820"/>
    <s v="WA.2378.EBC.954.102.B.521811.1"/>
    <s v="1"/>
    <s v="Validasi dan Updating Database SDM Lingkup BRSDMKP"/>
    <x v="0"/>
    <m/>
    <m/>
    <s v="Belanja Barang"/>
    <s v="Belanja Barang Non Operasional"/>
    <s v="Persediaan"/>
    <s v="Non Covid"/>
  </r>
  <r>
    <s v="12"/>
    <s v="626402"/>
    <s v="SEKRETARIAT BADAN RISET DAN SUMBERDAYA MANUSIA KELAUTAN DAN PERIKANAN"/>
    <x v="0"/>
    <x v="0"/>
    <x v="1"/>
    <x v="4"/>
    <x v="8"/>
    <x v="15"/>
    <x v="1"/>
    <x v="2"/>
    <n v="12"/>
    <n v="1000000"/>
    <n v="12000000"/>
    <n v="0"/>
    <n v="12000000"/>
    <m/>
    <n v="0"/>
    <n v="1446200"/>
    <n v="1476200"/>
    <n v="1546200"/>
    <n v="936200"/>
    <n v="317400"/>
    <n v="539400"/>
    <n v="1528200"/>
    <n v="1528200"/>
    <n v="1486200"/>
    <n v="868200"/>
    <n v="327600"/>
    <s v="WA.2378.EBC.954.102.B"/>
    <s v="WA.2378.EBC.954.102.B.521811"/>
    <s v="WA.2378.EBC.954.102.B.521811.000821"/>
    <s v="000821"/>
    <s v="WA.2378.EBC.954.102.B.521811.2"/>
    <s v="2"/>
    <s v="Validasi dan Updating Database SDM Lingkup BRSDMKP"/>
    <x v="0"/>
    <m/>
    <m/>
    <s v="Belanja Barang"/>
    <s v="Belanja Barang Non Operasional"/>
    <s v="Persediaan"/>
    <s v="Non Covid"/>
  </r>
  <r>
    <s v="12"/>
    <s v="626402"/>
    <s v="SEKRETARIAT BADAN RISET DAN SUMBERDAYA MANUSIA KELAUTAN DAN PERIKANAN"/>
    <x v="0"/>
    <x v="0"/>
    <x v="1"/>
    <x v="4"/>
    <x v="9"/>
    <x v="16"/>
    <x v="0"/>
    <x v="20"/>
    <n v="10"/>
    <n v="1000000"/>
    <n v="10000000"/>
    <n v="0"/>
    <n v="10000000"/>
    <m/>
    <n v="0"/>
    <n v="493042"/>
    <n v="735586"/>
    <n v="251491"/>
    <n v="500000"/>
    <n v="1866799"/>
    <n v="1106362"/>
    <n v="1866799"/>
    <n v="480119"/>
    <n v="1523857"/>
    <n v="942346"/>
    <n v="233599"/>
    <s v="WA.2378.EBC.954.103.A"/>
    <s v="WA.2378.EBC.954.103.A.521211"/>
    <s v="WA.2378.EBC.954.103.A.521211.000823"/>
    <s v="000823"/>
    <s v="WA.2378.EBC.954.103.A.521211.1"/>
    <s v="1"/>
    <s v="Pelayanan Mutasi"/>
    <x v="0"/>
    <m/>
    <m/>
    <s v="Belanja Barang"/>
    <s v="Belanja Barang Non Operasional"/>
    <s v="Belanja Bahan"/>
    <s v="Non Covid"/>
  </r>
  <r>
    <s v="12"/>
    <s v="626402"/>
    <s v="SEKRETARIAT BADAN RISET DAN SUMBERDAYA MANUSIA KELAUTAN DAN PERIKANAN"/>
    <x v="0"/>
    <x v="0"/>
    <x v="1"/>
    <x v="4"/>
    <x v="9"/>
    <x v="16"/>
    <x v="1"/>
    <x v="1"/>
    <n v="10"/>
    <n v="1000000"/>
    <n v="10000000"/>
    <n v="0"/>
    <n v="10000000"/>
    <m/>
    <n v="0"/>
    <n v="493042"/>
    <n v="735586"/>
    <n v="251491"/>
    <n v="500000"/>
    <n v="1866799"/>
    <n v="1106362"/>
    <n v="1866799"/>
    <n v="480119"/>
    <n v="1523857"/>
    <n v="942346"/>
    <n v="233599"/>
    <s v="WA.2378.EBC.954.103.A"/>
    <s v="WA.2378.EBC.954.103.A.521811"/>
    <s v="WA.2378.EBC.954.103.A.521811.000824"/>
    <s v="000824"/>
    <s v="WA.2378.EBC.954.103.A.521811.1"/>
    <s v="1"/>
    <s v="Pelayanan Mutasi"/>
    <x v="0"/>
    <m/>
    <m/>
    <s v="Belanja Barang"/>
    <s v="Belanja Barang Non Operasional"/>
    <s v="Persediaan"/>
    <s v="Non Covid"/>
  </r>
  <r>
    <s v="12"/>
    <s v="626402"/>
    <s v="SEKRETARIAT BADAN RISET DAN SUMBERDAYA MANUSIA KELAUTAN DAN PERIKANAN"/>
    <x v="0"/>
    <x v="0"/>
    <x v="1"/>
    <x v="4"/>
    <x v="9"/>
    <x v="16"/>
    <x v="1"/>
    <x v="2"/>
    <n v="10"/>
    <n v="1000000"/>
    <n v="10000000"/>
    <n v="0"/>
    <n v="10000000"/>
    <m/>
    <n v="0"/>
    <n v="493042"/>
    <n v="735586"/>
    <n v="251491"/>
    <n v="500000"/>
    <n v="1866799"/>
    <n v="1106362"/>
    <n v="1866799"/>
    <n v="480119"/>
    <n v="1523857"/>
    <n v="942346"/>
    <n v="233599"/>
    <s v="WA.2378.EBC.954.103.A"/>
    <s v="WA.2378.EBC.954.103.A.521811"/>
    <s v="WA.2378.EBC.954.103.A.521811.000825"/>
    <s v="000825"/>
    <s v="WA.2378.EBC.954.103.A.521811.2"/>
    <s v="2"/>
    <s v="Pelayanan Mutasi"/>
    <x v="0"/>
    <m/>
    <m/>
    <s v="Belanja Barang"/>
    <s v="Belanja Barang Non Operasional"/>
    <s v="Persediaan"/>
    <s v="Non Covid"/>
  </r>
  <r>
    <s v="12"/>
    <s v="626402"/>
    <s v="SEKRETARIAT BADAN RISET DAN SUMBERDAYA MANUSIA KELAUTAN DAN PERIKANAN"/>
    <x v="0"/>
    <x v="0"/>
    <x v="1"/>
    <x v="4"/>
    <x v="9"/>
    <x v="17"/>
    <x v="0"/>
    <x v="20"/>
    <n v="10"/>
    <n v="1000000"/>
    <n v="10000000"/>
    <n v="0"/>
    <n v="10000000"/>
    <m/>
    <n v="0"/>
    <n v="493042"/>
    <n v="735586"/>
    <n v="251491"/>
    <n v="500000"/>
    <n v="1866799"/>
    <n v="1106362"/>
    <n v="1866799"/>
    <n v="480119"/>
    <n v="1523857"/>
    <n v="942346"/>
    <n v="233599"/>
    <s v="WA.2378.EBC.954.103.B"/>
    <s v="WA.2378.EBC.954.103.B.521211"/>
    <s v="WA.2378.EBC.954.103.B.521211.000831"/>
    <s v="000831"/>
    <s v="WA.2378.EBC.954.103.B.521211.1"/>
    <s v="1"/>
    <s v="Pelayanan Ketatausahaan Kepegawaian"/>
    <x v="0"/>
    <m/>
    <m/>
    <s v="Belanja Barang"/>
    <s v="Belanja Barang Non Operasional"/>
    <s v="Belanja Bahan"/>
    <s v="Non Covid"/>
  </r>
  <r>
    <s v="12"/>
    <s v="626402"/>
    <s v="SEKRETARIAT BADAN RISET DAN SUMBERDAYA MANUSIA KELAUTAN DAN PERIKANAN"/>
    <x v="0"/>
    <x v="0"/>
    <x v="1"/>
    <x v="4"/>
    <x v="9"/>
    <x v="17"/>
    <x v="1"/>
    <x v="1"/>
    <n v="10"/>
    <n v="1000000"/>
    <n v="10000000"/>
    <n v="0"/>
    <n v="10000000"/>
    <m/>
    <n v="0"/>
    <n v="493042"/>
    <n v="735586"/>
    <n v="251491"/>
    <n v="500000"/>
    <n v="1866799"/>
    <n v="1106362"/>
    <n v="1866799"/>
    <n v="480119"/>
    <n v="1523857"/>
    <n v="942346"/>
    <n v="233599"/>
    <s v="WA.2378.EBC.954.103.B"/>
    <s v="WA.2378.EBC.954.103.B.521811"/>
    <s v="WA.2378.EBC.954.103.B.521811.000834"/>
    <s v="000834"/>
    <s v="WA.2378.EBC.954.103.B.521811.1"/>
    <s v="1"/>
    <s v="Pelayanan Ketatausahaan Kepegawaian"/>
    <x v="0"/>
    <m/>
    <m/>
    <s v="Belanja Barang"/>
    <s v="Belanja Barang Non Operasional"/>
    <s v="Persediaan"/>
    <s v="Non Covid"/>
  </r>
  <r>
    <s v="12"/>
    <s v="626402"/>
    <s v="SEKRETARIAT BADAN RISET DAN SUMBERDAYA MANUSIA KELAUTAN DAN PERIKANAN"/>
    <x v="0"/>
    <x v="0"/>
    <x v="1"/>
    <x v="4"/>
    <x v="9"/>
    <x v="17"/>
    <x v="1"/>
    <x v="2"/>
    <n v="10"/>
    <n v="1000000"/>
    <n v="10000000"/>
    <n v="0"/>
    <n v="10000000"/>
    <m/>
    <n v="0"/>
    <n v="493042"/>
    <n v="735586"/>
    <n v="251491"/>
    <n v="500000"/>
    <n v="1866799"/>
    <n v="1106362"/>
    <n v="1866799"/>
    <n v="480119"/>
    <n v="1523857"/>
    <n v="942346"/>
    <n v="233599"/>
    <s v="WA.2378.EBC.954.103.B"/>
    <s v="WA.2378.EBC.954.103.B.521811"/>
    <s v="WA.2378.EBC.954.103.B.521811.000835"/>
    <s v="000835"/>
    <s v="WA.2378.EBC.954.103.B.521811.2"/>
    <s v="2"/>
    <s v="Pelayanan Ketatausahaan Kepegawaian"/>
    <x v="0"/>
    <m/>
    <m/>
    <s v="Belanja Barang"/>
    <s v="Belanja Barang Non Operasional"/>
    <s v="Persediaan"/>
    <s v="Non Covid"/>
  </r>
  <r>
    <s v="12"/>
    <s v="626402"/>
    <s v="SEKRETARIAT BADAN RISET DAN SUMBERDAYA MANUSIA KELAUTAN DAN PERIKANAN"/>
    <x v="0"/>
    <x v="0"/>
    <x v="2"/>
    <x v="5"/>
    <x v="10"/>
    <x v="18"/>
    <x v="0"/>
    <x v="21"/>
    <n v="2"/>
    <n v="1000000"/>
    <n v="2000000"/>
    <n v="0"/>
    <n v="2000000"/>
    <m/>
    <n v="0"/>
    <n v="132391"/>
    <n v="200139"/>
    <n v="224704"/>
    <n v="214487"/>
    <n v="233183"/>
    <n v="175730"/>
    <n v="152557"/>
    <n v="143687"/>
    <n v="182452"/>
    <n v="162574"/>
    <n v="178096"/>
    <s v="WA.2378.EBD.953.101.A"/>
    <s v="WA.2378.EBD.953.101.A.521211"/>
    <s v="WA.2378.EBD.953.101.A.521211.001147"/>
    <s v="001147"/>
    <s v="WA.2378.EBD.953.101.A.521211.2"/>
    <s v="2"/>
    <s v="Monitoring Evaluasi Manajerial dan SAKIP"/>
    <x v="0"/>
    <m/>
    <m/>
    <s v="Belanja Barang"/>
    <s v="Belanja Barang Non Operasional"/>
    <s v="Belanja Bahan"/>
    <s v="Non Covid"/>
  </r>
  <r>
    <s v="12"/>
    <s v="626402"/>
    <s v="SEKRETARIAT BADAN RISET DAN SUMBERDAYA MANUSIA KELAUTAN DAN PERIKANAN"/>
    <x v="0"/>
    <x v="0"/>
    <x v="2"/>
    <x v="5"/>
    <x v="10"/>
    <x v="18"/>
    <x v="0"/>
    <x v="22"/>
    <n v="2"/>
    <n v="1000000"/>
    <n v="2000000"/>
    <n v="0"/>
    <n v="2000000"/>
    <m/>
    <n v="0"/>
    <n v="132391"/>
    <n v="200139"/>
    <n v="224704"/>
    <n v="214487"/>
    <n v="233183"/>
    <n v="175730"/>
    <n v="152557"/>
    <n v="143687"/>
    <n v="182452"/>
    <n v="162574"/>
    <n v="178096"/>
    <s v="WA.2378.EBD.953.101.A"/>
    <s v="WA.2378.EBD.953.101.A.521211"/>
    <s v="WA.2378.EBD.953.101.A.521211.001148"/>
    <s v="001148"/>
    <s v="WA.2378.EBD.953.101.A.521211.3"/>
    <s v="3"/>
    <s v="Monitoring Evaluasi Manajerial dan SAKIP"/>
    <x v="0"/>
    <m/>
    <m/>
    <s v="Belanja Barang"/>
    <s v="Belanja Barang Non Operasional"/>
    <s v="Belanja Bahan"/>
    <s v="Non Covid"/>
  </r>
  <r>
    <s v="12"/>
    <s v="626402"/>
    <s v="SEKRETARIAT BADAN RISET DAN SUMBERDAYA MANUSIA KELAUTAN DAN PERIKANAN"/>
    <x v="0"/>
    <x v="0"/>
    <x v="2"/>
    <x v="5"/>
    <x v="10"/>
    <x v="18"/>
    <x v="1"/>
    <x v="1"/>
    <n v="8"/>
    <n v="1000000"/>
    <n v="8000000"/>
    <n v="0"/>
    <n v="8000000"/>
    <m/>
    <n v="0"/>
    <n v="529565"/>
    <n v="800557"/>
    <n v="898817"/>
    <n v="857948"/>
    <n v="932730"/>
    <n v="702922"/>
    <n v="610226"/>
    <n v="574748"/>
    <n v="729809"/>
    <n v="650296"/>
    <n v="712382"/>
    <s v="WA.2378.EBD.953.101.A"/>
    <s v="WA.2378.EBD.953.101.A.521811"/>
    <s v="WA.2378.EBD.953.101.A.521811.001153"/>
    <s v="001153"/>
    <s v="WA.2378.EBD.953.101.A.521811.1"/>
    <s v="1"/>
    <s v="Monitoring Evaluasi Manajerial dan SAKIP"/>
    <x v="0"/>
    <m/>
    <m/>
    <s v="Belanja Barang"/>
    <s v="Belanja Barang Non Operasional"/>
    <s v="Persediaan"/>
    <s v="Non Covid"/>
  </r>
  <r>
    <s v="12"/>
    <s v="626402"/>
    <s v="SEKRETARIAT BADAN RISET DAN SUMBERDAYA MANUSIA KELAUTAN DAN PERIKANAN"/>
    <x v="0"/>
    <x v="0"/>
    <x v="2"/>
    <x v="5"/>
    <x v="10"/>
    <x v="18"/>
    <x v="1"/>
    <x v="2"/>
    <n v="8"/>
    <n v="1000000"/>
    <n v="8000000"/>
    <n v="0"/>
    <n v="8000000"/>
    <m/>
    <n v="0"/>
    <n v="529565"/>
    <n v="800557"/>
    <n v="898817"/>
    <n v="857948"/>
    <n v="932730"/>
    <n v="702922"/>
    <n v="610226"/>
    <n v="574748"/>
    <n v="729809"/>
    <n v="650296"/>
    <n v="712382"/>
    <s v="WA.2378.EBD.953.101.A"/>
    <s v="WA.2378.EBD.953.101.A.521811"/>
    <s v="WA.2378.EBD.953.101.A.521811.001154"/>
    <s v="001154"/>
    <s v="WA.2378.EBD.953.101.A.521811.2"/>
    <s v="2"/>
    <s v="Monitoring Evaluasi Manajerial dan SAKIP"/>
    <x v="0"/>
    <m/>
    <m/>
    <s v="Belanja Barang"/>
    <s v="Belanja Barang Non Operasional"/>
    <s v="Persediaan"/>
    <s v="Non Covid"/>
  </r>
  <r>
    <s v="12"/>
    <s v="626402"/>
    <s v="SEKRETARIAT BADAN RISET DAN SUMBERDAYA MANUSIA KELAUTAN DAN PERIKANAN"/>
    <x v="0"/>
    <x v="0"/>
    <x v="2"/>
    <x v="5"/>
    <x v="10"/>
    <x v="18"/>
    <x v="2"/>
    <x v="3"/>
    <n v="16"/>
    <n v="1000000"/>
    <n v="16000000"/>
    <n v="0"/>
    <n v="16000000"/>
    <m/>
    <n v="0"/>
    <n v="1059130"/>
    <n v="1601113"/>
    <n v="1797635"/>
    <n v="1715896"/>
    <n v="1865461"/>
    <n v="1405843"/>
    <n v="1220452"/>
    <n v="1149496"/>
    <n v="1459617"/>
    <n v="1300591"/>
    <n v="1424766"/>
    <s v="WA.2378.EBD.953.101.A"/>
    <s v="WA.2378.EBD.953.101.A.522151"/>
    <s v="WA.2378.EBD.953.101.A.522151.001155"/>
    <s v="001155"/>
    <s v="WA.2378.EBD.953.101.A.522151.1"/>
    <s v="1"/>
    <s v="Monitoring Evaluasi Manajerial dan SAKIP"/>
    <x v="0"/>
    <m/>
    <m/>
    <s v="Belanja Barang"/>
    <s v="Belanja Barang Non Operasional"/>
    <s v="Belanja Jasa"/>
    <s v="Non Covid"/>
  </r>
  <r>
    <s v="12"/>
    <s v="626402"/>
    <s v="SEKRETARIAT BADAN RISET DAN SUMBERDAYA MANUSIA KELAUTAN DAN PERIKANAN"/>
    <x v="0"/>
    <x v="0"/>
    <x v="2"/>
    <x v="5"/>
    <x v="10"/>
    <x v="19"/>
    <x v="0"/>
    <x v="21"/>
    <n v="3"/>
    <n v="1000000"/>
    <n v="3000000"/>
    <n v="0"/>
    <n v="3000000"/>
    <m/>
    <n v="0"/>
    <n v="198587"/>
    <n v="300209"/>
    <n v="337057"/>
    <n v="321730"/>
    <n v="349774"/>
    <n v="263596"/>
    <n v="228835"/>
    <n v="215530"/>
    <n v="273678"/>
    <n v="243861"/>
    <n v="267143"/>
    <s v="WA.2378.EBD.953.101.B"/>
    <s v="WA.2378.EBD.953.101.B.521211"/>
    <s v="WA.2378.EBD.953.101.B.521211.001165"/>
    <s v="001165"/>
    <s v="WA.2378.EBD.953.101.B.521211.2"/>
    <s v="2"/>
    <s v="Monev program BRSDM Mendukung Prioritas KKP dan Amanah Nasional ( Lintas Sektor )"/>
    <x v="0"/>
    <m/>
    <m/>
    <s v="Belanja Barang"/>
    <s v="Belanja Barang Non Operasional"/>
    <s v="Belanja Bahan"/>
    <s v="Non Covid"/>
  </r>
  <r>
    <s v="12"/>
    <s v="626402"/>
    <s v="SEKRETARIAT BADAN RISET DAN SUMBERDAYA MANUSIA KELAUTAN DAN PERIKANAN"/>
    <x v="0"/>
    <x v="0"/>
    <x v="2"/>
    <x v="5"/>
    <x v="10"/>
    <x v="19"/>
    <x v="1"/>
    <x v="1"/>
    <n v="10"/>
    <n v="1000000"/>
    <n v="10000000"/>
    <n v="0"/>
    <n v="10000000"/>
    <m/>
    <n v="0"/>
    <n v="661957"/>
    <n v="1000696"/>
    <n v="1123522"/>
    <n v="1072435"/>
    <n v="1165913"/>
    <n v="878652"/>
    <n v="762783"/>
    <n v="718435"/>
    <n v="912261"/>
    <n v="812870"/>
    <n v="890476"/>
    <s v="WA.2378.EBD.953.101.B"/>
    <s v="WA.2378.EBD.953.101.B.521811"/>
    <s v="WA.2378.EBD.953.101.B.521811.001169"/>
    <s v="001169"/>
    <s v="WA.2378.EBD.953.101.B.521811.1"/>
    <s v="1"/>
    <s v="Monev program BRSDM Mendukung Prioritas KKP dan Amanah Nasional ( Lintas Sektor )"/>
    <x v="0"/>
    <m/>
    <m/>
    <s v="Belanja Barang"/>
    <s v="Belanja Barang Non Operasional"/>
    <s v="Persediaan"/>
    <s v="Non Covid"/>
  </r>
  <r>
    <s v="12"/>
    <s v="626402"/>
    <s v="SEKRETARIAT BADAN RISET DAN SUMBERDAYA MANUSIA KELAUTAN DAN PERIKANAN"/>
    <x v="0"/>
    <x v="0"/>
    <x v="2"/>
    <x v="5"/>
    <x v="10"/>
    <x v="19"/>
    <x v="1"/>
    <x v="2"/>
    <n v="10"/>
    <n v="1000000"/>
    <n v="10000000"/>
    <n v="0"/>
    <n v="10000000"/>
    <m/>
    <n v="0"/>
    <n v="661957"/>
    <n v="1000696"/>
    <n v="1123522"/>
    <n v="1072435"/>
    <n v="1165913"/>
    <n v="878652"/>
    <n v="762783"/>
    <n v="718435"/>
    <n v="912261"/>
    <n v="812870"/>
    <n v="890476"/>
    <s v="WA.2378.EBD.953.101.B"/>
    <s v="WA.2378.EBD.953.101.B.521811"/>
    <s v="WA.2378.EBD.953.101.B.521811.001170"/>
    <s v="001170"/>
    <s v="WA.2378.EBD.953.101.B.521811.2"/>
    <s v="2"/>
    <s v="Monev program BRSDM Mendukung Prioritas KKP dan Amanah Nasional ( Lintas Sektor )"/>
    <x v="0"/>
    <m/>
    <m/>
    <s v="Belanja Barang"/>
    <s v="Belanja Barang Non Operasional"/>
    <s v="Persediaan"/>
    <s v="Non Covid"/>
  </r>
  <r>
    <s v="12"/>
    <s v="626402"/>
    <s v="SEKRETARIAT BADAN RISET DAN SUMBERDAYA MANUSIA KELAUTAN DAN PERIKANAN"/>
    <x v="0"/>
    <x v="0"/>
    <x v="2"/>
    <x v="5"/>
    <x v="10"/>
    <x v="19"/>
    <x v="2"/>
    <x v="3"/>
    <n v="12"/>
    <n v="1000000"/>
    <n v="12000000"/>
    <n v="0"/>
    <n v="12000000"/>
    <m/>
    <n v="0"/>
    <n v="794348"/>
    <n v="1200835"/>
    <n v="1348226"/>
    <n v="1286922"/>
    <n v="1399096"/>
    <n v="1054383"/>
    <n v="915339"/>
    <n v="862122"/>
    <n v="1094713"/>
    <n v="975443"/>
    <n v="1068573"/>
    <s v="WA.2378.EBD.953.101.B"/>
    <s v="WA.2378.EBD.953.101.B.522151"/>
    <s v="WA.2378.EBD.953.101.B.522151.001171"/>
    <s v="001171"/>
    <s v="WA.2378.EBD.953.101.B.522151.1"/>
    <s v="1"/>
    <s v="Monev program BRSDM Mendukung Prioritas KKP dan Amanah Nasional ( Lintas Sektor )"/>
    <x v="0"/>
    <m/>
    <m/>
    <s v="Belanja Barang"/>
    <s v="Belanja Barang Non Operasional"/>
    <s v="Belanja Jasa"/>
    <s v="Non Covid"/>
  </r>
  <r>
    <s v="12"/>
    <s v="626402"/>
    <s v="SEKRETARIAT BADAN RISET DAN SUMBERDAYA MANUSIA KELAUTAN DAN PERIKANAN"/>
    <x v="0"/>
    <x v="0"/>
    <x v="2"/>
    <x v="5"/>
    <x v="10"/>
    <x v="20"/>
    <x v="1"/>
    <x v="1"/>
    <n v="3"/>
    <n v="1000000"/>
    <n v="3000000"/>
    <n v="0"/>
    <n v="3000000"/>
    <m/>
    <n v="0"/>
    <n v="198587"/>
    <n v="300209"/>
    <n v="337057"/>
    <n v="321730"/>
    <n v="349774"/>
    <n v="263596"/>
    <n v="228835"/>
    <n v="215530"/>
    <n v="273678"/>
    <n v="243861"/>
    <n v="267143"/>
    <s v="WA.2378.EBD.953.101.C"/>
    <s v="WA.2378.EBD.953.101.C.521811"/>
    <s v="WA.2378.EBD.953.101.C.521811.001183"/>
    <s v="001183"/>
    <s v="WA.2378.EBD.953.101.C.521811.1"/>
    <s v="1"/>
    <s v="Penyelenggaraan Monitoring dan Evaluasi Terpadu KP"/>
    <x v="0"/>
    <m/>
    <m/>
    <s v="Belanja Barang"/>
    <s v="Belanja Barang Non Operasional"/>
    <s v="Persediaan"/>
    <s v="Non Covid"/>
  </r>
  <r>
    <s v="12"/>
    <s v="626402"/>
    <s v="SEKRETARIAT BADAN RISET DAN SUMBERDAYA MANUSIA KELAUTAN DAN PERIKANAN"/>
    <x v="0"/>
    <x v="0"/>
    <x v="2"/>
    <x v="5"/>
    <x v="10"/>
    <x v="20"/>
    <x v="1"/>
    <x v="2"/>
    <n v="3"/>
    <n v="1000000"/>
    <n v="3000000"/>
    <n v="0"/>
    <n v="3000000"/>
    <m/>
    <n v="0"/>
    <n v="198587"/>
    <n v="300209"/>
    <n v="337057"/>
    <n v="321730"/>
    <n v="349774"/>
    <n v="263596"/>
    <n v="228835"/>
    <n v="215530"/>
    <n v="273678"/>
    <n v="243861"/>
    <n v="267143"/>
    <s v="WA.2378.EBD.953.101.C"/>
    <s v="WA.2378.EBD.953.101.C.521811"/>
    <s v="WA.2378.EBD.953.101.C.521811.001184"/>
    <s v="001184"/>
    <s v="WA.2378.EBD.953.101.C.521811.2"/>
    <s v="2"/>
    <s v="Penyelenggaraan Monitoring dan Evaluasi Terpadu KP"/>
    <x v="0"/>
    <m/>
    <m/>
    <s v="Belanja Barang"/>
    <s v="Belanja Barang Non Operasional"/>
    <s v="Persediaan"/>
    <s v="Non Covid"/>
  </r>
  <r>
    <s v="12"/>
    <s v="626402"/>
    <s v="SEKRETARIAT BADAN RISET DAN SUMBERDAYA MANUSIA KELAUTAN DAN PERIKANAN"/>
    <x v="0"/>
    <x v="0"/>
    <x v="2"/>
    <x v="5"/>
    <x v="10"/>
    <x v="20"/>
    <x v="2"/>
    <x v="3"/>
    <n v="12"/>
    <n v="1000000"/>
    <n v="12000000"/>
    <n v="0"/>
    <n v="12000000"/>
    <m/>
    <n v="0"/>
    <n v="794348"/>
    <n v="1200835"/>
    <n v="1348226"/>
    <n v="1286922"/>
    <n v="1399096"/>
    <n v="1054383"/>
    <n v="915339"/>
    <n v="862122"/>
    <n v="1094713"/>
    <n v="975443"/>
    <n v="1068573"/>
    <s v="WA.2378.EBD.953.101.C"/>
    <s v="WA.2378.EBD.953.101.C.522151"/>
    <s v="WA.2378.EBD.953.101.C.522151.001185"/>
    <s v="001185"/>
    <s v="WA.2378.EBD.953.101.C.522151.1"/>
    <s v="1"/>
    <s v="Penyelenggaraan Monitoring dan Evaluasi Terpadu KP"/>
    <x v="0"/>
    <m/>
    <m/>
    <s v="Belanja Barang"/>
    <s v="Belanja Barang Non Operasional"/>
    <s v="Belanja Jasa"/>
    <s v="Non Covid"/>
  </r>
  <r>
    <s v="12"/>
    <s v="626402"/>
    <s v="SEKRETARIAT BADAN RISET DAN SUMBERDAYA MANUSIA KELAUTAN DAN PERIKANAN"/>
    <x v="0"/>
    <x v="0"/>
    <x v="2"/>
    <x v="5"/>
    <x v="10"/>
    <x v="21"/>
    <x v="0"/>
    <x v="21"/>
    <n v="1"/>
    <n v="1000000"/>
    <n v="1000000"/>
    <n v="0"/>
    <n v="1000000"/>
    <m/>
    <n v="0"/>
    <n v="66196"/>
    <n v="100070"/>
    <n v="112352"/>
    <n v="107243"/>
    <n v="116591"/>
    <n v="87865"/>
    <n v="76278"/>
    <n v="71843"/>
    <n v="91226"/>
    <n v="81287"/>
    <n v="89049"/>
    <s v="WA.2378.EBD.953.101.D"/>
    <s v="WA.2378.EBD.953.101.D.521211"/>
    <s v="WA.2378.EBD.953.101.D.521211.001189"/>
    <s v="001189"/>
    <s v="WA.2378.EBD.953.101.D.521211.2"/>
    <s v="2"/>
    <s v="Pengelolaan Aplikasi Bidang Monitoring dan Evaluasi"/>
    <x v="0"/>
    <m/>
    <m/>
    <s v="Belanja Barang"/>
    <s v="Belanja Barang Non Operasional"/>
    <s v="Belanja Bahan"/>
    <s v="Non Covid"/>
  </r>
  <r>
    <s v="12"/>
    <s v="626402"/>
    <s v="SEKRETARIAT BADAN RISET DAN SUMBERDAYA MANUSIA KELAUTAN DAN PERIKANAN"/>
    <x v="0"/>
    <x v="0"/>
    <x v="2"/>
    <x v="5"/>
    <x v="10"/>
    <x v="21"/>
    <x v="0"/>
    <x v="22"/>
    <n v="1"/>
    <n v="1000000"/>
    <n v="1000000"/>
    <n v="0"/>
    <n v="1000000"/>
    <m/>
    <n v="0"/>
    <n v="66196"/>
    <n v="100070"/>
    <n v="112352"/>
    <n v="107243"/>
    <n v="116591"/>
    <n v="87865"/>
    <n v="76278"/>
    <n v="71843"/>
    <n v="91226"/>
    <n v="81287"/>
    <n v="89049"/>
    <s v="WA.2378.EBD.953.101.D"/>
    <s v="WA.2378.EBD.953.101.D.521211"/>
    <s v="WA.2378.EBD.953.101.D.521211.001190"/>
    <s v="001190"/>
    <s v="WA.2378.EBD.953.101.D.521211.3"/>
    <s v="3"/>
    <s v="Pengelolaan Aplikasi Bidang Monitoring dan Evaluasi"/>
    <x v="0"/>
    <m/>
    <m/>
    <s v="Belanja Barang"/>
    <s v="Belanja Barang Non Operasional"/>
    <s v="Belanja Bahan"/>
    <s v="Non Covid"/>
  </r>
  <r>
    <s v="12"/>
    <s v="626402"/>
    <s v="SEKRETARIAT BADAN RISET DAN SUMBERDAYA MANUSIA KELAUTAN DAN PERIKANAN"/>
    <x v="0"/>
    <x v="0"/>
    <x v="2"/>
    <x v="5"/>
    <x v="10"/>
    <x v="21"/>
    <x v="1"/>
    <x v="1"/>
    <n v="2"/>
    <n v="1000000"/>
    <n v="2000000"/>
    <n v="0"/>
    <n v="2000000"/>
    <m/>
    <n v="0"/>
    <n v="132391"/>
    <n v="200139"/>
    <n v="224704"/>
    <n v="214487"/>
    <n v="233183"/>
    <n v="175730"/>
    <n v="152557"/>
    <n v="143687"/>
    <n v="182452"/>
    <n v="162574"/>
    <n v="178096"/>
    <s v="WA.2378.EBD.953.101.D"/>
    <s v="WA.2378.EBD.953.101.D.521811"/>
    <s v="WA.2378.EBD.953.101.D.521811.001194"/>
    <s v="001194"/>
    <s v="WA.2378.EBD.953.101.D.521811.1"/>
    <s v="1"/>
    <s v="Pengelolaan Aplikasi Bidang Monitoring dan Evaluasi"/>
    <x v="0"/>
    <m/>
    <m/>
    <s v="Belanja Barang"/>
    <s v="Belanja Barang Non Operasional"/>
    <s v="Persediaan"/>
    <s v="Non Covid"/>
  </r>
  <r>
    <s v="12"/>
    <s v="626402"/>
    <s v="SEKRETARIAT BADAN RISET DAN SUMBERDAYA MANUSIA KELAUTAN DAN PERIKANAN"/>
    <x v="0"/>
    <x v="0"/>
    <x v="2"/>
    <x v="5"/>
    <x v="10"/>
    <x v="21"/>
    <x v="1"/>
    <x v="2"/>
    <n v="2"/>
    <n v="1000000"/>
    <n v="2000000"/>
    <n v="0"/>
    <n v="2000000"/>
    <m/>
    <n v="0"/>
    <n v="132391"/>
    <n v="200139"/>
    <n v="224704"/>
    <n v="214487"/>
    <n v="233183"/>
    <n v="175730"/>
    <n v="152557"/>
    <n v="143687"/>
    <n v="182452"/>
    <n v="162574"/>
    <n v="178096"/>
    <s v="WA.2378.EBD.953.101.D"/>
    <s v="WA.2378.EBD.953.101.D.521811"/>
    <s v="WA.2378.EBD.953.101.D.521811.001195"/>
    <s v="001195"/>
    <s v="WA.2378.EBD.953.101.D.521811.2"/>
    <s v="2"/>
    <s v="Pengelolaan Aplikasi Bidang Monitoring dan Evaluasi"/>
    <x v="0"/>
    <m/>
    <m/>
    <s v="Belanja Barang"/>
    <s v="Belanja Barang Non Operasional"/>
    <s v="Persediaan"/>
    <s v="Non Covid"/>
  </r>
  <r>
    <s v="12"/>
    <s v="626402"/>
    <s v="SEKRETARIAT BADAN RISET DAN SUMBERDAYA MANUSIA KELAUTAN DAN PERIKANAN"/>
    <x v="0"/>
    <x v="0"/>
    <x v="2"/>
    <x v="5"/>
    <x v="10"/>
    <x v="21"/>
    <x v="2"/>
    <x v="3"/>
    <n v="4"/>
    <n v="1000000"/>
    <n v="4000000"/>
    <n v="0"/>
    <n v="4000000"/>
    <m/>
    <n v="0"/>
    <n v="264783"/>
    <n v="400278"/>
    <n v="449409"/>
    <n v="428974"/>
    <n v="466365"/>
    <n v="351461"/>
    <n v="305113"/>
    <n v="287374"/>
    <n v="364904"/>
    <n v="325148"/>
    <n v="356191"/>
    <s v="WA.2378.EBD.953.101.D"/>
    <s v="WA.2378.EBD.953.101.D.522151"/>
    <s v="WA.2378.EBD.953.101.D.522151.001196"/>
    <s v="001196"/>
    <s v="WA.2378.EBD.953.101.D.522151.1"/>
    <s v="1"/>
    <s v="Pengelolaan Aplikasi Bidang Monitoring dan Evaluasi"/>
    <x v="0"/>
    <m/>
    <m/>
    <s v="Belanja Barang"/>
    <s v="Belanja Barang Non Operasional"/>
    <s v="Belanja Jasa"/>
    <s v="Non Covid"/>
  </r>
  <r>
    <s v="12"/>
    <s v="626402"/>
    <s v="SEKRETARIAT BADAN RISET DAN SUMBERDAYA MANUSIA KELAUTAN DAN PERIKANAN"/>
    <x v="0"/>
    <x v="0"/>
    <x v="2"/>
    <x v="5"/>
    <x v="11"/>
    <x v="22"/>
    <x v="1"/>
    <x v="1"/>
    <n v="11"/>
    <n v="1000000"/>
    <n v="11000000"/>
    <n v="0"/>
    <n v="11000000"/>
    <m/>
    <n v="0"/>
    <n v="788792"/>
    <n v="788792"/>
    <n v="985875"/>
    <n v="793375"/>
    <n v="793375"/>
    <n v="990458"/>
    <n v="793375"/>
    <n v="825367"/>
    <n v="1023458"/>
    <n v="826375"/>
    <n v="2390758"/>
    <s v="WA.2378.EBD.953.102.A"/>
    <s v="WA.2378.EBD.953.102.A.521811"/>
    <s v="WA.2378.EBD.953.102.A.521811.001202"/>
    <s v="001202"/>
    <s v="WA.2378.EBD.953.102.A.521811.1"/>
    <s v="1"/>
    <s v="Reviu dan Pengukuran Kinerja Lingkup BRSDM"/>
    <x v="0"/>
    <m/>
    <m/>
    <s v="Belanja Barang"/>
    <s v="Belanja Barang Non Operasional"/>
    <s v="Persediaan"/>
    <s v="Non Covid"/>
  </r>
  <r>
    <s v="12"/>
    <s v="626402"/>
    <s v="SEKRETARIAT BADAN RISET DAN SUMBERDAYA MANUSIA KELAUTAN DAN PERIKANAN"/>
    <x v="0"/>
    <x v="0"/>
    <x v="2"/>
    <x v="5"/>
    <x v="11"/>
    <x v="22"/>
    <x v="1"/>
    <x v="2"/>
    <n v="11"/>
    <n v="1000000"/>
    <n v="11000000"/>
    <n v="0"/>
    <n v="11000000"/>
    <m/>
    <n v="0"/>
    <n v="788792"/>
    <n v="788792"/>
    <n v="985875"/>
    <n v="793375"/>
    <n v="793375"/>
    <n v="990458"/>
    <n v="793375"/>
    <n v="825367"/>
    <n v="1023458"/>
    <n v="826375"/>
    <n v="2390758"/>
    <s v="WA.2378.EBD.953.102.A"/>
    <s v="WA.2378.EBD.953.102.A.521811"/>
    <s v="WA.2378.EBD.953.102.A.521811.001203"/>
    <s v="001203"/>
    <s v="WA.2378.EBD.953.102.A.521811.2"/>
    <s v="2"/>
    <s v="Reviu dan Pengukuran Kinerja Lingkup BRSDM"/>
    <x v="0"/>
    <m/>
    <m/>
    <s v="Belanja Barang"/>
    <s v="Belanja Barang Non Operasional"/>
    <s v="Persediaan"/>
    <s v="Non Covid"/>
  </r>
  <r>
    <s v="12"/>
    <s v="626402"/>
    <s v="SEKRETARIAT BADAN RISET DAN SUMBERDAYA MANUSIA KELAUTAN DAN PERIKANAN"/>
    <x v="0"/>
    <x v="0"/>
    <x v="2"/>
    <x v="5"/>
    <x v="11"/>
    <x v="23"/>
    <x v="1"/>
    <x v="1"/>
    <n v="11"/>
    <n v="1000000"/>
    <n v="11000000"/>
    <n v="0"/>
    <n v="11000000"/>
    <m/>
    <n v="0"/>
    <n v="788792"/>
    <n v="788792"/>
    <n v="985875"/>
    <n v="793375"/>
    <n v="793375"/>
    <n v="990458"/>
    <n v="793375"/>
    <n v="825367"/>
    <n v="1023458"/>
    <n v="826375"/>
    <n v="2390758"/>
    <s v="WA.2378.EBD.953.102.B"/>
    <s v="WA.2378.EBD.953.102.B.521811"/>
    <s v="WA.2378.EBD.953.102.B.521811.001209"/>
    <s v="001209"/>
    <s v="WA.2378.EBD.953.102.B.521811.1"/>
    <s v="1"/>
    <s v="Penyusunan Bahan Pimpinan"/>
    <x v="0"/>
    <m/>
    <m/>
    <s v="Belanja Barang"/>
    <s v="Belanja Barang Non Operasional"/>
    <s v="Persediaan"/>
    <s v="Non Covid"/>
  </r>
  <r>
    <s v="12"/>
    <s v="626402"/>
    <s v="SEKRETARIAT BADAN RISET DAN SUMBERDAYA MANUSIA KELAUTAN DAN PERIKANAN"/>
    <x v="0"/>
    <x v="0"/>
    <x v="2"/>
    <x v="5"/>
    <x v="11"/>
    <x v="23"/>
    <x v="1"/>
    <x v="2"/>
    <n v="11"/>
    <n v="1000000"/>
    <n v="11000000"/>
    <n v="0"/>
    <n v="11000000"/>
    <m/>
    <n v="0"/>
    <n v="788792"/>
    <n v="788792"/>
    <n v="985875"/>
    <n v="793375"/>
    <n v="793375"/>
    <n v="990458"/>
    <n v="793375"/>
    <n v="825367"/>
    <n v="1023458"/>
    <n v="826375"/>
    <n v="2390758"/>
    <s v="WA.2378.EBD.953.102.B"/>
    <s v="WA.2378.EBD.953.102.B.521811"/>
    <s v="WA.2378.EBD.953.102.B.521811.001210"/>
    <s v="001210"/>
    <s v="WA.2378.EBD.953.102.B.521811.2"/>
    <s v="2"/>
    <s v="Penyusunan Bahan Pimpinan"/>
    <x v="0"/>
    <m/>
    <m/>
    <s v="Belanja Barang"/>
    <s v="Belanja Barang Non Operasional"/>
    <s v="Persediaan"/>
    <s v="Non Covid"/>
  </r>
  <r>
    <s v="12"/>
    <s v="626402"/>
    <s v="SEKRETARIAT BADAN RISET DAN SUMBERDAYA MANUSIA KELAUTAN DAN PERIKANAN"/>
    <x v="0"/>
    <x v="0"/>
    <x v="2"/>
    <x v="5"/>
    <x v="11"/>
    <x v="24"/>
    <x v="1"/>
    <x v="1"/>
    <n v="11"/>
    <n v="1000000"/>
    <n v="11000000"/>
    <n v="0"/>
    <n v="11000000"/>
    <m/>
    <n v="0"/>
    <n v="788792"/>
    <n v="788792"/>
    <n v="985875"/>
    <n v="793375"/>
    <n v="793375"/>
    <n v="990458"/>
    <n v="793375"/>
    <n v="825367"/>
    <n v="1023458"/>
    <n v="826375"/>
    <n v="2390758"/>
    <s v="WA.2378.EBD.953.102.C"/>
    <s v="WA.2378.EBD.953.102.C.521811"/>
    <s v="WA.2378.EBD.953.102.C.521811.001220"/>
    <s v="001220"/>
    <s v="WA.2378.EBD.953.102.C.521811.1"/>
    <s v="1"/>
    <s v="Penyusunan Laporan Kinerja Lingkup BRSDM"/>
    <x v="0"/>
    <m/>
    <m/>
    <s v="Belanja Barang"/>
    <s v="Belanja Barang Non Operasional"/>
    <s v="Persediaan"/>
    <s v="Non Covid"/>
  </r>
  <r>
    <s v="12"/>
    <s v="626402"/>
    <s v="SEKRETARIAT BADAN RISET DAN SUMBERDAYA MANUSIA KELAUTAN DAN PERIKANAN"/>
    <x v="0"/>
    <x v="0"/>
    <x v="2"/>
    <x v="5"/>
    <x v="11"/>
    <x v="24"/>
    <x v="1"/>
    <x v="2"/>
    <n v="11"/>
    <n v="1000000"/>
    <n v="11000000"/>
    <n v="0"/>
    <n v="11000000"/>
    <m/>
    <n v="0"/>
    <n v="788792"/>
    <n v="788792"/>
    <n v="985875"/>
    <n v="793375"/>
    <n v="793375"/>
    <n v="990458"/>
    <n v="793375"/>
    <n v="825367"/>
    <n v="1023458"/>
    <n v="826375"/>
    <n v="2390758"/>
    <s v="WA.2378.EBD.953.102.C"/>
    <s v="WA.2378.EBD.953.102.C.521811"/>
    <s v="WA.2378.EBD.953.102.C.521811.001221"/>
    <s v="001221"/>
    <s v="WA.2378.EBD.953.102.C.521811.2"/>
    <s v="2"/>
    <s v="Penyusunan Laporan Kinerja Lingkup BRSDM"/>
    <x v="0"/>
    <m/>
    <m/>
    <s v="Belanja Barang"/>
    <s v="Belanja Barang Non Operasional"/>
    <s v="Persediaan"/>
    <s v="Non Covid"/>
  </r>
  <r>
    <s v="12"/>
    <s v="626402"/>
    <s v="SEKRETARIAT BADAN RISET DAN SUMBERDAYA MANUSIA KELAUTAN DAN PERIKANAN"/>
    <x v="0"/>
    <x v="0"/>
    <x v="2"/>
    <x v="5"/>
    <x v="11"/>
    <x v="25"/>
    <x v="1"/>
    <x v="1"/>
    <n v="11"/>
    <n v="1000000"/>
    <n v="11000000"/>
    <n v="0"/>
    <n v="11000000"/>
    <m/>
    <n v="0"/>
    <n v="788792"/>
    <n v="788792"/>
    <n v="985875"/>
    <n v="793375"/>
    <n v="793375"/>
    <n v="990458"/>
    <n v="793375"/>
    <n v="825367"/>
    <n v="1023458"/>
    <n v="826375"/>
    <n v="2390758"/>
    <s v="WA.2378.EBD.953.102.D"/>
    <s v="WA.2378.EBD.953.102.D.521811"/>
    <s v="WA.2378.EBD.953.102.D.521811.001234"/>
    <s v="001234"/>
    <s v="WA.2378.EBD.953.102.D.521811.1"/>
    <s v="1"/>
    <s v="Penyusunan Laporan Pelaksanaan Program Kegiatan BRSDM"/>
    <x v="0"/>
    <m/>
    <m/>
    <s v="Belanja Barang"/>
    <s v="Belanja Barang Non Operasional"/>
    <s v="Persediaan"/>
    <s v="Non Covid"/>
  </r>
  <r>
    <s v="12"/>
    <s v="626402"/>
    <s v="SEKRETARIAT BADAN RISET DAN SUMBERDAYA MANUSIA KELAUTAN DAN PERIKANAN"/>
    <x v="0"/>
    <x v="0"/>
    <x v="2"/>
    <x v="5"/>
    <x v="11"/>
    <x v="25"/>
    <x v="1"/>
    <x v="2"/>
    <n v="11"/>
    <n v="1000000"/>
    <n v="11000000"/>
    <n v="0"/>
    <n v="11000000"/>
    <m/>
    <n v="0"/>
    <n v="788792"/>
    <n v="788792"/>
    <n v="985875"/>
    <n v="793375"/>
    <n v="793375"/>
    <n v="990458"/>
    <n v="793375"/>
    <n v="825367"/>
    <n v="1023458"/>
    <n v="826375"/>
    <n v="2390758"/>
    <s v="WA.2378.EBD.953.102.D"/>
    <s v="WA.2378.EBD.953.102.D.521811"/>
    <s v="WA.2378.EBD.953.102.D.521811.001235"/>
    <s v="001235"/>
    <s v="WA.2378.EBD.953.102.D.521811.2"/>
    <s v="2"/>
    <s v="Penyusunan Laporan Pelaksanaan Program Kegiatan BRSDM"/>
    <x v="0"/>
    <m/>
    <m/>
    <s v="Belanja Barang"/>
    <s v="Belanja Barang Non Operasional"/>
    <s v="Persediaan"/>
    <s v="Non Covid"/>
  </r>
  <r>
    <s v="12"/>
    <s v="626402"/>
    <s v="SEKRETARIAT BADAN RISET DAN SUMBERDAYA MANUSIA KELAUTAN DAN PERIKANAN"/>
    <x v="1"/>
    <x v="1"/>
    <x v="3"/>
    <x v="6"/>
    <x v="12"/>
    <x v="26"/>
    <x v="0"/>
    <x v="13"/>
    <n v="2"/>
    <n v="1000000"/>
    <n v="2000000"/>
    <n v="0"/>
    <n v="2000000"/>
    <m/>
    <n v="0"/>
    <n v="219195"/>
    <n v="219195"/>
    <n v="131579"/>
    <n v="131579"/>
    <n v="262991"/>
    <n v="262991"/>
    <n v="284984"/>
    <n v="284984"/>
    <n v="93180"/>
    <n v="87592"/>
    <n v="21730"/>
    <s v="DL.2376.AFA.001.052.B"/>
    <s v="DL.2376.AFA.001.052.B.521211"/>
    <s v="DL.2376.AFA.001.052.B.521211.000163"/>
    <s v="000163"/>
    <s v="DL.2376.AFA.001.052.B.521211.3"/>
    <s v="3"/>
    <s v="Pengendalian Sarana Prasarana"/>
    <x v="1"/>
    <s v="Penyelenggaraan Pendidikan"/>
    <s v="Peserta Didik dan Sarana Prasarana"/>
    <s v="Belanja Barang"/>
    <s v="Belanja Barang Non Operasional"/>
    <s v="Belanja Bahan"/>
    <s v="Non Covid"/>
  </r>
  <r>
    <s v="12"/>
    <s v="626402"/>
    <s v="SEKRETARIAT BADAN RISET DAN SUMBERDAYA MANUSIA KELAUTAN DAN PERIKANAN"/>
    <x v="1"/>
    <x v="1"/>
    <x v="3"/>
    <x v="6"/>
    <x v="12"/>
    <x v="26"/>
    <x v="2"/>
    <x v="23"/>
    <n v="4"/>
    <n v="1000000"/>
    <n v="4000000"/>
    <n v="0"/>
    <n v="4000000"/>
    <m/>
    <n v="0"/>
    <n v="438390"/>
    <n v="438390"/>
    <n v="263158"/>
    <n v="263158"/>
    <n v="525981"/>
    <n v="525981"/>
    <n v="569968"/>
    <n v="569968"/>
    <n v="186360"/>
    <n v="175184"/>
    <n v="43462"/>
    <s v="DL.2376.AFA.001.052.B"/>
    <s v="DL.2376.AFA.001.052.B.522151"/>
    <s v="DL.2376.AFA.001.052.B.522151.000165"/>
    <s v="000165"/>
    <s v="DL.2376.AFA.001.052.B.522151.1"/>
    <s v="1"/>
    <s v="Pengendalian Sarana Prasarana"/>
    <x v="1"/>
    <s v="Penyelenggaraan Pendidikan"/>
    <s v="Peserta Didik dan Sarana Prasarana"/>
    <s v="Belanja Barang"/>
    <s v="Belanja Barang Non Operasional"/>
    <s v="Belanja Jasa"/>
    <s v="Non Covid"/>
  </r>
  <r>
    <s v="12"/>
    <s v="626402"/>
    <s v="SEKRETARIAT BADAN RISET DAN SUMBERDAYA MANUSIA KELAUTAN DAN PERIKANAN"/>
    <x v="1"/>
    <x v="1"/>
    <x v="3"/>
    <x v="6"/>
    <x v="13"/>
    <x v="27"/>
    <x v="0"/>
    <x v="24"/>
    <n v="5"/>
    <n v="1000000"/>
    <n v="5000000"/>
    <n v="0"/>
    <n v="5000000"/>
    <m/>
    <n v="0"/>
    <n v="141812"/>
    <n v="319077"/>
    <n v="333258"/>
    <n v="510522"/>
    <n v="127631"/>
    <n v="425435"/>
    <n v="0"/>
    <n v="1240853"/>
    <n v="755148"/>
    <n v="1063588"/>
    <n v="82676"/>
    <s v="DL.2376.AFA.001.053.B"/>
    <s v="DL.2376.AFA.001.053.B.521211"/>
    <s v="DL.2376.AFA.001.053.B.521211.000178"/>
    <s v="000178"/>
    <s v="DL.2376.AFA.001.053.B.521211.4"/>
    <s v="4"/>
    <s v="Penyusunan NSPK Kelembagaan Pendidikan"/>
    <x v="1"/>
    <s v="Kelembagaan dan Ketenagaan"/>
    <s v="Kelembagaan"/>
    <s v="Belanja Barang"/>
    <s v="Belanja Barang Non Operasional"/>
    <s v="Belanja Bahan"/>
    <s v="Non Covid"/>
  </r>
  <r>
    <s v="12"/>
    <s v="626402"/>
    <s v="SEKRETARIAT BADAN RISET DAN SUMBERDAYA MANUSIA KELAUTAN DAN PERIKANAN"/>
    <x v="0"/>
    <x v="0"/>
    <x v="0"/>
    <x v="7"/>
    <x v="14"/>
    <x v="28"/>
    <x v="0"/>
    <x v="13"/>
    <n v="4"/>
    <n v="1000000"/>
    <n v="4000000"/>
    <n v="0"/>
    <n v="4000000"/>
    <m/>
    <n v="0"/>
    <n v="618462"/>
    <n v="246154"/>
    <n v="320000"/>
    <n v="553846"/>
    <n v="320000"/>
    <n v="246154"/>
    <n v="572308"/>
    <n v="246154"/>
    <n v="310769"/>
    <n v="566153"/>
    <n v="0"/>
    <s v="WA.2378.EBA.962.301.D"/>
    <s v="WA.2378.EBA.962.301.D.521211"/>
    <s v="WA.2378.EBA.962.301.D.521211.000631"/>
    <s v="000631"/>
    <s v="WA.2378.EBA.962.301.D.521211.3"/>
    <s v="3"/>
    <s v="Penyusunan Bahan Tindak Lanjut dan Pemutakhiran Data"/>
    <x v="1"/>
    <s v="Tata Usaha"/>
    <s v="Umum"/>
    <s v="Belanja Barang"/>
    <s v="Belanja Barang Non Operasional"/>
    <s v="Belanja Bahan"/>
    <s v="Non Covid"/>
  </r>
  <r>
    <s v="12"/>
    <s v="626402"/>
    <s v="SEKRETARIAT BADAN RISET DAN SUMBERDAYA MANUSIA KELAUTAN DAN PERIKANAN"/>
    <x v="0"/>
    <x v="0"/>
    <x v="0"/>
    <x v="7"/>
    <x v="14"/>
    <x v="29"/>
    <x v="0"/>
    <x v="24"/>
    <n v="2"/>
    <n v="1000000"/>
    <n v="2000000"/>
    <n v="0"/>
    <n v="2000000"/>
    <m/>
    <n v="0"/>
    <n v="168000"/>
    <n v="168000"/>
    <n v="168000"/>
    <n v="168000"/>
    <n v="328000"/>
    <n v="168000"/>
    <n v="168000"/>
    <n v="168000"/>
    <n v="168000"/>
    <n v="328000"/>
    <n v="0"/>
    <s v="WA.2378.EBA.962.301.I"/>
    <s v="WA.2378.EBA.962.301.I.521211"/>
    <s v="WA.2378.EBA.962.301.I.521211.000663"/>
    <s v="000663"/>
    <s v="WA.2378.EBA.962.301.I.521211.4"/>
    <s v="4"/>
    <s v="Publikasi dan Kehumasan Pusat Pendidikan KP  (OII)"/>
    <x v="1"/>
    <s v="Perencanaan dan Evaluasi"/>
    <s v="Evaluasi"/>
    <s v="Belanja Barang"/>
    <s v="Belanja Barang Non Operasional"/>
    <s v="Belanja Bahan"/>
    <s v="Non Covid"/>
  </r>
  <r>
    <s v="12"/>
    <s v="626402"/>
    <s v="SEKRETARIAT BADAN RISET DAN SUMBERDAYA MANUSIA KELAUTAN DAN PERIKANAN"/>
    <x v="0"/>
    <x v="0"/>
    <x v="2"/>
    <x v="8"/>
    <x v="15"/>
    <x v="30"/>
    <x v="0"/>
    <x v="24"/>
    <n v="8"/>
    <n v="1000000"/>
    <n v="8000000"/>
    <n v="0"/>
    <n v="8000000"/>
    <m/>
    <n v="0"/>
    <n v="483574"/>
    <n v="399474"/>
    <n v="798949"/>
    <n v="819974"/>
    <n v="862024"/>
    <n v="925099"/>
    <n v="862024"/>
    <n v="914586"/>
    <n v="641261"/>
    <n v="704336"/>
    <n v="588699"/>
    <s v="WA.2378.EBD.952.301.B"/>
    <s v="WA.2378.EBD.952.301.B.521211"/>
    <s v="WA.2378.EBD.952.301.B.521211.000956"/>
    <s v="000956"/>
    <s v="WA.2378.EBD.952.301.B.521211.4"/>
    <s v="4"/>
    <s v="Sinkronisasi Kegiatan Pendidikan KP"/>
    <x v="1"/>
    <s v="Perencanaan dan Evaluasi"/>
    <s v="Perencanaan"/>
    <s v="Belanja Barang"/>
    <s v="Belanja Barang Non Operasional"/>
    <s v="Belanja Bahan"/>
    <s v="Non Covid"/>
  </r>
  <r>
    <s v="12"/>
    <s v="626402"/>
    <s v="SEKRETARIAT BADAN RISET DAN SUMBERDAYA MANUSIA KELAUTAN DAN PERIKANAN"/>
    <x v="0"/>
    <x v="0"/>
    <x v="2"/>
    <x v="8"/>
    <x v="15"/>
    <x v="30"/>
    <x v="2"/>
    <x v="23"/>
    <n v="4"/>
    <n v="1000000"/>
    <n v="4000000"/>
    <n v="0"/>
    <n v="4000000"/>
    <m/>
    <n v="0"/>
    <n v="241787"/>
    <n v="199737"/>
    <n v="399474"/>
    <n v="409987"/>
    <n v="431012"/>
    <n v="462549"/>
    <n v="431012"/>
    <n v="457293"/>
    <n v="320631"/>
    <n v="352168"/>
    <n v="294350"/>
    <s v="WA.2378.EBD.952.301.B"/>
    <s v="WA.2378.EBD.952.301.B.522151"/>
    <s v="WA.2378.EBD.952.301.B.522151.000959"/>
    <s v="000959"/>
    <s v="WA.2378.EBD.952.301.B.522151.1"/>
    <s v="1"/>
    <s v="Sinkronisasi Kegiatan Pendidikan KP"/>
    <x v="1"/>
    <s v="Perencanaan dan Evaluasi"/>
    <s v="Perencanaan"/>
    <s v="Belanja Barang"/>
    <s v="Belanja Barang Non Operasional"/>
    <s v="Belanja Jasa"/>
    <s v="Non Covid"/>
  </r>
  <r>
    <s v="12"/>
    <s v="626402"/>
    <s v="SEKRETARIAT BADAN RISET DAN SUMBERDAYA MANUSIA KELAUTAN DAN PERIKANAN"/>
    <x v="0"/>
    <x v="0"/>
    <x v="2"/>
    <x v="8"/>
    <x v="15"/>
    <x v="31"/>
    <x v="0"/>
    <x v="24"/>
    <n v="8"/>
    <n v="1000000"/>
    <n v="8000000"/>
    <n v="0"/>
    <n v="8000000"/>
    <m/>
    <n v="0"/>
    <n v="470760"/>
    <n v="437134"/>
    <n v="848937"/>
    <n v="1008771"/>
    <n v="930311"/>
    <n v="874268"/>
    <n v="829434"/>
    <n v="896685"/>
    <n v="706139"/>
    <n v="706139"/>
    <n v="291422"/>
    <s v="WA.2378.EBD.952.301.C"/>
    <s v="WA.2378.EBD.952.301.C.521211"/>
    <s v="WA.2378.EBD.952.301.C.521211.000964"/>
    <s v="000964"/>
    <s v="WA.2378.EBD.952.301.C.521211.4"/>
    <s v="4"/>
    <s v="Penyusunan Anggaran Pendidikan KP"/>
    <x v="1"/>
    <s v="Perencanaan dan Evaluasi"/>
    <s v="Perencanaan"/>
    <s v="Belanja Barang"/>
    <s v="Belanja Barang Non Operasional"/>
    <s v="Belanja Bahan"/>
    <s v="Non Covid"/>
  </r>
  <r>
    <s v="12"/>
    <s v="626402"/>
    <s v="SEKRETARIAT BADAN RISET DAN SUMBERDAYA MANUSIA KELAUTAN DAN PERIKANAN"/>
    <x v="0"/>
    <x v="0"/>
    <x v="2"/>
    <x v="8"/>
    <x v="15"/>
    <x v="31"/>
    <x v="2"/>
    <x v="23"/>
    <n v="8"/>
    <n v="1000000"/>
    <n v="8000000"/>
    <n v="0"/>
    <n v="8000000"/>
    <m/>
    <n v="0"/>
    <n v="470760"/>
    <n v="437134"/>
    <n v="848937"/>
    <n v="1008771"/>
    <n v="930311"/>
    <n v="874268"/>
    <n v="829434"/>
    <n v="896685"/>
    <n v="706139"/>
    <n v="706139"/>
    <n v="291422"/>
    <s v="WA.2378.EBD.952.301.C"/>
    <s v="WA.2378.EBD.952.301.C.522151"/>
    <s v="WA.2378.EBD.952.301.C.522151.000967"/>
    <s v="000967"/>
    <s v="WA.2378.EBD.952.301.C.522151.1"/>
    <s v="1"/>
    <s v="Penyusunan Anggaran Pendidikan KP"/>
    <x v="1"/>
    <s v="Perencanaan dan Evaluasi"/>
    <s v="Perencanaan"/>
    <s v="Belanja Barang"/>
    <s v="Belanja Barang Non Operasional"/>
    <s v="Belanja Jasa"/>
    <s v="Non Covid"/>
  </r>
  <r>
    <s v="12"/>
    <s v="626402"/>
    <s v="SEKRETARIAT BADAN RISET DAN SUMBERDAYA MANUSIA KELAUTAN DAN PERIKANAN"/>
    <x v="0"/>
    <x v="0"/>
    <x v="2"/>
    <x v="8"/>
    <x v="15"/>
    <x v="32"/>
    <x v="0"/>
    <x v="24"/>
    <n v="8"/>
    <n v="1000000"/>
    <n v="8000000"/>
    <n v="0"/>
    <n v="8000000"/>
    <m/>
    <n v="0"/>
    <n v="771084"/>
    <n v="578313"/>
    <n v="771084"/>
    <n v="878179"/>
    <n v="899598"/>
    <n v="878179"/>
    <n v="878179"/>
    <n v="749665"/>
    <n v="578313"/>
    <n v="749665"/>
    <n v="267741"/>
    <s v="WA.2378.EBD.952.301.D"/>
    <s v="WA.2378.EBD.952.301.D.521211"/>
    <s v="WA.2378.EBD.952.301.D.521211.000972"/>
    <s v="000972"/>
    <s v="WA.2378.EBD.952.301.D.521211.4"/>
    <s v="4"/>
    <s v="Rencana Kerja Pendidikan KP"/>
    <x v="1"/>
    <s v="Perencanaan dan Evaluasi"/>
    <s v="Perencanaan"/>
    <s v="Belanja Barang"/>
    <s v="Belanja Barang Non Operasional"/>
    <s v="Belanja Bahan"/>
    <s v="Non Covid"/>
  </r>
  <r>
    <s v="12"/>
    <s v="626402"/>
    <s v="SEKRETARIAT BADAN RISET DAN SUMBERDAYA MANUSIA KELAUTAN DAN PERIKANAN"/>
    <x v="0"/>
    <x v="0"/>
    <x v="2"/>
    <x v="8"/>
    <x v="15"/>
    <x v="33"/>
    <x v="0"/>
    <x v="24"/>
    <n v="6"/>
    <n v="1000000"/>
    <n v="6000000"/>
    <n v="0"/>
    <n v="6000000"/>
    <m/>
    <n v="0"/>
    <n v="399547"/>
    <n v="345063"/>
    <n v="690127"/>
    <n v="572079"/>
    <n v="871739"/>
    <n v="599321"/>
    <n v="653804"/>
    <n v="653804"/>
    <n v="490353"/>
    <n v="581160"/>
    <n v="143003"/>
    <s v="WA.2378.EBD.952.301.E"/>
    <s v="WA.2378.EBD.952.301.E.521211"/>
    <s v="WA.2378.EBD.952.301.E.521211.000977"/>
    <s v="000977"/>
    <s v="WA.2378.EBD.952.301.E.521211.4"/>
    <s v="4"/>
    <s v="Revisi Anggaran Pendidikan KP"/>
    <x v="1"/>
    <s v="Perencanaan dan Evaluasi"/>
    <s v="Perencanaan"/>
    <s v="Belanja Barang"/>
    <s v="Belanja Barang Non Operasional"/>
    <s v="Belanja Bahan"/>
    <s v="Non Covid"/>
  </r>
  <r>
    <s v="12"/>
    <s v="626402"/>
    <s v="SEKRETARIAT BADAN RISET DAN SUMBERDAYA MANUSIA KELAUTAN DAN PERIKANAN"/>
    <x v="0"/>
    <x v="0"/>
    <x v="2"/>
    <x v="8"/>
    <x v="15"/>
    <x v="34"/>
    <x v="0"/>
    <x v="24"/>
    <n v="2"/>
    <n v="1000000"/>
    <n v="2000000"/>
    <n v="0"/>
    <n v="2000000"/>
    <m/>
    <n v="0"/>
    <n v="0"/>
    <n v="0"/>
    <n v="0"/>
    <n v="165914"/>
    <n v="1834086"/>
    <n v="0"/>
    <n v="0"/>
    <n v="0"/>
    <n v="0"/>
    <n v="0"/>
    <n v="0"/>
    <s v="WA.2378.EBD.952.301.F"/>
    <s v="WA.2378.EBD.952.301.F.521211"/>
    <s v="WA.2378.EBD.952.301.F.521211.000982"/>
    <s v="000982"/>
    <s v="WA.2378.EBD.952.301.F.521211.4"/>
    <s v="4"/>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2"/>
    <x v="23"/>
    <n v="16"/>
    <n v="1000000"/>
    <n v="16000000"/>
    <n v="0"/>
    <n v="16000000"/>
    <m/>
    <n v="0"/>
    <n v="0"/>
    <n v="0"/>
    <n v="0"/>
    <n v="1327312"/>
    <n v="14672688"/>
    <n v="0"/>
    <n v="0"/>
    <n v="0"/>
    <n v="0"/>
    <n v="0"/>
    <n v="0"/>
    <s v="WA.2378.EBD.952.301.F"/>
    <s v="WA.2378.EBD.952.301.F.522151"/>
    <s v="WA.2378.EBD.952.301.F.522151.000985"/>
    <s v="000985"/>
    <s v="WA.2378.EBD.952.301.F.522151.1"/>
    <s v="1"/>
    <s v="Rapat Kerja Teknis Pendidikan KP"/>
    <x v="1"/>
    <s v="Perencanaan dan Evaluasi"/>
    <s v="Perencanaan"/>
    <s v="Belanja Barang"/>
    <s v="Belanja Barang Non Operasional"/>
    <s v="Belanja Jasa"/>
    <s v="Non Covid"/>
  </r>
  <r>
    <s v="12"/>
    <s v="626402"/>
    <s v="SEKRETARIAT BADAN RISET DAN SUMBERDAYA MANUSIA KELAUTAN DAN PERIKANAN"/>
    <x v="0"/>
    <x v="0"/>
    <x v="2"/>
    <x v="5"/>
    <x v="16"/>
    <x v="35"/>
    <x v="0"/>
    <x v="24"/>
    <n v="4"/>
    <n v="1000000"/>
    <n v="4000000"/>
    <n v="0"/>
    <n v="4000000"/>
    <m/>
    <n v="0"/>
    <n v="242901"/>
    <n v="136972"/>
    <n v="136972"/>
    <n v="565984"/>
    <n v="142269"/>
    <n v="248198"/>
    <n v="491834"/>
    <n v="168751"/>
    <n v="168751"/>
    <n v="1518024"/>
    <n v="179344"/>
    <s v="WA.2378.EBD.953.301.B"/>
    <s v="WA.2378.EBD.953.301.B.521211"/>
    <s v="WA.2378.EBD.953.301.B.521211.001281"/>
    <s v="001281"/>
    <s v="WA.2378.EBD.953.301.B.521211.4"/>
    <s v="4"/>
    <s v="Monitoring Evaluasi Kegiatan dan Anggaran Pendidikan KP dan OII"/>
    <x v="1"/>
    <s v="Perencanaan dan Evaluasi"/>
    <s v="Evaluasi"/>
    <s v="Belanja Barang"/>
    <s v="Belanja Barang Non Operasional"/>
    <s v="Belanja Bahan"/>
    <s v="Non Covid"/>
  </r>
  <r>
    <s v="12"/>
    <s v="626402"/>
    <s v="SEKRETARIAT BADAN RISET DAN SUMBERDAYA MANUSIA KELAUTAN DAN PERIKANAN"/>
    <x v="0"/>
    <x v="0"/>
    <x v="2"/>
    <x v="5"/>
    <x v="16"/>
    <x v="35"/>
    <x v="2"/>
    <x v="23"/>
    <n v="10"/>
    <n v="1000000"/>
    <n v="10000000"/>
    <n v="0"/>
    <n v="10000000"/>
    <m/>
    <n v="0"/>
    <n v="607253"/>
    <n v="342431"/>
    <n v="342431"/>
    <n v="1414960"/>
    <n v="355672"/>
    <n v="620494"/>
    <n v="1229585"/>
    <n v="421877"/>
    <n v="421877"/>
    <n v="3795059"/>
    <n v="448361"/>
    <s v="WA.2378.EBD.953.301.B"/>
    <s v="WA.2378.EBD.953.301.B.522151"/>
    <s v="WA.2378.EBD.953.301.B.522151.001285"/>
    <s v="001285"/>
    <s v="WA.2378.EBD.953.301.B.522151.1"/>
    <s v="1"/>
    <s v="Monitoring Evaluasi Kegiatan dan Anggaran Pendidikan KP dan OII"/>
    <x v="1"/>
    <s v="Perencanaan dan Evaluasi"/>
    <s v="Evaluasi"/>
    <s v="Belanja Barang"/>
    <s v="Belanja Barang Non Operasional"/>
    <s v="Belanja Jasa"/>
    <s v="Non Covid"/>
  </r>
  <r>
    <s v="12"/>
    <s v="626402"/>
    <s v="SEKRETARIAT BADAN RISET DAN SUMBERDAYA MANUSIA KELAUTAN DAN PERIKANAN"/>
    <x v="0"/>
    <x v="0"/>
    <x v="2"/>
    <x v="5"/>
    <x v="16"/>
    <x v="36"/>
    <x v="0"/>
    <x v="24"/>
    <n v="4"/>
    <n v="1000000"/>
    <n v="4000000"/>
    <n v="0"/>
    <n v="4000000"/>
    <m/>
    <n v="0"/>
    <n v="237825"/>
    <n v="133731"/>
    <n v="15127"/>
    <n v="161575"/>
    <n v="444781"/>
    <n v="466574"/>
    <n v="390324"/>
    <n v="545849"/>
    <n v="231158"/>
    <n v="1263532"/>
    <n v="109524"/>
    <s v="WA.2378.EBD.953.301.C"/>
    <s v="WA.2378.EBD.953.301.C.521211"/>
    <s v="WA.2378.EBD.953.301.C.521211.001290"/>
    <s v="001290"/>
    <s v="WA.2378.EBD.953.301.C.521211.4"/>
    <s v="4"/>
    <s v="Monitoring Evaluasi Penyelenggaraan Pendidikan KP"/>
    <x v="1"/>
    <s v="Perencanaan dan Evaluasi"/>
    <s v="Evaluasi"/>
    <s v="Belanja Barang"/>
    <s v="Belanja Barang Non Operasional"/>
    <s v="Belanja Bahan"/>
    <s v="Non Covid"/>
  </r>
  <r>
    <s v="12"/>
    <s v="626402"/>
    <s v="SEKRETARIAT BADAN RISET DAN SUMBERDAYA MANUSIA KELAUTAN DAN PERIKANAN"/>
    <x v="0"/>
    <x v="0"/>
    <x v="2"/>
    <x v="9"/>
    <x v="17"/>
    <x v="37"/>
    <x v="0"/>
    <x v="25"/>
    <n v="4"/>
    <n v="1000000"/>
    <n v="4000000"/>
    <n v="0"/>
    <n v="4000000"/>
    <m/>
    <n v="0"/>
    <n v="1081699"/>
    <n v="142232"/>
    <n v="284465"/>
    <n v="431494"/>
    <n v="284465"/>
    <n v="142232"/>
    <n v="552561"/>
    <n v="159165"/>
    <n v="301397"/>
    <n v="418795"/>
    <n v="201495"/>
    <s v="WA.2378.EBD.955.301.C"/>
    <s v="WA.2378.EBD.955.301.C.521211"/>
    <s v="WA.2378.EBD.955.301.C.521211.001119"/>
    <s v="001119"/>
    <s v="WA.2378.EBD.955.301.C.521211.5"/>
    <s v="5"/>
    <s v="Verifikasi dan Validasi Pertanggung Jawaban Kegiatan"/>
    <x v="1"/>
    <s v="Tata Usaha"/>
    <s v="Keuangan"/>
    <s v="Belanja Barang"/>
    <s v="Belanja Barang Non Operasional"/>
    <s v="Belanja Bahan"/>
    <s v="Non Covid"/>
  </r>
  <r>
    <s v="12"/>
    <s v="626402"/>
    <s v="SEKRETARIAT BADAN RISET DAN SUMBERDAYA MANUSIA KELAUTAN DAN PERIKANAN"/>
    <x v="0"/>
    <x v="0"/>
    <x v="2"/>
    <x v="9"/>
    <x v="17"/>
    <x v="38"/>
    <x v="0"/>
    <x v="24"/>
    <n v="1"/>
    <n v="1000000"/>
    <n v="1000000"/>
    <n v="0"/>
    <n v="1000000"/>
    <m/>
    <n v="0"/>
    <n v="0"/>
    <n v="0"/>
    <n v="221667"/>
    <n v="0"/>
    <n v="70000"/>
    <n v="211667"/>
    <n v="10000"/>
    <n v="0"/>
    <n v="255000"/>
    <n v="231666"/>
    <n v="0"/>
    <s v="WA.2378.EBD.955.301.F"/>
    <s v="WA.2378.EBD.955.301.F.521211"/>
    <s v="WA.2378.EBD.955.301.F.521211.001137"/>
    <s v="001137"/>
    <s v="WA.2378.EBD.955.301.F.521211.4"/>
    <s v="4"/>
    <s v="Dukungan Kegiatan BRSDMKP"/>
    <x v="1"/>
    <s v="Tata Usaha"/>
    <s v="Keuangan"/>
    <s v="Belanja Barang"/>
    <s v="Belanja Barang Non Operasional"/>
    <s v="Belanja Bahan"/>
    <s v="Non Covid"/>
  </r>
  <r>
    <s v="12"/>
    <s v="626402"/>
    <s v="SEKRETARIAT BADAN RISET DAN SUMBERDAYA MANUSIA KELAUTAN DAN PERIKANAN"/>
    <x v="0"/>
    <x v="0"/>
    <x v="2"/>
    <x v="9"/>
    <x v="17"/>
    <x v="38"/>
    <x v="2"/>
    <x v="23"/>
    <n v="10"/>
    <n v="1000000"/>
    <n v="10000000"/>
    <n v="0"/>
    <n v="10000000"/>
    <m/>
    <n v="0"/>
    <n v="0"/>
    <n v="0"/>
    <n v="2216667"/>
    <n v="0"/>
    <n v="700000"/>
    <n v="2116667"/>
    <n v="100000"/>
    <n v="0"/>
    <n v="2550000"/>
    <n v="2316666"/>
    <n v="0"/>
    <s v="WA.2378.EBD.955.301.F"/>
    <s v="WA.2378.EBD.955.301.F.522151"/>
    <s v="WA.2378.EBD.955.301.F.522151.001138"/>
    <s v="001138"/>
    <s v="WA.2378.EBD.955.301.F.522151.1"/>
    <s v="1"/>
    <s v="Dukungan Kegiatan BRSDMKP"/>
    <x v="1"/>
    <s v="Tata Usaha"/>
    <s v="Keuangan"/>
    <s v="Belanja Barang"/>
    <s v="Belanja Barang Non Operasional"/>
    <s v="Belanja Jasa"/>
    <s v="Non Covid"/>
  </r>
  <r>
    <s v="12"/>
    <s v="626402"/>
    <s v="SEKRETARIAT BADAN RISET DAN SUMBERDAYA MANUSIA KELAUTAN DAN PERIKANAN"/>
    <x v="0"/>
    <x v="2"/>
    <x v="4"/>
    <x v="10"/>
    <x v="18"/>
    <x v="39"/>
    <x v="0"/>
    <x v="24"/>
    <n v="8"/>
    <n v="1000000"/>
    <n v="8000000"/>
    <n v="0"/>
    <n v="8000000"/>
    <m/>
    <n v="0"/>
    <n v="23778"/>
    <n v="12681"/>
    <n v="44385"/>
    <n v="44385"/>
    <n v="76089"/>
    <n v="63407"/>
    <n v="154079"/>
    <n v="1028707.0000000001"/>
    <n v="3245175"/>
    <n v="3294633"/>
    <n v="12681"/>
    <s v="WA.4345.EBC.996.301.A"/>
    <s v="WA.4345.EBC.996.301.A.521211"/>
    <s v="WA.4345.EBC.996.301.A.521211.001304"/>
    <s v="001304"/>
    <s v="WA.4345.EBC.996.301.A.521211.4"/>
    <s v="4"/>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2"/>
    <x v="23"/>
    <n v="10"/>
    <n v="1000000"/>
    <n v="10000000"/>
    <n v="0"/>
    <n v="10000000"/>
    <m/>
    <n v="0"/>
    <n v="29722"/>
    <n v="15852"/>
    <n v="55481"/>
    <n v="55481"/>
    <n v="95111"/>
    <n v="79259"/>
    <n v="192599"/>
    <n v="1285884"/>
    <n v="4056469"/>
    <n v="4118291"/>
    <n v="15851"/>
    <s v="WA.4345.EBC.996.301.A"/>
    <s v="WA.4345.EBC.996.301.A.522151"/>
    <s v="WA.4345.EBC.996.301.A.522151.001309"/>
    <s v="001309"/>
    <s v="WA.4345.EBC.996.301.A.522151.1"/>
    <s v="1"/>
    <s v="Tugas Belajar Baru"/>
    <x v="1"/>
    <s v="Perencanaan dan Evaluasi"/>
    <s v="Perencanaan"/>
    <s v="Belanja Barang"/>
    <s v="Belanja Barang Non Operasional"/>
    <s v="Belanja Jasa"/>
    <s v="Non Covid"/>
  </r>
  <r>
    <s v="12"/>
    <s v="626402"/>
    <s v="SEKRETARIAT BADAN RISET DAN SUMBERDAYA MANUSIA KELAUTAN DAN PERIKANAN"/>
    <x v="0"/>
    <x v="2"/>
    <x v="4"/>
    <x v="10"/>
    <x v="18"/>
    <x v="40"/>
    <x v="0"/>
    <x v="24"/>
    <n v="8"/>
    <n v="1000000"/>
    <n v="8000000"/>
    <n v="0"/>
    <n v="8000000"/>
    <m/>
    <n v="0"/>
    <n v="642172"/>
    <n v="637259"/>
    <n v="602167"/>
    <n v="1282939"/>
    <n v="2139168"/>
    <n v="592342"/>
    <n v="816323"/>
    <n v="500402"/>
    <n v="346481"/>
    <n v="300382"/>
    <n v="140365"/>
    <s v="WA.4345.EBC.996.301.B"/>
    <s v="WA.4345.EBC.996.301.B.521211"/>
    <s v="WA.4345.EBC.996.301.B.521211.001316"/>
    <s v="001316"/>
    <s v="WA.4345.EBC.996.301.B.521211.4"/>
    <s v="4"/>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2"/>
    <x v="23"/>
    <n v="20"/>
    <n v="1000000"/>
    <n v="20000000"/>
    <n v="0"/>
    <n v="20000000"/>
    <m/>
    <n v="0"/>
    <n v="1605429"/>
    <n v="1593147"/>
    <n v="1505418"/>
    <n v="3207348"/>
    <n v="5347920"/>
    <n v="1480855"/>
    <n v="2040807"/>
    <n v="1251006"/>
    <n v="866202"/>
    <n v="750955"/>
    <n v="350913"/>
    <s v="WA.4345.EBC.996.301.B"/>
    <s v="WA.4345.EBC.996.301.B.522151"/>
    <s v="WA.4345.EBC.996.301.B.522151.001321"/>
    <s v="001321"/>
    <s v="WA.4345.EBC.996.301.B.522151.1"/>
    <s v="1"/>
    <s v="Lanjutan Tugas Belajar"/>
    <x v="1"/>
    <s v="Perencanaan dan Evaluasi"/>
    <s v="Perencanaan"/>
    <s v="Belanja Barang"/>
    <s v="Belanja Barang Non Operasional"/>
    <s v="Belanja Jasa"/>
    <s v="Non Covid"/>
  </r>
  <r>
    <s v="12"/>
    <s v="626402"/>
    <s v="SEKRETARIAT BADAN RISET DAN SUMBERDAYA MANUSIA KELAUTAN DAN PERIKANAN"/>
    <x v="0"/>
    <x v="2"/>
    <x v="4"/>
    <x v="10"/>
    <x v="18"/>
    <x v="41"/>
    <x v="0"/>
    <x v="13"/>
    <n v="6"/>
    <n v="1000000"/>
    <n v="6000000"/>
    <n v="0"/>
    <n v="6000000"/>
    <m/>
    <n v="0"/>
    <n v="0"/>
    <n v="129003.99999999999"/>
    <n v="129003.99999999999"/>
    <n v="0"/>
    <n v="129003.99999999999"/>
    <n v="129003.99999999999"/>
    <n v="0"/>
    <n v="129003.99999999999"/>
    <n v="5225977"/>
    <n v="129002.99999999999"/>
    <n v="0"/>
    <s v="WA.4345.EBC.996.301.C"/>
    <s v="WA.4345.EBC.996.301.C.521211"/>
    <s v="WA.4345.EBC.996.301.C.521211.001329"/>
    <s v="001329"/>
    <s v="WA.4345.EBC.996.301.C.521211.3"/>
    <s v="3"/>
    <s v="Tugas Belajar Luar Negeri"/>
    <x v="1"/>
    <s v="Perencanaan dan Evaluasi"/>
    <s v="Perencanaan"/>
    <s v="Belanja Barang"/>
    <s v="Belanja Barang Non Operasional"/>
    <s v="Belanja Bahan"/>
    <s v="Non Covid"/>
  </r>
  <r>
    <s v="12"/>
    <s v="626402"/>
    <s v="SEKRETARIAT BADAN RISET DAN SUMBERDAYA MANUSIA KELAUTAN DAN PERIKANAN"/>
    <x v="0"/>
    <x v="2"/>
    <x v="4"/>
    <x v="10"/>
    <x v="19"/>
    <x v="42"/>
    <x v="0"/>
    <x v="24"/>
    <n v="8"/>
    <n v="1000000"/>
    <n v="8000000"/>
    <n v="0"/>
    <n v="8000000"/>
    <m/>
    <n v="0"/>
    <n v="0"/>
    <n v="350993"/>
    <n v="482615"/>
    <n v="350993"/>
    <n v="482615"/>
    <n v="1228474"/>
    <n v="1360097"/>
    <n v="1316222"/>
    <n v="877482"/>
    <n v="1360097"/>
    <n v="190412"/>
    <s v="WA.4345.EBC.996.302.A"/>
    <s v="WA.4345.EBC.996.302.A.521211"/>
    <s v="WA.4345.EBC.996.302.A.521211.001335"/>
    <s v="001335"/>
    <s v="WA.4345.EBC.996.302.A.521211.4"/>
    <s v="4"/>
    <s v="Aparatur KKP yang Diberikan Izin Belajar"/>
    <x v="1"/>
    <s v="Perencanaan dan Evaluasi"/>
    <s v="Perencanaan"/>
    <s v="Belanja Barang"/>
    <s v="Belanja Barang Non Operasional"/>
    <s v="Belanja Bahan"/>
    <s v="Non Covid"/>
  </r>
  <r>
    <s v="12"/>
    <s v="626402"/>
    <s v="SEKRETARIAT BADAN RISET DAN SUMBERDAYA MANUSIA KELAUTAN DAN PERIKANAN"/>
    <x v="1"/>
    <x v="1"/>
    <x v="3"/>
    <x v="6"/>
    <x v="20"/>
    <x v="43"/>
    <x v="0"/>
    <x v="26"/>
    <n v="3"/>
    <n v="1000000"/>
    <n v="3000000"/>
    <n v="0"/>
    <n v="3000000"/>
    <m/>
    <n v="68397"/>
    <n v="227678"/>
    <n v="341687"/>
    <n v="341687"/>
    <n v="227678"/>
    <n v="387278"/>
    <n v="341687"/>
    <n v="341687"/>
    <n v="341687"/>
    <n v="159600"/>
    <n v="152081"/>
    <n v="68853"/>
    <s v="DL.2376.AFA.001.051.A"/>
    <s v="DL.2376.AFA.001.051.A.521211"/>
    <s v="DL.2376.AFA.001.051.A.521211.000145"/>
    <s v="000145"/>
    <s v="DL.2376.AFA.001.051.A.521211.2"/>
    <s v="2"/>
    <s v="Bimbingan dan Pembinaan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3"/>
    <x v="0"/>
    <x v="24"/>
    <n v="3"/>
    <n v="1000000"/>
    <n v="3000000"/>
    <n v="0"/>
    <n v="3000000"/>
    <m/>
    <n v="68397"/>
    <n v="227678"/>
    <n v="341687"/>
    <n v="341687"/>
    <n v="227678"/>
    <n v="387278"/>
    <n v="341687"/>
    <n v="341687"/>
    <n v="341687"/>
    <n v="159600"/>
    <n v="152081"/>
    <n v="68853"/>
    <s v="DL.2376.AFA.001.051.A"/>
    <s v="DL.2376.AFA.001.051.A.521211"/>
    <s v="DL.2376.AFA.001.051.A.521211.000147"/>
    <s v="000147"/>
    <s v="DL.2376.AFA.001.051.A.521211.4"/>
    <s v="4"/>
    <s v="Bimbingan dan Pembinaan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3"/>
    <x v="2"/>
    <x v="23"/>
    <n v="16"/>
    <n v="1000000"/>
    <n v="16000000"/>
    <n v="0"/>
    <n v="16000000"/>
    <m/>
    <n v="364782"/>
    <n v="1214281"/>
    <n v="1822333"/>
    <n v="1822333"/>
    <n v="1214281"/>
    <n v="2065480"/>
    <n v="1822333"/>
    <n v="1822333"/>
    <n v="1822333"/>
    <n v="851200"/>
    <n v="811100"/>
    <n v="367211"/>
    <s v="DL.2376.AFA.001.051.A"/>
    <s v="DL.2376.AFA.001.051.A.522151"/>
    <s v="DL.2376.AFA.001.051.A.522151.000148"/>
    <s v="000148"/>
    <s v="DL.2376.AFA.001.051.A.522151.1"/>
    <s v="1"/>
    <s v="Bimbingan dan Pembinaan Metode dan Kurikulum"/>
    <x v="1"/>
    <s v="Penyelenggaraan Pendidikan"/>
    <s v="Metode dan Kurikulum"/>
    <s v="Belanja Barang"/>
    <s v="Belanja Barang Non Operasional"/>
    <s v="Belanja Jasa"/>
    <s v="Non Covid"/>
  </r>
  <r>
    <s v="12"/>
    <s v="626402"/>
    <s v="SEKRETARIAT BADAN RISET DAN SUMBERDAYA MANUSIA KELAUTAN DAN PERIKANAN"/>
    <x v="1"/>
    <x v="1"/>
    <x v="3"/>
    <x v="6"/>
    <x v="20"/>
    <x v="44"/>
    <x v="0"/>
    <x v="26"/>
    <n v="2"/>
    <n v="1000000"/>
    <n v="2000000"/>
    <n v="0"/>
    <n v="2000000"/>
    <m/>
    <n v="343880"/>
    <n v="220180"/>
    <n v="183349"/>
    <n v="110090"/>
    <n v="110090"/>
    <n v="220180"/>
    <n v="220180"/>
    <n v="190539"/>
    <n v="183349"/>
    <n v="73442"/>
    <n v="73442"/>
    <n v="71279"/>
    <s v="DL.2376.AFA.001.051.B"/>
    <s v="DL.2376.AFA.001.051.B.521211"/>
    <s v="DL.2376.AFA.001.051.B.521211.000151"/>
    <s v="000151"/>
    <s v="DL.2376.AFA.001.051.B.521211.2"/>
    <s v="2"/>
    <s v="Penyusunan NSPK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4"/>
    <x v="0"/>
    <x v="24"/>
    <n v="2"/>
    <n v="1000000"/>
    <n v="2000000"/>
    <n v="0"/>
    <n v="2000000"/>
    <m/>
    <n v="343880"/>
    <n v="220180"/>
    <n v="183349"/>
    <n v="110090"/>
    <n v="110090"/>
    <n v="220180"/>
    <n v="220180"/>
    <n v="190539"/>
    <n v="183349"/>
    <n v="73442"/>
    <n v="73442"/>
    <n v="71279"/>
    <s v="DL.2376.AFA.001.051.B"/>
    <s v="DL.2376.AFA.001.051.B.521211"/>
    <s v="DL.2376.AFA.001.051.B.521211.000153"/>
    <s v="000153"/>
    <s v="DL.2376.AFA.001.051.B.521211.4"/>
    <s v="4"/>
    <s v="Penyusunan NSPK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4"/>
    <x v="2"/>
    <x v="23"/>
    <n v="5"/>
    <n v="1000000"/>
    <n v="5000000"/>
    <n v="0"/>
    <n v="5000000"/>
    <m/>
    <n v="859700"/>
    <n v="550450"/>
    <n v="458372"/>
    <n v="275225"/>
    <n v="275225"/>
    <n v="550450"/>
    <n v="550450"/>
    <n v="476348"/>
    <n v="458372"/>
    <n v="183606"/>
    <n v="183606"/>
    <n v="178196"/>
    <s v="DL.2376.AFA.001.051.B"/>
    <s v="DL.2376.AFA.001.051.B.522151"/>
    <s v="DL.2376.AFA.001.051.B.522151.000154"/>
    <s v="000154"/>
    <s v="DL.2376.AFA.001.051.B.522151.1"/>
    <s v="1"/>
    <s v="Penyusunan NSPK Metode dan Kurikulum"/>
    <x v="1"/>
    <s v="Penyelenggaraan Pendidikan"/>
    <s v="Metode dan Kurikulum"/>
    <s v="Belanja Barang"/>
    <s v="Belanja Barang Non Operasional"/>
    <s v="Belanja Jasa"/>
    <s v="Non Covid"/>
  </r>
  <r>
    <s v="12"/>
    <s v="626402"/>
    <s v="SEKRETARIAT BADAN RISET DAN SUMBERDAYA MANUSIA KELAUTAN DAN PERIKANAN"/>
    <x v="1"/>
    <x v="1"/>
    <x v="3"/>
    <x v="6"/>
    <x v="12"/>
    <x v="45"/>
    <x v="0"/>
    <x v="13"/>
    <n v="1"/>
    <n v="1000000"/>
    <n v="1000000"/>
    <n v="0"/>
    <n v="1000000"/>
    <m/>
    <n v="217375"/>
    <n v="67675"/>
    <n v="67675"/>
    <n v="56377"/>
    <n v="56377"/>
    <n v="90300"/>
    <n v="112896"/>
    <n v="112896"/>
    <n v="112896"/>
    <n v="45078"/>
    <n v="36576"/>
    <n v="23879"/>
    <s v="DL.2376.AFA.001.052.A"/>
    <s v="DL.2376.AFA.001.052.A.521211"/>
    <s v="DL.2376.AFA.001.052.A.521211.000158"/>
    <s v="000158"/>
    <s v="DL.2376.AFA.001.052.A.521211.3"/>
    <s v="3"/>
    <s v="NSPK Peserta Didik"/>
    <x v="1"/>
    <s v="Penyelenggaraan Pendidikan"/>
    <s v="Peserta Didik dan Sarana Prasarana"/>
    <s v="Belanja Barang"/>
    <s v="Belanja Barang Non Operasional"/>
    <s v="Belanja Bahan"/>
    <s v="Non Covid"/>
  </r>
  <r>
    <s v="12"/>
    <s v="626402"/>
    <s v="SEKRETARIAT BADAN RISET DAN SUMBERDAYA MANUSIA KELAUTAN DAN PERIKANAN"/>
    <x v="1"/>
    <x v="1"/>
    <x v="3"/>
    <x v="6"/>
    <x v="13"/>
    <x v="46"/>
    <x v="0"/>
    <x v="26"/>
    <n v="8"/>
    <n v="1000000"/>
    <n v="8000000"/>
    <n v="0"/>
    <n v="8000000"/>
    <m/>
    <n v="392273"/>
    <n v="958451"/>
    <n v="1588854"/>
    <n v="1215355"/>
    <n v="1551307"/>
    <n v="1162986"/>
    <n v="673880"/>
    <n v="112643"/>
    <n v="29643"/>
    <n v="39524"/>
    <n v="39524"/>
    <n v="235560"/>
    <s v="DL.2376.AFA.001.053.A"/>
    <s v="DL.2376.AFA.001.053.A.521211"/>
    <s v="DL.2376.AFA.001.053.A.521211.000168"/>
    <s v="000168"/>
    <s v="DL.2376.AFA.001.053.A.521211.2"/>
    <s v="2"/>
    <s v="Pengembangan Kelembagaan Pendidikan KP"/>
    <x v="1"/>
    <s v="Kelembagaan dan Ketenagaan"/>
    <s v="Kelembagaan"/>
    <s v="Belanja Barang"/>
    <s v="Belanja Barang Non Operasional"/>
    <s v="Belanja Bahan"/>
    <s v="Non Covid"/>
  </r>
  <r>
    <s v="12"/>
    <s v="626402"/>
    <s v="SEKRETARIAT BADAN RISET DAN SUMBERDAYA MANUSIA KELAUTAN DAN PERIKANAN"/>
    <x v="1"/>
    <x v="1"/>
    <x v="3"/>
    <x v="6"/>
    <x v="13"/>
    <x v="46"/>
    <x v="0"/>
    <x v="24"/>
    <n v="8"/>
    <n v="1000000"/>
    <n v="8000000"/>
    <n v="0"/>
    <n v="8000000"/>
    <m/>
    <n v="392273"/>
    <n v="958451"/>
    <n v="1588854"/>
    <n v="1215355"/>
    <n v="1551307"/>
    <n v="1162986"/>
    <n v="673880"/>
    <n v="112643"/>
    <n v="29643"/>
    <n v="39524"/>
    <n v="39524"/>
    <n v="235560"/>
    <s v="DL.2376.AFA.001.053.A"/>
    <s v="DL.2376.AFA.001.053.A.521211"/>
    <s v="DL.2376.AFA.001.053.A.521211.000170"/>
    <s v="000170"/>
    <s v="DL.2376.AFA.001.053.A.521211.4"/>
    <s v="4"/>
    <s v="Pengembangan Kelembagaan Pendidikan KP"/>
    <x v="1"/>
    <s v="Kelembagaan dan Ketenagaan"/>
    <s v="Kelembagaan"/>
    <s v="Belanja Barang"/>
    <s v="Belanja Barang Non Operasional"/>
    <s v="Belanja Bahan"/>
    <s v="Non Covid"/>
  </r>
  <r>
    <s v="12"/>
    <s v="626402"/>
    <s v="SEKRETARIAT BADAN RISET DAN SUMBERDAYA MANUSIA KELAUTAN DAN PERIKANAN"/>
    <x v="1"/>
    <x v="1"/>
    <x v="3"/>
    <x v="6"/>
    <x v="21"/>
    <x v="47"/>
    <x v="0"/>
    <x v="24"/>
    <n v="8"/>
    <n v="1000000"/>
    <n v="8000000"/>
    <n v="0"/>
    <n v="8000000"/>
    <m/>
    <n v="30150"/>
    <n v="0"/>
    <n v="356317"/>
    <n v="0"/>
    <n v="2684026"/>
    <n v="356317"/>
    <n v="1912463"/>
    <n v="1121713"/>
    <n v="356317"/>
    <n v="0"/>
    <n v="0"/>
    <n v="1182697"/>
    <s v="DL.2376.AFA.001.054.A"/>
    <s v="DL.2376.AFA.001.054.A.521211"/>
    <s v="DL.2376.AFA.001.054.A.521211.000184"/>
    <s v="000184"/>
    <s v="DL.2376.AFA.001.054.A.521211.4"/>
    <s v="4"/>
    <s v="Penyiapan Pendidik dan Tenaga Kependidikan"/>
    <x v="1"/>
    <s v="Kelembagaan dan Ketenagaan"/>
    <s v="Ketenagaan"/>
    <s v="Belanja Barang"/>
    <s v="Belanja Barang Non Operasional"/>
    <s v="Belanja Bahan"/>
    <s v="Non Covid"/>
  </r>
  <r>
    <s v="12"/>
    <s v="626402"/>
    <s v="SEKRETARIAT BADAN RISET DAN SUMBERDAYA MANUSIA KELAUTAN DAN PERIKANAN"/>
    <x v="1"/>
    <x v="1"/>
    <x v="3"/>
    <x v="6"/>
    <x v="21"/>
    <x v="48"/>
    <x v="0"/>
    <x v="24"/>
    <n v="2"/>
    <n v="1000000"/>
    <n v="2000000"/>
    <n v="0"/>
    <n v="2000000"/>
    <m/>
    <n v="97163"/>
    <n v="1122425"/>
    <n v="0"/>
    <n v="376603"/>
    <n v="0"/>
    <n v="0"/>
    <n v="0"/>
    <n v="0"/>
    <n v="0"/>
    <n v="0"/>
    <n v="403809"/>
    <n v="0"/>
    <s v="DL.2376.AFA.001.054.B"/>
    <s v="DL.2376.AFA.001.054.B.521211"/>
    <s v="DL.2376.AFA.001.054.B.521211.000189"/>
    <s v="000189"/>
    <s v="DL.2376.AFA.001.054.B.521211.4"/>
    <s v="4"/>
    <s v="Evaluasi Beban Kerja Guru dan Dosen"/>
    <x v="1"/>
    <s v="Kelembagaan dan Ketenagaan"/>
    <s v="Ketenagaan"/>
    <s v="Belanja Barang"/>
    <s v="Belanja Barang Non Operasional"/>
    <s v="Belanja Bahan"/>
    <s v="Non Covid"/>
  </r>
  <r>
    <s v="12"/>
    <s v="626402"/>
    <s v="SEKRETARIAT BADAN RISET DAN SUMBERDAYA MANUSIA KELAUTAN DAN PERIKANAN"/>
    <x v="1"/>
    <x v="1"/>
    <x v="3"/>
    <x v="6"/>
    <x v="21"/>
    <x v="48"/>
    <x v="2"/>
    <x v="23"/>
    <n v="10"/>
    <n v="1000000"/>
    <n v="10000000"/>
    <n v="0"/>
    <n v="10000000"/>
    <m/>
    <n v="485814"/>
    <n v="5612126"/>
    <n v="0"/>
    <n v="1883016"/>
    <n v="0"/>
    <n v="0"/>
    <n v="0"/>
    <n v="0"/>
    <n v="0"/>
    <n v="0"/>
    <n v="2019044"/>
    <n v="0"/>
    <s v="DL.2376.AFA.001.054.B"/>
    <s v="DL.2376.AFA.001.054.B.522151"/>
    <s v="DL.2376.AFA.001.054.B.522151.000191"/>
    <s v="000191"/>
    <s v="DL.2376.AFA.001.054.B.522151.1"/>
    <s v="1"/>
    <s v="Evaluasi Beban Kerja Guru dan Dosen"/>
    <x v="1"/>
    <s v="Kelembagaan dan Ketenagaan"/>
    <s v="Ketenagaan"/>
    <s v="Belanja Barang"/>
    <s v="Belanja Barang Non Operasional"/>
    <s v="Belanja Jasa"/>
    <s v="Non Covid"/>
  </r>
  <r>
    <s v="12"/>
    <s v="626402"/>
    <s v="SEKRETARIAT BADAN RISET DAN SUMBERDAYA MANUSIA KELAUTAN DAN PERIKANAN"/>
    <x v="0"/>
    <x v="0"/>
    <x v="0"/>
    <x v="1"/>
    <x v="22"/>
    <x v="49"/>
    <x v="0"/>
    <x v="24"/>
    <n v="6"/>
    <n v="1000000"/>
    <n v="6000000"/>
    <n v="0"/>
    <n v="6000000"/>
    <m/>
    <n v="35464"/>
    <n v="277800"/>
    <n v="254157"/>
    <n v="455119"/>
    <n v="1164394"/>
    <n v="685633"/>
    <n v="543778"/>
    <n v="685633"/>
    <n v="579242"/>
    <n v="514933.99999999994"/>
    <n v="567421"/>
    <n v="236425"/>
    <s v="WA.2378.EBA.958.306.A"/>
    <s v="WA.2378.EBA.958.306.A.521211"/>
    <s v="WA.2378.EBA.958.306.A.521211.000322"/>
    <s v="000322"/>
    <s v="WA.2378.EBA.958.306.A.521211.4"/>
    <s v="4"/>
    <s v="Kerjasama Pendidikan KP"/>
    <x v="1"/>
    <s v="Perencanaan dan Evaluasi"/>
    <s v="Perencanaan"/>
    <s v="Belanja Barang"/>
    <s v="Belanja Barang Non Operasional"/>
    <s v="Belanja Bahan"/>
    <s v="Non Covid"/>
  </r>
  <r>
    <s v="12"/>
    <s v="626402"/>
    <s v="SEKRETARIAT BADAN RISET DAN SUMBERDAYA MANUSIA KELAUTAN DAN PERIKANAN"/>
    <x v="0"/>
    <x v="0"/>
    <x v="0"/>
    <x v="1"/>
    <x v="22"/>
    <x v="49"/>
    <x v="2"/>
    <x v="23"/>
    <n v="8"/>
    <n v="1000000"/>
    <n v="8000000"/>
    <n v="0"/>
    <n v="8000000"/>
    <m/>
    <n v="47285"/>
    <n v="370400"/>
    <n v="338876"/>
    <n v="606825"/>
    <n v="1552526"/>
    <n v="914178"/>
    <n v="725037"/>
    <n v="914178"/>
    <n v="772322"/>
    <n v="686579"/>
    <n v="756561"/>
    <n v="315233"/>
    <s v="WA.2378.EBA.958.306.A"/>
    <s v="WA.2378.EBA.958.306.A.522151"/>
    <s v="WA.2378.EBA.958.306.A.522151.000325"/>
    <s v="000325"/>
    <s v="WA.2378.EBA.958.306.A.522151.1"/>
    <s v="1"/>
    <s v="Kerjasama Pendidikan KP"/>
    <x v="1"/>
    <s v="Perencanaan dan Evaluasi"/>
    <s v="Perencanaan"/>
    <s v="Belanja Barang"/>
    <s v="Belanja Barang Non Operasional"/>
    <s v="Belanja Jasa"/>
    <s v="Non Covid"/>
  </r>
  <r>
    <s v="12"/>
    <s v="626402"/>
    <s v="SEKRETARIAT BADAN RISET DAN SUMBERDAYA MANUSIA KELAUTAN DAN PERIKANAN"/>
    <x v="0"/>
    <x v="0"/>
    <x v="0"/>
    <x v="7"/>
    <x v="14"/>
    <x v="50"/>
    <x v="0"/>
    <x v="13"/>
    <n v="4"/>
    <n v="1000000"/>
    <n v="4000000"/>
    <n v="0"/>
    <n v="4000000"/>
    <m/>
    <n v="671290"/>
    <n v="432732"/>
    <n v="0"/>
    <n v="183079"/>
    <n v="213592"/>
    <n v="194175"/>
    <n v="718447"/>
    <n v="332871"/>
    <n v="24965"/>
    <n v="194175"/>
    <n v="24965"/>
    <n v="1009709"/>
    <s v="WA.2378.EBA.962.301.A"/>
    <s v="WA.2378.EBA.962.301.A.521211"/>
    <s v="WA.2378.EBA.962.301.A.521211.000613"/>
    <s v="000613"/>
    <s v="WA.2378.EBA.962.301.A.521211.3"/>
    <s v="3"/>
    <s v="Pengelolaan dan Implementasi BMN"/>
    <x v="1"/>
    <s v="Tata Usaha"/>
    <s v="Umum"/>
    <s v="Belanja Barang"/>
    <s v="Belanja Barang Non Operasional"/>
    <s v="Belanja Bahan"/>
    <s v="Non Covid"/>
  </r>
  <r>
    <s v="12"/>
    <s v="626402"/>
    <s v="SEKRETARIAT BADAN RISET DAN SUMBERDAYA MANUSIA KELAUTAN DAN PERIKANAN"/>
    <x v="0"/>
    <x v="0"/>
    <x v="0"/>
    <x v="7"/>
    <x v="14"/>
    <x v="51"/>
    <x v="0"/>
    <x v="27"/>
    <n v="4"/>
    <n v="1000000"/>
    <n v="4000000"/>
    <n v="0"/>
    <n v="4000000"/>
    <m/>
    <n v="227154"/>
    <n v="255391"/>
    <n v="262100.00000000003"/>
    <n v="314520"/>
    <n v="314520"/>
    <n v="306832"/>
    <n v="401887"/>
    <n v="279574"/>
    <n v="262100.00000000003"/>
    <n v="349467"/>
    <n v="757659"/>
    <n v="268796"/>
    <s v="WA.2378.EBA.962.301.B"/>
    <s v="WA.2378.EBA.962.301.B.521211"/>
    <s v="WA.2378.EBA.962.301.B.521211.000618"/>
    <s v="000618"/>
    <s v="WA.2378.EBA.962.301.B.521211.2"/>
    <s v="2"/>
    <s v="Pembinaan dan Koordinasi Kepala Pusdik KP"/>
    <x v="1"/>
    <s v="Tata Usaha"/>
    <s v="Umum"/>
    <s v="Belanja Barang"/>
    <s v="Belanja Barang Non Operasional"/>
    <s v="Belanja Bahan"/>
    <s v="Non Covid"/>
  </r>
  <r>
    <s v="12"/>
    <s v="626402"/>
    <s v="SEKRETARIAT BADAN RISET DAN SUMBERDAYA MANUSIA KELAUTAN DAN PERIKANAN"/>
    <x v="0"/>
    <x v="0"/>
    <x v="0"/>
    <x v="7"/>
    <x v="14"/>
    <x v="52"/>
    <x v="0"/>
    <x v="28"/>
    <n v="8"/>
    <n v="1000000"/>
    <n v="8000000"/>
    <n v="0"/>
    <n v="8000000"/>
    <m/>
    <n v="42051"/>
    <n v="1398974"/>
    <n v="533333"/>
    <n v="30769"/>
    <n v="994872"/>
    <n v="184615"/>
    <n v="533333"/>
    <n v="46154"/>
    <n v="979487"/>
    <n v="30769"/>
    <n v="2538462"/>
    <n v="687181"/>
    <s v="WA.2378.EBA.962.301.C"/>
    <s v="WA.2378.EBA.962.301.C.521211"/>
    <s v="WA.2378.EBA.962.301.C.521211.000622"/>
    <s v="000622"/>
    <s v="WA.2378.EBA.962.301.C.521211.1"/>
    <s v="1"/>
    <s v="Pengelolaan Kearsipan, Tata Naskah Dinas dan Persuratan Pusat Pendidikan KP"/>
    <x v="1"/>
    <s v="Tata Usaha"/>
    <s v="Umum"/>
    <s v="Belanja Barang"/>
    <s v="Belanja Barang Non Operasional"/>
    <s v="Belanja Bahan"/>
    <s v="Non Covid"/>
  </r>
  <r>
    <s v="12"/>
    <s v="626402"/>
    <s v="SEKRETARIAT BADAN RISET DAN SUMBERDAYA MANUSIA KELAUTAN DAN PERIKANAN"/>
    <x v="0"/>
    <x v="0"/>
    <x v="0"/>
    <x v="7"/>
    <x v="14"/>
    <x v="52"/>
    <x v="0"/>
    <x v="13"/>
    <n v="8"/>
    <n v="1000000"/>
    <n v="8000000"/>
    <n v="0"/>
    <n v="8000000"/>
    <m/>
    <n v="42051"/>
    <n v="1398974"/>
    <n v="533333"/>
    <n v="30769"/>
    <n v="994872"/>
    <n v="184615"/>
    <n v="533333"/>
    <n v="46154"/>
    <n v="979487"/>
    <n v="30769"/>
    <n v="2538462"/>
    <n v="687181"/>
    <s v="WA.2378.EBA.962.301.C"/>
    <s v="WA.2378.EBA.962.301.C.521211"/>
    <s v="WA.2378.EBA.962.301.C.521211.000624"/>
    <s v="000624"/>
    <s v="WA.2378.EBA.962.301.C.521211.3"/>
    <s v="3"/>
    <s v="Pengelolaan Kearsipan, Tata Naskah Dinas dan Persuratan Pusat Pendidikan KP"/>
    <x v="1"/>
    <s v="Tata Usaha"/>
    <s v="Umum"/>
    <s v="Belanja Barang"/>
    <s v="Belanja Barang Non Operasional"/>
    <s v="Belanja Bahan"/>
    <s v="Non Covid"/>
  </r>
  <r>
    <s v="12"/>
    <s v="626402"/>
    <s v="SEKRETARIAT BADAN RISET DAN SUMBERDAYA MANUSIA KELAUTAN DAN PERIKANAN"/>
    <x v="0"/>
    <x v="0"/>
    <x v="0"/>
    <x v="7"/>
    <x v="14"/>
    <x v="53"/>
    <x v="0"/>
    <x v="13"/>
    <n v="4"/>
    <n v="1000000"/>
    <n v="4000000"/>
    <n v="0"/>
    <n v="4000000"/>
    <m/>
    <n v="229510"/>
    <n v="229510"/>
    <n v="229510"/>
    <n v="259950"/>
    <n v="259950"/>
    <n v="482213"/>
    <n v="259950"/>
    <n v="259950"/>
    <n v="259950"/>
    <n v="784200"/>
    <n v="348855"/>
    <n v="396452"/>
    <s v="WA.2378.EBA.962.301.E"/>
    <s v="WA.2378.EBA.962.301.E.521211"/>
    <s v="WA.2378.EBA.962.301.E.521211.000637"/>
    <s v="000637"/>
    <s v="WA.2378.EBA.962.301.E.521211.3"/>
    <s v="3"/>
    <s v="Pengelolaan Administrasi Kepegawaian Pusdik KP"/>
    <x v="1"/>
    <s v="Tata Usaha"/>
    <s v="Umum"/>
    <s v="Belanja Barang"/>
    <s v="Belanja Barang Non Operasional"/>
    <s v="Belanja Bahan"/>
    <s v="Non Covid"/>
  </r>
  <r>
    <s v="12"/>
    <s v="626402"/>
    <s v="SEKRETARIAT BADAN RISET DAN SUMBERDAYA MANUSIA KELAUTAN DAN PERIKANAN"/>
    <x v="0"/>
    <x v="0"/>
    <x v="0"/>
    <x v="7"/>
    <x v="14"/>
    <x v="54"/>
    <x v="0"/>
    <x v="24"/>
    <n v="2"/>
    <n v="1000000"/>
    <n v="2000000"/>
    <n v="0"/>
    <n v="2000000"/>
    <m/>
    <n v="9992"/>
    <n v="249790"/>
    <n v="197834"/>
    <n v="609488"/>
    <n v="389673"/>
    <n v="189841"/>
    <n v="49958"/>
    <n v="39966"/>
    <n v="9992"/>
    <n v="9992"/>
    <n v="9992"/>
    <n v="233482"/>
    <s v="WA.2378.EBA.962.301.F"/>
    <s v="WA.2378.EBA.962.301.F.521211"/>
    <s v="WA.2378.EBA.962.301.F.521211.000645"/>
    <s v="000645"/>
    <s v="WA.2378.EBA.962.301.F.521211.4"/>
    <s v="4"/>
    <s v="Penjaminan Mutu Kelembagaan"/>
    <x v="1"/>
    <s v="Kelembagaan dan Ketenagaan"/>
    <s v="Kelembagaan"/>
    <s v="Belanja Barang"/>
    <s v="Belanja Barang Non Operasional"/>
    <s v="Belanja Bahan"/>
    <s v="Non Covid"/>
  </r>
  <r>
    <s v="12"/>
    <s v="626402"/>
    <s v="SEKRETARIAT BADAN RISET DAN SUMBERDAYA MANUSIA KELAUTAN DAN PERIKANAN"/>
    <x v="0"/>
    <x v="0"/>
    <x v="0"/>
    <x v="7"/>
    <x v="14"/>
    <x v="55"/>
    <x v="0"/>
    <x v="24"/>
    <n v="2"/>
    <n v="1000000"/>
    <n v="2000000"/>
    <n v="0"/>
    <n v="2000000"/>
    <m/>
    <n v="5195"/>
    <n v="316588"/>
    <n v="147784"/>
    <n v="126583"/>
    <n v="126583"/>
    <n v="253186"/>
    <n v="253186"/>
    <n v="253186"/>
    <n v="253186"/>
    <n v="105583"/>
    <n v="116798"/>
    <n v="42142"/>
    <s v="WA.2378.EBA.962.301.G"/>
    <s v="WA.2378.EBA.962.301.G.521211"/>
    <s v="WA.2378.EBA.962.301.G.521211.000652"/>
    <s v="000652"/>
    <s v="WA.2378.EBA.962.301.G.521211.4"/>
    <s v="4"/>
    <s v="Bimbingan Penelitian Dan Pengabdian Kepada Masyarakat"/>
    <x v="1"/>
    <s v="Penyelenggaraan Pendidikan"/>
    <s v="Metode dan Kurikulum"/>
    <s v="Belanja Barang"/>
    <s v="Belanja Barang Non Operasional"/>
    <s v="Belanja Bahan"/>
    <s v="Non Covid"/>
  </r>
  <r>
    <s v="12"/>
    <s v="626402"/>
    <s v="SEKRETARIAT BADAN RISET DAN SUMBERDAYA MANUSIA KELAUTAN DAN PERIKANAN"/>
    <x v="0"/>
    <x v="0"/>
    <x v="0"/>
    <x v="7"/>
    <x v="14"/>
    <x v="56"/>
    <x v="0"/>
    <x v="24"/>
    <n v="4"/>
    <n v="1000000"/>
    <n v="4000000"/>
    <n v="0"/>
    <n v="4000000"/>
    <m/>
    <n v="70396"/>
    <n v="320793"/>
    <n v="320793"/>
    <n v="320793"/>
    <n v="320793"/>
    <n v="534388"/>
    <n v="534388"/>
    <n v="534388"/>
    <n v="534388"/>
    <n v="320793"/>
    <n v="123192"/>
    <n v="64894.999999999993"/>
    <s v="WA.2378.EBA.962.301.H"/>
    <s v="WA.2378.EBA.962.301.H.521211"/>
    <s v="WA.2378.EBA.962.301.H.521211.000658"/>
    <s v="000658"/>
    <s v="WA.2378.EBA.962.301.H.521211.4"/>
    <s v="4"/>
    <s v="Serapan  Lulusan Pendidikan KP"/>
    <x v="1"/>
    <s v="Penyelenggaraan Pendidikan"/>
    <s v="Peserta Didik dan Sarana Prasarana"/>
    <s v="Belanja Barang"/>
    <s v="Belanja Barang Non Operasional"/>
    <s v="Belanja Bahan"/>
    <s v="Non Covid"/>
  </r>
  <r>
    <s v="12"/>
    <s v="626402"/>
    <s v="SEKRETARIAT BADAN RISET DAN SUMBERDAYA MANUSIA KELAUTAN DAN PERIKANAN"/>
    <x v="0"/>
    <x v="0"/>
    <x v="0"/>
    <x v="11"/>
    <x v="23"/>
    <x v="57"/>
    <x v="1"/>
    <x v="1"/>
    <n v="48"/>
    <n v="1000000"/>
    <n v="48000000"/>
    <n v="0"/>
    <n v="48000000"/>
    <m/>
    <n v="51060"/>
    <n v="4380285"/>
    <n v="6201433"/>
    <n v="6621828"/>
    <n v="3382909"/>
    <n v="3777775"/>
    <n v="4039884"/>
    <n v="3777775"/>
    <n v="3382909"/>
    <n v="4458577"/>
    <n v="3320956"/>
    <n v="4604609"/>
    <s v="WA.2378.EBA.994.002.GA"/>
    <s v="WA.2378.EBA.994.002.GA.521811"/>
    <s v="WA.2378.EBA.994.002.GA.521811.000520"/>
    <s v="000520"/>
    <s v="WA.2378.EBA.994.002.GA.521811.1"/>
    <s v="1"/>
    <s v="Operasional dan Pemeliharaan Kantor Pusat Pendidikan KP"/>
    <x v="1"/>
    <s v="Tata Usaha"/>
    <s v="Umum"/>
    <s v="Belanja Barang"/>
    <s v="Belanja Barang Operasional"/>
    <s v="Persediaan"/>
    <s v="Non Covid"/>
  </r>
  <r>
    <s v="12"/>
    <s v="626402"/>
    <s v="SEKRETARIAT BADAN RISET DAN SUMBERDAYA MANUSIA KELAUTAN DAN PERIKANAN"/>
    <x v="0"/>
    <x v="0"/>
    <x v="2"/>
    <x v="8"/>
    <x v="15"/>
    <x v="58"/>
    <x v="0"/>
    <x v="24"/>
    <n v="8"/>
    <n v="1000000"/>
    <n v="8000000"/>
    <n v="0"/>
    <n v="8000000"/>
    <m/>
    <n v="63241"/>
    <n v="442688"/>
    <n v="358366"/>
    <n v="653491"/>
    <n v="874835"/>
    <n v="1001318"/>
    <n v="874835"/>
    <n v="874835"/>
    <n v="969697"/>
    <n v="695652"/>
    <n v="864295"/>
    <n v="326747"/>
    <s v="WA.2378.EBD.952.301.A"/>
    <s v="WA.2378.EBD.952.301.A.521211"/>
    <s v="WA.2378.EBD.952.301.A.521211.000949"/>
    <s v="000949"/>
    <s v="WA.2378.EBD.952.301.A.521211.4"/>
    <s v="4"/>
    <s v="Perencanaan Kinerja Pendidikan KP"/>
    <x v="1"/>
    <s v="Perencanaan dan Evaluasi"/>
    <s v="Perencanaan"/>
    <s v="Belanja Barang"/>
    <s v="Belanja Barang Non Operasional"/>
    <s v="Belanja Bahan"/>
    <s v="Non Covid"/>
  </r>
  <r>
    <s v="12"/>
    <s v="626402"/>
    <s v="SEKRETARIAT BADAN RISET DAN SUMBERDAYA MANUSIA KELAUTAN DAN PERIKANAN"/>
    <x v="0"/>
    <x v="0"/>
    <x v="2"/>
    <x v="5"/>
    <x v="16"/>
    <x v="59"/>
    <x v="0"/>
    <x v="24"/>
    <n v="4"/>
    <n v="1000000"/>
    <n v="4000000"/>
    <n v="0"/>
    <n v="4000000"/>
    <m/>
    <n v="6663"/>
    <n v="200825"/>
    <n v="312103"/>
    <n v="198826"/>
    <n v="194162"/>
    <n v="307438"/>
    <n v="194162"/>
    <n v="194162"/>
    <n v="300775"/>
    <n v="194162"/>
    <n v="1702562"/>
    <n v="194160"/>
    <s v="WA.2378.EBD.953.301.A"/>
    <s v="WA.2378.EBD.953.301.A.521211"/>
    <s v="WA.2378.EBD.953.301.A.521211.001274"/>
    <s v="001274"/>
    <s v="WA.2378.EBD.953.301.A.521211.4"/>
    <s v="4"/>
    <s v="Monitoring Evaluasi Kinerja Pendidikan KP"/>
    <x v="1"/>
    <s v="Perencanaan dan Evaluasi"/>
    <s v="Evaluasi"/>
    <s v="Belanja Barang"/>
    <s v="Belanja Barang Non Operasional"/>
    <s v="Belanja Bahan"/>
    <s v="Non Covid"/>
  </r>
  <r>
    <s v="12"/>
    <s v="626402"/>
    <s v="SEKRETARIAT BADAN RISET DAN SUMBERDAYA MANUSIA KELAUTAN DAN PERIKANAN"/>
    <x v="0"/>
    <x v="0"/>
    <x v="2"/>
    <x v="5"/>
    <x v="24"/>
    <x v="60"/>
    <x v="0"/>
    <x v="24"/>
    <n v="4"/>
    <n v="1000000"/>
    <n v="4000000"/>
    <n v="0"/>
    <n v="4000000"/>
    <m/>
    <n v="410196"/>
    <n v="388270"/>
    <n v="351825"/>
    <n v="436671"/>
    <n v="0"/>
    <n v="0"/>
    <n v="631757"/>
    <n v="0"/>
    <n v="0"/>
    <n v="811021"/>
    <n v="548445"/>
    <n v="421815"/>
    <s v="WA.2378.EBD.953.302.A"/>
    <s v="WA.2378.EBD.953.302.A.521211"/>
    <s v="WA.2378.EBD.953.302.A.521211.001297"/>
    <s v="001297"/>
    <s v="WA.2378.EBD.953.302.A.521211.4"/>
    <s v="4"/>
    <s v="Laporan Kinerja Lingkup Pendidikan KP"/>
    <x v="1"/>
    <s v="Perencanaan dan Evaluasi"/>
    <s v="Evaluasi"/>
    <s v="Belanja Barang"/>
    <s v="Belanja Barang Non Operasional"/>
    <s v="Belanja Bahan"/>
    <s v="Non Covid"/>
  </r>
  <r>
    <s v="12"/>
    <s v="626402"/>
    <s v="SEKRETARIAT BADAN RISET DAN SUMBERDAYA MANUSIA KELAUTAN DAN PERIKANAN"/>
    <x v="0"/>
    <x v="0"/>
    <x v="2"/>
    <x v="9"/>
    <x v="17"/>
    <x v="61"/>
    <x v="0"/>
    <x v="24"/>
    <n v="4"/>
    <n v="1000000"/>
    <n v="4000000"/>
    <n v="0"/>
    <n v="4000000"/>
    <m/>
    <n v="149808"/>
    <n v="262821"/>
    <n v="0"/>
    <n v="0"/>
    <n v="262821"/>
    <n v="0"/>
    <n v="565065"/>
    <n v="302244"/>
    <n v="39423"/>
    <n v="1092677"/>
    <n v="1022898"/>
    <n v="302243"/>
    <s v="WA.2378.EBD.955.301.A"/>
    <s v="WA.2378.EBD.955.301.A.521211"/>
    <s v="WA.2378.EBD.955.301.A.521211.001106"/>
    <s v="001106"/>
    <s v="WA.2378.EBD.955.301.A.521211.4"/>
    <s v="4"/>
    <s v="Penyusunan Laporan Keuangan dan PIPK"/>
    <x v="1"/>
    <s v="Tata Usaha"/>
    <s v="Keuangan"/>
    <s v="Belanja Barang"/>
    <s v="Belanja Barang Non Operasional"/>
    <s v="Belanja Bahan"/>
    <s v="Non Covid"/>
  </r>
  <r>
    <s v="12"/>
    <s v="626402"/>
    <s v="SEKRETARIAT BADAN RISET DAN SUMBERDAYA MANUSIA KELAUTAN DAN PERIKANAN"/>
    <x v="0"/>
    <x v="0"/>
    <x v="2"/>
    <x v="9"/>
    <x v="17"/>
    <x v="62"/>
    <x v="0"/>
    <x v="24"/>
    <n v="4"/>
    <n v="1000000"/>
    <n v="4000000"/>
    <n v="0"/>
    <n v="4000000"/>
    <m/>
    <n v="305810"/>
    <n v="307339"/>
    <n v="0"/>
    <n v="498471"/>
    <n v="0"/>
    <n v="192661"/>
    <n v="305810"/>
    <n v="238532"/>
    <n v="0"/>
    <n v="1587920"/>
    <n v="563457"/>
    <n v="0"/>
    <s v="WA.2378.EBD.955.301.B"/>
    <s v="WA.2378.EBD.955.301.B.521211"/>
    <s v="WA.2378.EBD.955.301.B.521211.001112"/>
    <s v="001112"/>
    <s v="WA.2378.EBD.955.301.B.521211.4"/>
    <s v="4"/>
    <s v="Penyusunan Sistem Pengendalian Intern Pemerintah (SPIP)"/>
    <x v="1"/>
    <s v="Tata Usaha"/>
    <s v="Keuangan"/>
    <s v="Belanja Barang"/>
    <s v="Belanja Barang Non Operasional"/>
    <s v="Belanja Bahan"/>
    <s v="Non Covid"/>
  </r>
  <r>
    <s v="12"/>
    <s v="626402"/>
    <s v="SEKRETARIAT BADAN RISET DAN SUMBERDAYA MANUSIA KELAUTAN DAN PERIKANAN"/>
    <x v="0"/>
    <x v="0"/>
    <x v="2"/>
    <x v="9"/>
    <x v="17"/>
    <x v="63"/>
    <x v="0"/>
    <x v="24"/>
    <n v="6"/>
    <n v="1000000"/>
    <n v="6000000"/>
    <n v="0"/>
    <n v="6000000"/>
    <m/>
    <n v="696004"/>
    <n v="0"/>
    <n v="0"/>
    <n v="467117"/>
    <n v="0"/>
    <n v="175169"/>
    <n v="1833084"/>
    <n v="502151"/>
    <n v="35034"/>
    <n v="1368185"/>
    <n v="923256"/>
    <n v="0"/>
    <s v="WA.2378.EBD.955.301.D"/>
    <s v="WA.2378.EBD.955.301.D.521211"/>
    <s v="WA.2378.EBD.955.301.D.521211.001125"/>
    <s v="001125"/>
    <s v="WA.2378.EBD.955.301.D.521211.4"/>
    <s v="4"/>
    <s v="Pengelolaan PNBP Lingkup Satuan Pendidikan KP"/>
    <x v="1"/>
    <s v="Tata Usaha"/>
    <s v="Keuangan"/>
    <s v="Belanja Barang"/>
    <s v="Belanja Barang Non Operasional"/>
    <s v="Belanja Bahan"/>
    <s v="Non Covid"/>
  </r>
  <r>
    <s v="12"/>
    <s v="626402"/>
    <s v="SEKRETARIAT BADAN RISET DAN SUMBERDAYA MANUSIA KELAUTAN DAN PERIKANAN"/>
    <x v="0"/>
    <x v="0"/>
    <x v="2"/>
    <x v="9"/>
    <x v="17"/>
    <x v="64"/>
    <x v="0"/>
    <x v="24"/>
    <n v="6"/>
    <n v="1000000"/>
    <n v="6000000"/>
    <n v="0"/>
    <n v="6000000"/>
    <m/>
    <n v="739904"/>
    <n v="0"/>
    <n v="0"/>
    <n v="513067"/>
    <n v="0"/>
    <n v="0"/>
    <n v="840240"/>
    <n v="0"/>
    <n v="1338389"/>
    <n v="468452"/>
    <n v="1631497"/>
    <n v="468451"/>
    <s v="WA.2378.EBD.955.301.E"/>
    <s v="WA.2378.EBD.955.301.E.521211"/>
    <s v="WA.2378.EBD.955.301.E.521211.001131"/>
    <s v="001131"/>
    <s v="WA.2378.EBD.955.301.E.521211.4"/>
    <s v="4"/>
    <s v="Pemutakhiran data Administrasi Keuangan"/>
    <x v="1"/>
    <s v="Tata Usaha"/>
    <s v="Keuangan"/>
    <s v="Belanja Barang"/>
    <s v="Belanja Barang Non Operasional"/>
    <s v="Belanja Bahan"/>
    <s v="Non Covid"/>
  </r>
  <r>
    <s v="12"/>
    <s v="626402"/>
    <s v="SEKRETARIAT BADAN RISET DAN SUMBERDAYA MANUSIA KELAUTAN DAN PERIKANAN"/>
    <x v="0"/>
    <x v="0"/>
    <x v="2"/>
    <x v="9"/>
    <x v="17"/>
    <x v="65"/>
    <x v="0"/>
    <x v="24"/>
    <n v="2"/>
    <n v="1000000"/>
    <n v="2000000"/>
    <n v="0"/>
    <n v="2000000"/>
    <m/>
    <n v="60048"/>
    <n v="177582"/>
    <n v="177582"/>
    <n v="126924"/>
    <n v="126924"/>
    <n v="228392"/>
    <n v="228392"/>
    <n v="228392"/>
    <n v="228392"/>
    <n v="50810"/>
    <n v="304760"/>
    <n v="61802"/>
    <s v="WA.2378.EBD.955.301.G"/>
    <s v="WA.2378.EBD.955.301.G.521211"/>
    <s v="WA.2378.EBD.955.301.G.521211.001143"/>
    <s v="001143"/>
    <s v="WA.2378.EBD.955.301.G.521211.4"/>
    <s v="4"/>
    <s v="Pembinaan Pelaksanaan Kewirausahaan dan TEFA"/>
    <x v="1"/>
    <s v="Penyelenggaraan Pendidikan"/>
    <s v="Metode dan Kurikulum"/>
    <s v="Belanja Barang"/>
    <s v="Belanja Barang Non Operasional"/>
    <s v="Belanja Bahan"/>
    <s v="Non Covid"/>
  </r>
  <r>
    <s v="12"/>
    <s v="626402"/>
    <s v="SEKRETARIAT BADAN RISET DAN SUMBERDAYA MANUSIA KELAUTAN DAN PERIKANAN"/>
    <x v="0"/>
    <x v="0"/>
    <x v="2"/>
    <x v="9"/>
    <x v="17"/>
    <x v="65"/>
    <x v="2"/>
    <x v="23"/>
    <n v="20"/>
    <n v="1000000"/>
    <n v="20000000"/>
    <n v="0"/>
    <n v="20000000"/>
    <m/>
    <n v="600485"/>
    <n v="1775821"/>
    <n v="1775821"/>
    <n v="1269241"/>
    <n v="1269241"/>
    <n v="2283923"/>
    <n v="2283923"/>
    <n v="2283923"/>
    <n v="2283923"/>
    <n v="508102"/>
    <n v="3047600"/>
    <n v="617997"/>
    <s v="WA.2378.EBD.955.301.G"/>
    <s v="WA.2378.EBD.955.301.G.522151"/>
    <s v="WA.2378.EBD.955.301.G.522151.001144"/>
    <s v="001144"/>
    <s v="WA.2378.EBD.955.301.G.522151.1"/>
    <s v="1"/>
    <s v="Pembinaan Pelaksanaan Kewirausahaan dan TEFA"/>
    <x v="1"/>
    <s v="Penyelenggaraan Pendidikan"/>
    <s v="Metode dan Kurikulum"/>
    <s v="Belanja Barang"/>
    <s v="Belanja Barang Non Operasional"/>
    <s v="Belanja Jasa"/>
    <s v="Non Covid"/>
  </r>
  <r>
    <s v="12"/>
    <s v="626402"/>
    <s v="SEKRETARIAT BADAN RISET DAN SUMBERDAYA MANUSIA KELAUTAN DAN PERIKANAN"/>
    <x v="1"/>
    <x v="3"/>
    <x v="5"/>
    <x v="12"/>
    <x v="25"/>
    <x v="66"/>
    <x v="0"/>
    <x v="29"/>
    <n v="1"/>
    <n v="1000000"/>
    <n v="1000000"/>
    <n v="0"/>
    <n v="1000000"/>
    <m/>
    <n v="83000"/>
    <n v="83000"/>
    <n v="83000"/>
    <n v="83000"/>
    <n v="83000"/>
    <n v="83000"/>
    <n v="83000"/>
    <n v="83000"/>
    <n v="83000"/>
    <n v="83000"/>
    <n v="83000"/>
    <n v="87000"/>
    <s v="DL.2375.AFA.001.051.A"/>
    <s v="DL.2375.AFA.001.051.A.521211"/>
    <s v="DL.2375.AFA.001.051.A.521211.000001"/>
    <s v="000001"/>
    <s v="DL.2375.AFA.001.051.A.521211.1"/>
    <s v="1"/>
    <s v="Penyusunan Kerangka Kualifikasi Nasional Indonesia (KKNI)"/>
    <x v="2"/>
    <m/>
    <m/>
    <s v="Belanja Barang"/>
    <s v="Belanja Barang Non Operasional"/>
    <s v="Belanja Bahan"/>
    <s v="Non Covid"/>
  </r>
  <r>
    <s v="12"/>
    <s v="626402"/>
    <s v="SEKRETARIAT BADAN RISET DAN SUMBERDAYA MANUSIA KELAUTAN DAN PERIKANAN"/>
    <x v="1"/>
    <x v="3"/>
    <x v="5"/>
    <x v="12"/>
    <x v="25"/>
    <x v="66"/>
    <x v="0"/>
    <x v="13"/>
    <n v="1"/>
    <n v="1000000"/>
    <n v="1000000"/>
    <n v="0"/>
    <n v="1000000"/>
    <m/>
    <n v="83000"/>
    <n v="83000"/>
    <n v="83000"/>
    <n v="83000"/>
    <n v="83000"/>
    <n v="83000"/>
    <n v="83000"/>
    <n v="83000"/>
    <n v="83000"/>
    <n v="83000"/>
    <n v="83000"/>
    <n v="87000"/>
    <s v="DL.2375.AFA.001.051.A"/>
    <s v="DL.2375.AFA.001.051.A.521211"/>
    <s v="DL.2375.AFA.001.051.A.521211.000003"/>
    <s v="000003"/>
    <s v="DL.2375.AFA.001.051.A.521211.3"/>
    <s v="3"/>
    <s v="Penyusunan Kerangka Kualifikasi Nasional Indonesia (KKNI)"/>
    <x v="2"/>
    <m/>
    <m/>
    <s v="Belanja Barang"/>
    <s v="Belanja Barang Non Operasional"/>
    <s v="Belanja Bahan"/>
    <s v="Non Covid"/>
  </r>
  <r>
    <s v="12"/>
    <s v="626402"/>
    <s v="SEKRETARIAT BADAN RISET DAN SUMBERDAYA MANUSIA KELAUTAN DAN PERIKANAN"/>
    <x v="1"/>
    <x v="3"/>
    <x v="5"/>
    <x v="12"/>
    <x v="25"/>
    <x v="66"/>
    <x v="0"/>
    <x v="14"/>
    <n v="1"/>
    <n v="1000000"/>
    <n v="1000000"/>
    <n v="0"/>
    <n v="1000000"/>
    <m/>
    <n v="83000"/>
    <n v="83000"/>
    <n v="83000"/>
    <n v="83000"/>
    <n v="83000"/>
    <n v="83000"/>
    <n v="83000"/>
    <n v="83000"/>
    <n v="83000"/>
    <n v="83000"/>
    <n v="83000"/>
    <n v="87000"/>
    <s v="DL.2375.AFA.001.051.A"/>
    <s v="DL.2375.AFA.001.051.A.521211"/>
    <s v="DL.2375.AFA.001.051.A.521211.000004"/>
    <s v="000004"/>
    <s v="DL.2375.AFA.001.051.A.521211.4"/>
    <s v="4"/>
    <s v="Penyusunan Kerangka Kualifikasi Nasional Indonesia (KKNI)"/>
    <x v="2"/>
    <m/>
    <m/>
    <s v="Belanja Barang"/>
    <s v="Belanja Barang Non Operasional"/>
    <s v="Belanja Bahan"/>
    <s v="Non Covid"/>
  </r>
  <r>
    <s v="12"/>
    <s v="626402"/>
    <s v="SEKRETARIAT BADAN RISET DAN SUMBERDAYA MANUSIA KELAUTAN DAN PERIKANAN"/>
    <x v="1"/>
    <x v="3"/>
    <x v="5"/>
    <x v="12"/>
    <x v="25"/>
    <x v="66"/>
    <x v="2"/>
    <x v="30"/>
    <n v="10"/>
    <n v="1000000"/>
    <n v="10000000"/>
    <n v="0"/>
    <n v="10000000"/>
    <m/>
    <n v="833000"/>
    <n v="833000"/>
    <n v="833000"/>
    <n v="833000"/>
    <n v="833000"/>
    <n v="833000"/>
    <n v="833000"/>
    <n v="833000"/>
    <n v="833000"/>
    <n v="833000"/>
    <n v="833000"/>
    <n v="837000"/>
    <s v="DL.2375.AFA.001.051.A"/>
    <s v="DL.2375.AFA.001.051.A.522151"/>
    <s v="DL.2375.AFA.001.051.A.522151.000006"/>
    <s v="000006"/>
    <s v="DL.2375.AFA.001.051.A.522151.1"/>
    <s v="1"/>
    <s v="Penyusunan Kerangka Kualifikasi Nasional Indonesia (KKNI)"/>
    <x v="2"/>
    <m/>
    <m/>
    <s v="Belanja Barang"/>
    <s v="Belanja Barang Non Operasional"/>
    <s v="Belanja Jasa"/>
    <s v="Non Covid"/>
  </r>
  <r>
    <s v="12"/>
    <s v="626402"/>
    <s v="SEKRETARIAT BADAN RISET DAN SUMBERDAYA MANUSIA KELAUTAN DAN PERIKANAN"/>
    <x v="1"/>
    <x v="3"/>
    <x v="5"/>
    <x v="12"/>
    <x v="25"/>
    <x v="66"/>
    <x v="3"/>
    <x v="31"/>
    <n v="10"/>
    <n v="1000000"/>
    <n v="10000000"/>
    <n v="0"/>
    <n v="10000000"/>
    <m/>
    <n v="833000"/>
    <n v="833000"/>
    <n v="833000"/>
    <n v="833000"/>
    <n v="833000"/>
    <n v="833000"/>
    <n v="833000"/>
    <n v="833000"/>
    <n v="833000"/>
    <n v="833000"/>
    <n v="833000"/>
    <n v="837000"/>
    <s v="DL.2375.AFA.001.051.A"/>
    <s v="DL.2375.AFA.001.051.A.524111"/>
    <s v="DL.2375.AFA.001.051.A.524111.000007"/>
    <s v="000007"/>
    <s v="DL.2375.AFA.001.051.A.524111.1"/>
    <s v="1"/>
    <s v="Penyusunan Kerangka Kualifikasi Nasional Indonesia (KKNI)"/>
    <x v="2"/>
    <m/>
    <m/>
    <s v="Belanja Barang"/>
    <s v="Belanja Barang Non Operasional"/>
    <s v="Perjalanan Dinas"/>
    <s v="Non Covid"/>
  </r>
  <r>
    <s v="12"/>
    <s v="626402"/>
    <s v="SEKRETARIAT BADAN RISET DAN SUMBERDAYA MANUSIA KELAUTAN DAN PERIKANAN"/>
    <x v="1"/>
    <x v="3"/>
    <x v="5"/>
    <x v="12"/>
    <x v="25"/>
    <x v="67"/>
    <x v="0"/>
    <x v="29"/>
    <n v="1"/>
    <n v="1000000"/>
    <n v="1000000"/>
    <n v="0"/>
    <n v="1000000"/>
    <m/>
    <n v="83000"/>
    <n v="83000"/>
    <n v="83000"/>
    <n v="83000"/>
    <n v="83000"/>
    <n v="83000"/>
    <n v="83000"/>
    <n v="83000"/>
    <n v="83000"/>
    <n v="83000"/>
    <n v="83000"/>
    <n v="87000"/>
    <s v="DL.2375.AFA.001.051.B"/>
    <s v="DL.2375.AFA.001.051.B.521211"/>
    <s v="DL.2375.AFA.001.051.B.521211.000010"/>
    <s v="000010"/>
    <s v="DL.2375.AFA.001.051.B.521211.1"/>
    <s v="1"/>
    <s v="Penetapan Standar Kompetensi Kerja Nasional Indonesia (SKKNI)"/>
    <x v="2"/>
    <m/>
    <m/>
    <s v="Belanja Barang"/>
    <s v="Belanja Barang Non Operasional"/>
    <s v="Belanja Bahan"/>
    <s v="Non Covid"/>
  </r>
  <r>
    <s v="12"/>
    <s v="626402"/>
    <s v="SEKRETARIAT BADAN RISET DAN SUMBERDAYA MANUSIA KELAUTAN DAN PERIKANAN"/>
    <x v="1"/>
    <x v="3"/>
    <x v="5"/>
    <x v="12"/>
    <x v="25"/>
    <x v="67"/>
    <x v="0"/>
    <x v="13"/>
    <n v="1"/>
    <n v="1000000"/>
    <n v="1000000"/>
    <n v="0"/>
    <n v="1000000"/>
    <m/>
    <n v="83000"/>
    <n v="83000"/>
    <n v="83000"/>
    <n v="83000"/>
    <n v="83000"/>
    <n v="83000"/>
    <n v="83000"/>
    <n v="83000"/>
    <n v="83000"/>
    <n v="83000"/>
    <n v="83000"/>
    <n v="87000"/>
    <s v="DL.2375.AFA.001.051.B"/>
    <s v="DL.2375.AFA.001.051.B.521211"/>
    <s v="DL.2375.AFA.001.051.B.521211.000012"/>
    <s v="000012"/>
    <s v="DL.2375.AFA.001.051.B.521211.3"/>
    <s v="3"/>
    <s v="Penetapan Standar Kompetensi Kerja Nasional Indonesia (SKKNI)"/>
    <x v="2"/>
    <m/>
    <m/>
    <s v="Belanja Barang"/>
    <s v="Belanja Barang Non Operasional"/>
    <s v="Belanja Bahan"/>
    <s v="Non Covid"/>
  </r>
  <r>
    <s v="12"/>
    <s v="626402"/>
    <s v="SEKRETARIAT BADAN RISET DAN SUMBERDAYA MANUSIA KELAUTAN DAN PERIKANAN"/>
    <x v="1"/>
    <x v="3"/>
    <x v="5"/>
    <x v="12"/>
    <x v="25"/>
    <x v="67"/>
    <x v="0"/>
    <x v="14"/>
    <n v="1"/>
    <n v="1000000"/>
    <n v="1000000"/>
    <n v="0"/>
    <n v="1000000"/>
    <m/>
    <n v="83000"/>
    <n v="83000"/>
    <n v="83000"/>
    <n v="83000"/>
    <n v="83000"/>
    <n v="83000"/>
    <n v="83000"/>
    <n v="83000"/>
    <n v="83000"/>
    <n v="83000"/>
    <n v="83000"/>
    <n v="87000"/>
    <s v="DL.2375.AFA.001.051.B"/>
    <s v="DL.2375.AFA.001.051.B.521211"/>
    <s v="DL.2375.AFA.001.051.B.521211.000013"/>
    <s v="000013"/>
    <s v="DL.2375.AFA.001.051.B.521211.4"/>
    <s v="4"/>
    <s v="Penetapan Standar Kompetensi Kerja Nasional Indonesia (SKKNI)"/>
    <x v="2"/>
    <m/>
    <m/>
    <s v="Belanja Barang"/>
    <s v="Belanja Barang Non Operasional"/>
    <s v="Belanja Bahan"/>
    <s v="Non Covid"/>
  </r>
  <r>
    <s v="12"/>
    <s v="626402"/>
    <s v="SEKRETARIAT BADAN RISET DAN SUMBERDAYA MANUSIA KELAUTAN DAN PERIKANAN"/>
    <x v="1"/>
    <x v="3"/>
    <x v="5"/>
    <x v="12"/>
    <x v="25"/>
    <x v="68"/>
    <x v="0"/>
    <x v="29"/>
    <n v="1"/>
    <n v="1000000"/>
    <n v="1000000"/>
    <n v="0"/>
    <n v="1000000"/>
    <m/>
    <n v="83000"/>
    <n v="83000"/>
    <n v="83000"/>
    <n v="83000"/>
    <n v="83000"/>
    <n v="83000"/>
    <n v="83000"/>
    <n v="83000"/>
    <n v="83000"/>
    <n v="83000"/>
    <n v="83000"/>
    <n v="87000"/>
    <s v="DL.2375.AFA.001.051.C"/>
    <s v="DL.2375.AFA.001.051.C.521211"/>
    <s v="DL.2375.AFA.001.051.C.521211.000019"/>
    <s v="000019"/>
    <s v="DL.2375.AFA.001.051.C.521211.1"/>
    <s v="1"/>
    <s v="Pengelolaan Sertifikasi SDM Sektor KP"/>
    <x v="2"/>
    <m/>
    <m/>
    <s v="Belanja Barang"/>
    <s v="Belanja Barang Non Operasional"/>
    <s v="Belanja Bahan"/>
    <s v="Non Covid"/>
  </r>
  <r>
    <s v="12"/>
    <s v="626402"/>
    <s v="SEKRETARIAT BADAN RISET DAN SUMBERDAYA MANUSIA KELAUTAN DAN PERIKANAN"/>
    <x v="1"/>
    <x v="3"/>
    <x v="5"/>
    <x v="12"/>
    <x v="25"/>
    <x v="68"/>
    <x v="0"/>
    <x v="13"/>
    <n v="1"/>
    <n v="1000000"/>
    <n v="1000000"/>
    <n v="0"/>
    <n v="1000000"/>
    <m/>
    <n v="83000"/>
    <n v="83000"/>
    <n v="83000"/>
    <n v="83000"/>
    <n v="83000"/>
    <n v="83000"/>
    <n v="83000"/>
    <n v="83000"/>
    <n v="83000"/>
    <n v="83000"/>
    <n v="83000"/>
    <n v="87000"/>
    <s v="DL.2375.AFA.001.051.C"/>
    <s v="DL.2375.AFA.001.051.C.521211"/>
    <s v="DL.2375.AFA.001.051.C.521211.000021"/>
    <s v="000021"/>
    <s v="DL.2375.AFA.001.051.C.521211.3"/>
    <s v="3"/>
    <s v="Pengelolaan Sertifikasi SDM Sektor KP"/>
    <x v="2"/>
    <m/>
    <m/>
    <s v="Belanja Barang"/>
    <s v="Belanja Barang Non Operasional"/>
    <s v="Belanja Bahan"/>
    <s v="Non Covid"/>
  </r>
  <r>
    <s v="12"/>
    <s v="626402"/>
    <s v="SEKRETARIAT BADAN RISET DAN SUMBERDAYA MANUSIA KELAUTAN DAN PERIKANAN"/>
    <x v="1"/>
    <x v="3"/>
    <x v="5"/>
    <x v="12"/>
    <x v="25"/>
    <x v="68"/>
    <x v="0"/>
    <x v="14"/>
    <n v="1"/>
    <n v="1000000"/>
    <n v="1000000"/>
    <n v="0"/>
    <n v="1000000"/>
    <m/>
    <n v="83000"/>
    <n v="83000"/>
    <n v="83000"/>
    <n v="83000"/>
    <n v="83000"/>
    <n v="83000"/>
    <n v="83000"/>
    <n v="83000"/>
    <n v="83000"/>
    <n v="83000"/>
    <n v="83000"/>
    <n v="87000"/>
    <s v="DL.2375.AFA.001.051.C"/>
    <s v="DL.2375.AFA.001.051.C.521211"/>
    <s v="DL.2375.AFA.001.051.C.521211.000022"/>
    <s v="000022"/>
    <s v="DL.2375.AFA.001.051.C.521211.4"/>
    <s v="4"/>
    <s v="Pengelolaan Sertifikasi SDM Sektor KP"/>
    <x v="2"/>
    <m/>
    <m/>
    <s v="Belanja Barang"/>
    <s v="Belanja Barang Non Operasional"/>
    <s v="Belanja Bahan"/>
    <s v="Non Covid"/>
  </r>
  <r>
    <s v="12"/>
    <s v="626402"/>
    <s v="SEKRETARIAT BADAN RISET DAN SUMBERDAYA MANUSIA KELAUTAN DAN PERIKANAN"/>
    <x v="1"/>
    <x v="3"/>
    <x v="5"/>
    <x v="12"/>
    <x v="25"/>
    <x v="69"/>
    <x v="0"/>
    <x v="29"/>
    <n v="2"/>
    <n v="1000000"/>
    <n v="2000000"/>
    <n v="0"/>
    <n v="2000000"/>
    <m/>
    <n v="166000"/>
    <n v="166000"/>
    <n v="166000"/>
    <n v="166000"/>
    <n v="166000"/>
    <n v="166000"/>
    <n v="166000"/>
    <n v="166000"/>
    <n v="166000"/>
    <n v="166000"/>
    <n v="166000"/>
    <n v="174000"/>
    <s v="DL.2375.AFA.001.051.D"/>
    <s v="DL.2375.AFA.001.051.D.521211"/>
    <s v="DL.2375.AFA.001.051.D.521211.000024"/>
    <s v="000024"/>
    <s v="DL.2375.AFA.001.051.D.521211.1"/>
    <s v="1"/>
    <s v="Standardisasi Lembaga Pelatihan KP"/>
    <x v="2"/>
    <m/>
    <m/>
    <s v="Belanja Barang"/>
    <s v="Belanja Barang Non Operasional"/>
    <s v="Belanja Bahan"/>
    <s v="Non Covid"/>
  </r>
  <r>
    <s v="12"/>
    <s v="626402"/>
    <s v="SEKRETARIAT BADAN RISET DAN SUMBERDAYA MANUSIA KELAUTAN DAN PERIKANAN"/>
    <x v="1"/>
    <x v="3"/>
    <x v="5"/>
    <x v="12"/>
    <x v="25"/>
    <x v="69"/>
    <x v="0"/>
    <x v="13"/>
    <n v="2"/>
    <n v="1000000"/>
    <n v="2000000"/>
    <n v="0"/>
    <n v="2000000"/>
    <m/>
    <n v="166000"/>
    <n v="166000"/>
    <n v="166000"/>
    <n v="166000"/>
    <n v="166000"/>
    <n v="166000"/>
    <n v="166000"/>
    <n v="166000"/>
    <n v="166000"/>
    <n v="166000"/>
    <n v="166000"/>
    <n v="174000"/>
    <s v="DL.2375.AFA.001.051.D"/>
    <s v="DL.2375.AFA.001.051.D.521211"/>
    <s v="DL.2375.AFA.001.051.D.521211.000026"/>
    <s v="000026"/>
    <s v="DL.2375.AFA.001.051.D.521211.3"/>
    <s v="3"/>
    <s v="Standardisasi Lembaga Pelatihan KP"/>
    <x v="2"/>
    <m/>
    <m/>
    <s v="Belanja Barang"/>
    <s v="Belanja Barang Non Operasional"/>
    <s v="Belanja Bahan"/>
    <s v="Non Covid"/>
  </r>
  <r>
    <s v="12"/>
    <s v="626402"/>
    <s v="SEKRETARIAT BADAN RISET DAN SUMBERDAYA MANUSIA KELAUTAN DAN PERIKANAN"/>
    <x v="1"/>
    <x v="3"/>
    <x v="5"/>
    <x v="12"/>
    <x v="25"/>
    <x v="69"/>
    <x v="0"/>
    <x v="14"/>
    <n v="2"/>
    <n v="1000000"/>
    <n v="2000000"/>
    <n v="0"/>
    <n v="2000000"/>
    <m/>
    <n v="166000"/>
    <n v="166000"/>
    <n v="166000"/>
    <n v="166000"/>
    <n v="166000"/>
    <n v="166000"/>
    <n v="166000"/>
    <n v="166000"/>
    <n v="166000"/>
    <n v="166000"/>
    <n v="166000"/>
    <n v="174000"/>
    <s v="DL.2375.AFA.001.051.D"/>
    <s v="DL.2375.AFA.001.051.D.521211"/>
    <s v="DL.2375.AFA.001.051.D.521211.000027"/>
    <s v="000027"/>
    <s v="DL.2375.AFA.001.051.D.521211.4"/>
    <s v="4"/>
    <s v="Standardisasi Lembaga Pelatihan KP"/>
    <x v="2"/>
    <m/>
    <m/>
    <s v="Belanja Barang"/>
    <s v="Belanja Barang Non Operasional"/>
    <s v="Belanja Bahan"/>
    <s v="Non Covid"/>
  </r>
  <r>
    <s v="12"/>
    <s v="626402"/>
    <s v="SEKRETARIAT BADAN RISET DAN SUMBERDAYA MANUSIA KELAUTAN DAN PERIKANAN"/>
    <x v="1"/>
    <x v="3"/>
    <x v="5"/>
    <x v="12"/>
    <x v="25"/>
    <x v="70"/>
    <x v="0"/>
    <x v="1"/>
    <n v="2"/>
    <n v="1000000"/>
    <n v="2000000"/>
    <n v="0"/>
    <n v="2000000"/>
    <m/>
    <n v="166000"/>
    <n v="166000"/>
    <n v="166000"/>
    <n v="166000"/>
    <n v="166000"/>
    <n v="166000"/>
    <n v="166000"/>
    <n v="166000"/>
    <n v="166000"/>
    <n v="166000"/>
    <n v="166000"/>
    <n v="174000"/>
    <s v="DL.2375.AFA.001.051.E"/>
    <s v="DL.2375.AFA.001.051.E.521211"/>
    <s v="DL.2375.AFA.001.051.E.521211.000033"/>
    <s v="000033"/>
    <s v="DL.2375.AFA.001.051.E.521211.1"/>
    <s v="1"/>
    <s v="Penjaminan Mutu Program Diklat Bidang KP"/>
    <x v="2"/>
    <m/>
    <m/>
    <s v="Belanja Barang"/>
    <s v="Belanja Barang Non Operasional"/>
    <s v="Belanja Bahan"/>
    <s v="Non Covid"/>
  </r>
  <r>
    <s v="12"/>
    <s v="626402"/>
    <s v="SEKRETARIAT BADAN RISET DAN SUMBERDAYA MANUSIA KELAUTAN DAN PERIKANAN"/>
    <x v="1"/>
    <x v="3"/>
    <x v="5"/>
    <x v="12"/>
    <x v="25"/>
    <x v="70"/>
    <x v="0"/>
    <x v="2"/>
    <n v="2"/>
    <n v="1000000"/>
    <n v="2000000"/>
    <n v="0"/>
    <n v="2000000"/>
    <m/>
    <n v="166000"/>
    <n v="166000"/>
    <n v="166000"/>
    <n v="166000"/>
    <n v="166000"/>
    <n v="166000"/>
    <n v="166000"/>
    <n v="166000"/>
    <n v="166000"/>
    <n v="166000"/>
    <n v="166000"/>
    <n v="174000"/>
    <s v="DL.2375.AFA.001.051.E"/>
    <s v="DL.2375.AFA.001.051.E.521211"/>
    <s v="DL.2375.AFA.001.051.E.521211.000034"/>
    <s v="000034"/>
    <s v="DL.2375.AFA.001.051.E.521211.2"/>
    <s v="2"/>
    <s v="Penjaminan Mutu Program Diklat Bidang KP"/>
    <x v="2"/>
    <m/>
    <m/>
    <s v="Belanja Barang"/>
    <s v="Belanja Barang Non Operasional"/>
    <s v="Belanja Bahan"/>
    <s v="Non Covid"/>
  </r>
  <r>
    <s v="12"/>
    <s v="626402"/>
    <s v="SEKRETARIAT BADAN RISET DAN SUMBERDAYA MANUSIA KELAUTAN DAN PERIKANAN"/>
    <x v="1"/>
    <x v="3"/>
    <x v="5"/>
    <x v="12"/>
    <x v="25"/>
    <x v="70"/>
    <x v="0"/>
    <x v="32"/>
    <n v="2"/>
    <n v="1000000"/>
    <n v="2000000"/>
    <n v="0"/>
    <n v="2000000"/>
    <m/>
    <n v="166000"/>
    <n v="166000"/>
    <n v="166000"/>
    <n v="166000"/>
    <n v="166000"/>
    <n v="166000"/>
    <n v="166000"/>
    <n v="166000"/>
    <n v="166000"/>
    <n v="166000"/>
    <n v="166000"/>
    <n v="174000"/>
    <s v="DL.2375.AFA.001.051.E"/>
    <s v="DL.2375.AFA.001.051.E.521211"/>
    <s v="DL.2375.AFA.001.051.E.521211.000035"/>
    <s v="000035"/>
    <s v="DL.2375.AFA.001.051.E.521211.3"/>
    <s v="3"/>
    <s v="Penjaminan Mutu Program Diklat Bidang KP"/>
    <x v="2"/>
    <m/>
    <m/>
    <s v="Belanja Barang"/>
    <s v="Belanja Barang Non Operasional"/>
    <s v="Belanja Bahan"/>
    <s v="Non Covid"/>
  </r>
  <r>
    <s v="12"/>
    <s v="626402"/>
    <s v="SEKRETARIAT BADAN RISET DAN SUMBERDAYA MANUSIA KELAUTAN DAN PERIKANAN"/>
    <x v="1"/>
    <x v="3"/>
    <x v="5"/>
    <x v="12"/>
    <x v="26"/>
    <x v="71"/>
    <x v="0"/>
    <x v="1"/>
    <n v="1"/>
    <n v="1000000"/>
    <n v="1000000"/>
    <n v="0"/>
    <n v="1000000"/>
    <m/>
    <n v="83000"/>
    <n v="83000"/>
    <n v="83000"/>
    <n v="83000"/>
    <n v="83000"/>
    <n v="83000"/>
    <n v="83000"/>
    <n v="83000"/>
    <n v="83000"/>
    <n v="83000"/>
    <n v="83000"/>
    <n v="87000"/>
    <s v="DL.2375.AFA.001.052.B"/>
    <s v="DL.2375.AFA.001.052.B.521211"/>
    <s v="DL.2375.AFA.001.052.B.521211.000043"/>
    <s v="000043"/>
    <s v="DL.2375.AFA.001.052.B.521211.1"/>
    <s v="1"/>
    <s v="Pembahasan Modul Pelatihan Aparatur Kelautan dan Perikanan"/>
    <x v="2"/>
    <m/>
    <m/>
    <s v="Belanja Barang"/>
    <s v="Belanja Barang Non Operasional"/>
    <s v="Belanja Bahan"/>
    <s v="Non Covid"/>
  </r>
  <r>
    <s v="12"/>
    <s v="626402"/>
    <s v="SEKRETARIAT BADAN RISET DAN SUMBERDAYA MANUSIA KELAUTAN DAN PERIKANAN"/>
    <x v="1"/>
    <x v="3"/>
    <x v="5"/>
    <x v="12"/>
    <x v="26"/>
    <x v="71"/>
    <x v="4"/>
    <x v="33"/>
    <n v="144"/>
    <n v="1000000"/>
    <n v="144000000"/>
    <n v="0"/>
    <n v="144000000"/>
    <m/>
    <n v="12000000"/>
    <n v="12000000"/>
    <n v="12000000"/>
    <n v="12000000"/>
    <n v="12000000"/>
    <n v="12000000"/>
    <n v="12000000"/>
    <n v="12000000"/>
    <n v="12000000"/>
    <n v="12000000"/>
    <n v="12000000"/>
    <n v="12000000"/>
    <s v="DL.2375.AFA.001.052.B"/>
    <s v="DL.2375.AFA.001.052.B.521213"/>
    <s v="DL.2375.AFA.001.052.B.521213.000047"/>
    <s v="000047"/>
    <s v="DL.2375.AFA.001.052.B.521213.1"/>
    <s v="1"/>
    <s v="Pembahasan Modul Pelatihan Aparatur Kelautan dan Perikanan"/>
    <x v="2"/>
    <m/>
    <m/>
    <s v="Belanja Barang"/>
    <s v="Belanja Barang Non Operasional"/>
    <s v="Honor Output Kegiatan"/>
    <s v="Non Covid"/>
  </r>
  <r>
    <s v="12"/>
    <s v="626402"/>
    <s v="SEKRETARIAT BADAN RISET DAN SUMBERDAYA MANUSIA KELAUTAN DAN PERIKANAN"/>
    <x v="1"/>
    <x v="3"/>
    <x v="5"/>
    <x v="12"/>
    <x v="26"/>
    <x v="72"/>
    <x v="0"/>
    <x v="1"/>
    <n v="1"/>
    <n v="1000000"/>
    <n v="1000000"/>
    <n v="0"/>
    <n v="1000000"/>
    <m/>
    <n v="83000"/>
    <n v="83000"/>
    <n v="83000"/>
    <n v="83000"/>
    <n v="83000"/>
    <n v="83000"/>
    <n v="83000"/>
    <n v="83000"/>
    <n v="83000"/>
    <n v="83000"/>
    <n v="83000"/>
    <n v="87000"/>
    <s v="DL.2375.AFA.001.052.C"/>
    <s v="DL.2375.AFA.001.052.C.521211"/>
    <s v="DL.2375.AFA.001.052.C.521211.000052"/>
    <s v="000052"/>
    <s v="DL.2375.AFA.001.052.C.521211.1"/>
    <s v="1"/>
    <s v="Penyusunan Kurikulum Pelatihan Masyarakat Kelautan dan Perikanan"/>
    <x v="2"/>
    <m/>
    <m/>
    <s v="Belanja Barang"/>
    <s v="Belanja Barang Non Operasional"/>
    <s v="Belanja Bahan"/>
    <s v="Non Covid"/>
  </r>
  <r>
    <s v="12"/>
    <s v="626402"/>
    <s v="SEKRETARIAT BADAN RISET DAN SUMBERDAYA MANUSIA KELAUTAN DAN PERIKANAN"/>
    <x v="1"/>
    <x v="3"/>
    <x v="5"/>
    <x v="12"/>
    <x v="26"/>
    <x v="72"/>
    <x v="0"/>
    <x v="2"/>
    <n v="1"/>
    <n v="1000000"/>
    <n v="1000000"/>
    <n v="0"/>
    <n v="1000000"/>
    <m/>
    <n v="83000"/>
    <n v="83000"/>
    <n v="83000"/>
    <n v="83000"/>
    <n v="83000"/>
    <n v="83000"/>
    <n v="83000"/>
    <n v="83000"/>
    <n v="83000"/>
    <n v="83000"/>
    <n v="83000"/>
    <n v="87000"/>
    <s v="DL.2375.AFA.001.052.C"/>
    <s v="DL.2375.AFA.001.052.C.521211"/>
    <s v="DL.2375.AFA.001.052.C.521211.000053"/>
    <s v="000053"/>
    <s v="DL.2375.AFA.001.052.C.521211.2"/>
    <s v="2"/>
    <s v="Penyusunan Kurikulum Pelatihan Masyarakat Kelautan dan Perikanan"/>
    <x v="2"/>
    <m/>
    <m/>
    <s v="Belanja Barang"/>
    <s v="Belanja Barang Non Operasional"/>
    <s v="Belanja Bahan"/>
    <s v="Non Covid"/>
  </r>
  <r>
    <s v="12"/>
    <s v="626402"/>
    <s v="SEKRETARIAT BADAN RISET DAN SUMBERDAYA MANUSIA KELAUTAN DAN PERIKANAN"/>
    <x v="1"/>
    <x v="3"/>
    <x v="5"/>
    <x v="12"/>
    <x v="26"/>
    <x v="73"/>
    <x v="0"/>
    <x v="1"/>
    <n v="1"/>
    <n v="1000000"/>
    <n v="1000000"/>
    <n v="0"/>
    <n v="1000000"/>
    <m/>
    <n v="83000"/>
    <n v="83000"/>
    <n v="83000"/>
    <n v="83000"/>
    <n v="83000"/>
    <n v="83000"/>
    <n v="83000"/>
    <n v="83000"/>
    <n v="83000"/>
    <n v="83000"/>
    <n v="83000"/>
    <n v="87000"/>
    <s v="DL.2375.AFA.001.052.D"/>
    <s v="DL.2375.AFA.001.052.D.521211"/>
    <s v="DL.2375.AFA.001.052.D.521211.000055"/>
    <s v="000055"/>
    <s v="DL.2375.AFA.001.052.D.521211.1"/>
    <s v="1"/>
    <s v="Pembahasan Modul Pelatihan Masyarakat Kelautan dan Perikanan"/>
    <x v="2"/>
    <m/>
    <m/>
    <s v="Belanja Barang"/>
    <s v="Belanja Barang Non Operasional"/>
    <s v="Belanja Bahan"/>
    <s v="Non Covid"/>
  </r>
  <r>
    <s v="12"/>
    <s v="626402"/>
    <s v="SEKRETARIAT BADAN RISET DAN SUMBERDAYA MANUSIA KELAUTAN DAN PERIKANAN"/>
    <x v="1"/>
    <x v="3"/>
    <x v="5"/>
    <x v="12"/>
    <x v="26"/>
    <x v="73"/>
    <x v="0"/>
    <x v="2"/>
    <n v="1"/>
    <n v="1000000"/>
    <n v="1000000"/>
    <n v="0"/>
    <n v="1000000"/>
    <m/>
    <n v="83000"/>
    <n v="83000"/>
    <n v="83000"/>
    <n v="83000"/>
    <n v="83000"/>
    <n v="83000"/>
    <n v="83000"/>
    <n v="83000"/>
    <n v="83000"/>
    <n v="83000"/>
    <n v="83000"/>
    <n v="87000"/>
    <s v="DL.2375.AFA.001.052.D"/>
    <s v="DL.2375.AFA.001.052.D.521211"/>
    <s v="DL.2375.AFA.001.052.D.521211.000056"/>
    <s v="000056"/>
    <s v="DL.2375.AFA.001.052.D.521211.2"/>
    <s v="2"/>
    <s v="Pembahasan Modul Pelatihan Masyarakat Kelautan dan Perikanan"/>
    <x v="2"/>
    <m/>
    <m/>
    <s v="Belanja Barang"/>
    <s v="Belanja Barang Non Operasional"/>
    <s v="Belanja Bahan"/>
    <s v="Non Covid"/>
  </r>
  <r>
    <s v="12"/>
    <s v="626402"/>
    <s v="SEKRETARIAT BADAN RISET DAN SUMBERDAYA MANUSIA KELAUTAN DAN PERIKANAN"/>
    <x v="1"/>
    <x v="3"/>
    <x v="5"/>
    <x v="12"/>
    <x v="26"/>
    <x v="73"/>
    <x v="4"/>
    <x v="33"/>
    <n v="54"/>
    <n v="1000000"/>
    <n v="54000000"/>
    <n v="0"/>
    <n v="54000000"/>
    <m/>
    <n v="4500000"/>
    <n v="4500000"/>
    <n v="4500000"/>
    <n v="4500000"/>
    <n v="4500000"/>
    <n v="4500000"/>
    <n v="4500000"/>
    <n v="4500000"/>
    <n v="4500000"/>
    <n v="4500000"/>
    <n v="4500000"/>
    <n v="4500000"/>
    <s v="DL.2375.AFA.001.052.D"/>
    <s v="DL.2375.AFA.001.052.D.521213"/>
    <s v="DL.2375.AFA.001.052.D.521213.000059"/>
    <s v="000059"/>
    <s v="DL.2375.AFA.001.052.D.521213.1"/>
    <s v="1"/>
    <s v="Pembahasan Modul Pelatihan Masyarakat Kelautan dan Perikanan"/>
    <x v="2"/>
    <m/>
    <m/>
    <s v="Belanja Barang"/>
    <s v="Belanja Barang Non Operasional"/>
    <s v="Honor Output Kegiatan"/>
    <s v="Non Covid"/>
  </r>
  <r>
    <s v="12"/>
    <s v="626402"/>
    <s v="SEKRETARIAT BADAN RISET DAN SUMBERDAYA MANUSIA KELAUTAN DAN PERIKANAN"/>
    <x v="1"/>
    <x v="3"/>
    <x v="5"/>
    <x v="12"/>
    <x v="26"/>
    <x v="74"/>
    <x v="0"/>
    <x v="1"/>
    <n v="1"/>
    <n v="1000000"/>
    <n v="1000000"/>
    <n v="0"/>
    <n v="1000000"/>
    <m/>
    <n v="83000"/>
    <n v="83000"/>
    <n v="83000"/>
    <n v="83000"/>
    <n v="83000"/>
    <n v="83000"/>
    <n v="83000"/>
    <n v="83000"/>
    <n v="83000"/>
    <n v="83000"/>
    <n v="83000"/>
    <n v="87000"/>
    <s v="DL.2375.AFA.001.052.E"/>
    <s v="DL.2375.AFA.001.052.E.521211"/>
    <s v="DL.2375.AFA.001.052.E.521211.000062"/>
    <s v="000062"/>
    <s v="DL.2375.AFA.001.052.E.521211.1"/>
    <s v="1"/>
    <s v="Penyusunan Pedoman/Juklak/Juknis Penyelenggaraan Pelatihan Kelautan dan Perikanan"/>
    <x v="2"/>
    <m/>
    <m/>
    <s v="Belanja Barang"/>
    <s v="Belanja Barang Non Operasional"/>
    <s v="Belanja Bahan"/>
    <s v="Non Covid"/>
  </r>
  <r>
    <s v="12"/>
    <s v="626402"/>
    <s v="SEKRETARIAT BADAN RISET DAN SUMBERDAYA MANUSIA KELAUTAN DAN PERIKANAN"/>
    <x v="1"/>
    <x v="3"/>
    <x v="5"/>
    <x v="12"/>
    <x v="26"/>
    <x v="74"/>
    <x v="0"/>
    <x v="2"/>
    <n v="1"/>
    <n v="1000000"/>
    <n v="1000000"/>
    <n v="0"/>
    <n v="1000000"/>
    <m/>
    <n v="83000"/>
    <n v="83000"/>
    <n v="83000"/>
    <n v="83000"/>
    <n v="83000"/>
    <n v="83000"/>
    <n v="83000"/>
    <n v="83000"/>
    <n v="83000"/>
    <n v="83000"/>
    <n v="83000"/>
    <n v="87000"/>
    <s v="DL.2375.AFA.001.052.E"/>
    <s v="DL.2375.AFA.001.052.E.521211"/>
    <s v="DL.2375.AFA.001.052.E.521211.000063"/>
    <s v="000063"/>
    <s v="DL.2375.AFA.001.052.E.521211.2"/>
    <s v="2"/>
    <s v="Penyusunan Pedoman/Juklak/Juknis Penyelenggaraan Pelatihan Kelautan dan Perikanan"/>
    <x v="2"/>
    <m/>
    <m/>
    <s v="Belanja Barang"/>
    <s v="Belanja Barang Non Operasional"/>
    <s v="Belanja Bahan"/>
    <s v="Non Covid"/>
  </r>
  <r>
    <s v="12"/>
    <s v="626402"/>
    <s v="SEKRETARIAT BADAN RISET DAN SUMBERDAYA MANUSIA KELAUTAN DAN PERIKANAN"/>
    <x v="1"/>
    <x v="3"/>
    <x v="5"/>
    <x v="12"/>
    <x v="26"/>
    <x v="75"/>
    <x v="0"/>
    <x v="1"/>
    <n v="1"/>
    <n v="1000000"/>
    <n v="1000000"/>
    <n v="0"/>
    <n v="1000000"/>
    <m/>
    <n v="83000"/>
    <n v="83000"/>
    <n v="83000"/>
    <n v="83000"/>
    <n v="83000"/>
    <n v="83000"/>
    <n v="83000"/>
    <n v="83000"/>
    <n v="83000"/>
    <n v="83000"/>
    <n v="83000"/>
    <n v="87000"/>
    <s v="DL.2375.AFA.001.052.F"/>
    <s v="DL.2375.AFA.001.052.F.521211"/>
    <s v="DL.2375.AFA.001.052.F.521211.000068"/>
    <s v="000068"/>
    <s v="DL.2375.AFA.001.052.F.521211.1"/>
    <s v="1"/>
    <s v="PENYUSUNAN PENGEMBANGAN KOMPETENSI ASN KKP"/>
    <x v="2"/>
    <m/>
    <m/>
    <s v="Belanja Barang"/>
    <s v="Belanja Barang Non Operasional"/>
    <s v="Belanja Bahan"/>
    <s v="Non Covid"/>
  </r>
  <r>
    <s v="12"/>
    <s v="626402"/>
    <s v="SEKRETARIAT BADAN RISET DAN SUMBERDAYA MANUSIA KELAUTAN DAN PERIKANAN"/>
    <x v="1"/>
    <x v="3"/>
    <x v="5"/>
    <x v="12"/>
    <x v="27"/>
    <x v="76"/>
    <x v="0"/>
    <x v="1"/>
    <n v="1"/>
    <n v="1000000"/>
    <n v="1000000"/>
    <n v="0"/>
    <n v="1000000"/>
    <m/>
    <n v="83000"/>
    <n v="83000"/>
    <n v="83000"/>
    <n v="83000"/>
    <n v="83000"/>
    <n v="83000"/>
    <n v="83000"/>
    <n v="83000"/>
    <n v="83000"/>
    <n v="83000"/>
    <n v="83000"/>
    <n v="87000"/>
    <s v="DL.2375.AFA.001.053.A"/>
    <s v="DL.2375.AFA.001.053.A.521211"/>
    <s v="DL.2375.AFA.001.053.A.521211.000075"/>
    <s v="000075"/>
    <s v="DL.2375.AFA.001.053.A.521211.1"/>
    <s v="1"/>
    <s v="Penyusunan NSPK Sarpras, Kelembagaan dan Ketenagaan Penyuluhan KP"/>
    <x v="2"/>
    <m/>
    <m/>
    <s v="Belanja Barang"/>
    <s v="Belanja Barang Non Operasional"/>
    <s v="Belanja Bahan"/>
    <s v="Non Covid"/>
  </r>
  <r>
    <s v="12"/>
    <s v="626402"/>
    <s v="SEKRETARIAT BADAN RISET DAN SUMBERDAYA MANUSIA KELAUTAN DAN PERIKANAN"/>
    <x v="1"/>
    <x v="3"/>
    <x v="5"/>
    <x v="12"/>
    <x v="27"/>
    <x v="76"/>
    <x v="0"/>
    <x v="2"/>
    <n v="1"/>
    <n v="1000000"/>
    <n v="1000000"/>
    <n v="0"/>
    <n v="1000000"/>
    <m/>
    <n v="83000"/>
    <n v="83000"/>
    <n v="83000"/>
    <n v="83000"/>
    <n v="83000"/>
    <n v="83000"/>
    <n v="83000"/>
    <n v="83000"/>
    <n v="83000"/>
    <n v="83000"/>
    <n v="83000"/>
    <n v="87000"/>
    <s v="DL.2375.AFA.001.053.A"/>
    <s v="DL.2375.AFA.001.053.A.521211"/>
    <s v="DL.2375.AFA.001.053.A.521211.000076"/>
    <s v="000076"/>
    <s v="DL.2375.AFA.001.053.A.521211.2"/>
    <s v="2"/>
    <s v="Penyusunan NSPK Sarpras, Kelembagaan dan Ketenagaan Penyuluhan KP"/>
    <x v="2"/>
    <m/>
    <m/>
    <s v="Belanja Barang"/>
    <s v="Belanja Barang Non Operasional"/>
    <s v="Belanja Bahan"/>
    <s v="Non Covid"/>
  </r>
  <r>
    <s v="12"/>
    <s v="626402"/>
    <s v="SEKRETARIAT BADAN RISET DAN SUMBERDAYA MANUSIA KELAUTAN DAN PERIKANAN"/>
    <x v="1"/>
    <x v="3"/>
    <x v="5"/>
    <x v="12"/>
    <x v="27"/>
    <x v="77"/>
    <x v="0"/>
    <x v="1"/>
    <n v="1"/>
    <n v="1000000"/>
    <n v="1000000"/>
    <n v="0"/>
    <n v="1000000"/>
    <m/>
    <n v="83000"/>
    <n v="83000"/>
    <n v="83000"/>
    <n v="83000"/>
    <n v="83000"/>
    <n v="83000"/>
    <n v="83000"/>
    <n v="83000"/>
    <n v="83000"/>
    <n v="83000"/>
    <n v="83000"/>
    <n v="87000"/>
    <s v="DL.2375.AFA.001.053.B"/>
    <s v="DL.2375.AFA.001.053.B.521211"/>
    <s v="DL.2375.AFA.001.053.B.521211.000084"/>
    <s v="000084"/>
    <s v="DL.2375.AFA.001.053.B.521211.1"/>
    <s v="1"/>
    <s v="Pembinaan Kelembagaan dan Ketenagaan Penyuluhan Perikanan"/>
    <x v="2"/>
    <m/>
    <m/>
    <s v="Belanja Barang"/>
    <s v="Belanja Barang Non Operasional"/>
    <s v="Belanja Bahan"/>
    <s v="Non Covid"/>
  </r>
  <r>
    <s v="12"/>
    <s v="626402"/>
    <s v="SEKRETARIAT BADAN RISET DAN SUMBERDAYA MANUSIA KELAUTAN DAN PERIKANAN"/>
    <x v="1"/>
    <x v="3"/>
    <x v="5"/>
    <x v="12"/>
    <x v="27"/>
    <x v="77"/>
    <x v="0"/>
    <x v="2"/>
    <n v="1"/>
    <n v="1000000"/>
    <n v="1000000"/>
    <n v="0"/>
    <n v="1000000"/>
    <m/>
    <n v="83000"/>
    <n v="83000"/>
    <n v="83000"/>
    <n v="83000"/>
    <n v="83000"/>
    <n v="83000"/>
    <n v="83000"/>
    <n v="83000"/>
    <n v="83000"/>
    <n v="83000"/>
    <n v="83000"/>
    <n v="87000"/>
    <s v="DL.2375.AFA.001.053.B"/>
    <s v="DL.2375.AFA.001.053.B.521211"/>
    <s v="DL.2375.AFA.001.053.B.521211.000085"/>
    <s v="000085"/>
    <s v="DL.2375.AFA.001.053.B.521211.2"/>
    <s v="2"/>
    <s v="Pembinaan Kelembagaan dan Ketenagaan Penyuluhan Perikanan"/>
    <x v="2"/>
    <m/>
    <m/>
    <s v="Belanja Barang"/>
    <s v="Belanja Barang Non Operasional"/>
    <s v="Belanja Bahan"/>
    <s v="Non Covid"/>
  </r>
  <r>
    <s v="12"/>
    <s v="626402"/>
    <s v="SEKRETARIAT BADAN RISET DAN SUMBERDAYA MANUSIA KELAUTAN DAN PERIKANAN"/>
    <x v="1"/>
    <x v="3"/>
    <x v="5"/>
    <x v="12"/>
    <x v="27"/>
    <x v="77"/>
    <x v="0"/>
    <x v="34"/>
    <n v="1"/>
    <n v="1000000"/>
    <n v="1000000"/>
    <n v="0"/>
    <n v="1000000"/>
    <m/>
    <n v="83000"/>
    <n v="83000"/>
    <n v="83000"/>
    <n v="83000"/>
    <n v="83000"/>
    <n v="83000"/>
    <n v="83000"/>
    <n v="83000"/>
    <n v="83000"/>
    <n v="83000"/>
    <n v="83000"/>
    <n v="87000"/>
    <s v="DL.2375.AFA.001.053.B"/>
    <s v="DL.2375.AFA.001.053.B.521211"/>
    <s v="DL.2375.AFA.001.053.B.521211.000086"/>
    <s v="000086"/>
    <s v="DL.2375.AFA.001.053.B.521211.3"/>
    <s v="3"/>
    <s v="Pembinaan Kelembagaan dan Ketenagaan Penyuluhan Perikanan"/>
    <x v="2"/>
    <m/>
    <m/>
    <s v="Belanja Barang"/>
    <s v="Belanja Barang Non Operasional"/>
    <s v="Belanja Bahan"/>
    <s v="Non Covid"/>
  </r>
  <r>
    <s v="12"/>
    <s v="626402"/>
    <s v="SEKRETARIAT BADAN RISET DAN SUMBERDAYA MANUSIA KELAUTAN DAN PERIKANAN"/>
    <x v="1"/>
    <x v="3"/>
    <x v="5"/>
    <x v="12"/>
    <x v="27"/>
    <x v="78"/>
    <x v="0"/>
    <x v="1"/>
    <n v="1"/>
    <n v="1000000"/>
    <n v="1000000"/>
    <n v="0"/>
    <n v="1000000"/>
    <m/>
    <n v="83000"/>
    <n v="83000"/>
    <n v="83000"/>
    <n v="83000"/>
    <n v="83000"/>
    <n v="83000"/>
    <n v="83000"/>
    <n v="83000"/>
    <n v="83000"/>
    <n v="83000"/>
    <n v="83000"/>
    <n v="87000"/>
    <s v="DL.2375.AFA.001.053.C"/>
    <s v="DL.2375.AFA.001.053.C.521211"/>
    <s v="DL.2375.AFA.001.053.C.521211.000092"/>
    <s v="000092"/>
    <s v="DL.2375.AFA.001.053.C.521211.1"/>
    <s v="1"/>
    <s v="Pembinaan Penyuluh Perikanan Swadaya"/>
    <x v="2"/>
    <m/>
    <m/>
    <s v="Belanja Barang"/>
    <s v="Belanja Barang Non Operasional"/>
    <s v="Belanja Bahan"/>
    <s v="Non Covid"/>
  </r>
  <r>
    <s v="12"/>
    <s v="626402"/>
    <s v="SEKRETARIAT BADAN RISET DAN SUMBERDAYA MANUSIA KELAUTAN DAN PERIKANAN"/>
    <x v="1"/>
    <x v="3"/>
    <x v="5"/>
    <x v="12"/>
    <x v="27"/>
    <x v="78"/>
    <x v="0"/>
    <x v="2"/>
    <n v="1"/>
    <n v="1000000"/>
    <n v="1000000"/>
    <n v="0"/>
    <n v="1000000"/>
    <m/>
    <n v="83000"/>
    <n v="83000"/>
    <n v="83000"/>
    <n v="83000"/>
    <n v="83000"/>
    <n v="83000"/>
    <n v="83000"/>
    <n v="83000"/>
    <n v="83000"/>
    <n v="83000"/>
    <n v="83000"/>
    <n v="87000"/>
    <s v="DL.2375.AFA.001.053.C"/>
    <s v="DL.2375.AFA.001.053.C.521211"/>
    <s v="DL.2375.AFA.001.053.C.521211.000093"/>
    <s v="000093"/>
    <s v="DL.2375.AFA.001.053.C.521211.2"/>
    <s v="2"/>
    <s v="Pembinaan Penyuluh Perikanan Swadaya"/>
    <x v="2"/>
    <m/>
    <m/>
    <s v="Belanja Barang"/>
    <s v="Belanja Barang Non Operasional"/>
    <s v="Belanja Bahan"/>
    <s v="Non Covid"/>
  </r>
  <r>
    <s v="12"/>
    <s v="626402"/>
    <s v="SEKRETARIAT BADAN RISET DAN SUMBERDAYA MANUSIA KELAUTAN DAN PERIKANAN"/>
    <x v="1"/>
    <x v="3"/>
    <x v="5"/>
    <x v="12"/>
    <x v="27"/>
    <x v="78"/>
    <x v="2"/>
    <x v="35"/>
    <n v="3"/>
    <n v="1000000"/>
    <n v="3000000"/>
    <n v="0"/>
    <n v="3000000"/>
    <m/>
    <n v="250000"/>
    <n v="250000"/>
    <n v="250000"/>
    <n v="250000"/>
    <n v="250000"/>
    <n v="250000"/>
    <n v="250000"/>
    <n v="250000"/>
    <n v="250000"/>
    <n v="250000"/>
    <n v="250000"/>
    <n v="250000"/>
    <s v="DL.2375.AFA.001.053.C"/>
    <s v="DL.2375.AFA.001.053.C.522151"/>
    <s v="DL.2375.AFA.001.053.C.522151.000098"/>
    <s v="000098"/>
    <s v="DL.2375.AFA.001.053.C.522151.1"/>
    <s v="1"/>
    <s v="Pembinaan Penyuluh Perikanan Swadaya"/>
    <x v="2"/>
    <m/>
    <m/>
    <s v="Belanja Barang"/>
    <s v="Belanja Barang Non Operasional"/>
    <s v="Belanja Jasa"/>
    <s v="Non Covid"/>
  </r>
  <r>
    <s v="12"/>
    <s v="626402"/>
    <s v="SEKRETARIAT BADAN RISET DAN SUMBERDAYA MANUSIA KELAUTAN DAN PERIKANAN"/>
    <x v="1"/>
    <x v="3"/>
    <x v="5"/>
    <x v="12"/>
    <x v="27"/>
    <x v="79"/>
    <x v="0"/>
    <x v="1"/>
    <n v="1"/>
    <n v="1000000"/>
    <n v="1000000"/>
    <n v="0"/>
    <n v="1000000"/>
    <m/>
    <n v="83000"/>
    <n v="83000"/>
    <n v="83000"/>
    <n v="83000"/>
    <n v="83000"/>
    <n v="83000"/>
    <n v="83000"/>
    <n v="83000"/>
    <n v="83000"/>
    <n v="83000"/>
    <n v="83000"/>
    <n v="87000"/>
    <s v="DL.2375.AFA.001.053.D"/>
    <s v="DL.2375.AFA.001.053.D.521211"/>
    <s v="DL.2375.AFA.001.053.D.521211.000103"/>
    <s v="000103"/>
    <s v="DL.2375.AFA.001.053.D.521211.1"/>
    <s v="1"/>
    <s v="FGD Sarpras Penyuluhan dan Pemanfaatannya"/>
    <x v="2"/>
    <m/>
    <m/>
    <s v="Belanja Barang"/>
    <s v="Belanja Barang Non Operasional"/>
    <s v="Belanja Bahan"/>
    <s v="Non Covid"/>
  </r>
  <r>
    <s v="12"/>
    <s v="626402"/>
    <s v="SEKRETARIAT BADAN RISET DAN SUMBERDAYA MANUSIA KELAUTAN DAN PERIKANAN"/>
    <x v="1"/>
    <x v="3"/>
    <x v="5"/>
    <x v="12"/>
    <x v="27"/>
    <x v="79"/>
    <x v="0"/>
    <x v="2"/>
    <n v="1"/>
    <n v="1000000"/>
    <n v="1000000"/>
    <n v="0"/>
    <n v="1000000"/>
    <m/>
    <n v="83000"/>
    <n v="83000"/>
    <n v="83000"/>
    <n v="83000"/>
    <n v="83000"/>
    <n v="83000"/>
    <n v="83000"/>
    <n v="83000"/>
    <n v="83000"/>
    <n v="83000"/>
    <n v="83000"/>
    <n v="87000"/>
    <s v="DL.2375.AFA.001.053.D"/>
    <s v="DL.2375.AFA.001.053.D.521211"/>
    <s v="DL.2375.AFA.001.053.D.521211.000104"/>
    <s v="000104"/>
    <s v="DL.2375.AFA.001.053.D.521211.2"/>
    <s v="2"/>
    <s v="FGD Sarpras Penyuluhan dan Pemanfaatannya"/>
    <x v="2"/>
    <m/>
    <m/>
    <s v="Belanja Barang"/>
    <s v="Belanja Barang Non Operasional"/>
    <s v="Belanja Bahan"/>
    <s v="Non Covid"/>
  </r>
  <r>
    <s v="12"/>
    <s v="626402"/>
    <s v="SEKRETARIAT BADAN RISET DAN SUMBERDAYA MANUSIA KELAUTAN DAN PERIKANAN"/>
    <x v="1"/>
    <x v="3"/>
    <x v="5"/>
    <x v="12"/>
    <x v="27"/>
    <x v="79"/>
    <x v="2"/>
    <x v="36"/>
    <n v="4"/>
    <n v="1000000"/>
    <n v="4000000"/>
    <n v="0"/>
    <n v="4000000"/>
    <m/>
    <n v="333000"/>
    <n v="333000"/>
    <n v="333000"/>
    <n v="333000"/>
    <n v="333000"/>
    <n v="333000"/>
    <n v="333000"/>
    <n v="333000"/>
    <n v="333000"/>
    <n v="333000"/>
    <n v="333000"/>
    <n v="337000"/>
    <s v="DL.2375.AFA.001.053.D"/>
    <s v="DL.2375.AFA.001.053.D.522151"/>
    <s v="DL.2375.AFA.001.053.D.522151.000108"/>
    <s v="000108"/>
    <s v="DL.2375.AFA.001.053.D.522151.1"/>
    <s v="1"/>
    <s v="FGD Sarpras Penyuluhan dan Pemanfaatannya"/>
    <x v="2"/>
    <m/>
    <m/>
    <s v="Belanja Barang"/>
    <s v="Belanja Barang Non Operasional"/>
    <s v="Belanja Jasa"/>
    <s v="Non Covid"/>
  </r>
  <r>
    <s v="12"/>
    <s v="626402"/>
    <s v="SEKRETARIAT BADAN RISET DAN SUMBERDAYA MANUSIA KELAUTAN DAN PERIKANAN"/>
    <x v="1"/>
    <x v="3"/>
    <x v="5"/>
    <x v="12"/>
    <x v="28"/>
    <x v="80"/>
    <x v="0"/>
    <x v="1"/>
    <n v="2"/>
    <n v="1000000"/>
    <n v="2000000"/>
    <n v="0"/>
    <n v="2000000"/>
    <m/>
    <n v="166000"/>
    <n v="166000"/>
    <n v="166000"/>
    <n v="166000"/>
    <n v="166000"/>
    <n v="166000"/>
    <n v="166000"/>
    <n v="166000"/>
    <n v="166000"/>
    <n v="166000"/>
    <n v="166000"/>
    <n v="174000"/>
    <s v="DL.2375.AFA.001.054.A"/>
    <s v="DL.2375.AFA.001.054.A.521211"/>
    <s v="DL.2375.AFA.001.054.A.521211.000113"/>
    <s v="000113"/>
    <s v="DL.2375.AFA.001.054.A.521211.1"/>
    <s v="1"/>
    <s v="PENYUSUNAN NSPK PENYELENGGARAAN PENYULUHAN KP"/>
    <x v="2"/>
    <m/>
    <m/>
    <s v="Belanja Barang"/>
    <s v="Belanja Barang Non Operasional"/>
    <s v="Belanja Bahan"/>
    <s v="Non Covid"/>
  </r>
  <r>
    <s v="12"/>
    <s v="626402"/>
    <s v="SEKRETARIAT BADAN RISET DAN SUMBERDAYA MANUSIA KELAUTAN DAN PERIKANAN"/>
    <x v="1"/>
    <x v="3"/>
    <x v="5"/>
    <x v="12"/>
    <x v="28"/>
    <x v="80"/>
    <x v="0"/>
    <x v="2"/>
    <n v="2"/>
    <n v="1000000"/>
    <n v="2000000"/>
    <n v="0"/>
    <n v="2000000"/>
    <m/>
    <n v="166000"/>
    <n v="166000"/>
    <n v="166000"/>
    <n v="166000"/>
    <n v="166000"/>
    <n v="166000"/>
    <n v="166000"/>
    <n v="166000"/>
    <n v="166000"/>
    <n v="166000"/>
    <n v="166000"/>
    <n v="174000"/>
    <s v="DL.2375.AFA.001.054.A"/>
    <s v="DL.2375.AFA.001.054.A.521211"/>
    <s v="DL.2375.AFA.001.054.A.521211.000114"/>
    <s v="000114"/>
    <s v="DL.2375.AFA.001.054.A.521211.2"/>
    <s v="2"/>
    <s v="PENYUSUNAN NSPK PENYELENGGARAAN PENYULUHAN KP"/>
    <x v="2"/>
    <m/>
    <m/>
    <s v="Belanja Barang"/>
    <s v="Belanja Barang Non Operasional"/>
    <s v="Belanja Bahan"/>
    <s v="Non Covid"/>
  </r>
  <r>
    <s v="12"/>
    <s v="626402"/>
    <s v="SEKRETARIAT BADAN RISET DAN SUMBERDAYA MANUSIA KELAUTAN DAN PERIKANAN"/>
    <x v="1"/>
    <x v="3"/>
    <x v="5"/>
    <x v="12"/>
    <x v="28"/>
    <x v="81"/>
    <x v="0"/>
    <x v="1"/>
    <n v="1"/>
    <n v="1000000"/>
    <n v="1000000"/>
    <n v="0"/>
    <n v="1000000"/>
    <m/>
    <n v="83000"/>
    <n v="83000"/>
    <n v="83000"/>
    <n v="83000"/>
    <n v="83000"/>
    <n v="83000"/>
    <n v="83000"/>
    <n v="83000"/>
    <n v="83000"/>
    <n v="83000"/>
    <n v="83000"/>
    <n v="87000"/>
    <s v="DL.2375.AFA.001.054.B"/>
    <s v="DL.2375.AFA.001.054.B.521211"/>
    <s v="DL.2375.AFA.001.054.B.521211.000121"/>
    <s v="000121"/>
    <s v="DL.2375.AFA.001.054.B.521211.1"/>
    <s v="1"/>
    <s v="PENYUSUNAN PROGRAMA PENYULUHAN TAHUN 2023"/>
    <x v="2"/>
    <m/>
    <m/>
    <s v="Belanja Barang"/>
    <s v="Belanja Barang Non Operasional"/>
    <s v="Belanja Bahan"/>
    <s v="Non Covid"/>
  </r>
  <r>
    <s v="12"/>
    <s v="626402"/>
    <s v="SEKRETARIAT BADAN RISET DAN SUMBERDAYA MANUSIA KELAUTAN DAN PERIKANAN"/>
    <x v="1"/>
    <x v="3"/>
    <x v="5"/>
    <x v="12"/>
    <x v="28"/>
    <x v="81"/>
    <x v="0"/>
    <x v="2"/>
    <n v="1"/>
    <n v="1000000"/>
    <n v="1000000"/>
    <n v="0"/>
    <n v="1000000"/>
    <m/>
    <n v="83000"/>
    <n v="83000"/>
    <n v="83000"/>
    <n v="83000"/>
    <n v="83000"/>
    <n v="83000"/>
    <n v="83000"/>
    <n v="83000"/>
    <n v="83000"/>
    <n v="83000"/>
    <n v="83000"/>
    <n v="87000"/>
    <s v="DL.2375.AFA.001.054.B"/>
    <s v="DL.2375.AFA.001.054.B.521211"/>
    <s v="DL.2375.AFA.001.054.B.521211.000122"/>
    <s v="000122"/>
    <s v="DL.2375.AFA.001.054.B.521211.2"/>
    <s v="2"/>
    <s v="PENYUSUNAN PROGRAMA PENYULUHAN TAHUN 2023"/>
    <x v="2"/>
    <m/>
    <m/>
    <s v="Belanja Barang"/>
    <s v="Belanja Barang Non Operasional"/>
    <s v="Belanja Bahan"/>
    <s v="Non Covid"/>
  </r>
  <r>
    <s v="12"/>
    <s v="626402"/>
    <s v="SEKRETARIAT BADAN RISET DAN SUMBERDAYA MANUSIA KELAUTAN DAN PERIKANAN"/>
    <x v="1"/>
    <x v="3"/>
    <x v="5"/>
    <x v="12"/>
    <x v="28"/>
    <x v="82"/>
    <x v="0"/>
    <x v="27"/>
    <n v="2"/>
    <n v="1000000"/>
    <n v="2000000"/>
    <n v="0"/>
    <n v="2000000"/>
    <m/>
    <n v="166000"/>
    <n v="166000"/>
    <n v="166000"/>
    <n v="166000"/>
    <n v="166000"/>
    <n v="166000"/>
    <n v="166000"/>
    <n v="166000"/>
    <n v="166000"/>
    <n v="166000"/>
    <n v="166000"/>
    <n v="174000"/>
    <s v="DL.2375.AFA.001.054.C"/>
    <s v="DL.2375.AFA.001.054.C.521211"/>
    <s v="DL.2375.AFA.001.054.C.521211.000131"/>
    <s v="000131"/>
    <s v="DL.2375.AFA.001.054.C.521211.2"/>
    <s v="2"/>
    <s v="PEMBINAAN PENYULUHAN PERIKANAN MELAUI VIDEO CONFERENCE (VICON)"/>
    <x v="2"/>
    <m/>
    <m/>
    <s v="Belanja Barang"/>
    <s v="Belanja Barang Non Operasional"/>
    <s v="Belanja Bahan"/>
    <s v="Non Covid"/>
  </r>
  <r>
    <s v="12"/>
    <s v="626402"/>
    <s v="SEKRETARIAT BADAN RISET DAN SUMBERDAYA MANUSIA KELAUTAN DAN PERIKANAN"/>
    <x v="1"/>
    <x v="3"/>
    <x v="5"/>
    <x v="12"/>
    <x v="28"/>
    <x v="82"/>
    <x v="0"/>
    <x v="37"/>
    <n v="2"/>
    <n v="1000000"/>
    <n v="2000000"/>
    <n v="0"/>
    <n v="2000000"/>
    <m/>
    <n v="166000"/>
    <n v="166000"/>
    <n v="166000"/>
    <n v="166000"/>
    <n v="166000"/>
    <n v="166000"/>
    <n v="166000"/>
    <n v="166000"/>
    <n v="166000"/>
    <n v="166000"/>
    <n v="166000"/>
    <n v="174000"/>
    <s v="DL.2375.AFA.001.054.C"/>
    <s v="DL.2375.AFA.001.054.C.521211"/>
    <s v="DL.2375.AFA.001.054.C.521211.000132"/>
    <s v="000132"/>
    <s v="DL.2375.AFA.001.054.C.521211.3"/>
    <s v="3"/>
    <s v="PEMBINAAN PENYULUHAN PERIKANAN MELAUI VIDEO CONFERENCE (VICON)"/>
    <x v="2"/>
    <m/>
    <m/>
    <s v="Belanja Barang"/>
    <s v="Belanja Barang Non Operasional"/>
    <s v="Belanja Bahan"/>
    <s v="Non Covid"/>
  </r>
  <r>
    <s v="12"/>
    <s v="626402"/>
    <s v="SEKRETARIAT BADAN RISET DAN SUMBERDAYA MANUSIA KELAUTAN DAN PERIKANAN"/>
    <x v="1"/>
    <x v="3"/>
    <x v="5"/>
    <x v="12"/>
    <x v="28"/>
    <x v="82"/>
    <x v="0"/>
    <x v="38"/>
    <n v="2"/>
    <n v="1000000"/>
    <n v="2000000"/>
    <n v="0"/>
    <n v="2000000"/>
    <m/>
    <n v="166000"/>
    <n v="166000"/>
    <n v="166000"/>
    <n v="166000"/>
    <n v="166000"/>
    <n v="166000"/>
    <n v="166000"/>
    <n v="166000"/>
    <n v="166000"/>
    <n v="166000"/>
    <n v="166000"/>
    <n v="174000"/>
    <s v="DL.2375.AFA.001.054.C"/>
    <s v="DL.2375.AFA.001.054.C.521211"/>
    <s v="DL.2375.AFA.001.054.C.521211.000133"/>
    <s v="000133"/>
    <s v="DL.2375.AFA.001.054.C.521211.4"/>
    <s v="4"/>
    <s v="PEMBINAAN PENYULUHAN PERIKANAN MELAUI VIDEO CONFERENCE (VICON)"/>
    <x v="2"/>
    <m/>
    <m/>
    <s v="Belanja Barang"/>
    <s v="Belanja Barang Non Operasional"/>
    <s v="Belanja Bahan"/>
    <s v="Non Covid"/>
  </r>
  <r>
    <s v="12"/>
    <s v="626402"/>
    <s v="SEKRETARIAT BADAN RISET DAN SUMBERDAYA MANUSIA KELAUTAN DAN PERIKANAN"/>
    <x v="1"/>
    <x v="3"/>
    <x v="5"/>
    <x v="12"/>
    <x v="28"/>
    <x v="83"/>
    <x v="0"/>
    <x v="1"/>
    <n v="2"/>
    <n v="1000000"/>
    <n v="2000000"/>
    <n v="0"/>
    <n v="2000000"/>
    <m/>
    <n v="166000"/>
    <n v="166000"/>
    <n v="166000"/>
    <n v="166000"/>
    <n v="166000"/>
    <n v="166000"/>
    <n v="166000"/>
    <n v="166000"/>
    <n v="166000"/>
    <n v="166000"/>
    <n v="166000"/>
    <n v="174000"/>
    <s v="DL.2375.AFA.001.054.D"/>
    <s v="DL.2375.AFA.001.054.D.521211"/>
    <s v="DL.2375.AFA.001.054.D.521211.000137"/>
    <s v="000137"/>
    <s v="DL.2375.AFA.001.054.D.521211.1"/>
    <s v="1"/>
    <s v="MATERI PENYULUHAN KP ONLINE"/>
    <x v="2"/>
    <m/>
    <m/>
    <s v="Belanja Barang"/>
    <s v="Belanja Barang Non Operasional"/>
    <s v="Belanja Bahan"/>
    <s v="Non Covid"/>
  </r>
  <r>
    <s v="12"/>
    <s v="626402"/>
    <s v="SEKRETARIAT BADAN RISET DAN SUMBERDAYA MANUSIA KELAUTAN DAN PERIKANAN"/>
    <x v="1"/>
    <x v="3"/>
    <x v="5"/>
    <x v="12"/>
    <x v="28"/>
    <x v="83"/>
    <x v="0"/>
    <x v="39"/>
    <n v="2"/>
    <n v="1000000"/>
    <n v="2000000"/>
    <n v="0"/>
    <n v="2000000"/>
    <m/>
    <n v="166000"/>
    <n v="166000"/>
    <n v="166000"/>
    <n v="166000"/>
    <n v="166000"/>
    <n v="166000"/>
    <n v="166000"/>
    <n v="166000"/>
    <n v="166000"/>
    <n v="166000"/>
    <n v="166000"/>
    <n v="174000"/>
    <s v="DL.2375.AFA.001.054.D"/>
    <s v="DL.2375.AFA.001.054.D.521211"/>
    <s v="DL.2375.AFA.001.054.D.521211.000140"/>
    <s v="000140"/>
    <s v="DL.2375.AFA.001.054.D.521211.4"/>
    <s v="4"/>
    <s v="MATERI PENYULUHAN KP ONLINE"/>
    <x v="2"/>
    <m/>
    <m/>
    <s v="Belanja Barang"/>
    <s v="Belanja Barang Non Operasional"/>
    <s v="Belanja Bahan"/>
    <s v="Non Covid"/>
  </r>
  <r>
    <s v="12"/>
    <s v="626402"/>
    <s v="SEKRETARIAT BADAN RISET DAN SUMBERDAYA MANUSIA KELAUTAN DAN PERIKANAN"/>
    <x v="0"/>
    <x v="0"/>
    <x v="0"/>
    <x v="13"/>
    <x v="29"/>
    <x v="84"/>
    <x v="1"/>
    <x v="1"/>
    <n v="12"/>
    <n v="1000000"/>
    <n v="12000000"/>
    <n v="0"/>
    <n v="12000000"/>
    <m/>
    <n v="145608"/>
    <n v="743000"/>
    <n v="2358000"/>
    <n v="987867"/>
    <n v="386267"/>
    <n v="496067"/>
    <n v="522533"/>
    <n v="900333"/>
    <n v="767000"/>
    <n v="3380753"/>
    <n v="929200"/>
    <n v="383372"/>
    <s v="WA.2378.EBA.956.101.A"/>
    <s v="WA.2378.EBA.956.101.A.521811"/>
    <s v="WA.2378.EBA.956.101.A.521811.000196"/>
    <s v="000196"/>
    <s v="WA.2378.EBA.956.101.A.521811.1"/>
    <s v="1"/>
    <s v="Penyusunan Laporan BMN UAKPB Sekretariat BRSDMP KP dan UAPPBE-1 BRSDM KP"/>
    <x v="0"/>
    <m/>
    <m/>
    <s v="Belanja Barang"/>
    <s v="Belanja Barang Non Operasional"/>
    <s v="Persediaan"/>
    <s v="Non Covid"/>
  </r>
  <r>
    <s v="12"/>
    <s v="626402"/>
    <s v="SEKRETARIAT BADAN RISET DAN SUMBERDAYA MANUSIA KELAUTAN DAN PERIKANAN"/>
    <x v="0"/>
    <x v="0"/>
    <x v="0"/>
    <x v="13"/>
    <x v="29"/>
    <x v="84"/>
    <x v="1"/>
    <x v="2"/>
    <n v="12"/>
    <n v="1000000"/>
    <n v="12000000"/>
    <n v="0"/>
    <n v="12000000"/>
    <m/>
    <n v="145608"/>
    <n v="743000"/>
    <n v="2358000"/>
    <n v="987867"/>
    <n v="386267"/>
    <n v="496067"/>
    <n v="522533"/>
    <n v="900333"/>
    <n v="767000"/>
    <n v="3380753"/>
    <n v="929200"/>
    <n v="383372"/>
    <s v="WA.2378.EBA.956.101.A"/>
    <s v="WA.2378.EBA.956.101.A.521811"/>
    <s v="WA.2378.EBA.956.101.A.521811.000197"/>
    <s v="000197"/>
    <s v="WA.2378.EBA.956.101.A.521811.2"/>
    <s v="2"/>
    <s v="Penyusunan Laporan BMN UAKPB Sekretariat BRSDMP KP dan UAPPBE-1 BRSDM KP"/>
    <x v="0"/>
    <m/>
    <m/>
    <s v="Belanja Barang"/>
    <s v="Belanja Barang Non Operasional"/>
    <s v="Persediaan"/>
    <s v="Non Covid"/>
  </r>
  <r>
    <s v="12"/>
    <s v="626402"/>
    <s v="SEKRETARIAT BADAN RISET DAN SUMBERDAYA MANUSIA KELAUTAN DAN PERIKANAN"/>
    <x v="0"/>
    <x v="0"/>
    <x v="0"/>
    <x v="13"/>
    <x v="29"/>
    <x v="85"/>
    <x v="1"/>
    <x v="1"/>
    <n v="12"/>
    <n v="1000000"/>
    <n v="12000000"/>
    <n v="0"/>
    <n v="12000000"/>
    <m/>
    <n v="145608"/>
    <n v="743000"/>
    <n v="2358000"/>
    <n v="987867"/>
    <n v="386267"/>
    <n v="496067"/>
    <n v="522533"/>
    <n v="900333"/>
    <n v="767000"/>
    <n v="3380753"/>
    <n v="929200"/>
    <n v="383372"/>
    <s v="WA.2378.EBA.956.101.B"/>
    <s v="WA.2378.EBA.956.101.B.521811"/>
    <s v="WA.2378.EBA.956.101.B.521811.000201"/>
    <s v="000201"/>
    <s v="WA.2378.EBA.956.101.B.521811.1"/>
    <s v="1"/>
    <s v="Pengelolaan Barang Milik Negara Rumah Negara lingkup BRSDM KP"/>
    <x v="0"/>
    <m/>
    <m/>
    <s v="Belanja Barang"/>
    <s v="Belanja Barang Non Operasional"/>
    <s v="Persediaan"/>
    <s v="Non Covid"/>
  </r>
  <r>
    <s v="12"/>
    <s v="626402"/>
    <s v="SEKRETARIAT BADAN RISET DAN SUMBERDAYA MANUSIA KELAUTAN DAN PERIKANAN"/>
    <x v="0"/>
    <x v="0"/>
    <x v="0"/>
    <x v="13"/>
    <x v="29"/>
    <x v="85"/>
    <x v="1"/>
    <x v="2"/>
    <n v="12"/>
    <n v="1000000"/>
    <n v="12000000"/>
    <n v="0"/>
    <n v="12000000"/>
    <m/>
    <n v="145608"/>
    <n v="743000"/>
    <n v="2358000"/>
    <n v="987867"/>
    <n v="386267"/>
    <n v="496067"/>
    <n v="522533"/>
    <n v="900333"/>
    <n v="767000"/>
    <n v="3380753"/>
    <n v="929200"/>
    <n v="383372"/>
    <s v="WA.2378.EBA.956.101.B"/>
    <s v="WA.2378.EBA.956.101.B.521811"/>
    <s v="WA.2378.EBA.956.101.B.521811.000202"/>
    <s v="000202"/>
    <s v="WA.2378.EBA.956.101.B.521811.2"/>
    <s v="2"/>
    <s v="Pengelolaan Barang Milik Negara Rumah Negara lingkup BRSDM KP"/>
    <x v="0"/>
    <m/>
    <m/>
    <s v="Belanja Barang"/>
    <s v="Belanja Barang Non Operasional"/>
    <s v="Persediaan"/>
    <s v="Non Covid"/>
  </r>
  <r>
    <s v="12"/>
    <s v="626402"/>
    <s v="SEKRETARIAT BADAN RISET DAN SUMBERDAYA MANUSIA KELAUTAN DAN PERIKANAN"/>
    <x v="0"/>
    <x v="0"/>
    <x v="0"/>
    <x v="13"/>
    <x v="29"/>
    <x v="86"/>
    <x v="1"/>
    <x v="1"/>
    <n v="12"/>
    <n v="1000000"/>
    <n v="12000000"/>
    <n v="0"/>
    <n v="12000000"/>
    <m/>
    <n v="145608"/>
    <n v="743000"/>
    <n v="2358000"/>
    <n v="987867"/>
    <n v="386267"/>
    <n v="496067"/>
    <n v="522533"/>
    <n v="900333"/>
    <n v="767000"/>
    <n v="3380753"/>
    <n v="929200"/>
    <n v="383372"/>
    <s v="WA.2378.EBA.956.101.C"/>
    <s v="WA.2378.EBA.956.101.C.521811"/>
    <s v="WA.2378.EBA.956.101.C.521811.000209"/>
    <s v="000209"/>
    <s v="WA.2378.EBA.956.101.C.521811.1"/>
    <s v="1"/>
    <s v="Inventarisasi Sarana dan Prasarana dan Penyelesaian Permasalahan Administrasi dan Kepemilikan BMN"/>
    <x v="0"/>
    <m/>
    <m/>
    <s v="Belanja Barang"/>
    <s v="Belanja Barang Non Operasional"/>
    <s v="Persediaan"/>
    <s v="Non Covid"/>
  </r>
  <r>
    <s v="12"/>
    <s v="626402"/>
    <s v="SEKRETARIAT BADAN RISET DAN SUMBERDAYA MANUSIA KELAUTAN DAN PERIKANAN"/>
    <x v="0"/>
    <x v="0"/>
    <x v="0"/>
    <x v="13"/>
    <x v="29"/>
    <x v="86"/>
    <x v="1"/>
    <x v="2"/>
    <n v="12"/>
    <n v="1000000"/>
    <n v="12000000"/>
    <n v="0"/>
    <n v="12000000"/>
    <m/>
    <n v="145608"/>
    <n v="743000"/>
    <n v="2358000"/>
    <n v="987867"/>
    <n v="386267"/>
    <n v="496067"/>
    <n v="522533"/>
    <n v="900333"/>
    <n v="767000"/>
    <n v="3380753"/>
    <n v="929200"/>
    <n v="383372"/>
    <s v="WA.2378.EBA.956.101.C"/>
    <s v="WA.2378.EBA.956.101.C.521811"/>
    <s v="WA.2378.EBA.956.101.C.521811.000210"/>
    <s v="000210"/>
    <s v="WA.2378.EBA.956.101.C.521811.2"/>
    <s v="2"/>
    <s v="Inventarisasi Sarana dan Prasarana dan Penyelesaian Permasalahan Administrasi dan Kepemilikan BMN"/>
    <x v="0"/>
    <m/>
    <m/>
    <s v="Belanja Barang"/>
    <s v="Belanja Barang Non Operasional"/>
    <s v="Persediaan"/>
    <s v="Non Covid"/>
  </r>
  <r>
    <s v="12"/>
    <s v="626402"/>
    <s v="SEKRETARIAT BADAN RISET DAN SUMBERDAYA MANUSIA KELAUTAN DAN PERIKANAN"/>
    <x v="0"/>
    <x v="0"/>
    <x v="0"/>
    <x v="13"/>
    <x v="29"/>
    <x v="87"/>
    <x v="0"/>
    <x v="1"/>
    <n v="1"/>
    <n v="1000000"/>
    <n v="1000000"/>
    <n v="0"/>
    <n v="1000000"/>
    <m/>
    <n v="12134"/>
    <n v="61917"/>
    <n v="196500"/>
    <n v="82322"/>
    <n v="32189"/>
    <n v="41339"/>
    <n v="43544"/>
    <n v="75028"/>
    <n v="63917"/>
    <n v="281729"/>
    <n v="77433"/>
    <n v="31948"/>
    <s v="WA.2378.EBA.956.101.D"/>
    <s v="WA.2378.EBA.956.101.D.521211"/>
    <s v="WA.2378.EBA.956.101.D.521211.000217"/>
    <s v="000217"/>
    <s v="WA.2378.EBA.956.101.D.521211.1"/>
    <s v="1"/>
    <s v="Penyusunan Rencana Kebutuhan BMN Tahun 2023"/>
    <x v="0"/>
    <m/>
    <m/>
    <s v="Belanja Barang"/>
    <s v="Belanja Barang Non Operasional"/>
    <s v="Belanja Bahan"/>
    <s v="Non Covid"/>
  </r>
  <r>
    <s v="12"/>
    <s v="626402"/>
    <s v="SEKRETARIAT BADAN RISET DAN SUMBERDAYA MANUSIA KELAUTAN DAN PERIKANAN"/>
    <x v="0"/>
    <x v="0"/>
    <x v="0"/>
    <x v="13"/>
    <x v="29"/>
    <x v="87"/>
    <x v="0"/>
    <x v="2"/>
    <n v="1"/>
    <n v="1000000"/>
    <n v="1000000"/>
    <n v="0"/>
    <n v="1000000"/>
    <m/>
    <n v="12134"/>
    <n v="61917"/>
    <n v="196500"/>
    <n v="82322"/>
    <n v="32189"/>
    <n v="41339"/>
    <n v="43544"/>
    <n v="75028"/>
    <n v="63917"/>
    <n v="281729"/>
    <n v="77433"/>
    <n v="31948"/>
    <s v="WA.2378.EBA.956.101.D"/>
    <s v="WA.2378.EBA.956.101.D.521211"/>
    <s v="WA.2378.EBA.956.101.D.521211.000218"/>
    <s v="000218"/>
    <s v="WA.2378.EBA.956.101.D.521211.2"/>
    <s v="2"/>
    <s v="Penyusunan Rencana Kebutuhan BMN Tahun 2023"/>
    <x v="0"/>
    <m/>
    <m/>
    <s v="Belanja Barang"/>
    <s v="Belanja Barang Non Operasional"/>
    <s v="Belanja Bahan"/>
    <s v="Non Covid"/>
  </r>
  <r>
    <s v="12"/>
    <s v="626402"/>
    <s v="SEKRETARIAT BADAN RISET DAN SUMBERDAYA MANUSIA KELAUTAN DAN PERIKANAN"/>
    <x v="0"/>
    <x v="0"/>
    <x v="0"/>
    <x v="13"/>
    <x v="29"/>
    <x v="87"/>
    <x v="0"/>
    <x v="32"/>
    <n v="1"/>
    <n v="1000000"/>
    <n v="1000000"/>
    <n v="0"/>
    <n v="1000000"/>
    <m/>
    <n v="12134"/>
    <n v="61917"/>
    <n v="196500"/>
    <n v="82322"/>
    <n v="32189"/>
    <n v="41339"/>
    <n v="43544"/>
    <n v="75028"/>
    <n v="63917"/>
    <n v="281729"/>
    <n v="77433"/>
    <n v="31948"/>
    <s v="WA.2378.EBA.956.101.D"/>
    <s v="WA.2378.EBA.956.101.D.521211"/>
    <s v="WA.2378.EBA.956.101.D.521211.000219"/>
    <s v="000219"/>
    <s v="WA.2378.EBA.956.101.D.521211.3"/>
    <s v="3"/>
    <s v="Penyusunan Rencana Kebutuhan BMN Tahun 2023"/>
    <x v="0"/>
    <m/>
    <m/>
    <s v="Belanja Barang"/>
    <s v="Belanja Barang Non Operasional"/>
    <s v="Belanja Bahan"/>
    <s v="Non Covid"/>
  </r>
  <r>
    <s v="12"/>
    <s v="626402"/>
    <s v="SEKRETARIAT BADAN RISET DAN SUMBERDAYA MANUSIA KELAUTAN DAN PERIKANAN"/>
    <x v="0"/>
    <x v="0"/>
    <x v="0"/>
    <x v="13"/>
    <x v="29"/>
    <x v="87"/>
    <x v="2"/>
    <x v="3"/>
    <n v="2"/>
    <n v="1000000"/>
    <n v="2000000"/>
    <n v="0"/>
    <n v="2000000"/>
    <m/>
    <n v="24268"/>
    <n v="123833"/>
    <n v="393000"/>
    <n v="164644"/>
    <n v="64378"/>
    <n v="82678"/>
    <n v="87089"/>
    <n v="150056"/>
    <n v="127833"/>
    <n v="563459"/>
    <n v="154867"/>
    <n v="63895"/>
    <s v="WA.2378.EBA.956.101.D"/>
    <s v="WA.2378.EBA.956.101.D.522151"/>
    <s v="WA.2378.EBA.956.101.D.522151.000222"/>
    <s v="000222"/>
    <s v="WA.2378.EBA.956.101.D.522151.1"/>
    <s v="1"/>
    <s v="Penyusunan Rencana Kebutuhan BMN Tahun 2023"/>
    <x v="0"/>
    <m/>
    <m/>
    <s v="Belanja Barang"/>
    <s v="Belanja Barang Non Operasional"/>
    <s v="Belanja Jasa"/>
    <s v="Non Covid"/>
  </r>
  <r>
    <s v="12"/>
    <s v="626402"/>
    <s v="SEKRETARIAT BADAN RISET DAN SUMBERDAYA MANUSIA KELAUTAN DAN PERIKANAN"/>
    <x v="0"/>
    <x v="0"/>
    <x v="0"/>
    <x v="13"/>
    <x v="29"/>
    <x v="88"/>
    <x v="1"/>
    <x v="1"/>
    <n v="12"/>
    <n v="1000000"/>
    <n v="12000000"/>
    <n v="0"/>
    <n v="12000000"/>
    <m/>
    <n v="145608"/>
    <n v="743000"/>
    <n v="2358000"/>
    <n v="987867"/>
    <n v="386267"/>
    <n v="496067"/>
    <n v="522533"/>
    <n v="900333"/>
    <n v="767000"/>
    <n v="3380753"/>
    <n v="929200"/>
    <n v="383372"/>
    <s v="WA.2378.EBA.956.101.E"/>
    <s v="WA.2378.EBA.956.101.E.521811"/>
    <s v="WA.2378.EBA.956.101.E.521811.000226"/>
    <s v="000226"/>
    <s v="WA.2378.EBA.956.101.E.521811.1"/>
    <s v="1"/>
    <s v="Penyelesaian Penetapan Status Penggunaan dan Penghapusan BMN Satker BRSDM"/>
    <x v="0"/>
    <m/>
    <m/>
    <s v="Belanja Barang"/>
    <s v="Belanja Barang Non Operasional"/>
    <s v="Persediaan"/>
    <s v="Non Covid"/>
  </r>
  <r>
    <s v="12"/>
    <s v="626402"/>
    <s v="SEKRETARIAT BADAN RISET DAN SUMBERDAYA MANUSIA KELAUTAN DAN PERIKANAN"/>
    <x v="0"/>
    <x v="0"/>
    <x v="0"/>
    <x v="13"/>
    <x v="29"/>
    <x v="88"/>
    <x v="1"/>
    <x v="2"/>
    <n v="12"/>
    <n v="1000000"/>
    <n v="12000000"/>
    <n v="0"/>
    <n v="12000000"/>
    <m/>
    <n v="145608"/>
    <n v="743000"/>
    <n v="2358000"/>
    <n v="987867"/>
    <n v="386267"/>
    <n v="496067"/>
    <n v="522533"/>
    <n v="900333"/>
    <n v="767000"/>
    <n v="3380753"/>
    <n v="929200"/>
    <n v="383372"/>
    <s v="WA.2378.EBA.956.101.E"/>
    <s v="WA.2378.EBA.956.101.E.521811"/>
    <s v="WA.2378.EBA.956.101.E.521811.000227"/>
    <s v="000227"/>
    <s v="WA.2378.EBA.956.101.E.521811.2"/>
    <s v="2"/>
    <s v="Penyelesaian Penetapan Status Penggunaan dan Penghapusan BMN Satker BRSDM"/>
    <x v="0"/>
    <m/>
    <m/>
    <s v="Belanja Barang"/>
    <s v="Belanja Barang Non Operasional"/>
    <s v="Persediaan"/>
    <s v="Non Covid"/>
  </r>
  <r>
    <s v="12"/>
    <s v="626402"/>
    <s v="SEKRETARIAT BADAN RISET DAN SUMBERDAYA MANUSIA KELAUTAN DAN PERIKANAN"/>
    <x v="0"/>
    <x v="0"/>
    <x v="0"/>
    <x v="13"/>
    <x v="29"/>
    <x v="89"/>
    <x v="0"/>
    <x v="1"/>
    <n v="1"/>
    <n v="1000000"/>
    <n v="1000000"/>
    <n v="0"/>
    <n v="1000000"/>
    <m/>
    <n v="12134"/>
    <n v="61917"/>
    <n v="196500"/>
    <n v="82322"/>
    <n v="32189"/>
    <n v="41339"/>
    <n v="43544"/>
    <n v="75028"/>
    <n v="63917"/>
    <n v="281729"/>
    <n v="77433"/>
    <n v="31948"/>
    <s v="WA.2378.EBA.956.101.F"/>
    <s v="WA.2378.EBA.956.101.F.521211"/>
    <s v="WA.2378.EBA.956.101.F.521211.000231"/>
    <s v="000231"/>
    <s v="WA.2378.EBA.956.101.F.521211.1"/>
    <s v="1"/>
    <s v="Bimbingan Teknis Pengelolaan BMN lingkup BRSDM KP"/>
    <x v="0"/>
    <m/>
    <m/>
    <s v="Belanja Barang"/>
    <s v="Belanja Barang Non Operasional"/>
    <s v="Belanja Bahan"/>
    <s v="Non Covid"/>
  </r>
  <r>
    <s v="12"/>
    <s v="626402"/>
    <s v="SEKRETARIAT BADAN RISET DAN SUMBERDAYA MANUSIA KELAUTAN DAN PERIKANAN"/>
    <x v="0"/>
    <x v="0"/>
    <x v="0"/>
    <x v="13"/>
    <x v="29"/>
    <x v="89"/>
    <x v="0"/>
    <x v="2"/>
    <n v="1"/>
    <n v="1000000"/>
    <n v="1000000"/>
    <n v="0"/>
    <n v="1000000"/>
    <m/>
    <n v="12134"/>
    <n v="61917"/>
    <n v="196500"/>
    <n v="82322"/>
    <n v="32189"/>
    <n v="41339"/>
    <n v="43544"/>
    <n v="75028"/>
    <n v="63917"/>
    <n v="281729"/>
    <n v="77433"/>
    <n v="31948"/>
    <s v="WA.2378.EBA.956.101.F"/>
    <s v="WA.2378.EBA.956.101.F.521211"/>
    <s v="WA.2378.EBA.956.101.F.521211.000232"/>
    <s v="000232"/>
    <s v="WA.2378.EBA.956.101.F.521211.2"/>
    <s v="2"/>
    <s v="Bimbingan Teknis Pengelolaan BMN lingkup BRSDM KP"/>
    <x v="0"/>
    <m/>
    <m/>
    <s v="Belanja Barang"/>
    <s v="Belanja Barang Non Operasional"/>
    <s v="Belanja Bahan"/>
    <s v="Non Covid"/>
  </r>
  <r>
    <s v="12"/>
    <s v="626402"/>
    <s v="SEKRETARIAT BADAN RISET DAN SUMBERDAYA MANUSIA KELAUTAN DAN PERIKANAN"/>
    <x v="0"/>
    <x v="0"/>
    <x v="0"/>
    <x v="13"/>
    <x v="29"/>
    <x v="89"/>
    <x v="0"/>
    <x v="32"/>
    <n v="1"/>
    <n v="1000000"/>
    <n v="1000000"/>
    <n v="0"/>
    <n v="1000000"/>
    <m/>
    <n v="12134"/>
    <n v="61917"/>
    <n v="196500"/>
    <n v="82322"/>
    <n v="32189"/>
    <n v="41339"/>
    <n v="43544"/>
    <n v="75028"/>
    <n v="63917"/>
    <n v="281729"/>
    <n v="77433"/>
    <n v="31948"/>
    <s v="WA.2378.EBA.956.101.F"/>
    <s v="WA.2378.EBA.956.101.F.521211"/>
    <s v="WA.2378.EBA.956.101.F.521211.000233"/>
    <s v="000233"/>
    <s v="WA.2378.EBA.956.101.F.521211.3"/>
    <s v="3"/>
    <s v="Bimbingan Teknis Pengelolaan BMN lingkup BRSDM KP"/>
    <x v="0"/>
    <m/>
    <m/>
    <s v="Belanja Barang"/>
    <s v="Belanja Barang Non Operasional"/>
    <s v="Belanja Bahan"/>
    <s v="Non Covid"/>
  </r>
  <r>
    <s v="12"/>
    <s v="626402"/>
    <s v="SEKRETARIAT BADAN RISET DAN SUMBERDAYA MANUSIA KELAUTAN DAN PERIKANAN"/>
    <x v="0"/>
    <x v="0"/>
    <x v="0"/>
    <x v="13"/>
    <x v="29"/>
    <x v="89"/>
    <x v="0"/>
    <x v="40"/>
    <n v="1"/>
    <n v="1000000"/>
    <n v="1000000"/>
    <n v="0"/>
    <n v="1000000"/>
    <m/>
    <n v="12134"/>
    <n v="61917"/>
    <n v="196500"/>
    <n v="82322"/>
    <n v="32189"/>
    <n v="41339"/>
    <n v="43544"/>
    <n v="75028"/>
    <n v="63917"/>
    <n v="281729"/>
    <n v="77433"/>
    <n v="31948"/>
    <s v="WA.2378.EBA.956.101.F"/>
    <s v="WA.2378.EBA.956.101.F.521211"/>
    <s v="WA.2378.EBA.956.101.F.521211.000234"/>
    <s v="000234"/>
    <s v="WA.2378.EBA.956.101.F.521211.4"/>
    <s v="4"/>
    <s v="Bimbingan Teknis Pengelolaan BMN lingkup BRSDM KP"/>
    <x v="0"/>
    <m/>
    <m/>
    <s v="Belanja Barang"/>
    <s v="Belanja Barang Non Operasional"/>
    <s v="Belanja Bahan"/>
    <s v="Non Covid"/>
  </r>
  <r>
    <s v="12"/>
    <s v="626402"/>
    <s v="SEKRETARIAT BADAN RISET DAN SUMBERDAYA MANUSIA KELAUTAN DAN PERIKANAN"/>
    <x v="0"/>
    <x v="0"/>
    <x v="0"/>
    <x v="13"/>
    <x v="29"/>
    <x v="89"/>
    <x v="2"/>
    <x v="8"/>
    <n v="2"/>
    <n v="1000000"/>
    <n v="2000000"/>
    <n v="0"/>
    <n v="2000000"/>
    <m/>
    <n v="24268"/>
    <n v="123833"/>
    <n v="393000"/>
    <n v="164644"/>
    <n v="64378"/>
    <n v="82678"/>
    <n v="87089"/>
    <n v="150056"/>
    <n v="127833"/>
    <n v="563459"/>
    <n v="154867"/>
    <n v="63895"/>
    <s v="WA.2378.EBA.956.101.F"/>
    <s v="WA.2378.EBA.956.101.F.522151"/>
    <s v="WA.2378.EBA.956.101.F.522151.000236"/>
    <s v="000236"/>
    <s v="WA.2378.EBA.956.101.F.522151.1"/>
    <s v="1"/>
    <s v="Bimbingan Teknis Pengelolaan BMN lingkup BRSDM KP"/>
    <x v="0"/>
    <m/>
    <m/>
    <s v="Belanja Barang"/>
    <s v="Belanja Barang Non Operasional"/>
    <s v="Belanja Jasa"/>
    <s v="Non Covid"/>
  </r>
  <r>
    <s v="12"/>
    <s v="626402"/>
    <s v="SEKRETARIAT BADAN RISET DAN SUMBERDAYA MANUSIA KELAUTAN DAN PERIKANAN"/>
    <x v="0"/>
    <x v="0"/>
    <x v="0"/>
    <x v="13"/>
    <x v="29"/>
    <x v="90"/>
    <x v="1"/>
    <x v="1"/>
    <n v="12"/>
    <n v="1000000"/>
    <n v="12000000"/>
    <n v="0"/>
    <n v="12000000"/>
    <m/>
    <n v="145608"/>
    <n v="743000"/>
    <n v="2358000"/>
    <n v="987867"/>
    <n v="386267"/>
    <n v="496067"/>
    <n v="522533"/>
    <n v="900333"/>
    <n v="767000"/>
    <n v="3380753"/>
    <n v="929200"/>
    <n v="383372"/>
    <s v="WA.2378.EBA.956.101.G"/>
    <s v="WA.2378.EBA.956.101.G.521811"/>
    <s v="WA.2378.EBA.956.101.G.521811.000240"/>
    <s v="000240"/>
    <s v="WA.2378.EBA.956.101.G.521811.1"/>
    <s v="1"/>
    <s v="Pelaksanaan PBJ Lingkup Pusat dan Daerah"/>
    <x v="0"/>
    <m/>
    <m/>
    <s v="Belanja Barang"/>
    <s v="Belanja Barang Non Operasional"/>
    <s v="Persediaan"/>
    <s v="Non Covid"/>
  </r>
  <r>
    <s v="12"/>
    <s v="626402"/>
    <s v="SEKRETARIAT BADAN RISET DAN SUMBERDAYA MANUSIA KELAUTAN DAN PERIKANAN"/>
    <x v="0"/>
    <x v="0"/>
    <x v="0"/>
    <x v="13"/>
    <x v="29"/>
    <x v="90"/>
    <x v="1"/>
    <x v="2"/>
    <n v="12"/>
    <n v="1000000"/>
    <n v="12000000"/>
    <n v="0"/>
    <n v="12000000"/>
    <m/>
    <n v="145608"/>
    <n v="743000"/>
    <n v="2358000"/>
    <n v="987867"/>
    <n v="386267"/>
    <n v="496067"/>
    <n v="522533"/>
    <n v="900333"/>
    <n v="767000"/>
    <n v="3380753"/>
    <n v="929200"/>
    <n v="383372"/>
    <s v="WA.2378.EBA.956.101.G"/>
    <s v="WA.2378.EBA.956.101.G.521811"/>
    <s v="WA.2378.EBA.956.101.G.521811.000241"/>
    <s v="000241"/>
    <s v="WA.2378.EBA.956.101.G.521811.2"/>
    <s v="2"/>
    <s v="Pelaksanaan PBJ Lingkup Pusat dan Daerah"/>
    <x v="0"/>
    <m/>
    <m/>
    <s v="Belanja Barang"/>
    <s v="Belanja Barang Non Operasional"/>
    <s v="Persediaan"/>
    <s v="Non Covid"/>
  </r>
  <r>
    <s v="12"/>
    <s v="626402"/>
    <s v="SEKRETARIAT BADAN RISET DAN SUMBERDAYA MANUSIA KELAUTAN DAN PERIKANAN"/>
    <x v="0"/>
    <x v="0"/>
    <x v="0"/>
    <x v="1"/>
    <x v="30"/>
    <x v="2"/>
    <x v="1"/>
    <x v="1"/>
    <n v="12"/>
    <n v="1000000"/>
    <n v="12000000"/>
    <n v="0"/>
    <n v="12000000"/>
    <m/>
    <n v="134466"/>
    <n v="967303"/>
    <n v="1056338"/>
    <n v="967303"/>
    <n v="1003525"/>
    <n v="1020116"/>
    <n v="1003525"/>
    <n v="967303"/>
    <n v="1020116"/>
    <n v="1003525"/>
    <n v="967303"/>
    <n v="1889177"/>
    <s v="WA.2378.EBA.958.101.A"/>
    <s v="WA.2378.EBA.958.101.A.521811"/>
    <s v="WA.2378.EBA.958.101.A.521811.000277"/>
    <s v="000277"/>
    <s v="WA.2378.EBA.958.101.A.521811.1"/>
    <s v="1"/>
    <s v="TANPA SUB KOMPONEN"/>
    <x v="0"/>
    <m/>
    <m/>
    <s v="Belanja Barang"/>
    <s v="Belanja Barang Non Operasional"/>
    <s v="Persediaan"/>
    <s v="Non Covid"/>
  </r>
  <r>
    <s v="12"/>
    <s v="626402"/>
    <s v="SEKRETARIAT BADAN RISET DAN SUMBERDAYA MANUSIA KELAUTAN DAN PERIKANAN"/>
    <x v="0"/>
    <x v="0"/>
    <x v="0"/>
    <x v="1"/>
    <x v="30"/>
    <x v="2"/>
    <x v="1"/>
    <x v="2"/>
    <n v="12"/>
    <n v="1000000"/>
    <n v="12000000"/>
    <n v="0"/>
    <n v="12000000"/>
    <m/>
    <n v="134466"/>
    <n v="967303"/>
    <n v="1056338"/>
    <n v="967303"/>
    <n v="1003525"/>
    <n v="1020116"/>
    <n v="1003525"/>
    <n v="967303"/>
    <n v="1020116"/>
    <n v="1003525"/>
    <n v="967303"/>
    <n v="1889177"/>
    <s v="WA.2378.EBA.958.101.A"/>
    <s v="WA.2378.EBA.958.101.A.521811"/>
    <s v="WA.2378.EBA.958.101.A.521811.000278"/>
    <s v="000278"/>
    <s v="WA.2378.EBA.958.101.A.521811.2"/>
    <s v="2"/>
    <s v="TANPA SUB KOMPONEN"/>
    <x v="0"/>
    <m/>
    <m/>
    <s v="Belanja Barang"/>
    <s v="Belanja Barang Non Operasional"/>
    <s v="Persediaan"/>
    <s v="Non Covid"/>
  </r>
  <r>
    <s v="12"/>
    <s v="626402"/>
    <s v="SEKRETARIAT BADAN RISET DAN SUMBERDAYA MANUSIA KELAUTAN DAN PERIKANAN"/>
    <x v="0"/>
    <x v="0"/>
    <x v="0"/>
    <x v="1"/>
    <x v="30"/>
    <x v="2"/>
    <x v="2"/>
    <x v="41"/>
    <n v="7"/>
    <n v="1000000"/>
    <n v="7000000"/>
    <n v="0"/>
    <n v="7000000"/>
    <m/>
    <n v="78439"/>
    <n v="564260"/>
    <n v="616197"/>
    <n v="564260"/>
    <n v="585390"/>
    <n v="595068"/>
    <n v="585390"/>
    <n v="564260"/>
    <n v="595068"/>
    <n v="585390"/>
    <n v="564260"/>
    <n v="1102018"/>
    <s v="WA.2378.EBA.958.101.A"/>
    <s v="WA.2378.EBA.958.101.A.522151"/>
    <s v="WA.2378.EBA.958.101.A.522151.000280"/>
    <s v="000280"/>
    <s v="WA.2378.EBA.958.101.A.522151.2"/>
    <s v="2"/>
    <s v="TANPA SUB KOMPONEN"/>
    <x v="0"/>
    <m/>
    <m/>
    <s v="Belanja Barang"/>
    <s v="Belanja Barang Non Operasional"/>
    <s v="Belanja Jasa"/>
    <s v="Non Covid"/>
  </r>
  <r>
    <s v="12"/>
    <s v="626402"/>
    <s v="SEKRETARIAT BADAN RISET DAN SUMBERDAYA MANUSIA KELAUTAN DAN PERIKANAN"/>
    <x v="0"/>
    <x v="0"/>
    <x v="0"/>
    <x v="7"/>
    <x v="31"/>
    <x v="91"/>
    <x v="0"/>
    <x v="42"/>
    <n v="12"/>
    <n v="1000000"/>
    <n v="12000000"/>
    <n v="0"/>
    <n v="12000000"/>
    <m/>
    <n v="278792"/>
    <n v="1049550"/>
    <n v="946950"/>
    <n v="1049550"/>
    <n v="899550"/>
    <n v="1153950"/>
    <n v="915150"/>
    <n v="1079550"/>
    <n v="996150"/>
    <n v="1091550"/>
    <n v="929550"/>
    <n v="1609708"/>
    <s v="WA.2378.EBA.962.101.A"/>
    <s v="WA.2378.EBA.962.101.A.521211"/>
    <s v="WA.2378.EBA.962.101.A.521211.000553"/>
    <s v="000553"/>
    <s v="WA.2378.EBA.962.101.A.521211.1"/>
    <s v="1"/>
    <s v="Pembinaan, Pengelolaan Ketatausahaan dan Persuratan"/>
    <x v="0"/>
    <m/>
    <m/>
    <s v="Belanja Barang"/>
    <s v="Belanja Barang Non Operasional"/>
    <s v="Belanja Bahan"/>
    <s v="Non Covid"/>
  </r>
  <r>
    <s v="12"/>
    <s v="626402"/>
    <s v="SEKRETARIAT BADAN RISET DAN SUMBERDAYA MANUSIA KELAUTAN DAN PERIKANAN"/>
    <x v="0"/>
    <x v="0"/>
    <x v="0"/>
    <x v="7"/>
    <x v="31"/>
    <x v="91"/>
    <x v="1"/>
    <x v="1"/>
    <n v="12"/>
    <n v="1000000"/>
    <n v="12000000"/>
    <n v="0"/>
    <n v="12000000"/>
    <m/>
    <n v="278792"/>
    <n v="1049550"/>
    <n v="946950"/>
    <n v="1049550"/>
    <n v="899550"/>
    <n v="1153950"/>
    <n v="915150"/>
    <n v="1079550"/>
    <n v="996150"/>
    <n v="1091550"/>
    <n v="929550"/>
    <n v="1609708"/>
    <s v="WA.2378.EBA.962.101.A"/>
    <s v="WA.2378.EBA.962.101.A.521811"/>
    <s v="WA.2378.EBA.962.101.A.521811.000554"/>
    <s v="000554"/>
    <s v="WA.2378.EBA.962.101.A.521811.1"/>
    <s v="1"/>
    <s v="Pembinaan, Pengelolaan Ketatausahaan dan Persuratan"/>
    <x v="0"/>
    <m/>
    <m/>
    <s v="Belanja Barang"/>
    <s v="Belanja Barang Non Operasional"/>
    <s v="Persediaan"/>
    <s v="Non Covid"/>
  </r>
  <r>
    <s v="12"/>
    <s v="626402"/>
    <s v="SEKRETARIAT BADAN RISET DAN SUMBERDAYA MANUSIA KELAUTAN DAN PERIKANAN"/>
    <x v="0"/>
    <x v="0"/>
    <x v="0"/>
    <x v="7"/>
    <x v="31"/>
    <x v="91"/>
    <x v="1"/>
    <x v="2"/>
    <n v="12"/>
    <n v="1000000"/>
    <n v="12000000"/>
    <n v="0"/>
    <n v="12000000"/>
    <m/>
    <n v="278792"/>
    <n v="1049550"/>
    <n v="946950"/>
    <n v="1049550"/>
    <n v="899550"/>
    <n v="1153950"/>
    <n v="915150"/>
    <n v="1079550"/>
    <n v="996150"/>
    <n v="1091550"/>
    <n v="929550"/>
    <n v="1609708"/>
    <s v="WA.2378.EBA.962.101.A"/>
    <s v="WA.2378.EBA.962.101.A.521811"/>
    <s v="WA.2378.EBA.962.101.A.521811.000555"/>
    <s v="000555"/>
    <s v="WA.2378.EBA.962.101.A.521811.2"/>
    <s v="2"/>
    <s v="Pembinaan, Pengelolaan Ketatausahaan dan Persuratan"/>
    <x v="0"/>
    <m/>
    <m/>
    <s v="Belanja Barang"/>
    <s v="Belanja Barang Non Operasional"/>
    <s v="Persediaan"/>
    <s v="Non Covid"/>
  </r>
  <r>
    <s v="12"/>
    <s v="626402"/>
    <s v="SEKRETARIAT BADAN RISET DAN SUMBERDAYA MANUSIA KELAUTAN DAN PERIKANAN"/>
    <x v="0"/>
    <x v="0"/>
    <x v="0"/>
    <x v="7"/>
    <x v="31"/>
    <x v="92"/>
    <x v="1"/>
    <x v="1"/>
    <n v="12"/>
    <n v="1000000"/>
    <n v="12000000"/>
    <n v="0"/>
    <n v="12000000"/>
    <m/>
    <n v="278792"/>
    <n v="1049550"/>
    <n v="946950"/>
    <n v="1049550"/>
    <n v="899550"/>
    <n v="1153950"/>
    <n v="915150"/>
    <n v="1079550"/>
    <n v="996150"/>
    <n v="1091550"/>
    <n v="929550"/>
    <n v="1609708"/>
    <s v="WA.2378.EBA.962.101.B"/>
    <s v="WA.2378.EBA.962.101.B.521811"/>
    <s v="WA.2378.EBA.962.101.B.521811.000561"/>
    <s v="000561"/>
    <s v="WA.2378.EBA.962.101.B.521811.1"/>
    <s v="1"/>
    <s v="Dukungan Layanan Kegiatan Kesekretariatan dan Tata Kelola Rumahtangga dan Tata Usaha Pimpinan  serta Keprotokolan lingkup BRSDM"/>
    <x v="0"/>
    <m/>
    <m/>
    <s v="Belanja Barang"/>
    <s v="Belanja Barang Non Operasional"/>
    <s v="Persediaan"/>
    <s v="Non Covid"/>
  </r>
  <r>
    <s v="12"/>
    <s v="626402"/>
    <s v="SEKRETARIAT BADAN RISET DAN SUMBERDAYA MANUSIA KELAUTAN DAN PERIKANAN"/>
    <x v="0"/>
    <x v="0"/>
    <x v="0"/>
    <x v="7"/>
    <x v="31"/>
    <x v="92"/>
    <x v="1"/>
    <x v="2"/>
    <n v="12"/>
    <n v="1000000"/>
    <n v="12000000"/>
    <n v="0"/>
    <n v="12000000"/>
    <m/>
    <n v="278792"/>
    <n v="1049550"/>
    <n v="946950"/>
    <n v="1049550"/>
    <n v="899550"/>
    <n v="1153950"/>
    <n v="915150"/>
    <n v="1079550"/>
    <n v="996150"/>
    <n v="1091550"/>
    <n v="929550"/>
    <n v="1609708"/>
    <s v="WA.2378.EBA.962.101.B"/>
    <s v="WA.2378.EBA.962.101.B.521811"/>
    <s v="WA.2378.EBA.962.101.B.521811.000562"/>
    <s v="000562"/>
    <s v="WA.2378.EBA.962.101.B.521811.2"/>
    <s v="2"/>
    <s v="Dukungan Layanan Kegiatan Kesekretariatan dan Tata Kelola Rumahtangga dan Tata Usaha Pimpinan  serta Keprotokolan lingkup BRSDM"/>
    <x v="0"/>
    <m/>
    <m/>
    <s v="Belanja Barang"/>
    <s v="Belanja Barang Non Operasional"/>
    <s v="Persediaan"/>
    <s v="Non Covid"/>
  </r>
  <r>
    <s v="12"/>
    <s v="626402"/>
    <s v="SEKRETARIAT BADAN RISET DAN SUMBERDAYA MANUSIA KELAUTAN DAN PERIKANAN"/>
    <x v="0"/>
    <x v="0"/>
    <x v="0"/>
    <x v="7"/>
    <x v="32"/>
    <x v="93"/>
    <x v="1"/>
    <x v="1"/>
    <n v="2"/>
    <n v="1000000"/>
    <n v="2000000"/>
    <n v="0"/>
    <n v="2000000"/>
    <m/>
    <n v="166000"/>
    <n v="166000"/>
    <n v="166000"/>
    <n v="166000"/>
    <n v="166000"/>
    <n v="166000"/>
    <n v="166000"/>
    <n v="166000"/>
    <n v="166000"/>
    <n v="166000"/>
    <n v="166000"/>
    <n v="174000"/>
    <s v="WA.2378.EBA.962.201.A"/>
    <s v="WA.2378.EBA.962.201.A.521811"/>
    <s v="WA.2378.EBA.962.201.A.521811.000571"/>
    <s v="000571"/>
    <s v="WA.2378.EBA.962.201.A.521811.1"/>
    <s v="1"/>
    <s v="Pengelolaan Kepegawaian Pelatihan dan Penyuluhan KP"/>
    <x v="2"/>
    <m/>
    <m/>
    <s v="Belanja Barang"/>
    <s v="Belanja Barang Non Operasional"/>
    <s v="Persediaan"/>
    <s v="Non Covid"/>
  </r>
  <r>
    <s v="12"/>
    <s v="626402"/>
    <s v="SEKRETARIAT BADAN RISET DAN SUMBERDAYA MANUSIA KELAUTAN DAN PERIKANAN"/>
    <x v="0"/>
    <x v="0"/>
    <x v="0"/>
    <x v="7"/>
    <x v="32"/>
    <x v="93"/>
    <x v="1"/>
    <x v="2"/>
    <n v="2"/>
    <n v="1000000"/>
    <n v="2000000"/>
    <n v="0"/>
    <n v="2000000"/>
    <m/>
    <n v="166000"/>
    <n v="166000"/>
    <n v="166000"/>
    <n v="166000"/>
    <n v="166000"/>
    <n v="166000"/>
    <n v="166000"/>
    <n v="166000"/>
    <n v="166000"/>
    <n v="166000"/>
    <n v="166000"/>
    <n v="174000"/>
    <s v="WA.2378.EBA.962.201.A"/>
    <s v="WA.2378.EBA.962.201.A.521811"/>
    <s v="WA.2378.EBA.962.201.A.521811.000572"/>
    <s v="000572"/>
    <s v="WA.2378.EBA.962.201.A.521811.2"/>
    <s v="2"/>
    <s v="Pengelolaan Kepegawaian Pelatihan dan Penyuluhan KP"/>
    <x v="2"/>
    <m/>
    <m/>
    <s v="Belanja Barang"/>
    <s v="Belanja Barang Non Operasional"/>
    <s v="Persediaan"/>
    <s v="Non Covid"/>
  </r>
  <r>
    <s v="12"/>
    <s v="626402"/>
    <s v="SEKRETARIAT BADAN RISET DAN SUMBERDAYA MANUSIA KELAUTAN DAN PERIKANAN"/>
    <x v="0"/>
    <x v="0"/>
    <x v="0"/>
    <x v="7"/>
    <x v="32"/>
    <x v="94"/>
    <x v="1"/>
    <x v="1"/>
    <n v="3"/>
    <n v="1000000"/>
    <n v="3000000"/>
    <n v="0"/>
    <n v="3000000"/>
    <m/>
    <n v="250000"/>
    <n v="250000"/>
    <n v="250000"/>
    <n v="250000"/>
    <n v="250000"/>
    <n v="250000"/>
    <n v="250000"/>
    <n v="250000"/>
    <n v="250000"/>
    <n v="250000"/>
    <n v="250000"/>
    <n v="250000"/>
    <s v="WA.2378.EBA.962.201.B"/>
    <s v="WA.2378.EBA.962.201.B.521811"/>
    <s v="WA.2378.EBA.962.201.B.521811.000577"/>
    <s v="000577"/>
    <s v="WA.2378.EBA.962.201.B.521811.1"/>
    <s v="1"/>
    <s v="Validasi Data BMN Pelatihan dan Penyuluhan"/>
    <x v="2"/>
    <m/>
    <m/>
    <s v="Belanja Barang"/>
    <s v="Belanja Barang Non Operasional"/>
    <s v="Persediaan"/>
    <s v="Non Covid"/>
  </r>
  <r>
    <s v="12"/>
    <s v="626402"/>
    <s v="SEKRETARIAT BADAN RISET DAN SUMBERDAYA MANUSIA KELAUTAN DAN PERIKANAN"/>
    <x v="0"/>
    <x v="0"/>
    <x v="0"/>
    <x v="7"/>
    <x v="32"/>
    <x v="94"/>
    <x v="1"/>
    <x v="2"/>
    <n v="3"/>
    <n v="1000000"/>
    <n v="3000000"/>
    <n v="0"/>
    <n v="3000000"/>
    <m/>
    <n v="250000"/>
    <n v="250000"/>
    <n v="250000"/>
    <n v="250000"/>
    <n v="250000"/>
    <n v="250000"/>
    <n v="250000"/>
    <n v="250000"/>
    <n v="250000"/>
    <n v="250000"/>
    <n v="250000"/>
    <n v="250000"/>
    <s v="WA.2378.EBA.962.201.B"/>
    <s v="WA.2378.EBA.962.201.B.521811"/>
    <s v="WA.2378.EBA.962.201.B.521811.000578"/>
    <s v="000578"/>
    <s v="WA.2378.EBA.962.201.B.521811.2"/>
    <s v="2"/>
    <s v="Validasi Data BMN Pelatihan dan Penyuluhan"/>
    <x v="2"/>
    <m/>
    <m/>
    <s v="Belanja Barang"/>
    <s v="Belanja Barang Non Operasional"/>
    <s v="Persediaan"/>
    <s v="Non Covid"/>
  </r>
  <r>
    <s v="12"/>
    <s v="626402"/>
    <s v="SEKRETARIAT BADAN RISET DAN SUMBERDAYA MANUSIA KELAUTAN DAN PERIKANAN"/>
    <x v="0"/>
    <x v="0"/>
    <x v="0"/>
    <x v="7"/>
    <x v="32"/>
    <x v="94"/>
    <x v="2"/>
    <x v="43"/>
    <n v="6"/>
    <n v="1000000"/>
    <n v="6000000"/>
    <n v="0"/>
    <n v="6000000"/>
    <m/>
    <n v="500000"/>
    <n v="500000"/>
    <n v="500000"/>
    <n v="500000"/>
    <n v="500000"/>
    <n v="500000"/>
    <n v="500000"/>
    <n v="500000"/>
    <n v="500000"/>
    <n v="500000"/>
    <n v="500000"/>
    <n v="500000"/>
    <s v="WA.2378.EBA.962.201.B"/>
    <s v="WA.2378.EBA.962.201.B.522151"/>
    <s v="WA.2378.EBA.962.201.B.522151.000579"/>
    <s v="000579"/>
    <s v="WA.2378.EBA.962.201.B.522151.1"/>
    <s v="1"/>
    <s v="Validasi Data BMN Pelatihan dan Penyuluhan"/>
    <x v="2"/>
    <m/>
    <m/>
    <s v="Belanja Barang"/>
    <s v="Belanja Barang Non Operasional"/>
    <s v="Belanja Jasa"/>
    <s v="Non Covid"/>
  </r>
  <r>
    <s v="12"/>
    <s v="626402"/>
    <s v="SEKRETARIAT BADAN RISET DAN SUMBERDAYA MANUSIA KELAUTAN DAN PERIKANAN"/>
    <x v="0"/>
    <x v="0"/>
    <x v="0"/>
    <x v="7"/>
    <x v="32"/>
    <x v="95"/>
    <x v="1"/>
    <x v="1"/>
    <n v="3"/>
    <n v="1000000"/>
    <n v="3000000"/>
    <n v="0"/>
    <n v="3000000"/>
    <m/>
    <n v="250000"/>
    <n v="250000"/>
    <n v="250000"/>
    <n v="250000"/>
    <n v="250000"/>
    <n v="250000"/>
    <n v="250000"/>
    <n v="250000"/>
    <n v="250000"/>
    <n v="250000"/>
    <n v="250000"/>
    <n v="250000"/>
    <s v="WA.2378.EBA.962.201.C"/>
    <s v="WA.2378.EBA.962.201.C.521811"/>
    <s v="WA.2378.EBA.962.201.C.521811.000583"/>
    <s v="000583"/>
    <s v="WA.2378.EBA.962.201.C.521811.1"/>
    <s v="1"/>
    <s v="Pengelolaan Persuratan dan Kearsipan Pelatihan dan Penyuluhan"/>
    <x v="2"/>
    <m/>
    <m/>
    <s v="Belanja Barang"/>
    <s v="Belanja Barang Non Operasional"/>
    <s v="Persediaan"/>
    <s v="Non Covid"/>
  </r>
  <r>
    <s v="12"/>
    <s v="626402"/>
    <s v="SEKRETARIAT BADAN RISET DAN SUMBERDAYA MANUSIA KELAUTAN DAN PERIKANAN"/>
    <x v="0"/>
    <x v="0"/>
    <x v="0"/>
    <x v="7"/>
    <x v="32"/>
    <x v="95"/>
    <x v="1"/>
    <x v="2"/>
    <n v="4"/>
    <n v="1000000"/>
    <n v="4000000"/>
    <n v="0"/>
    <n v="4000000"/>
    <m/>
    <n v="333000"/>
    <n v="333000"/>
    <n v="333000"/>
    <n v="333000"/>
    <n v="333000"/>
    <n v="333000"/>
    <n v="333000"/>
    <n v="333000"/>
    <n v="333000"/>
    <n v="333000"/>
    <n v="333000"/>
    <n v="337000"/>
    <s v="WA.2378.EBA.962.201.C"/>
    <s v="WA.2378.EBA.962.201.C.521811"/>
    <s v="WA.2378.EBA.962.201.C.521811.000584"/>
    <s v="000584"/>
    <s v="WA.2378.EBA.962.201.C.521811.2"/>
    <s v="2"/>
    <s v="Pengelolaan Persuratan dan Kearsipan Pelatihan dan Penyuluhan"/>
    <x v="2"/>
    <m/>
    <m/>
    <s v="Belanja Barang"/>
    <s v="Belanja Barang Non Operasional"/>
    <s v="Persediaan"/>
    <s v="Non Covid"/>
  </r>
  <r>
    <s v="12"/>
    <s v="626402"/>
    <s v="SEKRETARIAT BADAN RISET DAN SUMBERDAYA MANUSIA KELAUTAN DAN PERIKANAN"/>
    <x v="0"/>
    <x v="0"/>
    <x v="0"/>
    <x v="7"/>
    <x v="32"/>
    <x v="96"/>
    <x v="0"/>
    <x v="1"/>
    <n v="1"/>
    <n v="1000000"/>
    <n v="1000000"/>
    <n v="0"/>
    <n v="1000000"/>
    <m/>
    <n v="83000"/>
    <n v="83000"/>
    <n v="83000"/>
    <n v="83000"/>
    <n v="83000"/>
    <n v="83000"/>
    <n v="83000"/>
    <n v="83000"/>
    <n v="83000"/>
    <n v="83000"/>
    <n v="83000"/>
    <n v="87000"/>
    <s v="WA.2378.EBA.962.201.D"/>
    <s v="WA.2378.EBA.962.201.D.521211"/>
    <s v="WA.2378.EBA.962.201.D.521211.000586"/>
    <s v="000586"/>
    <s v="WA.2378.EBA.962.201.D.521211.1"/>
    <s v="1"/>
    <s v="Penetapan Penyuluh Perikanan Teladan Nasional"/>
    <x v="2"/>
    <m/>
    <m/>
    <s v="Belanja Barang"/>
    <s v="Belanja Barang Non Operasional"/>
    <s v="Belanja Bahan"/>
    <s v="Non Covid"/>
  </r>
  <r>
    <s v="12"/>
    <s v="626402"/>
    <s v="SEKRETARIAT BADAN RISET DAN SUMBERDAYA MANUSIA KELAUTAN DAN PERIKANAN"/>
    <x v="0"/>
    <x v="0"/>
    <x v="0"/>
    <x v="7"/>
    <x v="32"/>
    <x v="97"/>
    <x v="0"/>
    <x v="1"/>
    <n v="1"/>
    <n v="1000000"/>
    <n v="1000000"/>
    <n v="0"/>
    <n v="1000000"/>
    <m/>
    <n v="83000"/>
    <n v="83000"/>
    <n v="83000"/>
    <n v="83000"/>
    <n v="83000"/>
    <n v="83000"/>
    <n v="83000"/>
    <n v="83000"/>
    <n v="83000"/>
    <n v="83000"/>
    <n v="83000"/>
    <n v="87000"/>
    <s v="WA.2378.EBA.962.201.F"/>
    <s v="WA.2378.EBA.962.201.F.521211"/>
    <s v="WA.2378.EBA.962.201.F.521211.000596"/>
    <s v="000596"/>
    <s v="WA.2378.EBA.962.201.F.521211.1"/>
    <s v="1"/>
    <s v="Kunjungan Kegiatan Pelatihan dan Penyuluhan KP"/>
    <x v="2"/>
    <m/>
    <m/>
    <s v="Belanja Barang"/>
    <s v="Belanja Barang Non Operasional"/>
    <s v="Belanja Bahan"/>
    <s v="Non Covid"/>
  </r>
  <r>
    <s v="12"/>
    <s v="626402"/>
    <s v="SEKRETARIAT BADAN RISET DAN SUMBERDAYA MANUSIA KELAUTAN DAN PERIKANAN"/>
    <x v="0"/>
    <x v="0"/>
    <x v="0"/>
    <x v="7"/>
    <x v="32"/>
    <x v="97"/>
    <x v="2"/>
    <x v="44"/>
    <n v="4"/>
    <n v="1000000"/>
    <n v="4000000"/>
    <n v="0"/>
    <n v="4000000"/>
    <m/>
    <n v="333000"/>
    <n v="333000"/>
    <n v="333000"/>
    <n v="333000"/>
    <n v="333000"/>
    <n v="333000"/>
    <n v="333000"/>
    <n v="333000"/>
    <n v="333000"/>
    <n v="333000"/>
    <n v="333000"/>
    <n v="337000"/>
    <s v="WA.2378.EBA.962.201.F"/>
    <s v="WA.2378.EBA.962.201.F.522151"/>
    <s v="WA.2378.EBA.962.201.F.522151.000607"/>
    <s v="000607"/>
    <s v="WA.2378.EBA.962.201.F.522151.2"/>
    <s v="2"/>
    <s v="Kunjungan Kegiatan Pelatihan dan Penyuluhan KP"/>
    <x v="2"/>
    <m/>
    <m/>
    <s v="Belanja Barang"/>
    <s v="Belanja Barang Non Operasional"/>
    <s v="Belanja Jasa"/>
    <s v="Non Covid"/>
  </r>
  <r>
    <s v="12"/>
    <s v="626402"/>
    <s v="SEKRETARIAT BADAN RISET DAN SUMBERDAYA MANUSIA KELAUTAN DAN PERIKANAN"/>
    <x v="0"/>
    <x v="0"/>
    <x v="0"/>
    <x v="11"/>
    <x v="23"/>
    <x v="98"/>
    <x v="5"/>
    <x v="45"/>
    <n v="100"/>
    <n v="1000000"/>
    <n v="100000000"/>
    <n v="0"/>
    <n v="100000000"/>
    <m/>
    <n v="6563324"/>
    <n v="7872591"/>
    <n v="7900550"/>
    <n v="7900550"/>
    <n v="7904018"/>
    <n v="7904188"/>
    <n v="7907657"/>
    <n v="7904298"/>
    <n v="7909775"/>
    <n v="7900550"/>
    <n v="10851373"/>
    <n v="11481126"/>
    <s v="WA.2378.EBA.994.002.AC"/>
    <s v="WA.2378.EBA.994.002.AC.523199"/>
    <s v="WA.2378.EBA.994.002.AC.523199.000402"/>
    <s v="000402"/>
    <s v="WA.2378.EBA.994.002.AC.523199.1"/>
    <s v="1"/>
    <s v="Pemeliharaan Kantor (Gambir)"/>
    <x v="0"/>
    <m/>
    <m/>
    <s v="Belanja Barang"/>
    <s v="Belanja Barang Operasional"/>
    <s v="Belanja Pemeliharaan"/>
    <s v="Non Covid"/>
  </r>
  <r>
    <s v="12"/>
    <s v="626402"/>
    <s v="SEKRETARIAT BADAN RISET DAN SUMBERDAYA MANUSIA KELAUTAN DAN PERIKANAN"/>
    <x v="0"/>
    <x v="0"/>
    <x v="0"/>
    <x v="11"/>
    <x v="23"/>
    <x v="99"/>
    <x v="6"/>
    <x v="46"/>
    <n v="100"/>
    <n v="1000000"/>
    <n v="100000000"/>
    <n v="0"/>
    <n v="100000000"/>
    <m/>
    <n v="6563324"/>
    <n v="7872591"/>
    <n v="7900550"/>
    <n v="7900550"/>
    <n v="7904018"/>
    <n v="7904188"/>
    <n v="7907657"/>
    <n v="7904298"/>
    <n v="7909775"/>
    <n v="7900550"/>
    <n v="10851373"/>
    <n v="11481126"/>
    <s v="WA.2378.EBA.994.002.BC"/>
    <s v="WA.2378.EBA.994.002.BC.521119"/>
    <s v="WA.2378.EBA.994.002.BC.521119.000446"/>
    <s v="000446"/>
    <s v="WA.2378.EBA.994.002.BC.521119.2"/>
    <s v="2"/>
    <s v="Pemeliharaan Kantor (Ancol)"/>
    <x v="0"/>
    <m/>
    <m/>
    <s v="Belanja Barang"/>
    <s v="Belanja Barang Operasional"/>
    <s v="Belanja Operasional Lainnya"/>
    <s v="Non Covid"/>
  </r>
  <r>
    <s v="12"/>
    <s v="626402"/>
    <s v="SEKRETARIAT BADAN RISET DAN SUMBERDAYA MANUSIA KELAUTAN DAN PERIKANAN"/>
    <x v="0"/>
    <x v="0"/>
    <x v="0"/>
    <x v="11"/>
    <x v="23"/>
    <x v="100"/>
    <x v="1"/>
    <x v="47"/>
    <n v="12"/>
    <n v="1000000"/>
    <n v="12000000"/>
    <n v="0"/>
    <n v="12000000"/>
    <m/>
    <n v="787599"/>
    <n v="944711"/>
    <n v="948066"/>
    <n v="948066"/>
    <n v="948482"/>
    <n v="948503"/>
    <n v="948919"/>
    <n v="948516"/>
    <n v="949173"/>
    <n v="948066"/>
    <n v="1302165"/>
    <n v="1377734"/>
    <s v="WA.2378.EBA.994.002.DA"/>
    <s v="WA.2378.EBA.994.002.DA.521811"/>
    <s v="WA.2378.EBA.994.002.DA.521811.000479"/>
    <s v="000479"/>
    <s v="WA.2378.EBA.994.002.DA.521811.1"/>
    <s v="1"/>
    <s v="Operasional dan Pemeliharaan Kantor Pusat Pelatihan dan Penyuluhan KP"/>
    <x v="2"/>
    <m/>
    <m/>
    <s v="Belanja Barang"/>
    <s v="Belanja Barang Operasional"/>
    <s v="Persediaan"/>
    <s v="Non Covid"/>
  </r>
  <r>
    <s v="12"/>
    <s v="626402"/>
    <s v="SEKRETARIAT BADAN RISET DAN SUMBERDAYA MANUSIA KELAUTAN DAN PERIKANAN"/>
    <x v="0"/>
    <x v="0"/>
    <x v="0"/>
    <x v="11"/>
    <x v="23"/>
    <x v="100"/>
    <x v="1"/>
    <x v="27"/>
    <n v="12"/>
    <n v="1000000"/>
    <n v="12000000"/>
    <n v="0"/>
    <n v="12000000"/>
    <m/>
    <n v="787599"/>
    <n v="944711"/>
    <n v="948066"/>
    <n v="948066"/>
    <n v="948482"/>
    <n v="948503"/>
    <n v="948919"/>
    <n v="948516"/>
    <n v="949173"/>
    <n v="948066"/>
    <n v="1302165"/>
    <n v="1377734"/>
    <s v="WA.2378.EBA.994.002.DA"/>
    <s v="WA.2378.EBA.994.002.DA.521811"/>
    <s v="WA.2378.EBA.994.002.DA.521811.000480"/>
    <s v="000480"/>
    <s v="WA.2378.EBA.994.002.DA.521811.2"/>
    <s v="2"/>
    <s v="Operasional dan Pemeliharaan Kantor Pusat Pelatihan dan Penyuluhan KP"/>
    <x v="2"/>
    <m/>
    <m/>
    <s v="Belanja Barang"/>
    <s v="Belanja Barang Operasional"/>
    <s v="Persediaan"/>
    <s v="Non Covid"/>
  </r>
  <r>
    <s v="12"/>
    <s v="626402"/>
    <s v="SEKRETARIAT BADAN RISET DAN SUMBERDAYA MANUSIA KELAUTAN DAN PERIKANAN"/>
    <x v="0"/>
    <x v="0"/>
    <x v="0"/>
    <x v="11"/>
    <x v="23"/>
    <x v="101"/>
    <x v="7"/>
    <x v="48"/>
    <n v="12"/>
    <n v="1000000"/>
    <n v="12000000"/>
    <n v="0"/>
    <n v="12000000"/>
    <m/>
    <n v="787599"/>
    <n v="944711"/>
    <n v="948066"/>
    <n v="948066"/>
    <n v="948482"/>
    <n v="948503"/>
    <n v="948919"/>
    <n v="948516"/>
    <n v="949173"/>
    <n v="948066"/>
    <n v="1302165"/>
    <n v="1377734"/>
    <s v="WA.2378.EBA.994.002.DB"/>
    <s v="WA.2378.EBA.994.002.DB.523121"/>
    <s v="WA.2378.EBA.994.002.DB.523121.000493"/>
    <s v="000493"/>
    <s v="WA.2378.EBA.994.002.DB.523121.1"/>
    <s v="1"/>
    <s v="Langganan Daya dan Jasa"/>
    <x v="2"/>
    <m/>
    <m/>
    <s v="Belanja Barang"/>
    <s v="Belanja Barang Operasional"/>
    <s v="Belanja Pemeliharaan"/>
    <s v="Non Covid"/>
  </r>
  <r>
    <s v="12"/>
    <s v="626402"/>
    <s v="SEKRETARIAT BADAN RISET DAN SUMBERDAYA MANUSIA KELAUTAN DAN PERIKANAN"/>
    <x v="0"/>
    <x v="0"/>
    <x v="1"/>
    <x v="4"/>
    <x v="33"/>
    <x v="102"/>
    <x v="0"/>
    <x v="20"/>
    <n v="10"/>
    <n v="1000000"/>
    <n v="10000000"/>
    <n v="0"/>
    <n v="10000000"/>
    <m/>
    <n v="3612575"/>
    <n v="479188"/>
    <n v="896439"/>
    <n v="555667"/>
    <n v="739719"/>
    <n v="335005"/>
    <n v="451354"/>
    <n v="380140"/>
    <n v="789870"/>
    <n v="460381"/>
    <n v="373621"/>
    <n v="926041"/>
    <s v="WA.2378.EBC.954.101.A"/>
    <s v="WA.2378.EBC.954.101.A.521211"/>
    <s v="WA.2378.EBC.954.101.A.521211.000787"/>
    <s v="000787"/>
    <s v="WA.2378.EBC.954.101.A.521211.1"/>
    <s v="1"/>
    <s v="Pelayanan Perencanaan dan Pengembangan SDM Aparatur Riset dan Sumber Daya Manusia Kelautan dan Perikanan"/>
    <x v="0"/>
    <m/>
    <m/>
    <s v="Belanja Barang"/>
    <s v="Belanja Barang Non Operasional"/>
    <s v="Belanja Bahan"/>
    <s v="Non Covid"/>
  </r>
  <r>
    <s v="12"/>
    <s v="626402"/>
    <s v="SEKRETARIAT BADAN RISET DAN SUMBERDAYA MANUSIA KELAUTAN DAN PERIKANAN"/>
    <x v="0"/>
    <x v="0"/>
    <x v="1"/>
    <x v="4"/>
    <x v="33"/>
    <x v="102"/>
    <x v="1"/>
    <x v="1"/>
    <n v="10"/>
    <n v="1000000"/>
    <n v="10000000"/>
    <n v="0"/>
    <n v="10000000"/>
    <m/>
    <n v="3612575"/>
    <n v="479188"/>
    <n v="896439"/>
    <n v="555667"/>
    <n v="739719"/>
    <n v="335005"/>
    <n v="451354"/>
    <n v="380140"/>
    <n v="789870"/>
    <n v="460381"/>
    <n v="373621"/>
    <n v="926041"/>
    <s v="WA.2378.EBC.954.101.A"/>
    <s v="WA.2378.EBC.954.101.A.521811"/>
    <s v="WA.2378.EBC.954.101.A.521811.000791"/>
    <s v="000791"/>
    <s v="WA.2378.EBC.954.101.A.521811.1"/>
    <s v="1"/>
    <s v="Pelayanan Perencanaan dan Pengembangan SDM Aparatur Riset dan Sumber Daya Manusia Kelautan dan Perikanan"/>
    <x v="0"/>
    <m/>
    <m/>
    <s v="Belanja Barang"/>
    <s v="Belanja Barang Non Operasional"/>
    <s v="Persediaan"/>
    <s v="Non Covid"/>
  </r>
  <r>
    <s v="12"/>
    <s v="626402"/>
    <s v="SEKRETARIAT BADAN RISET DAN SUMBERDAYA MANUSIA KELAUTAN DAN PERIKANAN"/>
    <x v="0"/>
    <x v="0"/>
    <x v="1"/>
    <x v="4"/>
    <x v="33"/>
    <x v="102"/>
    <x v="1"/>
    <x v="2"/>
    <n v="10"/>
    <n v="1000000"/>
    <n v="10000000"/>
    <n v="0"/>
    <n v="10000000"/>
    <m/>
    <n v="3612575"/>
    <n v="479188"/>
    <n v="896439"/>
    <n v="555667"/>
    <n v="739719"/>
    <n v="335005"/>
    <n v="451354"/>
    <n v="380140"/>
    <n v="789870"/>
    <n v="460381"/>
    <n v="373621"/>
    <n v="926041"/>
    <s v="WA.2378.EBC.954.101.A"/>
    <s v="WA.2378.EBC.954.101.A.521811"/>
    <s v="WA.2378.EBC.954.101.A.521811.000792"/>
    <s v="000792"/>
    <s v="WA.2378.EBC.954.101.A.521811.2"/>
    <s v="2"/>
    <s v="Pelayanan Perencanaan dan Pengembangan SDM Aparatur Riset dan Sumber Daya Manusia Kelautan dan Perikanan"/>
    <x v="0"/>
    <m/>
    <m/>
    <s v="Belanja Barang"/>
    <s v="Belanja Barang Non Operasional"/>
    <s v="Persediaan"/>
    <s v="Non Covid"/>
  </r>
  <r>
    <s v="12"/>
    <s v="626402"/>
    <s v="SEKRETARIAT BADAN RISET DAN SUMBERDAYA MANUSIA KELAUTAN DAN PERIKANAN"/>
    <x v="0"/>
    <x v="0"/>
    <x v="1"/>
    <x v="4"/>
    <x v="33"/>
    <x v="102"/>
    <x v="2"/>
    <x v="3"/>
    <n v="10"/>
    <n v="1000000"/>
    <n v="10000000"/>
    <n v="0"/>
    <n v="10000000"/>
    <m/>
    <n v="3612575"/>
    <n v="479188"/>
    <n v="896439"/>
    <n v="555667"/>
    <n v="739719"/>
    <n v="335005"/>
    <n v="451354"/>
    <n v="380140"/>
    <n v="789870"/>
    <n v="460381"/>
    <n v="373621"/>
    <n v="926041"/>
    <s v="WA.2378.EBC.954.101.A"/>
    <s v="WA.2378.EBC.954.101.A.522151"/>
    <s v="WA.2378.EBC.954.101.A.522151.000793"/>
    <s v="000793"/>
    <s v="WA.2378.EBC.954.101.A.522151.1"/>
    <s v="1"/>
    <s v="Pelayanan Perencanaan dan Pengembangan SDM Aparatur Riset dan Sumber Daya Manusia Kelautan dan Perikanan"/>
    <x v="0"/>
    <m/>
    <m/>
    <s v="Belanja Barang"/>
    <s v="Belanja Barang Non Operasional"/>
    <s v="Belanja Jasa"/>
    <s v="Non Covid"/>
  </r>
  <r>
    <s v="12"/>
    <s v="626402"/>
    <s v="SEKRETARIAT BADAN RISET DAN SUMBERDAYA MANUSIA KELAUTAN DAN PERIKANAN"/>
    <x v="0"/>
    <x v="0"/>
    <x v="1"/>
    <x v="4"/>
    <x v="33"/>
    <x v="103"/>
    <x v="0"/>
    <x v="26"/>
    <n v="2"/>
    <n v="1000000"/>
    <n v="2000000"/>
    <n v="0"/>
    <n v="2000000"/>
    <m/>
    <n v="722515"/>
    <n v="95838"/>
    <n v="179288"/>
    <n v="111133"/>
    <n v="147944"/>
    <n v="67001"/>
    <n v="90271"/>
    <n v="76028"/>
    <n v="157974"/>
    <n v="92076"/>
    <n v="74724"/>
    <n v="185208"/>
    <s v="WA.2378.EBC.954.101.B"/>
    <s v="WA.2378.EBC.954.101.B.521211"/>
    <s v="WA.2378.EBC.954.101.B.521211.000802"/>
    <s v="000802"/>
    <s v="WA.2378.EBC.954.101.B.521211.2"/>
    <s v="2"/>
    <s v="Peningkatan Kapasitas Pegawai"/>
    <x v="0"/>
    <m/>
    <m/>
    <s v="Belanja Barang"/>
    <s v="Belanja Barang Non Operasional"/>
    <s v="Belanja Bahan"/>
    <s v="Non Covid"/>
  </r>
  <r>
    <s v="12"/>
    <s v="626402"/>
    <s v="SEKRETARIAT BADAN RISET DAN SUMBERDAYA MANUSIA KELAUTAN DAN PERIKANAN"/>
    <x v="0"/>
    <x v="0"/>
    <x v="2"/>
    <x v="8"/>
    <x v="34"/>
    <x v="104"/>
    <x v="1"/>
    <x v="1"/>
    <n v="12"/>
    <n v="1000000"/>
    <n v="12000000"/>
    <n v="0"/>
    <n v="12000000"/>
    <m/>
    <n v="72398"/>
    <n v="2891280"/>
    <n v="607728"/>
    <n v="4059984"/>
    <n v="593328"/>
    <n v="480816"/>
    <n v="650256"/>
    <n v="465168"/>
    <n v="622608"/>
    <n v="475728"/>
    <n v="595056"/>
    <n v="485650"/>
    <s v="WA.2378.EBD.952.101.A"/>
    <s v="WA.2378.EBD.952.101.A.521811"/>
    <s v="WA.2378.EBD.952.101.A.521811.000847"/>
    <s v="000847"/>
    <s v="WA.2378.EBD.952.101.A.521811.1"/>
    <s v="1"/>
    <s v="Perencanaan Program"/>
    <x v="0"/>
    <m/>
    <m/>
    <s v="Belanja Barang"/>
    <s v="Belanja Barang Non Operasional"/>
    <s v="Persediaan"/>
    <s v="Non Covid"/>
  </r>
  <r>
    <s v="12"/>
    <s v="626402"/>
    <s v="SEKRETARIAT BADAN RISET DAN SUMBERDAYA MANUSIA KELAUTAN DAN PERIKANAN"/>
    <x v="0"/>
    <x v="0"/>
    <x v="2"/>
    <x v="8"/>
    <x v="34"/>
    <x v="104"/>
    <x v="1"/>
    <x v="2"/>
    <n v="12"/>
    <n v="1000000"/>
    <n v="12000000"/>
    <n v="0"/>
    <n v="12000000"/>
    <m/>
    <n v="72398"/>
    <n v="2891280"/>
    <n v="607728"/>
    <n v="4059984"/>
    <n v="593328"/>
    <n v="480816"/>
    <n v="650256"/>
    <n v="465168"/>
    <n v="622608"/>
    <n v="475728"/>
    <n v="595056"/>
    <n v="485650"/>
    <s v="WA.2378.EBD.952.101.A"/>
    <s v="WA.2378.EBD.952.101.A.521811"/>
    <s v="WA.2378.EBD.952.101.A.521811.000848"/>
    <s v="000848"/>
    <s v="WA.2378.EBD.952.101.A.521811.2"/>
    <s v="2"/>
    <s v="Perencanaan Program"/>
    <x v="0"/>
    <m/>
    <m/>
    <s v="Belanja Barang"/>
    <s v="Belanja Barang Non Operasional"/>
    <s v="Persediaan"/>
    <s v="Non Covid"/>
  </r>
  <r>
    <s v="12"/>
    <s v="626402"/>
    <s v="SEKRETARIAT BADAN RISET DAN SUMBERDAYA MANUSIA KELAUTAN DAN PERIKANAN"/>
    <x v="0"/>
    <x v="0"/>
    <x v="2"/>
    <x v="8"/>
    <x v="34"/>
    <x v="104"/>
    <x v="2"/>
    <x v="3"/>
    <n v="8"/>
    <n v="1000000"/>
    <n v="8000000"/>
    <n v="0"/>
    <n v="8000000"/>
    <m/>
    <n v="48265"/>
    <n v="1927520"/>
    <n v="405152"/>
    <n v="2706656"/>
    <n v="395552"/>
    <n v="320544"/>
    <n v="433504"/>
    <n v="310112"/>
    <n v="415072"/>
    <n v="317152"/>
    <n v="396704"/>
    <n v="323767"/>
    <s v="WA.2378.EBD.952.101.A"/>
    <s v="WA.2378.EBD.952.101.A.522151"/>
    <s v="WA.2378.EBD.952.101.A.522151.000849"/>
    <s v="000849"/>
    <s v="WA.2378.EBD.952.101.A.522151.1"/>
    <s v="1"/>
    <s v="Perencanaan Program"/>
    <x v="0"/>
    <m/>
    <m/>
    <s v="Belanja Barang"/>
    <s v="Belanja Barang Non Operasional"/>
    <s v="Belanja Jasa"/>
    <s v="Non Covid"/>
  </r>
  <r>
    <s v="12"/>
    <s v="626402"/>
    <s v="SEKRETARIAT BADAN RISET DAN SUMBERDAYA MANUSIA KELAUTAN DAN PERIKANAN"/>
    <x v="0"/>
    <x v="0"/>
    <x v="2"/>
    <x v="8"/>
    <x v="34"/>
    <x v="105"/>
    <x v="1"/>
    <x v="1"/>
    <n v="12"/>
    <n v="1000000"/>
    <n v="12000000"/>
    <n v="0"/>
    <n v="12000000"/>
    <m/>
    <n v="72398"/>
    <n v="2891280"/>
    <n v="607728"/>
    <n v="4059984"/>
    <n v="593328"/>
    <n v="480816"/>
    <n v="650256"/>
    <n v="465168"/>
    <n v="622608"/>
    <n v="475728"/>
    <n v="595056"/>
    <n v="485650"/>
    <s v="WA.2378.EBD.952.101.B"/>
    <s v="WA.2378.EBD.952.101.B.521811"/>
    <s v="WA.2378.EBD.952.101.B.521811.000861"/>
    <s v="000861"/>
    <s v="WA.2378.EBD.952.101.B.521811.1"/>
    <s v="1"/>
    <s v="Perencanaan dan Revisi Anggaran Unit Eselon I BRSDM"/>
    <x v="0"/>
    <m/>
    <m/>
    <s v="Belanja Barang"/>
    <s v="Belanja Barang Non Operasional"/>
    <s v="Persediaan"/>
    <s v="Non Covid"/>
  </r>
  <r>
    <s v="12"/>
    <s v="626402"/>
    <s v="SEKRETARIAT BADAN RISET DAN SUMBERDAYA MANUSIA KELAUTAN DAN PERIKANAN"/>
    <x v="0"/>
    <x v="0"/>
    <x v="2"/>
    <x v="8"/>
    <x v="34"/>
    <x v="105"/>
    <x v="1"/>
    <x v="2"/>
    <n v="12"/>
    <n v="1000000"/>
    <n v="12000000"/>
    <n v="0"/>
    <n v="12000000"/>
    <m/>
    <n v="72398"/>
    <n v="2891280"/>
    <n v="607728"/>
    <n v="4059984"/>
    <n v="593328"/>
    <n v="480816"/>
    <n v="650256"/>
    <n v="465168"/>
    <n v="622608"/>
    <n v="475728"/>
    <n v="595056"/>
    <n v="485650"/>
    <s v="WA.2378.EBD.952.101.B"/>
    <s v="WA.2378.EBD.952.101.B.521811"/>
    <s v="WA.2378.EBD.952.101.B.521811.000862"/>
    <s v="000862"/>
    <s v="WA.2378.EBD.952.101.B.521811.2"/>
    <s v="2"/>
    <s v="Perencanaan dan Revisi Anggaran Unit Eselon I BRSDM"/>
    <x v="0"/>
    <m/>
    <m/>
    <s v="Belanja Barang"/>
    <s v="Belanja Barang Non Operasional"/>
    <s v="Persediaan"/>
    <s v="Non Covid"/>
  </r>
  <r>
    <s v="12"/>
    <s v="626402"/>
    <s v="SEKRETARIAT BADAN RISET DAN SUMBERDAYA MANUSIA KELAUTAN DAN PERIKANAN"/>
    <x v="0"/>
    <x v="0"/>
    <x v="2"/>
    <x v="8"/>
    <x v="34"/>
    <x v="105"/>
    <x v="2"/>
    <x v="3"/>
    <n v="4"/>
    <n v="1000000"/>
    <n v="4000000"/>
    <n v="0"/>
    <n v="4000000"/>
    <m/>
    <n v="24133"/>
    <n v="963760"/>
    <n v="202576"/>
    <n v="1353328"/>
    <n v="197776"/>
    <n v="160272"/>
    <n v="216752"/>
    <n v="155056"/>
    <n v="207536"/>
    <n v="158576"/>
    <n v="198352"/>
    <n v="161883"/>
    <s v="WA.2378.EBD.952.101.B"/>
    <s v="WA.2378.EBD.952.101.B.522151"/>
    <s v="WA.2378.EBD.952.101.B.522151.000863"/>
    <s v="000863"/>
    <s v="WA.2378.EBD.952.101.B.522151.1"/>
    <s v="1"/>
    <s v="Perencanaan dan Revisi Anggaran Unit Eselon I BRSDM"/>
    <x v="0"/>
    <m/>
    <m/>
    <s v="Belanja Barang"/>
    <s v="Belanja Barang Non Operasional"/>
    <s v="Belanja Jasa"/>
    <s v="Non Covid"/>
  </r>
  <r>
    <s v="12"/>
    <s v="626402"/>
    <s v="SEKRETARIAT BADAN RISET DAN SUMBERDAYA MANUSIA KELAUTAN DAN PERIKANAN"/>
    <x v="0"/>
    <x v="0"/>
    <x v="2"/>
    <x v="8"/>
    <x v="34"/>
    <x v="106"/>
    <x v="1"/>
    <x v="1"/>
    <n v="12"/>
    <n v="1000000"/>
    <n v="12000000"/>
    <n v="0"/>
    <n v="12000000"/>
    <m/>
    <n v="72398"/>
    <n v="2891280"/>
    <n v="607728"/>
    <n v="4059984"/>
    <n v="593328"/>
    <n v="480816"/>
    <n v="650256"/>
    <n v="465168"/>
    <n v="622608"/>
    <n v="475728"/>
    <n v="595056"/>
    <n v="485650"/>
    <s v="WA.2378.EBD.952.101.C"/>
    <s v="WA.2378.EBD.952.101.C.521811"/>
    <s v="WA.2378.EBD.952.101.C.521811.000874"/>
    <s v="000874"/>
    <s v="WA.2378.EBD.952.101.C.521811.1"/>
    <s v="1"/>
    <s v="Perencanaan Kinerja"/>
    <x v="0"/>
    <m/>
    <m/>
    <s v="Belanja Barang"/>
    <s v="Belanja Barang Non Operasional"/>
    <s v="Persediaan"/>
    <s v="Non Covid"/>
  </r>
  <r>
    <s v="12"/>
    <s v="626402"/>
    <s v="SEKRETARIAT BADAN RISET DAN SUMBERDAYA MANUSIA KELAUTAN DAN PERIKANAN"/>
    <x v="0"/>
    <x v="0"/>
    <x v="2"/>
    <x v="8"/>
    <x v="34"/>
    <x v="106"/>
    <x v="1"/>
    <x v="2"/>
    <n v="12"/>
    <n v="1000000"/>
    <n v="12000000"/>
    <n v="0"/>
    <n v="12000000"/>
    <m/>
    <n v="72398"/>
    <n v="2891280"/>
    <n v="607728"/>
    <n v="4059984"/>
    <n v="593328"/>
    <n v="480816"/>
    <n v="650256"/>
    <n v="465168"/>
    <n v="622608"/>
    <n v="475728"/>
    <n v="595056"/>
    <n v="485650"/>
    <s v="WA.2378.EBD.952.101.C"/>
    <s v="WA.2378.EBD.952.101.C.521811"/>
    <s v="WA.2378.EBD.952.101.C.521811.000875"/>
    <s v="000875"/>
    <s v="WA.2378.EBD.952.101.C.521811.2"/>
    <s v="2"/>
    <s v="Perencanaan Kinerja"/>
    <x v="0"/>
    <m/>
    <m/>
    <s v="Belanja Barang"/>
    <s v="Belanja Barang Non Operasional"/>
    <s v="Persediaan"/>
    <s v="Non Covid"/>
  </r>
  <r>
    <s v="12"/>
    <s v="626402"/>
    <s v="SEKRETARIAT BADAN RISET DAN SUMBERDAYA MANUSIA KELAUTAN DAN PERIKANAN"/>
    <x v="0"/>
    <x v="0"/>
    <x v="2"/>
    <x v="8"/>
    <x v="34"/>
    <x v="106"/>
    <x v="2"/>
    <x v="3"/>
    <n v="4"/>
    <n v="1000000"/>
    <n v="4000000"/>
    <n v="0"/>
    <n v="4000000"/>
    <m/>
    <n v="24133"/>
    <n v="963760"/>
    <n v="202576"/>
    <n v="1353328"/>
    <n v="197776"/>
    <n v="160272"/>
    <n v="216752"/>
    <n v="155056"/>
    <n v="207536"/>
    <n v="158576"/>
    <n v="198352"/>
    <n v="161883"/>
    <s v="WA.2378.EBD.952.101.C"/>
    <s v="WA.2378.EBD.952.101.C.522151"/>
    <s v="WA.2378.EBD.952.101.C.522151.000876"/>
    <s v="000876"/>
    <s v="WA.2378.EBD.952.101.C.522151.1"/>
    <s v="1"/>
    <s v="Perencanaan Kinerja"/>
    <x v="0"/>
    <m/>
    <m/>
    <s v="Belanja Barang"/>
    <s v="Belanja Barang Non Operasional"/>
    <s v="Belanja Jasa"/>
    <s v="Non Covid"/>
  </r>
  <r>
    <s v="12"/>
    <s v="626402"/>
    <s v="SEKRETARIAT BADAN RISET DAN SUMBERDAYA MANUSIA KELAUTAN DAN PERIKANAN"/>
    <x v="0"/>
    <x v="0"/>
    <x v="2"/>
    <x v="8"/>
    <x v="34"/>
    <x v="107"/>
    <x v="1"/>
    <x v="1"/>
    <n v="12"/>
    <n v="1000000"/>
    <n v="12000000"/>
    <n v="0"/>
    <n v="12000000"/>
    <m/>
    <n v="72398"/>
    <n v="2891280"/>
    <n v="607728"/>
    <n v="4059984"/>
    <n v="593328"/>
    <n v="480816"/>
    <n v="650256"/>
    <n v="465168"/>
    <n v="622608"/>
    <n v="475728"/>
    <n v="595056"/>
    <n v="485650"/>
    <s v="WA.2378.EBD.952.101.D"/>
    <s v="WA.2378.EBD.952.101.D.521811"/>
    <s v="WA.2378.EBD.952.101.D.521811.000899"/>
    <s v="000899"/>
    <s v="WA.2378.EBD.952.101.D.521811.1"/>
    <s v="1"/>
    <s v="Perencanaan Umum"/>
    <x v="0"/>
    <m/>
    <m/>
    <s v="Belanja Barang"/>
    <s v="Belanja Barang Non Operasional"/>
    <s v="Persediaan"/>
    <s v="Non Covid"/>
  </r>
  <r>
    <s v="12"/>
    <s v="626402"/>
    <s v="SEKRETARIAT BADAN RISET DAN SUMBERDAYA MANUSIA KELAUTAN DAN PERIKANAN"/>
    <x v="0"/>
    <x v="0"/>
    <x v="2"/>
    <x v="8"/>
    <x v="34"/>
    <x v="107"/>
    <x v="1"/>
    <x v="2"/>
    <n v="12"/>
    <n v="1000000"/>
    <n v="12000000"/>
    <n v="0"/>
    <n v="12000000"/>
    <m/>
    <n v="72398"/>
    <n v="2891280"/>
    <n v="607728"/>
    <n v="4059984"/>
    <n v="593328"/>
    <n v="480816"/>
    <n v="650256"/>
    <n v="465168"/>
    <n v="622608"/>
    <n v="475728"/>
    <n v="595056"/>
    <n v="485650"/>
    <s v="WA.2378.EBD.952.101.D"/>
    <s v="WA.2378.EBD.952.101.D.521811"/>
    <s v="WA.2378.EBD.952.101.D.521811.000900"/>
    <s v="000900"/>
    <s v="WA.2378.EBD.952.101.D.521811.2"/>
    <s v="2"/>
    <s v="Perencanaan Umum"/>
    <x v="0"/>
    <m/>
    <m/>
    <s v="Belanja Barang"/>
    <s v="Belanja Barang Non Operasional"/>
    <s v="Persediaan"/>
    <s v="Non Covid"/>
  </r>
  <r>
    <s v="12"/>
    <s v="626402"/>
    <s v="SEKRETARIAT BADAN RISET DAN SUMBERDAYA MANUSIA KELAUTAN DAN PERIKANAN"/>
    <x v="0"/>
    <x v="0"/>
    <x v="2"/>
    <x v="8"/>
    <x v="34"/>
    <x v="107"/>
    <x v="2"/>
    <x v="5"/>
    <n v="8"/>
    <n v="1000000"/>
    <n v="8000000"/>
    <n v="0"/>
    <n v="8000000"/>
    <m/>
    <n v="48265"/>
    <n v="1927520"/>
    <n v="405152"/>
    <n v="2706656"/>
    <n v="395552"/>
    <n v="320544"/>
    <n v="433504"/>
    <n v="310112"/>
    <n v="415072"/>
    <n v="317152"/>
    <n v="396704"/>
    <n v="323767"/>
    <s v="WA.2378.EBD.952.101.D"/>
    <s v="WA.2378.EBD.952.101.D.522151"/>
    <s v="WA.2378.EBD.952.101.D.522151.000902"/>
    <s v="000902"/>
    <s v="WA.2378.EBD.952.101.D.522151.2"/>
    <s v="2"/>
    <s v="Perencanaan Umum"/>
    <x v="0"/>
    <m/>
    <m/>
    <s v="Belanja Barang"/>
    <s v="Belanja Barang Non Operasional"/>
    <s v="Belanja Jasa"/>
    <s v="Non Covid"/>
  </r>
  <r>
    <s v="12"/>
    <s v="626402"/>
    <s v="SEKRETARIAT BADAN RISET DAN SUMBERDAYA MANUSIA KELAUTAN DAN PERIKANAN"/>
    <x v="0"/>
    <x v="0"/>
    <x v="2"/>
    <x v="8"/>
    <x v="35"/>
    <x v="108"/>
    <x v="0"/>
    <x v="1"/>
    <n v="3"/>
    <n v="1000000"/>
    <n v="3000000"/>
    <n v="0"/>
    <n v="3000000"/>
    <m/>
    <n v="250000"/>
    <n v="250000"/>
    <n v="250000"/>
    <n v="250000"/>
    <n v="250000"/>
    <n v="250000"/>
    <n v="250000"/>
    <n v="250000"/>
    <n v="250000"/>
    <n v="250000"/>
    <n v="250000"/>
    <n v="250000"/>
    <s v="WA.2378.EBD.952.201.A"/>
    <s v="WA.2378.EBD.952.201.A.521211"/>
    <s v="WA.2378.EBD.952.201.A.521211.000911"/>
    <s v="000911"/>
    <s v="WA.2378.EBD.952.201.A.521211.1"/>
    <s v="1"/>
    <s v="Penyusunan Perencanaan Kinerja Pelatihan dan Penyuluhan KP"/>
    <x v="2"/>
    <m/>
    <m/>
    <s v="Belanja Barang"/>
    <s v="Belanja Barang Non Operasional"/>
    <s v="Belanja Bahan"/>
    <s v="Non Covid"/>
  </r>
  <r>
    <s v="12"/>
    <s v="626402"/>
    <s v="SEKRETARIAT BADAN RISET DAN SUMBERDAYA MANUSIA KELAUTAN DAN PERIKANAN"/>
    <x v="0"/>
    <x v="0"/>
    <x v="2"/>
    <x v="8"/>
    <x v="35"/>
    <x v="108"/>
    <x v="0"/>
    <x v="2"/>
    <n v="3"/>
    <n v="1000000"/>
    <n v="3000000"/>
    <n v="0"/>
    <n v="3000000"/>
    <m/>
    <n v="250000"/>
    <n v="250000"/>
    <n v="250000"/>
    <n v="250000"/>
    <n v="250000"/>
    <n v="250000"/>
    <n v="250000"/>
    <n v="250000"/>
    <n v="250000"/>
    <n v="250000"/>
    <n v="250000"/>
    <n v="250000"/>
    <s v="WA.2378.EBD.952.201.A"/>
    <s v="WA.2378.EBD.952.201.A.521211"/>
    <s v="WA.2378.EBD.952.201.A.521211.000912"/>
    <s v="000912"/>
    <s v="WA.2378.EBD.952.201.A.521211.2"/>
    <s v="2"/>
    <s v="Penyusunan Perencanaan Kinerja Pelatihan dan Penyuluhan KP"/>
    <x v="2"/>
    <m/>
    <m/>
    <s v="Belanja Barang"/>
    <s v="Belanja Barang Non Operasional"/>
    <s v="Belanja Bahan"/>
    <s v="Non Covid"/>
  </r>
  <r>
    <s v="12"/>
    <s v="626402"/>
    <s v="SEKRETARIAT BADAN RISET DAN SUMBERDAYA MANUSIA KELAUTAN DAN PERIKANAN"/>
    <x v="0"/>
    <x v="0"/>
    <x v="2"/>
    <x v="8"/>
    <x v="35"/>
    <x v="109"/>
    <x v="0"/>
    <x v="1"/>
    <n v="3"/>
    <n v="1000000"/>
    <n v="3000000"/>
    <n v="0"/>
    <n v="3000000"/>
    <m/>
    <n v="250000"/>
    <n v="250000"/>
    <n v="250000"/>
    <n v="250000"/>
    <n v="250000"/>
    <n v="250000"/>
    <n v="250000"/>
    <n v="250000"/>
    <n v="250000"/>
    <n v="250000"/>
    <n v="250000"/>
    <n v="250000"/>
    <s v="WA.2378.EBD.952.201.B"/>
    <s v="WA.2378.EBD.952.201.B.521211"/>
    <s v="WA.2378.EBD.952.201.B.521211.000916"/>
    <s v="000916"/>
    <s v="WA.2378.EBD.952.201.B.521211.1"/>
    <s v="1"/>
    <s v="Penyusunan Renja Kegiatan Pelatihan dan Penyuluhan KP TA 2024"/>
    <x v="2"/>
    <m/>
    <m/>
    <s v="Belanja Barang"/>
    <s v="Belanja Barang Non Operasional"/>
    <s v="Belanja Bahan"/>
    <s v="Non Covid"/>
  </r>
  <r>
    <s v="12"/>
    <s v="626402"/>
    <s v="SEKRETARIAT BADAN RISET DAN SUMBERDAYA MANUSIA KELAUTAN DAN PERIKANAN"/>
    <x v="0"/>
    <x v="0"/>
    <x v="2"/>
    <x v="8"/>
    <x v="35"/>
    <x v="109"/>
    <x v="0"/>
    <x v="2"/>
    <n v="3"/>
    <n v="1000000"/>
    <n v="3000000"/>
    <n v="0"/>
    <n v="3000000"/>
    <m/>
    <n v="250000"/>
    <n v="250000"/>
    <n v="250000"/>
    <n v="250000"/>
    <n v="250000"/>
    <n v="250000"/>
    <n v="250000"/>
    <n v="250000"/>
    <n v="250000"/>
    <n v="250000"/>
    <n v="250000"/>
    <n v="250000"/>
    <s v="WA.2378.EBD.952.201.B"/>
    <s v="WA.2378.EBD.952.201.B.521211"/>
    <s v="WA.2378.EBD.952.201.B.521211.000917"/>
    <s v="000917"/>
    <s v="WA.2378.EBD.952.201.B.521211.2"/>
    <s v="2"/>
    <s v="Penyusunan Renja Kegiatan Pelatihan dan Penyuluhan KP TA 2024"/>
    <x v="2"/>
    <m/>
    <m/>
    <s v="Belanja Barang"/>
    <s v="Belanja Barang Non Operasional"/>
    <s v="Belanja Bahan"/>
    <s v="Non Covid"/>
  </r>
  <r>
    <s v="12"/>
    <s v="626402"/>
    <s v="SEKRETARIAT BADAN RISET DAN SUMBERDAYA MANUSIA KELAUTAN DAN PERIKANAN"/>
    <x v="0"/>
    <x v="0"/>
    <x v="2"/>
    <x v="8"/>
    <x v="35"/>
    <x v="110"/>
    <x v="0"/>
    <x v="1"/>
    <n v="2"/>
    <n v="1000000"/>
    <n v="2000000"/>
    <n v="0"/>
    <n v="2000000"/>
    <m/>
    <n v="166000"/>
    <n v="166000"/>
    <n v="166000"/>
    <n v="166000"/>
    <n v="166000"/>
    <n v="166000"/>
    <n v="166000"/>
    <n v="166000"/>
    <n v="166000"/>
    <n v="166000"/>
    <n v="166000"/>
    <n v="174000"/>
    <s v="WA.2378.EBD.952.201.C"/>
    <s v="WA.2378.EBD.952.201.C.521211"/>
    <s v="WA.2378.EBD.952.201.C.521211.000922"/>
    <s v="000922"/>
    <s v="WA.2378.EBD.952.201.C.521211.1"/>
    <s v="1"/>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0"/>
    <x v="2"/>
    <n v="2"/>
    <n v="1000000"/>
    <n v="2000000"/>
    <n v="0"/>
    <n v="2000000"/>
    <m/>
    <n v="166000"/>
    <n v="166000"/>
    <n v="166000"/>
    <n v="166000"/>
    <n v="166000"/>
    <n v="166000"/>
    <n v="166000"/>
    <n v="166000"/>
    <n v="166000"/>
    <n v="166000"/>
    <n v="166000"/>
    <n v="174000"/>
    <s v="WA.2378.EBD.952.201.C"/>
    <s v="WA.2378.EBD.952.201.C.521211"/>
    <s v="WA.2378.EBD.952.201.C.521211.000923"/>
    <s v="000923"/>
    <s v="WA.2378.EBD.952.201.C.521211.2"/>
    <s v="2"/>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2"/>
    <x v="49"/>
    <n v="8"/>
    <n v="1000000"/>
    <n v="8000000"/>
    <n v="0"/>
    <n v="8000000"/>
    <m/>
    <n v="666000"/>
    <n v="666000"/>
    <n v="666000"/>
    <n v="666000"/>
    <n v="666000"/>
    <n v="666000"/>
    <n v="666000"/>
    <n v="666000"/>
    <n v="666000"/>
    <n v="666000"/>
    <n v="666000"/>
    <n v="674000"/>
    <s v="WA.2378.EBD.952.201.C"/>
    <s v="WA.2378.EBD.952.201.C.522151"/>
    <s v="WA.2378.EBD.952.201.C.522151.000929"/>
    <s v="000929"/>
    <s v="WA.2378.EBD.952.201.C.522151.2"/>
    <s v="2"/>
    <s v="Konsolidasi Teknis Kegiatan Pelatihan dan Penyuluhan KP"/>
    <x v="2"/>
    <m/>
    <m/>
    <s v="Belanja Barang"/>
    <s v="Belanja Barang Non Operasional"/>
    <s v="Belanja Jasa"/>
    <s v="Non Covid"/>
  </r>
  <r>
    <s v="12"/>
    <s v="626402"/>
    <s v="SEKRETARIAT BADAN RISET DAN SUMBERDAYA MANUSIA KELAUTAN DAN PERIKANAN"/>
    <x v="0"/>
    <x v="0"/>
    <x v="2"/>
    <x v="8"/>
    <x v="35"/>
    <x v="111"/>
    <x v="0"/>
    <x v="1"/>
    <n v="4"/>
    <n v="1000000"/>
    <n v="4000000"/>
    <n v="0"/>
    <n v="4000000"/>
    <m/>
    <n v="333000"/>
    <n v="333000"/>
    <n v="333000"/>
    <n v="333000"/>
    <n v="333000"/>
    <n v="333000"/>
    <n v="333000"/>
    <n v="333000"/>
    <n v="333000"/>
    <n v="333000"/>
    <n v="333000"/>
    <n v="337000"/>
    <s v="WA.2378.EBD.952.201.D"/>
    <s v="WA.2378.EBD.952.201.D.521211"/>
    <s v="WA.2378.EBD.952.201.D.521211.000934"/>
    <s v="000934"/>
    <s v="WA.2378.EBD.952.201.D.521211.1"/>
    <s v="1"/>
    <s v="Penyusunan Dokumen Rumusan Kebijakan Teknis Penyelenggaraan Pelatihan dan Penyuluhan serta Sertifikasi KP"/>
    <x v="2"/>
    <m/>
    <m/>
    <s v="Belanja Barang"/>
    <s v="Belanja Barang Non Operasional"/>
    <s v="Belanja Bahan"/>
    <s v="Non Covid"/>
  </r>
  <r>
    <s v="12"/>
    <s v="626402"/>
    <s v="SEKRETARIAT BADAN RISET DAN SUMBERDAYA MANUSIA KELAUTAN DAN PERIKANAN"/>
    <x v="0"/>
    <x v="0"/>
    <x v="2"/>
    <x v="8"/>
    <x v="35"/>
    <x v="111"/>
    <x v="0"/>
    <x v="2"/>
    <n v="4"/>
    <n v="1000000"/>
    <n v="4000000"/>
    <n v="0"/>
    <n v="4000000"/>
    <m/>
    <n v="333000"/>
    <n v="333000"/>
    <n v="333000"/>
    <n v="333000"/>
    <n v="333000"/>
    <n v="333000"/>
    <n v="333000"/>
    <n v="333000"/>
    <n v="333000"/>
    <n v="333000"/>
    <n v="333000"/>
    <n v="337000"/>
    <s v="WA.2378.EBD.952.201.D"/>
    <s v="WA.2378.EBD.952.201.D.521211"/>
    <s v="WA.2378.EBD.952.201.D.521211.000935"/>
    <s v="000935"/>
    <s v="WA.2378.EBD.952.201.D.521211.2"/>
    <s v="2"/>
    <s v="Penyusunan Dokumen Rumusan Kebijakan Teknis Penyelenggaraan Pelatihan dan Penyuluhan serta Sertifikasi KP"/>
    <x v="2"/>
    <m/>
    <m/>
    <s v="Belanja Barang"/>
    <s v="Belanja Barang Non Operasional"/>
    <s v="Belanja Bahan"/>
    <s v="Non Covid"/>
  </r>
  <r>
    <s v="12"/>
    <s v="626402"/>
    <s v="SEKRETARIAT BADAN RISET DAN SUMBERDAYA MANUSIA KELAUTAN DAN PERIKANAN"/>
    <x v="0"/>
    <x v="0"/>
    <x v="2"/>
    <x v="8"/>
    <x v="35"/>
    <x v="111"/>
    <x v="2"/>
    <x v="50"/>
    <n v="4"/>
    <n v="1000000"/>
    <n v="4000000"/>
    <n v="0"/>
    <n v="4000000"/>
    <m/>
    <n v="333000"/>
    <n v="333000"/>
    <n v="333000"/>
    <n v="333000"/>
    <n v="333000"/>
    <n v="333000"/>
    <n v="333000"/>
    <n v="333000"/>
    <n v="333000"/>
    <n v="333000"/>
    <n v="333000"/>
    <n v="337000"/>
    <s v="WA.2378.EBD.952.201.D"/>
    <s v="WA.2378.EBD.952.201.D.522151"/>
    <s v="WA.2378.EBD.952.201.D.522151.000941"/>
    <s v="000941"/>
    <s v="WA.2378.EBD.952.201.D.522151.3"/>
    <s v="3"/>
    <s v="Penyusunan Dokumen Rumusan Kebijakan Teknis Penyelenggaraan Pelatihan dan Penyuluhan serta Sertifikasi KP"/>
    <x v="2"/>
    <m/>
    <m/>
    <s v="Belanja Barang"/>
    <s v="Belanja Barang Non Operasional"/>
    <s v="Belanja Jasa"/>
    <s v="Non Covid"/>
  </r>
  <r>
    <s v="12"/>
    <s v="626402"/>
    <s v="SEKRETARIAT BADAN RISET DAN SUMBERDAYA MANUSIA KELAUTAN DAN PERIKANAN"/>
    <x v="0"/>
    <x v="0"/>
    <x v="2"/>
    <x v="5"/>
    <x v="36"/>
    <x v="112"/>
    <x v="0"/>
    <x v="27"/>
    <n v="4"/>
    <n v="1000000"/>
    <n v="4000000"/>
    <n v="0"/>
    <n v="4000000"/>
    <m/>
    <n v="333000"/>
    <n v="333000"/>
    <n v="333000"/>
    <n v="333000"/>
    <n v="333000"/>
    <n v="333000"/>
    <n v="333000"/>
    <n v="333000"/>
    <n v="333000"/>
    <n v="333000"/>
    <n v="333000"/>
    <n v="337000"/>
    <s v="WA.2378.EBD.953.201.A"/>
    <s v="WA.2378.EBD.953.201.A.521211"/>
    <s v="WA.2378.EBD.953.201.A.521211.001244"/>
    <s v="001244"/>
    <s v="WA.2378.EBD.953.201.A.521211.2"/>
    <s v="2"/>
    <s v="MONITORING DAN EVALUASI PELATIHAN DAN PENYULUHAN"/>
    <x v="2"/>
    <m/>
    <m/>
    <s v="Belanja Barang"/>
    <s v="Belanja Barang Non Operasional"/>
    <s v="Belanja Bahan"/>
    <s v="Non Covid"/>
  </r>
  <r>
    <s v="12"/>
    <s v="626402"/>
    <s v="SEKRETARIAT BADAN RISET DAN SUMBERDAYA MANUSIA KELAUTAN DAN PERIKANAN"/>
    <x v="0"/>
    <x v="0"/>
    <x v="2"/>
    <x v="5"/>
    <x v="36"/>
    <x v="112"/>
    <x v="0"/>
    <x v="51"/>
    <n v="4"/>
    <n v="1000000"/>
    <n v="4000000"/>
    <n v="0"/>
    <n v="4000000"/>
    <m/>
    <n v="333000"/>
    <n v="333000"/>
    <n v="333000"/>
    <n v="333000"/>
    <n v="333000"/>
    <n v="333000"/>
    <n v="333000"/>
    <n v="333000"/>
    <n v="333000"/>
    <n v="333000"/>
    <n v="333000"/>
    <n v="337000"/>
    <s v="WA.2378.EBD.953.201.A"/>
    <s v="WA.2378.EBD.953.201.A.521211"/>
    <s v="WA.2378.EBD.953.201.A.521211.001245"/>
    <s v="001245"/>
    <s v="WA.2378.EBD.953.201.A.521211.3"/>
    <s v="3"/>
    <s v="MONITORING DAN EVALUASI PELATIHAN DAN PENYULUHAN"/>
    <x v="2"/>
    <m/>
    <m/>
    <s v="Belanja Barang"/>
    <s v="Belanja Barang Non Operasional"/>
    <s v="Belanja Bahan"/>
    <s v="Non Covid"/>
  </r>
  <r>
    <s v="12"/>
    <s v="626402"/>
    <s v="SEKRETARIAT BADAN RISET DAN SUMBERDAYA MANUSIA KELAUTAN DAN PERIKANAN"/>
    <x v="0"/>
    <x v="0"/>
    <x v="2"/>
    <x v="5"/>
    <x v="36"/>
    <x v="113"/>
    <x v="0"/>
    <x v="52"/>
    <n v="1"/>
    <n v="1000000"/>
    <n v="1000000"/>
    <n v="0"/>
    <n v="1000000"/>
    <m/>
    <n v="83000"/>
    <n v="83000"/>
    <n v="83000"/>
    <n v="83000"/>
    <n v="83000"/>
    <n v="83000"/>
    <n v="83000"/>
    <n v="83000"/>
    <n v="83000"/>
    <n v="83000"/>
    <n v="83000"/>
    <n v="87000"/>
    <s v="WA.2378.EBD.953.201.B"/>
    <s v="WA.2378.EBD.953.201.B.521211"/>
    <s v="WA.2378.EBD.953.201.B.521211.001248"/>
    <s v="001248"/>
    <s v="WA.2378.EBD.953.201.B.521211.1"/>
    <s v="1"/>
    <s v="PENYUSUNAN INSTRUMEN MONITORING DAN EVALUASI PELATIHAN DAN PENYULUHAN KP"/>
    <x v="2"/>
    <m/>
    <m/>
    <s v="Belanja Barang"/>
    <s v="Belanja Barang Non Operasional"/>
    <s v="Belanja Bahan"/>
    <s v="Non Covid"/>
  </r>
  <r>
    <s v="12"/>
    <s v="626402"/>
    <s v="SEKRETARIAT BADAN RISET DAN SUMBERDAYA MANUSIA KELAUTAN DAN PERIKANAN"/>
    <x v="0"/>
    <x v="0"/>
    <x v="2"/>
    <x v="5"/>
    <x v="36"/>
    <x v="113"/>
    <x v="0"/>
    <x v="13"/>
    <n v="1"/>
    <n v="1000000"/>
    <n v="1000000"/>
    <n v="0"/>
    <n v="1000000"/>
    <m/>
    <n v="83000"/>
    <n v="83000"/>
    <n v="83000"/>
    <n v="83000"/>
    <n v="83000"/>
    <n v="83000"/>
    <n v="83000"/>
    <n v="83000"/>
    <n v="83000"/>
    <n v="83000"/>
    <n v="83000"/>
    <n v="87000"/>
    <s v="WA.2378.EBD.953.201.B"/>
    <s v="WA.2378.EBD.953.201.B.521211"/>
    <s v="WA.2378.EBD.953.201.B.521211.001250"/>
    <s v="001250"/>
    <s v="WA.2378.EBD.953.201.B.521211.3"/>
    <s v="3"/>
    <s v="PENYUSUNAN INSTRUMEN MONITORING DAN EVALUASI PELATIHAN DAN PENYULUHAN KP"/>
    <x v="2"/>
    <m/>
    <m/>
    <s v="Belanja Barang"/>
    <s v="Belanja Barang Non Operasional"/>
    <s v="Belanja Bahan"/>
    <s v="Non Covid"/>
  </r>
  <r>
    <s v="12"/>
    <s v="626402"/>
    <s v="SEKRETARIAT BADAN RISET DAN SUMBERDAYA MANUSIA KELAUTAN DAN PERIKANAN"/>
    <x v="0"/>
    <x v="0"/>
    <x v="2"/>
    <x v="5"/>
    <x v="37"/>
    <x v="114"/>
    <x v="0"/>
    <x v="13"/>
    <n v="4"/>
    <n v="1000000"/>
    <n v="4000000"/>
    <n v="0"/>
    <n v="4000000"/>
    <m/>
    <n v="333000"/>
    <n v="333000"/>
    <n v="333000"/>
    <n v="333000"/>
    <n v="333000"/>
    <n v="333000"/>
    <n v="333000"/>
    <n v="333000"/>
    <n v="333000"/>
    <n v="333000"/>
    <n v="333000"/>
    <n v="337000"/>
    <s v="WA.2378.EBD.953.202.A"/>
    <s v="WA.2378.EBD.953.202.A.521211"/>
    <s v="WA.2378.EBD.953.202.A.521211.001254"/>
    <s v="001254"/>
    <s v="WA.2378.EBD.953.202.A.521211.3"/>
    <s v="3"/>
    <s v="PENYUSUNAN LAPORAN KINERJA , REKON KINERJA PUSAT PELATIHAN DAN PENYULUHAN KP"/>
    <x v="2"/>
    <m/>
    <m/>
    <s v="Belanja Barang"/>
    <s v="Belanja Barang Non Operasional"/>
    <s v="Belanja Bahan"/>
    <s v="Non Covid"/>
  </r>
  <r>
    <s v="12"/>
    <s v="626402"/>
    <s v="SEKRETARIAT BADAN RISET DAN SUMBERDAYA MANUSIA KELAUTAN DAN PERIKANAN"/>
    <x v="0"/>
    <x v="0"/>
    <x v="2"/>
    <x v="5"/>
    <x v="37"/>
    <x v="115"/>
    <x v="0"/>
    <x v="53"/>
    <n v="12"/>
    <n v="1000000"/>
    <n v="12000000"/>
    <n v="0"/>
    <n v="12000000"/>
    <m/>
    <n v="1000000"/>
    <n v="1000000"/>
    <n v="1000000"/>
    <n v="1000000"/>
    <n v="1000000"/>
    <n v="1000000"/>
    <n v="1000000"/>
    <n v="1000000"/>
    <n v="1000000"/>
    <n v="1000000"/>
    <n v="1000000"/>
    <n v="1000000"/>
    <s v="WA.2378.EBD.953.202.B"/>
    <s v="WA.2378.EBD.953.202.B.521211"/>
    <s v="WA.2378.EBD.953.202.B.521211.001256"/>
    <s v="001256"/>
    <s v="WA.2378.EBD.953.202.B.521211.1"/>
    <s v="1"/>
    <s v="PENILAIAN SAKIP MANDIRI dan PENDAMPINGAN WBK"/>
    <x v="2"/>
    <m/>
    <m/>
    <s v="Belanja Barang"/>
    <s v="Belanja Barang Non Operasional"/>
    <s v="Belanja Bahan"/>
    <s v="Non Covid"/>
  </r>
  <r>
    <s v="12"/>
    <s v="626402"/>
    <s v="SEKRETARIAT BADAN RISET DAN SUMBERDAYA MANUSIA KELAUTAN DAN PERIKANAN"/>
    <x v="0"/>
    <x v="0"/>
    <x v="2"/>
    <x v="5"/>
    <x v="37"/>
    <x v="115"/>
    <x v="0"/>
    <x v="13"/>
    <n v="12"/>
    <n v="1000000"/>
    <n v="12000000"/>
    <n v="0"/>
    <n v="12000000"/>
    <m/>
    <n v="1000000"/>
    <n v="1000000"/>
    <n v="1000000"/>
    <n v="1000000"/>
    <n v="1000000"/>
    <n v="1000000"/>
    <n v="1000000"/>
    <n v="1000000"/>
    <n v="1000000"/>
    <n v="1000000"/>
    <n v="1000000"/>
    <n v="1000000"/>
    <s v="WA.2378.EBD.953.202.B"/>
    <s v="WA.2378.EBD.953.202.B.521211"/>
    <s v="WA.2378.EBD.953.202.B.521211.001258"/>
    <s v="001258"/>
    <s v="WA.2378.EBD.953.202.B.521211.3"/>
    <s v="3"/>
    <s v="PENILAIAN SAKIP MANDIRI dan PENDAMPINGAN WBK"/>
    <x v="2"/>
    <m/>
    <m/>
    <s v="Belanja Barang"/>
    <s v="Belanja Barang Non Operasional"/>
    <s v="Belanja Bahan"/>
    <s v="Non Covid"/>
  </r>
  <r>
    <s v="12"/>
    <s v="626402"/>
    <s v="SEKRETARIAT BADAN RISET DAN SUMBERDAYA MANUSIA KELAUTAN DAN PERIKANAN"/>
    <x v="0"/>
    <x v="0"/>
    <x v="2"/>
    <x v="5"/>
    <x v="37"/>
    <x v="116"/>
    <x v="0"/>
    <x v="1"/>
    <n v="5"/>
    <n v="1000000"/>
    <n v="5000000"/>
    <n v="0"/>
    <n v="5000000"/>
    <m/>
    <n v="416000"/>
    <n v="416000"/>
    <n v="416000"/>
    <n v="416000"/>
    <n v="416000"/>
    <n v="416000"/>
    <n v="416000"/>
    <n v="416000"/>
    <n v="416000"/>
    <n v="416000"/>
    <n v="416000"/>
    <n v="424000"/>
    <s v="WA.2378.EBD.953.202.C"/>
    <s v="WA.2378.EBD.953.202.C.521211"/>
    <s v="WA.2378.EBD.953.202.C.521211.001260"/>
    <s v="001260"/>
    <s v="WA.2378.EBD.953.202.C.521211.1"/>
    <s v="1"/>
    <s v="PENYUSUNAN LAPORAN EVALUASI RENCANA AKSI, PELAYANAN PUBLIK DAN LAPORAN TAHUNAN"/>
    <x v="2"/>
    <m/>
    <m/>
    <s v="Belanja Barang"/>
    <s v="Belanja Barang Non Operasional"/>
    <s v="Belanja Bahan"/>
    <s v="Non Covid"/>
  </r>
  <r>
    <s v="12"/>
    <s v="626402"/>
    <s v="SEKRETARIAT BADAN RISET DAN SUMBERDAYA MANUSIA KELAUTAN DAN PERIKANAN"/>
    <x v="0"/>
    <x v="0"/>
    <x v="2"/>
    <x v="5"/>
    <x v="37"/>
    <x v="116"/>
    <x v="0"/>
    <x v="54"/>
    <n v="4"/>
    <n v="1000000"/>
    <n v="4000000"/>
    <n v="0"/>
    <n v="4000000"/>
    <m/>
    <n v="333000"/>
    <n v="333000"/>
    <n v="333000"/>
    <n v="333000"/>
    <n v="333000"/>
    <n v="333000"/>
    <n v="333000"/>
    <n v="333000"/>
    <n v="333000"/>
    <n v="333000"/>
    <n v="333000"/>
    <n v="337000"/>
    <s v="WA.2378.EBD.953.202.C"/>
    <s v="WA.2378.EBD.953.202.C.521211"/>
    <s v="WA.2378.EBD.953.202.C.521211.001262"/>
    <s v="001262"/>
    <s v="WA.2378.EBD.953.202.C.521211.3"/>
    <s v="3"/>
    <s v="PENYUSUNAN LAPORAN EVALUASI RENCANA AKSI, PELAYANAN PUBLIK DAN LAPORAN TAHUNAN"/>
    <x v="2"/>
    <m/>
    <m/>
    <s v="Belanja Barang"/>
    <s v="Belanja Barang Non Operasional"/>
    <s v="Belanja Bahan"/>
    <s v="Non Covid"/>
  </r>
  <r>
    <s v="12"/>
    <s v="626402"/>
    <s v="SEKRETARIAT BADAN RISET DAN SUMBERDAYA MANUSIA KELAUTAN DAN PERIKANAN"/>
    <x v="0"/>
    <x v="0"/>
    <x v="2"/>
    <x v="5"/>
    <x v="37"/>
    <x v="117"/>
    <x v="0"/>
    <x v="55"/>
    <n v="1"/>
    <n v="1000000"/>
    <n v="1000000"/>
    <n v="0"/>
    <n v="1000000"/>
    <m/>
    <n v="83000"/>
    <n v="83000"/>
    <n v="83000"/>
    <n v="83000"/>
    <n v="83000"/>
    <n v="83000"/>
    <n v="83000"/>
    <n v="83000"/>
    <n v="83000"/>
    <n v="83000"/>
    <n v="83000"/>
    <n v="87000"/>
    <s v="WA.2378.EBD.953.202.D"/>
    <s v="WA.2378.EBD.953.202.D.521211"/>
    <s v="WA.2378.EBD.953.202.D.521211.001264"/>
    <s v="001264"/>
    <s v="WA.2378.EBD.953.202.D.521211.1"/>
    <s v="1"/>
    <s v="SIMLATLUH KP"/>
    <x v="2"/>
    <m/>
    <m/>
    <s v="Belanja Barang"/>
    <s v="Belanja Barang Non Operasional"/>
    <s v="Belanja Bahan"/>
    <s v="Non Covid"/>
  </r>
  <r>
    <s v="12"/>
    <s v="626402"/>
    <s v="SEKRETARIAT BADAN RISET DAN SUMBERDAYA MANUSIA KELAUTAN DAN PERIKANAN"/>
    <x v="0"/>
    <x v="0"/>
    <x v="2"/>
    <x v="5"/>
    <x v="37"/>
    <x v="117"/>
    <x v="0"/>
    <x v="13"/>
    <n v="1"/>
    <n v="1000000"/>
    <n v="1000000"/>
    <n v="0"/>
    <n v="1000000"/>
    <m/>
    <n v="83000"/>
    <n v="83000"/>
    <n v="83000"/>
    <n v="83000"/>
    <n v="83000"/>
    <n v="83000"/>
    <n v="83000"/>
    <n v="83000"/>
    <n v="83000"/>
    <n v="83000"/>
    <n v="83000"/>
    <n v="87000"/>
    <s v="WA.2378.EBD.953.202.D"/>
    <s v="WA.2378.EBD.953.202.D.521211"/>
    <s v="WA.2378.EBD.953.202.D.521211.001266"/>
    <s v="001266"/>
    <s v="WA.2378.EBD.953.202.D.521211.3"/>
    <s v="3"/>
    <s v="SIMLATLUH KP"/>
    <x v="2"/>
    <m/>
    <m/>
    <s v="Belanja Barang"/>
    <s v="Belanja Barang Non Operasional"/>
    <s v="Belanja Bahan"/>
    <s v="Non Covid"/>
  </r>
  <r>
    <s v="12"/>
    <s v="626402"/>
    <s v="SEKRETARIAT BADAN RISET DAN SUMBERDAYA MANUSIA KELAUTAN DAN PERIKANAN"/>
    <x v="0"/>
    <x v="0"/>
    <x v="2"/>
    <x v="5"/>
    <x v="37"/>
    <x v="117"/>
    <x v="0"/>
    <x v="56"/>
    <n v="1"/>
    <n v="1000000"/>
    <n v="1000000"/>
    <n v="0"/>
    <n v="1000000"/>
    <m/>
    <n v="83000"/>
    <n v="83000"/>
    <n v="83000"/>
    <n v="83000"/>
    <n v="83000"/>
    <n v="83000"/>
    <n v="83000"/>
    <n v="83000"/>
    <n v="83000"/>
    <n v="83000"/>
    <n v="83000"/>
    <n v="87000"/>
    <s v="WA.2378.EBD.953.202.D"/>
    <s v="WA.2378.EBD.953.202.D.521211"/>
    <s v="WA.2378.EBD.953.202.D.521211.001267"/>
    <s v="001267"/>
    <s v="WA.2378.EBD.953.202.D.521211.4"/>
    <s v="4"/>
    <s v="SIMLATLUH KP"/>
    <x v="2"/>
    <m/>
    <m/>
    <s v="Belanja Barang"/>
    <s v="Belanja Barang Non Operasional"/>
    <s v="Belanja Bahan"/>
    <s v="Non Covid"/>
  </r>
  <r>
    <s v="12"/>
    <s v="626402"/>
    <s v="SEKRETARIAT BADAN RISET DAN SUMBERDAYA MANUSIA KELAUTAN DAN PERIKANAN"/>
    <x v="0"/>
    <x v="0"/>
    <x v="2"/>
    <x v="9"/>
    <x v="38"/>
    <x v="118"/>
    <x v="0"/>
    <x v="57"/>
    <n v="3"/>
    <n v="1000000"/>
    <n v="3000000"/>
    <n v="0"/>
    <n v="3000000"/>
    <m/>
    <n v="27133"/>
    <n v="466282"/>
    <n v="427202"/>
    <n v="284492"/>
    <n v="311042"/>
    <n v="240422"/>
    <n v="31933"/>
    <n v="142377"/>
    <n v="248364"/>
    <n v="312000"/>
    <n v="247992"/>
    <n v="260761.00000000003"/>
    <s v="WA.2378.EBD.955.101.A"/>
    <s v="WA.2378.EBD.955.101.A.521211"/>
    <s v="WA.2378.EBD.955.101.A.521211.001017"/>
    <s v="001017"/>
    <s v="WA.2378.EBD.955.101.A.521211.3"/>
    <s v="3"/>
    <s v="Penyusunan Laporan Keuangan"/>
    <x v="0"/>
    <m/>
    <m/>
    <s v="Belanja Barang"/>
    <s v="Belanja Barang Non Operasional"/>
    <s v="Belanja Bahan"/>
    <s v="Non Covid"/>
  </r>
  <r>
    <s v="12"/>
    <s v="626402"/>
    <s v="SEKRETARIAT BADAN RISET DAN SUMBERDAYA MANUSIA KELAUTAN DAN PERIKANAN"/>
    <x v="0"/>
    <x v="0"/>
    <x v="2"/>
    <x v="9"/>
    <x v="38"/>
    <x v="118"/>
    <x v="1"/>
    <x v="1"/>
    <n v="12"/>
    <n v="1000000"/>
    <n v="12000000"/>
    <n v="0"/>
    <n v="12000000"/>
    <m/>
    <n v="108533"/>
    <n v="1865126"/>
    <n v="1708809"/>
    <n v="1137967"/>
    <n v="1244169"/>
    <n v="961689"/>
    <n v="127733"/>
    <n v="569509"/>
    <n v="993458"/>
    <n v="1248000"/>
    <n v="991970"/>
    <n v="1043037"/>
    <s v="WA.2378.EBD.955.101.A"/>
    <s v="WA.2378.EBD.955.101.A.521811"/>
    <s v="WA.2378.EBD.955.101.A.521811.001022"/>
    <s v="001022"/>
    <s v="WA.2378.EBD.955.101.A.521811.1"/>
    <s v="1"/>
    <s v="Penyusunan Laporan Keuangan"/>
    <x v="0"/>
    <m/>
    <m/>
    <s v="Belanja Barang"/>
    <s v="Belanja Barang Non Operasional"/>
    <s v="Persediaan"/>
    <s v="Non Covid"/>
  </r>
  <r>
    <s v="12"/>
    <s v="626402"/>
    <s v="SEKRETARIAT BADAN RISET DAN SUMBERDAYA MANUSIA KELAUTAN DAN PERIKANAN"/>
    <x v="0"/>
    <x v="0"/>
    <x v="2"/>
    <x v="9"/>
    <x v="38"/>
    <x v="118"/>
    <x v="1"/>
    <x v="2"/>
    <n v="12"/>
    <n v="1000000"/>
    <n v="12000000"/>
    <n v="0"/>
    <n v="12000000"/>
    <m/>
    <n v="108533"/>
    <n v="1865126"/>
    <n v="1708809"/>
    <n v="1137967"/>
    <n v="1244169"/>
    <n v="961689"/>
    <n v="127733"/>
    <n v="569509"/>
    <n v="993458"/>
    <n v="1248000"/>
    <n v="991970"/>
    <n v="1043037"/>
    <s v="WA.2378.EBD.955.101.A"/>
    <s v="WA.2378.EBD.955.101.A.521811"/>
    <s v="WA.2378.EBD.955.101.A.521811.001023"/>
    <s v="001023"/>
    <s v="WA.2378.EBD.955.101.A.521811.2"/>
    <s v="2"/>
    <s v="Penyusunan Laporan Keuangan"/>
    <x v="0"/>
    <m/>
    <m/>
    <s v="Belanja Barang"/>
    <s v="Belanja Barang Non Operasional"/>
    <s v="Persediaan"/>
    <s v="Non Covid"/>
  </r>
  <r>
    <s v="12"/>
    <s v="626402"/>
    <s v="SEKRETARIAT BADAN RISET DAN SUMBERDAYA MANUSIA KELAUTAN DAN PERIKANAN"/>
    <x v="0"/>
    <x v="0"/>
    <x v="2"/>
    <x v="9"/>
    <x v="38"/>
    <x v="119"/>
    <x v="0"/>
    <x v="57"/>
    <n v="1"/>
    <n v="1000000"/>
    <n v="1000000"/>
    <n v="0"/>
    <n v="1000000"/>
    <m/>
    <n v="9044"/>
    <n v="155427"/>
    <n v="142401"/>
    <n v="94831"/>
    <n v="103681"/>
    <n v="80141"/>
    <n v="10644"/>
    <n v="47459"/>
    <n v="82788"/>
    <n v="104000"/>
    <n v="82664"/>
    <n v="86920"/>
    <s v="WA.2378.EBD.955.101.B"/>
    <s v="WA.2378.EBD.955.101.B.521211"/>
    <s v="WA.2378.EBD.955.101.B.521211.001033"/>
    <s v="001033"/>
    <s v="WA.2378.EBD.955.101.B.521211.3"/>
    <s v="3"/>
    <s v="Pengelolaan PNBP"/>
    <x v="0"/>
    <m/>
    <m/>
    <s v="Belanja Barang"/>
    <s v="Belanja Barang Non Operasional"/>
    <s v="Belanja Bahan"/>
    <s v="Non Covid"/>
  </r>
  <r>
    <s v="12"/>
    <s v="626402"/>
    <s v="SEKRETARIAT BADAN RISET DAN SUMBERDAYA MANUSIA KELAUTAN DAN PERIKANAN"/>
    <x v="0"/>
    <x v="0"/>
    <x v="2"/>
    <x v="9"/>
    <x v="38"/>
    <x v="119"/>
    <x v="1"/>
    <x v="1"/>
    <n v="12"/>
    <n v="1000000"/>
    <n v="12000000"/>
    <n v="0"/>
    <n v="12000000"/>
    <m/>
    <n v="108533"/>
    <n v="1865126"/>
    <n v="1708809"/>
    <n v="1137967"/>
    <n v="1244169"/>
    <n v="961689"/>
    <n v="127733"/>
    <n v="569509"/>
    <n v="993458"/>
    <n v="1248000"/>
    <n v="991970"/>
    <n v="1043037"/>
    <s v="WA.2378.EBD.955.101.B"/>
    <s v="WA.2378.EBD.955.101.B.521811"/>
    <s v="WA.2378.EBD.955.101.B.521811.001037"/>
    <s v="001037"/>
    <s v="WA.2378.EBD.955.101.B.521811.1"/>
    <s v="1"/>
    <s v="Pengelolaan PNBP"/>
    <x v="0"/>
    <m/>
    <m/>
    <s v="Belanja Barang"/>
    <s v="Belanja Barang Non Operasional"/>
    <s v="Persediaan"/>
    <s v="Non Covid"/>
  </r>
  <r>
    <s v="12"/>
    <s v="626402"/>
    <s v="SEKRETARIAT BADAN RISET DAN SUMBERDAYA MANUSIA KELAUTAN DAN PERIKANAN"/>
    <x v="0"/>
    <x v="0"/>
    <x v="2"/>
    <x v="9"/>
    <x v="38"/>
    <x v="119"/>
    <x v="1"/>
    <x v="2"/>
    <n v="12"/>
    <n v="1000000"/>
    <n v="12000000"/>
    <n v="0"/>
    <n v="12000000"/>
    <m/>
    <n v="108533"/>
    <n v="1865126"/>
    <n v="1708809"/>
    <n v="1137967"/>
    <n v="1244169"/>
    <n v="961689"/>
    <n v="127733"/>
    <n v="569509"/>
    <n v="993458"/>
    <n v="1248000"/>
    <n v="991970"/>
    <n v="1043037"/>
    <s v="WA.2378.EBD.955.101.B"/>
    <s v="WA.2378.EBD.955.101.B.521811"/>
    <s v="WA.2378.EBD.955.101.B.521811.001038"/>
    <s v="001038"/>
    <s v="WA.2378.EBD.955.101.B.521811.2"/>
    <s v="2"/>
    <s v="Pengelolaan PNBP"/>
    <x v="0"/>
    <m/>
    <m/>
    <s v="Belanja Barang"/>
    <s v="Belanja Barang Non Operasional"/>
    <s v="Persediaan"/>
    <s v="Non Covid"/>
  </r>
  <r>
    <s v="12"/>
    <s v="626402"/>
    <s v="SEKRETARIAT BADAN RISET DAN SUMBERDAYA MANUSIA KELAUTAN DAN PERIKANAN"/>
    <x v="0"/>
    <x v="0"/>
    <x v="2"/>
    <x v="9"/>
    <x v="38"/>
    <x v="120"/>
    <x v="0"/>
    <x v="58"/>
    <n v="1"/>
    <n v="1000000"/>
    <n v="1000000"/>
    <n v="0"/>
    <n v="1000000"/>
    <m/>
    <n v="9044"/>
    <n v="155427"/>
    <n v="142401"/>
    <n v="94831"/>
    <n v="103681"/>
    <n v="80141"/>
    <n v="10644"/>
    <n v="47459"/>
    <n v="82788"/>
    <n v="104000"/>
    <n v="82664"/>
    <n v="86920"/>
    <s v="WA.2378.EBD.955.101.C"/>
    <s v="WA.2378.EBD.955.101.C.521211"/>
    <s v="WA.2378.EBD.955.101.C.521211.001044"/>
    <s v="001044"/>
    <s v="WA.2378.EBD.955.101.C.521211.2"/>
    <s v="2"/>
    <s v="Penyusunan Petunjuk Pelaksanaan Anggaran dan Kegiatan BRSDM TA 2022"/>
    <x v="0"/>
    <m/>
    <m/>
    <s v="Belanja Barang"/>
    <s v="Belanja Barang Non Operasional"/>
    <s v="Belanja Bahan"/>
    <s v="Non Covid"/>
  </r>
  <r>
    <s v="12"/>
    <s v="626402"/>
    <s v="SEKRETARIAT BADAN RISET DAN SUMBERDAYA MANUSIA KELAUTAN DAN PERIKANAN"/>
    <x v="0"/>
    <x v="0"/>
    <x v="2"/>
    <x v="9"/>
    <x v="38"/>
    <x v="120"/>
    <x v="0"/>
    <x v="13"/>
    <n v="1"/>
    <n v="1000000"/>
    <n v="1000000"/>
    <n v="0"/>
    <n v="1000000"/>
    <m/>
    <n v="9044"/>
    <n v="155427"/>
    <n v="142401"/>
    <n v="94831"/>
    <n v="103681"/>
    <n v="80141"/>
    <n v="10644"/>
    <n v="47459"/>
    <n v="82788"/>
    <n v="104000"/>
    <n v="82664"/>
    <n v="86920"/>
    <s v="WA.2378.EBD.955.101.C"/>
    <s v="WA.2378.EBD.955.101.C.521211"/>
    <s v="WA.2378.EBD.955.101.C.521211.001045"/>
    <s v="001045"/>
    <s v="WA.2378.EBD.955.101.C.521211.3"/>
    <s v="3"/>
    <s v="Penyusunan Petunjuk Pelaksanaan Anggaran dan Kegiatan BRSDM TA 2022"/>
    <x v="0"/>
    <m/>
    <m/>
    <s v="Belanja Barang"/>
    <s v="Belanja Barang Non Operasional"/>
    <s v="Belanja Bahan"/>
    <s v="Non Covid"/>
  </r>
  <r>
    <s v="12"/>
    <s v="626402"/>
    <s v="SEKRETARIAT BADAN RISET DAN SUMBERDAYA MANUSIA KELAUTAN DAN PERIKANAN"/>
    <x v="0"/>
    <x v="0"/>
    <x v="2"/>
    <x v="9"/>
    <x v="38"/>
    <x v="120"/>
    <x v="0"/>
    <x v="14"/>
    <n v="1"/>
    <n v="1000000"/>
    <n v="1000000"/>
    <n v="0"/>
    <n v="1000000"/>
    <m/>
    <n v="9044"/>
    <n v="155427"/>
    <n v="142401"/>
    <n v="94831"/>
    <n v="103681"/>
    <n v="80141"/>
    <n v="10644"/>
    <n v="47459"/>
    <n v="82788"/>
    <n v="104000"/>
    <n v="82664"/>
    <n v="86920"/>
    <s v="WA.2378.EBD.955.101.C"/>
    <s v="WA.2378.EBD.955.101.C.521211"/>
    <s v="WA.2378.EBD.955.101.C.521211.001046"/>
    <s v="001046"/>
    <s v="WA.2378.EBD.955.101.C.521211.4"/>
    <s v="4"/>
    <s v="Penyusunan Petunjuk Pelaksanaan Anggaran dan Kegiatan BRSDM TA 2022"/>
    <x v="0"/>
    <m/>
    <m/>
    <s v="Belanja Barang"/>
    <s v="Belanja Barang Non Operasional"/>
    <s v="Belanja Bahan"/>
    <s v="Non Covid"/>
  </r>
  <r>
    <s v="12"/>
    <s v="626402"/>
    <s v="SEKRETARIAT BADAN RISET DAN SUMBERDAYA MANUSIA KELAUTAN DAN PERIKANAN"/>
    <x v="0"/>
    <x v="0"/>
    <x v="2"/>
    <x v="9"/>
    <x v="38"/>
    <x v="121"/>
    <x v="1"/>
    <x v="1"/>
    <n v="12"/>
    <n v="1000000"/>
    <n v="12000000"/>
    <n v="0"/>
    <n v="12000000"/>
    <m/>
    <n v="108533"/>
    <n v="1865126"/>
    <n v="1708809"/>
    <n v="1137967"/>
    <n v="1244169"/>
    <n v="961689"/>
    <n v="127733"/>
    <n v="569509"/>
    <n v="993458"/>
    <n v="1248000"/>
    <n v="991970"/>
    <n v="1043037"/>
    <s v="WA.2378.EBD.955.101.D"/>
    <s v="WA.2378.EBD.955.101.D.521811"/>
    <s v="WA.2378.EBD.955.101.D.521811.001052"/>
    <s v="001052"/>
    <s v="WA.2378.EBD.955.101.D.521811.1"/>
    <s v="1"/>
    <s v="Perbendaharaan Administrasi Keuangan"/>
    <x v="0"/>
    <m/>
    <m/>
    <s v="Belanja Barang"/>
    <s v="Belanja Barang Non Operasional"/>
    <s v="Persediaan"/>
    <s v="Non Covid"/>
  </r>
  <r>
    <s v="12"/>
    <s v="626402"/>
    <s v="SEKRETARIAT BADAN RISET DAN SUMBERDAYA MANUSIA KELAUTAN DAN PERIKANAN"/>
    <x v="0"/>
    <x v="0"/>
    <x v="2"/>
    <x v="9"/>
    <x v="38"/>
    <x v="121"/>
    <x v="1"/>
    <x v="2"/>
    <n v="12"/>
    <n v="1000000"/>
    <n v="12000000"/>
    <n v="0"/>
    <n v="12000000"/>
    <m/>
    <n v="108533"/>
    <n v="1865126"/>
    <n v="1708809"/>
    <n v="1137967"/>
    <n v="1244169"/>
    <n v="961689"/>
    <n v="127733"/>
    <n v="569509"/>
    <n v="993458"/>
    <n v="1248000"/>
    <n v="991970"/>
    <n v="1043037"/>
    <s v="WA.2378.EBD.955.101.D"/>
    <s v="WA.2378.EBD.955.101.D.521811"/>
    <s v="WA.2378.EBD.955.101.D.521811.001053"/>
    <s v="001053"/>
    <s v="WA.2378.EBD.955.101.D.521811.2"/>
    <s v="2"/>
    <s v="Perbendaharaan Administrasi Keuangan"/>
    <x v="0"/>
    <m/>
    <m/>
    <s v="Belanja Barang"/>
    <s v="Belanja Barang Non Operasional"/>
    <s v="Persediaan"/>
    <s v="Non Covid"/>
  </r>
  <r>
    <s v="12"/>
    <s v="626402"/>
    <s v="SEKRETARIAT BADAN RISET DAN SUMBERDAYA MANUSIA KELAUTAN DAN PERIKANAN"/>
    <x v="0"/>
    <x v="0"/>
    <x v="2"/>
    <x v="9"/>
    <x v="38"/>
    <x v="122"/>
    <x v="0"/>
    <x v="57"/>
    <n v="2"/>
    <n v="1000000"/>
    <n v="2001000"/>
    <n v="0"/>
    <n v="2001000"/>
    <m/>
    <n v="18098"/>
    <n v="311010"/>
    <n v="284944"/>
    <n v="189756"/>
    <n v="207465"/>
    <n v="160362"/>
    <n v="21299"/>
    <n v="94966"/>
    <n v="165659"/>
    <n v="208104"/>
    <n v="165411"/>
    <n v="173926"/>
    <s v="WA.2378.EBD.955.101.E"/>
    <s v="WA.2378.EBD.955.101.E.521211"/>
    <s v="WA.2378.EBD.955.101.E.521211.001060"/>
    <s v="001060"/>
    <s v="WA.2378.EBD.955.101.E.521211.3"/>
    <s v="3"/>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1"/>
    <x v="1"/>
    <n v="12"/>
    <n v="1000000"/>
    <n v="12000000"/>
    <n v="0"/>
    <n v="12000000"/>
    <m/>
    <n v="108533"/>
    <n v="1865126"/>
    <n v="1708809"/>
    <n v="1137967"/>
    <n v="1244169"/>
    <n v="961689"/>
    <n v="127733"/>
    <n v="569509"/>
    <n v="993458"/>
    <n v="1248000"/>
    <n v="991970"/>
    <n v="1043037"/>
    <s v="WA.2378.EBD.955.101.E"/>
    <s v="WA.2378.EBD.955.101.E.521811"/>
    <s v="WA.2378.EBD.955.101.E.521811.001064"/>
    <s v="001064"/>
    <s v="WA.2378.EBD.955.101.E.521811.1"/>
    <s v="1"/>
    <s v="Implementasi Sistem Pengendalian Intern Pemerintah BRSDM KP"/>
    <x v="0"/>
    <m/>
    <m/>
    <s v="Belanja Barang"/>
    <s v="Belanja Barang Non Operasional"/>
    <s v="Persediaan"/>
    <s v="Non Covid"/>
  </r>
  <r>
    <s v="12"/>
    <s v="626402"/>
    <s v="SEKRETARIAT BADAN RISET DAN SUMBERDAYA MANUSIA KELAUTAN DAN PERIKANAN"/>
    <x v="0"/>
    <x v="0"/>
    <x v="2"/>
    <x v="9"/>
    <x v="38"/>
    <x v="122"/>
    <x v="1"/>
    <x v="2"/>
    <n v="12"/>
    <n v="1000000"/>
    <n v="12000000"/>
    <n v="0"/>
    <n v="12000000"/>
    <m/>
    <n v="108533"/>
    <n v="1865126"/>
    <n v="1708809"/>
    <n v="1137967"/>
    <n v="1244169"/>
    <n v="961689"/>
    <n v="127733"/>
    <n v="569509"/>
    <n v="993458"/>
    <n v="1248000"/>
    <n v="991970"/>
    <n v="1043037"/>
    <s v="WA.2378.EBD.955.101.E"/>
    <s v="WA.2378.EBD.955.101.E.521811"/>
    <s v="WA.2378.EBD.955.101.E.521811.001065"/>
    <s v="001065"/>
    <s v="WA.2378.EBD.955.101.E.521811.2"/>
    <s v="2"/>
    <s v="Implementasi Sistem Pengendalian Intern Pemerintah BRSDM KP"/>
    <x v="0"/>
    <m/>
    <m/>
    <s v="Belanja Barang"/>
    <s v="Belanja Barang Non Operasional"/>
    <s v="Persediaan"/>
    <s v="Non Covid"/>
  </r>
  <r>
    <s v="12"/>
    <s v="626402"/>
    <s v="SEKRETARIAT BADAN RISET DAN SUMBERDAYA MANUSIA KELAUTAN DAN PERIKANAN"/>
    <x v="0"/>
    <x v="0"/>
    <x v="2"/>
    <x v="9"/>
    <x v="38"/>
    <x v="123"/>
    <x v="1"/>
    <x v="1"/>
    <n v="6"/>
    <n v="1000000"/>
    <n v="6000000"/>
    <n v="0"/>
    <n v="6000000"/>
    <m/>
    <n v="54266"/>
    <n v="932563"/>
    <n v="854405"/>
    <n v="568983"/>
    <n v="622085"/>
    <n v="480845"/>
    <n v="63867"/>
    <n v="284755"/>
    <n v="496729"/>
    <n v="624000"/>
    <n v="495985"/>
    <n v="521517.00000000006"/>
    <s v="WA.2378.EBD.955.101.F"/>
    <s v="WA.2378.EBD.955.101.F.521811"/>
    <s v="WA.2378.EBD.955.101.F.521811.001075"/>
    <s v="001075"/>
    <s v="WA.2378.EBD.955.101.F.521811.1"/>
    <s v="1"/>
    <s v="Penyelesaian Tindak Lanjut Hasil Audit"/>
    <x v="0"/>
    <m/>
    <m/>
    <s v="Belanja Barang"/>
    <s v="Belanja Barang Non Operasional"/>
    <s v="Persediaan"/>
    <s v="Non Covid"/>
  </r>
  <r>
    <s v="12"/>
    <s v="626402"/>
    <s v="SEKRETARIAT BADAN RISET DAN SUMBERDAYA MANUSIA KELAUTAN DAN PERIKANAN"/>
    <x v="0"/>
    <x v="0"/>
    <x v="2"/>
    <x v="9"/>
    <x v="38"/>
    <x v="123"/>
    <x v="1"/>
    <x v="2"/>
    <n v="6"/>
    <n v="1000000"/>
    <n v="6000000"/>
    <n v="0"/>
    <n v="6000000"/>
    <m/>
    <n v="54266"/>
    <n v="932563"/>
    <n v="854405"/>
    <n v="568983"/>
    <n v="622085"/>
    <n v="480845"/>
    <n v="63867"/>
    <n v="284755"/>
    <n v="496729"/>
    <n v="624000"/>
    <n v="495985"/>
    <n v="521517.00000000006"/>
    <s v="WA.2378.EBD.955.101.F"/>
    <s v="WA.2378.EBD.955.101.F.521811"/>
    <s v="WA.2378.EBD.955.101.F.521811.001076"/>
    <s v="001076"/>
    <s v="WA.2378.EBD.955.101.F.521811.2"/>
    <s v="2"/>
    <s v="Penyelesaian Tindak Lanjut Hasil Audit"/>
    <x v="0"/>
    <m/>
    <m/>
    <s v="Belanja Barang"/>
    <s v="Belanja Barang Non Operasional"/>
    <s v="Persediaan"/>
    <s v="Non Covid"/>
  </r>
  <r>
    <s v="12"/>
    <s v="626402"/>
    <s v="SEKRETARIAT BADAN RISET DAN SUMBERDAYA MANUSIA KELAUTAN DAN PERIKANAN"/>
    <x v="0"/>
    <x v="0"/>
    <x v="2"/>
    <x v="9"/>
    <x v="39"/>
    <x v="124"/>
    <x v="2"/>
    <x v="59"/>
    <n v="6"/>
    <n v="1000000"/>
    <n v="6000000"/>
    <n v="0"/>
    <n v="6000000"/>
    <m/>
    <n v="500000"/>
    <n v="500000"/>
    <n v="500000"/>
    <n v="500000"/>
    <n v="500000"/>
    <n v="500000"/>
    <n v="500000"/>
    <n v="500000"/>
    <n v="500000"/>
    <n v="500000"/>
    <n v="500000"/>
    <n v="500000"/>
    <s v="WA.2378.EBD.955.201.A"/>
    <s v="WA.2378.EBD.955.201.A.522151"/>
    <s v="WA.2378.EBD.955.201.A.522151.001086"/>
    <s v="001086"/>
    <s v="WA.2378.EBD.955.201.A.522151.1"/>
    <s v="1"/>
    <s v="Rekonsiliasi Belanja Pegawai dan Operasional Penyuluh Perikanan"/>
    <x v="2"/>
    <m/>
    <m/>
    <s v="Belanja Barang"/>
    <s v="Belanja Barang Non Operasional"/>
    <s v="Belanja Jasa"/>
    <s v="Non Covid"/>
  </r>
  <r>
    <s v="12"/>
    <s v="626402"/>
    <s v="SEKRETARIAT BADAN RISET DAN SUMBERDAYA MANUSIA KELAUTAN DAN PERIKANAN"/>
    <x v="0"/>
    <x v="0"/>
    <x v="2"/>
    <x v="9"/>
    <x v="39"/>
    <x v="125"/>
    <x v="0"/>
    <x v="1"/>
    <n v="1"/>
    <n v="1000000"/>
    <n v="1000000"/>
    <n v="0"/>
    <n v="1000000"/>
    <m/>
    <n v="83000"/>
    <n v="83000"/>
    <n v="83000"/>
    <n v="83000"/>
    <n v="83000"/>
    <n v="83000"/>
    <n v="83000"/>
    <n v="83000"/>
    <n v="83000"/>
    <n v="83000"/>
    <n v="83000"/>
    <n v="87000"/>
    <s v="WA.2378.EBD.955.201.B"/>
    <s v="WA.2378.EBD.955.201.B.521211"/>
    <s v="WA.2378.EBD.955.201.B.521211.001089"/>
    <s v="001089"/>
    <s v="WA.2378.EBD.955.201.B.521211.1"/>
    <s v="1"/>
    <s v="Penyusunan SPIP"/>
    <x v="2"/>
    <m/>
    <m/>
    <s v="Belanja Barang"/>
    <s v="Belanja Barang Non Operasional"/>
    <s v="Belanja Bahan"/>
    <s v="Non Covid"/>
  </r>
  <r>
    <s v="12"/>
    <s v="626402"/>
    <s v="SEKRETARIAT BADAN RISET DAN SUMBERDAYA MANUSIA KELAUTAN DAN PERIKANAN"/>
    <x v="0"/>
    <x v="0"/>
    <x v="2"/>
    <x v="9"/>
    <x v="39"/>
    <x v="125"/>
    <x v="0"/>
    <x v="2"/>
    <n v="1"/>
    <n v="1000000"/>
    <n v="1000000"/>
    <n v="0"/>
    <n v="1000000"/>
    <m/>
    <n v="83000"/>
    <n v="83000"/>
    <n v="83000"/>
    <n v="83000"/>
    <n v="83000"/>
    <n v="83000"/>
    <n v="83000"/>
    <n v="83000"/>
    <n v="83000"/>
    <n v="83000"/>
    <n v="83000"/>
    <n v="87000"/>
    <s v="WA.2378.EBD.955.201.B"/>
    <s v="WA.2378.EBD.955.201.B.521211"/>
    <s v="WA.2378.EBD.955.201.B.521211.001090"/>
    <s v="001090"/>
    <s v="WA.2378.EBD.955.201.B.521211.2"/>
    <s v="2"/>
    <s v="Penyusunan SPIP"/>
    <x v="2"/>
    <m/>
    <m/>
    <s v="Belanja Barang"/>
    <s v="Belanja Barang Non Operasional"/>
    <s v="Belanja Bahan"/>
    <s v="Non Covid"/>
  </r>
  <r>
    <s v="12"/>
    <s v="626402"/>
    <s v="SEKRETARIAT BADAN RISET DAN SUMBERDAYA MANUSIA KELAUTAN DAN PERIKANAN"/>
    <x v="0"/>
    <x v="0"/>
    <x v="2"/>
    <x v="9"/>
    <x v="39"/>
    <x v="126"/>
    <x v="0"/>
    <x v="1"/>
    <n v="4"/>
    <n v="1000000"/>
    <n v="4000000"/>
    <n v="0"/>
    <n v="4000000"/>
    <m/>
    <n v="333000"/>
    <n v="333000"/>
    <n v="333000"/>
    <n v="333000"/>
    <n v="333000"/>
    <n v="333000"/>
    <n v="333000"/>
    <n v="333000"/>
    <n v="333000"/>
    <n v="333000"/>
    <n v="333000"/>
    <n v="337000"/>
    <s v="WA.2378.EBD.955.201.C"/>
    <s v="WA.2378.EBD.955.201.C.521211"/>
    <s v="WA.2378.EBD.955.201.C.521211.001095"/>
    <s v="001095"/>
    <s v="WA.2378.EBD.955.201.C.521211.1"/>
    <s v="1"/>
    <s v="Validasi dan pertanggungjawaban keuangan"/>
    <x v="2"/>
    <m/>
    <m/>
    <s v="Belanja Barang"/>
    <s v="Belanja Barang Non Operasional"/>
    <s v="Belanja Bahan"/>
    <s v="Non Covid"/>
  </r>
  <r>
    <s v="12"/>
    <s v="626402"/>
    <s v="SEKRETARIAT BADAN RISET DAN SUMBERDAYA MANUSIA KELAUTAN DAN PERIKANAN"/>
    <x v="0"/>
    <x v="0"/>
    <x v="2"/>
    <x v="9"/>
    <x v="39"/>
    <x v="126"/>
    <x v="0"/>
    <x v="2"/>
    <n v="4"/>
    <n v="1000000"/>
    <n v="4000000"/>
    <n v="0"/>
    <n v="4000000"/>
    <m/>
    <n v="333000"/>
    <n v="333000"/>
    <n v="333000"/>
    <n v="333000"/>
    <n v="333000"/>
    <n v="333000"/>
    <n v="333000"/>
    <n v="333000"/>
    <n v="333000"/>
    <n v="333000"/>
    <n v="333000"/>
    <n v="337000"/>
    <s v="WA.2378.EBD.955.201.C"/>
    <s v="WA.2378.EBD.955.201.C.521211"/>
    <s v="WA.2378.EBD.955.201.C.521211.001096"/>
    <s v="001096"/>
    <s v="WA.2378.EBD.955.201.C.521211.2"/>
    <s v="2"/>
    <s v="Validasi dan pertanggungjawaban keuangan"/>
    <x v="2"/>
    <m/>
    <m/>
    <s v="Belanja Barang"/>
    <s v="Belanja Barang Non Operasional"/>
    <s v="Belanja Bahan"/>
    <s v="Non Covid"/>
  </r>
  <r>
    <s v="12"/>
    <s v="626402"/>
    <s v="SEKRETARIAT BADAN RISET DAN SUMBERDAYA MANUSIA KELAUTAN DAN PERIKANAN"/>
    <x v="0"/>
    <x v="0"/>
    <x v="2"/>
    <x v="9"/>
    <x v="39"/>
    <x v="127"/>
    <x v="0"/>
    <x v="1"/>
    <n v="1"/>
    <n v="1000000"/>
    <n v="1000000"/>
    <n v="0"/>
    <n v="1000000"/>
    <m/>
    <n v="83000"/>
    <n v="83000"/>
    <n v="83000"/>
    <n v="83000"/>
    <n v="83000"/>
    <n v="83000"/>
    <n v="83000"/>
    <n v="83000"/>
    <n v="83000"/>
    <n v="83000"/>
    <n v="83000"/>
    <n v="87000"/>
    <s v="WA.2378.EBD.955.201.D"/>
    <s v="WA.2378.EBD.955.201.D.521211"/>
    <s v="WA.2378.EBD.955.201.D.521211.001100"/>
    <s v="001100"/>
    <s v="WA.2378.EBD.955.201.D.521211.1"/>
    <s v="1"/>
    <s v="Penyelesaian Tindak Lanjut Temuan"/>
    <x v="2"/>
    <m/>
    <m/>
    <s v="Belanja Barang"/>
    <s v="Belanja Barang Non Operasional"/>
    <s v="Belanja Bahan"/>
    <s v="Non Covid"/>
  </r>
  <r>
    <s v="12"/>
    <s v="626402"/>
    <s v="SEKRETARIAT BADAN RISET DAN SUMBERDAYA MANUSIA KELAUTAN DAN PERIKANAN"/>
    <x v="0"/>
    <x v="0"/>
    <x v="2"/>
    <x v="9"/>
    <x v="39"/>
    <x v="127"/>
    <x v="0"/>
    <x v="2"/>
    <n v="1"/>
    <n v="1000000"/>
    <n v="1000000"/>
    <n v="0"/>
    <n v="1000000"/>
    <m/>
    <n v="83000"/>
    <n v="83000"/>
    <n v="83000"/>
    <n v="83000"/>
    <n v="83000"/>
    <n v="83000"/>
    <n v="83000"/>
    <n v="83000"/>
    <n v="83000"/>
    <n v="83000"/>
    <n v="83000"/>
    <n v="87000"/>
    <s v="WA.2378.EBD.955.201.D"/>
    <s v="WA.2378.EBD.955.201.D.521211"/>
    <s v="WA.2378.EBD.955.201.D.521211.001101"/>
    <s v="001101"/>
    <s v="WA.2378.EBD.955.201.D.521211.2"/>
    <s v="2"/>
    <s v="Penyelesaian Tindak Lanjut Temuan"/>
    <x v="2"/>
    <m/>
    <m/>
    <s v="Belanja Barang"/>
    <s v="Belanja Barang Non Operasional"/>
    <s v="Belanja Bahan"/>
    <s v="Non Covid"/>
  </r>
  <r>
    <s v="12"/>
    <s v="626402"/>
    <s v="SEKRETARIAT BADAN RISET DAN SUMBERDAYA MANUSIA KELAUTAN DAN PERIKANAN"/>
    <x v="0"/>
    <x v="0"/>
    <x v="2"/>
    <x v="14"/>
    <x v="40"/>
    <x v="128"/>
    <x v="1"/>
    <x v="1"/>
    <n v="12"/>
    <n v="1000000"/>
    <n v="12000000"/>
    <n v="0"/>
    <n v="12000000"/>
    <m/>
    <n v="360000"/>
    <n v="4643143"/>
    <n v="360000"/>
    <n v="817714"/>
    <n v="817714"/>
    <n v="817714"/>
    <n v="898286"/>
    <n v="817714"/>
    <n v="817714"/>
    <n v="852000"/>
    <n v="360000"/>
    <n v="438001"/>
    <s v="WA.2378.EBD.974.101.A"/>
    <s v="WA.2378.EBD.974.101.A.521811"/>
    <s v="WA.2378.EBD.974.101.A.521811.000991"/>
    <s v="000991"/>
    <s v="WA.2378.EBD.974.101.A.521811.1"/>
    <s v="1"/>
    <s v="Pelaksanaan Pengawasan Internal  Kearsipan Lingkup BRSDM"/>
    <x v="0"/>
    <m/>
    <m/>
    <s v="Belanja Barang"/>
    <s v="Belanja Barang Non Operasional"/>
    <s v="Persediaan"/>
    <s v="Non Covid"/>
  </r>
  <r>
    <s v="12"/>
    <s v="626402"/>
    <s v="SEKRETARIAT BADAN RISET DAN SUMBERDAYA MANUSIA KELAUTAN DAN PERIKANAN"/>
    <x v="0"/>
    <x v="0"/>
    <x v="2"/>
    <x v="14"/>
    <x v="40"/>
    <x v="128"/>
    <x v="1"/>
    <x v="2"/>
    <n v="12"/>
    <n v="1000000"/>
    <n v="12000000"/>
    <n v="0"/>
    <n v="12000000"/>
    <m/>
    <n v="360000"/>
    <n v="4643143"/>
    <n v="360000"/>
    <n v="817714"/>
    <n v="817714"/>
    <n v="817714"/>
    <n v="898286"/>
    <n v="817714"/>
    <n v="817714"/>
    <n v="852000"/>
    <n v="360000"/>
    <n v="438001"/>
    <s v="WA.2378.EBD.974.101.A"/>
    <s v="WA.2378.EBD.974.101.A.521811"/>
    <s v="WA.2378.EBD.974.101.A.521811.000992"/>
    <s v="000992"/>
    <s v="WA.2378.EBD.974.101.A.521811.2"/>
    <s v="2"/>
    <s v="Pelaksanaan Pengawasan Internal  Kearsipan Lingkup BRSDM"/>
    <x v="0"/>
    <m/>
    <m/>
    <s v="Belanja Barang"/>
    <s v="Belanja Barang Non Operasional"/>
    <s v="Persediaan"/>
    <s v="Non Covid"/>
  </r>
  <r>
    <s v="12"/>
    <s v="626402"/>
    <s v="SEKRETARIAT BADAN RISET DAN SUMBERDAYA MANUSIA KELAUTAN DAN PERIKANAN"/>
    <x v="0"/>
    <x v="0"/>
    <x v="2"/>
    <x v="14"/>
    <x v="40"/>
    <x v="129"/>
    <x v="0"/>
    <x v="60"/>
    <n v="12"/>
    <n v="1000000"/>
    <n v="12000000"/>
    <n v="0"/>
    <n v="12000000"/>
    <m/>
    <n v="360000"/>
    <n v="4643143"/>
    <n v="360000"/>
    <n v="817714"/>
    <n v="817714"/>
    <n v="817714"/>
    <n v="898286"/>
    <n v="817714"/>
    <n v="817714"/>
    <n v="852000"/>
    <n v="360000"/>
    <n v="438001"/>
    <s v="WA.2378.EBD.974.101.B"/>
    <s v="WA.2378.EBD.974.101.B.521211"/>
    <s v="WA.2378.EBD.974.101.B.521211.000994"/>
    <s v="000994"/>
    <s v="WA.2378.EBD.974.101.B.521211.1"/>
    <s v="1"/>
    <s v="Pembinaan dan Pengelolaan Kearsipan BRSDM"/>
    <x v="0"/>
    <m/>
    <m/>
    <s v="Belanja Barang"/>
    <s v="Belanja Barang Non Operasional"/>
    <s v="Belanja Bahan"/>
    <s v="Non Covid"/>
  </r>
  <r>
    <s v="12"/>
    <s v="626402"/>
    <s v="SEKRETARIAT BADAN RISET DAN SUMBERDAYA MANUSIA KELAUTAN DAN PERIKANAN"/>
    <x v="0"/>
    <x v="0"/>
    <x v="2"/>
    <x v="14"/>
    <x v="40"/>
    <x v="129"/>
    <x v="1"/>
    <x v="1"/>
    <n v="12"/>
    <n v="1000000"/>
    <n v="12000000"/>
    <n v="0"/>
    <n v="12000000"/>
    <m/>
    <n v="360000"/>
    <n v="4643143"/>
    <n v="360000"/>
    <n v="817714"/>
    <n v="817714"/>
    <n v="817714"/>
    <n v="898286"/>
    <n v="817714"/>
    <n v="817714"/>
    <n v="852000"/>
    <n v="360000"/>
    <n v="438001"/>
    <s v="WA.2378.EBD.974.101.B"/>
    <s v="WA.2378.EBD.974.101.B.521811"/>
    <s v="WA.2378.EBD.974.101.B.521811.000995"/>
    <s v="000995"/>
    <s v="WA.2378.EBD.974.101.B.521811.1"/>
    <s v="1"/>
    <s v="Pembinaan dan Pengelolaan Kearsipan BRSDM"/>
    <x v="0"/>
    <m/>
    <m/>
    <s v="Belanja Barang"/>
    <s v="Belanja Barang Non Operasional"/>
    <s v="Persediaan"/>
    <s v="Non Covid"/>
  </r>
  <r>
    <s v="12"/>
    <s v="626402"/>
    <s v="SEKRETARIAT BADAN RISET DAN SUMBERDAYA MANUSIA KELAUTAN DAN PERIKANAN"/>
    <x v="0"/>
    <x v="0"/>
    <x v="2"/>
    <x v="14"/>
    <x v="40"/>
    <x v="129"/>
    <x v="1"/>
    <x v="2"/>
    <n v="12"/>
    <n v="1000000"/>
    <n v="12000000"/>
    <n v="0"/>
    <n v="12000000"/>
    <m/>
    <n v="360000"/>
    <n v="4643143"/>
    <n v="360000"/>
    <n v="817714"/>
    <n v="817714"/>
    <n v="817714"/>
    <n v="898286"/>
    <n v="817714"/>
    <n v="817714"/>
    <n v="852000"/>
    <n v="360000"/>
    <n v="438001"/>
    <s v="WA.2378.EBD.974.101.B"/>
    <s v="WA.2378.EBD.974.101.B.521811"/>
    <s v="WA.2378.EBD.974.101.B.521811.000996"/>
    <s v="000996"/>
    <s v="WA.2378.EBD.974.101.B.521811.2"/>
    <s v="2"/>
    <s v="Pembinaan dan Pengelolaan Kearsipan BRSDM"/>
    <x v="0"/>
    <m/>
    <m/>
    <s v="Belanja Barang"/>
    <s v="Belanja Barang Non Operasional"/>
    <s v="Persediaan"/>
    <s v="Non Covid"/>
  </r>
  <r>
    <s v="12"/>
    <s v="626402"/>
    <s v="SEKRETARIAT BADAN RISET DAN SUMBERDAYA MANUSIA KELAUTAN DAN PERIKANAN"/>
    <x v="0"/>
    <x v="0"/>
    <x v="2"/>
    <x v="14"/>
    <x v="40"/>
    <x v="130"/>
    <x v="0"/>
    <x v="42"/>
    <n v="2"/>
    <n v="1000000"/>
    <n v="2000000"/>
    <n v="0"/>
    <n v="2000000"/>
    <m/>
    <n v="60000"/>
    <n v="773857"/>
    <n v="60000"/>
    <n v="136286"/>
    <n v="136286"/>
    <n v="136286"/>
    <n v="149714"/>
    <n v="136286"/>
    <n v="136286"/>
    <n v="142000"/>
    <n v="60000"/>
    <n v="72999"/>
    <s v="WA.2378.EBD.974.101.C"/>
    <s v="WA.2378.EBD.974.101.C.521211"/>
    <s v="WA.2378.EBD.974.101.C.521211.001001"/>
    <s v="001001"/>
    <s v="WA.2378.EBD.974.101.C.521211.1"/>
    <s v="1"/>
    <s v="Percepatan Proses Pemusnahan Arsip In Aktif lingkup BRSDM"/>
    <x v="0"/>
    <m/>
    <m/>
    <s v="Belanja Barang"/>
    <s v="Belanja Barang Non Operasional"/>
    <s v="Belanja Bahan"/>
    <s v="Non Covid"/>
  </r>
  <r>
    <s v="12"/>
    <s v="626402"/>
    <s v="SEKRETARIAT BADAN RISET DAN SUMBERDAYA MANUSIA KELAUTAN DAN PERIKANAN"/>
    <x v="0"/>
    <x v="0"/>
    <x v="2"/>
    <x v="14"/>
    <x v="40"/>
    <x v="130"/>
    <x v="1"/>
    <x v="1"/>
    <n v="12"/>
    <n v="1000000"/>
    <n v="12000000"/>
    <n v="0"/>
    <n v="12000000"/>
    <m/>
    <n v="360000"/>
    <n v="4643143"/>
    <n v="360000"/>
    <n v="817714"/>
    <n v="817714"/>
    <n v="817714"/>
    <n v="898286"/>
    <n v="817714"/>
    <n v="817714"/>
    <n v="852000"/>
    <n v="360000"/>
    <n v="438001"/>
    <s v="WA.2378.EBD.974.101.C"/>
    <s v="WA.2378.EBD.974.101.C.521811"/>
    <s v="WA.2378.EBD.974.101.C.521811.001002"/>
    <s v="001002"/>
    <s v="WA.2378.EBD.974.101.C.521811.1"/>
    <s v="1"/>
    <s v="Percepatan Proses Pemusnahan Arsip In Aktif lingkup BRSDM"/>
    <x v="0"/>
    <m/>
    <m/>
    <s v="Belanja Barang"/>
    <s v="Belanja Barang Non Operasional"/>
    <s v="Persediaan"/>
    <s v="Non Covid"/>
  </r>
  <r>
    <s v="12"/>
    <s v="626402"/>
    <s v="SEKRETARIAT BADAN RISET DAN SUMBERDAYA MANUSIA KELAUTAN DAN PERIKANAN"/>
    <x v="0"/>
    <x v="0"/>
    <x v="2"/>
    <x v="14"/>
    <x v="40"/>
    <x v="130"/>
    <x v="1"/>
    <x v="2"/>
    <n v="12"/>
    <n v="1000000"/>
    <n v="12000000"/>
    <n v="0"/>
    <n v="12000000"/>
    <m/>
    <n v="360000"/>
    <n v="4643143"/>
    <n v="360000"/>
    <n v="817714"/>
    <n v="817714"/>
    <n v="817714"/>
    <n v="898286"/>
    <n v="817714"/>
    <n v="817714"/>
    <n v="852000"/>
    <n v="360000"/>
    <n v="438001"/>
    <s v="WA.2378.EBD.974.101.C"/>
    <s v="WA.2378.EBD.974.101.C.521811"/>
    <s v="WA.2378.EBD.974.101.C.521811.001003"/>
    <s v="001003"/>
    <s v="WA.2378.EBD.974.101.C.521811.2"/>
    <s v="2"/>
    <s v="Percepatan Proses Pemusnahan Arsip In Aktif lingkup BRSDM"/>
    <x v="0"/>
    <m/>
    <m/>
    <s v="Belanja Barang"/>
    <s v="Belanja Barang Non Operasional"/>
    <s v="Persediaan"/>
    <s v="Non Covid"/>
  </r>
  <r>
    <s v="12"/>
    <s v="626402"/>
    <s v="SEKRETARIAT BADAN RISET DAN SUMBERDAYA MANUSIA KELAUTAN DAN PERIKANAN"/>
    <x v="0"/>
    <x v="0"/>
    <x v="2"/>
    <x v="14"/>
    <x v="40"/>
    <x v="131"/>
    <x v="0"/>
    <x v="27"/>
    <n v="1"/>
    <n v="1000000"/>
    <n v="1000000"/>
    <n v="0"/>
    <n v="1000000"/>
    <m/>
    <n v="30000"/>
    <n v="386929"/>
    <n v="30000"/>
    <n v="68143"/>
    <n v="68143"/>
    <n v="68143"/>
    <n v="74857"/>
    <n v="68143"/>
    <n v="68143"/>
    <n v="71000"/>
    <n v="30000"/>
    <n v="36499"/>
    <s v="WA.2378.EBD.974.101.D"/>
    <s v="WA.2378.EBD.974.101.D.521211"/>
    <s v="WA.2378.EBD.974.101.D.521211.001006"/>
    <s v="001006"/>
    <s v="WA.2378.EBD.974.101.D.521211.2"/>
    <s v="2"/>
    <s v="Bimbingan Teknis Pengelolaan Arsip Dinamis"/>
    <x v="0"/>
    <m/>
    <m/>
    <s v="Belanja Barang"/>
    <s v="Belanja Barang Non Operasional"/>
    <s v="Belanja Bahan"/>
    <s v="Non Covid"/>
  </r>
  <r>
    <s v="12"/>
    <s v="626402"/>
    <s v="SEKRETARIAT BADAN RISET DAN SUMBERDAYA MANUSIA KELAUTAN DAN PERIKANAN"/>
    <x v="0"/>
    <x v="0"/>
    <x v="2"/>
    <x v="14"/>
    <x v="40"/>
    <x v="131"/>
    <x v="0"/>
    <x v="37"/>
    <n v="1"/>
    <n v="1000000"/>
    <n v="1000000"/>
    <n v="0"/>
    <n v="1000000"/>
    <m/>
    <n v="30000"/>
    <n v="386929"/>
    <n v="30000"/>
    <n v="68143"/>
    <n v="68143"/>
    <n v="68143"/>
    <n v="74857"/>
    <n v="68143"/>
    <n v="68143"/>
    <n v="71000"/>
    <n v="30000"/>
    <n v="36499"/>
    <s v="WA.2378.EBD.974.101.D"/>
    <s v="WA.2378.EBD.974.101.D.521211"/>
    <s v="WA.2378.EBD.974.101.D.521211.001007"/>
    <s v="001007"/>
    <s v="WA.2378.EBD.974.101.D.521211.3"/>
    <s v="3"/>
    <s v="Bimbingan Teknis Pengelolaan Arsip Dinamis"/>
    <x v="0"/>
    <m/>
    <m/>
    <s v="Belanja Barang"/>
    <s v="Belanja Barang Non Operasional"/>
    <s v="Belanja Bahan"/>
    <s v="Non Covid"/>
  </r>
  <r>
    <s v="12"/>
    <s v="626402"/>
    <s v="SEKRETARIAT BADAN RISET DAN SUMBERDAYA MANUSIA KELAUTAN DAN PERIKANAN"/>
    <x v="0"/>
    <x v="0"/>
    <x v="2"/>
    <x v="14"/>
    <x v="40"/>
    <x v="131"/>
    <x v="0"/>
    <x v="61"/>
    <n v="1"/>
    <n v="1000000"/>
    <n v="1000000"/>
    <n v="0"/>
    <n v="1000000"/>
    <m/>
    <n v="30000"/>
    <n v="386929"/>
    <n v="30000"/>
    <n v="68143"/>
    <n v="68143"/>
    <n v="68143"/>
    <n v="74857"/>
    <n v="68143"/>
    <n v="68143"/>
    <n v="71000"/>
    <n v="30000"/>
    <n v="36499"/>
    <s v="WA.2378.EBD.974.101.D"/>
    <s v="WA.2378.EBD.974.101.D.521211"/>
    <s v="WA.2378.EBD.974.101.D.521211.001008"/>
    <s v="001008"/>
    <s v="WA.2378.EBD.974.101.D.521211.4"/>
    <s v="4"/>
    <s v="Bimbingan Teknis Pengelolaan Arsip Dinamis"/>
    <x v="0"/>
    <m/>
    <m/>
    <s v="Belanja Barang"/>
    <s v="Belanja Barang Non Operasional"/>
    <s v="Belanja Bahan"/>
    <s v="Non Covid"/>
  </r>
  <r>
    <s v="12"/>
    <s v="626402"/>
    <s v="SEKRETARIAT BADAN RISET DAN SUMBERDAYA MANUSIA KELAUTAN DAN PERIKANAN"/>
    <x v="0"/>
    <x v="0"/>
    <x v="2"/>
    <x v="14"/>
    <x v="40"/>
    <x v="131"/>
    <x v="2"/>
    <x v="62"/>
    <n v="4"/>
    <n v="1000000"/>
    <n v="4000000"/>
    <n v="0"/>
    <n v="4000000"/>
    <m/>
    <n v="120000"/>
    <n v="1547714"/>
    <n v="120000"/>
    <n v="272571"/>
    <n v="272571"/>
    <n v="272571"/>
    <n v="299429"/>
    <n v="272571"/>
    <n v="272571"/>
    <n v="284000"/>
    <n v="120000"/>
    <n v="146002"/>
    <s v="WA.2378.EBD.974.101.D"/>
    <s v="WA.2378.EBD.974.101.D.522151"/>
    <s v="WA.2378.EBD.974.101.D.522151.001010"/>
    <s v="001010"/>
    <s v="WA.2378.EBD.974.101.D.522151.1"/>
    <s v="1"/>
    <s v="Bimbingan Teknis Pengelolaan Arsip Dinamis"/>
    <x v="0"/>
    <m/>
    <m/>
    <s v="Belanja Barang"/>
    <s v="Belanja Barang Non Operasional"/>
    <s v="Belanja Jasa"/>
    <s v="Non Covid"/>
  </r>
  <r>
    <s v="12"/>
    <s v="626402"/>
    <s v="SEKRETARIAT BADAN RISET DAN SUMBERDAYA MANUSIA KELAUTAN DAN PERIKANAN"/>
    <x v="1"/>
    <x v="1"/>
    <x v="3"/>
    <x v="6"/>
    <x v="20"/>
    <x v="43"/>
    <x v="3"/>
    <x v="63"/>
    <n v="13"/>
    <n v="5188000"/>
    <n v="67448000"/>
    <n v="0"/>
    <n v="67448000"/>
    <m/>
    <n v="1537740"/>
    <n v="5118800"/>
    <n v="7682043"/>
    <n v="7682043"/>
    <n v="5118800"/>
    <n v="8707033"/>
    <n v="7682043"/>
    <n v="7682043"/>
    <n v="7682043"/>
    <n v="3588231"/>
    <n v="3419193"/>
    <n v="1547988"/>
    <s v="DL.2376.AFA.001.051.A"/>
    <s v="DL.2376.AFA.001.051.A.524111"/>
    <s v="DL.2376.AFA.001.051.A.524111.000149"/>
    <s v="000149"/>
    <s v="DL.2376.AFA.001.051.A.524111.1"/>
    <s v="1"/>
    <s v="Bimbingan dan Pembinaan Metode dan Kurikulum"/>
    <x v="1"/>
    <s v="Penyelenggaraan Pendidikan"/>
    <s v="Metode dan Kurikulum"/>
    <s v="Belanja Barang"/>
    <s v="Belanja Barang Non Operasional"/>
    <s v="Perjalanan Dinas"/>
    <s v="Non Covid"/>
  </r>
  <r>
    <s v="12"/>
    <s v="626402"/>
    <s v="SEKRETARIAT BADAN RISET DAN SUMBERDAYA MANUSIA KELAUTAN DAN PERIKANAN"/>
    <x v="1"/>
    <x v="1"/>
    <x v="3"/>
    <x v="6"/>
    <x v="20"/>
    <x v="44"/>
    <x v="3"/>
    <x v="64"/>
    <n v="11"/>
    <n v="2911000"/>
    <n v="32019000"/>
    <n v="0"/>
    <n v="32019000"/>
    <m/>
    <n v="5505349"/>
    <n v="3524974"/>
    <n v="2935325"/>
    <n v="1762487"/>
    <n v="1762487"/>
    <n v="3524974"/>
    <n v="3524974"/>
    <n v="3050435"/>
    <n v="2935325"/>
    <n v="1175774"/>
    <n v="1175774"/>
    <n v="1141122"/>
    <s v="DL.2376.AFA.001.051.B"/>
    <s v="DL.2376.AFA.001.051.B.524111"/>
    <s v="DL.2376.AFA.001.051.B.524111.000155"/>
    <s v="000155"/>
    <s v="DL.2376.AFA.001.051.B.524111.1"/>
    <s v="1"/>
    <s v="Penyusunan NSPK Metode dan Kurikulum"/>
    <x v="1"/>
    <s v="Penyelenggaraan Pendidikan"/>
    <s v="Metode dan Kurikulum"/>
    <s v="Belanja Barang"/>
    <s v="Belanja Barang Non Operasional"/>
    <s v="Perjalanan Dinas"/>
    <s v="Non Covid"/>
  </r>
  <r>
    <s v="12"/>
    <s v="626402"/>
    <s v="SEKRETARIAT BADAN RISET DAN SUMBERDAYA MANUSIA KELAUTAN DAN PERIKANAN"/>
    <x v="1"/>
    <x v="1"/>
    <x v="3"/>
    <x v="6"/>
    <x v="12"/>
    <x v="45"/>
    <x v="3"/>
    <x v="65"/>
    <n v="6"/>
    <n v="4000000"/>
    <n v="24000000"/>
    <n v="0"/>
    <n v="24000000"/>
    <m/>
    <n v="5217004"/>
    <n v="1624194"/>
    <n v="1624194"/>
    <n v="1353038"/>
    <n v="1353038"/>
    <n v="2167189"/>
    <n v="2709500"/>
    <n v="2709500"/>
    <n v="2709500"/>
    <n v="1081883"/>
    <n v="877832"/>
    <n v="573128"/>
    <s v="DL.2376.AFA.001.052.A"/>
    <s v="DL.2376.AFA.001.052.A.524111"/>
    <s v="DL.2376.AFA.001.052.A.524111.000160"/>
    <s v="000160"/>
    <s v="DL.2376.AFA.001.052.A.524111.1"/>
    <s v="1"/>
    <s v="NSPK Peserta Didik"/>
    <x v="1"/>
    <s v="Penyelenggaraan Pendidikan"/>
    <s v="Peserta Didik dan Sarana Prasarana"/>
    <s v="Belanja Barang"/>
    <s v="Belanja Barang Non Operasional"/>
    <s v="Perjalanan Dinas"/>
    <s v="Non Covid"/>
  </r>
  <r>
    <s v="12"/>
    <s v="626402"/>
    <s v="SEKRETARIAT BADAN RISET DAN SUMBERDAYA MANUSIA KELAUTAN DAN PERIKANAN"/>
    <x v="1"/>
    <x v="1"/>
    <x v="3"/>
    <x v="6"/>
    <x v="13"/>
    <x v="46"/>
    <x v="2"/>
    <x v="23"/>
    <n v="28"/>
    <n v="900000"/>
    <n v="25200000"/>
    <n v="0"/>
    <n v="25200000"/>
    <m/>
    <n v="1235660"/>
    <n v="3019120"/>
    <n v="5004891"/>
    <n v="3828368"/>
    <n v="4886616"/>
    <n v="3663406"/>
    <n v="2122721"/>
    <n v="354824"/>
    <n v="93375"/>
    <n v="124500"/>
    <n v="124500"/>
    <n v="742019"/>
    <s v="DL.2376.AFA.001.053.A"/>
    <s v="DL.2376.AFA.001.053.A.522151"/>
    <s v="DL.2376.AFA.001.053.A.522151.000172"/>
    <s v="000172"/>
    <s v="DL.2376.AFA.001.053.A.522151.1"/>
    <s v="1"/>
    <s v="Pengembangan Kelembagaan Pendidikan KP"/>
    <x v="1"/>
    <s v="Kelembagaan dan Ketenagaan"/>
    <s v="Kelembagaan"/>
    <s v="Belanja Barang"/>
    <s v="Belanja Barang Non Operasional"/>
    <s v="Belanja Jasa"/>
    <s v="Non Covid"/>
  </r>
  <r>
    <s v="12"/>
    <s v="626402"/>
    <s v="SEKRETARIAT BADAN RISET DAN SUMBERDAYA MANUSIA KELAUTAN DAN PERIKANAN"/>
    <x v="1"/>
    <x v="1"/>
    <x v="3"/>
    <x v="6"/>
    <x v="13"/>
    <x v="46"/>
    <x v="3"/>
    <x v="66"/>
    <n v="52"/>
    <n v="5848000"/>
    <n v="304120000"/>
    <n v="0"/>
    <n v="304120000"/>
    <m/>
    <n v="14912262"/>
    <n v="36435502"/>
    <n v="60400296"/>
    <n v="46201719"/>
    <n v="58972926"/>
    <n v="44210913"/>
    <n v="25617539"/>
    <n v="4282111"/>
    <n v="1126871"/>
    <n v="1502495"/>
    <n v="1502495"/>
    <n v="8954871"/>
    <s v="DL.2376.AFA.001.053.A"/>
    <s v="DL.2376.AFA.001.053.A.524111"/>
    <s v="DL.2376.AFA.001.053.A.524111.000173"/>
    <s v="000173"/>
    <s v="DL.2376.AFA.001.053.A.524111.1"/>
    <s v="1"/>
    <s v="Pengembangan Kelembagaan Pendidikan KP"/>
    <x v="1"/>
    <s v="Kelembagaan dan Ketenagaan"/>
    <s v="Kelembagaan"/>
    <s v="Belanja Barang"/>
    <s v="Belanja Barang Non Operasional"/>
    <s v="Perjalanan Dinas"/>
    <s v="Non Covid"/>
  </r>
  <r>
    <s v="12"/>
    <s v="626402"/>
    <s v="SEKRETARIAT BADAN RISET DAN SUMBERDAYA MANUSIA KELAUTAN DAN PERIKANAN"/>
    <x v="1"/>
    <x v="1"/>
    <x v="3"/>
    <x v="6"/>
    <x v="13"/>
    <x v="46"/>
    <x v="8"/>
    <x v="67"/>
    <n v="10"/>
    <n v="150000"/>
    <n v="1500000"/>
    <n v="0"/>
    <n v="1500000"/>
    <m/>
    <n v="73551"/>
    <n v="179709"/>
    <n v="297910"/>
    <n v="227879"/>
    <n v="290870"/>
    <n v="218060"/>
    <n v="126351"/>
    <n v="21120"/>
    <n v="5558"/>
    <n v="7410"/>
    <n v="7410"/>
    <n v="44172"/>
    <s v="DL.2376.AFA.001.053.A"/>
    <s v="DL.2376.AFA.001.053.A.524113"/>
    <s v="DL.2376.AFA.001.053.A.524113.000174"/>
    <s v="000174"/>
    <s v="DL.2376.AFA.001.053.A.524113.1"/>
    <s v="1"/>
    <s v="Pengembangan Kelembagaan Pendidikan KP"/>
    <x v="1"/>
    <s v="Kelembagaan dan Ketenagaan"/>
    <s v="Kelembagaan"/>
    <s v="Belanja Barang"/>
    <s v="Belanja Barang Non Operasional"/>
    <s v="Perjalanan Dinas"/>
    <s v="Non Covid"/>
  </r>
  <r>
    <s v="12"/>
    <s v="626402"/>
    <s v="SEKRETARIAT BADAN RISET DAN SUMBERDAYA MANUSIA KELAUTAN DAN PERIKANAN"/>
    <x v="1"/>
    <x v="1"/>
    <x v="3"/>
    <x v="6"/>
    <x v="21"/>
    <x v="47"/>
    <x v="3"/>
    <x v="68"/>
    <n v="12"/>
    <n v="5500000"/>
    <n v="66000000"/>
    <n v="0"/>
    <n v="66000000"/>
    <m/>
    <n v="248736"/>
    <n v="0"/>
    <n v="2939615"/>
    <n v="0"/>
    <n v="22143211"/>
    <n v="2939615"/>
    <n v="15777815"/>
    <n v="9254132"/>
    <n v="2939615"/>
    <n v="0"/>
    <n v="0"/>
    <n v="9757261"/>
    <s v="DL.2376.AFA.001.054.A"/>
    <s v="DL.2376.AFA.001.054.A.524111"/>
    <s v="DL.2376.AFA.001.054.A.524111.000185"/>
    <s v="000185"/>
    <s v="DL.2376.AFA.001.054.A.524111.1"/>
    <s v="1"/>
    <s v="Penyiapan Pendidik dan Tenaga Kependidikan"/>
    <x v="1"/>
    <s v="Kelembagaan dan Ketenagaan"/>
    <s v="Ketenagaan"/>
    <s v="Belanja Barang"/>
    <s v="Belanja Barang Non Operasional"/>
    <s v="Perjalanan Dinas"/>
    <s v="Non Covid"/>
  </r>
  <r>
    <s v="12"/>
    <s v="626402"/>
    <s v="SEKRETARIAT BADAN RISET DAN SUMBERDAYA MANUSIA KELAUTAN DAN PERIKANAN"/>
    <x v="1"/>
    <x v="1"/>
    <x v="3"/>
    <x v="6"/>
    <x v="21"/>
    <x v="48"/>
    <x v="3"/>
    <x v="69"/>
    <n v="26"/>
    <n v="2660000"/>
    <n v="69170000"/>
    <n v="0"/>
    <n v="69170000"/>
    <m/>
    <n v="3360377"/>
    <n v="38819075"/>
    <n v="0"/>
    <n v="13024821"/>
    <n v="0"/>
    <n v="0"/>
    <n v="0"/>
    <n v="0"/>
    <n v="0"/>
    <n v="0"/>
    <n v="13965727"/>
    <n v="0"/>
    <s v="DL.2376.AFA.001.054.B"/>
    <s v="DL.2376.AFA.001.054.B.524111"/>
    <s v="DL.2376.AFA.001.054.B.524111.000192"/>
    <s v="000192"/>
    <s v="DL.2376.AFA.001.054.B.524111.1"/>
    <s v="1"/>
    <s v="Evaluasi Beban Kerja Guru dan Dosen"/>
    <x v="1"/>
    <s v="Kelembagaan dan Ketenagaan"/>
    <s v="Ketenagaan"/>
    <s v="Belanja Barang"/>
    <s v="Belanja Barang Non Operasional"/>
    <s v="Perjalanan Dinas"/>
    <s v="Non Covid"/>
  </r>
  <r>
    <s v="12"/>
    <s v="626402"/>
    <s v="SEKRETARIAT BADAN RISET DAN SUMBERDAYA MANUSIA KELAUTAN DAN PERIKANAN"/>
    <x v="0"/>
    <x v="0"/>
    <x v="0"/>
    <x v="1"/>
    <x v="22"/>
    <x v="49"/>
    <x v="9"/>
    <x v="70"/>
    <n v="4"/>
    <n v="250000"/>
    <n v="1000000"/>
    <n v="0"/>
    <n v="1000000"/>
    <m/>
    <n v="5911"/>
    <n v="46300"/>
    <n v="42360"/>
    <n v="75853"/>
    <n v="194066"/>
    <n v="114272"/>
    <n v="90630"/>
    <n v="114272"/>
    <n v="96540"/>
    <n v="85822"/>
    <n v="94570"/>
    <n v="39404"/>
    <s v="WA.2378.EBA.958.306.A"/>
    <s v="WA.2378.EBA.958.306.A.521219"/>
    <s v="WA.2378.EBA.958.306.A.521219.000323"/>
    <s v="000323"/>
    <s v="WA.2378.EBA.958.306.A.521219.1"/>
    <s v="1"/>
    <s v="Kerjasama Pendidikan KP"/>
    <x v="1"/>
    <s v="Perencanaan dan Evaluasi"/>
    <s v="Perencanaan"/>
    <s v="Belanja Barang"/>
    <s v="Belanja Barang Non Operasional"/>
    <s v="Non Ops Lainnya"/>
    <s v="Non Covid"/>
  </r>
  <r>
    <s v="12"/>
    <s v="626402"/>
    <s v="SEKRETARIAT BADAN RISET DAN SUMBERDAYA MANUSIA KELAUTAN DAN PERIKANAN"/>
    <x v="0"/>
    <x v="0"/>
    <x v="0"/>
    <x v="1"/>
    <x v="22"/>
    <x v="49"/>
    <x v="9"/>
    <x v="71"/>
    <n v="1"/>
    <n v="8000000"/>
    <n v="8000000"/>
    <n v="0"/>
    <n v="8000000"/>
    <m/>
    <n v="47285"/>
    <n v="370400"/>
    <n v="338876"/>
    <n v="606825"/>
    <n v="1552526"/>
    <n v="914178"/>
    <n v="725037"/>
    <n v="914178"/>
    <n v="772322"/>
    <n v="686579"/>
    <n v="756561"/>
    <n v="315233"/>
    <s v="WA.2378.EBA.958.306.A"/>
    <s v="WA.2378.EBA.958.306.A.521219"/>
    <s v="WA.2378.EBA.958.306.A.521219.000324"/>
    <s v="000324"/>
    <s v="WA.2378.EBA.958.306.A.521219.2"/>
    <s v="2"/>
    <s v="Kerjasama Pendidikan KP"/>
    <x v="1"/>
    <s v="Perencanaan dan Evaluasi"/>
    <s v="Perencanaan"/>
    <s v="Belanja Barang"/>
    <s v="Belanja Barang Non Operasional"/>
    <s v="Non Ops Lainnya"/>
    <s v="Non Covid"/>
  </r>
  <r>
    <s v="12"/>
    <s v="626402"/>
    <s v="SEKRETARIAT BADAN RISET DAN SUMBERDAYA MANUSIA KELAUTAN DAN PERIKANAN"/>
    <x v="0"/>
    <x v="0"/>
    <x v="0"/>
    <x v="1"/>
    <x v="22"/>
    <x v="49"/>
    <x v="3"/>
    <x v="72"/>
    <n v="30"/>
    <n v="6593000"/>
    <n v="197780000"/>
    <n v="0"/>
    <n v="197780000"/>
    <m/>
    <n v="1169004"/>
    <n v="9157201"/>
    <n v="8377866"/>
    <n v="15002225"/>
    <n v="38382318"/>
    <n v="22600756"/>
    <n v="17924738"/>
    <n v="22600756"/>
    <n v="19093743"/>
    <n v="16973948"/>
    <n v="18704073"/>
    <n v="7793372"/>
    <s v="WA.2378.EBA.958.306.A"/>
    <s v="WA.2378.EBA.958.306.A.524111"/>
    <s v="WA.2378.EBA.958.306.A.524111.000326"/>
    <s v="000326"/>
    <s v="WA.2378.EBA.958.306.A.524111.1"/>
    <s v="1"/>
    <s v="Kerjasama Pendidikan KP"/>
    <x v="1"/>
    <s v="Perencanaan dan Evaluasi"/>
    <s v="Perencanaan"/>
    <s v="Belanja Barang"/>
    <s v="Belanja Barang Non Operasional"/>
    <s v="Perjalanan Dinas"/>
    <s v="Non Covid"/>
  </r>
  <r>
    <s v="12"/>
    <s v="626402"/>
    <s v="SEKRETARIAT BADAN RISET DAN SUMBERDAYA MANUSIA KELAUTAN DAN PERIKANAN"/>
    <x v="0"/>
    <x v="0"/>
    <x v="0"/>
    <x v="7"/>
    <x v="14"/>
    <x v="50"/>
    <x v="3"/>
    <x v="73"/>
    <n v="12"/>
    <n v="4000000"/>
    <n v="48000000"/>
    <n v="0"/>
    <n v="48000000"/>
    <m/>
    <n v="8055479"/>
    <n v="5192788"/>
    <n v="0"/>
    <n v="2196949"/>
    <n v="2563107"/>
    <n v="2330097"/>
    <n v="8621359"/>
    <n v="3994452"/>
    <n v="299584"/>
    <n v="2330097"/>
    <n v="299584"/>
    <n v="12116504"/>
    <s v="WA.2378.EBA.962.301.A"/>
    <s v="WA.2378.EBA.962.301.A.524111"/>
    <s v="WA.2378.EBA.962.301.A.524111.000615"/>
    <s v="000615"/>
    <s v="WA.2378.EBA.962.301.A.524111.1"/>
    <s v="1"/>
    <s v="Pengelolaan dan Implementasi BMN"/>
    <x v="1"/>
    <s v="Tata Usaha"/>
    <s v="Umum"/>
    <s v="Belanja Barang"/>
    <s v="Belanja Barang Non Operasional"/>
    <s v="Perjalanan Dinas"/>
    <s v="Non Covid"/>
  </r>
  <r>
    <s v="12"/>
    <s v="626402"/>
    <s v="SEKRETARIAT BADAN RISET DAN SUMBERDAYA MANUSIA KELAUTAN DAN PERIKANAN"/>
    <x v="0"/>
    <x v="0"/>
    <x v="0"/>
    <x v="7"/>
    <x v="14"/>
    <x v="50"/>
    <x v="8"/>
    <x v="74"/>
    <n v="14"/>
    <n v="150000"/>
    <n v="2100000"/>
    <n v="0"/>
    <n v="2100000"/>
    <m/>
    <n v="352426"/>
    <n v="227184"/>
    <n v="0"/>
    <n v="96115"/>
    <n v="112136"/>
    <n v="101942"/>
    <n v="377184"/>
    <n v="174756"/>
    <n v="13107"/>
    <n v="101942"/>
    <n v="13107"/>
    <n v="530101"/>
    <s v="WA.2378.EBA.962.301.A"/>
    <s v="WA.2378.EBA.962.301.A.524113"/>
    <s v="WA.2378.EBA.962.301.A.524113.000616"/>
    <s v="000616"/>
    <s v="WA.2378.EBA.962.301.A.524113.1"/>
    <s v="1"/>
    <s v="Pengelolaan dan Implementasi BMN"/>
    <x v="1"/>
    <s v="Tata Usaha"/>
    <s v="Umum"/>
    <s v="Belanja Barang"/>
    <s v="Belanja Barang Non Operasional"/>
    <s v="Perjalanan Dinas"/>
    <s v="Non Covid"/>
  </r>
  <r>
    <s v="12"/>
    <s v="626402"/>
    <s v="SEKRETARIAT BADAN RISET DAN SUMBERDAYA MANUSIA KELAUTAN DAN PERIKANAN"/>
    <x v="0"/>
    <x v="0"/>
    <x v="0"/>
    <x v="7"/>
    <x v="14"/>
    <x v="51"/>
    <x v="9"/>
    <x v="70"/>
    <n v="12"/>
    <n v="650000"/>
    <n v="7800000"/>
    <n v="0"/>
    <n v="7800000"/>
    <m/>
    <n v="442950"/>
    <n v="498012"/>
    <n v="511096"/>
    <n v="613315"/>
    <n v="613315"/>
    <n v="598323"/>
    <n v="783680"/>
    <n v="545169"/>
    <n v="511096"/>
    <n v="681461"/>
    <n v="1477434"/>
    <n v="524149"/>
    <s v="WA.2378.EBA.962.301.B"/>
    <s v="WA.2378.EBA.962.301.B.521219"/>
    <s v="WA.2378.EBA.962.301.B.521219.000619"/>
    <s v="000619"/>
    <s v="WA.2378.EBA.962.301.B.521219.1"/>
    <s v="1"/>
    <s v="Pembinaan dan Koordinasi Kepala Pusdik KP"/>
    <x v="1"/>
    <s v="Tata Usaha"/>
    <s v="Umum"/>
    <s v="Belanja Barang"/>
    <s v="Belanja Barang Non Operasional"/>
    <s v="Non Ops Lainnya"/>
    <s v="Non Covid"/>
  </r>
  <r>
    <s v="12"/>
    <s v="626402"/>
    <s v="SEKRETARIAT BADAN RISET DAN SUMBERDAYA MANUSIA KELAUTAN DAN PERIKANAN"/>
    <x v="0"/>
    <x v="0"/>
    <x v="0"/>
    <x v="7"/>
    <x v="14"/>
    <x v="51"/>
    <x v="3"/>
    <x v="75"/>
    <n v="55"/>
    <n v="6075000"/>
    <n v="334125000"/>
    <n v="0"/>
    <n v="334125000"/>
    <m/>
    <n v="18974423"/>
    <n v="21333090"/>
    <n v="21893565"/>
    <n v="26272279"/>
    <n v="26272279"/>
    <n v="25630067"/>
    <n v="33570134"/>
    <n v="23353136"/>
    <n v="21893565"/>
    <n v="29191421"/>
    <n v="63288167"/>
    <n v="22452874"/>
    <s v="WA.2378.EBA.962.301.B"/>
    <s v="WA.2378.EBA.962.301.B.524111"/>
    <s v="WA.2378.EBA.962.301.B.524111.000620"/>
    <s v="000620"/>
    <s v="WA.2378.EBA.962.301.B.524111.1"/>
    <s v="1"/>
    <s v="Pembinaan dan Koordinasi Kepala Pusdik KP"/>
    <x v="1"/>
    <s v="Tata Usaha"/>
    <s v="Umum"/>
    <s v="Belanja Barang"/>
    <s v="Belanja Barang Non Operasional"/>
    <s v="Perjalanan Dinas"/>
    <s v="Non Covid"/>
  </r>
  <r>
    <s v="12"/>
    <s v="626402"/>
    <s v="SEKRETARIAT BADAN RISET DAN SUMBERDAYA MANUSIA KELAUTAN DAN PERIKANAN"/>
    <x v="0"/>
    <x v="0"/>
    <x v="0"/>
    <x v="7"/>
    <x v="14"/>
    <x v="51"/>
    <x v="3"/>
    <x v="76"/>
    <n v="36"/>
    <n v="6122000"/>
    <n v="220375000"/>
    <n v="0"/>
    <n v="220375000"/>
    <m/>
    <n v="12514743"/>
    <n v="14070421"/>
    <n v="14440088"/>
    <n v="17328105"/>
    <n v="17328105"/>
    <n v="16904530"/>
    <n v="22141468"/>
    <n v="15402761"/>
    <n v="14440088"/>
    <n v="19253450"/>
    <n v="41742252"/>
    <n v="14808989"/>
    <s v="WA.2378.EBA.962.301.B"/>
    <s v="WA.2378.EBA.962.301.B.524111"/>
    <s v="WA.2378.EBA.962.301.B.524111.001379"/>
    <s v="001379"/>
    <s v="WA.2378.EBA.962.301.B.524111.2"/>
    <s v="2"/>
    <s v="Pembinaan dan Koordinasi Kepala Pusdik KP"/>
    <x v="1"/>
    <s v="Tata Usaha"/>
    <s v="Umum"/>
    <s v="Belanja Barang"/>
    <s v="Belanja Barang Non Operasional"/>
    <s v="Perjalanan Dinas"/>
    <s v="Non Covid"/>
  </r>
  <r>
    <s v="12"/>
    <s v="626402"/>
    <s v="SEKRETARIAT BADAN RISET DAN SUMBERDAYA MANUSIA KELAUTAN DAN PERIKANAN"/>
    <x v="0"/>
    <x v="0"/>
    <x v="0"/>
    <x v="7"/>
    <x v="14"/>
    <x v="52"/>
    <x v="10"/>
    <x v="77"/>
    <n v="2"/>
    <n v="1500000"/>
    <n v="3000000"/>
    <n v="0"/>
    <n v="3000000"/>
    <m/>
    <n v="15769"/>
    <n v="524615"/>
    <n v="200000"/>
    <n v="11538"/>
    <n v="373077"/>
    <n v="69231"/>
    <n v="200000"/>
    <n v="17308"/>
    <n v="367308"/>
    <n v="11538"/>
    <n v="951923"/>
    <n v="257692.99999999997"/>
    <s v="WA.2378.EBA.962.301.C"/>
    <s v="WA.2378.EBA.962.301.C.522141"/>
    <s v="WA.2378.EBA.962.301.C.522141.000626"/>
    <s v="000626"/>
    <s v="WA.2378.EBA.962.301.C.522141.1"/>
    <s v="1"/>
    <s v="Pengelolaan Kearsipan, Tata Naskah Dinas dan Persuratan Pusat Pendidikan KP"/>
    <x v="1"/>
    <s v="Tata Usaha"/>
    <s v="Umum"/>
    <s v="Belanja Barang"/>
    <s v="Belanja Barang Non Operasional"/>
    <s v="Belanja Sewa"/>
    <s v="Non Covid"/>
  </r>
  <r>
    <s v="12"/>
    <s v="626402"/>
    <s v="SEKRETARIAT BADAN RISET DAN SUMBERDAYA MANUSIA KELAUTAN DAN PERIKANAN"/>
    <x v="0"/>
    <x v="0"/>
    <x v="0"/>
    <x v="7"/>
    <x v="14"/>
    <x v="52"/>
    <x v="3"/>
    <x v="78"/>
    <n v="8"/>
    <n v="4750000"/>
    <n v="38000000"/>
    <n v="0"/>
    <n v="38000000"/>
    <m/>
    <n v="199744"/>
    <n v="6645128"/>
    <n v="2533333"/>
    <n v="146154"/>
    <n v="4725641"/>
    <n v="876923"/>
    <n v="2533333"/>
    <n v="219231"/>
    <n v="4652564"/>
    <n v="146154"/>
    <n v="12057692"/>
    <n v="3264103"/>
    <s v="WA.2378.EBA.962.301.C"/>
    <s v="WA.2378.EBA.962.301.C.524111"/>
    <s v="WA.2378.EBA.962.301.C.524111.000627"/>
    <s v="000627"/>
    <s v="WA.2378.EBA.962.301.C.524111.1"/>
    <s v="1"/>
    <s v="Pengelolaan Kearsipan, Tata Naskah Dinas dan Persuratan Pusat Pendidikan KP"/>
    <x v="1"/>
    <s v="Tata Usaha"/>
    <s v="Umum"/>
    <s v="Belanja Barang"/>
    <s v="Belanja Barang Non Operasional"/>
    <s v="Perjalanan Dinas"/>
    <s v="Non Covid"/>
  </r>
  <r>
    <s v="12"/>
    <s v="626402"/>
    <s v="SEKRETARIAT BADAN RISET DAN SUMBERDAYA MANUSIA KELAUTAN DAN PERIKANAN"/>
    <x v="0"/>
    <x v="0"/>
    <x v="0"/>
    <x v="7"/>
    <x v="14"/>
    <x v="52"/>
    <x v="8"/>
    <x v="79"/>
    <n v="20"/>
    <n v="150000"/>
    <n v="3000000"/>
    <n v="0"/>
    <n v="3000000"/>
    <m/>
    <n v="15769"/>
    <n v="524615"/>
    <n v="200000"/>
    <n v="11538"/>
    <n v="373076"/>
    <n v="69231"/>
    <n v="200000"/>
    <n v="17307"/>
    <n v="367308"/>
    <n v="11538"/>
    <n v="951923"/>
    <n v="257695"/>
    <s v="WA.2378.EBA.962.301.C"/>
    <s v="WA.2378.EBA.962.301.C.524113"/>
    <s v="WA.2378.EBA.962.301.C.524113.000628"/>
    <s v="000628"/>
    <s v="WA.2378.EBA.962.301.C.524113.1"/>
    <s v="1"/>
    <s v="Pengelolaan Kearsipan, Tata Naskah Dinas dan Persuratan Pusat Pendidikan KP"/>
    <x v="1"/>
    <s v="Tata Usaha"/>
    <s v="Umum"/>
    <s v="Belanja Barang"/>
    <s v="Belanja Barang Non Operasional"/>
    <s v="Perjalanan Dinas"/>
    <s v="Non Covid"/>
  </r>
  <r>
    <s v="12"/>
    <s v="626402"/>
    <s v="SEKRETARIAT BADAN RISET DAN SUMBERDAYA MANUSIA KELAUTAN DAN PERIKANAN"/>
    <x v="0"/>
    <x v="0"/>
    <x v="0"/>
    <x v="7"/>
    <x v="14"/>
    <x v="53"/>
    <x v="9"/>
    <x v="80"/>
    <n v="15"/>
    <n v="1750000"/>
    <n v="26250000"/>
    <n v="0"/>
    <n v="26250000"/>
    <m/>
    <n v="1506161"/>
    <n v="1506161"/>
    <n v="1506161"/>
    <n v="1705925"/>
    <n v="1705925"/>
    <n v="3164523"/>
    <n v="1705925"/>
    <n v="1705925"/>
    <n v="1705925"/>
    <n v="5146313"/>
    <n v="2289364"/>
    <n v="2601692"/>
    <s v="WA.2378.EBA.962.301.E"/>
    <s v="WA.2378.EBA.962.301.E.521219"/>
    <s v="WA.2378.EBA.962.301.E.521219.000639"/>
    <s v="000639"/>
    <s v="WA.2378.EBA.962.301.E.521219.1"/>
    <s v="1"/>
    <s v="Pengelolaan Administrasi Kepegawaian Pusdik KP"/>
    <x v="1"/>
    <s v="Tata Usaha"/>
    <s v="Umum"/>
    <s v="Belanja Barang"/>
    <s v="Belanja Barang Non Operasional"/>
    <s v="Non Ops Lainnya"/>
    <s v="Non Covid"/>
  </r>
  <r>
    <s v="12"/>
    <s v="626402"/>
    <s v="SEKRETARIAT BADAN RISET DAN SUMBERDAYA MANUSIA KELAUTAN DAN PERIKANAN"/>
    <x v="0"/>
    <x v="0"/>
    <x v="0"/>
    <x v="7"/>
    <x v="14"/>
    <x v="53"/>
    <x v="3"/>
    <x v="81"/>
    <n v="12"/>
    <n v="2703000"/>
    <n v="32435000"/>
    <n v="0"/>
    <n v="32435000"/>
    <m/>
    <n v="1861041"/>
    <n v="1861041"/>
    <n v="1861041"/>
    <n v="2107873"/>
    <n v="2107873"/>
    <n v="3910144"/>
    <n v="2107873"/>
    <n v="2107873"/>
    <n v="2107873"/>
    <n v="6358882"/>
    <n v="2828782"/>
    <n v="3214704"/>
    <s v="WA.2378.EBA.962.301.E"/>
    <s v="WA.2378.EBA.962.301.E.524111"/>
    <s v="WA.2378.EBA.962.301.E.524111.000640"/>
    <s v="000640"/>
    <s v="WA.2378.EBA.962.301.E.524111.1"/>
    <s v="1"/>
    <s v="Pengelolaan Administrasi Kepegawaian Pusdik KP"/>
    <x v="1"/>
    <s v="Tata Usaha"/>
    <s v="Umum"/>
    <s v="Belanja Barang"/>
    <s v="Belanja Barang Non Operasional"/>
    <s v="Perjalanan Dinas"/>
    <s v="Non Covid"/>
  </r>
  <r>
    <s v="12"/>
    <s v="626402"/>
    <s v="SEKRETARIAT BADAN RISET DAN SUMBERDAYA MANUSIA KELAUTAN DAN PERIKANAN"/>
    <x v="0"/>
    <x v="0"/>
    <x v="0"/>
    <x v="7"/>
    <x v="14"/>
    <x v="53"/>
    <x v="8"/>
    <x v="79"/>
    <n v="14"/>
    <n v="150000"/>
    <n v="2100000"/>
    <n v="0"/>
    <n v="2100000"/>
    <m/>
    <n v="120493"/>
    <n v="120493"/>
    <n v="120493"/>
    <n v="136474"/>
    <n v="136474"/>
    <n v="253162"/>
    <n v="136474"/>
    <n v="136474"/>
    <n v="136474"/>
    <n v="411705"/>
    <n v="183149"/>
    <n v="208135"/>
    <s v="WA.2378.EBA.962.301.E"/>
    <s v="WA.2378.EBA.962.301.E.524113"/>
    <s v="WA.2378.EBA.962.301.E.524113.000641"/>
    <s v="000641"/>
    <s v="WA.2378.EBA.962.301.E.524113.1"/>
    <s v="1"/>
    <s v="Pengelolaan Administrasi Kepegawaian Pusdik KP"/>
    <x v="1"/>
    <s v="Tata Usaha"/>
    <s v="Umum"/>
    <s v="Belanja Barang"/>
    <s v="Belanja Barang Non Operasional"/>
    <s v="Perjalanan Dinas"/>
    <s v="Non Covid"/>
  </r>
  <r>
    <s v="12"/>
    <s v="626402"/>
    <s v="SEKRETARIAT BADAN RISET DAN SUMBERDAYA MANUSIA KELAUTAN DAN PERIKANAN"/>
    <x v="0"/>
    <x v="0"/>
    <x v="0"/>
    <x v="7"/>
    <x v="14"/>
    <x v="54"/>
    <x v="9"/>
    <x v="70"/>
    <n v="12"/>
    <n v="250000"/>
    <n v="3000000"/>
    <n v="0"/>
    <n v="3000000"/>
    <m/>
    <n v="14987"/>
    <n v="374685"/>
    <n v="296751"/>
    <n v="914232"/>
    <n v="584509"/>
    <n v="284761"/>
    <n v="74937"/>
    <n v="59950"/>
    <n v="14987"/>
    <n v="14987"/>
    <n v="14987"/>
    <n v="350227"/>
    <s v="WA.2378.EBA.962.301.F"/>
    <s v="WA.2378.EBA.962.301.F.521219"/>
    <s v="WA.2378.EBA.962.301.F.521219.000646"/>
    <s v="000646"/>
    <s v="WA.2378.EBA.962.301.F.521219.1"/>
    <s v="1"/>
    <s v="Penjaminan Mutu Kelembagaan"/>
    <x v="1"/>
    <s v="Kelembagaan dan Ketenagaan"/>
    <s v="Kelembagaan"/>
    <s v="Belanja Barang"/>
    <s v="Belanja Barang Non Operasional"/>
    <s v="Non Ops Lainnya"/>
    <s v="Non Covid"/>
  </r>
  <r>
    <s v="12"/>
    <s v="626402"/>
    <s v="SEKRETARIAT BADAN RISET DAN SUMBERDAYA MANUSIA KELAUTAN DAN PERIKANAN"/>
    <x v="0"/>
    <x v="0"/>
    <x v="0"/>
    <x v="7"/>
    <x v="14"/>
    <x v="54"/>
    <x v="2"/>
    <x v="23"/>
    <n v="10"/>
    <n v="900000"/>
    <n v="9000000"/>
    <n v="0"/>
    <n v="9000000"/>
    <m/>
    <n v="44962"/>
    <n v="1124056"/>
    <n v="890252"/>
    <n v="2742696"/>
    <n v="1753527"/>
    <n v="854282"/>
    <n v="224811"/>
    <n v="179849"/>
    <n v="44962"/>
    <n v="44962"/>
    <n v="44962"/>
    <n v="1050679"/>
    <s v="WA.2378.EBA.962.301.F"/>
    <s v="WA.2378.EBA.962.301.F.522151"/>
    <s v="WA.2378.EBA.962.301.F.522151.000647"/>
    <s v="000647"/>
    <s v="WA.2378.EBA.962.301.F.522151.1"/>
    <s v="1"/>
    <s v="Penjaminan Mutu Kelembagaan"/>
    <x v="1"/>
    <s v="Kelembagaan dan Ketenagaan"/>
    <s v="Kelembagaan"/>
    <s v="Belanja Barang"/>
    <s v="Belanja Barang Non Operasional"/>
    <s v="Belanja Jasa"/>
    <s v="Non Covid"/>
  </r>
  <r>
    <s v="12"/>
    <s v="626402"/>
    <s v="SEKRETARIAT BADAN RISET DAN SUMBERDAYA MANUSIA KELAUTAN DAN PERIKANAN"/>
    <x v="0"/>
    <x v="0"/>
    <x v="0"/>
    <x v="7"/>
    <x v="14"/>
    <x v="54"/>
    <x v="3"/>
    <x v="82"/>
    <n v="6"/>
    <n v="3007000"/>
    <n v="18042000"/>
    <n v="0"/>
    <n v="18042000"/>
    <m/>
    <n v="90134"/>
    <n v="2253357"/>
    <n v="1784658"/>
    <n v="5498192"/>
    <n v="3515237"/>
    <n v="1712551"/>
    <n v="450671"/>
    <n v="360536"/>
    <n v="90134"/>
    <n v="90134"/>
    <n v="90134"/>
    <n v="2106262"/>
    <s v="WA.2378.EBA.962.301.F"/>
    <s v="WA.2378.EBA.962.301.F.524111"/>
    <s v="WA.2378.EBA.962.301.F.524111.000648"/>
    <s v="000648"/>
    <s v="WA.2378.EBA.962.301.F.524111.1"/>
    <s v="1"/>
    <s v="Penjaminan Mutu Kelembagaan"/>
    <x v="1"/>
    <s v="Kelembagaan dan Ketenagaan"/>
    <s v="Kelembagaan"/>
    <s v="Belanja Barang"/>
    <s v="Belanja Barang Non Operasional"/>
    <s v="Perjalanan Dinas"/>
    <s v="Non Covid"/>
  </r>
  <r>
    <s v="12"/>
    <s v="626402"/>
    <s v="SEKRETARIAT BADAN RISET DAN SUMBERDAYA MANUSIA KELAUTAN DAN PERIKANAN"/>
    <x v="0"/>
    <x v="0"/>
    <x v="0"/>
    <x v="7"/>
    <x v="14"/>
    <x v="55"/>
    <x v="9"/>
    <x v="70"/>
    <n v="12"/>
    <n v="250000"/>
    <n v="3000000"/>
    <n v="0"/>
    <n v="3000000"/>
    <m/>
    <n v="7792"/>
    <n v="474883"/>
    <n v="221676"/>
    <n v="189875"/>
    <n v="189875"/>
    <n v="379779"/>
    <n v="379779"/>
    <n v="379779"/>
    <n v="379779"/>
    <n v="158375"/>
    <n v="175197"/>
    <n v="63211"/>
    <s v="WA.2378.EBA.962.301.G"/>
    <s v="WA.2378.EBA.962.301.G.521219"/>
    <s v="WA.2378.EBA.962.301.G.521219.000653"/>
    <s v="000653"/>
    <s v="WA.2378.EBA.962.301.G.521219.1"/>
    <s v="1"/>
    <s v="Bimbingan Penelitian Dan Pengabdian Kepada Masyarakat"/>
    <x v="1"/>
    <s v="Penyelenggaraan Pendidikan"/>
    <s v="Metode dan Kurikulum"/>
    <s v="Belanja Barang"/>
    <s v="Belanja Barang Non Operasional"/>
    <s v="Non Ops Lainnya"/>
    <s v="Non Covid"/>
  </r>
  <r>
    <s v="12"/>
    <s v="626402"/>
    <s v="SEKRETARIAT BADAN RISET DAN SUMBERDAYA MANUSIA KELAUTAN DAN PERIKANAN"/>
    <x v="0"/>
    <x v="0"/>
    <x v="0"/>
    <x v="7"/>
    <x v="14"/>
    <x v="55"/>
    <x v="3"/>
    <x v="83"/>
    <n v="14"/>
    <n v="5110000"/>
    <n v="71534000"/>
    <n v="0"/>
    <n v="71534000"/>
    <m/>
    <n v="185794"/>
    <n v="11323420"/>
    <n v="5285799"/>
    <n v="4527494"/>
    <n v="4527494"/>
    <n v="9055712"/>
    <n v="9055712"/>
    <n v="9055712"/>
    <n v="9055712"/>
    <n v="3776393"/>
    <n v="4177509"/>
    <n v="1507249"/>
    <s v="WA.2378.EBA.962.301.G"/>
    <s v="WA.2378.EBA.962.301.G.524111"/>
    <s v="WA.2378.EBA.962.301.G.524111.000654"/>
    <s v="000654"/>
    <s v="WA.2378.EBA.962.301.G.524111.1"/>
    <s v="1"/>
    <s v="Bimbingan Penelitian Dan Pengabdian Kepada Masyarakat"/>
    <x v="1"/>
    <s v="Penyelenggaraan Pendidikan"/>
    <s v="Metode dan Kurikulum"/>
    <s v="Belanja Barang"/>
    <s v="Belanja Barang Non Operasional"/>
    <s v="Perjalanan Dinas"/>
    <s v="Non Covid"/>
  </r>
  <r>
    <s v="12"/>
    <s v="626402"/>
    <s v="SEKRETARIAT BADAN RISET DAN SUMBERDAYA MANUSIA KELAUTAN DAN PERIKANAN"/>
    <x v="0"/>
    <x v="0"/>
    <x v="0"/>
    <x v="7"/>
    <x v="14"/>
    <x v="56"/>
    <x v="3"/>
    <x v="84"/>
    <n v="21"/>
    <n v="5526000"/>
    <n v="116054000"/>
    <n v="0"/>
    <n v="116054000"/>
    <m/>
    <n v="2042424"/>
    <n v="9307339"/>
    <n v="9307339"/>
    <n v="9307339"/>
    <n v="9307339"/>
    <n v="15504470"/>
    <n v="15504470"/>
    <n v="15504470"/>
    <n v="15504470"/>
    <n v="9307339"/>
    <n v="3574244"/>
    <n v="1882757"/>
    <s v="WA.2378.EBA.962.301.H"/>
    <s v="WA.2378.EBA.962.301.H.524111"/>
    <s v="WA.2378.EBA.962.301.H.524111.000659"/>
    <s v="000659"/>
    <s v="WA.2378.EBA.962.301.H.524111.1"/>
    <s v="1"/>
    <s v="Serapan  Lulusan Pendidikan KP"/>
    <x v="1"/>
    <s v="Penyelenggaraan Pendidikan"/>
    <s v="Peserta Didik dan Sarana Prasarana"/>
    <s v="Belanja Barang"/>
    <s v="Belanja Barang Non Operasional"/>
    <s v="Perjalanan Dinas"/>
    <s v="Non Covid"/>
  </r>
  <r>
    <s v="12"/>
    <s v="626402"/>
    <s v="SEKRETARIAT BADAN RISET DAN SUMBERDAYA MANUSIA KELAUTAN DAN PERIKANAN"/>
    <x v="0"/>
    <x v="0"/>
    <x v="0"/>
    <x v="11"/>
    <x v="41"/>
    <x v="132"/>
    <x v="11"/>
    <x v="85"/>
    <n v="14"/>
    <n v="170734000"/>
    <n v="2390272000"/>
    <n v="0"/>
    <n v="2390272000"/>
    <m/>
    <n v="95610608"/>
    <n v="191221556"/>
    <n v="191221556"/>
    <n v="191221556"/>
    <n v="286832504"/>
    <n v="191221556"/>
    <n v="191221556"/>
    <n v="191221556"/>
    <n v="191221556"/>
    <n v="191221556"/>
    <n v="191221556"/>
    <n v="286834884"/>
    <s v="WA.2378.EBA.994.001.DB"/>
    <s v="WA.2378.EBA.994.001.DB.511111"/>
    <s v="WA.2378.EBA.994.001.DB.511111.000349"/>
    <s v="000349"/>
    <s v="WA.2378.EBA.994.001.DB.511111.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2"/>
    <x v="86"/>
    <n v="14"/>
    <n v="8000"/>
    <n v="109000"/>
    <n v="0"/>
    <n v="109000"/>
    <m/>
    <n v="4360"/>
    <n v="8720"/>
    <n v="8720"/>
    <n v="8720"/>
    <n v="13080"/>
    <n v="8720"/>
    <n v="8720"/>
    <n v="8720"/>
    <n v="8720"/>
    <n v="8720"/>
    <n v="8720"/>
    <n v="13080"/>
    <s v="WA.2378.EBA.994.001.DB"/>
    <s v="WA.2378.EBA.994.001.DB.511119"/>
    <s v="WA.2378.EBA.994.001.DB.511119.000350"/>
    <s v="000350"/>
    <s v="WA.2378.EBA.994.001.DB.511119.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3"/>
    <x v="87"/>
    <n v="14"/>
    <n v="11655000"/>
    <n v="163168000"/>
    <n v="0"/>
    <n v="163168000"/>
    <m/>
    <n v="6526701"/>
    <n v="13053426"/>
    <n v="13053426"/>
    <n v="13053426"/>
    <n v="19580151"/>
    <n v="13053426"/>
    <n v="13053426"/>
    <n v="13053426"/>
    <n v="13053426"/>
    <n v="13053426"/>
    <n v="13053426"/>
    <n v="19580314"/>
    <s v="WA.2378.EBA.994.001.DB"/>
    <s v="WA.2378.EBA.994.001.DB.511121"/>
    <s v="WA.2378.EBA.994.001.DB.511121.000351"/>
    <s v="000351"/>
    <s v="WA.2378.EBA.994.001.DB.511121.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4"/>
    <x v="88"/>
    <n v="14"/>
    <n v="4103000"/>
    <n v="57444000"/>
    <n v="0"/>
    <n v="57444000"/>
    <m/>
    <n v="2297753"/>
    <n v="4595515"/>
    <n v="4595515"/>
    <n v="4595515"/>
    <n v="6893277"/>
    <n v="4595515"/>
    <n v="4595515"/>
    <n v="4595515"/>
    <n v="4595515"/>
    <n v="4595515"/>
    <n v="4595515"/>
    <n v="6893335"/>
    <s v="WA.2378.EBA.994.001.DB"/>
    <s v="WA.2378.EBA.994.001.DB.511122"/>
    <s v="WA.2378.EBA.994.001.DB.511122.000352"/>
    <s v="000352"/>
    <s v="WA.2378.EBA.994.001.DB.511122.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5"/>
    <x v="89"/>
    <n v="14"/>
    <n v="9730000"/>
    <n v="136220000"/>
    <n v="0"/>
    <n v="136220000"/>
    <m/>
    <n v="5448785"/>
    <n v="10897588"/>
    <n v="10897588"/>
    <n v="10897588"/>
    <n v="16346392"/>
    <n v="10897588"/>
    <n v="10897588"/>
    <n v="10897588"/>
    <n v="10897588"/>
    <n v="10897588"/>
    <n v="10897588"/>
    <n v="16346531"/>
    <s v="WA.2378.EBA.994.001.DB"/>
    <s v="WA.2378.EBA.994.001.DB.511123"/>
    <s v="WA.2378.EBA.994.001.DB.511123.000353"/>
    <s v="000353"/>
    <s v="WA.2378.EBA.994.001.DB.511123.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6"/>
    <x v="90"/>
    <n v="14"/>
    <n v="14169000"/>
    <n v="198366000"/>
    <n v="0"/>
    <n v="198366000"/>
    <m/>
    <n v="7934617"/>
    <n v="15869263"/>
    <n v="15869263"/>
    <n v="15869263"/>
    <n v="23803909"/>
    <n v="15869263"/>
    <n v="15869263"/>
    <n v="15869263"/>
    <n v="15869263"/>
    <n v="15869263"/>
    <n v="15869263"/>
    <n v="23804107"/>
    <s v="WA.2378.EBA.994.001.DB"/>
    <s v="WA.2378.EBA.994.001.DB.511124"/>
    <s v="WA.2378.EBA.994.001.DB.511124.000354"/>
    <s v="000354"/>
    <s v="WA.2378.EBA.994.001.DB.511124.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7"/>
    <x v="91"/>
    <n v="14"/>
    <n v="953000"/>
    <n v="13346000"/>
    <n v="0"/>
    <n v="13346000"/>
    <m/>
    <n v="533838"/>
    <n v="1067679"/>
    <n v="1067679"/>
    <n v="1067679"/>
    <n v="1601519"/>
    <n v="1067679"/>
    <n v="1067679"/>
    <n v="1067679"/>
    <n v="1067679"/>
    <n v="1067679"/>
    <n v="1067679"/>
    <n v="1601532"/>
    <s v="WA.2378.EBA.994.001.DB"/>
    <s v="WA.2378.EBA.994.001.DB.511125"/>
    <s v="WA.2378.EBA.994.001.DB.511125.000355"/>
    <s v="000355"/>
    <s v="WA.2378.EBA.994.001.DB.511125.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8"/>
    <x v="92"/>
    <n v="1"/>
    <n v="113636000"/>
    <n v="113636000"/>
    <n v="0"/>
    <n v="113636000"/>
    <m/>
    <n v="4545427"/>
    <n v="9090870"/>
    <n v="9090870"/>
    <n v="9090870"/>
    <n v="13636314"/>
    <n v="9090870"/>
    <n v="9090870"/>
    <n v="9090870"/>
    <n v="9090870"/>
    <n v="9090870"/>
    <n v="9090870"/>
    <n v="13636429"/>
    <s v="WA.2378.EBA.994.001.DB"/>
    <s v="WA.2378.EBA.994.001.DB.511126"/>
    <s v="WA.2378.EBA.994.001.DB.511126.000356"/>
    <s v="000356"/>
    <s v="WA.2378.EBA.994.001.DB.511126.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19"/>
    <x v="93"/>
    <n v="1"/>
    <n v="451220000"/>
    <n v="451220000"/>
    <n v="0"/>
    <n v="451220000"/>
    <m/>
    <n v="18048749"/>
    <n v="36097562"/>
    <n v="36097562"/>
    <n v="36097562"/>
    <n v="54146374"/>
    <n v="36097562"/>
    <n v="36097562"/>
    <n v="36097562"/>
    <n v="36097562"/>
    <n v="36097562"/>
    <n v="36097562"/>
    <n v="54146819"/>
    <s v="WA.2378.EBA.994.001.DB"/>
    <s v="WA.2378.EBA.994.001.DB.511129"/>
    <s v="WA.2378.EBA.994.001.DB.511129.000357"/>
    <s v="000357"/>
    <s v="WA.2378.EBA.994.001.DB.511129.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20"/>
    <x v="94"/>
    <n v="14"/>
    <n v="5820000"/>
    <n v="81480000"/>
    <n v="0"/>
    <n v="81480000"/>
    <m/>
    <n v="3259191"/>
    <n v="6518393"/>
    <n v="6518393"/>
    <n v="6518393"/>
    <n v="9777595"/>
    <n v="6518393"/>
    <n v="6518393"/>
    <n v="6518393"/>
    <n v="6518393"/>
    <n v="6518393"/>
    <n v="6518393"/>
    <n v="9777677"/>
    <s v="WA.2378.EBA.994.001.DB"/>
    <s v="WA.2378.EBA.994.001.DB.511151"/>
    <s v="WA.2378.EBA.994.001.DB.511151.000358"/>
    <s v="000358"/>
    <s v="WA.2378.EBA.994.001.DB.511151.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21"/>
    <x v="95"/>
    <n v="1"/>
    <n v="173032000"/>
    <n v="173032000"/>
    <n v="0"/>
    <n v="173032000"/>
    <m/>
    <n v="6921260"/>
    <n v="13842545"/>
    <n v="13842545"/>
    <n v="13842545"/>
    <n v="20763830"/>
    <n v="13842545"/>
    <n v="13842545"/>
    <n v="13842545"/>
    <n v="13842545"/>
    <n v="13842545"/>
    <n v="13842545"/>
    <n v="20764005"/>
    <s v="WA.2378.EBA.994.001.DB"/>
    <s v="WA.2378.EBA.994.001.DB.512211"/>
    <s v="WA.2378.EBA.994.001.DB.512211.000359"/>
    <s v="000359"/>
    <s v="WA.2378.EBA.994.001.DB.512211.1"/>
    <s v="1"/>
    <s v="Gaji dan Tunjangan Pusat Pendidikan KP"/>
    <x v="1"/>
    <s v="Tata Usaha"/>
    <s v="Keuangan"/>
    <s v="Belanja Pegawai"/>
    <s v="Belanja Pegawai"/>
    <s v="Gaji dan Tunjangan"/>
    <s v="Non Covid"/>
  </r>
  <r>
    <s v="12"/>
    <s v="626402"/>
    <s v="SEKRETARIAT BADAN RISET DAN SUMBERDAYA MANUSIA KELAUTAN DAN PERIKANAN"/>
    <x v="0"/>
    <x v="0"/>
    <x v="0"/>
    <x v="11"/>
    <x v="41"/>
    <x v="132"/>
    <x v="22"/>
    <x v="96"/>
    <n v="14"/>
    <n v="232695000"/>
    <n v="3257727000"/>
    <n v="0"/>
    <n v="3257727000"/>
    <m/>
    <n v="130308710"/>
    <n v="260617882"/>
    <n v="260617882"/>
    <n v="260617882"/>
    <n v="390927055"/>
    <n v="260617882"/>
    <n v="260617882"/>
    <n v="260617882"/>
    <n v="260617882"/>
    <n v="260617882"/>
    <n v="260617882"/>
    <n v="390930297"/>
    <s v="WA.2378.EBA.994.001.DB"/>
    <s v="WA.2378.EBA.994.001.DB.512411"/>
    <s v="WA.2378.EBA.994.001.DB.512411.000360"/>
    <s v="000360"/>
    <s v="WA.2378.EBA.994.001.DB.512411.1"/>
    <s v="1"/>
    <s v="Gaji dan Tunjangan Pusat Pendidikan KP"/>
    <x v="1"/>
    <s v="Tata Usaha"/>
    <s v="Keuangan"/>
    <s v="Belanja Pegawai"/>
    <s v="Belanja Pegawai"/>
    <s v="Gaji dan Tunjangan"/>
    <s v="Non Covid"/>
  </r>
  <r>
    <s v="12"/>
    <s v="626402"/>
    <s v="SEKRETARIAT BADAN RISET DAN SUMBERDAYA MANUSIA KELAUTAN DAN PERIKANAN"/>
    <x v="0"/>
    <x v="0"/>
    <x v="0"/>
    <x v="11"/>
    <x v="23"/>
    <x v="57"/>
    <x v="23"/>
    <x v="97"/>
    <n v="60"/>
    <n v="1500000"/>
    <n v="90000000"/>
    <n v="0"/>
    <n v="90000000"/>
    <m/>
    <n v="95738"/>
    <n v="8213035"/>
    <n v="11627686"/>
    <n v="12415928"/>
    <n v="6342954"/>
    <n v="7083327"/>
    <n v="7574782"/>
    <n v="7083327"/>
    <n v="6342954"/>
    <n v="8359833.0000000009"/>
    <n v="6226792"/>
    <n v="8633644"/>
    <s v="WA.2378.EBA.994.002.GA"/>
    <s v="WA.2378.EBA.994.002.GA.521111"/>
    <s v="WA.2378.EBA.994.002.GA.521111.000509"/>
    <s v="000509"/>
    <s v="WA.2378.EBA.994.002.GA.521111.1"/>
    <s v="1"/>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98"/>
    <n v="1"/>
    <n v="63386000"/>
    <n v="63386000"/>
    <n v="0"/>
    <n v="63386000"/>
    <m/>
    <n v="67427"/>
    <n v="5784349"/>
    <n v="8189250"/>
    <n v="8744400"/>
    <n v="4467272"/>
    <n v="4988709"/>
    <n v="5334835"/>
    <n v="4988709"/>
    <n v="4467272"/>
    <n v="5887737"/>
    <n v="4385461"/>
    <n v="6080579"/>
    <s v="WA.2378.EBA.994.002.GA"/>
    <s v="WA.2378.EBA.994.002.GA.521111"/>
    <s v="WA.2378.EBA.994.002.GA.521111.000511"/>
    <s v="000511"/>
    <s v="WA.2378.EBA.994.002.GA.521111.2"/>
    <s v="2"/>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99"/>
    <n v="144"/>
    <n v="5100000"/>
    <n v="734400000"/>
    <n v="0"/>
    <n v="734400000"/>
    <m/>
    <n v="781221"/>
    <n v="67018361.999999993"/>
    <n v="94881918"/>
    <n v="101313972"/>
    <n v="51758508"/>
    <n v="57799952"/>
    <n v="61810221"/>
    <n v="57799952"/>
    <n v="51758508"/>
    <n v="68216234"/>
    <n v="50810626"/>
    <n v="70450526"/>
    <s v="WA.2378.EBA.994.002.GA"/>
    <s v="WA.2378.EBA.994.002.GA.521111"/>
    <s v="WA.2378.EBA.994.002.GA.521111.000512"/>
    <s v="000512"/>
    <s v="WA.2378.EBA.994.002.GA.521111.3"/>
    <s v="3"/>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0"/>
    <n v="12"/>
    <n v="5600000"/>
    <n v="67200000"/>
    <n v="0"/>
    <n v="67200000"/>
    <m/>
    <n v="71484"/>
    <n v="6132399"/>
    <n v="8682006"/>
    <n v="9270560"/>
    <n v="4736073"/>
    <n v="5288884"/>
    <n v="5655837"/>
    <n v="5288884"/>
    <n v="4736073"/>
    <n v="6242008"/>
    <n v="4649338"/>
    <n v="6446454"/>
    <s v="WA.2378.EBA.994.002.GA"/>
    <s v="WA.2378.EBA.994.002.GA.521111"/>
    <s v="WA.2378.EBA.994.002.GA.521111.000513"/>
    <s v="000513"/>
    <s v="WA.2378.EBA.994.002.GA.521111.4"/>
    <s v="4"/>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1"/>
    <n v="11"/>
    <n v="400000"/>
    <n v="4400000"/>
    <n v="0"/>
    <n v="4400000"/>
    <m/>
    <n v="4681"/>
    <n v="401526"/>
    <n v="568465"/>
    <n v="607001"/>
    <n v="310100"/>
    <n v="346296"/>
    <n v="370323"/>
    <n v="346296"/>
    <n v="310100"/>
    <n v="408703"/>
    <n v="304421"/>
    <n v="422088"/>
    <s v="WA.2378.EBA.994.002.GA"/>
    <s v="WA.2378.EBA.994.002.GA.521111"/>
    <s v="WA.2378.EBA.994.002.GA.521111.000514"/>
    <s v="000514"/>
    <s v="WA.2378.EBA.994.002.GA.521111.5"/>
    <s v="5"/>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2"/>
    <n v="70"/>
    <n v="500000"/>
    <n v="35000000"/>
    <n v="0"/>
    <n v="35000000"/>
    <m/>
    <n v="37231"/>
    <n v="3193958"/>
    <n v="4521878"/>
    <n v="4828416"/>
    <n v="2466704"/>
    <n v="2754627"/>
    <n v="2945749"/>
    <n v="2754627"/>
    <n v="2466704"/>
    <n v="3251046"/>
    <n v="2421530"/>
    <n v="3357530"/>
    <s v="WA.2378.EBA.994.002.GA"/>
    <s v="WA.2378.EBA.994.002.GA.521111"/>
    <s v="WA.2378.EBA.994.002.GA.521111.000515"/>
    <s v="000515"/>
    <s v="WA.2378.EBA.994.002.GA.521111.6"/>
    <s v="6"/>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3"/>
    <n v="12"/>
    <n v="1325000"/>
    <n v="15900000"/>
    <n v="0"/>
    <n v="15900000"/>
    <m/>
    <n v="16914"/>
    <n v="1450969"/>
    <n v="2054225"/>
    <n v="2193481"/>
    <n v="1120589"/>
    <n v="1251388"/>
    <n v="1338211"/>
    <n v="1251388"/>
    <n v="1120589"/>
    <n v="1476904"/>
    <n v="1100067"/>
    <n v="1525275"/>
    <s v="WA.2378.EBA.994.002.GA"/>
    <s v="WA.2378.EBA.994.002.GA.521111"/>
    <s v="WA.2378.EBA.994.002.GA.521111.000517"/>
    <s v="000517"/>
    <s v="WA.2378.EBA.994.002.GA.521111.7"/>
    <s v="7"/>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4"/>
    <n v="12"/>
    <n v="3000000"/>
    <n v="36000000"/>
    <n v="0"/>
    <n v="36000000"/>
    <m/>
    <n v="38295"/>
    <n v="3285214"/>
    <n v="4651074"/>
    <n v="4966371"/>
    <n v="2537182"/>
    <n v="2833331"/>
    <n v="3029913"/>
    <n v="2833331"/>
    <n v="2537182"/>
    <n v="3343933"/>
    <n v="2490717"/>
    <n v="3453457"/>
    <s v="WA.2378.EBA.994.002.GA"/>
    <s v="WA.2378.EBA.994.002.GA.521111"/>
    <s v="WA.2378.EBA.994.002.GA.521111.000518"/>
    <s v="000518"/>
    <s v="WA.2378.EBA.994.002.GA.521111.8"/>
    <s v="8"/>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23"/>
    <x v="105"/>
    <n v="12"/>
    <n v="750000"/>
    <n v="9000000"/>
    <n v="0"/>
    <n v="9000000"/>
    <m/>
    <n v="9574"/>
    <n v="821303"/>
    <n v="1162769"/>
    <n v="1241593"/>
    <n v="634295"/>
    <n v="708333"/>
    <n v="757478"/>
    <n v="708333"/>
    <n v="634295"/>
    <n v="835983"/>
    <n v="622679"/>
    <n v="863365"/>
    <s v="WA.2378.EBA.994.002.GA"/>
    <s v="WA.2378.EBA.994.002.GA.521111"/>
    <s v="WA.2378.EBA.994.002.GA.521111.001380"/>
    <s v="001380"/>
    <s v="WA.2378.EBA.994.002.GA.521111.9"/>
    <s v="9"/>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57"/>
    <x v="1"/>
    <x v="2"/>
    <n v="48"/>
    <n v="1500000"/>
    <n v="72000000"/>
    <n v="0"/>
    <n v="72000000"/>
    <m/>
    <n v="76590"/>
    <n v="6570428"/>
    <n v="9302149"/>
    <n v="9932742"/>
    <n v="5074364"/>
    <n v="5666662"/>
    <n v="6059826"/>
    <n v="5666662"/>
    <n v="5074364"/>
    <n v="6687866"/>
    <n v="4981434"/>
    <n v="6906913"/>
    <s v="WA.2378.EBA.994.002.GA"/>
    <s v="WA.2378.EBA.994.002.GA.521811"/>
    <s v="WA.2378.EBA.994.002.GA.521811.000521"/>
    <s v="000521"/>
    <s v="WA.2378.EBA.994.002.GA.521811.2"/>
    <s v="2"/>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06"/>
    <n v="192"/>
    <n v="50000"/>
    <n v="9600000"/>
    <n v="0"/>
    <n v="9600000"/>
    <m/>
    <n v="10212"/>
    <n v="876057"/>
    <n v="1240287"/>
    <n v="1324366"/>
    <n v="676582"/>
    <n v="755555"/>
    <n v="807977"/>
    <n v="755555"/>
    <n v="676582"/>
    <n v="891715"/>
    <n v="664191"/>
    <n v="920921"/>
    <s v="WA.2378.EBA.994.002.GA"/>
    <s v="WA.2378.EBA.994.002.GA.521811"/>
    <s v="WA.2378.EBA.994.002.GA.521811.000522"/>
    <s v="000522"/>
    <s v="WA.2378.EBA.994.002.GA.521811.3"/>
    <s v="3"/>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07"/>
    <n v="192"/>
    <n v="55000"/>
    <n v="10560000"/>
    <n v="0"/>
    <n v="10560000"/>
    <m/>
    <n v="11233"/>
    <n v="963663"/>
    <n v="1364315"/>
    <n v="1456802"/>
    <n v="744240"/>
    <n v="831110"/>
    <n v="888774"/>
    <n v="831110"/>
    <n v="744240"/>
    <n v="980887"/>
    <n v="730610"/>
    <n v="1013016"/>
    <s v="WA.2378.EBA.994.002.GA"/>
    <s v="WA.2378.EBA.994.002.GA.521811"/>
    <s v="WA.2378.EBA.994.002.GA.521811.000523"/>
    <s v="000523"/>
    <s v="WA.2378.EBA.994.002.GA.521811.4"/>
    <s v="4"/>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08"/>
    <n v="60"/>
    <n v="220000"/>
    <n v="13200000"/>
    <n v="0"/>
    <n v="13200000"/>
    <m/>
    <n v="14042"/>
    <n v="1204578"/>
    <n v="1705394"/>
    <n v="1821003"/>
    <n v="930300"/>
    <n v="1038887.9999999999"/>
    <n v="1110968"/>
    <n v="1038887.9999999999"/>
    <n v="930300"/>
    <n v="1226109"/>
    <n v="913263"/>
    <n v="1266267"/>
    <s v="WA.2378.EBA.994.002.GA"/>
    <s v="WA.2378.EBA.994.002.GA.521811"/>
    <s v="WA.2378.EBA.994.002.GA.521811.000524"/>
    <s v="000524"/>
    <s v="WA.2378.EBA.994.002.GA.521811.5"/>
    <s v="5"/>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09"/>
    <n v="60"/>
    <n v="240000"/>
    <n v="14400000"/>
    <n v="0"/>
    <n v="14400000"/>
    <m/>
    <n v="15318"/>
    <n v="1314086"/>
    <n v="1860430"/>
    <n v="1986548"/>
    <n v="1014873"/>
    <n v="1133332"/>
    <n v="1211965"/>
    <n v="1133332"/>
    <n v="1014873"/>
    <n v="1337573"/>
    <n v="996287"/>
    <n v="1381383"/>
    <s v="WA.2378.EBA.994.002.GA"/>
    <s v="WA.2378.EBA.994.002.GA.521811"/>
    <s v="WA.2378.EBA.994.002.GA.521811.000525"/>
    <s v="000525"/>
    <s v="WA.2378.EBA.994.002.GA.521811.6"/>
    <s v="6"/>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10"/>
    <n v="950"/>
    <n v="5000"/>
    <n v="4750000"/>
    <n v="0"/>
    <n v="4750000"/>
    <m/>
    <n v="5053"/>
    <n v="433466"/>
    <n v="613683"/>
    <n v="655285"/>
    <n v="334767"/>
    <n v="373842"/>
    <n v="399780"/>
    <n v="373842"/>
    <n v="334767"/>
    <n v="441213"/>
    <n v="328636"/>
    <n v="455666"/>
    <s v="WA.2378.EBA.994.002.GA"/>
    <s v="WA.2378.EBA.994.002.GA.521811"/>
    <s v="WA.2378.EBA.994.002.GA.521811.000526"/>
    <s v="000526"/>
    <s v="WA.2378.EBA.994.002.GA.521811.7"/>
    <s v="7"/>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11"/>
    <n v="50"/>
    <n v="220000"/>
    <n v="11000000"/>
    <n v="0"/>
    <n v="11000000"/>
    <m/>
    <n v="11701"/>
    <n v="1003815"/>
    <n v="1421162"/>
    <n v="1517502"/>
    <n v="775250"/>
    <n v="865740"/>
    <n v="925807"/>
    <n v="865740"/>
    <n v="775250"/>
    <n v="1021757"/>
    <n v="761052"/>
    <n v="1055224"/>
    <s v="WA.2378.EBA.994.002.GA"/>
    <s v="WA.2378.EBA.994.002.GA.521811"/>
    <s v="WA.2378.EBA.994.002.GA.521811.000527"/>
    <s v="000527"/>
    <s v="WA.2378.EBA.994.002.GA.521811.8"/>
    <s v="8"/>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57"/>
    <x v="1"/>
    <x v="112"/>
    <n v="950"/>
    <n v="25000"/>
    <n v="23750000"/>
    <n v="0"/>
    <n v="23750000"/>
    <m/>
    <n v="25264"/>
    <n v="2167328"/>
    <n v="3068414"/>
    <n v="3276425"/>
    <n v="1673835"/>
    <n v="1869211"/>
    <n v="1998899"/>
    <n v="1869211"/>
    <n v="1673835"/>
    <n v="2206067"/>
    <n v="1643181"/>
    <n v="2278330"/>
    <s v="WA.2378.EBA.994.002.GA"/>
    <s v="WA.2378.EBA.994.002.GA.521811"/>
    <s v="WA.2378.EBA.994.002.GA.521811.000528"/>
    <s v="000528"/>
    <s v="WA.2378.EBA.994.002.GA.521811.9"/>
    <s v="9"/>
    <s v="Operasional dan Pemeliharaan Kantor Pusat Pendidikan KP"/>
    <x v="1"/>
    <s v="Tata Usaha"/>
    <s v="Umum"/>
    <s v="Belanja Barang"/>
    <s v="Belanja Barang Operasional"/>
    <s v="Persediaan"/>
    <s v="Non Covid"/>
  </r>
  <r>
    <s v="12"/>
    <s v="626402"/>
    <s v="SEKRETARIAT BADAN RISET DAN SUMBERDAYA MANUSIA KELAUTAN DAN PERIKANAN"/>
    <x v="0"/>
    <x v="0"/>
    <x v="0"/>
    <x v="11"/>
    <x v="23"/>
    <x v="133"/>
    <x v="24"/>
    <x v="113"/>
    <n v="12"/>
    <n v="2500000"/>
    <n v="30000000"/>
    <n v="0"/>
    <n v="30000000"/>
    <m/>
    <n v="138600"/>
    <n v="1151400"/>
    <n v="1140000"/>
    <n v="1140000"/>
    <n v="11140000"/>
    <n v="1140000"/>
    <n v="1140000"/>
    <n v="1140000"/>
    <n v="1140000"/>
    <n v="1140000"/>
    <n v="1140000"/>
    <n v="8450000"/>
    <s v="WA.2378.EBA.994.002.GB"/>
    <s v="WA.2378.EBA.994.002.GB.521114"/>
    <s v="WA.2378.EBA.994.002.GB.521114.000529"/>
    <s v="000529"/>
    <s v="WA.2378.EBA.994.002.GB.521114.1"/>
    <s v="1"/>
    <s v="Langganan Daya dan Jasa Pusat Pendidikan KP"/>
    <x v="1"/>
    <s v="Tata Usaha"/>
    <s v="Umum"/>
    <s v="Belanja Barang"/>
    <s v="Belanja Barang Operasional"/>
    <s v="Pengiriman Surat Dinas Pos Pusat"/>
    <s v="Non Covid"/>
  </r>
  <r>
    <s v="12"/>
    <s v="626402"/>
    <s v="SEKRETARIAT BADAN RISET DAN SUMBERDAYA MANUSIA KELAUTAN DAN PERIKANAN"/>
    <x v="0"/>
    <x v="0"/>
    <x v="0"/>
    <x v="11"/>
    <x v="23"/>
    <x v="133"/>
    <x v="10"/>
    <x v="114"/>
    <n v="12"/>
    <n v="5000000"/>
    <n v="60000000"/>
    <n v="0"/>
    <n v="60000000"/>
    <m/>
    <n v="277200"/>
    <n v="2302800"/>
    <n v="2280000"/>
    <n v="2280000"/>
    <n v="22280000"/>
    <n v="2280000"/>
    <n v="2280000"/>
    <n v="2280000"/>
    <n v="2280000"/>
    <n v="2280000"/>
    <n v="2280000"/>
    <n v="16900000"/>
    <s v="WA.2378.EBA.994.002.GB"/>
    <s v="WA.2378.EBA.994.002.GB.522141"/>
    <s v="WA.2378.EBA.994.002.GB.522141.000530"/>
    <s v="000530"/>
    <s v="WA.2378.EBA.994.002.GB.522141.1"/>
    <s v="1"/>
    <s v="Langganan Daya dan Jasa Pusat Pendidikan KP"/>
    <x v="1"/>
    <s v="Tata Usaha"/>
    <s v="Umum"/>
    <s v="Belanja Barang"/>
    <s v="Belanja Barang Operasional"/>
    <s v="Belanja Sewa"/>
    <s v="Non Covid"/>
  </r>
  <r>
    <s v="12"/>
    <s v="626402"/>
    <s v="SEKRETARIAT BADAN RISET DAN SUMBERDAYA MANUSIA KELAUTAN DAN PERIKANAN"/>
    <x v="0"/>
    <x v="0"/>
    <x v="0"/>
    <x v="11"/>
    <x v="23"/>
    <x v="133"/>
    <x v="10"/>
    <x v="115"/>
    <n v="1"/>
    <n v="60000000"/>
    <n v="60000000"/>
    <n v="0"/>
    <n v="60000000"/>
    <m/>
    <n v="277200"/>
    <n v="2302800"/>
    <n v="2280000"/>
    <n v="2280000"/>
    <n v="22280000"/>
    <n v="2280000"/>
    <n v="2280000"/>
    <n v="2280000"/>
    <n v="2280000"/>
    <n v="2280000"/>
    <n v="2280000"/>
    <n v="16900000"/>
    <s v="WA.2378.EBA.994.002.GB"/>
    <s v="WA.2378.EBA.994.002.GB.522141"/>
    <s v="WA.2378.EBA.994.002.GB.522141.000531"/>
    <s v="000531"/>
    <s v="WA.2378.EBA.994.002.GB.522141.2"/>
    <s v="2"/>
    <s v="Langganan Daya dan Jasa Pusat Pendidikan KP"/>
    <x v="1"/>
    <s v="Tata Usaha"/>
    <s v="Umum"/>
    <s v="Belanja Barang"/>
    <s v="Belanja Barang Operasional"/>
    <s v="Belanja Sewa"/>
    <s v="Non Covid"/>
  </r>
  <r>
    <s v="12"/>
    <s v="626402"/>
    <s v="SEKRETARIAT BADAN RISET DAN SUMBERDAYA MANUSIA KELAUTAN DAN PERIKANAN"/>
    <x v="0"/>
    <x v="0"/>
    <x v="2"/>
    <x v="8"/>
    <x v="15"/>
    <x v="58"/>
    <x v="9"/>
    <x v="70"/>
    <n v="4"/>
    <n v="250000"/>
    <n v="1000000"/>
    <n v="0"/>
    <n v="1000000"/>
    <m/>
    <n v="7905"/>
    <n v="55336"/>
    <n v="44796"/>
    <n v="81686"/>
    <n v="109354"/>
    <n v="125165"/>
    <n v="109354"/>
    <n v="109354"/>
    <n v="121212"/>
    <n v="86957"/>
    <n v="108037"/>
    <n v="40844"/>
    <s v="WA.2378.EBD.952.301.A"/>
    <s v="WA.2378.EBD.952.301.A.521219"/>
    <s v="WA.2378.EBD.952.301.A.521219.000951"/>
    <s v="000951"/>
    <s v="WA.2378.EBD.952.301.A.521219.1"/>
    <s v="1"/>
    <s v="Perencanaan Kinerja Pendidikan KP"/>
    <x v="1"/>
    <s v="Perencanaan dan Evaluasi"/>
    <s v="Perencanaan"/>
    <s v="Belanja Barang"/>
    <s v="Belanja Barang Non Operasional"/>
    <s v="Non Ops Lainnya"/>
    <s v="Non Covid"/>
  </r>
  <r>
    <s v="12"/>
    <s v="626402"/>
    <s v="SEKRETARIAT BADAN RISET DAN SUMBERDAYA MANUSIA KELAUTAN DAN PERIKANAN"/>
    <x v="0"/>
    <x v="0"/>
    <x v="2"/>
    <x v="8"/>
    <x v="15"/>
    <x v="58"/>
    <x v="3"/>
    <x v="116"/>
    <n v="25"/>
    <n v="5200000"/>
    <n v="130000000"/>
    <n v="0"/>
    <n v="130000000"/>
    <m/>
    <n v="1027666.9999999999"/>
    <n v="7193675"/>
    <n v="5823452"/>
    <n v="10619236"/>
    <n v="14216074"/>
    <n v="16271409"/>
    <n v="14216074"/>
    <n v="14216074"/>
    <n v="15757576"/>
    <n v="11304348"/>
    <n v="14044796"/>
    <n v="5309619"/>
    <s v="WA.2378.EBD.952.301.A"/>
    <s v="WA.2378.EBD.952.301.A.524111"/>
    <s v="WA.2378.EBD.952.301.A.524111.000952"/>
    <s v="000952"/>
    <s v="WA.2378.EBD.952.301.A.524111.1"/>
    <s v="1"/>
    <s v="Perencanaan Kinerja Pendidikan KP"/>
    <x v="1"/>
    <s v="Perencanaan dan Evaluasi"/>
    <s v="Perencanaan"/>
    <s v="Belanja Barang"/>
    <s v="Belanja Barang Non Operasional"/>
    <s v="Perjalanan Dinas"/>
    <s v="Non Covid"/>
  </r>
  <r>
    <s v="12"/>
    <s v="626402"/>
    <s v="SEKRETARIAT BADAN RISET DAN SUMBERDAYA MANUSIA KELAUTAN DAN PERIKANAN"/>
    <x v="0"/>
    <x v="0"/>
    <x v="2"/>
    <x v="5"/>
    <x v="16"/>
    <x v="59"/>
    <x v="9"/>
    <x v="117"/>
    <n v="4"/>
    <n v="250000"/>
    <n v="1000000"/>
    <n v="0"/>
    <n v="1000000"/>
    <m/>
    <n v="1666"/>
    <n v="50206"/>
    <n v="78026"/>
    <n v="49706"/>
    <n v="48540"/>
    <n v="76860"/>
    <n v="48540"/>
    <n v="48540"/>
    <n v="75194"/>
    <n v="48540"/>
    <n v="425641"/>
    <n v="48541"/>
    <s v="WA.2378.EBD.953.301.A"/>
    <s v="WA.2378.EBD.953.301.A.521219"/>
    <s v="WA.2378.EBD.953.301.A.521219.001276"/>
    <s v="001276"/>
    <s v="WA.2378.EBD.953.301.A.521219.1"/>
    <s v="1"/>
    <s v="Monitoring Evaluasi Kinerja Pendidikan KP"/>
    <x v="1"/>
    <s v="Perencanaan dan Evaluasi"/>
    <s v="Evaluasi"/>
    <s v="Belanja Barang"/>
    <s v="Belanja Barang Non Operasional"/>
    <s v="Non Ops Lainnya"/>
    <s v="Non Covid"/>
  </r>
  <r>
    <s v="12"/>
    <s v="626402"/>
    <s v="SEKRETARIAT BADAN RISET DAN SUMBERDAYA MANUSIA KELAUTAN DAN PERIKANAN"/>
    <x v="0"/>
    <x v="0"/>
    <x v="2"/>
    <x v="5"/>
    <x v="16"/>
    <x v="59"/>
    <x v="3"/>
    <x v="118"/>
    <n v="18"/>
    <n v="6060000"/>
    <n v="109075000"/>
    <n v="0"/>
    <n v="109075000"/>
    <m/>
    <n v="181700"/>
    <n v="5476245"/>
    <n v="8510647"/>
    <n v="5421734"/>
    <n v="5294544"/>
    <n v="8383458.0000000009"/>
    <n v="5294544"/>
    <n v="5294544"/>
    <n v="8201757"/>
    <n v="5294544"/>
    <n v="46426738"/>
    <n v="5294545"/>
    <s v="WA.2378.EBD.953.301.A"/>
    <s v="WA.2378.EBD.953.301.A.524111"/>
    <s v="WA.2378.EBD.953.301.A.524111.001277"/>
    <s v="001277"/>
    <s v="WA.2378.EBD.953.301.A.524111.1"/>
    <s v="1"/>
    <s v="Monitoring Evaluasi Kinerja Pendidikan KP"/>
    <x v="1"/>
    <s v="Perencanaan dan Evaluasi"/>
    <s v="Evaluasi"/>
    <s v="Belanja Barang"/>
    <s v="Belanja Barang Non Operasional"/>
    <s v="Perjalanan Dinas"/>
    <s v="Non Covid"/>
  </r>
  <r>
    <s v="12"/>
    <s v="626402"/>
    <s v="SEKRETARIAT BADAN RISET DAN SUMBERDAYA MANUSIA KELAUTAN DAN PERIKANAN"/>
    <x v="0"/>
    <x v="0"/>
    <x v="2"/>
    <x v="5"/>
    <x v="24"/>
    <x v="60"/>
    <x v="3"/>
    <x v="119"/>
    <n v="15"/>
    <n v="4587000"/>
    <n v="68811000"/>
    <n v="0"/>
    <n v="68811000"/>
    <m/>
    <n v="7056506"/>
    <n v="6679305"/>
    <n v="6052355"/>
    <n v="7511943"/>
    <n v="0"/>
    <n v="0"/>
    <n v="10867957"/>
    <n v="0"/>
    <n v="0"/>
    <n v="13951790"/>
    <n v="9434754"/>
    <n v="7256390"/>
    <s v="WA.2378.EBD.953.302.A"/>
    <s v="WA.2378.EBD.953.302.A.524111"/>
    <s v="WA.2378.EBD.953.302.A.524111.001299"/>
    <s v="001299"/>
    <s v="WA.2378.EBD.953.302.A.524111.1"/>
    <s v="1"/>
    <s v="Laporan Kinerja Lingkup Pendidikan KP"/>
    <x v="1"/>
    <s v="Perencanaan dan Evaluasi"/>
    <s v="Evaluasi"/>
    <s v="Belanja Barang"/>
    <s v="Belanja Barang Non Operasional"/>
    <s v="Perjalanan Dinas"/>
    <s v="Non Covid"/>
  </r>
  <r>
    <s v="12"/>
    <s v="626402"/>
    <s v="SEKRETARIAT BADAN RISET DAN SUMBERDAYA MANUSIA KELAUTAN DAN PERIKANAN"/>
    <x v="0"/>
    <x v="0"/>
    <x v="2"/>
    <x v="9"/>
    <x v="17"/>
    <x v="61"/>
    <x v="3"/>
    <x v="120"/>
    <n v="10"/>
    <n v="3753000"/>
    <n v="37528000"/>
    <n v="0"/>
    <n v="37528000"/>
    <m/>
    <n v="1405497"/>
    <n v="2465784"/>
    <n v="0"/>
    <n v="0"/>
    <n v="2465784"/>
    <n v="0"/>
    <n v="5301436"/>
    <n v="2835652"/>
    <n v="369868"/>
    <n v="10251497"/>
    <n v="9596831"/>
    <n v="2835651"/>
    <s v="WA.2378.EBD.955.301.A"/>
    <s v="WA.2378.EBD.955.301.A.524111"/>
    <s v="WA.2378.EBD.955.301.A.524111.001107"/>
    <s v="001107"/>
    <s v="WA.2378.EBD.955.301.A.524111.1"/>
    <s v="1"/>
    <s v="Penyusunan Laporan Keuangan dan PIPK"/>
    <x v="1"/>
    <s v="Tata Usaha"/>
    <s v="Keuangan"/>
    <s v="Belanja Barang"/>
    <s v="Belanja Barang Non Operasional"/>
    <s v="Perjalanan Dinas"/>
    <s v="Non Covid"/>
  </r>
  <r>
    <s v="12"/>
    <s v="626402"/>
    <s v="SEKRETARIAT BADAN RISET DAN SUMBERDAYA MANUSIA KELAUTAN DAN PERIKANAN"/>
    <x v="0"/>
    <x v="0"/>
    <x v="2"/>
    <x v="9"/>
    <x v="17"/>
    <x v="61"/>
    <x v="8"/>
    <x v="67"/>
    <n v="24"/>
    <n v="150000"/>
    <n v="3600000"/>
    <n v="0"/>
    <n v="3600000"/>
    <m/>
    <n v="134826"/>
    <n v="236539"/>
    <n v="0"/>
    <n v="0"/>
    <n v="236539"/>
    <n v="0"/>
    <n v="508557"/>
    <n v="272018"/>
    <n v="35480"/>
    <n v="983409"/>
    <n v="920608"/>
    <n v="272024"/>
    <s v="WA.2378.EBD.955.301.A"/>
    <s v="WA.2378.EBD.955.301.A.524113"/>
    <s v="WA.2378.EBD.955.301.A.524113.001108"/>
    <s v="001108"/>
    <s v="WA.2378.EBD.955.301.A.524113.1"/>
    <s v="1"/>
    <s v="Penyusunan Laporan Keuangan dan PIPK"/>
    <x v="1"/>
    <s v="Tata Usaha"/>
    <s v="Keuangan"/>
    <s v="Belanja Barang"/>
    <s v="Belanja Barang Non Operasional"/>
    <s v="Perjalanan Dinas"/>
    <s v="Non Covid"/>
  </r>
  <r>
    <s v="12"/>
    <s v="626402"/>
    <s v="SEKRETARIAT BADAN RISET DAN SUMBERDAYA MANUSIA KELAUTAN DAN PERIKANAN"/>
    <x v="0"/>
    <x v="0"/>
    <x v="2"/>
    <x v="9"/>
    <x v="17"/>
    <x v="62"/>
    <x v="3"/>
    <x v="121"/>
    <n v="10"/>
    <n v="3212000"/>
    <n v="32120000"/>
    <n v="0"/>
    <n v="32120000"/>
    <m/>
    <n v="2455657"/>
    <n v="2467936"/>
    <n v="0"/>
    <n v="4002722"/>
    <n v="0"/>
    <n v="1547064"/>
    <n v="2455657"/>
    <n v="1915413"/>
    <n v="0"/>
    <n v="12751002"/>
    <n v="4524549"/>
    <n v="0"/>
    <s v="WA.2378.EBD.955.301.B"/>
    <s v="WA.2378.EBD.955.301.B.524111"/>
    <s v="WA.2378.EBD.955.301.B.524111.001113"/>
    <s v="001113"/>
    <s v="WA.2378.EBD.955.301.B.524111.1"/>
    <s v="1"/>
    <s v="Penyusunan Sistem Pengendalian Intern Pemerintah (SPIP)"/>
    <x v="1"/>
    <s v="Tata Usaha"/>
    <s v="Keuangan"/>
    <s v="Belanja Barang"/>
    <s v="Belanja Barang Non Operasional"/>
    <s v="Perjalanan Dinas"/>
    <s v="Non Covid"/>
  </r>
  <r>
    <s v="12"/>
    <s v="626402"/>
    <s v="SEKRETARIAT BADAN RISET DAN SUMBERDAYA MANUSIA KELAUTAN DAN PERIKANAN"/>
    <x v="0"/>
    <x v="0"/>
    <x v="2"/>
    <x v="9"/>
    <x v="17"/>
    <x v="62"/>
    <x v="8"/>
    <x v="67"/>
    <n v="8"/>
    <n v="150000"/>
    <n v="1200000"/>
    <n v="0"/>
    <n v="1200000"/>
    <m/>
    <n v="91743"/>
    <n v="92202"/>
    <n v="0"/>
    <n v="149541"/>
    <n v="0"/>
    <n v="57798"/>
    <n v="91743"/>
    <n v="71560"/>
    <n v="0"/>
    <n v="476376"/>
    <n v="169037"/>
    <n v="0"/>
    <s v="WA.2378.EBD.955.301.B"/>
    <s v="WA.2378.EBD.955.301.B.524113"/>
    <s v="WA.2378.EBD.955.301.B.524113.001114"/>
    <s v="001114"/>
    <s v="WA.2378.EBD.955.301.B.524113.1"/>
    <s v="1"/>
    <s v="Penyusunan Sistem Pengendalian Intern Pemerintah (SPIP)"/>
    <x v="1"/>
    <s v="Tata Usaha"/>
    <s v="Keuangan"/>
    <s v="Belanja Barang"/>
    <s v="Belanja Barang Non Operasional"/>
    <s v="Perjalanan Dinas"/>
    <s v="Non Covid"/>
  </r>
  <r>
    <s v="12"/>
    <s v="626402"/>
    <s v="SEKRETARIAT BADAN RISET DAN SUMBERDAYA MANUSIA KELAUTAN DAN PERIKANAN"/>
    <x v="0"/>
    <x v="0"/>
    <x v="2"/>
    <x v="9"/>
    <x v="17"/>
    <x v="63"/>
    <x v="3"/>
    <x v="122"/>
    <n v="4"/>
    <n v="5345000"/>
    <n v="21379000"/>
    <n v="0"/>
    <n v="21379000"/>
    <m/>
    <n v="2479979"/>
    <n v="0"/>
    <n v="0"/>
    <n v="1664415"/>
    <n v="0"/>
    <n v="624156"/>
    <n v="6531582"/>
    <n v="1789247"/>
    <n v="124831"/>
    <n v="4875073"/>
    <n v="3289717"/>
    <n v="0"/>
    <s v="WA.2378.EBD.955.301.D"/>
    <s v="WA.2378.EBD.955.301.D.524111"/>
    <s v="WA.2378.EBD.955.301.D.524111.001126"/>
    <s v="001126"/>
    <s v="WA.2378.EBD.955.301.D.524111.1"/>
    <s v="1"/>
    <s v="Pengelolaan PNBP Lingkup Satuan Pendidikan KP"/>
    <x v="1"/>
    <s v="Tata Usaha"/>
    <s v="Keuangan"/>
    <s v="Belanja Barang"/>
    <s v="Belanja Barang Non Operasional"/>
    <s v="Perjalanan Dinas"/>
    <s v="Non Covid"/>
  </r>
  <r>
    <s v="12"/>
    <s v="626402"/>
    <s v="SEKRETARIAT BADAN RISET DAN SUMBERDAYA MANUSIA KELAUTAN DAN PERIKANAN"/>
    <x v="0"/>
    <x v="0"/>
    <x v="2"/>
    <x v="9"/>
    <x v="17"/>
    <x v="63"/>
    <x v="8"/>
    <x v="67"/>
    <n v="10"/>
    <n v="150000"/>
    <n v="1500000"/>
    <n v="0"/>
    <n v="1500000"/>
    <m/>
    <n v="174001"/>
    <n v="0"/>
    <n v="0"/>
    <n v="116779"/>
    <n v="0"/>
    <n v="43792"/>
    <n v="458271"/>
    <n v="125537"/>
    <n v="8758"/>
    <n v="342046"/>
    <n v="230816"/>
    <n v="0"/>
    <s v="WA.2378.EBD.955.301.D"/>
    <s v="WA.2378.EBD.955.301.D.524113"/>
    <s v="WA.2378.EBD.955.301.D.524113.001127"/>
    <s v="001127"/>
    <s v="WA.2378.EBD.955.301.D.524113.1"/>
    <s v="1"/>
    <s v="Pengelolaan PNBP Lingkup Satuan Pendidikan KP"/>
    <x v="1"/>
    <s v="Tata Usaha"/>
    <s v="Keuangan"/>
    <s v="Belanja Barang"/>
    <s v="Belanja Barang Non Operasional"/>
    <s v="Perjalanan Dinas"/>
    <s v="Non Covid"/>
  </r>
  <r>
    <s v="12"/>
    <s v="626402"/>
    <s v="SEKRETARIAT BADAN RISET DAN SUMBERDAYA MANUSIA KELAUTAN DAN PERIKANAN"/>
    <x v="0"/>
    <x v="0"/>
    <x v="2"/>
    <x v="9"/>
    <x v="17"/>
    <x v="64"/>
    <x v="3"/>
    <x v="123"/>
    <n v="10"/>
    <n v="3500000"/>
    <n v="35003000"/>
    <n v="0"/>
    <n v="35003000"/>
    <m/>
    <n v="4316475"/>
    <n v="0"/>
    <n v="0"/>
    <n v="2993146"/>
    <n v="0"/>
    <n v="0"/>
    <n v="4901819"/>
    <n v="0"/>
    <n v="7807936"/>
    <n v="2732873"/>
    <n v="9517879"/>
    <n v="2732872"/>
    <s v="WA.2378.EBD.955.301.E"/>
    <s v="WA.2378.EBD.955.301.E.524111"/>
    <s v="WA.2378.EBD.955.301.E.524111.001132"/>
    <s v="001132"/>
    <s v="WA.2378.EBD.955.301.E.524111.1"/>
    <s v="1"/>
    <s v="Pemutakhiran data Administrasi Keuangan"/>
    <x v="1"/>
    <s v="Tata Usaha"/>
    <s v="Keuangan"/>
    <s v="Belanja Barang"/>
    <s v="Belanja Barang Non Operasional"/>
    <s v="Perjalanan Dinas"/>
    <s v="Non Covid"/>
  </r>
  <r>
    <s v="12"/>
    <s v="626402"/>
    <s v="SEKRETARIAT BADAN RISET DAN SUMBERDAYA MANUSIA KELAUTAN DAN PERIKANAN"/>
    <x v="0"/>
    <x v="0"/>
    <x v="2"/>
    <x v="9"/>
    <x v="17"/>
    <x v="64"/>
    <x v="8"/>
    <x v="67"/>
    <n v="12"/>
    <n v="150000"/>
    <n v="1800000"/>
    <n v="0"/>
    <n v="1800000"/>
    <m/>
    <n v="221971"/>
    <n v="0"/>
    <n v="0"/>
    <n v="153920"/>
    <n v="0"/>
    <n v="0"/>
    <n v="252071"/>
    <n v="0"/>
    <n v="401516"/>
    <n v="140536"/>
    <n v="489449"/>
    <n v="140537"/>
    <s v="WA.2378.EBD.955.301.E"/>
    <s v="WA.2378.EBD.955.301.E.524113"/>
    <s v="WA.2378.EBD.955.301.E.524113.001381"/>
    <s v="001381"/>
    <s v="WA.2378.EBD.955.301.E.524113.1"/>
    <s v="1"/>
    <s v="Pemutakhiran data Administrasi Keuangan"/>
    <x v="1"/>
    <s v="Tata Usaha"/>
    <s v="Keuangan"/>
    <s v="Belanja Barang"/>
    <s v="Belanja Barang Non Operasional"/>
    <s v="Perjalanan Dinas"/>
    <s v="Non Covid"/>
  </r>
  <r>
    <s v="12"/>
    <s v="626402"/>
    <s v="SEKRETARIAT BADAN RISET DAN SUMBERDAYA MANUSIA KELAUTAN DAN PERIKANAN"/>
    <x v="0"/>
    <x v="0"/>
    <x v="2"/>
    <x v="9"/>
    <x v="17"/>
    <x v="65"/>
    <x v="3"/>
    <x v="124"/>
    <n v="10"/>
    <n v="4330000"/>
    <n v="43303000"/>
    <n v="0"/>
    <n v="43303000"/>
    <m/>
    <n v="1300139"/>
    <n v="3844918"/>
    <n v="3844918"/>
    <n v="2748097"/>
    <n v="2748097"/>
    <n v="4945036"/>
    <n v="4945036"/>
    <n v="4945036"/>
    <n v="4945036"/>
    <n v="1100118"/>
    <n v="6598510"/>
    <n v="1338059"/>
    <s v="WA.2378.EBD.955.301.G"/>
    <s v="WA.2378.EBD.955.301.G.524111"/>
    <s v="WA.2378.EBD.955.301.G.524111.001145"/>
    <s v="001145"/>
    <s v="WA.2378.EBD.955.301.G.524111.1"/>
    <s v="1"/>
    <s v="Pembinaan Pelaksanaan Kewirausahaan dan TEFA"/>
    <x v="1"/>
    <s v="Penyelenggaraan Pendidikan"/>
    <s v="Metode dan Kurikulum"/>
    <s v="Belanja Barang"/>
    <s v="Belanja Barang Non Operasional"/>
    <s v="Perjalanan Dinas"/>
    <s v="Non Covid"/>
  </r>
  <r>
    <s v="12"/>
    <s v="626402"/>
    <s v="SEKRETARIAT BADAN RISET DAN SUMBERDAYA MANUSIA KELAUTAN DAN PERIKANAN"/>
    <x v="0"/>
    <x v="0"/>
    <x v="0"/>
    <x v="11"/>
    <x v="23"/>
    <x v="57"/>
    <x v="25"/>
    <x v="125"/>
    <n v="413"/>
    <n v="250000"/>
    <n v="103250000"/>
    <n v="0"/>
    <n v="103250000"/>
    <m/>
    <n v="109833"/>
    <n v="9422176"/>
    <n v="13339540"/>
    <n v="14243828"/>
    <n v="7276778"/>
    <n v="8126151"/>
    <n v="8689958"/>
    <n v="8126151"/>
    <n v="7276778"/>
    <n v="9590586"/>
    <n v="7143515"/>
    <n v="9904706"/>
    <s v="WA.2378.EBA.994.002.GA"/>
    <s v="WA.2378.EBA.994.002.GA.521131"/>
    <s v="WA.2378.EBA.994.002.GA.521131.000519"/>
    <s v="000519"/>
    <s v="WA.2378.EBA.994.002.GA.521131.1"/>
    <s v="1"/>
    <s v="Operasional dan Pemeliharaan Kantor Pusat Pendidikan KP"/>
    <x v="1"/>
    <s v="Tata Usaha"/>
    <s v="Umum"/>
    <s v="Belanja Barang"/>
    <s v="Belanja Barang Operasional"/>
    <s v="Belanja Operasional Lainnya"/>
    <s v="Covid"/>
  </r>
  <r>
    <s v="12"/>
    <s v="626402"/>
    <s v="SEKRETARIAT BADAN RISET DAN SUMBERDAYA MANUSIA KELAUTAN DAN PERIKANAN"/>
    <x v="1"/>
    <x v="1"/>
    <x v="3"/>
    <x v="6"/>
    <x v="20"/>
    <x v="43"/>
    <x v="0"/>
    <x v="126"/>
    <n v="503"/>
    <n v="75000"/>
    <n v="37725000"/>
    <n v="0"/>
    <n v="37725000"/>
    <m/>
    <n v="860089"/>
    <n v="2863047"/>
    <n v="4296719"/>
    <n v="4296719"/>
    <n v="2863047"/>
    <n v="4870015"/>
    <n v="4296719"/>
    <n v="4296719"/>
    <n v="4296719"/>
    <n v="2006969"/>
    <n v="1912422"/>
    <n v="865816"/>
    <s v="DL.2376.AFA.001.051.A"/>
    <s v="DL.2376.AFA.001.051.A.521211"/>
    <s v="DL.2376.AFA.001.051.A.521211.000144"/>
    <s v="000144"/>
    <s v="DL.2376.AFA.001.051.A.521211.1"/>
    <s v="1"/>
    <s v="Bimbingan dan Pembinaan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3"/>
    <x v="0"/>
    <x v="37"/>
    <n v="3"/>
    <n v="1500000"/>
    <n v="4500000"/>
    <n v="0"/>
    <n v="4500000"/>
    <m/>
    <n v="102595"/>
    <n v="341516"/>
    <n v="512530.99999999994"/>
    <n v="512530.99999999994"/>
    <n v="341516"/>
    <n v="580916"/>
    <n v="512530.99999999994"/>
    <n v="512530.99999999994"/>
    <n v="512530.99999999994"/>
    <n v="239400"/>
    <n v="228122"/>
    <n v="103280"/>
    <s v="DL.2376.AFA.001.051.A"/>
    <s v="DL.2376.AFA.001.051.A.521211"/>
    <s v="DL.2376.AFA.001.051.A.521211.000146"/>
    <s v="000146"/>
    <s v="DL.2376.AFA.001.051.A.521211.3"/>
    <s v="3"/>
    <s v="Bimbingan dan Pembinaan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4"/>
    <x v="0"/>
    <x v="126"/>
    <n v="140"/>
    <n v="75000"/>
    <n v="10500000"/>
    <n v="0"/>
    <n v="10500000"/>
    <m/>
    <n v="1805371"/>
    <n v="1155946"/>
    <n v="962582"/>
    <n v="577973"/>
    <n v="577973"/>
    <n v="1155946"/>
    <n v="1155946"/>
    <n v="1000330"/>
    <n v="962582"/>
    <n v="385572"/>
    <n v="385572"/>
    <n v="374207"/>
    <s v="DL.2376.AFA.001.051.B"/>
    <s v="DL.2376.AFA.001.051.B.521211"/>
    <s v="DL.2376.AFA.001.051.B.521211.000150"/>
    <s v="000150"/>
    <s v="DL.2376.AFA.001.051.B.521211.1"/>
    <s v="1"/>
    <s v="Penyusunan NSPK Metode dan Kurikulum"/>
    <x v="1"/>
    <s v="Penyelenggaraan Pendidikan"/>
    <s v="Metode dan Kurikulum"/>
    <s v="Belanja Barang"/>
    <s v="Belanja Barang Non Operasional"/>
    <s v="Belanja Bahan"/>
    <s v="Non Covid"/>
  </r>
  <r>
    <s v="12"/>
    <s v="626402"/>
    <s v="SEKRETARIAT BADAN RISET DAN SUMBERDAYA MANUSIA KELAUTAN DAN PERIKANAN"/>
    <x v="1"/>
    <x v="1"/>
    <x v="3"/>
    <x v="6"/>
    <x v="20"/>
    <x v="44"/>
    <x v="0"/>
    <x v="37"/>
    <n v="2"/>
    <n v="1500000"/>
    <n v="3000000"/>
    <n v="0"/>
    <n v="3000000"/>
    <m/>
    <n v="515820.00000000006"/>
    <n v="330270"/>
    <n v="275023"/>
    <n v="165135"/>
    <n v="165135"/>
    <n v="330270"/>
    <n v="330270"/>
    <n v="285809"/>
    <n v="275023"/>
    <n v="110163"/>
    <n v="110163"/>
    <n v="106919"/>
    <s v="DL.2376.AFA.001.051.B"/>
    <s v="DL.2376.AFA.001.051.B.521211"/>
    <s v="DL.2376.AFA.001.051.B.521211.000152"/>
    <s v="000152"/>
    <s v="DL.2376.AFA.001.051.B.521211.3"/>
    <s v="3"/>
    <s v="Penyusunan NSPK Metode dan Kurikulum"/>
    <x v="1"/>
    <s v="Penyelenggaraan Pendidikan"/>
    <s v="Metode dan Kurikulum"/>
    <s v="Belanja Barang"/>
    <s v="Belanja Barang Non Operasional"/>
    <s v="Belanja Bahan"/>
    <s v="Non Covid"/>
  </r>
  <r>
    <s v="12"/>
    <s v="626402"/>
    <s v="SEKRETARIAT BADAN RISET DAN SUMBERDAYA MANUSIA KELAUTAN DAN PERIKANAN"/>
    <x v="1"/>
    <x v="1"/>
    <x v="3"/>
    <x v="6"/>
    <x v="12"/>
    <x v="45"/>
    <x v="0"/>
    <x v="126"/>
    <n v="100"/>
    <n v="75000"/>
    <n v="7500000"/>
    <n v="0"/>
    <n v="7500000"/>
    <m/>
    <n v="1630314"/>
    <n v="507561"/>
    <n v="507561"/>
    <n v="422825"/>
    <n v="422825"/>
    <n v="677247"/>
    <n v="846719"/>
    <n v="846719"/>
    <n v="846719"/>
    <n v="338088"/>
    <n v="274322"/>
    <n v="179100"/>
    <s v="DL.2376.AFA.001.052.A"/>
    <s v="DL.2376.AFA.001.052.A.521211"/>
    <s v="DL.2376.AFA.001.052.A.521211.000156"/>
    <s v="000156"/>
    <s v="DL.2376.AFA.001.052.A.521211.1"/>
    <s v="1"/>
    <s v="NSPK Peserta Didik"/>
    <x v="1"/>
    <s v="Penyelenggaraan Pendidikan"/>
    <s v="Peserta Didik dan Sarana Prasarana"/>
    <s v="Belanja Barang"/>
    <s v="Belanja Barang Non Operasional"/>
    <s v="Belanja Bahan"/>
    <s v="Non Covid"/>
  </r>
  <r>
    <s v="12"/>
    <s v="626402"/>
    <s v="SEKRETARIAT BADAN RISET DAN SUMBERDAYA MANUSIA KELAUTAN DAN PERIKANAN"/>
    <x v="1"/>
    <x v="1"/>
    <x v="3"/>
    <x v="6"/>
    <x v="12"/>
    <x v="45"/>
    <x v="0"/>
    <x v="2"/>
    <n v="1"/>
    <n v="1500000"/>
    <n v="1500000"/>
    <n v="0"/>
    <n v="1500000"/>
    <m/>
    <n v="326063"/>
    <n v="101512"/>
    <n v="101512"/>
    <n v="84565"/>
    <n v="84565"/>
    <n v="135449"/>
    <n v="169344"/>
    <n v="169344"/>
    <n v="169344"/>
    <n v="67618"/>
    <n v="54864"/>
    <n v="35820"/>
    <s v="DL.2376.AFA.001.052.A"/>
    <s v="DL.2376.AFA.001.052.A.521211"/>
    <s v="DL.2376.AFA.001.052.A.521211.000157"/>
    <s v="000157"/>
    <s v="DL.2376.AFA.001.052.A.521211.2"/>
    <s v="2"/>
    <s v="NSPK Peserta Didik"/>
    <x v="1"/>
    <s v="Penyelenggaraan Pendidikan"/>
    <s v="Peserta Didik dan Sarana Prasarana"/>
    <s v="Belanja Barang"/>
    <s v="Belanja Barang Non Operasional"/>
    <s v="Belanja Bahan"/>
    <s v="Non Covid"/>
  </r>
  <r>
    <s v="12"/>
    <s v="626402"/>
    <s v="SEKRETARIAT BADAN RISET DAN SUMBERDAYA MANUSIA KELAUTAN DAN PERIKANAN"/>
    <x v="1"/>
    <x v="1"/>
    <x v="3"/>
    <x v="6"/>
    <x v="12"/>
    <x v="45"/>
    <x v="0"/>
    <x v="127"/>
    <n v="3"/>
    <n v="350000"/>
    <n v="1050000"/>
    <n v="0"/>
    <n v="1050000"/>
    <m/>
    <n v="228244"/>
    <n v="71058"/>
    <n v="71058"/>
    <n v="59195"/>
    <n v="59195"/>
    <n v="94815"/>
    <n v="118541"/>
    <n v="118541"/>
    <n v="118541"/>
    <n v="47332"/>
    <n v="38405"/>
    <n v="25075"/>
    <s v="DL.2376.AFA.001.052.A"/>
    <s v="DL.2376.AFA.001.052.A.521211"/>
    <s v="DL.2376.AFA.001.052.A.521211.000159"/>
    <s v="000159"/>
    <s v="DL.2376.AFA.001.052.A.521211.4"/>
    <s v="4"/>
    <s v="NSPK Peserta Didik"/>
    <x v="1"/>
    <s v="Penyelenggaraan Pendidikan"/>
    <s v="Peserta Didik dan Sarana Prasarana"/>
    <s v="Belanja Barang"/>
    <s v="Belanja Barang Non Operasional"/>
    <s v="Belanja Bahan"/>
    <s v="Non Covid"/>
  </r>
  <r>
    <s v="12"/>
    <s v="626402"/>
    <s v="SEKRETARIAT BADAN RISET DAN SUMBERDAYA MANUSIA KELAUTAN DAN PERIKANAN"/>
    <x v="1"/>
    <x v="1"/>
    <x v="3"/>
    <x v="6"/>
    <x v="13"/>
    <x v="46"/>
    <x v="0"/>
    <x v="126"/>
    <n v="200"/>
    <n v="75000"/>
    <n v="15000000"/>
    <n v="0"/>
    <n v="15000000"/>
    <m/>
    <n v="735512"/>
    <n v="1797095"/>
    <n v="2979102"/>
    <n v="2278791"/>
    <n v="2908700"/>
    <n v="2180599"/>
    <n v="1263525"/>
    <n v="211205"/>
    <n v="55580"/>
    <n v="74107"/>
    <n v="74107"/>
    <n v="441677"/>
    <s v="DL.2376.AFA.001.053.A"/>
    <s v="DL.2376.AFA.001.053.A.521211"/>
    <s v="DL.2376.AFA.001.053.A.521211.000167"/>
    <s v="000167"/>
    <s v="DL.2376.AFA.001.053.A.521211.1"/>
    <s v="1"/>
    <s v="Pengembangan Kelembagaan Pendidikan KP"/>
    <x v="1"/>
    <s v="Kelembagaan dan Ketenagaan"/>
    <s v="Kelembagaan"/>
    <s v="Belanja Barang"/>
    <s v="Belanja Barang Non Operasional"/>
    <s v="Belanja Bahan"/>
    <s v="Non Covid"/>
  </r>
  <r>
    <s v="12"/>
    <s v="626402"/>
    <s v="SEKRETARIAT BADAN RISET DAN SUMBERDAYA MANUSIA KELAUTAN DAN PERIKANAN"/>
    <x v="1"/>
    <x v="1"/>
    <x v="3"/>
    <x v="6"/>
    <x v="13"/>
    <x v="46"/>
    <x v="0"/>
    <x v="37"/>
    <n v="8"/>
    <n v="1500000"/>
    <n v="12000000"/>
    <n v="0"/>
    <n v="12000000"/>
    <m/>
    <n v="588410"/>
    <n v="1437676"/>
    <n v="2383281"/>
    <n v="1823032"/>
    <n v="2326960"/>
    <n v="1744479"/>
    <n v="1010820"/>
    <n v="168964"/>
    <n v="44464"/>
    <n v="59286"/>
    <n v="59286"/>
    <n v="353342"/>
    <s v="DL.2376.AFA.001.053.A"/>
    <s v="DL.2376.AFA.001.053.A.521211"/>
    <s v="DL.2376.AFA.001.053.A.521211.000169"/>
    <s v="000169"/>
    <s v="DL.2376.AFA.001.053.A.521211.3"/>
    <s v="3"/>
    <s v="Pengembangan Kelembagaan Pendidikan KP"/>
    <x v="1"/>
    <s v="Kelembagaan dan Ketenagaan"/>
    <s v="Kelembagaan"/>
    <s v="Belanja Barang"/>
    <s v="Belanja Barang Non Operasional"/>
    <s v="Belanja Bahan"/>
    <s v="Non Covid"/>
  </r>
  <r>
    <s v="12"/>
    <s v="626402"/>
    <s v="SEKRETARIAT BADAN RISET DAN SUMBERDAYA MANUSIA KELAUTAN DAN PERIKANAN"/>
    <x v="1"/>
    <x v="1"/>
    <x v="3"/>
    <x v="6"/>
    <x v="13"/>
    <x v="46"/>
    <x v="0"/>
    <x v="128"/>
    <n v="62"/>
    <n v="500000"/>
    <n v="31000000"/>
    <n v="0"/>
    <n v="31000000"/>
    <m/>
    <n v="1520058"/>
    <n v="3713996"/>
    <n v="6156810"/>
    <n v="4709501"/>
    <n v="6011314"/>
    <n v="4506571"/>
    <n v="2611284"/>
    <n v="436490"/>
    <n v="114866"/>
    <n v="153154"/>
    <n v="153154"/>
    <n v="912802"/>
    <s v="DL.2376.AFA.001.053.A"/>
    <s v="DL.2376.AFA.001.053.A.521211"/>
    <s v="DL.2376.AFA.001.053.A.521211.001378"/>
    <s v="001378"/>
    <s v="DL.2376.AFA.001.053.A.521211.5"/>
    <s v="5"/>
    <s v="Pengembangan Kelembagaan Pendidikan KP"/>
    <x v="1"/>
    <s v="Kelembagaan dan Ketenagaan"/>
    <s v="Kelembagaan"/>
    <s v="Belanja Barang"/>
    <s v="Belanja Barang Non Operasional"/>
    <s v="Belanja Bahan"/>
    <s v="Non Covid"/>
  </r>
  <r>
    <s v="12"/>
    <s v="626402"/>
    <s v="SEKRETARIAT BADAN RISET DAN SUMBERDAYA MANUSIA KELAUTAN DAN PERIKANAN"/>
    <x v="1"/>
    <x v="1"/>
    <x v="3"/>
    <x v="6"/>
    <x v="21"/>
    <x v="47"/>
    <x v="0"/>
    <x v="126"/>
    <n v="250"/>
    <n v="75000"/>
    <n v="18750000"/>
    <n v="0"/>
    <n v="18750000"/>
    <m/>
    <n v="70664"/>
    <n v="0"/>
    <n v="835118"/>
    <n v="0"/>
    <n v="6290685"/>
    <n v="835118"/>
    <n v="4482334"/>
    <n v="2629015"/>
    <n v="835118"/>
    <n v="0"/>
    <n v="0"/>
    <n v="2771948"/>
    <s v="DL.2376.AFA.001.054.A"/>
    <s v="DL.2376.AFA.001.054.A.521211"/>
    <s v="DL.2376.AFA.001.054.A.521211.000181"/>
    <s v="000181"/>
    <s v="DL.2376.AFA.001.054.A.521211.1"/>
    <s v="1"/>
    <s v="Penyiapan Pendidik dan Tenaga Kependidikan"/>
    <x v="1"/>
    <s v="Kelembagaan dan Ketenagaan"/>
    <s v="Ketenagaan"/>
    <s v="Belanja Barang"/>
    <s v="Belanja Barang Non Operasional"/>
    <s v="Belanja Bahan"/>
    <s v="Non Covid"/>
  </r>
  <r>
    <s v="12"/>
    <s v="626402"/>
    <s v="SEKRETARIAT BADAN RISET DAN SUMBERDAYA MANUSIA KELAUTAN DAN PERIKANAN"/>
    <x v="1"/>
    <x v="1"/>
    <x v="3"/>
    <x v="6"/>
    <x v="21"/>
    <x v="47"/>
    <x v="0"/>
    <x v="26"/>
    <n v="8"/>
    <n v="1500000"/>
    <n v="12000000"/>
    <n v="0"/>
    <n v="12000000"/>
    <m/>
    <n v="45225"/>
    <n v="0"/>
    <n v="534475"/>
    <n v="0"/>
    <n v="4026039"/>
    <n v="534475"/>
    <n v="2868694"/>
    <n v="1682570"/>
    <n v="534475"/>
    <n v="0"/>
    <n v="0"/>
    <n v="1774047"/>
    <s v="DL.2376.AFA.001.054.A"/>
    <s v="DL.2376.AFA.001.054.A.521211"/>
    <s v="DL.2376.AFA.001.054.A.521211.000182"/>
    <s v="000182"/>
    <s v="DL.2376.AFA.001.054.A.521211.2"/>
    <s v="2"/>
    <s v="Penyiapan Pendidik dan Tenaga Kependidikan"/>
    <x v="1"/>
    <s v="Kelembagaan dan Ketenagaan"/>
    <s v="Ketenagaan"/>
    <s v="Belanja Barang"/>
    <s v="Belanja Barang Non Operasional"/>
    <s v="Belanja Bahan"/>
    <s v="Non Covid"/>
  </r>
  <r>
    <s v="12"/>
    <s v="626402"/>
    <s v="SEKRETARIAT BADAN RISET DAN SUMBERDAYA MANUSIA KELAUTAN DAN PERIKANAN"/>
    <x v="1"/>
    <x v="1"/>
    <x v="3"/>
    <x v="6"/>
    <x v="21"/>
    <x v="47"/>
    <x v="0"/>
    <x v="37"/>
    <n v="8"/>
    <n v="1500000"/>
    <n v="12000000"/>
    <n v="0"/>
    <n v="12000000"/>
    <m/>
    <n v="45225"/>
    <n v="0"/>
    <n v="534475"/>
    <n v="0"/>
    <n v="4026039"/>
    <n v="534475"/>
    <n v="2868694"/>
    <n v="1682570"/>
    <n v="534475"/>
    <n v="0"/>
    <n v="0"/>
    <n v="1774047"/>
    <s v="DL.2376.AFA.001.054.A"/>
    <s v="DL.2376.AFA.001.054.A.521211"/>
    <s v="DL.2376.AFA.001.054.A.521211.000183"/>
    <s v="000183"/>
    <s v="DL.2376.AFA.001.054.A.521211.3"/>
    <s v="3"/>
    <s v="Penyiapan Pendidik dan Tenaga Kependidikan"/>
    <x v="1"/>
    <s v="Kelembagaan dan Ketenagaan"/>
    <s v="Ketenagaan"/>
    <s v="Belanja Barang"/>
    <s v="Belanja Barang Non Operasional"/>
    <s v="Belanja Bahan"/>
    <s v="Non Covid"/>
  </r>
  <r>
    <s v="12"/>
    <s v="626402"/>
    <s v="SEKRETARIAT BADAN RISET DAN SUMBERDAYA MANUSIA KELAUTAN DAN PERIKANAN"/>
    <x v="1"/>
    <x v="1"/>
    <x v="3"/>
    <x v="6"/>
    <x v="21"/>
    <x v="48"/>
    <x v="0"/>
    <x v="126"/>
    <n v="90"/>
    <n v="75000"/>
    <n v="6750000"/>
    <n v="0"/>
    <n v="6750000"/>
    <m/>
    <n v="327925"/>
    <n v="3788185"/>
    <n v="0"/>
    <n v="1271036"/>
    <n v="0"/>
    <n v="0"/>
    <n v="0"/>
    <n v="0"/>
    <n v="0"/>
    <n v="0"/>
    <n v="1362854"/>
    <n v="0"/>
    <s v="DL.2376.AFA.001.054.B"/>
    <s v="DL.2376.AFA.001.054.B.521211"/>
    <s v="DL.2376.AFA.001.054.B.521211.000186"/>
    <s v="000186"/>
    <s v="DL.2376.AFA.001.054.B.521211.1"/>
    <s v="1"/>
    <s v="Evaluasi Beban Kerja Guru dan Dosen"/>
    <x v="1"/>
    <s v="Kelembagaan dan Ketenagaan"/>
    <s v="Ketenagaan"/>
    <s v="Belanja Barang"/>
    <s v="Belanja Barang Non Operasional"/>
    <s v="Belanja Bahan"/>
    <s v="Non Covid"/>
  </r>
  <r>
    <s v="12"/>
    <s v="626402"/>
    <s v="SEKRETARIAT BADAN RISET DAN SUMBERDAYA MANUSIA KELAUTAN DAN PERIKANAN"/>
    <x v="1"/>
    <x v="1"/>
    <x v="3"/>
    <x v="6"/>
    <x v="21"/>
    <x v="48"/>
    <x v="0"/>
    <x v="26"/>
    <n v="2"/>
    <n v="1500000"/>
    <n v="3000000"/>
    <n v="0"/>
    <n v="3000000"/>
    <m/>
    <n v="145744"/>
    <n v="1683638"/>
    <n v="0"/>
    <n v="564905"/>
    <n v="0"/>
    <n v="0"/>
    <n v="0"/>
    <n v="0"/>
    <n v="0"/>
    <n v="0"/>
    <n v="605713"/>
    <n v="0"/>
    <s v="DL.2376.AFA.001.054.B"/>
    <s v="DL.2376.AFA.001.054.B.521211"/>
    <s v="DL.2376.AFA.001.054.B.521211.000187"/>
    <s v="000187"/>
    <s v="DL.2376.AFA.001.054.B.521211.2"/>
    <s v="2"/>
    <s v="Evaluasi Beban Kerja Guru dan Dosen"/>
    <x v="1"/>
    <s v="Kelembagaan dan Ketenagaan"/>
    <s v="Ketenagaan"/>
    <s v="Belanja Barang"/>
    <s v="Belanja Barang Non Operasional"/>
    <s v="Belanja Bahan"/>
    <s v="Non Covid"/>
  </r>
  <r>
    <s v="12"/>
    <s v="626402"/>
    <s v="SEKRETARIAT BADAN RISET DAN SUMBERDAYA MANUSIA KELAUTAN DAN PERIKANAN"/>
    <x v="1"/>
    <x v="1"/>
    <x v="3"/>
    <x v="6"/>
    <x v="21"/>
    <x v="48"/>
    <x v="0"/>
    <x v="37"/>
    <n v="2"/>
    <n v="1500000"/>
    <n v="3000000"/>
    <n v="0"/>
    <n v="3000000"/>
    <m/>
    <n v="145744"/>
    <n v="1683638"/>
    <n v="0"/>
    <n v="564905"/>
    <n v="0"/>
    <n v="0"/>
    <n v="0"/>
    <n v="0"/>
    <n v="0"/>
    <n v="0"/>
    <n v="605713"/>
    <n v="0"/>
    <s v="DL.2376.AFA.001.054.B"/>
    <s v="DL.2376.AFA.001.054.B.521211"/>
    <s v="DL.2376.AFA.001.054.B.521211.000188"/>
    <s v="000188"/>
    <s v="DL.2376.AFA.001.054.B.521211.3"/>
    <s v="3"/>
    <s v="Evaluasi Beban Kerja Guru dan Dosen"/>
    <x v="1"/>
    <s v="Kelembagaan dan Ketenagaan"/>
    <s v="Ketenagaan"/>
    <s v="Belanja Barang"/>
    <s v="Belanja Barang Non Operasional"/>
    <s v="Belanja Bahan"/>
    <s v="Non Covid"/>
  </r>
  <r>
    <s v="12"/>
    <s v="626402"/>
    <s v="SEKRETARIAT BADAN RISET DAN SUMBERDAYA MANUSIA KELAUTAN DAN PERIKANAN"/>
    <x v="1"/>
    <x v="1"/>
    <x v="3"/>
    <x v="6"/>
    <x v="21"/>
    <x v="48"/>
    <x v="0"/>
    <x v="129"/>
    <n v="36"/>
    <n v="250000"/>
    <n v="9000000"/>
    <n v="0"/>
    <n v="9000000"/>
    <m/>
    <n v="437233"/>
    <n v="5050913"/>
    <n v="0"/>
    <n v="1694714"/>
    <n v="0"/>
    <n v="0"/>
    <n v="0"/>
    <n v="0"/>
    <n v="0"/>
    <n v="0"/>
    <n v="1817140"/>
    <n v="0"/>
    <s v="DL.2376.AFA.001.054.B"/>
    <s v="DL.2376.AFA.001.054.B.521211"/>
    <s v="DL.2376.AFA.001.054.B.521211.000190"/>
    <s v="000190"/>
    <s v="DL.2376.AFA.001.054.B.521211.5"/>
    <s v="5"/>
    <s v="Evaluasi Beban Kerja Guru dan Dosen"/>
    <x v="1"/>
    <s v="Kelembagaan dan Ketenagaan"/>
    <s v="Ketenagaan"/>
    <s v="Belanja Barang"/>
    <s v="Belanja Barang Non Operasional"/>
    <s v="Belanja Bahan"/>
    <s v="Non Covid"/>
  </r>
  <r>
    <s v="12"/>
    <s v="626402"/>
    <s v="SEKRETARIAT BADAN RISET DAN SUMBERDAYA MANUSIA KELAUTAN DAN PERIKANAN"/>
    <x v="0"/>
    <x v="0"/>
    <x v="0"/>
    <x v="1"/>
    <x v="22"/>
    <x v="49"/>
    <x v="0"/>
    <x v="126"/>
    <n v="200"/>
    <n v="75000"/>
    <n v="15000000"/>
    <n v="0"/>
    <n v="15000000"/>
    <m/>
    <n v="88659"/>
    <n v="694499"/>
    <n v="635393"/>
    <n v="1137797"/>
    <n v="2910986"/>
    <n v="1714083"/>
    <n v="1359445"/>
    <n v="1714083"/>
    <n v="1448105"/>
    <n v="1287335"/>
    <n v="1418552"/>
    <n v="591063"/>
    <s v="WA.2378.EBA.958.306.A"/>
    <s v="WA.2378.EBA.958.306.A.521211"/>
    <s v="WA.2378.EBA.958.306.A.521211.000319"/>
    <s v="000319"/>
    <s v="WA.2378.EBA.958.306.A.521211.1"/>
    <s v="1"/>
    <s v="Kerjasama Pendidikan KP"/>
    <x v="1"/>
    <s v="Perencanaan dan Evaluasi"/>
    <s v="Perencanaan"/>
    <s v="Belanja Barang"/>
    <s v="Belanja Barang Non Operasional"/>
    <s v="Belanja Bahan"/>
    <s v="Non Covid"/>
  </r>
  <r>
    <s v="12"/>
    <s v="626402"/>
    <s v="SEKRETARIAT BADAN RISET DAN SUMBERDAYA MANUSIA KELAUTAN DAN PERIKANAN"/>
    <x v="0"/>
    <x v="0"/>
    <x v="0"/>
    <x v="1"/>
    <x v="22"/>
    <x v="49"/>
    <x v="0"/>
    <x v="26"/>
    <n v="6"/>
    <n v="1500000"/>
    <n v="9000000"/>
    <n v="0"/>
    <n v="9000000"/>
    <m/>
    <n v="53196"/>
    <n v="416700"/>
    <n v="381236"/>
    <n v="682678"/>
    <n v="1746592"/>
    <n v="1028450"/>
    <n v="815667"/>
    <n v="1028450"/>
    <n v="868863"/>
    <n v="772401"/>
    <n v="851131"/>
    <n v="354636"/>
    <s v="WA.2378.EBA.958.306.A"/>
    <s v="WA.2378.EBA.958.306.A.521211"/>
    <s v="WA.2378.EBA.958.306.A.521211.000320"/>
    <s v="000320"/>
    <s v="WA.2378.EBA.958.306.A.521211.2"/>
    <s v="2"/>
    <s v="Kerjasama Pendidikan KP"/>
    <x v="1"/>
    <s v="Perencanaan dan Evaluasi"/>
    <s v="Perencanaan"/>
    <s v="Belanja Barang"/>
    <s v="Belanja Barang Non Operasional"/>
    <s v="Belanja Bahan"/>
    <s v="Non Covid"/>
  </r>
  <r>
    <s v="12"/>
    <s v="626402"/>
    <s v="SEKRETARIAT BADAN RISET DAN SUMBERDAYA MANUSIA KELAUTAN DAN PERIKANAN"/>
    <x v="0"/>
    <x v="0"/>
    <x v="0"/>
    <x v="1"/>
    <x v="22"/>
    <x v="49"/>
    <x v="0"/>
    <x v="37"/>
    <n v="6"/>
    <n v="1500000"/>
    <n v="9000000"/>
    <n v="0"/>
    <n v="9000000"/>
    <m/>
    <n v="53196"/>
    <n v="416700"/>
    <n v="381236"/>
    <n v="682678"/>
    <n v="1746592"/>
    <n v="1028450"/>
    <n v="815667"/>
    <n v="1028450"/>
    <n v="868863"/>
    <n v="772401"/>
    <n v="851131"/>
    <n v="354636"/>
    <s v="WA.2378.EBA.958.306.A"/>
    <s v="WA.2378.EBA.958.306.A.521211"/>
    <s v="WA.2378.EBA.958.306.A.521211.000321"/>
    <s v="000321"/>
    <s v="WA.2378.EBA.958.306.A.521211.3"/>
    <s v="3"/>
    <s v="Kerjasama Pendidikan KP"/>
    <x v="1"/>
    <s v="Perencanaan dan Evaluasi"/>
    <s v="Perencanaan"/>
    <s v="Belanja Barang"/>
    <s v="Belanja Barang Non Operasional"/>
    <s v="Belanja Bahan"/>
    <s v="Non Covid"/>
  </r>
  <r>
    <s v="12"/>
    <s v="626402"/>
    <s v="SEKRETARIAT BADAN RISET DAN SUMBERDAYA MANUSIA KELAUTAN DAN PERIKANAN"/>
    <x v="0"/>
    <x v="0"/>
    <x v="0"/>
    <x v="7"/>
    <x v="14"/>
    <x v="50"/>
    <x v="0"/>
    <x v="28"/>
    <n v="4"/>
    <n v="1500000"/>
    <n v="6000000"/>
    <n v="0"/>
    <n v="6000000"/>
    <m/>
    <n v="1006935"/>
    <n v="649098"/>
    <n v="0"/>
    <n v="274619"/>
    <n v="320388"/>
    <n v="291262"/>
    <n v="1077670"/>
    <n v="499307"/>
    <n v="37448"/>
    <n v="291262"/>
    <n v="37448"/>
    <n v="1514563"/>
    <s v="WA.2378.EBA.962.301.A"/>
    <s v="WA.2378.EBA.962.301.A.521211"/>
    <s v="WA.2378.EBA.962.301.A.521211.000611"/>
    <s v="000611"/>
    <s v="WA.2378.EBA.962.301.A.521211.1"/>
    <s v="1"/>
    <s v="Pengelolaan dan Implementasi BMN"/>
    <x v="1"/>
    <s v="Tata Usaha"/>
    <s v="Umum"/>
    <s v="Belanja Barang"/>
    <s v="Belanja Barang Non Operasional"/>
    <s v="Belanja Bahan"/>
    <s v="Non Covid"/>
  </r>
  <r>
    <s v="12"/>
    <s v="626402"/>
    <s v="SEKRETARIAT BADAN RISET DAN SUMBERDAYA MANUSIA KELAUTAN DAN PERIKANAN"/>
    <x v="0"/>
    <x v="0"/>
    <x v="0"/>
    <x v="7"/>
    <x v="14"/>
    <x v="50"/>
    <x v="0"/>
    <x v="2"/>
    <n v="4"/>
    <n v="1500000"/>
    <n v="6000000"/>
    <n v="0"/>
    <n v="6000000"/>
    <m/>
    <n v="1006935"/>
    <n v="649098"/>
    <n v="0"/>
    <n v="274619"/>
    <n v="320388"/>
    <n v="291262"/>
    <n v="1077670"/>
    <n v="499307"/>
    <n v="37448"/>
    <n v="291262"/>
    <n v="37448"/>
    <n v="1514563"/>
    <s v="WA.2378.EBA.962.301.A"/>
    <s v="WA.2378.EBA.962.301.A.521211"/>
    <s v="WA.2378.EBA.962.301.A.521211.000612"/>
    <s v="000612"/>
    <s v="WA.2378.EBA.962.301.A.521211.2"/>
    <s v="2"/>
    <s v="Pengelolaan dan Implementasi BMN"/>
    <x v="1"/>
    <s v="Tata Usaha"/>
    <s v="Umum"/>
    <s v="Belanja Barang"/>
    <s v="Belanja Barang Non Operasional"/>
    <s v="Belanja Bahan"/>
    <s v="Non Covid"/>
  </r>
  <r>
    <s v="12"/>
    <s v="626402"/>
    <s v="SEKRETARIAT BADAN RISET DAN SUMBERDAYA MANUSIA KELAUTAN DAN PERIKANAN"/>
    <x v="0"/>
    <x v="0"/>
    <x v="0"/>
    <x v="7"/>
    <x v="14"/>
    <x v="50"/>
    <x v="0"/>
    <x v="130"/>
    <n v="12"/>
    <n v="500000"/>
    <n v="6000000"/>
    <n v="0"/>
    <n v="6000000"/>
    <m/>
    <n v="1006935"/>
    <n v="649098"/>
    <n v="0"/>
    <n v="274619"/>
    <n v="320388"/>
    <n v="291262"/>
    <n v="1077670"/>
    <n v="499307"/>
    <n v="37448"/>
    <n v="291262"/>
    <n v="37448"/>
    <n v="1514563"/>
    <s v="WA.2378.EBA.962.301.A"/>
    <s v="WA.2378.EBA.962.301.A.521211"/>
    <s v="WA.2378.EBA.962.301.A.521211.000614"/>
    <s v="000614"/>
    <s v="WA.2378.EBA.962.301.A.521211.4"/>
    <s v="4"/>
    <s v="Pengelolaan dan Implementasi BMN"/>
    <x v="1"/>
    <s v="Tata Usaha"/>
    <s v="Umum"/>
    <s v="Belanja Barang"/>
    <s v="Belanja Barang Non Operasional"/>
    <s v="Belanja Bahan"/>
    <s v="Non Covid"/>
  </r>
  <r>
    <s v="12"/>
    <s v="626402"/>
    <s v="SEKRETARIAT BADAN RISET DAN SUMBERDAYA MANUSIA KELAUTAN DAN PERIKANAN"/>
    <x v="0"/>
    <x v="0"/>
    <x v="0"/>
    <x v="7"/>
    <x v="14"/>
    <x v="51"/>
    <x v="0"/>
    <x v="47"/>
    <n v="4"/>
    <n v="1500000"/>
    <n v="6000000"/>
    <n v="0"/>
    <n v="6000000"/>
    <m/>
    <n v="340730"/>
    <n v="383086"/>
    <n v="393150"/>
    <n v="471781"/>
    <n v="471781"/>
    <n v="460248"/>
    <n v="602831"/>
    <n v="419360"/>
    <n v="393150"/>
    <n v="524201"/>
    <n v="1136488"/>
    <n v="403194"/>
    <s v="WA.2378.EBA.962.301.B"/>
    <s v="WA.2378.EBA.962.301.B.521211"/>
    <s v="WA.2378.EBA.962.301.B.521211.000617"/>
    <s v="000617"/>
    <s v="WA.2378.EBA.962.301.B.521211.1"/>
    <s v="1"/>
    <s v="Pembinaan dan Koordinasi Kepala Pusdik KP"/>
    <x v="1"/>
    <s v="Tata Usaha"/>
    <s v="Umum"/>
    <s v="Belanja Barang"/>
    <s v="Belanja Barang Non Operasional"/>
    <s v="Belanja Bahan"/>
    <s v="Non Covid"/>
  </r>
  <r>
    <s v="12"/>
    <s v="626402"/>
    <s v="SEKRETARIAT BADAN RISET DAN SUMBERDAYA MANUSIA KELAUTAN DAN PERIKANAN"/>
    <x v="0"/>
    <x v="0"/>
    <x v="0"/>
    <x v="7"/>
    <x v="14"/>
    <x v="52"/>
    <x v="0"/>
    <x v="2"/>
    <n v="8"/>
    <n v="1500000"/>
    <n v="12000000"/>
    <n v="0"/>
    <n v="12000000"/>
    <m/>
    <n v="63077"/>
    <n v="2098462"/>
    <n v="800000"/>
    <n v="46154"/>
    <n v="1492308"/>
    <n v="276923"/>
    <n v="800000"/>
    <n v="69231"/>
    <n v="1469231"/>
    <n v="46154"/>
    <n v="3807692"/>
    <n v="1030768"/>
    <s v="WA.2378.EBA.962.301.C"/>
    <s v="WA.2378.EBA.962.301.C.521211"/>
    <s v="WA.2378.EBA.962.301.C.521211.000623"/>
    <s v="000623"/>
    <s v="WA.2378.EBA.962.301.C.521211.2"/>
    <s v="2"/>
    <s v="Pengelolaan Kearsipan, Tata Naskah Dinas dan Persuratan Pusat Pendidikan KP"/>
    <x v="1"/>
    <s v="Tata Usaha"/>
    <s v="Umum"/>
    <s v="Belanja Barang"/>
    <s v="Belanja Barang Non Operasional"/>
    <s v="Belanja Bahan"/>
    <s v="Non Covid"/>
  </r>
  <r>
    <s v="12"/>
    <s v="626402"/>
    <s v="SEKRETARIAT BADAN RISET DAN SUMBERDAYA MANUSIA KELAUTAN DAN PERIKANAN"/>
    <x v="0"/>
    <x v="0"/>
    <x v="0"/>
    <x v="7"/>
    <x v="14"/>
    <x v="52"/>
    <x v="0"/>
    <x v="131"/>
    <n v="12"/>
    <n v="500000"/>
    <n v="6000000"/>
    <n v="0"/>
    <n v="6000000"/>
    <m/>
    <n v="31538"/>
    <n v="1049231"/>
    <n v="400000"/>
    <n v="23077"/>
    <n v="746154"/>
    <n v="138462"/>
    <n v="400000"/>
    <n v="34615"/>
    <n v="734615"/>
    <n v="23077"/>
    <n v="1903846"/>
    <n v="515385"/>
    <s v="WA.2378.EBA.962.301.C"/>
    <s v="WA.2378.EBA.962.301.C.521211"/>
    <s v="WA.2378.EBA.962.301.C.521211.000625"/>
    <s v="000625"/>
    <s v="WA.2378.EBA.962.301.C.521211.4"/>
    <s v="4"/>
    <s v="Pengelolaan Kearsipan, Tata Naskah Dinas dan Persuratan Pusat Pendidikan KP"/>
    <x v="1"/>
    <s v="Tata Usaha"/>
    <s v="Umum"/>
    <s v="Belanja Barang"/>
    <s v="Belanja Barang Non Operasional"/>
    <s v="Belanja Bahan"/>
    <s v="Non Covid"/>
  </r>
  <r>
    <s v="12"/>
    <s v="626402"/>
    <s v="SEKRETARIAT BADAN RISET DAN SUMBERDAYA MANUSIA KELAUTAN DAN PERIKANAN"/>
    <x v="0"/>
    <x v="0"/>
    <x v="0"/>
    <x v="7"/>
    <x v="14"/>
    <x v="53"/>
    <x v="0"/>
    <x v="29"/>
    <n v="4"/>
    <n v="1500000"/>
    <n v="6000000"/>
    <n v="0"/>
    <n v="6000000"/>
    <m/>
    <n v="344265"/>
    <n v="344265"/>
    <n v="344265"/>
    <n v="389926"/>
    <n v="389926"/>
    <n v="723319"/>
    <n v="389926"/>
    <n v="389926"/>
    <n v="389926"/>
    <n v="1176300"/>
    <n v="523283"/>
    <n v="594673"/>
    <s v="WA.2378.EBA.962.301.E"/>
    <s v="WA.2378.EBA.962.301.E.521211"/>
    <s v="WA.2378.EBA.962.301.E.521211.000635"/>
    <s v="000635"/>
    <s v="WA.2378.EBA.962.301.E.521211.1"/>
    <s v="1"/>
    <s v="Pengelolaan Administrasi Kepegawaian Pusdik KP"/>
    <x v="1"/>
    <s v="Tata Usaha"/>
    <s v="Umum"/>
    <s v="Belanja Barang"/>
    <s v="Belanja Barang Non Operasional"/>
    <s v="Belanja Bahan"/>
    <s v="Non Covid"/>
  </r>
  <r>
    <s v="12"/>
    <s v="626402"/>
    <s v="SEKRETARIAT BADAN RISET DAN SUMBERDAYA MANUSIA KELAUTAN DAN PERIKANAN"/>
    <x v="0"/>
    <x v="0"/>
    <x v="0"/>
    <x v="7"/>
    <x v="14"/>
    <x v="53"/>
    <x v="0"/>
    <x v="2"/>
    <n v="4"/>
    <n v="1500000"/>
    <n v="6000000"/>
    <n v="0"/>
    <n v="6000000"/>
    <m/>
    <n v="344265"/>
    <n v="344265"/>
    <n v="344265"/>
    <n v="389926"/>
    <n v="389926"/>
    <n v="723319"/>
    <n v="389926"/>
    <n v="389926"/>
    <n v="389926"/>
    <n v="1176300"/>
    <n v="523283"/>
    <n v="594673"/>
    <s v="WA.2378.EBA.962.301.E"/>
    <s v="WA.2378.EBA.962.301.E.521211"/>
    <s v="WA.2378.EBA.962.301.E.521211.000636"/>
    <s v="000636"/>
    <s v="WA.2378.EBA.962.301.E.521211.2"/>
    <s v="2"/>
    <s v="Pengelolaan Administrasi Kepegawaian Pusdik KP"/>
    <x v="1"/>
    <s v="Tata Usaha"/>
    <s v="Umum"/>
    <s v="Belanja Barang"/>
    <s v="Belanja Barang Non Operasional"/>
    <s v="Belanja Bahan"/>
    <s v="Non Covid"/>
  </r>
  <r>
    <s v="12"/>
    <s v="626402"/>
    <s v="SEKRETARIAT BADAN RISET DAN SUMBERDAYA MANUSIA KELAUTAN DAN PERIKANAN"/>
    <x v="0"/>
    <x v="0"/>
    <x v="0"/>
    <x v="7"/>
    <x v="14"/>
    <x v="53"/>
    <x v="0"/>
    <x v="131"/>
    <n v="24"/>
    <n v="250000"/>
    <n v="6000000"/>
    <n v="0"/>
    <n v="6000000"/>
    <m/>
    <n v="344265"/>
    <n v="344265"/>
    <n v="344265"/>
    <n v="389926"/>
    <n v="389926"/>
    <n v="723319"/>
    <n v="389926"/>
    <n v="389926"/>
    <n v="389926"/>
    <n v="1176300"/>
    <n v="523283"/>
    <n v="594673"/>
    <s v="WA.2378.EBA.962.301.E"/>
    <s v="WA.2378.EBA.962.301.E.521211"/>
    <s v="WA.2378.EBA.962.301.E.521211.000638"/>
    <s v="000638"/>
    <s v="WA.2378.EBA.962.301.E.521211.4"/>
    <s v="4"/>
    <s v="Pengelolaan Administrasi Kepegawaian Pusdik KP"/>
    <x v="1"/>
    <s v="Tata Usaha"/>
    <s v="Umum"/>
    <s v="Belanja Barang"/>
    <s v="Belanja Barang Non Operasional"/>
    <s v="Belanja Bahan"/>
    <s v="Non Covid"/>
  </r>
  <r>
    <s v="12"/>
    <s v="626402"/>
    <s v="SEKRETARIAT BADAN RISET DAN SUMBERDAYA MANUSIA KELAUTAN DAN PERIKANAN"/>
    <x v="0"/>
    <x v="0"/>
    <x v="0"/>
    <x v="7"/>
    <x v="14"/>
    <x v="54"/>
    <x v="0"/>
    <x v="126"/>
    <n v="160"/>
    <n v="75000"/>
    <n v="12000000"/>
    <n v="0"/>
    <n v="12000000"/>
    <m/>
    <n v="59950"/>
    <n v="1498741"/>
    <n v="1187003"/>
    <n v="3656928"/>
    <n v="2338036"/>
    <n v="1139043"/>
    <n v="299748"/>
    <n v="239799"/>
    <n v="59950"/>
    <n v="59950"/>
    <n v="59950"/>
    <n v="1400902"/>
    <s v="WA.2378.EBA.962.301.F"/>
    <s v="WA.2378.EBA.962.301.F.521211"/>
    <s v="WA.2378.EBA.962.301.F.521211.000642"/>
    <s v="000642"/>
    <s v="WA.2378.EBA.962.301.F.521211.1"/>
    <s v="1"/>
    <s v="Penjaminan Mutu Kelembagaan"/>
    <x v="1"/>
    <s v="Kelembagaan dan Ketenagaan"/>
    <s v="Kelembagaan"/>
    <s v="Belanja Barang"/>
    <s v="Belanja Barang Non Operasional"/>
    <s v="Belanja Bahan"/>
    <s v="Non Covid"/>
  </r>
  <r>
    <s v="12"/>
    <s v="626402"/>
    <s v="SEKRETARIAT BADAN RISET DAN SUMBERDAYA MANUSIA KELAUTAN DAN PERIKANAN"/>
    <x v="0"/>
    <x v="0"/>
    <x v="0"/>
    <x v="7"/>
    <x v="14"/>
    <x v="54"/>
    <x v="0"/>
    <x v="26"/>
    <n v="2"/>
    <n v="1500000"/>
    <n v="3000000"/>
    <n v="0"/>
    <n v="3000000"/>
    <m/>
    <n v="14987"/>
    <n v="374685"/>
    <n v="296751"/>
    <n v="914232"/>
    <n v="584509"/>
    <n v="284761"/>
    <n v="74937"/>
    <n v="59950"/>
    <n v="14987"/>
    <n v="14987"/>
    <n v="14987"/>
    <n v="350227"/>
    <s v="WA.2378.EBA.962.301.F"/>
    <s v="WA.2378.EBA.962.301.F.521211"/>
    <s v="WA.2378.EBA.962.301.F.521211.000643"/>
    <s v="000643"/>
    <s v="WA.2378.EBA.962.301.F.521211.2"/>
    <s v="2"/>
    <s v="Penjaminan Mutu Kelembagaan"/>
    <x v="1"/>
    <s v="Kelembagaan dan Ketenagaan"/>
    <s v="Kelembagaan"/>
    <s v="Belanja Barang"/>
    <s v="Belanja Barang Non Operasional"/>
    <s v="Belanja Bahan"/>
    <s v="Non Covid"/>
  </r>
  <r>
    <s v="12"/>
    <s v="626402"/>
    <s v="SEKRETARIAT BADAN RISET DAN SUMBERDAYA MANUSIA KELAUTAN DAN PERIKANAN"/>
    <x v="0"/>
    <x v="0"/>
    <x v="0"/>
    <x v="7"/>
    <x v="14"/>
    <x v="54"/>
    <x v="0"/>
    <x v="37"/>
    <n v="2"/>
    <n v="1500000"/>
    <n v="3000000"/>
    <n v="0"/>
    <n v="3000000"/>
    <m/>
    <n v="14987"/>
    <n v="374685"/>
    <n v="296751"/>
    <n v="914232"/>
    <n v="584509"/>
    <n v="284761"/>
    <n v="74937"/>
    <n v="59950"/>
    <n v="14987"/>
    <n v="14987"/>
    <n v="14987"/>
    <n v="350227"/>
    <s v="WA.2378.EBA.962.301.F"/>
    <s v="WA.2378.EBA.962.301.F.521211"/>
    <s v="WA.2378.EBA.962.301.F.521211.000644"/>
    <s v="000644"/>
    <s v="WA.2378.EBA.962.301.F.521211.3"/>
    <s v="3"/>
    <s v="Penjaminan Mutu Kelembagaan"/>
    <x v="1"/>
    <s v="Kelembagaan dan Ketenagaan"/>
    <s v="Kelembagaan"/>
    <s v="Belanja Barang"/>
    <s v="Belanja Barang Non Operasional"/>
    <s v="Belanja Bahan"/>
    <s v="Non Covid"/>
  </r>
  <r>
    <s v="12"/>
    <s v="626402"/>
    <s v="SEKRETARIAT BADAN RISET DAN SUMBERDAYA MANUSIA KELAUTAN DAN PERIKANAN"/>
    <x v="0"/>
    <x v="0"/>
    <x v="0"/>
    <x v="7"/>
    <x v="14"/>
    <x v="55"/>
    <x v="0"/>
    <x v="126"/>
    <n v="224"/>
    <n v="75000"/>
    <n v="16800000"/>
    <n v="0"/>
    <n v="16800000"/>
    <m/>
    <n v="43635"/>
    <n v="2659343"/>
    <n v="1241388"/>
    <n v="1063298"/>
    <n v="1063298"/>
    <n v="2126764"/>
    <n v="2126764"/>
    <n v="2126764"/>
    <n v="2126764"/>
    <n v="886899"/>
    <n v="981102"/>
    <n v="353981"/>
    <s v="WA.2378.EBA.962.301.G"/>
    <s v="WA.2378.EBA.962.301.G.521211"/>
    <s v="WA.2378.EBA.962.301.G.521211.000649"/>
    <s v="000649"/>
    <s v="WA.2378.EBA.962.301.G.521211.1"/>
    <s v="1"/>
    <s v="Bimbingan Penelitian Dan Pengabdian Kepada Masyarakat"/>
    <x v="1"/>
    <s v="Penyelenggaraan Pendidikan"/>
    <s v="Metode dan Kurikulum"/>
    <s v="Belanja Barang"/>
    <s v="Belanja Barang Non Operasional"/>
    <s v="Belanja Bahan"/>
    <s v="Non Covid"/>
  </r>
  <r>
    <s v="12"/>
    <s v="626402"/>
    <s v="SEKRETARIAT BADAN RISET DAN SUMBERDAYA MANUSIA KELAUTAN DAN PERIKANAN"/>
    <x v="0"/>
    <x v="0"/>
    <x v="0"/>
    <x v="7"/>
    <x v="14"/>
    <x v="55"/>
    <x v="0"/>
    <x v="26"/>
    <n v="2"/>
    <n v="1500000"/>
    <n v="3000000"/>
    <n v="0"/>
    <n v="3000000"/>
    <m/>
    <n v="7792"/>
    <n v="474883"/>
    <n v="221676"/>
    <n v="189875"/>
    <n v="189875"/>
    <n v="379779"/>
    <n v="379779"/>
    <n v="379779"/>
    <n v="379779"/>
    <n v="158375"/>
    <n v="175197"/>
    <n v="63211"/>
    <s v="WA.2378.EBA.962.301.G"/>
    <s v="WA.2378.EBA.962.301.G.521211"/>
    <s v="WA.2378.EBA.962.301.G.521211.000650"/>
    <s v="000650"/>
    <s v="WA.2378.EBA.962.301.G.521211.2"/>
    <s v="2"/>
    <s v="Bimbingan Penelitian Dan Pengabdian Kepada Masyarakat"/>
    <x v="1"/>
    <s v="Penyelenggaraan Pendidikan"/>
    <s v="Metode dan Kurikulum"/>
    <s v="Belanja Barang"/>
    <s v="Belanja Barang Non Operasional"/>
    <s v="Belanja Bahan"/>
    <s v="Non Covid"/>
  </r>
  <r>
    <s v="12"/>
    <s v="626402"/>
    <s v="SEKRETARIAT BADAN RISET DAN SUMBERDAYA MANUSIA KELAUTAN DAN PERIKANAN"/>
    <x v="0"/>
    <x v="0"/>
    <x v="0"/>
    <x v="7"/>
    <x v="14"/>
    <x v="55"/>
    <x v="0"/>
    <x v="37"/>
    <n v="2"/>
    <n v="1500000"/>
    <n v="3000000"/>
    <n v="0"/>
    <n v="3000000"/>
    <m/>
    <n v="7792"/>
    <n v="474883"/>
    <n v="221676"/>
    <n v="189875"/>
    <n v="189875"/>
    <n v="379779"/>
    <n v="379779"/>
    <n v="379779"/>
    <n v="379779"/>
    <n v="158375"/>
    <n v="175197"/>
    <n v="63211"/>
    <s v="WA.2378.EBA.962.301.G"/>
    <s v="WA.2378.EBA.962.301.G.521211"/>
    <s v="WA.2378.EBA.962.301.G.521211.000651"/>
    <s v="000651"/>
    <s v="WA.2378.EBA.962.301.G.521211.3"/>
    <s v="3"/>
    <s v="Bimbingan Penelitian Dan Pengabdian Kepada Masyarakat"/>
    <x v="1"/>
    <s v="Penyelenggaraan Pendidikan"/>
    <s v="Metode dan Kurikulum"/>
    <s v="Belanja Barang"/>
    <s v="Belanja Barang Non Operasional"/>
    <s v="Belanja Bahan"/>
    <s v="Non Covid"/>
  </r>
  <r>
    <s v="12"/>
    <s v="626402"/>
    <s v="SEKRETARIAT BADAN RISET DAN SUMBERDAYA MANUSIA KELAUTAN DAN PERIKANAN"/>
    <x v="0"/>
    <x v="0"/>
    <x v="0"/>
    <x v="7"/>
    <x v="14"/>
    <x v="56"/>
    <x v="0"/>
    <x v="126"/>
    <n v="100"/>
    <n v="75000"/>
    <n v="7500000"/>
    <n v="0"/>
    <n v="7500000"/>
    <m/>
    <n v="131992"/>
    <n v="601488"/>
    <n v="601488"/>
    <n v="601488"/>
    <n v="601488"/>
    <n v="1001978"/>
    <n v="1001978"/>
    <n v="1001978"/>
    <n v="1001978"/>
    <n v="601488"/>
    <n v="230986"/>
    <n v="121670"/>
    <s v="WA.2378.EBA.962.301.H"/>
    <s v="WA.2378.EBA.962.301.H.521211"/>
    <s v="WA.2378.EBA.962.301.H.521211.000655"/>
    <s v="000655"/>
    <s v="WA.2378.EBA.962.301.H.521211.1"/>
    <s v="1"/>
    <s v="Serapan  Lulusan Pendidikan KP"/>
    <x v="1"/>
    <s v="Penyelenggaraan Pendidikan"/>
    <s v="Peserta Didik dan Sarana Prasarana"/>
    <s v="Belanja Barang"/>
    <s v="Belanja Barang Non Operasional"/>
    <s v="Belanja Bahan"/>
    <s v="Non Covid"/>
  </r>
  <r>
    <s v="12"/>
    <s v="626402"/>
    <s v="SEKRETARIAT BADAN RISET DAN SUMBERDAYA MANUSIA KELAUTAN DAN PERIKANAN"/>
    <x v="0"/>
    <x v="0"/>
    <x v="0"/>
    <x v="7"/>
    <x v="14"/>
    <x v="56"/>
    <x v="0"/>
    <x v="26"/>
    <n v="4"/>
    <n v="1500000"/>
    <n v="6000000"/>
    <n v="0"/>
    <n v="6000000"/>
    <m/>
    <n v="105594"/>
    <n v="481190"/>
    <n v="481190"/>
    <n v="481190"/>
    <n v="481190"/>
    <n v="801582"/>
    <n v="801582"/>
    <n v="801582"/>
    <n v="801582"/>
    <n v="481190"/>
    <n v="184789"/>
    <n v="97339"/>
    <s v="WA.2378.EBA.962.301.H"/>
    <s v="WA.2378.EBA.962.301.H.521211"/>
    <s v="WA.2378.EBA.962.301.H.521211.000656"/>
    <s v="000656"/>
    <s v="WA.2378.EBA.962.301.H.521211.2"/>
    <s v="2"/>
    <s v="Serapan  Lulusan Pendidikan KP"/>
    <x v="1"/>
    <s v="Penyelenggaraan Pendidikan"/>
    <s v="Peserta Didik dan Sarana Prasarana"/>
    <s v="Belanja Barang"/>
    <s v="Belanja Barang Non Operasional"/>
    <s v="Belanja Bahan"/>
    <s v="Non Covid"/>
  </r>
  <r>
    <s v="12"/>
    <s v="626402"/>
    <s v="SEKRETARIAT BADAN RISET DAN SUMBERDAYA MANUSIA KELAUTAN DAN PERIKANAN"/>
    <x v="0"/>
    <x v="0"/>
    <x v="0"/>
    <x v="7"/>
    <x v="14"/>
    <x v="56"/>
    <x v="0"/>
    <x v="37"/>
    <n v="4"/>
    <n v="1500000"/>
    <n v="6000000"/>
    <n v="0"/>
    <n v="6000000"/>
    <m/>
    <n v="105594"/>
    <n v="481190"/>
    <n v="481190"/>
    <n v="481190"/>
    <n v="481190"/>
    <n v="801582"/>
    <n v="801582"/>
    <n v="801582"/>
    <n v="801582"/>
    <n v="481190"/>
    <n v="184789"/>
    <n v="97339"/>
    <s v="WA.2378.EBA.962.301.H"/>
    <s v="WA.2378.EBA.962.301.H.521211"/>
    <s v="WA.2378.EBA.962.301.H.521211.000657"/>
    <s v="000657"/>
    <s v="WA.2378.EBA.962.301.H.521211.3"/>
    <s v="3"/>
    <s v="Serapan  Lulusan Pendidikan KP"/>
    <x v="1"/>
    <s v="Penyelenggaraan Pendidikan"/>
    <s v="Peserta Didik dan Sarana Prasarana"/>
    <s v="Belanja Barang"/>
    <s v="Belanja Barang Non Operasional"/>
    <s v="Belanja Bahan"/>
    <s v="Non Covid"/>
  </r>
  <r>
    <s v="12"/>
    <s v="626402"/>
    <s v="SEKRETARIAT BADAN RISET DAN SUMBERDAYA MANUSIA KELAUTAN DAN PERIKANAN"/>
    <x v="0"/>
    <x v="0"/>
    <x v="2"/>
    <x v="8"/>
    <x v="15"/>
    <x v="58"/>
    <x v="0"/>
    <x v="126"/>
    <n v="230"/>
    <n v="75000"/>
    <n v="17250000"/>
    <n v="0"/>
    <n v="17250000"/>
    <m/>
    <n v="136364"/>
    <n v="954545"/>
    <n v="772727"/>
    <n v="1409091"/>
    <n v="1886364"/>
    <n v="2159091"/>
    <n v="1886364"/>
    <n v="1886364"/>
    <n v="2090909"/>
    <n v="1500000"/>
    <n v="1863636"/>
    <n v="704545"/>
    <s v="WA.2378.EBD.952.301.A"/>
    <s v="WA.2378.EBD.952.301.A.521211"/>
    <s v="WA.2378.EBD.952.301.A.521211.000946"/>
    <s v="000946"/>
    <s v="WA.2378.EBD.952.301.A.521211.1"/>
    <s v="1"/>
    <s v="Perencanaan Kinerja Pendidikan KP"/>
    <x v="1"/>
    <s v="Perencanaan dan Evaluasi"/>
    <s v="Perencanaan"/>
    <s v="Belanja Barang"/>
    <s v="Belanja Barang Non Operasional"/>
    <s v="Belanja Bahan"/>
    <s v="Non Covid"/>
  </r>
  <r>
    <s v="12"/>
    <s v="626402"/>
    <s v="SEKRETARIAT BADAN RISET DAN SUMBERDAYA MANUSIA KELAUTAN DAN PERIKANAN"/>
    <x v="0"/>
    <x v="0"/>
    <x v="2"/>
    <x v="8"/>
    <x v="15"/>
    <x v="58"/>
    <x v="0"/>
    <x v="26"/>
    <n v="8"/>
    <n v="1500000"/>
    <n v="12000000"/>
    <n v="0"/>
    <n v="12000000"/>
    <m/>
    <n v="94862"/>
    <n v="664032"/>
    <n v="537549"/>
    <n v="980237"/>
    <n v="1312253"/>
    <n v="1501976"/>
    <n v="1312253"/>
    <n v="1312253"/>
    <n v="1454545"/>
    <n v="1043478.0000000001"/>
    <n v="1296443"/>
    <n v="490119"/>
    <s v="WA.2378.EBD.952.301.A"/>
    <s v="WA.2378.EBD.952.301.A.521211"/>
    <s v="WA.2378.EBD.952.301.A.521211.000947"/>
    <s v="000947"/>
    <s v="WA.2378.EBD.952.301.A.521211.2"/>
    <s v="2"/>
    <s v="Perencanaan Kinerja Pendidikan KP"/>
    <x v="1"/>
    <s v="Perencanaan dan Evaluasi"/>
    <s v="Perencanaan"/>
    <s v="Belanja Barang"/>
    <s v="Belanja Barang Non Operasional"/>
    <s v="Belanja Bahan"/>
    <s v="Non Covid"/>
  </r>
  <r>
    <s v="12"/>
    <s v="626402"/>
    <s v="SEKRETARIAT BADAN RISET DAN SUMBERDAYA MANUSIA KELAUTAN DAN PERIKANAN"/>
    <x v="0"/>
    <x v="0"/>
    <x v="2"/>
    <x v="8"/>
    <x v="15"/>
    <x v="58"/>
    <x v="0"/>
    <x v="37"/>
    <n v="8"/>
    <n v="1500000"/>
    <n v="12000000"/>
    <n v="0"/>
    <n v="12000000"/>
    <m/>
    <n v="94862"/>
    <n v="664032"/>
    <n v="537549"/>
    <n v="980237"/>
    <n v="1312253"/>
    <n v="1501976"/>
    <n v="1312253"/>
    <n v="1312253"/>
    <n v="1454545"/>
    <n v="1043478.0000000001"/>
    <n v="1296443"/>
    <n v="490119"/>
    <s v="WA.2378.EBD.952.301.A"/>
    <s v="WA.2378.EBD.952.301.A.521211"/>
    <s v="WA.2378.EBD.952.301.A.521211.000948"/>
    <s v="000948"/>
    <s v="WA.2378.EBD.952.301.A.521211.3"/>
    <s v="3"/>
    <s v="Perencanaan Kinerja Pendidikan KP"/>
    <x v="1"/>
    <s v="Perencanaan dan Evaluasi"/>
    <s v="Perencanaan"/>
    <s v="Belanja Barang"/>
    <s v="Belanja Barang Non Operasional"/>
    <s v="Belanja Bahan"/>
    <s v="Non Covid"/>
  </r>
  <r>
    <s v="12"/>
    <s v="626402"/>
    <s v="SEKRETARIAT BADAN RISET DAN SUMBERDAYA MANUSIA KELAUTAN DAN PERIKANAN"/>
    <x v="0"/>
    <x v="0"/>
    <x v="2"/>
    <x v="8"/>
    <x v="15"/>
    <x v="58"/>
    <x v="0"/>
    <x v="132"/>
    <n v="38"/>
    <n v="250000"/>
    <n v="9500000"/>
    <n v="0"/>
    <n v="9500000"/>
    <m/>
    <n v="75099"/>
    <n v="525692"/>
    <n v="425560"/>
    <n v="776021"/>
    <n v="1038867"/>
    <n v="1189065"/>
    <n v="1038867"/>
    <n v="1038867"/>
    <n v="1151515"/>
    <n v="826087"/>
    <n v="1026349.9999999999"/>
    <n v="388010"/>
    <s v="WA.2378.EBD.952.301.A"/>
    <s v="WA.2378.EBD.952.301.A.521211"/>
    <s v="WA.2378.EBD.952.301.A.521211.000950"/>
    <s v="000950"/>
    <s v="WA.2378.EBD.952.301.A.521211.5"/>
    <s v="5"/>
    <s v="Perencanaan Kinerja Pendidikan KP"/>
    <x v="1"/>
    <s v="Perencanaan dan Evaluasi"/>
    <s v="Perencanaan"/>
    <s v="Belanja Barang"/>
    <s v="Belanja Barang Non Operasional"/>
    <s v="Belanja Bahan"/>
    <s v="Non Covid"/>
  </r>
  <r>
    <s v="12"/>
    <s v="626402"/>
    <s v="SEKRETARIAT BADAN RISET DAN SUMBERDAYA MANUSIA KELAUTAN DAN PERIKANAN"/>
    <x v="0"/>
    <x v="0"/>
    <x v="2"/>
    <x v="5"/>
    <x v="16"/>
    <x v="59"/>
    <x v="0"/>
    <x v="126"/>
    <n v="280"/>
    <n v="75000"/>
    <n v="21000000"/>
    <n v="0"/>
    <n v="21000000"/>
    <m/>
    <n v="34983"/>
    <n v="1054331"/>
    <n v="1638539"/>
    <n v="1043836"/>
    <n v="1019348"/>
    <n v="1614051"/>
    <n v="1019348"/>
    <n v="1019348"/>
    <n v="1579068"/>
    <n v="1019348"/>
    <n v="8938451"/>
    <n v="1019349"/>
    <s v="WA.2378.EBD.953.301.A"/>
    <s v="WA.2378.EBD.953.301.A.521211"/>
    <s v="WA.2378.EBD.953.301.A.521211.001271"/>
    <s v="001271"/>
    <s v="WA.2378.EBD.953.301.A.521211.1"/>
    <s v="1"/>
    <s v="Monitoring Evaluasi Kinerja Pendidikan KP"/>
    <x v="1"/>
    <s v="Perencanaan dan Evaluasi"/>
    <s v="Evaluasi"/>
    <s v="Belanja Barang"/>
    <s v="Belanja Barang Non Operasional"/>
    <s v="Belanja Bahan"/>
    <s v="Non Covid"/>
  </r>
  <r>
    <s v="12"/>
    <s v="626402"/>
    <s v="SEKRETARIAT BADAN RISET DAN SUMBERDAYA MANUSIA KELAUTAN DAN PERIKANAN"/>
    <x v="0"/>
    <x v="0"/>
    <x v="2"/>
    <x v="5"/>
    <x v="16"/>
    <x v="59"/>
    <x v="0"/>
    <x v="26"/>
    <n v="4"/>
    <n v="1500000"/>
    <n v="6000000"/>
    <n v="0"/>
    <n v="6000000"/>
    <m/>
    <n v="9995"/>
    <n v="301237"/>
    <n v="468154"/>
    <n v="298239"/>
    <n v="291242"/>
    <n v="461157"/>
    <n v="291242"/>
    <n v="291242"/>
    <n v="451162"/>
    <n v="291242"/>
    <n v="2553843"/>
    <n v="291245"/>
    <s v="WA.2378.EBD.953.301.A"/>
    <s v="WA.2378.EBD.953.301.A.521211"/>
    <s v="WA.2378.EBD.953.301.A.521211.001272"/>
    <s v="001272"/>
    <s v="WA.2378.EBD.953.301.A.521211.2"/>
    <s v="2"/>
    <s v="Monitoring Evaluasi Kinerja Pendidikan KP"/>
    <x v="1"/>
    <s v="Perencanaan dan Evaluasi"/>
    <s v="Evaluasi"/>
    <s v="Belanja Barang"/>
    <s v="Belanja Barang Non Operasional"/>
    <s v="Belanja Bahan"/>
    <s v="Non Covid"/>
  </r>
  <r>
    <s v="12"/>
    <s v="626402"/>
    <s v="SEKRETARIAT BADAN RISET DAN SUMBERDAYA MANUSIA KELAUTAN DAN PERIKANAN"/>
    <x v="0"/>
    <x v="0"/>
    <x v="2"/>
    <x v="5"/>
    <x v="16"/>
    <x v="59"/>
    <x v="0"/>
    <x v="37"/>
    <n v="4"/>
    <n v="1500000"/>
    <n v="6000000"/>
    <n v="0"/>
    <n v="6000000"/>
    <m/>
    <n v="9995"/>
    <n v="301237"/>
    <n v="468154"/>
    <n v="298239"/>
    <n v="291242"/>
    <n v="461157"/>
    <n v="291242"/>
    <n v="291242"/>
    <n v="451162"/>
    <n v="291242"/>
    <n v="2553843"/>
    <n v="291245"/>
    <s v="WA.2378.EBD.953.301.A"/>
    <s v="WA.2378.EBD.953.301.A.521211"/>
    <s v="WA.2378.EBD.953.301.A.521211.001273"/>
    <s v="001273"/>
    <s v="WA.2378.EBD.953.301.A.521211.3"/>
    <s v="3"/>
    <s v="Monitoring Evaluasi Kinerja Pendidikan KP"/>
    <x v="1"/>
    <s v="Perencanaan dan Evaluasi"/>
    <s v="Evaluasi"/>
    <s v="Belanja Barang"/>
    <s v="Belanja Barang Non Operasional"/>
    <s v="Belanja Bahan"/>
    <s v="Non Covid"/>
  </r>
  <r>
    <s v="12"/>
    <s v="626402"/>
    <s v="SEKRETARIAT BADAN RISET DAN SUMBERDAYA MANUSIA KELAUTAN DAN PERIKANAN"/>
    <x v="0"/>
    <x v="0"/>
    <x v="2"/>
    <x v="5"/>
    <x v="16"/>
    <x v="59"/>
    <x v="0"/>
    <x v="132"/>
    <n v="12"/>
    <n v="250000"/>
    <n v="3000000"/>
    <n v="0"/>
    <n v="3000000"/>
    <m/>
    <n v="4998"/>
    <n v="150619"/>
    <n v="234077"/>
    <n v="149119"/>
    <n v="145621"/>
    <n v="230579"/>
    <n v="145621"/>
    <n v="145621"/>
    <n v="225581"/>
    <n v="145621"/>
    <n v="1276922"/>
    <n v="145621"/>
    <s v="WA.2378.EBD.953.301.A"/>
    <s v="WA.2378.EBD.953.301.A.521211"/>
    <s v="WA.2378.EBD.953.301.A.521211.001275"/>
    <s v="001275"/>
    <s v="WA.2378.EBD.953.301.A.521211.5"/>
    <s v="5"/>
    <s v="Monitoring Evaluasi Kinerja Pendidikan KP"/>
    <x v="1"/>
    <s v="Perencanaan dan Evaluasi"/>
    <s v="Evaluasi"/>
    <s v="Belanja Barang"/>
    <s v="Belanja Barang Non Operasional"/>
    <s v="Belanja Bahan"/>
    <s v="Non Covid"/>
  </r>
  <r>
    <s v="12"/>
    <s v="626402"/>
    <s v="SEKRETARIAT BADAN RISET DAN SUMBERDAYA MANUSIA KELAUTAN DAN PERIKANAN"/>
    <x v="0"/>
    <x v="0"/>
    <x v="2"/>
    <x v="5"/>
    <x v="24"/>
    <x v="60"/>
    <x v="0"/>
    <x v="126"/>
    <n v="180"/>
    <n v="75000"/>
    <n v="13500000"/>
    <n v="0"/>
    <n v="13500000"/>
    <m/>
    <n v="1384413"/>
    <n v="1310410"/>
    <n v="1187409"/>
    <n v="1473765"/>
    <n v="0"/>
    <n v="0"/>
    <n v="2132180"/>
    <n v="0"/>
    <n v="0"/>
    <n v="2737196"/>
    <n v="1851000"/>
    <n v="1423627"/>
    <s v="WA.2378.EBD.953.302.A"/>
    <s v="WA.2378.EBD.953.302.A.521211"/>
    <s v="WA.2378.EBD.953.302.A.521211.001294"/>
    <s v="001294"/>
    <s v="WA.2378.EBD.953.302.A.521211.1"/>
    <s v="1"/>
    <s v="Laporan Kinerja Lingkup Pendidikan KP"/>
    <x v="1"/>
    <s v="Perencanaan dan Evaluasi"/>
    <s v="Evaluasi"/>
    <s v="Belanja Barang"/>
    <s v="Belanja Barang Non Operasional"/>
    <s v="Belanja Bahan"/>
    <s v="Non Covid"/>
  </r>
  <r>
    <s v="12"/>
    <s v="626402"/>
    <s v="SEKRETARIAT BADAN RISET DAN SUMBERDAYA MANUSIA KELAUTAN DAN PERIKANAN"/>
    <x v="0"/>
    <x v="0"/>
    <x v="2"/>
    <x v="5"/>
    <x v="24"/>
    <x v="60"/>
    <x v="0"/>
    <x v="133"/>
    <n v="4"/>
    <n v="1500000"/>
    <n v="6000000"/>
    <n v="0"/>
    <n v="6000000"/>
    <m/>
    <n v="615295"/>
    <n v="582405"/>
    <n v="527737"/>
    <n v="655007"/>
    <n v="0"/>
    <n v="0"/>
    <n v="947635"/>
    <n v="0"/>
    <n v="0"/>
    <n v="1216531"/>
    <n v="822667"/>
    <n v="632723"/>
    <s v="WA.2378.EBD.953.302.A"/>
    <s v="WA.2378.EBD.953.302.A.521211"/>
    <s v="WA.2378.EBD.953.302.A.521211.001295"/>
    <s v="001295"/>
    <s v="WA.2378.EBD.953.302.A.521211.2"/>
    <s v="2"/>
    <s v="Laporan Kinerja Lingkup Pendidikan KP"/>
    <x v="1"/>
    <s v="Perencanaan dan Evaluasi"/>
    <s v="Evaluasi"/>
    <s v="Belanja Barang"/>
    <s v="Belanja Barang Non Operasional"/>
    <s v="Belanja Bahan"/>
    <s v="Non Covid"/>
  </r>
  <r>
    <s v="12"/>
    <s v="626402"/>
    <s v="SEKRETARIAT BADAN RISET DAN SUMBERDAYA MANUSIA KELAUTAN DAN PERIKANAN"/>
    <x v="0"/>
    <x v="0"/>
    <x v="2"/>
    <x v="5"/>
    <x v="24"/>
    <x v="60"/>
    <x v="0"/>
    <x v="37"/>
    <n v="4"/>
    <n v="1500000"/>
    <n v="6000000"/>
    <n v="0"/>
    <n v="6000000"/>
    <m/>
    <n v="615295"/>
    <n v="582405"/>
    <n v="527737"/>
    <n v="655007"/>
    <n v="0"/>
    <n v="0"/>
    <n v="947635"/>
    <n v="0"/>
    <n v="0"/>
    <n v="1216531"/>
    <n v="822667"/>
    <n v="632723"/>
    <s v="WA.2378.EBD.953.302.A"/>
    <s v="WA.2378.EBD.953.302.A.521211"/>
    <s v="WA.2378.EBD.953.302.A.521211.001296"/>
    <s v="001296"/>
    <s v="WA.2378.EBD.953.302.A.521211.3"/>
    <s v="3"/>
    <s v="Laporan Kinerja Lingkup Pendidikan KP"/>
    <x v="1"/>
    <s v="Perencanaan dan Evaluasi"/>
    <s v="Evaluasi"/>
    <s v="Belanja Barang"/>
    <s v="Belanja Barang Non Operasional"/>
    <s v="Belanja Bahan"/>
    <s v="Non Covid"/>
  </r>
  <r>
    <s v="12"/>
    <s v="626402"/>
    <s v="SEKRETARIAT BADAN RISET DAN SUMBERDAYA MANUSIA KELAUTAN DAN PERIKANAN"/>
    <x v="0"/>
    <x v="0"/>
    <x v="2"/>
    <x v="5"/>
    <x v="24"/>
    <x v="60"/>
    <x v="0"/>
    <x v="134"/>
    <n v="12"/>
    <n v="500000"/>
    <n v="6000000"/>
    <n v="0"/>
    <n v="6000000"/>
    <m/>
    <n v="615295"/>
    <n v="582405"/>
    <n v="527737"/>
    <n v="655007"/>
    <n v="0"/>
    <n v="0"/>
    <n v="947635"/>
    <n v="0"/>
    <n v="0"/>
    <n v="1216531"/>
    <n v="822667"/>
    <n v="632723"/>
    <s v="WA.2378.EBD.953.302.A"/>
    <s v="WA.2378.EBD.953.302.A.521211"/>
    <s v="WA.2378.EBD.953.302.A.521211.001298"/>
    <s v="001298"/>
    <s v="WA.2378.EBD.953.302.A.521211.5"/>
    <s v="5"/>
    <s v="Laporan Kinerja Lingkup Pendidikan KP"/>
    <x v="1"/>
    <s v="Perencanaan dan Evaluasi"/>
    <s v="Evaluasi"/>
    <s v="Belanja Barang"/>
    <s v="Belanja Barang Non Operasional"/>
    <s v="Belanja Bahan"/>
    <s v="Non Covid"/>
  </r>
  <r>
    <s v="12"/>
    <s v="626402"/>
    <s v="SEKRETARIAT BADAN RISET DAN SUMBERDAYA MANUSIA KELAUTAN DAN PERIKANAN"/>
    <x v="0"/>
    <x v="0"/>
    <x v="2"/>
    <x v="9"/>
    <x v="17"/>
    <x v="61"/>
    <x v="0"/>
    <x v="126"/>
    <n v="50"/>
    <n v="75000"/>
    <n v="3750000"/>
    <n v="0"/>
    <n v="3750000"/>
    <m/>
    <n v="140445"/>
    <n v="246394"/>
    <n v="0"/>
    <n v="0"/>
    <n v="246394"/>
    <n v="0"/>
    <n v="529748"/>
    <n v="283354"/>
    <n v="36959"/>
    <n v="1024385"/>
    <n v="958967"/>
    <n v="283354"/>
    <s v="WA.2378.EBD.955.301.A"/>
    <s v="WA.2378.EBD.955.301.A.521211"/>
    <s v="WA.2378.EBD.955.301.A.521211.001103"/>
    <s v="001103"/>
    <s v="WA.2378.EBD.955.301.A.521211.1"/>
    <s v="1"/>
    <s v="Penyusunan Laporan Keuangan dan PIPK"/>
    <x v="1"/>
    <s v="Tata Usaha"/>
    <s v="Keuangan"/>
    <s v="Belanja Barang"/>
    <s v="Belanja Barang Non Operasional"/>
    <s v="Belanja Bahan"/>
    <s v="Non Covid"/>
  </r>
  <r>
    <s v="12"/>
    <s v="626402"/>
    <s v="SEKRETARIAT BADAN RISET DAN SUMBERDAYA MANUSIA KELAUTAN DAN PERIKANAN"/>
    <x v="0"/>
    <x v="0"/>
    <x v="2"/>
    <x v="9"/>
    <x v="17"/>
    <x v="61"/>
    <x v="0"/>
    <x v="133"/>
    <n v="4"/>
    <n v="1500000"/>
    <n v="6000000"/>
    <n v="0"/>
    <n v="6000000"/>
    <m/>
    <n v="224712"/>
    <n v="394231"/>
    <n v="0"/>
    <n v="0"/>
    <n v="394231"/>
    <n v="0"/>
    <n v="847597"/>
    <n v="453366"/>
    <n v="59135"/>
    <n v="1639016"/>
    <n v="1534347"/>
    <n v="453365"/>
    <s v="WA.2378.EBD.955.301.A"/>
    <s v="WA.2378.EBD.955.301.A.521211"/>
    <s v="WA.2378.EBD.955.301.A.521211.001104"/>
    <s v="001104"/>
    <s v="WA.2378.EBD.955.301.A.521211.2"/>
    <s v="2"/>
    <s v="Penyusunan Laporan Keuangan dan PIPK"/>
    <x v="1"/>
    <s v="Tata Usaha"/>
    <s v="Keuangan"/>
    <s v="Belanja Barang"/>
    <s v="Belanja Barang Non Operasional"/>
    <s v="Belanja Bahan"/>
    <s v="Non Covid"/>
  </r>
  <r>
    <s v="12"/>
    <s v="626402"/>
    <s v="SEKRETARIAT BADAN RISET DAN SUMBERDAYA MANUSIA KELAUTAN DAN PERIKANAN"/>
    <x v="0"/>
    <x v="0"/>
    <x v="2"/>
    <x v="9"/>
    <x v="17"/>
    <x v="61"/>
    <x v="0"/>
    <x v="37"/>
    <n v="4"/>
    <n v="1500000"/>
    <n v="6000000"/>
    <n v="0"/>
    <n v="6000000"/>
    <m/>
    <n v="224712"/>
    <n v="394231"/>
    <n v="0"/>
    <n v="0"/>
    <n v="394231"/>
    <n v="0"/>
    <n v="847597"/>
    <n v="453366"/>
    <n v="59135"/>
    <n v="1639016"/>
    <n v="1534347"/>
    <n v="453365"/>
    <s v="WA.2378.EBD.955.301.A"/>
    <s v="WA.2378.EBD.955.301.A.521211"/>
    <s v="WA.2378.EBD.955.301.A.521211.001105"/>
    <s v="001105"/>
    <s v="WA.2378.EBD.955.301.A.521211.3"/>
    <s v="3"/>
    <s v="Penyusunan Laporan Keuangan dan PIPK"/>
    <x v="1"/>
    <s v="Tata Usaha"/>
    <s v="Keuangan"/>
    <s v="Belanja Barang"/>
    <s v="Belanja Barang Non Operasional"/>
    <s v="Belanja Bahan"/>
    <s v="Non Covid"/>
  </r>
  <r>
    <s v="12"/>
    <s v="626402"/>
    <s v="SEKRETARIAT BADAN RISET DAN SUMBERDAYA MANUSIA KELAUTAN DAN PERIKANAN"/>
    <x v="0"/>
    <x v="0"/>
    <x v="2"/>
    <x v="9"/>
    <x v="17"/>
    <x v="62"/>
    <x v="0"/>
    <x v="126"/>
    <n v="40"/>
    <n v="75000"/>
    <n v="3000000"/>
    <n v="0"/>
    <n v="3000000"/>
    <m/>
    <n v="229358"/>
    <n v="230505"/>
    <n v="0"/>
    <n v="373853"/>
    <n v="0"/>
    <n v="144495"/>
    <n v="229358"/>
    <n v="178899"/>
    <n v="0"/>
    <n v="1190940"/>
    <n v="422592"/>
    <n v="0"/>
    <s v="WA.2378.EBD.955.301.B"/>
    <s v="WA.2378.EBD.955.301.B.521211"/>
    <s v="WA.2378.EBD.955.301.B.521211.001109"/>
    <s v="001109"/>
    <s v="WA.2378.EBD.955.301.B.521211.1"/>
    <s v="1"/>
    <s v="Penyusunan Sistem Pengendalian Intern Pemerintah (SPIP)"/>
    <x v="1"/>
    <s v="Tata Usaha"/>
    <s v="Keuangan"/>
    <s v="Belanja Barang"/>
    <s v="Belanja Barang Non Operasional"/>
    <s v="Belanja Bahan"/>
    <s v="Non Covid"/>
  </r>
  <r>
    <s v="12"/>
    <s v="626402"/>
    <s v="SEKRETARIAT BADAN RISET DAN SUMBERDAYA MANUSIA KELAUTAN DAN PERIKANAN"/>
    <x v="0"/>
    <x v="0"/>
    <x v="2"/>
    <x v="9"/>
    <x v="17"/>
    <x v="62"/>
    <x v="0"/>
    <x v="133"/>
    <n v="4"/>
    <n v="1500000"/>
    <n v="6000000"/>
    <n v="0"/>
    <n v="6000000"/>
    <m/>
    <n v="458716"/>
    <n v="461009"/>
    <n v="0"/>
    <n v="747706"/>
    <n v="0"/>
    <n v="288991"/>
    <n v="458716"/>
    <n v="357798"/>
    <n v="0"/>
    <n v="2381881"/>
    <n v="845183"/>
    <n v="0"/>
    <s v="WA.2378.EBD.955.301.B"/>
    <s v="WA.2378.EBD.955.301.B.521211"/>
    <s v="WA.2378.EBD.955.301.B.521211.001110"/>
    <s v="001110"/>
    <s v="WA.2378.EBD.955.301.B.521211.2"/>
    <s v="2"/>
    <s v="Penyusunan Sistem Pengendalian Intern Pemerintah (SPIP)"/>
    <x v="1"/>
    <s v="Tata Usaha"/>
    <s v="Keuangan"/>
    <s v="Belanja Barang"/>
    <s v="Belanja Barang Non Operasional"/>
    <s v="Belanja Bahan"/>
    <s v="Non Covid"/>
  </r>
  <r>
    <s v="12"/>
    <s v="626402"/>
    <s v="SEKRETARIAT BADAN RISET DAN SUMBERDAYA MANUSIA KELAUTAN DAN PERIKANAN"/>
    <x v="0"/>
    <x v="0"/>
    <x v="2"/>
    <x v="9"/>
    <x v="17"/>
    <x v="62"/>
    <x v="0"/>
    <x v="37"/>
    <n v="4"/>
    <n v="1500000"/>
    <n v="6000000"/>
    <n v="0"/>
    <n v="6000000"/>
    <m/>
    <n v="458716"/>
    <n v="461009"/>
    <n v="0"/>
    <n v="747706"/>
    <n v="0"/>
    <n v="288991"/>
    <n v="458716"/>
    <n v="357798"/>
    <n v="0"/>
    <n v="2381881"/>
    <n v="845183"/>
    <n v="0"/>
    <s v="WA.2378.EBD.955.301.B"/>
    <s v="WA.2378.EBD.955.301.B.521211"/>
    <s v="WA.2378.EBD.955.301.B.521211.001111"/>
    <s v="001111"/>
    <s v="WA.2378.EBD.955.301.B.521211.3"/>
    <s v="3"/>
    <s v="Penyusunan Sistem Pengendalian Intern Pemerintah (SPIP)"/>
    <x v="1"/>
    <s v="Tata Usaha"/>
    <s v="Keuangan"/>
    <s v="Belanja Barang"/>
    <s v="Belanja Barang Non Operasional"/>
    <s v="Belanja Bahan"/>
    <s v="Non Covid"/>
  </r>
  <r>
    <s v="12"/>
    <s v="626402"/>
    <s v="SEKRETARIAT BADAN RISET DAN SUMBERDAYA MANUSIA KELAUTAN DAN PERIKANAN"/>
    <x v="0"/>
    <x v="0"/>
    <x v="2"/>
    <x v="9"/>
    <x v="17"/>
    <x v="63"/>
    <x v="0"/>
    <x v="126"/>
    <n v="60"/>
    <n v="75000"/>
    <n v="4500000"/>
    <n v="0"/>
    <n v="4500000"/>
    <m/>
    <n v="522003.00000000006"/>
    <n v="0"/>
    <n v="0"/>
    <n v="350338"/>
    <n v="0"/>
    <n v="131377"/>
    <n v="1374813"/>
    <n v="376613"/>
    <n v="26275"/>
    <n v="1026138.9999999999"/>
    <n v="692442"/>
    <n v="0"/>
    <s v="WA.2378.EBD.955.301.D"/>
    <s v="WA.2378.EBD.955.301.D.521211"/>
    <s v="WA.2378.EBD.955.301.D.521211.001122"/>
    <s v="001122"/>
    <s v="WA.2378.EBD.955.301.D.521211.1"/>
    <s v="1"/>
    <s v="Pengelolaan PNBP Lingkup Satuan Pendidikan KP"/>
    <x v="1"/>
    <s v="Tata Usaha"/>
    <s v="Keuangan"/>
    <s v="Belanja Barang"/>
    <s v="Belanja Barang Non Operasional"/>
    <s v="Belanja Bahan"/>
    <s v="Non Covid"/>
  </r>
  <r>
    <s v="12"/>
    <s v="626402"/>
    <s v="SEKRETARIAT BADAN RISET DAN SUMBERDAYA MANUSIA KELAUTAN DAN PERIKANAN"/>
    <x v="0"/>
    <x v="0"/>
    <x v="2"/>
    <x v="9"/>
    <x v="17"/>
    <x v="63"/>
    <x v="0"/>
    <x v="135"/>
    <n v="6"/>
    <n v="1500000"/>
    <n v="9000000"/>
    <n v="0"/>
    <n v="9000000"/>
    <m/>
    <n v="1044006.0000000001"/>
    <n v="0"/>
    <n v="0"/>
    <n v="700675"/>
    <n v="0"/>
    <n v="262753"/>
    <n v="2749625"/>
    <n v="753226"/>
    <n v="52551"/>
    <n v="2052277.9999999998"/>
    <n v="1384886"/>
    <n v="0"/>
    <s v="WA.2378.EBD.955.301.D"/>
    <s v="WA.2378.EBD.955.301.D.521211"/>
    <s v="WA.2378.EBD.955.301.D.521211.001123"/>
    <s v="001123"/>
    <s v="WA.2378.EBD.955.301.D.521211.2"/>
    <s v="2"/>
    <s v="Pengelolaan PNBP Lingkup Satuan Pendidikan KP"/>
    <x v="1"/>
    <s v="Tata Usaha"/>
    <s v="Keuangan"/>
    <s v="Belanja Barang"/>
    <s v="Belanja Barang Non Operasional"/>
    <s v="Belanja Bahan"/>
    <s v="Non Covid"/>
  </r>
  <r>
    <s v="12"/>
    <s v="626402"/>
    <s v="SEKRETARIAT BADAN RISET DAN SUMBERDAYA MANUSIA KELAUTAN DAN PERIKANAN"/>
    <x v="0"/>
    <x v="0"/>
    <x v="2"/>
    <x v="9"/>
    <x v="17"/>
    <x v="63"/>
    <x v="0"/>
    <x v="37"/>
    <n v="6"/>
    <n v="1500000"/>
    <n v="9000000"/>
    <n v="0"/>
    <n v="9000000"/>
    <m/>
    <n v="1044006.0000000001"/>
    <n v="0"/>
    <n v="0"/>
    <n v="700675"/>
    <n v="0"/>
    <n v="262753"/>
    <n v="2749625"/>
    <n v="753226"/>
    <n v="52551"/>
    <n v="2052277.9999999998"/>
    <n v="1384886"/>
    <n v="0"/>
    <s v="WA.2378.EBD.955.301.D"/>
    <s v="WA.2378.EBD.955.301.D.521211"/>
    <s v="WA.2378.EBD.955.301.D.521211.001124"/>
    <s v="001124"/>
    <s v="WA.2378.EBD.955.301.D.521211.3"/>
    <s v="3"/>
    <s v="Pengelolaan PNBP Lingkup Satuan Pendidikan KP"/>
    <x v="1"/>
    <s v="Tata Usaha"/>
    <s v="Keuangan"/>
    <s v="Belanja Barang"/>
    <s v="Belanja Barang Non Operasional"/>
    <s v="Belanja Bahan"/>
    <s v="Non Covid"/>
  </r>
  <r>
    <s v="12"/>
    <s v="626402"/>
    <s v="SEKRETARIAT BADAN RISET DAN SUMBERDAYA MANUSIA KELAUTAN DAN PERIKANAN"/>
    <x v="0"/>
    <x v="0"/>
    <x v="2"/>
    <x v="9"/>
    <x v="17"/>
    <x v="64"/>
    <x v="0"/>
    <x v="126"/>
    <n v="50"/>
    <n v="75000"/>
    <n v="3750000"/>
    <n v="0"/>
    <n v="3750000"/>
    <m/>
    <n v="462440"/>
    <n v="0"/>
    <n v="0"/>
    <n v="320667"/>
    <n v="0"/>
    <n v="0"/>
    <n v="525150"/>
    <n v="0"/>
    <n v="836493"/>
    <n v="292783"/>
    <n v="1019685"/>
    <n v="292782"/>
    <s v="WA.2378.EBD.955.301.E"/>
    <s v="WA.2378.EBD.955.301.E.521211"/>
    <s v="WA.2378.EBD.955.301.E.521211.001128"/>
    <s v="001128"/>
    <s v="WA.2378.EBD.955.301.E.521211.1"/>
    <s v="1"/>
    <s v="Pemutakhiran data Administrasi Keuangan"/>
    <x v="1"/>
    <s v="Tata Usaha"/>
    <s v="Keuangan"/>
    <s v="Belanja Barang"/>
    <s v="Belanja Barang Non Operasional"/>
    <s v="Belanja Bahan"/>
    <s v="Non Covid"/>
  </r>
  <r>
    <s v="12"/>
    <s v="626402"/>
    <s v="SEKRETARIAT BADAN RISET DAN SUMBERDAYA MANUSIA KELAUTAN DAN PERIKANAN"/>
    <x v="0"/>
    <x v="0"/>
    <x v="2"/>
    <x v="9"/>
    <x v="17"/>
    <x v="64"/>
    <x v="0"/>
    <x v="135"/>
    <n v="6"/>
    <n v="1500000"/>
    <n v="9000000"/>
    <n v="0"/>
    <n v="9000000"/>
    <m/>
    <n v="1109855"/>
    <n v="0"/>
    <n v="0"/>
    <n v="769600"/>
    <n v="0"/>
    <n v="0"/>
    <n v="1260360"/>
    <n v="0"/>
    <n v="2007583"/>
    <n v="702678"/>
    <n v="2447245"/>
    <n v="702679"/>
    <s v="WA.2378.EBD.955.301.E"/>
    <s v="WA.2378.EBD.955.301.E.521211"/>
    <s v="WA.2378.EBD.955.301.E.521211.001129"/>
    <s v="001129"/>
    <s v="WA.2378.EBD.955.301.E.521211.2"/>
    <s v="2"/>
    <s v="Pemutakhiran data Administrasi Keuangan"/>
    <x v="1"/>
    <s v="Tata Usaha"/>
    <s v="Keuangan"/>
    <s v="Belanja Barang"/>
    <s v="Belanja Barang Non Operasional"/>
    <s v="Belanja Bahan"/>
    <s v="Non Covid"/>
  </r>
  <r>
    <s v="12"/>
    <s v="626402"/>
    <s v="SEKRETARIAT BADAN RISET DAN SUMBERDAYA MANUSIA KELAUTAN DAN PERIKANAN"/>
    <x v="0"/>
    <x v="0"/>
    <x v="2"/>
    <x v="9"/>
    <x v="17"/>
    <x v="64"/>
    <x v="0"/>
    <x v="37"/>
    <n v="6"/>
    <n v="1500000"/>
    <n v="9000000"/>
    <n v="0"/>
    <n v="9000000"/>
    <m/>
    <n v="1109855"/>
    <n v="0"/>
    <n v="0"/>
    <n v="769600"/>
    <n v="0"/>
    <n v="0"/>
    <n v="1260360"/>
    <n v="0"/>
    <n v="2007583"/>
    <n v="702678"/>
    <n v="2447245"/>
    <n v="702679"/>
    <s v="WA.2378.EBD.955.301.E"/>
    <s v="WA.2378.EBD.955.301.E.521211"/>
    <s v="WA.2378.EBD.955.301.E.521211.001130"/>
    <s v="001130"/>
    <s v="WA.2378.EBD.955.301.E.521211.3"/>
    <s v="3"/>
    <s v="Pemutakhiran data Administrasi Keuangan"/>
    <x v="1"/>
    <s v="Tata Usaha"/>
    <s v="Keuangan"/>
    <s v="Belanja Barang"/>
    <s v="Belanja Barang Non Operasional"/>
    <s v="Belanja Bahan"/>
    <s v="Non Covid"/>
  </r>
  <r>
    <s v="12"/>
    <s v="626402"/>
    <s v="SEKRETARIAT BADAN RISET DAN SUMBERDAYA MANUSIA KELAUTAN DAN PERIKANAN"/>
    <x v="0"/>
    <x v="0"/>
    <x v="2"/>
    <x v="9"/>
    <x v="17"/>
    <x v="65"/>
    <x v="0"/>
    <x v="126"/>
    <n v="100"/>
    <n v="75000"/>
    <n v="7500000"/>
    <n v="0"/>
    <n v="7500000"/>
    <m/>
    <n v="225182"/>
    <n v="665933"/>
    <n v="665933"/>
    <n v="475965"/>
    <n v="475965"/>
    <n v="856471"/>
    <n v="856471"/>
    <n v="856471"/>
    <n v="856471"/>
    <n v="190538"/>
    <n v="1142850"/>
    <n v="231750"/>
    <s v="WA.2378.EBD.955.301.G"/>
    <s v="WA.2378.EBD.955.301.G.521211"/>
    <s v="WA.2378.EBD.955.301.G.521211.001140"/>
    <s v="001140"/>
    <s v="WA.2378.EBD.955.301.G.521211.1"/>
    <s v="1"/>
    <s v="Pembinaan Pelaksanaan Kewirausahaan dan TEFA"/>
    <x v="1"/>
    <s v="Penyelenggaraan Pendidikan"/>
    <s v="Metode dan Kurikulum"/>
    <s v="Belanja Barang"/>
    <s v="Belanja Barang Non Operasional"/>
    <s v="Belanja Bahan"/>
    <s v="Non Covid"/>
  </r>
  <r>
    <s v="12"/>
    <s v="626402"/>
    <s v="SEKRETARIAT BADAN RISET DAN SUMBERDAYA MANUSIA KELAUTAN DAN PERIKANAN"/>
    <x v="0"/>
    <x v="0"/>
    <x v="2"/>
    <x v="9"/>
    <x v="17"/>
    <x v="65"/>
    <x v="0"/>
    <x v="135"/>
    <n v="2"/>
    <n v="1500000"/>
    <n v="3000000"/>
    <n v="0"/>
    <n v="3000000"/>
    <m/>
    <n v="90073"/>
    <n v="266373"/>
    <n v="266373"/>
    <n v="190386"/>
    <n v="190386"/>
    <n v="342588"/>
    <n v="342588"/>
    <n v="342588"/>
    <n v="342588"/>
    <n v="76215"/>
    <n v="457140"/>
    <n v="92702"/>
    <s v="WA.2378.EBD.955.301.G"/>
    <s v="WA.2378.EBD.955.301.G.521211"/>
    <s v="WA.2378.EBD.955.301.G.521211.001141"/>
    <s v="001141"/>
    <s v="WA.2378.EBD.955.301.G.521211.2"/>
    <s v="2"/>
    <s v="Pembinaan Pelaksanaan Kewirausahaan dan TEFA"/>
    <x v="1"/>
    <s v="Penyelenggaraan Pendidikan"/>
    <s v="Metode dan Kurikulum"/>
    <s v="Belanja Barang"/>
    <s v="Belanja Barang Non Operasional"/>
    <s v="Belanja Bahan"/>
    <s v="Non Covid"/>
  </r>
  <r>
    <s v="12"/>
    <s v="626402"/>
    <s v="SEKRETARIAT BADAN RISET DAN SUMBERDAYA MANUSIA KELAUTAN DAN PERIKANAN"/>
    <x v="0"/>
    <x v="0"/>
    <x v="2"/>
    <x v="9"/>
    <x v="17"/>
    <x v="65"/>
    <x v="0"/>
    <x v="37"/>
    <n v="2"/>
    <n v="1500000"/>
    <n v="3000000"/>
    <n v="0"/>
    <n v="3000000"/>
    <m/>
    <n v="90073"/>
    <n v="266373"/>
    <n v="266373"/>
    <n v="190386"/>
    <n v="190386"/>
    <n v="342588"/>
    <n v="342588"/>
    <n v="342588"/>
    <n v="342588"/>
    <n v="76215"/>
    <n v="457140"/>
    <n v="92702"/>
    <s v="WA.2378.EBD.955.301.G"/>
    <s v="WA.2378.EBD.955.301.G.521211"/>
    <s v="WA.2378.EBD.955.301.G.521211.001142"/>
    <s v="001142"/>
    <s v="WA.2378.EBD.955.301.G.521211.3"/>
    <s v="3"/>
    <s v="Pembinaan Pelaksanaan Kewirausahaan dan TEFA"/>
    <x v="1"/>
    <s v="Penyelenggaraan Pendidikan"/>
    <s v="Metode dan Kurikulum"/>
    <s v="Belanja Barang"/>
    <s v="Belanja Barang Non Operasional"/>
    <s v="Belanja Bahan"/>
    <s v="Non Covid"/>
  </r>
  <r>
    <s v="12"/>
    <s v="626402"/>
    <s v="SEKRETARIAT BADAN RISET DAN SUMBERDAYA MANUSIA KELAUTAN DAN PERIKANAN"/>
    <x v="0"/>
    <x v="0"/>
    <x v="0"/>
    <x v="11"/>
    <x v="23"/>
    <x v="134"/>
    <x v="10"/>
    <x v="136"/>
    <n v="24"/>
    <n v="6690000"/>
    <n v="160560000"/>
    <n v="160560000"/>
    <n v="0"/>
    <m/>
    <n v="10538074"/>
    <n v="12640233"/>
    <n v="12685122"/>
    <n v="12685122"/>
    <n v="12690691"/>
    <n v="12690965"/>
    <n v="12696534"/>
    <n v="12691140"/>
    <n v="12699935"/>
    <n v="12685122"/>
    <n v="17422964"/>
    <n v="18434098"/>
    <s v="WA.2378.EBA.994.002.AB"/>
    <s v="WA.2378.EBA.994.002.AB.522141"/>
    <s v="WA.2378.EBA.994.002.AB.522141.000377"/>
    <s v="000377"/>
    <s v="WA.2378.EBA.994.002.AB.522141.2"/>
    <s v="2"/>
    <s v="Langganan Daya dan Jasa (Gambir)"/>
    <x v="0"/>
    <m/>
    <m/>
    <s v="Belanja Barang"/>
    <s v="Belanja Barang Operasional"/>
    <s v="Belanja Sewa"/>
    <s v="Non Covid"/>
  </r>
  <r>
    <s v="12"/>
    <s v="626402"/>
    <s v="SEKRETARIAT BADAN RISET DAN SUMBERDAYA MANUSIA KELAUTAN DAN PERIKANAN"/>
    <x v="0"/>
    <x v="0"/>
    <x v="0"/>
    <x v="11"/>
    <x v="23"/>
    <x v="101"/>
    <x v="10"/>
    <x v="137"/>
    <n v="12"/>
    <n v="13250000"/>
    <n v="159000000"/>
    <n v="159000000"/>
    <n v="0"/>
    <m/>
    <n v="10435686"/>
    <n v="12517420"/>
    <n v="12561874"/>
    <n v="12561874"/>
    <n v="12567388"/>
    <n v="12567660"/>
    <n v="12573174"/>
    <n v="12567833"/>
    <n v="12576542"/>
    <n v="12561874"/>
    <n v="17253682"/>
    <n v="18254993"/>
    <s v="WA.2378.EBA.994.002.DB"/>
    <s v="WA.2378.EBA.994.002.DB.522141"/>
    <s v="WA.2378.EBA.994.002.DB.522141.000492"/>
    <s v="000492"/>
    <s v="WA.2378.EBA.994.002.DB.522141.4"/>
    <s v="4"/>
    <s v="Langganan Daya dan Jasa"/>
    <x v="2"/>
    <m/>
    <m/>
    <s v="Belanja Barang"/>
    <s v="Belanja Barang Operasional"/>
    <s v="Belanja Sewa"/>
    <s v="Non Covid"/>
  </r>
  <r>
    <s v="12"/>
    <s v="626402"/>
    <s v="SEKRETARIAT BADAN RISET DAN SUMBERDAYA MANUSIA KELAUTAN DAN PERIKANAN"/>
    <x v="1"/>
    <x v="3"/>
    <x v="5"/>
    <x v="12"/>
    <x v="25"/>
    <x v="66"/>
    <x v="0"/>
    <x v="138"/>
    <n v="80"/>
    <n v="69000"/>
    <n v="5520000"/>
    <n v="0"/>
    <n v="5520000"/>
    <m/>
    <n v="460000"/>
    <n v="460000"/>
    <n v="460000"/>
    <n v="460000"/>
    <n v="460000"/>
    <n v="460000"/>
    <n v="460000"/>
    <n v="460000"/>
    <n v="460000"/>
    <n v="460000"/>
    <n v="460000"/>
    <n v="460000"/>
    <s v="DL.2375.AFA.001.051.A"/>
    <s v="DL.2375.AFA.001.051.A.521211"/>
    <s v="DL.2375.AFA.001.051.A.521211.000002"/>
    <s v="000002"/>
    <s v="DL.2375.AFA.001.051.A.521211.2"/>
    <s v="2"/>
    <s v="Penyusunan Kerangka Kualifikasi Nasional Indonesia (KKNI)"/>
    <x v="2"/>
    <m/>
    <m/>
    <s v="Belanja Barang"/>
    <s v="Belanja Barang Non Operasional"/>
    <s v="Belanja Bahan"/>
    <s v="Non Covid"/>
  </r>
  <r>
    <s v="12"/>
    <s v="626402"/>
    <s v="SEKRETARIAT BADAN RISET DAN SUMBERDAYA MANUSIA KELAUTAN DAN PERIKANAN"/>
    <x v="1"/>
    <x v="3"/>
    <x v="5"/>
    <x v="12"/>
    <x v="25"/>
    <x v="66"/>
    <x v="0"/>
    <x v="139"/>
    <n v="40"/>
    <n v="75000"/>
    <n v="3000000"/>
    <n v="0"/>
    <n v="3000000"/>
    <m/>
    <n v="250000"/>
    <n v="250000"/>
    <n v="250000"/>
    <n v="250000"/>
    <n v="250000"/>
    <n v="250000"/>
    <n v="250000"/>
    <n v="250000"/>
    <n v="250000"/>
    <n v="250000"/>
    <n v="250000"/>
    <n v="250000"/>
    <s v="DL.2375.AFA.001.051.A"/>
    <s v="DL.2375.AFA.001.051.A.521211"/>
    <s v="DL.2375.AFA.001.051.A.521211.000005"/>
    <s v="000005"/>
    <s v="DL.2375.AFA.001.051.A.521211.5"/>
    <s v="5"/>
    <s v="Penyusunan Kerangka Kualifikasi Nasional Indonesia (KKNI)"/>
    <x v="2"/>
    <m/>
    <m/>
    <s v="Belanja Barang"/>
    <s v="Belanja Barang Non Operasional"/>
    <s v="Belanja Bahan"/>
    <s v="Non Covid"/>
  </r>
  <r>
    <s v="12"/>
    <s v="626402"/>
    <s v="SEKRETARIAT BADAN RISET DAN SUMBERDAYA MANUSIA KELAUTAN DAN PERIKANAN"/>
    <x v="1"/>
    <x v="3"/>
    <x v="5"/>
    <x v="12"/>
    <x v="25"/>
    <x v="66"/>
    <x v="26"/>
    <x v="140"/>
    <n v="40"/>
    <n v="700000"/>
    <n v="28000000"/>
    <n v="0"/>
    <n v="28000000"/>
    <m/>
    <n v="2333000"/>
    <n v="2333000"/>
    <n v="2333000"/>
    <n v="2333000"/>
    <n v="2333000"/>
    <n v="2333000"/>
    <n v="2333000"/>
    <n v="2333000"/>
    <n v="2333000"/>
    <n v="2333000"/>
    <n v="2333000"/>
    <n v="2337000"/>
    <s v="DL.2375.AFA.001.051.A"/>
    <s v="DL.2375.AFA.001.051.A.524119"/>
    <s v="DL.2375.AFA.001.051.A.524119.000009"/>
    <s v="000009"/>
    <s v="DL.2375.AFA.001.051.A.524119.2"/>
    <s v="2"/>
    <s v="Penyusunan Kerangka Kualifikasi Nasional Indonesia (KKNI)"/>
    <x v="2"/>
    <m/>
    <m/>
    <s v="Belanja Barang"/>
    <s v="Belanja Barang Non Operasional"/>
    <s v="Perjalanan Dinas"/>
    <s v="Non Covid"/>
  </r>
  <r>
    <s v="12"/>
    <s v="626402"/>
    <s v="SEKRETARIAT BADAN RISET DAN SUMBERDAYA MANUSIA KELAUTAN DAN PERIKANAN"/>
    <x v="1"/>
    <x v="3"/>
    <x v="5"/>
    <x v="12"/>
    <x v="25"/>
    <x v="67"/>
    <x v="0"/>
    <x v="141"/>
    <n v="80"/>
    <n v="69000"/>
    <n v="5520000"/>
    <n v="0"/>
    <n v="5520000"/>
    <m/>
    <n v="460000"/>
    <n v="460000"/>
    <n v="460000"/>
    <n v="460000"/>
    <n v="460000"/>
    <n v="460000"/>
    <n v="460000"/>
    <n v="460000"/>
    <n v="460000"/>
    <n v="460000"/>
    <n v="460000"/>
    <n v="460000"/>
    <s v="DL.2375.AFA.001.051.B"/>
    <s v="DL.2375.AFA.001.051.B.521211"/>
    <s v="DL.2375.AFA.001.051.B.521211.000011"/>
    <s v="000011"/>
    <s v="DL.2375.AFA.001.051.B.521211.2"/>
    <s v="2"/>
    <s v="Penetapan Standar Kompetensi Kerja Nasional Indonesia (SKKNI)"/>
    <x v="2"/>
    <m/>
    <m/>
    <s v="Belanja Barang"/>
    <s v="Belanja Barang Non Operasional"/>
    <s v="Belanja Bahan"/>
    <s v="Non Covid"/>
  </r>
  <r>
    <s v="12"/>
    <s v="626402"/>
    <s v="SEKRETARIAT BADAN RISET DAN SUMBERDAYA MANUSIA KELAUTAN DAN PERIKANAN"/>
    <x v="1"/>
    <x v="3"/>
    <x v="5"/>
    <x v="12"/>
    <x v="25"/>
    <x v="67"/>
    <x v="0"/>
    <x v="139"/>
    <n v="40"/>
    <n v="75000"/>
    <n v="3000000"/>
    <n v="0"/>
    <n v="3000000"/>
    <m/>
    <n v="250000"/>
    <n v="250000"/>
    <n v="250000"/>
    <n v="250000"/>
    <n v="250000"/>
    <n v="250000"/>
    <n v="250000"/>
    <n v="250000"/>
    <n v="250000"/>
    <n v="250000"/>
    <n v="250000"/>
    <n v="250000"/>
    <s v="DL.2375.AFA.001.051.B"/>
    <s v="DL.2375.AFA.001.051.B.521211"/>
    <s v="DL.2375.AFA.001.051.B.521211.000014"/>
    <s v="000014"/>
    <s v="DL.2375.AFA.001.051.B.521211.5"/>
    <s v="5"/>
    <s v="Penetapan Standar Kompetensi Kerja Nasional Indonesia (SKKNI)"/>
    <x v="2"/>
    <m/>
    <m/>
    <s v="Belanja Barang"/>
    <s v="Belanja Barang Non Operasional"/>
    <s v="Belanja Bahan"/>
    <s v="Non Covid"/>
  </r>
  <r>
    <s v="12"/>
    <s v="626402"/>
    <s v="SEKRETARIAT BADAN RISET DAN SUMBERDAYA MANUSIA KELAUTAN DAN PERIKANAN"/>
    <x v="1"/>
    <x v="3"/>
    <x v="5"/>
    <x v="12"/>
    <x v="25"/>
    <x v="67"/>
    <x v="26"/>
    <x v="142"/>
    <n v="40"/>
    <n v="700000"/>
    <n v="28000000"/>
    <n v="0"/>
    <n v="28000000"/>
    <m/>
    <n v="2333000"/>
    <n v="2333000"/>
    <n v="2333000"/>
    <n v="2333000"/>
    <n v="2333000"/>
    <n v="2333000"/>
    <n v="2333000"/>
    <n v="2333000"/>
    <n v="2333000"/>
    <n v="2333000"/>
    <n v="2333000"/>
    <n v="2337000"/>
    <s v="DL.2375.AFA.001.051.B"/>
    <s v="DL.2375.AFA.001.051.B.524119"/>
    <s v="DL.2375.AFA.001.051.B.524119.000018"/>
    <s v="000018"/>
    <s v="DL.2375.AFA.001.051.B.524119.2"/>
    <s v="2"/>
    <s v="Penetapan Standar Kompetensi Kerja Nasional Indonesia (SKKNI)"/>
    <x v="2"/>
    <m/>
    <m/>
    <s v="Belanja Barang"/>
    <s v="Belanja Barang Non Operasional"/>
    <s v="Perjalanan Dinas"/>
    <s v="Non Covid"/>
  </r>
  <r>
    <s v="12"/>
    <s v="626402"/>
    <s v="SEKRETARIAT BADAN RISET DAN SUMBERDAYA MANUSIA KELAUTAN DAN PERIKANAN"/>
    <x v="1"/>
    <x v="3"/>
    <x v="5"/>
    <x v="12"/>
    <x v="25"/>
    <x v="68"/>
    <x v="0"/>
    <x v="143"/>
    <n v="30"/>
    <n v="69000"/>
    <n v="2070000"/>
    <n v="0"/>
    <n v="2070000"/>
    <m/>
    <n v="172000"/>
    <n v="172000"/>
    <n v="172000"/>
    <n v="172000"/>
    <n v="172000"/>
    <n v="172000"/>
    <n v="172000"/>
    <n v="172000"/>
    <n v="172000"/>
    <n v="172000"/>
    <n v="172000"/>
    <n v="178000"/>
    <s v="DL.2375.AFA.001.051.C"/>
    <s v="DL.2375.AFA.001.051.C.521211"/>
    <s v="DL.2375.AFA.001.051.C.521211.000020"/>
    <s v="000020"/>
    <s v="DL.2375.AFA.001.051.C.521211.2"/>
    <s v="2"/>
    <s v="Pengelolaan Sertifikasi SDM Sektor KP"/>
    <x v="2"/>
    <m/>
    <m/>
    <s v="Belanja Barang"/>
    <s v="Belanja Barang Non Operasional"/>
    <s v="Belanja Bahan"/>
    <s v="Non Covid"/>
  </r>
  <r>
    <s v="12"/>
    <s v="626402"/>
    <s v="SEKRETARIAT BADAN RISET DAN SUMBERDAYA MANUSIA KELAUTAN DAN PERIKANAN"/>
    <x v="1"/>
    <x v="3"/>
    <x v="5"/>
    <x v="12"/>
    <x v="25"/>
    <x v="69"/>
    <x v="0"/>
    <x v="144"/>
    <n v="160"/>
    <n v="69000"/>
    <n v="11040000"/>
    <n v="0"/>
    <n v="11040000"/>
    <m/>
    <n v="920000"/>
    <n v="920000"/>
    <n v="920000"/>
    <n v="920000"/>
    <n v="920000"/>
    <n v="920000"/>
    <n v="920000"/>
    <n v="920000"/>
    <n v="920000"/>
    <n v="920000"/>
    <n v="920000"/>
    <n v="920000"/>
    <s v="DL.2375.AFA.001.051.D"/>
    <s v="DL.2375.AFA.001.051.D.521211"/>
    <s v="DL.2375.AFA.001.051.D.521211.000025"/>
    <s v="000025"/>
    <s v="DL.2375.AFA.001.051.D.521211.2"/>
    <s v="2"/>
    <s v="Standardisasi Lembaga Pelatihan KP"/>
    <x v="2"/>
    <m/>
    <m/>
    <s v="Belanja Barang"/>
    <s v="Belanja Barang Non Operasional"/>
    <s v="Belanja Bahan"/>
    <s v="Non Covid"/>
  </r>
  <r>
    <s v="12"/>
    <s v="626402"/>
    <s v="SEKRETARIAT BADAN RISET DAN SUMBERDAYA MANUSIA KELAUTAN DAN PERIKANAN"/>
    <x v="1"/>
    <x v="3"/>
    <x v="5"/>
    <x v="12"/>
    <x v="25"/>
    <x v="69"/>
    <x v="27"/>
    <x v="145"/>
    <n v="1"/>
    <n v="20000000"/>
    <n v="20000000"/>
    <n v="0"/>
    <n v="20000000"/>
    <m/>
    <n v="1666000"/>
    <n v="1666000"/>
    <n v="1666000"/>
    <n v="1666000"/>
    <n v="1666000"/>
    <n v="1666000"/>
    <n v="1666000"/>
    <n v="1666000"/>
    <n v="1666000"/>
    <n v="1666000"/>
    <n v="1666000"/>
    <n v="1674000"/>
    <s v="DL.2375.AFA.001.051.D"/>
    <s v="DL.2375.AFA.001.051.D.522191"/>
    <s v="DL.2375.AFA.001.051.D.522191.000030"/>
    <s v="000030"/>
    <s v="DL.2375.AFA.001.051.D.522191.2"/>
    <s v="2"/>
    <s v="Standardisasi Lembaga Pelatihan KP"/>
    <x v="2"/>
    <m/>
    <m/>
    <s v="Belanja Barang"/>
    <s v="Belanja Barang Non Operasional"/>
    <s v="Belanja Jasa"/>
    <s v="Non Covid"/>
  </r>
  <r>
    <s v="12"/>
    <s v="626402"/>
    <s v="SEKRETARIAT BADAN RISET DAN SUMBERDAYA MANUSIA KELAUTAN DAN PERIKANAN"/>
    <x v="1"/>
    <x v="3"/>
    <x v="5"/>
    <x v="12"/>
    <x v="25"/>
    <x v="69"/>
    <x v="3"/>
    <x v="146"/>
    <n v="5"/>
    <n v="5000000"/>
    <n v="25000000"/>
    <n v="0"/>
    <n v="25000000"/>
    <m/>
    <n v="2083000"/>
    <n v="2083000"/>
    <n v="2083000"/>
    <n v="2083000"/>
    <n v="2083000"/>
    <n v="2083000"/>
    <n v="2083000"/>
    <n v="2083000"/>
    <n v="2083000"/>
    <n v="2083000"/>
    <n v="2083000"/>
    <n v="2087000"/>
    <s v="DL.2375.AFA.001.051.D"/>
    <s v="DL.2375.AFA.001.051.D.524111"/>
    <s v="DL.2375.AFA.001.051.D.524111.000032"/>
    <s v="000032"/>
    <s v="DL.2375.AFA.001.051.D.524111.2"/>
    <s v="2"/>
    <s v="Standardisasi Lembaga Pelatihan KP"/>
    <x v="2"/>
    <m/>
    <m/>
    <s v="Belanja Barang"/>
    <s v="Belanja Barang Non Operasional"/>
    <s v="Perjalanan Dinas"/>
    <s v="Non Covid"/>
  </r>
  <r>
    <s v="12"/>
    <s v="626402"/>
    <s v="SEKRETARIAT BADAN RISET DAN SUMBERDAYA MANUSIA KELAUTAN DAN PERIKANAN"/>
    <x v="1"/>
    <x v="3"/>
    <x v="5"/>
    <x v="12"/>
    <x v="25"/>
    <x v="70"/>
    <x v="0"/>
    <x v="147"/>
    <n v="180"/>
    <n v="69000"/>
    <n v="12420000"/>
    <n v="0"/>
    <n v="12420000"/>
    <m/>
    <n v="1035000"/>
    <n v="1035000"/>
    <n v="1035000"/>
    <n v="1035000"/>
    <n v="1035000"/>
    <n v="1035000"/>
    <n v="1035000"/>
    <n v="1035000"/>
    <n v="1035000"/>
    <n v="1035000"/>
    <n v="1035000"/>
    <n v="1035000"/>
    <s v="DL.2375.AFA.001.051.E"/>
    <s v="DL.2375.AFA.001.051.E.521211"/>
    <s v="DL.2375.AFA.001.051.E.521211.000036"/>
    <s v="000036"/>
    <s v="DL.2375.AFA.001.051.E.521211.4"/>
    <s v="4"/>
    <s v="Penjaminan Mutu Program Diklat Bidang KP"/>
    <x v="2"/>
    <m/>
    <m/>
    <s v="Belanja Barang"/>
    <s v="Belanja Barang Non Operasional"/>
    <s v="Belanja Bahan"/>
    <s v="Non Covid"/>
  </r>
  <r>
    <s v="12"/>
    <s v="626402"/>
    <s v="SEKRETARIAT BADAN RISET DAN SUMBERDAYA MANUSIA KELAUTAN DAN PERIKANAN"/>
    <x v="1"/>
    <x v="3"/>
    <x v="5"/>
    <x v="12"/>
    <x v="25"/>
    <x v="70"/>
    <x v="3"/>
    <x v="148"/>
    <n v="10"/>
    <n v="1500000"/>
    <n v="15000000"/>
    <n v="0"/>
    <n v="15000000"/>
    <m/>
    <n v="1250000"/>
    <n v="1250000"/>
    <n v="1250000"/>
    <n v="1250000"/>
    <n v="1250000"/>
    <n v="1250000"/>
    <n v="1250000"/>
    <n v="1250000"/>
    <n v="1250000"/>
    <n v="1250000"/>
    <n v="1250000"/>
    <n v="1250000"/>
    <s v="DL.2375.AFA.001.051.E"/>
    <s v="DL.2375.AFA.001.051.E.524111"/>
    <s v="DL.2375.AFA.001.051.E.524111.000039"/>
    <s v="000039"/>
    <s v="DL.2375.AFA.001.051.E.524111.2"/>
    <s v="2"/>
    <s v="Penjaminan Mutu Program Diklat Bidang KP"/>
    <x v="2"/>
    <m/>
    <m/>
    <s v="Belanja Barang"/>
    <s v="Belanja Barang Non Operasional"/>
    <s v="Perjalanan Dinas"/>
    <s v="Non Covid"/>
  </r>
  <r>
    <s v="12"/>
    <s v="626402"/>
    <s v="SEKRETARIAT BADAN RISET DAN SUMBERDAYA MANUSIA KELAUTAN DAN PERIKANAN"/>
    <x v="1"/>
    <x v="3"/>
    <x v="5"/>
    <x v="12"/>
    <x v="26"/>
    <x v="135"/>
    <x v="0"/>
    <x v="2"/>
    <n v="1"/>
    <n v="1500000"/>
    <n v="1500000"/>
    <n v="0"/>
    <n v="1500000"/>
    <m/>
    <n v="125000"/>
    <n v="125000"/>
    <n v="125000"/>
    <n v="125000"/>
    <n v="125000"/>
    <n v="125000"/>
    <n v="125000"/>
    <n v="125000"/>
    <n v="125000"/>
    <n v="125000"/>
    <n v="125000"/>
    <n v="125000"/>
    <s v="DL.2375.AFA.001.052.A"/>
    <s v="DL.2375.AFA.001.052.A.521211"/>
    <s v="DL.2375.AFA.001.052.A.521211.000041"/>
    <s v="000041"/>
    <s v="DL.2375.AFA.001.052.A.521211.2"/>
    <s v="2"/>
    <s v="Penyusunan Kurikulum Pelatihan Aparatur Kelautan dan Perikanan"/>
    <x v="2"/>
    <m/>
    <m/>
    <s v="Belanja Barang"/>
    <s v="Belanja Barang Non Operasional"/>
    <s v="Belanja Bahan"/>
    <s v="Non Covid"/>
  </r>
  <r>
    <s v="12"/>
    <s v="626402"/>
    <s v="SEKRETARIAT BADAN RISET DAN SUMBERDAYA MANUSIA KELAUTAN DAN PERIKANAN"/>
    <x v="1"/>
    <x v="3"/>
    <x v="5"/>
    <x v="12"/>
    <x v="26"/>
    <x v="135"/>
    <x v="0"/>
    <x v="149"/>
    <n v="120"/>
    <n v="75000"/>
    <n v="9000000"/>
    <n v="0"/>
    <n v="9000000"/>
    <m/>
    <n v="750000"/>
    <n v="750000"/>
    <n v="750000"/>
    <n v="750000"/>
    <n v="750000"/>
    <n v="750000"/>
    <n v="750000"/>
    <n v="750000"/>
    <n v="750000"/>
    <n v="750000"/>
    <n v="750000"/>
    <n v="750000"/>
    <s v="DL.2375.AFA.001.052.A"/>
    <s v="DL.2375.AFA.001.052.A.521211"/>
    <s v="DL.2375.AFA.001.052.A.521211.000042"/>
    <s v="000042"/>
    <s v="DL.2375.AFA.001.052.A.521211.3"/>
    <s v="3"/>
    <s v="Penyusunan Kurikulum Pelatihan Aparatur Kelautan dan Perikanan"/>
    <x v="2"/>
    <m/>
    <m/>
    <s v="Belanja Barang"/>
    <s v="Belanja Barang Non Operasional"/>
    <s v="Belanja Bahan"/>
    <s v="Non Covid"/>
  </r>
  <r>
    <s v="12"/>
    <s v="626402"/>
    <s v="SEKRETARIAT BADAN RISET DAN SUMBERDAYA MANUSIA KELAUTAN DAN PERIKANAN"/>
    <x v="1"/>
    <x v="3"/>
    <x v="5"/>
    <x v="12"/>
    <x v="26"/>
    <x v="71"/>
    <x v="0"/>
    <x v="2"/>
    <n v="1"/>
    <n v="1500000"/>
    <n v="1500000"/>
    <n v="0"/>
    <n v="1500000"/>
    <m/>
    <n v="125000"/>
    <n v="125000"/>
    <n v="125000"/>
    <n v="125000"/>
    <n v="125000"/>
    <n v="125000"/>
    <n v="125000"/>
    <n v="125000"/>
    <n v="125000"/>
    <n v="125000"/>
    <n v="125000"/>
    <n v="125000"/>
    <s v="DL.2375.AFA.001.052.B"/>
    <s v="DL.2375.AFA.001.052.B.521211"/>
    <s v="DL.2375.AFA.001.052.B.521211.000044"/>
    <s v="000044"/>
    <s v="DL.2375.AFA.001.052.B.521211.2"/>
    <s v="2"/>
    <s v="Pembahasan Modul Pelatihan Aparatur Kelautan dan Perikanan"/>
    <x v="2"/>
    <m/>
    <m/>
    <s v="Belanja Barang"/>
    <s v="Belanja Barang Non Operasional"/>
    <s v="Belanja Bahan"/>
    <s v="Non Covid"/>
  </r>
  <r>
    <s v="12"/>
    <s v="626402"/>
    <s v="SEKRETARIAT BADAN RISET DAN SUMBERDAYA MANUSIA KELAUTAN DAN PERIKANAN"/>
    <x v="1"/>
    <x v="3"/>
    <x v="5"/>
    <x v="12"/>
    <x v="26"/>
    <x v="71"/>
    <x v="0"/>
    <x v="150"/>
    <n v="120"/>
    <n v="75000"/>
    <n v="9000000"/>
    <n v="0"/>
    <n v="9000000"/>
    <m/>
    <n v="750000"/>
    <n v="750000"/>
    <n v="750000"/>
    <n v="750000"/>
    <n v="750000"/>
    <n v="750000"/>
    <n v="750000"/>
    <n v="750000"/>
    <n v="750000"/>
    <n v="750000"/>
    <n v="750000"/>
    <n v="750000"/>
    <s v="DL.2375.AFA.001.052.B"/>
    <s v="DL.2375.AFA.001.052.B.521211"/>
    <s v="DL.2375.AFA.001.052.B.521211.000045"/>
    <s v="000045"/>
    <s v="DL.2375.AFA.001.052.B.521211.3"/>
    <s v="3"/>
    <s v="Pembahasan Modul Pelatihan Aparatur Kelautan dan Perikanan"/>
    <x v="2"/>
    <m/>
    <m/>
    <s v="Belanja Barang"/>
    <s v="Belanja Barang Non Operasional"/>
    <s v="Belanja Bahan"/>
    <s v="Non Covid"/>
  </r>
  <r>
    <s v="12"/>
    <s v="626402"/>
    <s v="SEKRETARIAT BADAN RISET DAN SUMBERDAYA MANUSIA KELAUTAN DAN PERIKANAN"/>
    <x v="1"/>
    <x v="3"/>
    <x v="5"/>
    <x v="12"/>
    <x v="26"/>
    <x v="71"/>
    <x v="0"/>
    <x v="151"/>
    <n v="200"/>
    <n v="50000"/>
    <n v="10000000"/>
    <n v="0"/>
    <n v="10000000"/>
    <m/>
    <n v="833000"/>
    <n v="833000"/>
    <n v="833000"/>
    <n v="833000"/>
    <n v="833000"/>
    <n v="833000"/>
    <n v="833000"/>
    <n v="833000"/>
    <n v="833000"/>
    <n v="833000"/>
    <n v="833000"/>
    <n v="837000"/>
    <s v="DL.2375.AFA.001.052.B"/>
    <s v="DL.2375.AFA.001.052.B.521211"/>
    <s v="DL.2375.AFA.001.052.B.521211.000046"/>
    <s v="000046"/>
    <s v="DL.2375.AFA.001.052.B.521211.4"/>
    <s v="4"/>
    <s v="Pembahasan Modul Pelatihan Aparatur Kelautan dan Perikanan"/>
    <x v="2"/>
    <m/>
    <m/>
    <s v="Belanja Barang"/>
    <s v="Belanja Barang Non Operasional"/>
    <s v="Belanja Bahan"/>
    <s v="Non Covid"/>
  </r>
  <r>
    <s v="12"/>
    <s v="626402"/>
    <s v="SEKRETARIAT BADAN RISET DAN SUMBERDAYA MANUSIA KELAUTAN DAN PERIKANAN"/>
    <x v="1"/>
    <x v="3"/>
    <x v="5"/>
    <x v="12"/>
    <x v="26"/>
    <x v="71"/>
    <x v="26"/>
    <x v="152"/>
    <n v="160"/>
    <n v="600000"/>
    <n v="96000000"/>
    <n v="0"/>
    <n v="96000000"/>
    <m/>
    <n v="8000000"/>
    <n v="8000000"/>
    <n v="8000000"/>
    <n v="8000000"/>
    <n v="8000000"/>
    <n v="8000000"/>
    <n v="8000000"/>
    <n v="8000000"/>
    <n v="8000000"/>
    <n v="8000000"/>
    <n v="8000000"/>
    <n v="8000000"/>
    <s v="DL.2375.AFA.001.052.B"/>
    <s v="DL.2375.AFA.001.052.B.524119"/>
    <s v="DL.2375.AFA.001.052.B.524119.000051"/>
    <s v="000051"/>
    <s v="DL.2375.AFA.001.052.B.524119.2"/>
    <s v="2"/>
    <s v="Pembahasan Modul Pelatihan Aparatur Kelautan dan Perikanan"/>
    <x v="2"/>
    <m/>
    <m/>
    <s v="Belanja Barang"/>
    <s v="Belanja Barang Non Operasional"/>
    <s v="Perjalanan Dinas"/>
    <s v="Non Covid"/>
  </r>
  <r>
    <s v="12"/>
    <s v="626402"/>
    <s v="SEKRETARIAT BADAN RISET DAN SUMBERDAYA MANUSIA KELAUTAN DAN PERIKANAN"/>
    <x v="1"/>
    <x v="3"/>
    <x v="5"/>
    <x v="12"/>
    <x v="26"/>
    <x v="72"/>
    <x v="0"/>
    <x v="153"/>
    <n v="45"/>
    <n v="75000"/>
    <n v="3375000"/>
    <n v="0"/>
    <n v="3375000"/>
    <m/>
    <n v="281000"/>
    <n v="281000"/>
    <n v="281000"/>
    <n v="281000"/>
    <n v="281000"/>
    <n v="281000"/>
    <n v="281000"/>
    <n v="281000"/>
    <n v="281000"/>
    <n v="281000"/>
    <n v="281000"/>
    <n v="284000"/>
    <s v="DL.2375.AFA.001.052.C"/>
    <s v="DL.2375.AFA.001.052.C.521211"/>
    <s v="DL.2375.AFA.001.052.C.521211.000054"/>
    <s v="000054"/>
    <s v="DL.2375.AFA.001.052.C.521211.3"/>
    <s v="3"/>
    <s v="Penyusunan Kurikulum Pelatihan Masyarakat Kelautan dan Perikanan"/>
    <x v="2"/>
    <m/>
    <m/>
    <s v="Belanja Barang"/>
    <s v="Belanja Barang Non Operasional"/>
    <s v="Belanja Bahan"/>
    <s v="Non Covid"/>
  </r>
  <r>
    <s v="12"/>
    <s v="626402"/>
    <s v="SEKRETARIAT BADAN RISET DAN SUMBERDAYA MANUSIA KELAUTAN DAN PERIKANAN"/>
    <x v="1"/>
    <x v="3"/>
    <x v="5"/>
    <x v="12"/>
    <x v="26"/>
    <x v="73"/>
    <x v="0"/>
    <x v="154"/>
    <n v="90"/>
    <n v="75000"/>
    <n v="6750000"/>
    <n v="0"/>
    <n v="6750000"/>
    <m/>
    <n v="562000"/>
    <n v="562000"/>
    <n v="562000"/>
    <n v="562000"/>
    <n v="562000"/>
    <n v="562000"/>
    <n v="562000"/>
    <n v="562000"/>
    <n v="562000"/>
    <n v="562000"/>
    <n v="562000"/>
    <n v="568000"/>
    <s v="DL.2375.AFA.001.052.D"/>
    <s v="DL.2375.AFA.001.052.D.521211"/>
    <s v="DL.2375.AFA.001.052.D.521211.000057"/>
    <s v="000057"/>
    <s v="DL.2375.AFA.001.052.D.521211.3"/>
    <s v="3"/>
    <s v="Pembahasan Modul Pelatihan Masyarakat Kelautan dan Perikanan"/>
    <x v="2"/>
    <m/>
    <m/>
    <s v="Belanja Barang"/>
    <s v="Belanja Barang Non Operasional"/>
    <s v="Belanja Bahan"/>
    <s v="Non Covid"/>
  </r>
  <r>
    <s v="12"/>
    <s v="626402"/>
    <s v="SEKRETARIAT BADAN RISET DAN SUMBERDAYA MANUSIA KELAUTAN DAN PERIKANAN"/>
    <x v="1"/>
    <x v="3"/>
    <x v="5"/>
    <x v="12"/>
    <x v="26"/>
    <x v="73"/>
    <x v="0"/>
    <x v="151"/>
    <n v="81"/>
    <n v="50000"/>
    <n v="4050000"/>
    <n v="0"/>
    <n v="4050000"/>
    <m/>
    <n v="337000"/>
    <n v="337000"/>
    <n v="337000"/>
    <n v="337000"/>
    <n v="337000"/>
    <n v="337000"/>
    <n v="337000"/>
    <n v="337000"/>
    <n v="337000"/>
    <n v="337000"/>
    <n v="337000"/>
    <n v="343000"/>
    <s v="DL.2375.AFA.001.052.D"/>
    <s v="DL.2375.AFA.001.052.D.521211"/>
    <s v="DL.2375.AFA.001.052.D.521211.000058"/>
    <s v="000058"/>
    <s v="DL.2375.AFA.001.052.D.521211.4"/>
    <s v="4"/>
    <s v="Pembahasan Modul Pelatihan Masyarakat Kelautan dan Perikanan"/>
    <x v="2"/>
    <m/>
    <m/>
    <s v="Belanja Barang"/>
    <s v="Belanja Barang Non Operasional"/>
    <s v="Belanja Bahan"/>
    <s v="Non Covid"/>
  </r>
  <r>
    <s v="12"/>
    <s v="626402"/>
    <s v="SEKRETARIAT BADAN RISET DAN SUMBERDAYA MANUSIA KELAUTAN DAN PERIKANAN"/>
    <x v="1"/>
    <x v="3"/>
    <x v="5"/>
    <x v="12"/>
    <x v="26"/>
    <x v="73"/>
    <x v="26"/>
    <x v="155"/>
    <n v="120"/>
    <n v="650000"/>
    <n v="78000000"/>
    <n v="0"/>
    <n v="78000000"/>
    <m/>
    <n v="6500000"/>
    <n v="6500000"/>
    <n v="6500000"/>
    <n v="6500000"/>
    <n v="6500000"/>
    <n v="6500000"/>
    <n v="6500000"/>
    <n v="6500000"/>
    <n v="6500000"/>
    <n v="6500000"/>
    <n v="6500000"/>
    <n v="6500000"/>
    <s v="DL.2375.AFA.001.052.D"/>
    <s v="DL.2375.AFA.001.052.D.524119"/>
    <s v="DL.2375.AFA.001.052.D.524119.000061"/>
    <s v="000061"/>
    <s v="DL.2375.AFA.001.052.D.524119.2"/>
    <s v="2"/>
    <s v="Pembahasan Modul Pelatihan Masyarakat Kelautan dan Perikanan"/>
    <x v="2"/>
    <m/>
    <m/>
    <s v="Belanja Barang"/>
    <s v="Belanja Barang Non Operasional"/>
    <s v="Perjalanan Dinas"/>
    <s v="Non Covid"/>
  </r>
  <r>
    <s v="12"/>
    <s v="626402"/>
    <s v="SEKRETARIAT BADAN RISET DAN SUMBERDAYA MANUSIA KELAUTAN DAN PERIKANAN"/>
    <x v="1"/>
    <x v="3"/>
    <x v="5"/>
    <x v="12"/>
    <x v="26"/>
    <x v="74"/>
    <x v="0"/>
    <x v="156"/>
    <n v="60"/>
    <n v="75000"/>
    <n v="4500000"/>
    <n v="0"/>
    <n v="4500000"/>
    <m/>
    <n v="375000"/>
    <n v="375000"/>
    <n v="375000"/>
    <n v="375000"/>
    <n v="375000"/>
    <n v="375000"/>
    <n v="375000"/>
    <n v="375000"/>
    <n v="375000"/>
    <n v="375000"/>
    <n v="375000"/>
    <n v="375000"/>
    <s v="DL.2375.AFA.001.052.E"/>
    <s v="DL.2375.AFA.001.052.E.521211"/>
    <s v="DL.2375.AFA.001.052.E.521211.000064"/>
    <s v="000064"/>
    <s v="DL.2375.AFA.001.052.E.521211.3"/>
    <s v="3"/>
    <s v="Penyusunan Pedoman/Juklak/Juknis Penyelenggaraan Pelatihan Kelautan dan Perikanan"/>
    <x v="2"/>
    <m/>
    <m/>
    <s v="Belanja Barang"/>
    <s v="Belanja Barang Non Operasional"/>
    <s v="Belanja Bahan"/>
    <s v="Non Covid"/>
  </r>
  <r>
    <s v="12"/>
    <s v="626402"/>
    <s v="SEKRETARIAT BADAN RISET DAN SUMBERDAYA MANUSIA KELAUTAN DAN PERIKANAN"/>
    <x v="1"/>
    <x v="3"/>
    <x v="5"/>
    <x v="12"/>
    <x v="26"/>
    <x v="74"/>
    <x v="0"/>
    <x v="157"/>
    <n v="6"/>
    <n v="50000"/>
    <n v="300000"/>
    <n v="0"/>
    <n v="300000"/>
    <m/>
    <n v="25000"/>
    <n v="25000"/>
    <n v="25000"/>
    <n v="25000"/>
    <n v="25000"/>
    <n v="25000"/>
    <n v="25000"/>
    <n v="25000"/>
    <n v="25000"/>
    <n v="25000"/>
    <n v="25000"/>
    <n v="25000"/>
    <s v="DL.2375.AFA.001.052.E"/>
    <s v="DL.2375.AFA.001.052.E.521211"/>
    <s v="DL.2375.AFA.001.052.E.521211.000065"/>
    <s v="000065"/>
    <s v="DL.2375.AFA.001.052.E.521211.4"/>
    <s v="4"/>
    <s v="Penyusunan Pedoman/Juklak/Juknis Penyelenggaraan Pelatihan Kelautan dan Perikanan"/>
    <x v="2"/>
    <m/>
    <m/>
    <s v="Belanja Barang"/>
    <s v="Belanja Barang Non Operasional"/>
    <s v="Belanja Bahan"/>
    <s v="Non Covid"/>
  </r>
  <r>
    <s v="12"/>
    <s v="626402"/>
    <s v="SEKRETARIAT BADAN RISET DAN SUMBERDAYA MANUSIA KELAUTAN DAN PERIKANAN"/>
    <x v="1"/>
    <x v="3"/>
    <x v="5"/>
    <x v="12"/>
    <x v="26"/>
    <x v="75"/>
    <x v="0"/>
    <x v="2"/>
    <n v="1"/>
    <n v="1500000"/>
    <n v="1500000"/>
    <n v="0"/>
    <n v="1500000"/>
    <m/>
    <n v="125000"/>
    <n v="125000"/>
    <n v="125000"/>
    <n v="125000"/>
    <n v="125000"/>
    <n v="125000"/>
    <n v="125000"/>
    <n v="125000"/>
    <n v="125000"/>
    <n v="125000"/>
    <n v="125000"/>
    <n v="125000"/>
    <s v="DL.2375.AFA.001.052.F"/>
    <s v="DL.2375.AFA.001.052.F.521211"/>
    <s v="DL.2375.AFA.001.052.F.521211.000069"/>
    <s v="000069"/>
    <s v="DL.2375.AFA.001.052.F.521211.2"/>
    <s v="2"/>
    <s v="PENYUSUNAN PENGEMBANGAN KOMPETENSI ASN KKP"/>
    <x v="2"/>
    <m/>
    <m/>
    <s v="Belanja Barang"/>
    <s v="Belanja Barang Non Operasional"/>
    <s v="Belanja Bahan"/>
    <s v="Non Covid"/>
  </r>
  <r>
    <s v="12"/>
    <s v="626402"/>
    <s v="SEKRETARIAT BADAN RISET DAN SUMBERDAYA MANUSIA KELAUTAN DAN PERIKANAN"/>
    <x v="1"/>
    <x v="3"/>
    <x v="5"/>
    <x v="12"/>
    <x v="26"/>
    <x v="75"/>
    <x v="0"/>
    <x v="158"/>
    <n v="40"/>
    <n v="75000"/>
    <n v="3000000"/>
    <n v="0"/>
    <n v="3000000"/>
    <m/>
    <n v="250000"/>
    <n v="250000"/>
    <n v="250000"/>
    <n v="250000"/>
    <n v="250000"/>
    <n v="250000"/>
    <n v="250000"/>
    <n v="250000"/>
    <n v="250000"/>
    <n v="250000"/>
    <n v="250000"/>
    <n v="250000"/>
    <s v="DL.2375.AFA.001.052.F"/>
    <s v="DL.2375.AFA.001.052.F.521211"/>
    <s v="DL.2375.AFA.001.052.F.521211.000070"/>
    <s v="000070"/>
    <s v="DL.2375.AFA.001.052.F.521211.3"/>
    <s v="3"/>
    <s v="PENYUSUNAN PENGEMBANGAN KOMPETENSI ASN KKP"/>
    <x v="2"/>
    <m/>
    <m/>
    <s v="Belanja Barang"/>
    <s v="Belanja Barang Non Operasional"/>
    <s v="Belanja Bahan"/>
    <s v="Non Covid"/>
  </r>
  <r>
    <s v="12"/>
    <s v="626402"/>
    <s v="SEKRETARIAT BADAN RISET DAN SUMBERDAYA MANUSIA KELAUTAN DAN PERIKANAN"/>
    <x v="1"/>
    <x v="3"/>
    <x v="5"/>
    <x v="12"/>
    <x v="26"/>
    <x v="75"/>
    <x v="26"/>
    <x v="152"/>
    <n v="160"/>
    <n v="600000"/>
    <n v="96000000"/>
    <n v="0"/>
    <n v="96000000"/>
    <m/>
    <n v="8000000"/>
    <n v="8000000"/>
    <n v="8000000"/>
    <n v="8000000"/>
    <n v="8000000"/>
    <n v="8000000"/>
    <n v="8000000"/>
    <n v="8000000"/>
    <n v="8000000"/>
    <n v="8000000"/>
    <n v="8000000"/>
    <n v="8000000"/>
    <s v="DL.2375.AFA.001.052.F"/>
    <s v="DL.2375.AFA.001.052.F.524119"/>
    <s v="DL.2375.AFA.001.052.F.524119.000074"/>
    <s v="000074"/>
    <s v="DL.2375.AFA.001.052.F.524119.2"/>
    <s v="2"/>
    <s v="PENYUSUNAN PENGEMBANGAN KOMPETENSI ASN KKP"/>
    <x v="2"/>
    <m/>
    <m/>
    <s v="Belanja Barang"/>
    <s v="Belanja Barang Non Operasional"/>
    <s v="Perjalanan Dinas"/>
    <s v="Non Covid"/>
  </r>
  <r>
    <s v="12"/>
    <s v="626402"/>
    <s v="SEKRETARIAT BADAN RISET DAN SUMBERDAYA MANUSIA KELAUTAN DAN PERIKANAN"/>
    <x v="1"/>
    <x v="3"/>
    <x v="5"/>
    <x v="12"/>
    <x v="27"/>
    <x v="76"/>
    <x v="0"/>
    <x v="159"/>
    <n v="1"/>
    <n v="2000000"/>
    <n v="2000000"/>
    <n v="0"/>
    <n v="2000000"/>
    <m/>
    <n v="166000"/>
    <n v="166000"/>
    <n v="166000"/>
    <n v="166000"/>
    <n v="166000"/>
    <n v="166000"/>
    <n v="166000"/>
    <n v="166000"/>
    <n v="166000"/>
    <n v="166000"/>
    <n v="166000"/>
    <n v="174000"/>
    <s v="DL.2375.AFA.001.053.A"/>
    <s v="DL.2375.AFA.001.053.A.521211"/>
    <s v="DL.2375.AFA.001.053.A.521211.000077"/>
    <s v="000077"/>
    <s v="DL.2375.AFA.001.053.A.521211.3"/>
    <s v="3"/>
    <s v="Penyusunan NSPK Sarpras, Kelembagaan dan Ketenagaan Penyuluhan KP"/>
    <x v="2"/>
    <m/>
    <m/>
    <s v="Belanja Barang"/>
    <s v="Belanja Barang Non Operasional"/>
    <s v="Belanja Bahan"/>
    <s v="Non Covid"/>
  </r>
  <r>
    <s v="12"/>
    <s v="626402"/>
    <s v="SEKRETARIAT BADAN RISET DAN SUMBERDAYA MANUSIA KELAUTAN DAN PERIKANAN"/>
    <x v="1"/>
    <x v="3"/>
    <x v="5"/>
    <x v="12"/>
    <x v="27"/>
    <x v="76"/>
    <x v="0"/>
    <x v="160"/>
    <n v="40"/>
    <n v="75000"/>
    <n v="3000000"/>
    <n v="0"/>
    <n v="3000000"/>
    <m/>
    <n v="250000"/>
    <n v="250000"/>
    <n v="250000"/>
    <n v="250000"/>
    <n v="250000"/>
    <n v="250000"/>
    <n v="250000"/>
    <n v="250000"/>
    <n v="250000"/>
    <n v="250000"/>
    <n v="250000"/>
    <n v="250000"/>
    <s v="DL.2375.AFA.001.053.A"/>
    <s v="DL.2375.AFA.001.053.A.521211"/>
    <s v="DL.2375.AFA.001.053.A.521211.000078"/>
    <s v="000078"/>
    <s v="DL.2375.AFA.001.053.A.521211.4"/>
    <s v="4"/>
    <s v="Penyusunan NSPK Sarpras, Kelembagaan dan Ketenagaan Penyuluhan KP"/>
    <x v="2"/>
    <m/>
    <m/>
    <s v="Belanja Barang"/>
    <s v="Belanja Barang Non Operasional"/>
    <s v="Belanja Bahan"/>
    <s v="Non Covid"/>
  </r>
  <r>
    <s v="12"/>
    <s v="626402"/>
    <s v="SEKRETARIAT BADAN RISET DAN SUMBERDAYA MANUSIA KELAUTAN DAN PERIKANAN"/>
    <x v="1"/>
    <x v="3"/>
    <x v="5"/>
    <x v="12"/>
    <x v="27"/>
    <x v="76"/>
    <x v="0"/>
    <x v="161"/>
    <n v="270"/>
    <n v="65000"/>
    <n v="17550000"/>
    <n v="0"/>
    <n v="17550000"/>
    <m/>
    <n v="1462000"/>
    <n v="1462000"/>
    <n v="1462000"/>
    <n v="1462000"/>
    <n v="1462000"/>
    <n v="1462000"/>
    <n v="1462000"/>
    <n v="1462000"/>
    <n v="1462000"/>
    <n v="1462000"/>
    <n v="1462000"/>
    <n v="1468000"/>
    <s v="DL.2375.AFA.001.053.A"/>
    <s v="DL.2375.AFA.001.053.A.521211"/>
    <s v="DL.2375.AFA.001.053.A.521211.000079"/>
    <s v="000079"/>
    <s v="DL.2375.AFA.001.053.A.521211.5"/>
    <s v="5"/>
    <s v="Penyusunan NSPK Sarpras, Kelembagaan dan Ketenagaan Penyuluhan KP"/>
    <x v="2"/>
    <m/>
    <m/>
    <s v="Belanja Barang"/>
    <s v="Belanja Barang Non Operasional"/>
    <s v="Belanja Bahan"/>
    <s v="Non Covid"/>
  </r>
  <r>
    <s v="12"/>
    <s v="626402"/>
    <s v="SEKRETARIAT BADAN RISET DAN SUMBERDAYA MANUSIA KELAUTAN DAN PERIKANAN"/>
    <x v="1"/>
    <x v="3"/>
    <x v="5"/>
    <x v="12"/>
    <x v="27"/>
    <x v="76"/>
    <x v="28"/>
    <x v="162"/>
    <n v="25"/>
    <n v="130000"/>
    <n v="3250000"/>
    <n v="0"/>
    <n v="3250000"/>
    <m/>
    <n v="270000"/>
    <n v="270000"/>
    <n v="270000"/>
    <n v="270000"/>
    <n v="270000"/>
    <n v="270000"/>
    <n v="270000"/>
    <n v="270000"/>
    <n v="270000"/>
    <n v="270000"/>
    <n v="270000"/>
    <n v="280000"/>
    <s v="DL.2375.AFA.001.053.A"/>
    <s v="DL.2375.AFA.001.053.A.524114"/>
    <s v="DL.2375.AFA.001.053.A.524114.000082"/>
    <s v="000082"/>
    <s v="DL.2375.AFA.001.053.A.524114.2"/>
    <s v="2"/>
    <s v="Penyusunan NSPK Sarpras, Kelembagaan dan Ketenagaan Penyuluhan KP"/>
    <x v="2"/>
    <m/>
    <m/>
    <s v="Belanja Barang"/>
    <s v="Belanja Barang Non Operasional"/>
    <s v="Perjalanan Dinas"/>
    <s v="Non Covid"/>
  </r>
  <r>
    <s v="12"/>
    <s v="626402"/>
    <s v="SEKRETARIAT BADAN RISET DAN SUMBERDAYA MANUSIA KELAUTAN DAN PERIKANAN"/>
    <x v="1"/>
    <x v="3"/>
    <x v="5"/>
    <x v="12"/>
    <x v="27"/>
    <x v="77"/>
    <x v="0"/>
    <x v="163"/>
    <n v="20"/>
    <n v="75000"/>
    <n v="1500000"/>
    <n v="0"/>
    <n v="1500000"/>
    <m/>
    <n v="125000"/>
    <n v="125000"/>
    <n v="125000"/>
    <n v="125000"/>
    <n v="125000"/>
    <n v="125000"/>
    <n v="125000"/>
    <n v="125000"/>
    <n v="125000"/>
    <n v="125000"/>
    <n v="125000"/>
    <n v="125000"/>
    <s v="DL.2375.AFA.001.053.B"/>
    <s v="DL.2375.AFA.001.053.B.521211"/>
    <s v="DL.2375.AFA.001.053.B.521211.000087"/>
    <s v="000087"/>
    <s v="DL.2375.AFA.001.053.B.521211.4"/>
    <s v="4"/>
    <s v="Pembinaan Kelembagaan dan Ketenagaan Penyuluhan Perikanan"/>
    <x v="2"/>
    <m/>
    <m/>
    <s v="Belanja Barang"/>
    <s v="Belanja Barang Non Operasional"/>
    <s v="Belanja Bahan"/>
    <s v="Non Covid"/>
  </r>
  <r>
    <s v="12"/>
    <s v="626402"/>
    <s v="SEKRETARIAT BADAN RISET DAN SUMBERDAYA MANUSIA KELAUTAN DAN PERIKANAN"/>
    <x v="1"/>
    <x v="3"/>
    <x v="5"/>
    <x v="12"/>
    <x v="27"/>
    <x v="77"/>
    <x v="0"/>
    <x v="164"/>
    <n v="180"/>
    <n v="65000"/>
    <n v="11700000"/>
    <n v="0"/>
    <n v="11700000"/>
    <m/>
    <n v="975000"/>
    <n v="975000"/>
    <n v="975000"/>
    <n v="975000"/>
    <n v="975000"/>
    <n v="975000"/>
    <n v="975000"/>
    <n v="975000"/>
    <n v="975000"/>
    <n v="975000"/>
    <n v="975000"/>
    <n v="975000"/>
    <s v="DL.2375.AFA.001.053.B"/>
    <s v="DL.2375.AFA.001.053.B.521211"/>
    <s v="DL.2375.AFA.001.053.B.521211.000088"/>
    <s v="000088"/>
    <s v="DL.2375.AFA.001.053.B.521211.5"/>
    <s v="5"/>
    <s v="Pembinaan Kelembagaan dan Ketenagaan Penyuluhan Perikanan"/>
    <x v="2"/>
    <m/>
    <m/>
    <s v="Belanja Barang"/>
    <s v="Belanja Barang Non Operasional"/>
    <s v="Belanja Bahan"/>
    <s v="Non Covid"/>
  </r>
  <r>
    <s v="12"/>
    <s v="626402"/>
    <s v="SEKRETARIAT BADAN RISET DAN SUMBERDAYA MANUSIA KELAUTAN DAN PERIKANAN"/>
    <x v="1"/>
    <x v="3"/>
    <x v="5"/>
    <x v="12"/>
    <x v="27"/>
    <x v="78"/>
    <x v="0"/>
    <x v="32"/>
    <n v="1"/>
    <n v="900000"/>
    <n v="900000"/>
    <n v="0"/>
    <n v="900000"/>
    <m/>
    <n v="75000"/>
    <n v="75000"/>
    <n v="75000"/>
    <n v="75000"/>
    <n v="75000"/>
    <n v="75000"/>
    <n v="75000"/>
    <n v="75000"/>
    <n v="75000"/>
    <n v="75000"/>
    <n v="75000"/>
    <n v="75000"/>
    <s v="DL.2375.AFA.001.053.C"/>
    <s v="DL.2375.AFA.001.053.C.521211"/>
    <s v="DL.2375.AFA.001.053.C.521211.000094"/>
    <s v="000094"/>
    <s v="DL.2375.AFA.001.053.C.521211.3"/>
    <s v="3"/>
    <s v="Pembinaan Penyuluh Perikanan Swadaya"/>
    <x v="2"/>
    <m/>
    <m/>
    <s v="Belanja Barang"/>
    <s v="Belanja Barang Non Operasional"/>
    <s v="Belanja Bahan"/>
    <s v="Non Covid"/>
  </r>
  <r>
    <s v="12"/>
    <s v="626402"/>
    <s v="SEKRETARIAT BADAN RISET DAN SUMBERDAYA MANUSIA KELAUTAN DAN PERIKANAN"/>
    <x v="1"/>
    <x v="3"/>
    <x v="5"/>
    <x v="12"/>
    <x v="27"/>
    <x v="78"/>
    <x v="0"/>
    <x v="165"/>
    <n v="20"/>
    <n v="75000"/>
    <n v="1500000"/>
    <n v="0"/>
    <n v="1500000"/>
    <m/>
    <n v="125000"/>
    <n v="125000"/>
    <n v="125000"/>
    <n v="125000"/>
    <n v="125000"/>
    <n v="125000"/>
    <n v="125000"/>
    <n v="125000"/>
    <n v="125000"/>
    <n v="125000"/>
    <n v="125000"/>
    <n v="125000"/>
    <s v="DL.2375.AFA.001.053.C"/>
    <s v="DL.2375.AFA.001.053.C.521211"/>
    <s v="DL.2375.AFA.001.053.C.521211.000095"/>
    <s v="000095"/>
    <s v="DL.2375.AFA.001.053.C.521211.4"/>
    <s v="4"/>
    <s v="Pembinaan Penyuluh Perikanan Swadaya"/>
    <x v="2"/>
    <m/>
    <m/>
    <s v="Belanja Barang"/>
    <s v="Belanja Barang Non Operasional"/>
    <s v="Belanja Bahan"/>
    <s v="Non Covid"/>
  </r>
  <r>
    <s v="12"/>
    <s v="626402"/>
    <s v="SEKRETARIAT BADAN RISET DAN SUMBERDAYA MANUSIA KELAUTAN DAN PERIKANAN"/>
    <x v="1"/>
    <x v="3"/>
    <x v="5"/>
    <x v="12"/>
    <x v="27"/>
    <x v="78"/>
    <x v="0"/>
    <x v="166"/>
    <n v="60"/>
    <n v="65000"/>
    <n v="3900000"/>
    <n v="0"/>
    <n v="3900000"/>
    <m/>
    <n v="325000"/>
    <n v="325000"/>
    <n v="325000"/>
    <n v="325000"/>
    <n v="325000"/>
    <n v="325000"/>
    <n v="325000"/>
    <n v="325000"/>
    <n v="325000"/>
    <n v="325000"/>
    <n v="325000"/>
    <n v="325000"/>
    <s v="DL.2375.AFA.001.053.C"/>
    <s v="DL.2375.AFA.001.053.C.521211"/>
    <s v="DL.2375.AFA.001.053.C.521211.000096"/>
    <s v="000096"/>
    <s v="DL.2375.AFA.001.053.C.521211.5"/>
    <s v="5"/>
    <s v="Pembinaan Penyuluh Perikanan Swadaya"/>
    <x v="2"/>
    <m/>
    <m/>
    <s v="Belanja Barang"/>
    <s v="Belanja Barang Non Operasional"/>
    <s v="Belanja Bahan"/>
    <s v="Non Covid"/>
  </r>
  <r>
    <s v="12"/>
    <s v="626402"/>
    <s v="SEKRETARIAT BADAN RISET DAN SUMBERDAYA MANUSIA KELAUTAN DAN PERIKANAN"/>
    <x v="1"/>
    <x v="3"/>
    <x v="5"/>
    <x v="12"/>
    <x v="27"/>
    <x v="78"/>
    <x v="28"/>
    <x v="167"/>
    <n v="20"/>
    <n v="150000"/>
    <n v="3000000"/>
    <n v="0"/>
    <n v="3000000"/>
    <m/>
    <n v="250000"/>
    <n v="250000"/>
    <n v="250000"/>
    <n v="250000"/>
    <n v="250000"/>
    <n v="250000"/>
    <n v="250000"/>
    <n v="250000"/>
    <n v="250000"/>
    <n v="250000"/>
    <n v="250000"/>
    <n v="250000"/>
    <s v="DL.2375.AFA.001.053.C"/>
    <s v="DL.2375.AFA.001.053.C.524114"/>
    <s v="DL.2375.AFA.001.053.C.524114.000101"/>
    <s v="000101"/>
    <s v="DL.2375.AFA.001.053.C.524114.2"/>
    <s v="2"/>
    <s v="Pembinaan Penyuluh Perikanan Swadaya"/>
    <x v="2"/>
    <m/>
    <m/>
    <s v="Belanja Barang"/>
    <s v="Belanja Barang Non Operasional"/>
    <s v="Perjalanan Dinas"/>
    <s v="Non Covid"/>
  </r>
  <r>
    <s v="12"/>
    <s v="626402"/>
    <s v="SEKRETARIAT BADAN RISET DAN SUMBERDAYA MANUSIA KELAUTAN DAN PERIKANAN"/>
    <x v="1"/>
    <x v="3"/>
    <x v="5"/>
    <x v="12"/>
    <x v="27"/>
    <x v="79"/>
    <x v="0"/>
    <x v="168"/>
    <n v="1"/>
    <n v="1500000"/>
    <n v="1500000"/>
    <n v="0"/>
    <n v="1500000"/>
    <m/>
    <n v="125000"/>
    <n v="125000"/>
    <n v="125000"/>
    <n v="125000"/>
    <n v="125000"/>
    <n v="125000"/>
    <n v="125000"/>
    <n v="125000"/>
    <n v="125000"/>
    <n v="125000"/>
    <n v="125000"/>
    <n v="125000"/>
    <s v="DL.2375.AFA.001.053.D"/>
    <s v="DL.2375.AFA.001.053.D.521211"/>
    <s v="DL.2375.AFA.001.053.D.521211.000105"/>
    <s v="000105"/>
    <s v="DL.2375.AFA.001.053.D.521211.3"/>
    <s v="3"/>
    <s v="FGD Sarpras Penyuluhan dan Pemanfaatannya"/>
    <x v="2"/>
    <m/>
    <m/>
    <s v="Belanja Barang"/>
    <s v="Belanja Barang Non Operasional"/>
    <s v="Belanja Bahan"/>
    <s v="Non Covid"/>
  </r>
  <r>
    <s v="12"/>
    <s v="626402"/>
    <s v="SEKRETARIAT BADAN RISET DAN SUMBERDAYA MANUSIA KELAUTAN DAN PERIKANAN"/>
    <x v="1"/>
    <x v="3"/>
    <x v="5"/>
    <x v="12"/>
    <x v="27"/>
    <x v="79"/>
    <x v="0"/>
    <x v="169"/>
    <n v="25"/>
    <n v="150000"/>
    <n v="3750000"/>
    <n v="0"/>
    <n v="3750000"/>
    <m/>
    <n v="312000"/>
    <n v="312000"/>
    <n v="312000"/>
    <n v="312000"/>
    <n v="312000"/>
    <n v="312000"/>
    <n v="312000"/>
    <n v="312000"/>
    <n v="312000"/>
    <n v="312000"/>
    <n v="312000"/>
    <n v="318000"/>
    <s v="DL.2375.AFA.001.053.D"/>
    <s v="DL.2375.AFA.001.053.D.521211"/>
    <s v="DL.2375.AFA.001.053.D.521211.000106"/>
    <s v="000106"/>
    <s v="DL.2375.AFA.001.053.D.521211.4"/>
    <s v="4"/>
    <s v="FGD Sarpras Penyuluhan dan Pemanfaatannya"/>
    <x v="2"/>
    <m/>
    <m/>
    <s v="Belanja Barang"/>
    <s v="Belanja Barang Non Operasional"/>
    <s v="Belanja Bahan"/>
    <s v="Non Covid"/>
  </r>
  <r>
    <s v="12"/>
    <s v="626402"/>
    <s v="SEKRETARIAT BADAN RISET DAN SUMBERDAYA MANUSIA KELAUTAN DAN PERIKANAN"/>
    <x v="1"/>
    <x v="3"/>
    <x v="5"/>
    <x v="12"/>
    <x v="27"/>
    <x v="79"/>
    <x v="0"/>
    <x v="170"/>
    <n v="50"/>
    <n v="75000"/>
    <n v="3750000"/>
    <n v="0"/>
    <n v="3750000"/>
    <m/>
    <n v="312000"/>
    <n v="312000"/>
    <n v="312000"/>
    <n v="312000"/>
    <n v="312000"/>
    <n v="312000"/>
    <n v="312000"/>
    <n v="312000"/>
    <n v="312000"/>
    <n v="312000"/>
    <n v="312000"/>
    <n v="318000"/>
    <s v="DL.2375.AFA.001.053.D"/>
    <s v="DL.2375.AFA.001.053.D.521211"/>
    <s v="DL.2375.AFA.001.053.D.521211.000107"/>
    <s v="000107"/>
    <s v="DL.2375.AFA.001.053.D.521211.5"/>
    <s v="5"/>
    <s v="FGD Sarpras Penyuluhan dan Pemanfaatannya"/>
    <x v="2"/>
    <m/>
    <m/>
    <s v="Belanja Barang"/>
    <s v="Belanja Barang Non Operasional"/>
    <s v="Belanja Bahan"/>
    <s v="Non Covid"/>
  </r>
  <r>
    <s v="12"/>
    <s v="626402"/>
    <s v="SEKRETARIAT BADAN RISET DAN SUMBERDAYA MANUSIA KELAUTAN DAN PERIKANAN"/>
    <x v="1"/>
    <x v="3"/>
    <x v="5"/>
    <x v="12"/>
    <x v="27"/>
    <x v="79"/>
    <x v="2"/>
    <x v="171"/>
    <n v="4"/>
    <n v="900000"/>
    <n v="3600000"/>
    <n v="0"/>
    <n v="3600000"/>
    <m/>
    <n v="300000"/>
    <n v="300000"/>
    <n v="300000"/>
    <n v="300000"/>
    <n v="300000"/>
    <n v="300000"/>
    <n v="300000"/>
    <n v="300000"/>
    <n v="300000"/>
    <n v="300000"/>
    <n v="300000"/>
    <n v="300000"/>
    <s v="DL.2375.AFA.001.053.D"/>
    <s v="DL.2375.AFA.001.053.D.522151"/>
    <s v="DL.2375.AFA.001.053.D.522151.000109"/>
    <s v="000109"/>
    <s v="DL.2375.AFA.001.053.D.522151.2"/>
    <s v="2"/>
    <s v="FGD Sarpras Penyuluhan dan Pemanfaatannya"/>
    <x v="2"/>
    <m/>
    <m/>
    <s v="Belanja Barang"/>
    <s v="Belanja Barang Non Operasional"/>
    <s v="Belanja Jasa"/>
    <s v="Non Covid"/>
  </r>
  <r>
    <s v="12"/>
    <s v="626402"/>
    <s v="SEKRETARIAT BADAN RISET DAN SUMBERDAYA MANUSIA KELAUTAN DAN PERIKANAN"/>
    <x v="1"/>
    <x v="3"/>
    <x v="5"/>
    <x v="12"/>
    <x v="27"/>
    <x v="79"/>
    <x v="28"/>
    <x v="172"/>
    <n v="25"/>
    <n v="280000"/>
    <n v="7000000"/>
    <n v="0"/>
    <n v="7000000"/>
    <m/>
    <n v="583000"/>
    <n v="583000"/>
    <n v="583000"/>
    <n v="583000"/>
    <n v="583000"/>
    <n v="583000"/>
    <n v="583000"/>
    <n v="583000"/>
    <n v="583000"/>
    <n v="583000"/>
    <n v="583000"/>
    <n v="587000"/>
    <s v="DL.2375.AFA.001.053.D"/>
    <s v="DL.2375.AFA.001.053.D.524114"/>
    <s v="DL.2375.AFA.001.053.D.524114.000112"/>
    <s v="000112"/>
    <s v="DL.2375.AFA.001.053.D.524114.2"/>
    <s v="2"/>
    <s v="FGD Sarpras Penyuluhan dan Pemanfaatannya"/>
    <x v="2"/>
    <m/>
    <m/>
    <s v="Belanja Barang"/>
    <s v="Belanja Barang Non Operasional"/>
    <s v="Perjalanan Dinas"/>
    <s v="Non Covid"/>
  </r>
  <r>
    <s v="12"/>
    <s v="626402"/>
    <s v="SEKRETARIAT BADAN RISET DAN SUMBERDAYA MANUSIA KELAUTAN DAN PERIKANAN"/>
    <x v="1"/>
    <x v="3"/>
    <x v="5"/>
    <x v="12"/>
    <x v="28"/>
    <x v="80"/>
    <x v="0"/>
    <x v="32"/>
    <n v="1"/>
    <n v="6000000"/>
    <n v="6000000"/>
    <n v="0"/>
    <n v="6000000"/>
    <m/>
    <n v="500000"/>
    <n v="500000"/>
    <n v="500000"/>
    <n v="500000"/>
    <n v="500000"/>
    <n v="500000"/>
    <n v="500000"/>
    <n v="500000"/>
    <n v="500000"/>
    <n v="500000"/>
    <n v="500000"/>
    <n v="500000"/>
    <s v="DL.2375.AFA.001.054.A"/>
    <s v="DL.2375.AFA.001.054.A.521211"/>
    <s v="DL.2375.AFA.001.054.A.521211.000115"/>
    <s v="000115"/>
    <s v="DL.2375.AFA.001.054.A.521211.3"/>
    <s v="3"/>
    <s v="PENYUSUNAN NSPK PENYELENGGARAAN PENYULUHAN KP"/>
    <x v="2"/>
    <m/>
    <m/>
    <s v="Belanja Barang"/>
    <s v="Belanja Barang Non Operasional"/>
    <s v="Belanja Bahan"/>
    <s v="Non Covid"/>
  </r>
  <r>
    <s v="12"/>
    <s v="626402"/>
    <s v="SEKRETARIAT BADAN RISET DAN SUMBERDAYA MANUSIA KELAUTAN DAN PERIKANAN"/>
    <x v="1"/>
    <x v="3"/>
    <x v="5"/>
    <x v="12"/>
    <x v="28"/>
    <x v="80"/>
    <x v="0"/>
    <x v="173"/>
    <n v="75"/>
    <n v="75000"/>
    <n v="5625000"/>
    <n v="0"/>
    <n v="5625000"/>
    <m/>
    <n v="468000"/>
    <n v="468000"/>
    <n v="468000"/>
    <n v="468000"/>
    <n v="468000"/>
    <n v="468000"/>
    <n v="468000"/>
    <n v="468000"/>
    <n v="468000"/>
    <n v="468000"/>
    <n v="468000"/>
    <n v="477000"/>
    <s v="DL.2375.AFA.001.054.A"/>
    <s v="DL.2375.AFA.001.054.A.521211"/>
    <s v="DL.2375.AFA.001.054.A.521211.000116"/>
    <s v="000116"/>
    <s v="DL.2375.AFA.001.054.A.521211.4"/>
    <s v="4"/>
    <s v="PENYUSUNAN NSPK PENYELENGGARAAN PENYULUHAN KP"/>
    <x v="2"/>
    <m/>
    <m/>
    <s v="Belanja Barang"/>
    <s v="Belanja Barang Non Operasional"/>
    <s v="Belanja Bahan"/>
    <s v="Non Covid"/>
  </r>
  <r>
    <s v="12"/>
    <s v="626402"/>
    <s v="SEKRETARIAT BADAN RISET DAN SUMBERDAYA MANUSIA KELAUTAN DAN PERIKANAN"/>
    <x v="1"/>
    <x v="3"/>
    <x v="5"/>
    <x v="12"/>
    <x v="28"/>
    <x v="80"/>
    <x v="0"/>
    <x v="174"/>
    <n v="75"/>
    <n v="65000"/>
    <n v="4875000"/>
    <n v="0"/>
    <n v="4875000"/>
    <m/>
    <n v="406000"/>
    <n v="406000"/>
    <n v="406000"/>
    <n v="406000"/>
    <n v="406000"/>
    <n v="406000"/>
    <n v="406000"/>
    <n v="406000"/>
    <n v="406000"/>
    <n v="406000"/>
    <n v="406000"/>
    <n v="409000"/>
    <s v="DL.2375.AFA.001.054.A"/>
    <s v="DL.2375.AFA.001.054.A.521211"/>
    <s v="DL.2375.AFA.001.054.A.521211.000117"/>
    <s v="000117"/>
    <s v="DL.2375.AFA.001.054.A.521211.5"/>
    <s v="5"/>
    <s v="PENYUSUNAN NSPK PENYELENGGARAAN PENYULUHAN KP"/>
    <x v="2"/>
    <m/>
    <m/>
    <s v="Belanja Barang"/>
    <s v="Belanja Barang Non Operasional"/>
    <s v="Belanja Bahan"/>
    <s v="Non Covid"/>
  </r>
  <r>
    <s v="12"/>
    <s v="626402"/>
    <s v="SEKRETARIAT BADAN RISET DAN SUMBERDAYA MANUSIA KELAUTAN DAN PERIKANAN"/>
    <x v="1"/>
    <x v="3"/>
    <x v="5"/>
    <x v="12"/>
    <x v="28"/>
    <x v="80"/>
    <x v="3"/>
    <x v="175"/>
    <n v="10"/>
    <n v="3500000"/>
    <n v="35000000"/>
    <n v="0"/>
    <n v="35000000"/>
    <m/>
    <n v="2916000"/>
    <n v="2916000"/>
    <n v="2916000"/>
    <n v="2916000"/>
    <n v="2916000"/>
    <n v="2916000"/>
    <n v="2916000"/>
    <n v="2916000"/>
    <n v="2916000"/>
    <n v="2916000"/>
    <n v="2916000"/>
    <n v="2924000"/>
    <s v="DL.2375.AFA.001.054.A"/>
    <s v="DL.2375.AFA.001.054.A.524111"/>
    <s v="DL.2375.AFA.001.054.A.524111.000119"/>
    <s v="000119"/>
    <s v="DL.2375.AFA.001.054.A.524111.2"/>
    <s v="2"/>
    <s v="PENYUSUNAN NSPK PENYELENGGARAAN PENYULUHAN KP"/>
    <x v="2"/>
    <m/>
    <m/>
    <s v="Belanja Barang"/>
    <s v="Belanja Barang Non Operasional"/>
    <s v="Perjalanan Dinas"/>
    <s v="Non Covid"/>
  </r>
  <r>
    <s v="12"/>
    <s v="626402"/>
    <s v="SEKRETARIAT BADAN RISET DAN SUMBERDAYA MANUSIA KELAUTAN DAN PERIKANAN"/>
    <x v="1"/>
    <x v="3"/>
    <x v="5"/>
    <x v="12"/>
    <x v="28"/>
    <x v="81"/>
    <x v="0"/>
    <x v="176"/>
    <n v="1"/>
    <n v="1150000"/>
    <n v="1150000"/>
    <n v="0"/>
    <n v="1150000"/>
    <m/>
    <n v="95000"/>
    <n v="95000"/>
    <n v="95000"/>
    <n v="95000"/>
    <n v="95000"/>
    <n v="95000"/>
    <n v="95000"/>
    <n v="95000"/>
    <n v="95000"/>
    <n v="95000"/>
    <n v="95000"/>
    <n v="105000"/>
    <s v="DL.2375.AFA.001.054.B"/>
    <s v="DL.2375.AFA.001.054.B.521211"/>
    <s v="DL.2375.AFA.001.054.B.521211.000123"/>
    <s v="000123"/>
    <s v="DL.2375.AFA.001.054.B.521211.3"/>
    <s v="3"/>
    <s v="PENYUSUNAN PROGRAMA PENYULUHAN TAHUN 2023"/>
    <x v="2"/>
    <m/>
    <m/>
    <s v="Belanja Barang"/>
    <s v="Belanja Barang Non Operasional"/>
    <s v="Belanja Bahan"/>
    <s v="Non Covid"/>
  </r>
  <r>
    <s v="12"/>
    <s v="626402"/>
    <s v="SEKRETARIAT BADAN RISET DAN SUMBERDAYA MANUSIA KELAUTAN DAN PERIKANAN"/>
    <x v="1"/>
    <x v="3"/>
    <x v="5"/>
    <x v="12"/>
    <x v="28"/>
    <x v="81"/>
    <x v="0"/>
    <x v="177"/>
    <n v="500"/>
    <n v="50000"/>
    <n v="25000000"/>
    <n v="0"/>
    <n v="25000000"/>
    <m/>
    <n v="2083000"/>
    <n v="2083000"/>
    <n v="2083000"/>
    <n v="2083000"/>
    <n v="2083000"/>
    <n v="2083000"/>
    <n v="2083000"/>
    <n v="2083000"/>
    <n v="2083000"/>
    <n v="2083000"/>
    <n v="2083000"/>
    <n v="2087000"/>
    <s v="DL.2375.AFA.001.054.B"/>
    <s v="DL.2375.AFA.001.054.B.521211"/>
    <s v="DL.2375.AFA.001.054.B.521211.000124"/>
    <s v="000124"/>
    <s v="DL.2375.AFA.001.054.B.521211.4"/>
    <s v="4"/>
    <s v="PENYUSUNAN PROGRAMA PENYULUHAN TAHUN 2023"/>
    <x v="2"/>
    <m/>
    <m/>
    <s v="Belanja Barang"/>
    <s v="Belanja Barang Non Operasional"/>
    <s v="Belanja Bahan"/>
    <s v="Non Covid"/>
  </r>
  <r>
    <s v="12"/>
    <s v="626402"/>
    <s v="SEKRETARIAT BADAN RISET DAN SUMBERDAYA MANUSIA KELAUTAN DAN PERIKANAN"/>
    <x v="1"/>
    <x v="3"/>
    <x v="5"/>
    <x v="12"/>
    <x v="28"/>
    <x v="81"/>
    <x v="0"/>
    <x v="178"/>
    <n v="50"/>
    <n v="75000"/>
    <n v="3750000"/>
    <n v="0"/>
    <n v="3750000"/>
    <m/>
    <n v="312000"/>
    <n v="312000"/>
    <n v="312000"/>
    <n v="312000"/>
    <n v="312000"/>
    <n v="312000"/>
    <n v="312000"/>
    <n v="312000"/>
    <n v="312000"/>
    <n v="312000"/>
    <n v="312000"/>
    <n v="318000"/>
    <s v="DL.2375.AFA.001.054.B"/>
    <s v="DL.2375.AFA.001.054.B.521211"/>
    <s v="DL.2375.AFA.001.054.B.521211.000125"/>
    <s v="000125"/>
    <s v="DL.2375.AFA.001.054.B.521211.5"/>
    <s v="5"/>
    <s v="PENYUSUNAN PROGRAMA PENYULUHAN TAHUN 2023"/>
    <x v="2"/>
    <m/>
    <m/>
    <s v="Belanja Barang"/>
    <s v="Belanja Barang Non Operasional"/>
    <s v="Belanja Bahan"/>
    <s v="Non Covid"/>
  </r>
  <r>
    <s v="12"/>
    <s v="626402"/>
    <s v="SEKRETARIAT BADAN RISET DAN SUMBERDAYA MANUSIA KELAUTAN DAN PERIKANAN"/>
    <x v="1"/>
    <x v="3"/>
    <x v="5"/>
    <x v="12"/>
    <x v="28"/>
    <x v="81"/>
    <x v="0"/>
    <x v="179"/>
    <n v="50"/>
    <n v="75000"/>
    <n v="3750000"/>
    <n v="0"/>
    <n v="3750000"/>
    <m/>
    <n v="312000"/>
    <n v="312000"/>
    <n v="312000"/>
    <n v="312000"/>
    <n v="312000"/>
    <n v="312000"/>
    <n v="312000"/>
    <n v="312000"/>
    <n v="312000"/>
    <n v="312000"/>
    <n v="312000"/>
    <n v="318000"/>
    <s v="DL.2375.AFA.001.054.B"/>
    <s v="DL.2375.AFA.001.054.B.521211"/>
    <s v="DL.2375.AFA.001.054.B.521211.000126"/>
    <s v="000126"/>
    <s v="DL.2375.AFA.001.054.B.521211.6"/>
    <s v="6"/>
    <s v="PENYUSUNAN PROGRAMA PENYULUHAN TAHUN 2023"/>
    <x v="2"/>
    <m/>
    <m/>
    <s v="Belanja Barang"/>
    <s v="Belanja Barang Non Operasional"/>
    <s v="Belanja Bahan"/>
    <s v="Non Covid"/>
  </r>
  <r>
    <s v="12"/>
    <s v="626402"/>
    <s v="SEKRETARIAT BADAN RISET DAN SUMBERDAYA MANUSIA KELAUTAN DAN PERIKANAN"/>
    <x v="1"/>
    <x v="3"/>
    <x v="5"/>
    <x v="12"/>
    <x v="28"/>
    <x v="83"/>
    <x v="0"/>
    <x v="2"/>
    <n v="2"/>
    <n v="1300000"/>
    <n v="2600000"/>
    <n v="0"/>
    <n v="2600000"/>
    <m/>
    <n v="216000"/>
    <n v="216000"/>
    <n v="216000"/>
    <n v="216000"/>
    <n v="216000"/>
    <n v="216000"/>
    <n v="216000"/>
    <n v="216000"/>
    <n v="216000"/>
    <n v="216000"/>
    <n v="216000"/>
    <n v="224000"/>
    <s v="DL.2375.AFA.001.054.D"/>
    <s v="DL.2375.AFA.001.054.D.521211"/>
    <s v="DL.2375.AFA.001.054.D.521211.000138"/>
    <s v="000138"/>
    <s v="DL.2375.AFA.001.054.D.521211.2"/>
    <s v="2"/>
    <s v="MATERI PENYULUHAN KP ONLINE"/>
    <x v="2"/>
    <m/>
    <m/>
    <s v="Belanja Barang"/>
    <s v="Belanja Barang Non Operasional"/>
    <s v="Belanja Bahan"/>
    <s v="Non Covid"/>
  </r>
  <r>
    <s v="12"/>
    <s v="626402"/>
    <s v="SEKRETARIAT BADAN RISET DAN SUMBERDAYA MANUSIA KELAUTAN DAN PERIKANAN"/>
    <x v="1"/>
    <x v="3"/>
    <x v="5"/>
    <x v="12"/>
    <x v="28"/>
    <x v="83"/>
    <x v="0"/>
    <x v="180"/>
    <n v="1"/>
    <n v="5000000"/>
    <n v="5000000"/>
    <n v="0"/>
    <n v="5000000"/>
    <m/>
    <n v="416000"/>
    <n v="416000"/>
    <n v="416000"/>
    <n v="416000"/>
    <n v="416000"/>
    <n v="416000"/>
    <n v="416000"/>
    <n v="416000"/>
    <n v="416000"/>
    <n v="416000"/>
    <n v="416000"/>
    <n v="424000"/>
    <s v="DL.2375.AFA.001.054.D"/>
    <s v="DL.2375.AFA.001.054.D.521211"/>
    <s v="DL.2375.AFA.001.054.D.521211.000139"/>
    <s v="000139"/>
    <s v="DL.2375.AFA.001.054.D.521211.3"/>
    <s v="3"/>
    <s v="MATERI PENYULUHAN KP ONLINE"/>
    <x v="2"/>
    <m/>
    <m/>
    <s v="Belanja Barang"/>
    <s v="Belanja Barang Non Operasional"/>
    <s v="Belanja Bahan"/>
    <s v="Non Covid"/>
  </r>
  <r>
    <s v="12"/>
    <s v="626402"/>
    <s v="SEKRETARIAT BADAN RISET DAN SUMBERDAYA MANUSIA KELAUTAN DAN PERIKANAN"/>
    <x v="1"/>
    <x v="3"/>
    <x v="5"/>
    <x v="12"/>
    <x v="28"/>
    <x v="83"/>
    <x v="0"/>
    <x v="181"/>
    <n v="60"/>
    <n v="75000"/>
    <n v="4500000"/>
    <n v="0"/>
    <n v="4500000"/>
    <m/>
    <n v="375000"/>
    <n v="375000"/>
    <n v="375000"/>
    <n v="375000"/>
    <n v="375000"/>
    <n v="375000"/>
    <n v="375000"/>
    <n v="375000"/>
    <n v="375000"/>
    <n v="375000"/>
    <n v="375000"/>
    <n v="375000"/>
    <s v="DL.2375.AFA.001.054.D"/>
    <s v="DL.2375.AFA.001.054.D.521211"/>
    <s v="DL.2375.AFA.001.054.D.521211.000141"/>
    <s v="000141"/>
    <s v="DL.2375.AFA.001.054.D.521211.5"/>
    <s v="5"/>
    <s v="MATERI PENYULUHAN KP ONLINE"/>
    <x v="2"/>
    <m/>
    <m/>
    <s v="Belanja Barang"/>
    <s v="Belanja Barang Non Operasional"/>
    <s v="Belanja Bahan"/>
    <s v="Non Covid"/>
  </r>
  <r>
    <s v="12"/>
    <s v="626402"/>
    <s v="SEKRETARIAT BADAN RISET DAN SUMBERDAYA MANUSIA KELAUTAN DAN PERIKANAN"/>
    <x v="0"/>
    <x v="0"/>
    <x v="0"/>
    <x v="11"/>
    <x v="23"/>
    <x v="136"/>
    <x v="23"/>
    <x v="182"/>
    <n v="12"/>
    <n v="39500000"/>
    <n v="474000000"/>
    <n v="0"/>
    <n v="474000000"/>
    <m/>
    <n v="31110157"/>
    <n v="37316083"/>
    <n v="37448605"/>
    <n v="37448605"/>
    <n v="37465045"/>
    <n v="37465853"/>
    <n v="37482293"/>
    <n v="37466371"/>
    <n v="37492334"/>
    <n v="37448605"/>
    <n v="51435506"/>
    <n v="54420543"/>
    <s v="WA.2378.EBA.994.002.AA"/>
    <s v="WA.2378.EBA.994.002.AA.521111"/>
    <s v="WA.2378.EBA.994.002.AA.521111.000362"/>
    <s v="000362"/>
    <s v="WA.2378.EBA.994.002.AA.521111.2"/>
    <s v="2"/>
    <s v="Kebutuhan Sehari hari Perkantoran (Gambir)"/>
    <x v="0"/>
    <m/>
    <m/>
    <s v="Belanja Barang"/>
    <s v="Belanja Barang Operasional"/>
    <s v="Keperluan Perkantoran"/>
    <s v="Non Covid"/>
  </r>
  <r>
    <s v="12"/>
    <s v="626402"/>
    <s v="SEKRETARIAT BADAN RISET DAN SUMBERDAYA MANUSIA KELAUTAN DAN PERIKANAN"/>
    <x v="0"/>
    <x v="0"/>
    <x v="0"/>
    <x v="11"/>
    <x v="23"/>
    <x v="136"/>
    <x v="23"/>
    <x v="183"/>
    <n v="12"/>
    <n v="20000000"/>
    <n v="240000000"/>
    <n v="0"/>
    <n v="240000000"/>
    <m/>
    <n v="15751978"/>
    <n v="18894219"/>
    <n v="18961319"/>
    <n v="18961319"/>
    <n v="18969643"/>
    <n v="18970052"/>
    <n v="18978376"/>
    <n v="18970315"/>
    <n v="18983460"/>
    <n v="18961319"/>
    <n v="26043294"/>
    <n v="27554706"/>
    <s v="WA.2378.EBA.994.002.AA"/>
    <s v="WA.2378.EBA.994.002.AA.521111"/>
    <s v="WA.2378.EBA.994.002.AA.521111.000363"/>
    <s v="000363"/>
    <s v="WA.2378.EBA.994.002.AA.521111.3"/>
    <s v="3"/>
    <s v="Kebutuhan Sehari hari Perkantoran (Gambir)"/>
    <x v="0"/>
    <m/>
    <m/>
    <s v="Belanja Barang"/>
    <s v="Belanja Barang Operasional"/>
    <s v="Keperluan Perkantoran"/>
    <s v="Non Covid"/>
  </r>
  <r>
    <s v="12"/>
    <s v="626402"/>
    <s v="SEKRETARIAT BADAN RISET DAN SUMBERDAYA MANUSIA KELAUTAN DAN PERIKANAN"/>
    <x v="0"/>
    <x v="0"/>
    <x v="0"/>
    <x v="11"/>
    <x v="23"/>
    <x v="136"/>
    <x v="23"/>
    <x v="184"/>
    <n v="12"/>
    <n v="20000000"/>
    <n v="240000000"/>
    <n v="0"/>
    <n v="240000000"/>
    <m/>
    <n v="15751978"/>
    <n v="18894219"/>
    <n v="18961319"/>
    <n v="18961319"/>
    <n v="18969643"/>
    <n v="18970052"/>
    <n v="18978376"/>
    <n v="18970315"/>
    <n v="18983460"/>
    <n v="18961319"/>
    <n v="26043294"/>
    <n v="27554706"/>
    <s v="WA.2378.EBA.994.002.AA"/>
    <s v="WA.2378.EBA.994.002.AA.521111"/>
    <s v="WA.2378.EBA.994.002.AA.521111.000364"/>
    <s v="000364"/>
    <s v="WA.2378.EBA.994.002.AA.521111.4"/>
    <s v="4"/>
    <s v="Kebutuhan Sehari hari Perkantoran (Gambir)"/>
    <x v="0"/>
    <m/>
    <m/>
    <s v="Belanja Barang"/>
    <s v="Belanja Barang Operasional"/>
    <s v="Keperluan Perkantoran"/>
    <s v="Non Covid"/>
  </r>
  <r>
    <s v="12"/>
    <s v="626402"/>
    <s v="SEKRETARIAT BADAN RISET DAN SUMBERDAYA MANUSIA KELAUTAN DAN PERIKANAN"/>
    <x v="0"/>
    <x v="0"/>
    <x v="0"/>
    <x v="11"/>
    <x v="23"/>
    <x v="136"/>
    <x v="23"/>
    <x v="185"/>
    <n v="165"/>
    <n v="1520000"/>
    <n v="250800000"/>
    <n v="0"/>
    <n v="250800000"/>
    <m/>
    <n v="16460817"/>
    <n v="19744459"/>
    <n v="19814578"/>
    <n v="19814578"/>
    <n v="19823277"/>
    <n v="19823704"/>
    <n v="19832403"/>
    <n v="19823979"/>
    <n v="19837716"/>
    <n v="19814578"/>
    <n v="27215243"/>
    <n v="28794668"/>
    <s v="WA.2378.EBA.994.002.AA"/>
    <s v="WA.2378.EBA.994.002.AA.521111"/>
    <s v="WA.2378.EBA.994.002.AA.521111.000365"/>
    <s v="000365"/>
    <s v="WA.2378.EBA.994.002.AA.521111.5"/>
    <s v="5"/>
    <s v="Kebutuhan Sehari hari Perkantoran (Gambir)"/>
    <x v="0"/>
    <m/>
    <m/>
    <s v="Belanja Barang"/>
    <s v="Belanja Barang Operasional"/>
    <s v="Keperluan Perkantoran"/>
    <s v="Non Covid"/>
  </r>
  <r>
    <s v="12"/>
    <s v="626402"/>
    <s v="SEKRETARIAT BADAN RISET DAN SUMBERDAYA MANUSIA KELAUTAN DAN PERIKANAN"/>
    <x v="0"/>
    <x v="0"/>
    <x v="0"/>
    <x v="11"/>
    <x v="23"/>
    <x v="136"/>
    <x v="23"/>
    <x v="186"/>
    <n v="1"/>
    <n v="502000000"/>
    <n v="502000000"/>
    <n v="0"/>
    <n v="502000000"/>
    <m/>
    <n v="32947888"/>
    <n v="39520409"/>
    <n v="39660759"/>
    <n v="39660759"/>
    <n v="39678170"/>
    <n v="39679026"/>
    <n v="39696436"/>
    <n v="39679575"/>
    <n v="39707071"/>
    <n v="39660759"/>
    <n v="54473891"/>
    <n v="57635257"/>
    <s v="WA.2378.EBA.994.002.AA"/>
    <s v="WA.2378.EBA.994.002.AA.521111"/>
    <s v="WA.2378.EBA.994.002.AA.521111.000366"/>
    <s v="000366"/>
    <s v="WA.2378.EBA.994.002.AA.521111.6"/>
    <s v="6"/>
    <s v="Kebutuhan Sehari hari Perkantoran (Gambir)"/>
    <x v="0"/>
    <m/>
    <m/>
    <s v="Belanja Barang"/>
    <s v="Belanja Barang Operasional"/>
    <s v="Keperluan Perkantoran"/>
    <s v="Non Covid"/>
  </r>
  <r>
    <s v="12"/>
    <s v="626402"/>
    <s v="SEKRETARIAT BADAN RISET DAN SUMBERDAYA MANUSIA KELAUTAN DAN PERIKANAN"/>
    <x v="0"/>
    <x v="0"/>
    <x v="0"/>
    <x v="11"/>
    <x v="23"/>
    <x v="136"/>
    <x v="23"/>
    <x v="187"/>
    <n v="12"/>
    <n v="10000000"/>
    <n v="120000000"/>
    <n v="0"/>
    <n v="120000000"/>
    <m/>
    <n v="7875989"/>
    <n v="9447110"/>
    <n v="9480660"/>
    <n v="9480660"/>
    <n v="9484821"/>
    <n v="9485026"/>
    <n v="9489188"/>
    <n v="9485157"/>
    <n v="9491730"/>
    <n v="9480660"/>
    <n v="13021647"/>
    <n v="13777352"/>
    <s v="WA.2378.EBA.994.002.AA"/>
    <s v="WA.2378.EBA.994.002.AA.521111"/>
    <s v="WA.2378.EBA.994.002.AA.521111.000367"/>
    <s v="000367"/>
    <s v="WA.2378.EBA.994.002.AA.521111.7"/>
    <s v="7"/>
    <s v="Kebutuhan Sehari hari Perkantoran (Gambir)"/>
    <x v="0"/>
    <m/>
    <m/>
    <s v="Belanja Barang"/>
    <s v="Belanja Barang Operasional"/>
    <s v="Keperluan Perkantoran"/>
    <s v="Non Covid"/>
  </r>
  <r>
    <s v="12"/>
    <s v="626402"/>
    <s v="SEKRETARIAT BADAN RISET DAN SUMBERDAYA MANUSIA KELAUTAN DAN PERIKANAN"/>
    <x v="0"/>
    <x v="0"/>
    <x v="0"/>
    <x v="11"/>
    <x v="23"/>
    <x v="136"/>
    <x v="6"/>
    <x v="188"/>
    <n v="12"/>
    <n v="2000000"/>
    <n v="24000000"/>
    <n v="0"/>
    <n v="24000000"/>
    <m/>
    <n v="1575198"/>
    <n v="1889422"/>
    <n v="1896132"/>
    <n v="1896132"/>
    <n v="1896964"/>
    <n v="1897005"/>
    <n v="1897838"/>
    <n v="1897031"/>
    <n v="1898346"/>
    <n v="1896132"/>
    <n v="2604329"/>
    <n v="2755471"/>
    <s v="WA.2378.EBA.994.002.AA"/>
    <s v="WA.2378.EBA.994.002.AA.521119"/>
    <s v="WA.2378.EBA.994.002.AA.521119.001376"/>
    <s v="001376"/>
    <s v="WA.2378.EBA.994.002.AA.521119.2"/>
    <s v="2"/>
    <s v="Kebutuhan Sehari hari Perkantoran (Gambir)"/>
    <x v="0"/>
    <m/>
    <m/>
    <s v="Belanja Barang"/>
    <s v="Belanja Barang Operasional"/>
    <s v="Belanja Operasional Lainnya"/>
    <s v="Non Covid"/>
  </r>
  <r>
    <s v="12"/>
    <s v="626402"/>
    <s v="SEKRETARIAT BADAN RISET DAN SUMBERDAYA MANUSIA KELAUTAN DAN PERIKANAN"/>
    <x v="0"/>
    <x v="0"/>
    <x v="0"/>
    <x v="11"/>
    <x v="23"/>
    <x v="136"/>
    <x v="1"/>
    <x v="189"/>
    <n v="72"/>
    <n v="2500000"/>
    <n v="180000000"/>
    <n v="0"/>
    <n v="180000000"/>
    <m/>
    <n v="11813984"/>
    <n v="14170665"/>
    <n v="14220989"/>
    <n v="14220989"/>
    <n v="14227232"/>
    <n v="14227539"/>
    <n v="14233782"/>
    <n v="14227736"/>
    <n v="14237595"/>
    <n v="14220989"/>
    <n v="19532471"/>
    <n v="20666029"/>
    <s v="WA.2378.EBA.994.002.AA"/>
    <s v="WA.2378.EBA.994.002.AA.521811"/>
    <s v="WA.2378.EBA.994.002.AA.521811.000370"/>
    <s v="000370"/>
    <s v="WA.2378.EBA.994.002.AA.521811.2"/>
    <s v="2"/>
    <s v="Kebutuhan Sehari hari Perkantoran (Gambir)"/>
    <x v="0"/>
    <m/>
    <m/>
    <s v="Belanja Barang"/>
    <s v="Belanja Barang Operasional"/>
    <s v="Persediaan"/>
    <s v="Non Covid"/>
  </r>
  <r>
    <s v="12"/>
    <s v="626402"/>
    <s v="SEKRETARIAT BADAN RISET DAN SUMBERDAYA MANUSIA KELAUTAN DAN PERIKANAN"/>
    <x v="0"/>
    <x v="0"/>
    <x v="0"/>
    <x v="11"/>
    <x v="23"/>
    <x v="136"/>
    <x v="1"/>
    <x v="190"/>
    <n v="72"/>
    <n v="2500000"/>
    <n v="180000000"/>
    <n v="0"/>
    <n v="180000000"/>
    <m/>
    <n v="11813984"/>
    <n v="14170665"/>
    <n v="14220989"/>
    <n v="14220989"/>
    <n v="14227232"/>
    <n v="14227539"/>
    <n v="14233782"/>
    <n v="14227736"/>
    <n v="14237595"/>
    <n v="14220989"/>
    <n v="19532471"/>
    <n v="20666029"/>
    <s v="WA.2378.EBA.994.002.AA"/>
    <s v="WA.2378.EBA.994.002.AA.521811"/>
    <s v="WA.2378.EBA.994.002.AA.521811.000371"/>
    <s v="000371"/>
    <s v="WA.2378.EBA.994.002.AA.521811.3"/>
    <s v="3"/>
    <s v="Kebutuhan Sehari hari Perkantoran (Gambir)"/>
    <x v="0"/>
    <m/>
    <m/>
    <s v="Belanja Barang"/>
    <s v="Belanja Barang Operasional"/>
    <s v="Persediaan"/>
    <s v="Non Covid"/>
  </r>
  <r>
    <s v="12"/>
    <s v="626402"/>
    <s v="SEKRETARIAT BADAN RISET DAN SUMBERDAYA MANUSIA KELAUTAN DAN PERIKANAN"/>
    <x v="0"/>
    <x v="0"/>
    <x v="0"/>
    <x v="11"/>
    <x v="23"/>
    <x v="136"/>
    <x v="27"/>
    <x v="191"/>
    <n v="48"/>
    <n v="750000"/>
    <n v="36000000"/>
    <n v="0"/>
    <n v="36000000"/>
    <m/>
    <n v="2362797"/>
    <n v="2834133"/>
    <n v="2844198"/>
    <n v="2844198"/>
    <n v="2845446"/>
    <n v="2845508"/>
    <n v="2846756"/>
    <n v="2845547"/>
    <n v="2847519"/>
    <n v="2844198"/>
    <n v="3906494"/>
    <n v="4133206"/>
    <s v="WA.2378.EBA.994.002.AA"/>
    <s v="WA.2378.EBA.994.002.AA.522191"/>
    <s v="WA.2378.EBA.994.002.AA.522191.000373"/>
    <s v="000373"/>
    <s v="WA.2378.EBA.994.002.AA.522191.2"/>
    <s v="2"/>
    <s v="Kebutuhan Sehari hari Perkantoran (Gambir)"/>
    <x v="0"/>
    <m/>
    <m/>
    <s v="Belanja Barang"/>
    <s v="Belanja Barang Operasional"/>
    <s v="Belanja Jasa"/>
    <s v="Non Covid"/>
  </r>
  <r>
    <s v="12"/>
    <s v="626402"/>
    <s v="SEKRETARIAT BADAN RISET DAN SUMBERDAYA MANUSIA KELAUTAN DAN PERIKANAN"/>
    <x v="0"/>
    <x v="0"/>
    <x v="0"/>
    <x v="11"/>
    <x v="23"/>
    <x v="98"/>
    <x v="25"/>
    <x v="192"/>
    <n v="12"/>
    <n v="1500000"/>
    <n v="18000000"/>
    <n v="0"/>
    <n v="18000000"/>
    <m/>
    <n v="1181398"/>
    <n v="1417066"/>
    <n v="1422099"/>
    <n v="1422099"/>
    <n v="1422723"/>
    <n v="1422754"/>
    <n v="1423378"/>
    <n v="1422774"/>
    <n v="1423760"/>
    <n v="1422099"/>
    <n v="1953247"/>
    <n v="2066603"/>
    <s v="WA.2378.EBA.994.002.AC"/>
    <s v="WA.2378.EBA.994.002.AC.521131"/>
    <s v="WA.2378.EBA.994.002.AC.521131.000379"/>
    <s v="000379"/>
    <s v="WA.2378.EBA.994.002.AC.521131.2"/>
    <s v="2"/>
    <s v="Pemeliharaan Kantor (Gambir)"/>
    <x v="0"/>
    <m/>
    <m/>
    <s v="Belanja Barang"/>
    <s v="Belanja Barang Operasional"/>
    <s v="Belanja Operasional Lainnya"/>
    <s v="Covid"/>
  </r>
  <r>
    <s v="12"/>
    <s v="626402"/>
    <s v="SEKRETARIAT BADAN RISET DAN SUMBERDAYA MANUSIA KELAUTAN DAN PERIKANAN"/>
    <x v="0"/>
    <x v="0"/>
    <x v="0"/>
    <x v="11"/>
    <x v="23"/>
    <x v="98"/>
    <x v="25"/>
    <x v="193"/>
    <n v="1"/>
    <n v="100000000"/>
    <n v="100000000"/>
    <n v="0"/>
    <n v="100000000"/>
    <m/>
    <n v="6563324"/>
    <n v="7872591"/>
    <n v="7900550"/>
    <n v="7900550"/>
    <n v="7904018"/>
    <n v="7904188"/>
    <n v="7907657"/>
    <n v="7904298"/>
    <n v="7909775"/>
    <n v="7900550"/>
    <n v="10851373"/>
    <n v="11481126"/>
    <s v="WA.2378.EBA.994.002.AC"/>
    <s v="WA.2378.EBA.994.002.AC.521131"/>
    <s v="WA.2378.EBA.994.002.AC.521131.000380"/>
    <s v="000380"/>
    <s v="WA.2378.EBA.994.002.AC.521131.3"/>
    <s v="3"/>
    <s v="Pemeliharaan Kantor (Gambir)"/>
    <x v="0"/>
    <m/>
    <m/>
    <s v="Belanja Barang"/>
    <s v="Belanja Barang Operasional"/>
    <s v="Belanja Operasional Lainnya"/>
    <s v="Covid"/>
  </r>
  <r>
    <s v="12"/>
    <s v="626402"/>
    <s v="SEKRETARIAT BADAN RISET DAN SUMBERDAYA MANUSIA KELAUTAN DAN PERIKANAN"/>
    <x v="0"/>
    <x v="0"/>
    <x v="0"/>
    <x v="11"/>
    <x v="23"/>
    <x v="98"/>
    <x v="7"/>
    <x v="194"/>
    <n v="125"/>
    <n v="300000"/>
    <n v="37500000"/>
    <n v="0"/>
    <n v="37500000"/>
    <m/>
    <n v="2461247"/>
    <n v="2952222"/>
    <n v="2962706"/>
    <n v="2962706"/>
    <n v="2964007"/>
    <n v="2964071"/>
    <n v="2965371"/>
    <n v="2964112"/>
    <n v="2966166"/>
    <n v="2962706"/>
    <n v="4069265"/>
    <n v="4305421"/>
    <s v="WA.2378.EBA.994.002.AC"/>
    <s v="WA.2378.EBA.994.002.AC.523121"/>
    <s v="WA.2378.EBA.994.002.AC.523121.000383"/>
    <s v="000383"/>
    <s v="WA.2378.EBA.994.002.AC.523121.2"/>
    <s v="2"/>
    <s v="Pemeliharaan Kantor (Gambir)"/>
    <x v="0"/>
    <m/>
    <m/>
    <s v="Belanja Barang"/>
    <s v="Belanja Barang Operasional"/>
    <s v="Belanja Pemeliharaan"/>
    <s v="Non Covid"/>
  </r>
  <r>
    <s v="12"/>
    <s v="626402"/>
    <s v="SEKRETARIAT BADAN RISET DAN SUMBERDAYA MANUSIA KELAUTAN DAN PERIKANAN"/>
    <x v="0"/>
    <x v="0"/>
    <x v="0"/>
    <x v="11"/>
    <x v="23"/>
    <x v="98"/>
    <x v="7"/>
    <x v="195"/>
    <n v="125"/>
    <n v="80000"/>
    <n v="10000000"/>
    <n v="0"/>
    <n v="10000000"/>
    <m/>
    <n v="656332"/>
    <n v="787259"/>
    <n v="790055"/>
    <n v="790055"/>
    <n v="790402"/>
    <n v="790419"/>
    <n v="790766"/>
    <n v="790430"/>
    <n v="790978"/>
    <n v="790055"/>
    <n v="1085137"/>
    <n v="1148112"/>
    <s v="WA.2378.EBA.994.002.AC"/>
    <s v="WA.2378.EBA.994.002.AC.523121"/>
    <s v="WA.2378.EBA.994.002.AC.523121.000384"/>
    <s v="000384"/>
    <s v="WA.2378.EBA.994.002.AC.523121.3"/>
    <s v="3"/>
    <s v="Pemeliharaan Kantor (Gambir)"/>
    <x v="0"/>
    <m/>
    <m/>
    <s v="Belanja Barang"/>
    <s v="Belanja Barang Operasional"/>
    <s v="Belanja Pemeliharaan"/>
    <s v="Non Covid"/>
  </r>
  <r>
    <s v="12"/>
    <s v="626402"/>
    <s v="SEKRETARIAT BADAN RISET DAN SUMBERDAYA MANUSIA KELAUTAN DAN PERIKANAN"/>
    <x v="0"/>
    <x v="0"/>
    <x v="0"/>
    <x v="11"/>
    <x v="23"/>
    <x v="98"/>
    <x v="7"/>
    <x v="196"/>
    <n v="1"/>
    <n v="25000000"/>
    <n v="25000000"/>
    <n v="0"/>
    <n v="25000000"/>
    <m/>
    <n v="1640831"/>
    <n v="1968148"/>
    <n v="1975137"/>
    <n v="1975137"/>
    <n v="1976004"/>
    <n v="1976047"/>
    <n v="1976914"/>
    <n v="1976074"/>
    <n v="1977444"/>
    <n v="1975137"/>
    <n v="2712843"/>
    <n v="2870284"/>
    <s v="WA.2378.EBA.994.002.AC"/>
    <s v="WA.2378.EBA.994.002.AC.523121"/>
    <s v="WA.2378.EBA.994.002.AC.523121.000385"/>
    <s v="000385"/>
    <s v="WA.2378.EBA.994.002.AC.523121.4"/>
    <s v="4"/>
    <s v="Pemeliharaan Kantor (Gambir)"/>
    <x v="0"/>
    <m/>
    <m/>
    <s v="Belanja Barang"/>
    <s v="Belanja Barang Operasional"/>
    <s v="Belanja Pemeliharaan"/>
    <s v="Non Covid"/>
  </r>
  <r>
    <s v="12"/>
    <s v="626402"/>
    <s v="SEKRETARIAT BADAN RISET DAN SUMBERDAYA MANUSIA KELAUTAN DAN PERIKANAN"/>
    <x v="0"/>
    <x v="0"/>
    <x v="0"/>
    <x v="11"/>
    <x v="23"/>
    <x v="98"/>
    <x v="7"/>
    <x v="197"/>
    <n v="1"/>
    <n v="125000000"/>
    <n v="125000000"/>
    <n v="0"/>
    <n v="125000000"/>
    <m/>
    <n v="8204155.0000000009"/>
    <n v="9840739"/>
    <n v="9875687"/>
    <n v="9875687"/>
    <n v="9880022"/>
    <n v="9880235"/>
    <n v="9884571"/>
    <n v="9880372"/>
    <n v="9887219"/>
    <n v="9875687"/>
    <n v="13564216"/>
    <n v="14351410"/>
    <s v="WA.2378.EBA.994.002.AC"/>
    <s v="WA.2378.EBA.994.002.AC.523121"/>
    <s v="WA.2378.EBA.994.002.AC.523121.000386"/>
    <s v="000386"/>
    <s v="WA.2378.EBA.994.002.AC.523121.5"/>
    <s v="5"/>
    <s v="Pemeliharaan Kantor (Gambir)"/>
    <x v="0"/>
    <m/>
    <m/>
    <s v="Belanja Barang"/>
    <s v="Belanja Barang Operasional"/>
    <s v="Belanja Pemeliharaan"/>
    <s v="Non Covid"/>
  </r>
  <r>
    <s v="12"/>
    <s v="626402"/>
    <s v="SEKRETARIAT BADAN RISET DAN SUMBERDAYA MANUSIA KELAUTAN DAN PERIKANAN"/>
    <x v="0"/>
    <x v="0"/>
    <x v="0"/>
    <x v="11"/>
    <x v="23"/>
    <x v="98"/>
    <x v="7"/>
    <x v="198"/>
    <n v="1"/>
    <n v="40000000"/>
    <n v="40000000"/>
    <n v="0"/>
    <n v="40000000"/>
    <m/>
    <n v="2625330"/>
    <n v="3149037"/>
    <n v="3160220"/>
    <n v="3160220"/>
    <n v="3161607"/>
    <n v="3161675"/>
    <n v="3163063"/>
    <n v="3161719"/>
    <n v="3163910"/>
    <n v="3160220"/>
    <n v="4340549"/>
    <n v="4592450"/>
    <s v="WA.2378.EBA.994.002.AC"/>
    <s v="WA.2378.EBA.994.002.AC.523121"/>
    <s v="WA.2378.EBA.994.002.AC.523121.000388"/>
    <s v="000388"/>
    <s v="WA.2378.EBA.994.002.AC.523121.7"/>
    <s v="7"/>
    <s v="Pemeliharaan Kantor (Gambir)"/>
    <x v="0"/>
    <m/>
    <m/>
    <s v="Belanja Barang"/>
    <s v="Belanja Barang Operasional"/>
    <s v="Belanja Pemeliharaan"/>
    <s v="Non Covid"/>
  </r>
  <r>
    <s v="12"/>
    <s v="626402"/>
    <s v="SEKRETARIAT BADAN RISET DAN SUMBERDAYA MANUSIA KELAUTAN DAN PERIKANAN"/>
    <x v="0"/>
    <x v="0"/>
    <x v="0"/>
    <x v="11"/>
    <x v="23"/>
    <x v="98"/>
    <x v="7"/>
    <x v="199"/>
    <n v="1"/>
    <n v="38730000"/>
    <n v="38730000"/>
    <n v="0"/>
    <n v="38730000"/>
    <m/>
    <n v="2541976"/>
    <n v="3049055"/>
    <n v="3059883"/>
    <n v="3059883"/>
    <n v="3061226"/>
    <n v="3061292"/>
    <n v="3062635"/>
    <n v="3061335"/>
    <n v="3063456"/>
    <n v="3059883"/>
    <n v="4202737"/>
    <n v="4446639"/>
    <s v="WA.2378.EBA.994.002.AC"/>
    <s v="WA.2378.EBA.994.002.AC.523121"/>
    <s v="WA.2378.EBA.994.002.AC.523121.000389"/>
    <s v="000389"/>
    <s v="WA.2378.EBA.994.002.AC.523121.8"/>
    <s v="8"/>
    <s v="Pemeliharaan Kantor (Gambir)"/>
    <x v="0"/>
    <m/>
    <m/>
    <s v="Belanja Barang"/>
    <s v="Belanja Barang Operasional"/>
    <s v="Belanja Pemeliharaan"/>
    <s v="Non Covid"/>
  </r>
  <r>
    <s v="12"/>
    <s v="626402"/>
    <s v="SEKRETARIAT BADAN RISET DAN SUMBERDAYA MANUSIA KELAUTAN DAN PERIKANAN"/>
    <x v="0"/>
    <x v="0"/>
    <x v="0"/>
    <x v="11"/>
    <x v="23"/>
    <x v="98"/>
    <x v="7"/>
    <x v="200"/>
    <n v="7"/>
    <n v="33650000"/>
    <n v="235550000"/>
    <n v="0"/>
    <n v="235550000"/>
    <m/>
    <n v="15459911"/>
    <n v="18543889"/>
    <n v="18609745"/>
    <n v="18609745"/>
    <n v="18617914"/>
    <n v="18618316"/>
    <n v="18626485"/>
    <n v="18618573"/>
    <n v="18631475"/>
    <n v="18609745"/>
    <n v="25560408"/>
    <n v="27043794"/>
    <s v="WA.2378.EBA.994.002.AC"/>
    <s v="WA.2378.EBA.994.002.AC.523121"/>
    <s v="WA.2378.EBA.994.002.AC.523121.000390"/>
    <s v="000390"/>
    <s v="WA.2378.EBA.994.002.AC.523121.9"/>
    <s v="9"/>
    <s v="Pemeliharaan Kantor (Gambir)"/>
    <x v="0"/>
    <m/>
    <m/>
    <s v="Belanja Barang"/>
    <s v="Belanja Barang Operasional"/>
    <s v="Belanja Pemeliharaan"/>
    <s v="Non Covid"/>
  </r>
  <r>
    <s v="12"/>
    <s v="626402"/>
    <s v="SEKRETARIAT BADAN RISET DAN SUMBERDAYA MANUSIA KELAUTAN DAN PERIKANAN"/>
    <x v="0"/>
    <x v="0"/>
    <x v="0"/>
    <x v="11"/>
    <x v="23"/>
    <x v="98"/>
    <x v="7"/>
    <x v="201"/>
    <n v="2"/>
    <n v="25000000"/>
    <n v="50000000"/>
    <n v="0"/>
    <n v="50000000"/>
    <m/>
    <n v="3281662"/>
    <n v="3936296"/>
    <n v="3950275"/>
    <n v="3950275"/>
    <n v="3952009"/>
    <n v="3952094"/>
    <n v="3953828"/>
    <n v="3952149"/>
    <n v="3954888"/>
    <n v="3950275"/>
    <n v="5425686"/>
    <n v="5740563"/>
    <s v="WA.2378.EBA.994.002.AC"/>
    <s v="WA.2378.EBA.994.002.AC.523121"/>
    <s v="WA.2378.EBA.994.002.AC.523121.000391"/>
    <s v="000391"/>
    <s v="WA.2378.EBA.994.002.AC.523121.10"/>
    <s v="10"/>
    <s v="Pemeliharaan Kantor (Gambir)"/>
    <x v="0"/>
    <m/>
    <m/>
    <s v="Belanja Barang"/>
    <s v="Belanja Barang Operasional"/>
    <s v="Belanja Pemeliharaan"/>
    <s v="Non Covid"/>
  </r>
  <r>
    <s v="12"/>
    <s v="626402"/>
    <s v="SEKRETARIAT BADAN RISET DAN SUMBERDAYA MANUSIA KELAUTAN DAN PERIKANAN"/>
    <x v="0"/>
    <x v="0"/>
    <x v="0"/>
    <x v="11"/>
    <x v="23"/>
    <x v="98"/>
    <x v="7"/>
    <x v="202"/>
    <n v="100"/>
    <n v="730000"/>
    <n v="73000000"/>
    <n v="0"/>
    <n v="73000000"/>
    <m/>
    <n v="4791227"/>
    <n v="5746992"/>
    <n v="5767401"/>
    <n v="5767401"/>
    <n v="5769933"/>
    <n v="5770058"/>
    <n v="5772589"/>
    <n v="5770137"/>
    <n v="5774136"/>
    <n v="5767401"/>
    <n v="7921502"/>
    <n v="8381223"/>
    <s v="WA.2378.EBA.994.002.AC"/>
    <s v="WA.2378.EBA.994.002.AC.523121"/>
    <s v="WA.2378.EBA.994.002.AC.523121.000393"/>
    <s v="000393"/>
    <s v="WA.2378.EBA.994.002.AC.523121.12"/>
    <s v="12"/>
    <s v="Pemeliharaan Kantor (Gambir)"/>
    <x v="0"/>
    <m/>
    <m/>
    <s v="Belanja Barang"/>
    <s v="Belanja Barang Operasional"/>
    <s v="Belanja Pemeliharaan"/>
    <s v="Non Covid"/>
  </r>
  <r>
    <s v="12"/>
    <s v="626402"/>
    <s v="SEKRETARIAT BADAN RISET DAN SUMBERDAYA MANUSIA KELAUTAN DAN PERIKANAN"/>
    <x v="0"/>
    <x v="0"/>
    <x v="0"/>
    <x v="11"/>
    <x v="23"/>
    <x v="98"/>
    <x v="7"/>
    <x v="203"/>
    <n v="25"/>
    <n v="3640000"/>
    <n v="91000000"/>
    <n v="0"/>
    <n v="91000000"/>
    <m/>
    <n v="5972625"/>
    <n v="7164058"/>
    <n v="7189500"/>
    <n v="7189500"/>
    <n v="7192656"/>
    <n v="7192811"/>
    <n v="7195968"/>
    <n v="7192911"/>
    <n v="7197895"/>
    <n v="7189500"/>
    <n v="9874749"/>
    <n v="10447827"/>
    <s v="WA.2378.EBA.994.002.AC"/>
    <s v="WA.2378.EBA.994.002.AC.523121"/>
    <s v="WA.2378.EBA.994.002.AC.523121.000394"/>
    <s v="000394"/>
    <s v="WA.2378.EBA.994.002.AC.523121.13"/>
    <s v="13"/>
    <s v="Pemeliharaan Kantor (Gambir)"/>
    <x v="0"/>
    <m/>
    <m/>
    <s v="Belanja Barang"/>
    <s v="Belanja Barang Operasional"/>
    <s v="Belanja Pemeliharaan"/>
    <s v="Non Covid"/>
  </r>
  <r>
    <s v="12"/>
    <s v="626402"/>
    <s v="SEKRETARIAT BADAN RISET DAN SUMBERDAYA MANUSIA KELAUTAN DAN PERIKANAN"/>
    <x v="0"/>
    <x v="0"/>
    <x v="0"/>
    <x v="11"/>
    <x v="23"/>
    <x v="98"/>
    <x v="7"/>
    <x v="204"/>
    <n v="100"/>
    <n v="690000"/>
    <n v="69000000"/>
    <n v="0"/>
    <n v="69000000"/>
    <m/>
    <n v="4528694"/>
    <n v="5432088"/>
    <n v="5451379"/>
    <n v="5451379"/>
    <n v="5453772"/>
    <n v="5453890"/>
    <n v="5456283"/>
    <n v="5453965"/>
    <n v="5457745"/>
    <n v="5451379"/>
    <n v="7487447"/>
    <n v="7921979"/>
    <s v="WA.2378.EBA.994.002.AC"/>
    <s v="WA.2378.EBA.994.002.AC.523121"/>
    <s v="WA.2378.EBA.994.002.AC.523121.000395"/>
    <s v="000395"/>
    <s v="WA.2378.EBA.994.002.AC.523121.14"/>
    <s v="14"/>
    <s v="Pemeliharaan Kantor (Gambir)"/>
    <x v="0"/>
    <m/>
    <m/>
    <s v="Belanja Barang"/>
    <s v="Belanja Barang Operasional"/>
    <s v="Belanja Pemeliharaan"/>
    <s v="Non Covid"/>
  </r>
  <r>
    <s v="12"/>
    <s v="626402"/>
    <s v="SEKRETARIAT BADAN RISET DAN SUMBERDAYA MANUSIA KELAUTAN DAN PERIKANAN"/>
    <x v="0"/>
    <x v="0"/>
    <x v="0"/>
    <x v="11"/>
    <x v="23"/>
    <x v="98"/>
    <x v="7"/>
    <x v="205"/>
    <n v="20"/>
    <n v="690000"/>
    <n v="13800000"/>
    <n v="0"/>
    <n v="13800000"/>
    <m/>
    <n v="905739"/>
    <n v="1086418"/>
    <n v="1090276"/>
    <n v="1090276"/>
    <n v="1090754"/>
    <n v="1090778"/>
    <n v="1091257"/>
    <n v="1090793"/>
    <n v="1091549"/>
    <n v="1090276"/>
    <n v="1497489"/>
    <n v="1584395"/>
    <s v="WA.2378.EBA.994.002.AC"/>
    <s v="WA.2378.EBA.994.002.AC.523121"/>
    <s v="WA.2378.EBA.994.002.AC.523121.000396"/>
    <s v="000396"/>
    <s v="WA.2378.EBA.994.002.AC.523121.15"/>
    <s v="15"/>
    <s v="Pemeliharaan Kantor (Gambir)"/>
    <x v="0"/>
    <m/>
    <m/>
    <s v="Belanja Barang"/>
    <s v="Belanja Barang Operasional"/>
    <s v="Belanja Pemeliharaan"/>
    <s v="Non Covid"/>
  </r>
  <r>
    <s v="12"/>
    <s v="626402"/>
    <s v="SEKRETARIAT BADAN RISET DAN SUMBERDAYA MANUSIA KELAUTAN DAN PERIKANAN"/>
    <x v="0"/>
    <x v="0"/>
    <x v="0"/>
    <x v="11"/>
    <x v="23"/>
    <x v="98"/>
    <x v="7"/>
    <x v="206"/>
    <n v="50"/>
    <n v="690000"/>
    <n v="34500000"/>
    <n v="0"/>
    <n v="34500000"/>
    <m/>
    <n v="2264347"/>
    <n v="2716044"/>
    <n v="2725690"/>
    <n v="2725690"/>
    <n v="2726886"/>
    <n v="2726945"/>
    <n v="2728142"/>
    <n v="2726983"/>
    <n v="2728872"/>
    <n v="2725690"/>
    <n v="3743724"/>
    <n v="3960987"/>
    <s v="WA.2378.EBA.994.002.AC"/>
    <s v="WA.2378.EBA.994.002.AC.523121"/>
    <s v="WA.2378.EBA.994.002.AC.523121.000397"/>
    <s v="000397"/>
    <s v="WA.2378.EBA.994.002.AC.523121.16"/>
    <s v="16"/>
    <s v="Pemeliharaan Kantor (Gambir)"/>
    <x v="0"/>
    <m/>
    <m/>
    <s v="Belanja Barang"/>
    <s v="Belanja Barang Operasional"/>
    <s v="Belanja Pemeliharaan"/>
    <s v="Non Covid"/>
  </r>
  <r>
    <s v="12"/>
    <s v="626402"/>
    <s v="SEKRETARIAT BADAN RISET DAN SUMBERDAYA MANUSIA KELAUTAN DAN PERIKANAN"/>
    <x v="0"/>
    <x v="0"/>
    <x v="0"/>
    <x v="11"/>
    <x v="23"/>
    <x v="98"/>
    <x v="7"/>
    <x v="207"/>
    <n v="9"/>
    <n v="690000"/>
    <n v="6210000"/>
    <n v="0"/>
    <n v="6210000"/>
    <m/>
    <n v="407582"/>
    <n v="488888"/>
    <n v="490624"/>
    <n v="490624"/>
    <n v="490840"/>
    <n v="490850"/>
    <n v="491065"/>
    <n v="490857"/>
    <n v="491197"/>
    <n v="490624"/>
    <n v="673870"/>
    <n v="712979"/>
    <s v="WA.2378.EBA.994.002.AC"/>
    <s v="WA.2378.EBA.994.002.AC.523121"/>
    <s v="WA.2378.EBA.994.002.AC.523121.000398"/>
    <s v="000398"/>
    <s v="WA.2378.EBA.994.002.AC.523121.17"/>
    <s v="17"/>
    <s v="Pemeliharaan Kantor (Gambir)"/>
    <x v="0"/>
    <m/>
    <m/>
    <s v="Belanja Barang"/>
    <s v="Belanja Barang Operasional"/>
    <s v="Belanja Pemeliharaan"/>
    <s v="Non Covid"/>
  </r>
  <r>
    <s v="12"/>
    <s v="626402"/>
    <s v="SEKRETARIAT BADAN RISET DAN SUMBERDAYA MANUSIA KELAUTAN DAN PERIKANAN"/>
    <x v="0"/>
    <x v="0"/>
    <x v="0"/>
    <x v="11"/>
    <x v="23"/>
    <x v="98"/>
    <x v="7"/>
    <x v="208"/>
    <n v="1"/>
    <n v="50000000"/>
    <n v="50000000"/>
    <n v="0"/>
    <n v="50000000"/>
    <m/>
    <n v="3281662"/>
    <n v="3936296"/>
    <n v="3950275"/>
    <n v="3950275"/>
    <n v="3952009"/>
    <n v="3952094"/>
    <n v="3953828"/>
    <n v="3952149"/>
    <n v="3954888"/>
    <n v="3950275"/>
    <n v="5425686"/>
    <n v="5740563"/>
    <s v="WA.2378.EBA.994.002.AC"/>
    <s v="WA.2378.EBA.994.002.AC.523121"/>
    <s v="WA.2378.EBA.994.002.AC.523121.000399"/>
    <s v="000399"/>
    <s v="WA.2378.EBA.994.002.AC.523121.18"/>
    <s v="18"/>
    <s v="Pemeliharaan Kantor (Gambir)"/>
    <x v="0"/>
    <m/>
    <m/>
    <s v="Belanja Barang"/>
    <s v="Belanja Barang Operasional"/>
    <s v="Belanja Pemeliharaan"/>
    <s v="Non Covid"/>
  </r>
  <r>
    <s v="12"/>
    <s v="626402"/>
    <s v="SEKRETARIAT BADAN RISET DAN SUMBERDAYA MANUSIA KELAUTAN DAN PERIKANAN"/>
    <x v="0"/>
    <x v="0"/>
    <x v="0"/>
    <x v="11"/>
    <x v="23"/>
    <x v="98"/>
    <x v="7"/>
    <x v="209"/>
    <n v="10"/>
    <n v="300000"/>
    <n v="3000000"/>
    <n v="0"/>
    <n v="3000000"/>
    <m/>
    <n v="196900"/>
    <n v="236178"/>
    <n v="237016"/>
    <n v="237016"/>
    <n v="237121"/>
    <n v="237126"/>
    <n v="237230"/>
    <n v="237129"/>
    <n v="237293"/>
    <n v="237016"/>
    <n v="325541"/>
    <n v="344434"/>
    <s v="WA.2378.EBA.994.002.AC"/>
    <s v="WA.2378.EBA.994.002.AC.523121"/>
    <s v="WA.2378.EBA.994.002.AC.523121.000400"/>
    <s v="000400"/>
    <s v="WA.2378.EBA.994.002.AC.523121.19"/>
    <s v="19"/>
    <s v="Pemeliharaan Kantor (Gambir)"/>
    <x v="0"/>
    <m/>
    <m/>
    <s v="Belanja Barang"/>
    <s v="Belanja Barang Operasional"/>
    <s v="Belanja Pemeliharaan"/>
    <s v="Non Covid"/>
  </r>
  <r>
    <s v="12"/>
    <s v="626402"/>
    <s v="SEKRETARIAT BADAN RISET DAN SUMBERDAYA MANUSIA KELAUTAN DAN PERIKANAN"/>
    <x v="0"/>
    <x v="0"/>
    <x v="0"/>
    <x v="11"/>
    <x v="23"/>
    <x v="98"/>
    <x v="7"/>
    <x v="210"/>
    <n v="31"/>
    <n v="600000"/>
    <n v="18600000"/>
    <n v="0"/>
    <n v="18600000"/>
    <m/>
    <n v="1220778"/>
    <n v="1464302"/>
    <n v="1469502"/>
    <n v="1469502"/>
    <n v="1470147"/>
    <n v="1470179"/>
    <n v="1470824"/>
    <n v="1470199"/>
    <n v="1471218"/>
    <n v="1469502"/>
    <n v="2018355"/>
    <n v="2135492"/>
    <s v="WA.2378.EBA.994.002.AC"/>
    <s v="WA.2378.EBA.994.002.AC.523121"/>
    <s v="WA.2378.EBA.994.002.AC.523121.000401"/>
    <s v="000401"/>
    <s v="WA.2378.EBA.994.002.AC.523121.20"/>
    <s v="20"/>
    <s v="Pemeliharaan Kantor (Gambir)"/>
    <x v="0"/>
    <m/>
    <m/>
    <s v="Belanja Barang"/>
    <s v="Belanja Barang Operasional"/>
    <s v="Belanja Pemeliharaan"/>
    <s v="Non Covid"/>
  </r>
  <r>
    <s v="12"/>
    <s v="626402"/>
    <s v="SEKRETARIAT BADAN RISET DAN SUMBERDAYA MANUSIA KELAUTAN DAN PERIKANAN"/>
    <x v="0"/>
    <x v="0"/>
    <x v="0"/>
    <x v="11"/>
    <x v="23"/>
    <x v="98"/>
    <x v="5"/>
    <x v="211"/>
    <n v="1"/>
    <n v="50000000"/>
    <n v="50000000"/>
    <n v="0"/>
    <n v="50000000"/>
    <m/>
    <n v="3281662"/>
    <n v="3936296"/>
    <n v="3950275"/>
    <n v="3950275"/>
    <n v="3952009"/>
    <n v="3952094"/>
    <n v="3953828"/>
    <n v="3952149"/>
    <n v="3954888"/>
    <n v="3950275"/>
    <n v="5425686"/>
    <n v="5740563"/>
    <s v="WA.2378.EBA.994.002.AC"/>
    <s v="WA.2378.EBA.994.002.AC.523199"/>
    <s v="WA.2378.EBA.994.002.AC.523199.000403"/>
    <s v="000403"/>
    <s v="WA.2378.EBA.994.002.AC.523199.2"/>
    <s v="2"/>
    <s v="Pemeliharaan Kantor (Gambir)"/>
    <x v="0"/>
    <m/>
    <m/>
    <s v="Belanja Barang"/>
    <s v="Belanja Barang Operasional"/>
    <s v="Belanja Pemeliharaan"/>
    <s v="Non Covid"/>
  </r>
  <r>
    <s v="12"/>
    <s v="626402"/>
    <s v="SEKRETARIAT BADAN RISET DAN SUMBERDAYA MANUSIA KELAUTAN DAN PERIKANAN"/>
    <x v="0"/>
    <x v="0"/>
    <x v="0"/>
    <x v="11"/>
    <x v="23"/>
    <x v="98"/>
    <x v="5"/>
    <x v="212"/>
    <n v="24"/>
    <n v="1500000"/>
    <n v="36000000"/>
    <n v="0"/>
    <n v="36000000"/>
    <m/>
    <n v="2362797"/>
    <n v="2834133"/>
    <n v="2844198"/>
    <n v="2844198"/>
    <n v="2845446"/>
    <n v="2845508"/>
    <n v="2846756"/>
    <n v="2845547"/>
    <n v="2847519"/>
    <n v="2844198"/>
    <n v="3906494"/>
    <n v="4133206"/>
    <s v="WA.2378.EBA.994.002.AC"/>
    <s v="WA.2378.EBA.994.002.AC.523199"/>
    <s v="WA.2378.EBA.994.002.AC.523199.000404"/>
    <s v="000404"/>
    <s v="WA.2378.EBA.994.002.AC.523199.3"/>
    <s v="3"/>
    <s v="Pemeliharaan Kantor (Gambir)"/>
    <x v="0"/>
    <m/>
    <m/>
    <s v="Belanja Barang"/>
    <s v="Belanja Barang Operasional"/>
    <s v="Belanja Pemeliharaan"/>
    <s v="Non Covid"/>
  </r>
  <r>
    <s v="12"/>
    <s v="626402"/>
    <s v="SEKRETARIAT BADAN RISET DAN SUMBERDAYA MANUSIA KELAUTAN DAN PERIKANAN"/>
    <x v="0"/>
    <x v="0"/>
    <x v="0"/>
    <x v="11"/>
    <x v="23"/>
    <x v="137"/>
    <x v="23"/>
    <x v="213"/>
    <n v="52"/>
    <n v="5615000"/>
    <n v="291980000"/>
    <n v="0"/>
    <n v="291980000"/>
    <m/>
    <n v="19163594"/>
    <n v="22986392"/>
    <n v="23068025"/>
    <n v="23068025"/>
    <n v="23078151"/>
    <n v="23078649"/>
    <n v="23088776"/>
    <n v="23078969"/>
    <n v="23094961"/>
    <n v="23068025"/>
    <n v="31683838"/>
    <n v="33522595"/>
    <s v="WA.2378.EBA.994.002.AD"/>
    <s v="WA.2378.EBA.994.002.AD.521111"/>
    <s v="WA.2378.EBA.994.002.AD.521111.000406"/>
    <s v="000406"/>
    <s v="WA.2378.EBA.994.002.AD.521111.2"/>
    <s v="2"/>
    <s v="Pelaksanaan Operator Kantor (Gambir)"/>
    <x v="0"/>
    <m/>
    <m/>
    <s v="Belanja Barang"/>
    <s v="Belanja Barang Operasional"/>
    <s v="Keperluan Perkantoran"/>
    <s v="Non Covid"/>
  </r>
  <r>
    <s v="12"/>
    <s v="626402"/>
    <s v="SEKRETARIAT BADAN RISET DAN SUMBERDAYA MANUSIA KELAUTAN DAN PERIKANAN"/>
    <x v="0"/>
    <x v="0"/>
    <x v="0"/>
    <x v="11"/>
    <x v="23"/>
    <x v="137"/>
    <x v="23"/>
    <x v="214"/>
    <n v="456"/>
    <n v="28000"/>
    <n v="12585000"/>
    <n v="0"/>
    <n v="12585000"/>
    <m/>
    <n v="825994"/>
    <n v="990766"/>
    <n v="994284"/>
    <n v="994284"/>
    <n v="994721"/>
    <n v="994742"/>
    <n v="995179"/>
    <n v="994756"/>
    <n v="995445"/>
    <n v="994284"/>
    <n v="1365645"/>
    <n v="1444900"/>
    <s v="WA.2378.EBA.994.002.AD"/>
    <s v="WA.2378.EBA.994.002.AD.521111"/>
    <s v="WA.2378.EBA.994.002.AD.521111.000407"/>
    <s v="000407"/>
    <s v="WA.2378.EBA.994.002.AD.521111.3"/>
    <s v="3"/>
    <s v="Pelaksanaan Operator Kantor (Gambir)"/>
    <x v="0"/>
    <m/>
    <m/>
    <s v="Belanja Barang"/>
    <s v="Belanja Barang Operasional"/>
    <s v="Keperluan Perkantoran"/>
    <s v="Non Covid"/>
  </r>
  <r>
    <s v="12"/>
    <s v="626402"/>
    <s v="SEKRETARIAT BADAN RISET DAN SUMBERDAYA MANUSIA KELAUTAN DAN PERIKANAN"/>
    <x v="0"/>
    <x v="0"/>
    <x v="0"/>
    <x v="11"/>
    <x v="23"/>
    <x v="137"/>
    <x v="23"/>
    <x v="215"/>
    <n v="48"/>
    <n v="30000"/>
    <n v="1459000"/>
    <n v="0"/>
    <n v="1459000"/>
    <m/>
    <n v="95759"/>
    <n v="114861"/>
    <n v="115269"/>
    <n v="115269"/>
    <n v="115320"/>
    <n v="115322"/>
    <n v="115373"/>
    <n v="115324"/>
    <n v="115404"/>
    <n v="115269"/>
    <n v="158322"/>
    <n v="167508"/>
    <s v="WA.2378.EBA.994.002.AD"/>
    <s v="WA.2378.EBA.994.002.AD.521111"/>
    <s v="WA.2378.EBA.994.002.AD.521111.000408"/>
    <s v="000408"/>
    <s v="WA.2378.EBA.994.002.AD.521111.4"/>
    <s v="4"/>
    <s v="Pelaksanaan Operator Kantor (Gambir)"/>
    <x v="0"/>
    <m/>
    <m/>
    <s v="Belanja Barang"/>
    <s v="Belanja Barang Operasional"/>
    <s v="Keperluan Perkantoran"/>
    <s v="Non Covid"/>
  </r>
  <r>
    <s v="12"/>
    <s v="626402"/>
    <s v="SEKRETARIAT BADAN RISET DAN SUMBERDAYA MANUSIA KELAUTAN DAN PERIKANAN"/>
    <x v="0"/>
    <x v="0"/>
    <x v="0"/>
    <x v="11"/>
    <x v="23"/>
    <x v="137"/>
    <x v="29"/>
    <x v="216"/>
    <n v="12"/>
    <n v="968000"/>
    <n v="11616000"/>
    <n v="0"/>
    <n v="11616000"/>
    <m/>
    <n v="762396"/>
    <n v="914480"/>
    <n v="917728"/>
    <n v="917728"/>
    <n v="918131"/>
    <n v="918151"/>
    <n v="918553"/>
    <n v="918163"/>
    <n v="918799"/>
    <n v="917728"/>
    <n v="1260495"/>
    <n v="1333648"/>
    <s v="WA.2378.EBA.994.002.AD"/>
    <s v="WA.2378.EBA.994.002.AD.521115"/>
    <s v="WA.2378.EBA.994.002.AD.521115.000410"/>
    <s v="000410"/>
    <s v="WA.2378.EBA.994.002.AD.521115.2"/>
    <s v="2"/>
    <s v="Pelaksanaan Operator Kantor (Gambir)"/>
    <x v="0"/>
    <m/>
    <m/>
    <s v="Belanja Barang"/>
    <s v="Belanja Barang Operasional"/>
    <s v="Honor Operasional Kantor"/>
    <s v="Non Covid"/>
  </r>
  <r>
    <s v="12"/>
    <s v="626402"/>
    <s v="SEKRETARIAT BADAN RISET DAN SUMBERDAYA MANUSIA KELAUTAN DAN PERIKANAN"/>
    <x v="0"/>
    <x v="0"/>
    <x v="0"/>
    <x v="11"/>
    <x v="23"/>
    <x v="137"/>
    <x v="29"/>
    <x v="217"/>
    <n v="12"/>
    <n v="4250000"/>
    <n v="51000000"/>
    <n v="0"/>
    <n v="51000000"/>
    <m/>
    <n v="3347295"/>
    <n v="4015022"/>
    <n v="4029280"/>
    <n v="4029280"/>
    <n v="4031049"/>
    <n v="4031136"/>
    <n v="4032905"/>
    <n v="4031192"/>
    <n v="4033985"/>
    <n v="4029280"/>
    <n v="5534200"/>
    <n v="5855376"/>
    <s v="WA.2378.EBA.994.002.AD"/>
    <s v="WA.2378.EBA.994.002.AD.521115"/>
    <s v="WA.2378.EBA.994.002.AD.521115.000411"/>
    <s v="000411"/>
    <s v="WA.2378.EBA.994.002.AD.521115.3"/>
    <s v="3"/>
    <s v="Pelaksanaan Operator Kantor (Gambir)"/>
    <x v="0"/>
    <m/>
    <m/>
    <s v="Belanja Barang"/>
    <s v="Belanja Barang Operasional"/>
    <s v="Honor Operasional Kantor"/>
    <s v="Non Covid"/>
  </r>
  <r>
    <s v="12"/>
    <s v="626402"/>
    <s v="SEKRETARIAT BADAN RISET DAN SUMBERDAYA MANUSIA KELAUTAN DAN PERIKANAN"/>
    <x v="0"/>
    <x v="0"/>
    <x v="0"/>
    <x v="11"/>
    <x v="23"/>
    <x v="137"/>
    <x v="29"/>
    <x v="218"/>
    <n v="12"/>
    <n v="848000"/>
    <n v="10176000"/>
    <n v="0"/>
    <n v="10176000"/>
    <m/>
    <n v="667884"/>
    <n v="801115"/>
    <n v="803960"/>
    <n v="803960"/>
    <n v="804313"/>
    <n v="804330"/>
    <n v="804683"/>
    <n v="804341"/>
    <n v="804899"/>
    <n v="803960"/>
    <n v="1104236"/>
    <n v="1168319"/>
    <s v="WA.2378.EBA.994.002.AD"/>
    <s v="WA.2378.EBA.994.002.AD.521115"/>
    <s v="WA.2378.EBA.994.002.AD.521115.000412"/>
    <s v="000412"/>
    <s v="WA.2378.EBA.994.002.AD.521115.4"/>
    <s v="4"/>
    <s v="Pelaksanaan Operator Kantor (Gambir)"/>
    <x v="0"/>
    <m/>
    <m/>
    <s v="Belanja Barang"/>
    <s v="Belanja Barang Operasional"/>
    <s v="Honor Operasional Kantor"/>
    <s v="Non Covid"/>
  </r>
  <r>
    <s v="12"/>
    <s v="626402"/>
    <s v="SEKRETARIAT BADAN RISET DAN SUMBERDAYA MANUSIA KELAUTAN DAN PERIKANAN"/>
    <x v="0"/>
    <x v="0"/>
    <x v="0"/>
    <x v="11"/>
    <x v="23"/>
    <x v="137"/>
    <x v="29"/>
    <x v="219"/>
    <n v="12"/>
    <n v="3720000"/>
    <n v="44640000"/>
    <n v="0"/>
    <n v="44640000"/>
    <m/>
    <n v="2929868"/>
    <n v="3514325"/>
    <n v="3526805"/>
    <n v="3526805"/>
    <n v="3528354"/>
    <n v="3528430"/>
    <n v="3529978"/>
    <n v="3528479"/>
    <n v="3530924"/>
    <n v="3526805"/>
    <n v="4844053"/>
    <n v="5125174"/>
    <s v="WA.2378.EBA.994.002.AD"/>
    <s v="WA.2378.EBA.994.002.AD.521115"/>
    <s v="WA.2378.EBA.994.002.AD.521115.000413"/>
    <s v="000413"/>
    <s v="WA.2378.EBA.994.002.AD.521115.5"/>
    <s v="5"/>
    <s v="Pelaksanaan Operator Kantor (Gambir)"/>
    <x v="0"/>
    <m/>
    <m/>
    <s v="Belanja Barang"/>
    <s v="Belanja Barang Operasional"/>
    <s v="Honor Operasional Kantor"/>
    <s v="Non Covid"/>
  </r>
  <r>
    <s v="12"/>
    <s v="626402"/>
    <s v="SEKRETARIAT BADAN RISET DAN SUMBERDAYA MANUSIA KELAUTAN DAN PERIKANAN"/>
    <x v="0"/>
    <x v="0"/>
    <x v="0"/>
    <x v="11"/>
    <x v="23"/>
    <x v="137"/>
    <x v="29"/>
    <x v="220"/>
    <n v="24"/>
    <n v="1330000"/>
    <n v="31920000"/>
    <n v="0"/>
    <n v="31920000"/>
    <m/>
    <n v="2095013"/>
    <n v="2512931"/>
    <n v="2521855"/>
    <n v="2521855"/>
    <n v="2522963"/>
    <n v="2523017"/>
    <n v="2524124"/>
    <n v="2523052"/>
    <n v="2524800"/>
    <n v="2521855"/>
    <n v="3463758"/>
    <n v="3664777"/>
    <s v="WA.2378.EBA.994.002.AD"/>
    <s v="WA.2378.EBA.994.002.AD.521115"/>
    <s v="WA.2378.EBA.994.002.AD.521115.000414"/>
    <s v="000414"/>
    <s v="WA.2378.EBA.994.002.AD.521115.6"/>
    <s v="6"/>
    <s v="Pelaksanaan Operator Kantor (Gambir)"/>
    <x v="0"/>
    <m/>
    <m/>
    <s v="Belanja Barang"/>
    <s v="Belanja Barang Operasional"/>
    <s v="Honor Operasional Kantor"/>
    <s v="Non Covid"/>
  </r>
  <r>
    <s v="12"/>
    <s v="626402"/>
    <s v="SEKRETARIAT BADAN RISET DAN SUMBERDAYA MANUSIA KELAUTAN DAN PERIKANAN"/>
    <x v="0"/>
    <x v="0"/>
    <x v="0"/>
    <x v="11"/>
    <x v="23"/>
    <x v="137"/>
    <x v="29"/>
    <x v="221"/>
    <n v="24"/>
    <n v="1330000"/>
    <n v="31920000"/>
    <n v="0"/>
    <n v="31920000"/>
    <m/>
    <n v="2095013"/>
    <n v="2512931"/>
    <n v="2521855"/>
    <n v="2521855"/>
    <n v="2522963"/>
    <n v="2523017"/>
    <n v="2524124"/>
    <n v="2523052"/>
    <n v="2524800"/>
    <n v="2521855"/>
    <n v="3463758"/>
    <n v="3664777"/>
    <s v="WA.2378.EBA.994.002.AD"/>
    <s v="WA.2378.EBA.994.002.AD.521115"/>
    <s v="WA.2378.EBA.994.002.AD.521115.000415"/>
    <s v="000415"/>
    <s v="WA.2378.EBA.994.002.AD.521115.7"/>
    <s v="7"/>
    <s v="Pelaksanaan Operator Kantor (Gambir)"/>
    <x v="0"/>
    <m/>
    <m/>
    <s v="Belanja Barang"/>
    <s v="Belanja Barang Operasional"/>
    <s v="Honor Operasional Kantor"/>
    <s v="Non Covid"/>
  </r>
  <r>
    <s v="12"/>
    <s v="626402"/>
    <s v="SEKRETARIAT BADAN RISET DAN SUMBERDAYA MANUSIA KELAUTAN DAN PERIKANAN"/>
    <x v="0"/>
    <x v="0"/>
    <x v="0"/>
    <x v="11"/>
    <x v="23"/>
    <x v="137"/>
    <x v="29"/>
    <x v="222"/>
    <n v="12"/>
    <n v="300000"/>
    <n v="3600000"/>
    <n v="0"/>
    <n v="3600000"/>
    <m/>
    <n v="236280"/>
    <n v="283413"/>
    <n v="284420"/>
    <n v="284420"/>
    <n v="284545"/>
    <n v="284551"/>
    <n v="284676"/>
    <n v="284555"/>
    <n v="284752"/>
    <n v="284420"/>
    <n v="390649"/>
    <n v="413319"/>
    <s v="WA.2378.EBA.994.002.AD"/>
    <s v="WA.2378.EBA.994.002.AD.521115"/>
    <s v="WA.2378.EBA.994.002.AD.521115.000417"/>
    <s v="000417"/>
    <s v="WA.2378.EBA.994.002.AD.521115.9"/>
    <s v="9"/>
    <s v="Pelaksanaan Operator Kantor (Gambir)"/>
    <x v="0"/>
    <m/>
    <m/>
    <s v="Belanja Barang"/>
    <s v="Belanja Barang Operasional"/>
    <s v="Honor Operasional Kantor"/>
    <s v="Non Covid"/>
  </r>
  <r>
    <s v="12"/>
    <s v="626402"/>
    <s v="SEKRETARIAT BADAN RISET DAN SUMBERDAYA MANUSIA KELAUTAN DAN PERIKANAN"/>
    <x v="0"/>
    <x v="0"/>
    <x v="0"/>
    <x v="11"/>
    <x v="23"/>
    <x v="137"/>
    <x v="29"/>
    <x v="223"/>
    <n v="12"/>
    <n v="80000"/>
    <n v="960000"/>
    <n v="0"/>
    <n v="960000"/>
    <m/>
    <n v="63008"/>
    <n v="75577"/>
    <n v="75845"/>
    <n v="75845"/>
    <n v="75879"/>
    <n v="75880"/>
    <n v="75914"/>
    <n v="75881"/>
    <n v="75934"/>
    <n v="75845"/>
    <n v="104173"/>
    <n v="110219"/>
    <s v="WA.2378.EBA.994.002.AD"/>
    <s v="WA.2378.EBA.994.002.AD.521115"/>
    <s v="WA.2378.EBA.994.002.AD.521115.000418"/>
    <s v="000418"/>
    <s v="WA.2378.EBA.994.002.AD.521115.10"/>
    <s v="10"/>
    <s v="Pelaksanaan Operator Kantor (Gambir)"/>
    <x v="0"/>
    <m/>
    <m/>
    <s v="Belanja Barang"/>
    <s v="Belanja Barang Operasional"/>
    <s v="Honor Operasional Kantor"/>
    <s v="Non Covid"/>
  </r>
  <r>
    <s v="12"/>
    <s v="626402"/>
    <s v="SEKRETARIAT BADAN RISET DAN SUMBERDAYA MANUSIA KELAUTAN DAN PERIKANAN"/>
    <x v="0"/>
    <x v="0"/>
    <x v="0"/>
    <x v="11"/>
    <x v="23"/>
    <x v="137"/>
    <x v="29"/>
    <x v="224"/>
    <n v="12"/>
    <n v="100000"/>
    <n v="1200000"/>
    <n v="0"/>
    <n v="1200000"/>
    <m/>
    <n v="78760"/>
    <n v="94471"/>
    <n v="94807"/>
    <n v="94807"/>
    <n v="94848"/>
    <n v="94850"/>
    <n v="94892"/>
    <n v="94852"/>
    <n v="94917"/>
    <n v="94807"/>
    <n v="130216.00000000001"/>
    <n v="137773"/>
    <s v="WA.2378.EBA.994.002.AD"/>
    <s v="WA.2378.EBA.994.002.AD.521115"/>
    <s v="WA.2378.EBA.994.002.AD.521115.000419"/>
    <s v="000419"/>
    <s v="WA.2378.EBA.994.002.AD.521115.11"/>
    <s v="11"/>
    <s v="Pelaksanaan Operator Kantor (Gambir)"/>
    <x v="0"/>
    <m/>
    <m/>
    <s v="Belanja Barang"/>
    <s v="Belanja Barang Operasional"/>
    <s v="Honor Operasional Kantor"/>
    <s v="Non Covid"/>
  </r>
  <r>
    <s v="12"/>
    <s v="626402"/>
    <s v="SEKRETARIAT BADAN RISET DAN SUMBERDAYA MANUSIA KELAUTAN DAN PERIKANAN"/>
    <x v="0"/>
    <x v="0"/>
    <x v="0"/>
    <x v="11"/>
    <x v="23"/>
    <x v="137"/>
    <x v="29"/>
    <x v="225"/>
    <n v="12"/>
    <n v="980000"/>
    <n v="11760000"/>
    <n v="0"/>
    <n v="11760000"/>
    <m/>
    <n v="771847"/>
    <n v="925817"/>
    <n v="929105"/>
    <n v="929105"/>
    <n v="929513"/>
    <n v="929533"/>
    <n v="929940"/>
    <n v="929545"/>
    <n v="930190"/>
    <n v="929105"/>
    <n v="1276121"/>
    <n v="1350179"/>
    <s v="WA.2378.EBA.994.002.AD"/>
    <s v="WA.2378.EBA.994.002.AD.521115"/>
    <s v="WA.2378.EBA.994.002.AD.521115.000420"/>
    <s v="000420"/>
    <s v="WA.2378.EBA.994.002.AD.521115.12"/>
    <s v="12"/>
    <s v="Pelaksanaan Operator Kantor (Gambir)"/>
    <x v="0"/>
    <m/>
    <m/>
    <s v="Belanja Barang"/>
    <s v="Belanja Barang Operasional"/>
    <s v="Honor Operasional Kantor"/>
    <s v="Non Covid"/>
  </r>
  <r>
    <s v="12"/>
    <s v="626402"/>
    <s v="SEKRETARIAT BADAN RISET DAN SUMBERDAYA MANUSIA KELAUTAN DAN PERIKANAN"/>
    <x v="0"/>
    <x v="0"/>
    <x v="0"/>
    <x v="11"/>
    <x v="23"/>
    <x v="137"/>
    <x v="29"/>
    <x v="226"/>
    <n v="24"/>
    <n v="150000"/>
    <n v="3600000"/>
    <n v="0"/>
    <n v="3600000"/>
    <m/>
    <n v="236280"/>
    <n v="283413"/>
    <n v="284420"/>
    <n v="284420"/>
    <n v="284545"/>
    <n v="284551"/>
    <n v="284676"/>
    <n v="284555"/>
    <n v="284752"/>
    <n v="284420"/>
    <n v="390649"/>
    <n v="413319"/>
    <s v="WA.2378.EBA.994.002.AD"/>
    <s v="WA.2378.EBA.994.002.AD.521115"/>
    <s v="WA.2378.EBA.994.002.AD.521115.000421"/>
    <s v="000421"/>
    <s v="WA.2378.EBA.994.002.AD.521115.13"/>
    <s v="13"/>
    <s v="Pelaksanaan Operator Kantor (Gambir)"/>
    <x v="0"/>
    <m/>
    <m/>
    <s v="Belanja Barang"/>
    <s v="Belanja Barang Operasional"/>
    <s v="Honor Operasional Kantor"/>
    <s v="Non Covid"/>
  </r>
  <r>
    <s v="12"/>
    <s v="626402"/>
    <s v="SEKRETARIAT BADAN RISET DAN SUMBERDAYA MANUSIA KELAUTAN DAN PERIKANAN"/>
    <x v="0"/>
    <x v="0"/>
    <x v="0"/>
    <x v="11"/>
    <x v="23"/>
    <x v="137"/>
    <x v="29"/>
    <x v="227"/>
    <n v="12"/>
    <n v="450000"/>
    <n v="5400000"/>
    <n v="0"/>
    <n v="5400000"/>
    <m/>
    <n v="354420"/>
    <n v="425120"/>
    <n v="426630"/>
    <n v="426630"/>
    <n v="426817"/>
    <n v="426826"/>
    <n v="427013"/>
    <n v="426832"/>
    <n v="427128"/>
    <n v="426630"/>
    <n v="585974"/>
    <n v="619980"/>
    <s v="WA.2378.EBA.994.002.AD"/>
    <s v="WA.2378.EBA.994.002.AD.521115"/>
    <s v="WA.2378.EBA.994.002.AD.521115.000423"/>
    <s v="000423"/>
    <s v="WA.2378.EBA.994.002.AD.521115.15"/>
    <s v="15"/>
    <s v="Pelaksanaan Operator Kantor (Gambir)"/>
    <x v="0"/>
    <m/>
    <m/>
    <s v="Belanja Barang"/>
    <s v="Belanja Barang Operasional"/>
    <s v="Honor Operasional Kantor"/>
    <s v="Non Covid"/>
  </r>
  <r>
    <s v="12"/>
    <s v="626402"/>
    <s v="SEKRETARIAT BADAN RISET DAN SUMBERDAYA MANUSIA KELAUTAN DAN PERIKANAN"/>
    <x v="0"/>
    <x v="0"/>
    <x v="0"/>
    <x v="11"/>
    <x v="23"/>
    <x v="137"/>
    <x v="29"/>
    <x v="228"/>
    <n v="12"/>
    <n v="160000"/>
    <n v="1920000"/>
    <n v="0"/>
    <n v="1920000"/>
    <m/>
    <n v="126016"/>
    <n v="151154"/>
    <n v="151691"/>
    <n v="151691"/>
    <n v="151757"/>
    <n v="151760"/>
    <n v="151827"/>
    <n v="151763"/>
    <n v="151868"/>
    <n v="151691"/>
    <n v="208346"/>
    <n v="220436"/>
    <s v="WA.2378.EBA.994.002.AD"/>
    <s v="WA.2378.EBA.994.002.AD.521115"/>
    <s v="WA.2378.EBA.994.002.AD.521115.000424"/>
    <s v="000424"/>
    <s v="WA.2378.EBA.994.002.AD.521115.16"/>
    <s v="16"/>
    <s v="Pelaksanaan Operator Kantor (Gambir)"/>
    <x v="0"/>
    <m/>
    <m/>
    <s v="Belanja Barang"/>
    <s v="Belanja Barang Operasional"/>
    <s v="Honor Operasional Kantor"/>
    <s v="Non Covid"/>
  </r>
  <r>
    <s v="12"/>
    <s v="626402"/>
    <s v="SEKRETARIAT BADAN RISET DAN SUMBERDAYA MANUSIA KELAUTAN DAN PERIKANAN"/>
    <x v="0"/>
    <x v="0"/>
    <x v="0"/>
    <x v="11"/>
    <x v="23"/>
    <x v="137"/>
    <x v="29"/>
    <x v="229"/>
    <n v="12"/>
    <n v="140000"/>
    <n v="1680000"/>
    <n v="0"/>
    <n v="1680000"/>
    <m/>
    <n v="110264"/>
    <n v="132260"/>
    <n v="132729"/>
    <n v="132729"/>
    <n v="132788"/>
    <n v="132790"/>
    <n v="132849"/>
    <n v="132792"/>
    <n v="132884"/>
    <n v="132729"/>
    <n v="182303"/>
    <n v="192883"/>
    <s v="WA.2378.EBA.994.002.AD"/>
    <s v="WA.2378.EBA.994.002.AD.521115"/>
    <s v="WA.2378.EBA.994.002.AD.521115.000425"/>
    <s v="000425"/>
    <s v="WA.2378.EBA.994.002.AD.521115.17"/>
    <s v="17"/>
    <s v="Pelaksanaan Operator Kantor (Gambir)"/>
    <x v="0"/>
    <m/>
    <m/>
    <s v="Belanja Barang"/>
    <s v="Belanja Barang Operasional"/>
    <s v="Honor Operasional Kantor"/>
    <s v="Non Covid"/>
  </r>
  <r>
    <s v="12"/>
    <s v="626402"/>
    <s v="SEKRETARIAT BADAN RISET DAN SUMBERDAYA MANUSIA KELAUTAN DAN PERIKANAN"/>
    <x v="0"/>
    <x v="0"/>
    <x v="0"/>
    <x v="11"/>
    <x v="23"/>
    <x v="137"/>
    <x v="29"/>
    <x v="230"/>
    <n v="36"/>
    <n v="300000"/>
    <n v="10800000"/>
    <n v="0"/>
    <n v="10800000"/>
    <m/>
    <n v="708839"/>
    <n v="850240"/>
    <n v="853259"/>
    <n v="853259"/>
    <n v="853634"/>
    <n v="853652"/>
    <n v="854027"/>
    <n v="853664"/>
    <n v="854256"/>
    <n v="853259"/>
    <n v="1171948"/>
    <n v="1239963"/>
    <s v="WA.2378.EBA.994.002.AD"/>
    <s v="WA.2378.EBA.994.002.AD.521115"/>
    <s v="WA.2378.EBA.994.002.AD.521115.000426"/>
    <s v="000426"/>
    <s v="WA.2378.EBA.994.002.AD.521115.18"/>
    <s v="18"/>
    <s v="Pelaksanaan Operator Kantor (Gambir)"/>
    <x v="0"/>
    <m/>
    <m/>
    <s v="Belanja Barang"/>
    <s v="Belanja Barang Operasional"/>
    <s v="Honor Operasional Kantor"/>
    <s v="Non Covid"/>
  </r>
  <r>
    <s v="12"/>
    <s v="626402"/>
    <s v="SEKRETARIAT BADAN RISET DAN SUMBERDAYA MANUSIA KELAUTAN DAN PERIKANAN"/>
    <x v="0"/>
    <x v="0"/>
    <x v="0"/>
    <x v="11"/>
    <x v="23"/>
    <x v="137"/>
    <x v="29"/>
    <x v="231"/>
    <n v="12"/>
    <n v="980000"/>
    <n v="11760000"/>
    <n v="0"/>
    <n v="11760000"/>
    <m/>
    <n v="771847"/>
    <n v="925817"/>
    <n v="929105"/>
    <n v="929105"/>
    <n v="929513"/>
    <n v="929533"/>
    <n v="929940"/>
    <n v="929545"/>
    <n v="930190"/>
    <n v="929105"/>
    <n v="1276121"/>
    <n v="1350179"/>
    <s v="WA.2378.EBA.994.002.AD"/>
    <s v="WA.2378.EBA.994.002.AD.521115"/>
    <s v="WA.2378.EBA.994.002.AD.521115.000427"/>
    <s v="000427"/>
    <s v="WA.2378.EBA.994.002.AD.521115.19"/>
    <s v="19"/>
    <s v="Pelaksanaan Operator Kantor (Gambir)"/>
    <x v="0"/>
    <m/>
    <m/>
    <s v="Belanja Barang"/>
    <s v="Belanja Barang Operasional"/>
    <s v="Honor Operasional Kantor"/>
    <s v="Non Covid"/>
  </r>
  <r>
    <s v="12"/>
    <s v="626402"/>
    <s v="SEKRETARIAT BADAN RISET DAN SUMBERDAYA MANUSIA KELAUTAN DAN PERIKANAN"/>
    <x v="0"/>
    <x v="0"/>
    <x v="0"/>
    <x v="11"/>
    <x v="23"/>
    <x v="137"/>
    <x v="29"/>
    <x v="232"/>
    <n v="12"/>
    <n v="300000"/>
    <n v="3600000"/>
    <n v="0"/>
    <n v="3600000"/>
    <m/>
    <n v="236280"/>
    <n v="283413"/>
    <n v="284420"/>
    <n v="284420"/>
    <n v="284545"/>
    <n v="284551"/>
    <n v="284676"/>
    <n v="284555"/>
    <n v="284752"/>
    <n v="284420"/>
    <n v="390649"/>
    <n v="413319"/>
    <s v="WA.2378.EBA.994.002.AD"/>
    <s v="WA.2378.EBA.994.002.AD.521115"/>
    <s v="WA.2378.EBA.994.002.AD.521115.000428"/>
    <s v="000428"/>
    <s v="WA.2378.EBA.994.002.AD.521115.20"/>
    <s v="20"/>
    <s v="Pelaksanaan Operator Kantor (Gambir)"/>
    <x v="0"/>
    <m/>
    <m/>
    <s v="Belanja Barang"/>
    <s v="Belanja Barang Operasional"/>
    <s v="Honor Operasional Kantor"/>
    <s v="Non Covid"/>
  </r>
  <r>
    <s v="12"/>
    <s v="626402"/>
    <s v="SEKRETARIAT BADAN RISET DAN SUMBERDAYA MANUSIA KELAUTAN DAN PERIKANAN"/>
    <x v="0"/>
    <x v="0"/>
    <x v="0"/>
    <x v="11"/>
    <x v="23"/>
    <x v="137"/>
    <x v="29"/>
    <x v="233"/>
    <n v="12"/>
    <n v="680000"/>
    <n v="8160000"/>
    <n v="0"/>
    <n v="8160000"/>
    <m/>
    <n v="535567"/>
    <n v="642403"/>
    <n v="644685"/>
    <n v="644685"/>
    <n v="644968"/>
    <n v="644982"/>
    <n v="645265"/>
    <n v="644991"/>
    <n v="645438"/>
    <n v="644685"/>
    <n v="885472"/>
    <n v="936859"/>
    <s v="WA.2378.EBA.994.002.AD"/>
    <s v="WA.2378.EBA.994.002.AD.521115"/>
    <s v="WA.2378.EBA.994.002.AD.521115.000429"/>
    <s v="000429"/>
    <s v="WA.2378.EBA.994.002.AD.521115.21"/>
    <s v="21"/>
    <s v="Pelaksanaan Operator Kantor (Gambir)"/>
    <x v="0"/>
    <m/>
    <m/>
    <s v="Belanja Barang"/>
    <s v="Belanja Barang Operasional"/>
    <s v="Honor Operasional Kantor"/>
    <s v="Non Covid"/>
  </r>
  <r>
    <s v="12"/>
    <s v="626402"/>
    <s v="SEKRETARIAT BADAN RISET DAN SUMBERDAYA MANUSIA KELAUTAN DAN PERIKANAN"/>
    <x v="0"/>
    <x v="0"/>
    <x v="0"/>
    <x v="11"/>
    <x v="23"/>
    <x v="137"/>
    <x v="29"/>
    <x v="234"/>
    <n v="3"/>
    <n v="760000"/>
    <n v="2280000"/>
    <n v="0"/>
    <n v="2280000"/>
    <m/>
    <n v="149644"/>
    <n v="179495"/>
    <n v="180133"/>
    <n v="180133"/>
    <n v="180212"/>
    <n v="180215"/>
    <n v="180295"/>
    <n v="180218"/>
    <n v="180343"/>
    <n v="180133"/>
    <n v="247411"/>
    <n v="261767.99999999997"/>
    <s v="WA.2378.EBA.994.002.AD"/>
    <s v="WA.2378.EBA.994.002.AD.521115"/>
    <s v="WA.2378.EBA.994.002.AD.521115.000430"/>
    <s v="000430"/>
    <s v="WA.2378.EBA.994.002.AD.521115.22"/>
    <s v="22"/>
    <s v="Pelaksanaan Operator Kantor (Gambir)"/>
    <x v="0"/>
    <m/>
    <m/>
    <s v="Belanja Barang"/>
    <s v="Belanja Barang Operasional"/>
    <s v="Honor Operasional Kantor"/>
    <s v="Non Covid"/>
  </r>
  <r>
    <s v="12"/>
    <s v="626402"/>
    <s v="SEKRETARIAT BADAN RISET DAN SUMBERDAYA MANUSIA KELAUTAN DAN PERIKANAN"/>
    <x v="0"/>
    <x v="0"/>
    <x v="0"/>
    <x v="11"/>
    <x v="23"/>
    <x v="137"/>
    <x v="29"/>
    <x v="235"/>
    <n v="3"/>
    <n v="480000"/>
    <n v="1440000"/>
    <n v="0"/>
    <n v="1440000"/>
    <m/>
    <n v="94512"/>
    <n v="113365"/>
    <n v="113768"/>
    <n v="113768"/>
    <n v="113818"/>
    <n v="113820"/>
    <n v="113870"/>
    <n v="113822"/>
    <n v="113901"/>
    <n v="113768"/>
    <n v="156260"/>
    <n v="165328"/>
    <s v="WA.2378.EBA.994.002.AD"/>
    <s v="WA.2378.EBA.994.002.AD.521115"/>
    <s v="WA.2378.EBA.994.002.AD.521115.000431"/>
    <s v="000431"/>
    <s v="WA.2378.EBA.994.002.AD.521115.23"/>
    <s v="23"/>
    <s v="Pelaksanaan Operator Kantor (Gambir)"/>
    <x v="0"/>
    <m/>
    <m/>
    <s v="Belanja Barang"/>
    <s v="Belanja Barang Operasional"/>
    <s v="Honor Operasional Kantor"/>
    <s v="Non Covid"/>
  </r>
  <r>
    <s v="12"/>
    <s v="626402"/>
    <s v="SEKRETARIAT BADAN RISET DAN SUMBERDAYA MANUSIA KELAUTAN DAN PERIKANAN"/>
    <x v="0"/>
    <x v="0"/>
    <x v="0"/>
    <x v="11"/>
    <x v="23"/>
    <x v="137"/>
    <x v="29"/>
    <x v="236"/>
    <n v="30"/>
    <n v="600000"/>
    <n v="18000000"/>
    <n v="0"/>
    <n v="18000000"/>
    <m/>
    <n v="1181398"/>
    <n v="1417066"/>
    <n v="1422099"/>
    <n v="1422099"/>
    <n v="1422723"/>
    <n v="1422754"/>
    <n v="1423378"/>
    <n v="1422774"/>
    <n v="1423760"/>
    <n v="1422099"/>
    <n v="1953247"/>
    <n v="2066603"/>
    <s v="WA.2378.EBA.994.002.AD"/>
    <s v="WA.2378.EBA.994.002.AD.521115"/>
    <s v="WA.2378.EBA.994.002.AD.521115.000432"/>
    <s v="000432"/>
    <s v="WA.2378.EBA.994.002.AD.521115.24"/>
    <s v="24"/>
    <s v="Pelaksanaan Operator Kantor (Gambir)"/>
    <x v="0"/>
    <m/>
    <m/>
    <s v="Belanja Barang"/>
    <s v="Belanja Barang Operasional"/>
    <s v="Honor Operasional Kantor"/>
    <s v="Non Covid"/>
  </r>
  <r>
    <s v="12"/>
    <s v="626402"/>
    <s v="SEKRETARIAT BADAN RISET DAN SUMBERDAYA MANUSIA KELAUTAN DAN PERIKANAN"/>
    <x v="0"/>
    <x v="0"/>
    <x v="0"/>
    <x v="11"/>
    <x v="23"/>
    <x v="137"/>
    <x v="0"/>
    <x v="237"/>
    <n v="12"/>
    <n v="5000000"/>
    <n v="60000000"/>
    <n v="0"/>
    <n v="60000000"/>
    <m/>
    <n v="3937995"/>
    <n v="4723555"/>
    <n v="4740330"/>
    <n v="4740330"/>
    <n v="4742411"/>
    <n v="4742513"/>
    <n v="4744594"/>
    <n v="4742579"/>
    <n v="4745865"/>
    <n v="4740330"/>
    <n v="6510824"/>
    <n v="6888674"/>
    <s v="WA.2378.EBA.994.002.AD"/>
    <s v="WA.2378.EBA.994.002.AD.521211"/>
    <s v="WA.2378.EBA.994.002.AD.521211.000435"/>
    <s v="000435"/>
    <s v="WA.2378.EBA.994.002.AD.521211.2"/>
    <s v="2"/>
    <s v="Pelaksanaan Operator Kantor (Gambir)"/>
    <x v="0"/>
    <m/>
    <m/>
    <s v="Belanja Barang"/>
    <s v="Belanja Barang Operasional"/>
    <s v="Belanja Bahan"/>
    <s v="Non Covid"/>
  </r>
  <r>
    <s v="12"/>
    <s v="626402"/>
    <s v="SEKRETARIAT BADAN RISET DAN SUMBERDAYA MANUSIA KELAUTAN DAN PERIKANAN"/>
    <x v="0"/>
    <x v="0"/>
    <x v="0"/>
    <x v="11"/>
    <x v="23"/>
    <x v="137"/>
    <x v="0"/>
    <x v="238"/>
    <n v="1"/>
    <n v="3001000"/>
    <n v="3001000"/>
    <n v="0"/>
    <n v="3001000"/>
    <m/>
    <n v="196965"/>
    <n v="236256"/>
    <n v="237095"/>
    <n v="237095"/>
    <n v="237200"/>
    <n v="237205"/>
    <n v="237309"/>
    <n v="237208"/>
    <n v="237372"/>
    <n v="237095"/>
    <n v="325650"/>
    <n v="344550"/>
    <s v="WA.2378.EBA.994.002.AD"/>
    <s v="WA.2378.EBA.994.002.AD.521211"/>
    <s v="WA.2378.EBA.994.002.AD.521211.000436"/>
    <s v="000436"/>
    <s v="WA.2378.EBA.994.002.AD.521211.3"/>
    <s v="3"/>
    <s v="Pelaksanaan Operator Kantor (Gambir)"/>
    <x v="0"/>
    <m/>
    <m/>
    <s v="Belanja Barang"/>
    <s v="Belanja Barang Operasional"/>
    <s v="Belanja Bahan"/>
    <s v="Non Covid"/>
  </r>
  <r>
    <s v="12"/>
    <s v="626402"/>
    <s v="SEKRETARIAT BADAN RISET DAN SUMBERDAYA MANUSIA KELAUTAN DAN PERIKANAN"/>
    <x v="0"/>
    <x v="0"/>
    <x v="0"/>
    <x v="11"/>
    <x v="23"/>
    <x v="138"/>
    <x v="23"/>
    <x v="239"/>
    <n v="12"/>
    <n v="189582000"/>
    <n v="2274984000"/>
    <n v="0"/>
    <n v="2274984000"/>
    <m/>
    <n v="149314579"/>
    <n v="179100195"/>
    <n v="179736239"/>
    <n v="179736239"/>
    <n v="179815143"/>
    <n v="179819021"/>
    <n v="179897924"/>
    <n v="179821510"/>
    <n v="179946119"/>
    <n v="179736239"/>
    <n v="246866991"/>
    <n v="261193801"/>
    <s v="WA.2378.EBA.994.002.BA"/>
    <s v="WA.2378.EBA.994.002.BA.521111"/>
    <s v="WA.2378.EBA.994.002.BA.521111.000439"/>
    <s v="000439"/>
    <s v="WA.2378.EBA.994.002.BA.521111.2"/>
    <s v="2"/>
    <s v="Kebutuhan Sehari hari Perkantoran (Ancol)"/>
    <x v="0"/>
    <m/>
    <m/>
    <s v="Belanja Barang"/>
    <s v="Belanja Barang Operasional"/>
    <s v="Keperluan Perkantoran"/>
    <s v="Non Covid"/>
  </r>
  <r>
    <s v="12"/>
    <s v="626402"/>
    <s v="SEKRETARIAT BADAN RISET DAN SUMBERDAYA MANUSIA KELAUTAN DAN PERIKANAN"/>
    <x v="0"/>
    <x v="0"/>
    <x v="0"/>
    <x v="11"/>
    <x v="23"/>
    <x v="138"/>
    <x v="23"/>
    <x v="240"/>
    <n v="12"/>
    <n v="231267000"/>
    <n v="2775204000"/>
    <n v="0"/>
    <n v="2775204000"/>
    <m/>
    <n v="182145640"/>
    <n v="218480472"/>
    <n v="219256369"/>
    <n v="219256369"/>
    <n v="219352621"/>
    <n v="219357352"/>
    <n v="219453604"/>
    <n v="219360388"/>
    <n v="219512396"/>
    <n v="219256369"/>
    <n v="301147727"/>
    <n v="318624693"/>
    <s v="WA.2378.EBA.994.002.BA"/>
    <s v="WA.2378.EBA.994.002.BA.521111"/>
    <s v="WA.2378.EBA.994.002.BA.521111.000440"/>
    <s v="000440"/>
    <s v="WA.2378.EBA.994.002.BA.521111.3"/>
    <s v="3"/>
    <s v="Kebutuhan Sehari hari Perkantoran (Ancol)"/>
    <x v="0"/>
    <m/>
    <m/>
    <s v="Belanja Barang"/>
    <s v="Belanja Barang Operasional"/>
    <s v="Keperluan Perkantoran"/>
    <s v="Non Covid"/>
  </r>
  <r>
    <s v="12"/>
    <s v="626402"/>
    <s v="SEKRETARIAT BADAN RISET DAN SUMBERDAYA MANUSIA KELAUTAN DAN PERIKANAN"/>
    <x v="0"/>
    <x v="0"/>
    <x v="0"/>
    <x v="11"/>
    <x v="23"/>
    <x v="99"/>
    <x v="7"/>
    <x v="241"/>
    <n v="50"/>
    <n v="330000"/>
    <n v="16500000"/>
    <n v="0"/>
    <n v="16500000"/>
    <m/>
    <n v="1082949"/>
    <n v="1298978"/>
    <n v="1303591"/>
    <n v="1303591"/>
    <n v="1304163"/>
    <n v="1304191"/>
    <n v="1304763"/>
    <n v="1304209"/>
    <n v="1305113"/>
    <n v="1303591"/>
    <n v="1790476"/>
    <n v="1894385"/>
    <s v="WA.2378.EBA.994.002.BC"/>
    <s v="WA.2378.EBA.994.002.BC.523121"/>
    <s v="WA.2378.EBA.994.002.BC.523121.000449"/>
    <s v="000449"/>
    <s v="WA.2378.EBA.994.002.BC.523121.2"/>
    <s v="2"/>
    <s v="Pemeliharaan Kantor (Ancol)"/>
    <x v="0"/>
    <m/>
    <m/>
    <s v="Belanja Barang"/>
    <s v="Belanja Barang Operasional"/>
    <s v="Belanja Pemeliharaan"/>
    <s v="Non Covid"/>
  </r>
  <r>
    <s v="12"/>
    <s v="626402"/>
    <s v="SEKRETARIAT BADAN RISET DAN SUMBERDAYA MANUSIA KELAUTAN DAN PERIKANAN"/>
    <x v="0"/>
    <x v="0"/>
    <x v="0"/>
    <x v="11"/>
    <x v="23"/>
    <x v="99"/>
    <x v="7"/>
    <x v="242"/>
    <n v="3"/>
    <n v="20000000"/>
    <n v="60000000"/>
    <n v="0"/>
    <n v="60000000"/>
    <m/>
    <n v="3937995"/>
    <n v="4723555"/>
    <n v="4740330"/>
    <n v="4740330"/>
    <n v="4742411"/>
    <n v="4742513"/>
    <n v="4744594"/>
    <n v="4742579"/>
    <n v="4745865"/>
    <n v="4740330"/>
    <n v="6510824"/>
    <n v="6888674"/>
    <s v="WA.2378.EBA.994.002.BC"/>
    <s v="WA.2378.EBA.994.002.BC.523121"/>
    <s v="WA.2378.EBA.994.002.BC.523121.000450"/>
    <s v="000450"/>
    <s v="WA.2378.EBA.994.002.BC.523121.3"/>
    <s v="3"/>
    <s v="Pemeliharaan Kantor (Ancol)"/>
    <x v="0"/>
    <m/>
    <m/>
    <s v="Belanja Barang"/>
    <s v="Belanja Barang Operasional"/>
    <s v="Belanja Pemeliharaan"/>
    <s v="Non Covid"/>
  </r>
  <r>
    <s v="12"/>
    <s v="626402"/>
    <s v="SEKRETARIAT BADAN RISET DAN SUMBERDAYA MANUSIA KELAUTAN DAN PERIKANAN"/>
    <x v="0"/>
    <x v="0"/>
    <x v="0"/>
    <x v="11"/>
    <x v="23"/>
    <x v="99"/>
    <x v="7"/>
    <x v="243"/>
    <n v="5"/>
    <n v="50000000"/>
    <n v="250000000"/>
    <n v="0"/>
    <n v="250000000"/>
    <m/>
    <n v="16408311.000000002"/>
    <n v="19681479"/>
    <n v="19751374"/>
    <n v="19751374"/>
    <n v="19760045"/>
    <n v="19760471"/>
    <n v="19769142"/>
    <n v="19760744"/>
    <n v="19774438"/>
    <n v="19751374"/>
    <n v="27128432"/>
    <n v="28702816"/>
    <s v="WA.2378.EBA.994.002.BC"/>
    <s v="WA.2378.EBA.994.002.BC.523121"/>
    <s v="WA.2378.EBA.994.002.BC.523121.000451"/>
    <s v="000451"/>
    <s v="WA.2378.EBA.994.002.BC.523121.4"/>
    <s v="4"/>
    <s v="Pemeliharaan Kantor (Ancol)"/>
    <x v="0"/>
    <m/>
    <m/>
    <s v="Belanja Barang"/>
    <s v="Belanja Barang Operasional"/>
    <s v="Belanja Pemeliharaan"/>
    <s v="Non Covid"/>
  </r>
  <r>
    <s v="12"/>
    <s v="626402"/>
    <s v="SEKRETARIAT BADAN RISET DAN SUMBERDAYA MANUSIA KELAUTAN DAN PERIKANAN"/>
    <x v="0"/>
    <x v="0"/>
    <x v="0"/>
    <x v="11"/>
    <x v="23"/>
    <x v="99"/>
    <x v="7"/>
    <x v="244"/>
    <n v="2"/>
    <n v="50000000"/>
    <n v="100000000"/>
    <n v="0"/>
    <n v="100000000"/>
    <m/>
    <n v="6563324"/>
    <n v="7872591"/>
    <n v="7900550"/>
    <n v="7900550"/>
    <n v="7904018"/>
    <n v="7904188"/>
    <n v="7907657"/>
    <n v="7904298"/>
    <n v="7909775"/>
    <n v="7900550"/>
    <n v="10851373"/>
    <n v="11481126"/>
    <s v="WA.2378.EBA.994.002.BC"/>
    <s v="WA.2378.EBA.994.002.BC.523121"/>
    <s v="WA.2378.EBA.994.002.BC.523121.000452"/>
    <s v="000452"/>
    <s v="WA.2378.EBA.994.002.BC.523121.5"/>
    <s v="5"/>
    <s v="Pemeliharaan Kantor (Ancol)"/>
    <x v="0"/>
    <m/>
    <m/>
    <s v="Belanja Barang"/>
    <s v="Belanja Barang Operasional"/>
    <s v="Belanja Pemeliharaan"/>
    <s v="Non Covid"/>
  </r>
  <r>
    <s v="12"/>
    <s v="626402"/>
    <s v="SEKRETARIAT BADAN RISET DAN SUMBERDAYA MANUSIA KELAUTAN DAN PERIKANAN"/>
    <x v="0"/>
    <x v="0"/>
    <x v="0"/>
    <x v="11"/>
    <x v="23"/>
    <x v="99"/>
    <x v="7"/>
    <x v="245"/>
    <n v="1"/>
    <n v="75000000"/>
    <n v="75000000"/>
    <n v="0"/>
    <n v="75000000"/>
    <m/>
    <n v="4922493"/>
    <n v="5904444"/>
    <n v="5925412"/>
    <n v="5925412"/>
    <n v="5928013"/>
    <n v="5928141"/>
    <n v="5930743"/>
    <n v="5928223"/>
    <n v="5932331"/>
    <n v="5925412"/>
    <n v="8138529"/>
    <n v="8610847"/>
    <s v="WA.2378.EBA.994.002.BC"/>
    <s v="WA.2378.EBA.994.002.BC.523121"/>
    <s v="WA.2378.EBA.994.002.BC.523121.000453"/>
    <s v="000453"/>
    <s v="WA.2378.EBA.994.002.BC.523121.6"/>
    <s v="6"/>
    <s v="Pemeliharaan Kantor (Ancol)"/>
    <x v="0"/>
    <m/>
    <m/>
    <s v="Belanja Barang"/>
    <s v="Belanja Barang Operasional"/>
    <s v="Belanja Pemeliharaan"/>
    <s v="Non Covid"/>
  </r>
  <r>
    <s v="12"/>
    <s v="626402"/>
    <s v="SEKRETARIAT BADAN RISET DAN SUMBERDAYA MANUSIA KELAUTAN DAN PERIKANAN"/>
    <x v="0"/>
    <x v="0"/>
    <x v="0"/>
    <x v="11"/>
    <x v="23"/>
    <x v="99"/>
    <x v="7"/>
    <x v="246"/>
    <n v="1"/>
    <n v="75000000"/>
    <n v="75000000"/>
    <n v="0"/>
    <n v="75000000"/>
    <m/>
    <n v="4922493"/>
    <n v="5904444"/>
    <n v="5925412"/>
    <n v="5925412"/>
    <n v="5928013"/>
    <n v="5928141"/>
    <n v="5930743"/>
    <n v="5928223"/>
    <n v="5932331"/>
    <n v="5925412"/>
    <n v="8138529"/>
    <n v="8610847"/>
    <s v="WA.2378.EBA.994.002.BC"/>
    <s v="WA.2378.EBA.994.002.BC.523121"/>
    <s v="WA.2378.EBA.994.002.BC.523121.000454"/>
    <s v="000454"/>
    <s v="WA.2378.EBA.994.002.BC.523121.7"/>
    <s v="7"/>
    <s v="Pemeliharaan Kantor (Ancol)"/>
    <x v="0"/>
    <m/>
    <m/>
    <s v="Belanja Barang"/>
    <s v="Belanja Barang Operasional"/>
    <s v="Belanja Pemeliharaan"/>
    <s v="Non Covid"/>
  </r>
  <r>
    <s v="12"/>
    <s v="626402"/>
    <s v="SEKRETARIAT BADAN RISET DAN SUMBERDAYA MANUSIA KELAUTAN DAN PERIKANAN"/>
    <x v="0"/>
    <x v="0"/>
    <x v="0"/>
    <x v="11"/>
    <x v="23"/>
    <x v="99"/>
    <x v="7"/>
    <x v="247"/>
    <n v="1"/>
    <n v="25000000"/>
    <n v="25000000"/>
    <n v="0"/>
    <n v="25000000"/>
    <m/>
    <n v="1640831"/>
    <n v="1968148"/>
    <n v="1975137"/>
    <n v="1975137"/>
    <n v="1976004"/>
    <n v="1976047"/>
    <n v="1976914"/>
    <n v="1976074"/>
    <n v="1977444"/>
    <n v="1975137"/>
    <n v="2712843"/>
    <n v="2870284"/>
    <s v="WA.2378.EBA.994.002.BC"/>
    <s v="WA.2378.EBA.994.002.BC.523121"/>
    <s v="WA.2378.EBA.994.002.BC.523121.000455"/>
    <s v="000455"/>
    <s v="WA.2378.EBA.994.002.BC.523121.8"/>
    <s v="8"/>
    <s v="Pemeliharaan Kantor (Ancol)"/>
    <x v="0"/>
    <m/>
    <m/>
    <s v="Belanja Barang"/>
    <s v="Belanja Barang Operasional"/>
    <s v="Belanja Pemeliharaan"/>
    <s v="Non Covid"/>
  </r>
  <r>
    <s v="12"/>
    <s v="626402"/>
    <s v="SEKRETARIAT BADAN RISET DAN SUMBERDAYA MANUSIA KELAUTAN DAN PERIKANAN"/>
    <x v="0"/>
    <x v="0"/>
    <x v="0"/>
    <x v="11"/>
    <x v="23"/>
    <x v="99"/>
    <x v="7"/>
    <x v="248"/>
    <n v="12"/>
    <n v="25000000"/>
    <n v="300000000"/>
    <n v="0"/>
    <n v="300000000"/>
    <m/>
    <n v="19689973"/>
    <n v="23617774"/>
    <n v="23701649"/>
    <n v="23701649"/>
    <n v="23712054"/>
    <n v="23712565"/>
    <n v="23722970"/>
    <n v="23712893"/>
    <n v="23729325"/>
    <n v="23701649"/>
    <n v="32554118"/>
    <n v="34443381"/>
    <s v="WA.2378.EBA.994.002.BC"/>
    <s v="WA.2378.EBA.994.002.BC.523121"/>
    <s v="WA.2378.EBA.994.002.BC.523121.000456"/>
    <s v="000456"/>
    <s v="WA.2378.EBA.994.002.BC.523121.9"/>
    <s v="9"/>
    <s v="Pemeliharaan Kantor (Ancol)"/>
    <x v="0"/>
    <m/>
    <m/>
    <s v="Belanja Barang"/>
    <s v="Belanja Barang Operasional"/>
    <s v="Belanja Pemeliharaan"/>
    <s v="Non Covid"/>
  </r>
  <r>
    <s v="12"/>
    <s v="626402"/>
    <s v="SEKRETARIAT BADAN RISET DAN SUMBERDAYA MANUSIA KELAUTAN DAN PERIKANAN"/>
    <x v="0"/>
    <x v="0"/>
    <x v="0"/>
    <x v="11"/>
    <x v="23"/>
    <x v="99"/>
    <x v="7"/>
    <x v="249"/>
    <n v="1"/>
    <n v="50000000"/>
    <n v="50000000"/>
    <n v="0"/>
    <n v="50000000"/>
    <m/>
    <n v="3281662"/>
    <n v="3936296"/>
    <n v="3950275"/>
    <n v="3950275"/>
    <n v="3952009"/>
    <n v="3952094"/>
    <n v="3953828"/>
    <n v="3952149"/>
    <n v="3954888"/>
    <n v="3950275"/>
    <n v="5425686"/>
    <n v="5740563"/>
    <s v="WA.2378.EBA.994.002.BC"/>
    <s v="WA.2378.EBA.994.002.BC.523121"/>
    <s v="WA.2378.EBA.994.002.BC.523121.000457"/>
    <s v="000457"/>
    <s v="WA.2378.EBA.994.002.BC.523121.10"/>
    <s v="10"/>
    <s v="Pemeliharaan Kantor (Ancol)"/>
    <x v="0"/>
    <m/>
    <m/>
    <s v="Belanja Barang"/>
    <s v="Belanja Barang Operasional"/>
    <s v="Belanja Pemeliharaan"/>
    <s v="Non Covid"/>
  </r>
  <r>
    <s v="12"/>
    <s v="626402"/>
    <s v="SEKRETARIAT BADAN RISET DAN SUMBERDAYA MANUSIA KELAUTAN DAN PERIKANAN"/>
    <x v="0"/>
    <x v="0"/>
    <x v="0"/>
    <x v="11"/>
    <x v="23"/>
    <x v="99"/>
    <x v="7"/>
    <x v="250"/>
    <n v="2"/>
    <n v="33650000"/>
    <n v="67300000"/>
    <n v="0"/>
    <n v="67300000"/>
    <m/>
    <n v="4417117"/>
    <n v="5298254"/>
    <n v="5317070"/>
    <n v="5317070"/>
    <n v="5319404"/>
    <n v="5319519"/>
    <n v="5321853"/>
    <n v="5319592"/>
    <n v="5323279"/>
    <n v="5317070"/>
    <n v="7302974"/>
    <n v="7726798"/>
    <s v="WA.2378.EBA.994.002.BC"/>
    <s v="WA.2378.EBA.994.002.BC.523121"/>
    <s v="WA.2378.EBA.994.002.BC.523121.000458"/>
    <s v="000458"/>
    <s v="WA.2378.EBA.994.002.BC.523121.11"/>
    <s v="11"/>
    <s v="Pemeliharaan Kantor (Ancol)"/>
    <x v="0"/>
    <m/>
    <m/>
    <s v="Belanja Barang"/>
    <s v="Belanja Barang Operasional"/>
    <s v="Belanja Pemeliharaan"/>
    <s v="Non Covid"/>
  </r>
  <r>
    <s v="12"/>
    <s v="626402"/>
    <s v="SEKRETARIAT BADAN RISET DAN SUMBERDAYA MANUSIA KELAUTAN DAN PERIKANAN"/>
    <x v="0"/>
    <x v="0"/>
    <x v="0"/>
    <x v="11"/>
    <x v="23"/>
    <x v="99"/>
    <x v="7"/>
    <x v="251"/>
    <n v="1"/>
    <n v="200000000"/>
    <n v="200000000"/>
    <n v="0"/>
    <n v="200000000"/>
    <m/>
    <n v="13126649"/>
    <n v="15745183"/>
    <n v="15801099"/>
    <n v="15801099"/>
    <n v="15808036"/>
    <n v="15808377"/>
    <n v="15815313"/>
    <n v="15808596"/>
    <n v="15819550"/>
    <n v="15801099"/>
    <n v="21702745"/>
    <n v="22962254"/>
    <s v="WA.2378.EBA.994.002.BC"/>
    <s v="WA.2378.EBA.994.002.BC.523121"/>
    <s v="WA.2378.EBA.994.002.BC.523121.000459"/>
    <s v="000459"/>
    <s v="WA.2378.EBA.994.002.BC.523121.12"/>
    <s v="12"/>
    <s v="Pemeliharaan Kantor (Ancol)"/>
    <x v="0"/>
    <m/>
    <m/>
    <s v="Belanja Barang"/>
    <s v="Belanja Barang Operasional"/>
    <s v="Belanja Pemeliharaan"/>
    <s v="Non Covid"/>
  </r>
  <r>
    <s v="12"/>
    <s v="626402"/>
    <s v="SEKRETARIAT BADAN RISET DAN SUMBERDAYA MANUSIA KELAUTAN DAN PERIKANAN"/>
    <x v="0"/>
    <x v="0"/>
    <x v="0"/>
    <x v="11"/>
    <x v="23"/>
    <x v="99"/>
    <x v="7"/>
    <x v="252"/>
    <n v="2"/>
    <n v="36203000"/>
    <n v="72406000"/>
    <n v="0"/>
    <n v="72406000"/>
    <m/>
    <n v="4752241"/>
    <n v="5700229"/>
    <n v="5720472"/>
    <n v="5720472"/>
    <n v="5722983"/>
    <n v="5723107"/>
    <n v="5725618"/>
    <n v="5723186"/>
    <n v="5727152"/>
    <n v="5720472"/>
    <n v="7857045"/>
    <n v="8313022.9999999991"/>
    <s v="WA.2378.EBA.994.002.BC"/>
    <s v="WA.2378.EBA.994.002.BC.523121"/>
    <s v="WA.2378.EBA.994.002.BC.523121.000460"/>
    <s v="000460"/>
    <s v="WA.2378.EBA.994.002.BC.523121.13"/>
    <s v="13"/>
    <s v="Pemeliharaan Kantor (Ancol)"/>
    <x v="0"/>
    <m/>
    <m/>
    <s v="Belanja Barang"/>
    <s v="Belanja Barang Operasional"/>
    <s v="Belanja Pemeliharaan"/>
    <s v="Non Covid"/>
  </r>
  <r>
    <s v="12"/>
    <s v="626402"/>
    <s v="SEKRETARIAT BADAN RISET DAN SUMBERDAYA MANUSIA KELAUTAN DAN PERIKANAN"/>
    <x v="0"/>
    <x v="0"/>
    <x v="0"/>
    <x v="11"/>
    <x v="23"/>
    <x v="99"/>
    <x v="7"/>
    <x v="253"/>
    <n v="3"/>
    <n v="5000000"/>
    <n v="15000000"/>
    <n v="0"/>
    <n v="15000000"/>
    <m/>
    <n v="984499"/>
    <n v="1180889"/>
    <n v="1185082"/>
    <n v="1185082"/>
    <n v="1185603"/>
    <n v="1185628"/>
    <n v="1186149"/>
    <n v="1185645"/>
    <n v="1186466"/>
    <n v="1185082"/>
    <n v="1627706"/>
    <n v="1722169"/>
    <s v="WA.2378.EBA.994.002.BC"/>
    <s v="WA.2378.EBA.994.002.BC.523121"/>
    <s v="WA.2378.EBA.994.002.BC.523121.000461"/>
    <s v="000461"/>
    <s v="WA.2378.EBA.994.002.BC.523121.14"/>
    <s v="14"/>
    <s v="Pemeliharaan Kantor (Ancol)"/>
    <x v="0"/>
    <m/>
    <m/>
    <s v="Belanja Barang"/>
    <s v="Belanja Barang Operasional"/>
    <s v="Belanja Pemeliharaan"/>
    <s v="Non Covid"/>
  </r>
  <r>
    <s v="12"/>
    <s v="626402"/>
    <s v="SEKRETARIAT BADAN RISET DAN SUMBERDAYA MANUSIA KELAUTAN DAN PERIKANAN"/>
    <x v="0"/>
    <x v="0"/>
    <x v="0"/>
    <x v="11"/>
    <x v="23"/>
    <x v="99"/>
    <x v="7"/>
    <x v="254"/>
    <n v="1"/>
    <n v="250000000"/>
    <n v="250000000"/>
    <n v="0"/>
    <n v="250000000"/>
    <m/>
    <n v="16408311.000000002"/>
    <n v="19681479"/>
    <n v="19751374"/>
    <n v="19751374"/>
    <n v="19760045"/>
    <n v="19760471"/>
    <n v="19769142"/>
    <n v="19760744"/>
    <n v="19774438"/>
    <n v="19751374"/>
    <n v="27128432"/>
    <n v="28702816"/>
    <s v="WA.2378.EBA.994.002.BC"/>
    <s v="WA.2378.EBA.994.002.BC.523121"/>
    <s v="WA.2378.EBA.994.002.BC.523121.000463"/>
    <s v="000463"/>
    <s v="WA.2378.EBA.994.002.BC.523121.16"/>
    <s v="16"/>
    <s v="Pemeliharaan Kantor (Ancol)"/>
    <x v="0"/>
    <m/>
    <m/>
    <s v="Belanja Barang"/>
    <s v="Belanja Barang Operasional"/>
    <s v="Belanja Pemeliharaan"/>
    <s v="Non Covid"/>
  </r>
  <r>
    <s v="12"/>
    <s v="626402"/>
    <s v="SEKRETARIAT BADAN RISET DAN SUMBERDAYA MANUSIA KELAUTAN DAN PERIKANAN"/>
    <x v="0"/>
    <x v="0"/>
    <x v="0"/>
    <x v="11"/>
    <x v="23"/>
    <x v="99"/>
    <x v="7"/>
    <x v="255"/>
    <n v="1"/>
    <n v="350000000"/>
    <n v="350000000"/>
    <n v="0"/>
    <n v="350000000"/>
    <m/>
    <n v="22971635"/>
    <n v="27554070"/>
    <n v="27651924"/>
    <n v="27651924"/>
    <n v="27664063"/>
    <n v="27664659"/>
    <n v="27676798"/>
    <n v="27665042"/>
    <n v="27684213"/>
    <n v="27651924"/>
    <n v="37979804"/>
    <n v="40183944"/>
    <s v="WA.2378.EBA.994.002.BC"/>
    <s v="WA.2378.EBA.994.002.BC.523121"/>
    <s v="WA.2378.EBA.994.002.BC.523121.000464"/>
    <s v="000464"/>
    <s v="WA.2378.EBA.994.002.BC.523121.17"/>
    <s v="17"/>
    <s v="Pemeliharaan Kantor (Ancol)"/>
    <x v="0"/>
    <m/>
    <m/>
    <s v="Belanja Barang"/>
    <s v="Belanja Barang Operasional"/>
    <s v="Belanja Pemeliharaan"/>
    <s v="Non Covid"/>
  </r>
  <r>
    <s v="12"/>
    <s v="626402"/>
    <s v="SEKRETARIAT BADAN RISET DAN SUMBERDAYA MANUSIA KELAUTAN DAN PERIKANAN"/>
    <x v="0"/>
    <x v="0"/>
    <x v="0"/>
    <x v="11"/>
    <x v="23"/>
    <x v="99"/>
    <x v="7"/>
    <x v="256"/>
    <n v="124"/>
    <n v="610000"/>
    <n v="75640000"/>
    <n v="0"/>
    <n v="75640000"/>
    <m/>
    <n v="4964499"/>
    <n v="5954828"/>
    <n v="5975976"/>
    <n v="5975976"/>
    <n v="5978599"/>
    <n v="5978728"/>
    <n v="5981352"/>
    <n v="5978811"/>
    <n v="5982954"/>
    <n v="5975976"/>
    <n v="8207977.9999999991"/>
    <n v="8684323"/>
    <s v="WA.2378.EBA.994.002.BC"/>
    <s v="WA.2378.EBA.994.002.BC.523121"/>
    <s v="WA.2378.EBA.994.002.BC.523121.000465"/>
    <s v="000465"/>
    <s v="WA.2378.EBA.994.002.BC.523121.18"/>
    <s v="18"/>
    <s v="Pemeliharaan Kantor (Ancol)"/>
    <x v="0"/>
    <m/>
    <m/>
    <s v="Belanja Barang"/>
    <s v="Belanja Barang Operasional"/>
    <s v="Belanja Pemeliharaan"/>
    <s v="Non Covid"/>
  </r>
  <r>
    <s v="12"/>
    <s v="626402"/>
    <s v="SEKRETARIAT BADAN RISET DAN SUMBERDAYA MANUSIA KELAUTAN DAN PERIKANAN"/>
    <x v="0"/>
    <x v="0"/>
    <x v="0"/>
    <x v="11"/>
    <x v="23"/>
    <x v="99"/>
    <x v="7"/>
    <x v="257"/>
    <n v="1"/>
    <n v="400000000"/>
    <n v="400000000"/>
    <n v="0"/>
    <n v="400000000"/>
    <m/>
    <n v="26253297"/>
    <n v="31490366"/>
    <n v="31602198"/>
    <n v="31602198"/>
    <n v="31616072"/>
    <n v="31616754"/>
    <n v="31630627"/>
    <n v="31617191"/>
    <n v="31639101"/>
    <n v="31602198"/>
    <n v="43405491"/>
    <n v="45924507"/>
    <s v="WA.2378.EBA.994.002.BC"/>
    <s v="WA.2378.EBA.994.002.BC.523121"/>
    <s v="WA.2378.EBA.994.002.BC.523121.000466"/>
    <s v="000466"/>
    <s v="WA.2378.EBA.994.002.BC.523121.19"/>
    <s v="19"/>
    <s v="Pemeliharaan Kantor (Ancol)"/>
    <x v="0"/>
    <m/>
    <m/>
    <s v="Belanja Barang"/>
    <s v="Belanja Barang Operasional"/>
    <s v="Belanja Pemeliharaan"/>
    <s v="Non Covid"/>
  </r>
  <r>
    <s v="12"/>
    <s v="626402"/>
    <s v="SEKRETARIAT BADAN RISET DAN SUMBERDAYA MANUSIA KELAUTAN DAN PERIKANAN"/>
    <x v="0"/>
    <x v="0"/>
    <x v="0"/>
    <x v="11"/>
    <x v="23"/>
    <x v="99"/>
    <x v="7"/>
    <x v="258"/>
    <n v="1"/>
    <n v="200000000"/>
    <n v="200000000"/>
    <n v="0"/>
    <n v="200000000"/>
    <m/>
    <n v="13126649"/>
    <n v="15745183"/>
    <n v="15801099"/>
    <n v="15801099"/>
    <n v="15808036"/>
    <n v="15808377"/>
    <n v="15815313"/>
    <n v="15808596"/>
    <n v="15819550"/>
    <n v="15801099"/>
    <n v="21702745"/>
    <n v="22962254"/>
    <s v="WA.2378.EBA.994.002.BC"/>
    <s v="WA.2378.EBA.994.002.BC.523121"/>
    <s v="WA.2378.EBA.994.002.BC.523121.000467"/>
    <s v="000467"/>
    <s v="WA.2378.EBA.994.002.BC.523121.20"/>
    <s v="20"/>
    <s v="Pemeliharaan Kantor (Ancol)"/>
    <x v="0"/>
    <m/>
    <m/>
    <s v="Belanja Barang"/>
    <s v="Belanja Barang Operasional"/>
    <s v="Belanja Pemeliharaan"/>
    <s v="Non Covid"/>
  </r>
  <r>
    <s v="12"/>
    <s v="626402"/>
    <s v="SEKRETARIAT BADAN RISET DAN SUMBERDAYA MANUSIA KELAUTAN DAN PERIKANAN"/>
    <x v="0"/>
    <x v="0"/>
    <x v="0"/>
    <x v="11"/>
    <x v="23"/>
    <x v="99"/>
    <x v="5"/>
    <x v="259"/>
    <n v="1"/>
    <n v="150000000"/>
    <n v="150000000"/>
    <n v="0"/>
    <n v="150000000"/>
    <m/>
    <n v="9844987"/>
    <n v="11808887"/>
    <n v="11850824"/>
    <n v="11850824"/>
    <n v="11856027"/>
    <n v="11856283"/>
    <n v="11861485"/>
    <n v="11856447"/>
    <n v="11864663"/>
    <n v="11850824"/>
    <n v="16277059"/>
    <n v="17221690"/>
    <s v="WA.2378.EBA.994.002.BC"/>
    <s v="WA.2378.EBA.994.002.BC.523199"/>
    <s v="WA.2378.EBA.994.002.BC.523199.000469"/>
    <s v="000469"/>
    <s v="WA.2378.EBA.994.002.BC.523199.2"/>
    <s v="2"/>
    <s v="Pemeliharaan Kantor (Ancol)"/>
    <x v="0"/>
    <m/>
    <m/>
    <s v="Belanja Barang"/>
    <s v="Belanja Barang Operasional"/>
    <s v="Belanja Pemeliharaan"/>
    <s v="Non Covid"/>
  </r>
  <r>
    <s v="12"/>
    <s v="626402"/>
    <s v="SEKRETARIAT BADAN RISET DAN SUMBERDAYA MANUSIA KELAUTAN DAN PERIKANAN"/>
    <x v="0"/>
    <x v="0"/>
    <x v="0"/>
    <x v="11"/>
    <x v="23"/>
    <x v="99"/>
    <x v="5"/>
    <x v="260"/>
    <n v="72"/>
    <n v="1500000"/>
    <n v="108000000"/>
    <n v="0"/>
    <n v="108000000"/>
    <m/>
    <n v="7088390"/>
    <n v="8502399"/>
    <n v="8532594"/>
    <n v="8532594"/>
    <n v="8536339"/>
    <n v="8536523"/>
    <n v="8540269"/>
    <n v="8536642"/>
    <n v="8542557"/>
    <n v="8532594"/>
    <n v="11719482"/>
    <n v="12399617"/>
    <s v="WA.2378.EBA.994.002.BC"/>
    <s v="WA.2378.EBA.994.002.BC.523199"/>
    <s v="WA.2378.EBA.994.002.BC.523199.000470"/>
    <s v="000470"/>
    <s v="WA.2378.EBA.994.002.BC.523199.3"/>
    <s v="3"/>
    <s v="Pemeliharaan Kantor (Ancol)"/>
    <x v="0"/>
    <m/>
    <m/>
    <s v="Belanja Barang"/>
    <s v="Belanja Barang Operasional"/>
    <s v="Belanja Pemeliharaan"/>
    <s v="Non Covid"/>
  </r>
  <r>
    <s v="12"/>
    <s v="626402"/>
    <s v="SEKRETARIAT BADAN RISET DAN SUMBERDAYA MANUSIA KELAUTAN DAN PERIKANAN"/>
    <x v="0"/>
    <x v="0"/>
    <x v="0"/>
    <x v="11"/>
    <x v="23"/>
    <x v="99"/>
    <x v="5"/>
    <x v="261"/>
    <n v="12"/>
    <n v="20000000"/>
    <n v="240000000"/>
    <n v="0"/>
    <n v="240000000"/>
    <m/>
    <n v="15751978"/>
    <n v="18894219"/>
    <n v="18961319"/>
    <n v="18961319"/>
    <n v="18969643"/>
    <n v="18970052"/>
    <n v="18978376"/>
    <n v="18970315"/>
    <n v="18983460"/>
    <n v="18961319"/>
    <n v="26043294"/>
    <n v="27554706"/>
    <s v="WA.2378.EBA.994.002.BC"/>
    <s v="WA.2378.EBA.994.002.BC.523199"/>
    <s v="WA.2378.EBA.994.002.BC.523199.000471"/>
    <s v="000471"/>
    <s v="WA.2378.EBA.994.002.BC.523199.4"/>
    <s v="4"/>
    <s v="Pemeliharaan Kantor (Ancol)"/>
    <x v="0"/>
    <m/>
    <m/>
    <s v="Belanja Barang"/>
    <s v="Belanja Barang Operasional"/>
    <s v="Belanja Pemeliharaan"/>
    <s v="Non Covid"/>
  </r>
  <r>
    <s v="12"/>
    <s v="626402"/>
    <s v="SEKRETARIAT BADAN RISET DAN SUMBERDAYA MANUSIA KELAUTAN DAN PERIKANAN"/>
    <x v="0"/>
    <x v="0"/>
    <x v="0"/>
    <x v="11"/>
    <x v="23"/>
    <x v="100"/>
    <x v="23"/>
    <x v="262"/>
    <n v="195"/>
    <n v="5100000"/>
    <n v="994500000"/>
    <n v="0"/>
    <n v="994500000"/>
    <m/>
    <n v="65272261"/>
    <n v="78292922"/>
    <n v="78570966"/>
    <n v="78570966"/>
    <n v="78605458"/>
    <n v="78607153"/>
    <n v="78641646"/>
    <n v="78608241"/>
    <n v="78662714"/>
    <n v="78570966"/>
    <n v="107916901"/>
    <n v="114179806"/>
    <s v="WA.2378.EBA.994.002.DA"/>
    <s v="WA.2378.EBA.994.002.DA.521111"/>
    <s v="WA.2378.EBA.994.002.DA.521111.000473"/>
    <s v="000473"/>
    <s v="WA.2378.EBA.994.002.DA.521111.2"/>
    <s v="2"/>
    <s v="Operasional dan Pemeliharaan Kantor Pusat Pelatihan dan Penyuluhan KP"/>
    <x v="2"/>
    <m/>
    <m/>
    <s v="Belanja Barang"/>
    <s v="Belanja Barang Operasional"/>
    <s v="Keperluan Perkantoran"/>
    <s v="Non Covid"/>
  </r>
  <r>
    <s v="12"/>
    <s v="626402"/>
    <s v="SEKRETARIAT BADAN RISET DAN SUMBERDAYA MANUSIA KELAUTAN DAN PERIKANAN"/>
    <x v="0"/>
    <x v="0"/>
    <x v="0"/>
    <x v="11"/>
    <x v="23"/>
    <x v="100"/>
    <x v="23"/>
    <x v="263"/>
    <n v="13"/>
    <n v="5600000"/>
    <n v="72800000"/>
    <n v="0"/>
    <n v="72800000"/>
    <m/>
    <n v="4778100"/>
    <n v="5731247"/>
    <n v="5751600"/>
    <n v="5751600"/>
    <n v="5754125"/>
    <n v="5754249"/>
    <n v="5756774"/>
    <n v="5754329"/>
    <n v="5758316"/>
    <n v="5751600"/>
    <n v="7899799"/>
    <n v="8358261"/>
    <s v="WA.2378.EBA.994.002.DA"/>
    <s v="WA.2378.EBA.994.002.DA.521111"/>
    <s v="WA.2378.EBA.994.002.DA.521111.000474"/>
    <s v="000474"/>
    <s v="WA.2378.EBA.994.002.DA.521111.3"/>
    <s v="3"/>
    <s v="Operasional dan Pemeliharaan Kantor Pusat Pelatihan dan Penyuluhan KP"/>
    <x v="2"/>
    <m/>
    <m/>
    <s v="Belanja Barang"/>
    <s v="Belanja Barang Operasional"/>
    <s v="Keperluan Perkantoran"/>
    <s v="Non Covid"/>
  </r>
  <r>
    <s v="12"/>
    <s v="626402"/>
    <s v="SEKRETARIAT BADAN RISET DAN SUMBERDAYA MANUSIA KELAUTAN DAN PERIKANAN"/>
    <x v="0"/>
    <x v="0"/>
    <x v="0"/>
    <x v="11"/>
    <x v="23"/>
    <x v="100"/>
    <x v="23"/>
    <x v="264"/>
    <n v="180"/>
    <n v="25000"/>
    <n v="4500000"/>
    <n v="0"/>
    <n v="4500000"/>
    <m/>
    <n v="295350"/>
    <n v="354267"/>
    <n v="355525"/>
    <n v="355525"/>
    <n v="355681"/>
    <n v="355688"/>
    <n v="355845"/>
    <n v="355693"/>
    <n v="355940"/>
    <n v="355525"/>
    <n v="488312"/>
    <n v="516649"/>
    <s v="WA.2378.EBA.994.002.DA"/>
    <s v="WA.2378.EBA.994.002.DA.521111"/>
    <s v="WA.2378.EBA.994.002.DA.521111.000475"/>
    <s v="000475"/>
    <s v="WA.2378.EBA.994.002.DA.521111.4"/>
    <s v="4"/>
    <s v="Operasional dan Pemeliharaan Kantor Pusat Pelatihan dan Penyuluhan KP"/>
    <x v="2"/>
    <m/>
    <m/>
    <s v="Belanja Barang"/>
    <s v="Belanja Barang Operasional"/>
    <s v="Keperluan Perkantoran"/>
    <s v="Non Covid"/>
  </r>
  <r>
    <s v="12"/>
    <s v="626402"/>
    <s v="SEKRETARIAT BADAN RISET DAN SUMBERDAYA MANUSIA KELAUTAN DAN PERIKANAN"/>
    <x v="0"/>
    <x v="0"/>
    <x v="0"/>
    <x v="11"/>
    <x v="23"/>
    <x v="100"/>
    <x v="23"/>
    <x v="265"/>
    <n v="12"/>
    <n v="25000"/>
    <n v="300000"/>
    <n v="0"/>
    <n v="300000"/>
    <m/>
    <n v="19690"/>
    <n v="23618"/>
    <n v="23702"/>
    <n v="23702"/>
    <n v="23712"/>
    <n v="23713"/>
    <n v="23723"/>
    <n v="23713"/>
    <n v="23729"/>
    <n v="23702"/>
    <n v="32554.000000000004"/>
    <n v="34442"/>
    <s v="WA.2378.EBA.994.002.DA"/>
    <s v="WA.2378.EBA.994.002.DA.521111"/>
    <s v="WA.2378.EBA.994.002.DA.521111.000476"/>
    <s v="000476"/>
    <s v="WA.2378.EBA.994.002.DA.521111.5"/>
    <s v="5"/>
    <s v="Operasional dan Pemeliharaan Kantor Pusat Pelatihan dan Penyuluhan KP"/>
    <x v="2"/>
    <m/>
    <m/>
    <s v="Belanja Barang"/>
    <s v="Belanja Barang Operasional"/>
    <s v="Keperluan Perkantoran"/>
    <s v="Non Covid"/>
  </r>
  <r>
    <s v="12"/>
    <s v="626402"/>
    <s v="SEKRETARIAT BADAN RISET DAN SUMBERDAYA MANUSIA KELAUTAN DAN PERIKANAN"/>
    <x v="0"/>
    <x v="0"/>
    <x v="0"/>
    <x v="11"/>
    <x v="23"/>
    <x v="100"/>
    <x v="1"/>
    <x v="266"/>
    <n v="2"/>
    <n v="50000000"/>
    <n v="100000000"/>
    <n v="0"/>
    <n v="100000000"/>
    <m/>
    <n v="6563324"/>
    <n v="7872591"/>
    <n v="7900550"/>
    <n v="7900550"/>
    <n v="7904018"/>
    <n v="7904188"/>
    <n v="7907657"/>
    <n v="7904298"/>
    <n v="7909775"/>
    <n v="7900550"/>
    <n v="10851373"/>
    <n v="11481126"/>
    <s v="WA.2378.EBA.994.002.DA"/>
    <s v="WA.2378.EBA.994.002.DA.521811"/>
    <s v="WA.2378.EBA.994.002.DA.521811.000481"/>
    <s v="000481"/>
    <s v="WA.2378.EBA.994.002.DA.521811.3"/>
    <s v="3"/>
    <s v="Operasional dan Pemeliharaan Kantor Pusat Pelatihan dan Penyuluhan KP"/>
    <x v="2"/>
    <m/>
    <m/>
    <s v="Belanja Barang"/>
    <s v="Belanja Barang Operasional"/>
    <s v="Persediaan"/>
    <s v="Non Covid"/>
  </r>
  <r>
    <s v="12"/>
    <s v="626402"/>
    <s v="SEKRETARIAT BADAN RISET DAN SUMBERDAYA MANUSIA KELAUTAN DAN PERIKANAN"/>
    <x v="0"/>
    <x v="0"/>
    <x v="0"/>
    <x v="11"/>
    <x v="23"/>
    <x v="100"/>
    <x v="1"/>
    <x v="267"/>
    <n v="1"/>
    <n v="43440000"/>
    <n v="43440000"/>
    <n v="0"/>
    <n v="43440000"/>
    <m/>
    <n v="2851108"/>
    <n v="3419854"/>
    <n v="3431999"/>
    <n v="3431999"/>
    <n v="3433505"/>
    <n v="3433579"/>
    <n v="3435086"/>
    <n v="3433627"/>
    <n v="3436006"/>
    <n v="3431999"/>
    <n v="4713836"/>
    <n v="4987402"/>
    <s v="WA.2378.EBA.994.002.DA"/>
    <s v="WA.2378.EBA.994.002.DA.521811"/>
    <s v="WA.2378.EBA.994.002.DA.521811.000482"/>
    <s v="000482"/>
    <s v="WA.2378.EBA.994.002.DA.521811.4"/>
    <s v="4"/>
    <s v="Operasional dan Pemeliharaan Kantor Pusat Pelatihan dan Penyuluhan KP"/>
    <x v="2"/>
    <m/>
    <m/>
    <s v="Belanja Barang"/>
    <s v="Belanja Barang Operasional"/>
    <s v="Persediaan"/>
    <s v="Non Covid"/>
  </r>
  <r>
    <s v="12"/>
    <s v="626402"/>
    <s v="SEKRETARIAT BADAN RISET DAN SUMBERDAYA MANUSIA KELAUTAN DAN PERIKANAN"/>
    <x v="0"/>
    <x v="0"/>
    <x v="0"/>
    <x v="11"/>
    <x v="23"/>
    <x v="100"/>
    <x v="27"/>
    <x v="268"/>
    <n v="2"/>
    <n v="198353000"/>
    <n v="396706000"/>
    <n v="0"/>
    <n v="396706000"/>
    <m/>
    <n v="26037102"/>
    <n v="31231043"/>
    <n v="31341954"/>
    <n v="31341954"/>
    <n v="31355713"/>
    <n v="31356390"/>
    <n v="31370148"/>
    <n v="31356823"/>
    <n v="31378553"/>
    <n v="31341954"/>
    <n v="43048046"/>
    <n v="45546320"/>
    <s v="WA.2378.EBA.994.002.DA"/>
    <s v="WA.2378.EBA.994.002.DA.522191"/>
    <s v="WA.2378.EBA.994.002.DA.522191.000484"/>
    <s v="000484"/>
    <s v="WA.2378.EBA.994.002.DA.522191.2"/>
    <s v="2"/>
    <s v="Operasional dan Pemeliharaan Kantor Pusat Pelatihan dan Penyuluhan KP"/>
    <x v="2"/>
    <m/>
    <m/>
    <s v="Belanja Barang"/>
    <s v="Belanja Barang Operasional"/>
    <s v="Belanja Jasa"/>
    <s v="Non Covid"/>
  </r>
  <r>
    <s v="12"/>
    <s v="626402"/>
    <s v="SEKRETARIAT BADAN RISET DAN SUMBERDAYA MANUSIA KELAUTAN DAN PERIKANAN"/>
    <x v="0"/>
    <x v="0"/>
    <x v="0"/>
    <x v="11"/>
    <x v="23"/>
    <x v="101"/>
    <x v="25"/>
    <x v="269"/>
    <n v="60"/>
    <n v="250000"/>
    <n v="15000000"/>
    <n v="0"/>
    <n v="15000000"/>
    <m/>
    <n v="984499"/>
    <n v="1180889"/>
    <n v="1185082"/>
    <n v="1185082"/>
    <n v="1185603"/>
    <n v="1185628"/>
    <n v="1186149"/>
    <n v="1185645"/>
    <n v="1186466"/>
    <n v="1185082"/>
    <n v="1627706"/>
    <n v="1722169"/>
    <s v="WA.2378.EBA.994.002.DB"/>
    <s v="WA.2378.EBA.994.002.DB.521131"/>
    <s v="WA.2378.EBA.994.002.DB.521131.000487"/>
    <s v="000487"/>
    <s v="WA.2378.EBA.994.002.DB.521131.2"/>
    <s v="2"/>
    <s v="Langganan Daya dan Jasa"/>
    <x v="2"/>
    <m/>
    <m/>
    <s v="Belanja Barang"/>
    <s v="Belanja Barang Operasional"/>
    <s v="Belanja Operasional Lainnya"/>
    <s v="Covid"/>
  </r>
  <r>
    <s v="12"/>
    <s v="626402"/>
    <s v="SEKRETARIAT BADAN RISET DAN SUMBERDAYA MANUSIA KELAUTAN DAN PERIKANAN"/>
    <x v="0"/>
    <x v="0"/>
    <x v="0"/>
    <x v="11"/>
    <x v="23"/>
    <x v="101"/>
    <x v="25"/>
    <x v="270"/>
    <n v="1"/>
    <n v="22328000"/>
    <n v="22328000"/>
    <n v="0"/>
    <n v="22328000"/>
    <m/>
    <n v="1465459"/>
    <n v="1757792"/>
    <n v="1764035"/>
    <n v="1764035"/>
    <n v="1764809"/>
    <n v="1764847"/>
    <n v="1765622"/>
    <n v="1764872"/>
    <n v="1766095"/>
    <n v="1764035"/>
    <n v="2422894"/>
    <n v="2563505"/>
    <s v="WA.2378.EBA.994.002.DB"/>
    <s v="WA.2378.EBA.994.002.DB.521131"/>
    <s v="WA.2378.EBA.994.002.DB.521131.000488"/>
    <s v="000488"/>
    <s v="WA.2378.EBA.994.002.DB.521131.3"/>
    <s v="3"/>
    <s v="Langganan Daya dan Jasa"/>
    <x v="2"/>
    <m/>
    <m/>
    <s v="Belanja Barang"/>
    <s v="Belanja Barang Operasional"/>
    <s v="Belanja Operasional Lainnya"/>
    <s v="Covid"/>
  </r>
  <r>
    <s v="12"/>
    <s v="626402"/>
    <s v="SEKRETARIAT BADAN RISET DAN SUMBERDAYA MANUSIA KELAUTAN DAN PERIKANAN"/>
    <x v="0"/>
    <x v="0"/>
    <x v="0"/>
    <x v="11"/>
    <x v="23"/>
    <x v="101"/>
    <x v="10"/>
    <x v="271"/>
    <n v="12"/>
    <n v="3000000"/>
    <n v="36000000"/>
    <n v="0"/>
    <n v="36000000"/>
    <m/>
    <n v="2362797"/>
    <n v="2834133"/>
    <n v="2844198"/>
    <n v="2844198"/>
    <n v="2845446"/>
    <n v="2845508"/>
    <n v="2846756"/>
    <n v="2845547"/>
    <n v="2847519"/>
    <n v="2844198"/>
    <n v="3906494"/>
    <n v="4133206"/>
    <s v="WA.2378.EBA.994.002.DB"/>
    <s v="WA.2378.EBA.994.002.DB.522141"/>
    <s v="WA.2378.EBA.994.002.DB.522141.000490"/>
    <s v="000490"/>
    <s v="WA.2378.EBA.994.002.DB.522141.2"/>
    <s v="2"/>
    <s v="Langganan Daya dan Jasa"/>
    <x v="2"/>
    <m/>
    <m/>
    <s v="Belanja Barang"/>
    <s v="Belanja Barang Operasional"/>
    <s v="Belanja Sewa"/>
    <s v="Non Covid"/>
  </r>
  <r>
    <s v="12"/>
    <s v="626402"/>
    <s v="SEKRETARIAT BADAN RISET DAN SUMBERDAYA MANUSIA KELAUTAN DAN PERIKANAN"/>
    <x v="0"/>
    <x v="0"/>
    <x v="0"/>
    <x v="11"/>
    <x v="23"/>
    <x v="101"/>
    <x v="10"/>
    <x v="272"/>
    <n v="1"/>
    <n v="50000000"/>
    <n v="50000000"/>
    <n v="0"/>
    <n v="50000000"/>
    <m/>
    <n v="3281662"/>
    <n v="3936296"/>
    <n v="3950275"/>
    <n v="3950275"/>
    <n v="3952009"/>
    <n v="3952094"/>
    <n v="3953828"/>
    <n v="3952149"/>
    <n v="3954888"/>
    <n v="3950275"/>
    <n v="5425686"/>
    <n v="5740563"/>
    <s v="WA.2378.EBA.994.002.DB"/>
    <s v="WA.2378.EBA.994.002.DB.522141"/>
    <s v="WA.2378.EBA.994.002.DB.522141.000491"/>
    <s v="000491"/>
    <s v="WA.2378.EBA.994.002.DB.522141.3"/>
    <s v="3"/>
    <s v="Langganan Daya dan Jasa"/>
    <x v="2"/>
    <m/>
    <m/>
    <s v="Belanja Barang"/>
    <s v="Belanja Barang Operasional"/>
    <s v="Belanja Sewa"/>
    <s v="Non Covid"/>
  </r>
  <r>
    <s v="12"/>
    <s v="626402"/>
    <s v="SEKRETARIAT BADAN RISET DAN SUMBERDAYA MANUSIA KELAUTAN DAN PERIKANAN"/>
    <x v="0"/>
    <x v="0"/>
    <x v="0"/>
    <x v="11"/>
    <x v="23"/>
    <x v="139"/>
    <x v="7"/>
    <x v="273"/>
    <n v="30"/>
    <n v="700000"/>
    <n v="21000000"/>
    <n v="0"/>
    <n v="21000000"/>
    <m/>
    <n v="1378298"/>
    <n v="1653244"/>
    <n v="1659115"/>
    <n v="1659115"/>
    <n v="1659844"/>
    <n v="1659880"/>
    <n v="1660608"/>
    <n v="1659903"/>
    <n v="1661053"/>
    <n v="1659115"/>
    <n v="2278788"/>
    <n v="2411037"/>
    <s v="WA.2378.EBA.994.002.DC"/>
    <s v="WA.2378.EBA.994.002.DC.523121"/>
    <s v="WA.2378.EBA.994.002.DC.523121.000495"/>
    <s v="000495"/>
    <s v="WA.2378.EBA.994.002.DC.523121.2"/>
    <s v="2"/>
    <s v="Pemeliharaan Kantor"/>
    <x v="2"/>
    <m/>
    <m/>
    <s v="Belanja Barang"/>
    <s v="Belanja Barang Operasional"/>
    <s v="Belanja Pemeliharaan"/>
    <s v="Non Covid"/>
  </r>
  <r>
    <s v="12"/>
    <s v="626402"/>
    <s v="SEKRETARIAT BADAN RISET DAN SUMBERDAYA MANUSIA KELAUTAN DAN PERIKANAN"/>
    <x v="0"/>
    <x v="0"/>
    <x v="0"/>
    <x v="11"/>
    <x v="23"/>
    <x v="139"/>
    <x v="7"/>
    <x v="274"/>
    <n v="30"/>
    <n v="600000"/>
    <n v="18000000"/>
    <n v="0"/>
    <n v="18000000"/>
    <m/>
    <n v="1181398"/>
    <n v="1417066"/>
    <n v="1422099"/>
    <n v="1422099"/>
    <n v="1422723"/>
    <n v="1422754"/>
    <n v="1423378"/>
    <n v="1422774"/>
    <n v="1423760"/>
    <n v="1422099"/>
    <n v="1953247"/>
    <n v="2066603"/>
    <s v="WA.2378.EBA.994.002.DC"/>
    <s v="WA.2378.EBA.994.002.DC.523121"/>
    <s v="WA.2378.EBA.994.002.DC.523121.000496"/>
    <s v="000496"/>
    <s v="WA.2378.EBA.994.002.DC.523121.3"/>
    <s v="3"/>
    <s v="Pemeliharaan Kantor"/>
    <x v="2"/>
    <m/>
    <m/>
    <s v="Belanja Barang"/>
    <s v="Belanja Barang Operasional"/>
    <s v="Belanja Pemeliharaan"/>
    <s v="Non Covid"/>
  </r>
  <r>
    <s v="12"/>
    <s v="626402"/>
    <s v="SEKRETARIAT BADAN RISET DAN SUMBERDAYA MANUSIA KELAUTAN DAN PERIKANAN"/>
    <x v="0"/>
    <x v="0"/>
    <x v="0"/>
    <x v="11"/>
    <x v="23"/>
    <x v="139"/>
    <x v="7"/>
    <x v="275"/>
    <n v="1"/>
    <n v="27000000"/>
    <n v="27000000"/>
    <n v="0"/>
    <n v="27000000"/>
    <m/>
    <n v="1772098"/>
    <n v="2125600"/>
    <n v="2133148"/>
    <n v="2133148"/>
    <n v="2134085"/>
    <n v="2134131"/>
    <n v="2135067"/>
    <n v="2134160"/>
    <n v="2135639"/>
    <n v="2133148"/>
    <n v="2929871"/>
    <n v="3099905"/>
    <s v="WA.2378.EBA.994.002.DC"/>
    <s v="WA.2378.EBA.994.002.DC.523121"/>
    <s v="WA.2378.EBA.994.002.DC.523121.000497"/>
    <s v="000497"/>
    <s v="WA.2378.EBA.994.002.DC.523121.4"/>
    <s v="4"/>
    <s v="Pemeliharaan Kantor"/>
    <x v="2"/>
    <m/>
    <m/>
    <s v="Belanja Barang"/>
    <s v="Belanja Barang Operasional"/>
    <s v="Belanja Pemeliharaan"/>
    <s v="Non Covid"/>
  </r>
  <r>
    <s v="12"/>
    <s v="626402"/>
    <s v="SEKRETARIAT BADAN RISET DAN SUMBERDAYA MANUSIA KELAUTAN DAN PERIKANAN"/>
    <x v="0"/>
    <x v="0"/>
    <x v="0"/>
    <x v="11"/>
    <x v="23"/>
    <x v="139"/>
    <x v="7"/>
    <x v="276"/>
    <n v="6"/>
    <n v="33650000"/>
    <n v="201900000"/>
    <n v="0"/>
    <n v="201900000"/>
    <m/>
    <n v="13251352"/>
    <n v="15894762"/>
    <n v="15951210"/>
    <n v="15951210"/>
    <n v="15958212"/>
    <n v="15958556"/>
    <n v="15965559"/>
    <n v="15958777"/>
    <n v="15969836"/>
    <n v="15951210"/>
    <n v="21908921"/>
    <n v="23180395"/>
    <s v="WA.2378.EBA.994.002.DC"/>
    <s v="WA.2378.EBA.994.002.DC.523121"/>
    <s v="WA.2378.EBA.994.002.DC.523121.000498"/>
    <s v="000498"/>
    <s v="WA.2378.EBA.994.002.DC.523121.5"/>
    <s v="5"/>
    <s v="Pemeliharaan Kantor"/>
    <x v="2"/>
    <m/>
    <m/>
    <s v="Belanja Barang"/>
    <s v="Belanja Barang Operasional"/>
    <s v="Belanja Pemeliharaan"/>
    <s v="Non Covid"/>
  </r>
  <r>
    <s v="12"/>
    <s v="626402"/>
    <s v="SEKRETARIAT BADAN RISET DAN SUMBERDAYA MANUSIA KELAUTAN DAN PERIKANAN"/>
    <x v="0"/>
    <x v="0"/>
    <x v="0"/>
    <x v="11"/>
    <x v="23"/>
    <x v="139"/>
    <x v="7"/>
    <x v="277"/>
    <n v="15"/>
    <n v="3250000"/>
    <n v="48750000"/>
    <n v="0"/>
    <n v="48750000"/>
    <m/>
    <n v="3199621"/>
    <n v="3837888"/>
    <n v="3851518"/>
    <n v="3851518"/>
    <n v="3853209"/>
    <n v="3853292"/>
    <n v="3854983"/>
    <n v="3853345"/>
    <n v="3856015"/>
    <n v="3851518"/>
    <n v="5290044"/>
    <n v="5597049"/>
    <s v="WA.2378.EBA.994.002.DC"/>
    <s v="WA.2378.EBA.994.002.DC.523121"/>
    <s v="WA.2378.EBA.994.002.DC.523121.000499"/>
    <s v="000499"/>
    <s v="WA.2378.EBA.994.002.DC.523121.6"/>
    <s v="6"/>
    <s v="Pemeliharaan Kantor"/>
    <x v="2"/>
    <m/>
    <m/>
    <s v="Belanja Barang"/>
    <s v="Belanja Barang Operasional"/>
    <s v="Belanja Pemeliharaan"/>
    <s v="Non Covid"/>
  </r>
  <r>
    <s v="12"/>
    <s v="626402"/>
    <s v="SEKRETARIAT BADAN RISET DAN SUMBERDAYA MANUSIA KELAUTAN DAN PERIKANAN"/>
    <x v="0"/>
    <x v="0"/>
    <x v="0"/>
    <x v="11"/>
    <x v="23"/>
    <x v="139"/>
    <x v="7"/>
    <x v="278"/>
    <n v="1"/>
    <n v="50000000"/>
    <n v="50000000"/>
    <n v="0"/>
    <n v="50000000"/>
    <m/>
    <n v="3281662"/>
    <n v="3936296"/>
    <n v="3950275"/>
    <n v="3950275"/>
    <n v="3952009"/>
    <n v="3952094"/>
    <n v="3953828"/>
    <n v="3952149"/>
    <n v="3954888"/>
    <n v="3950275"/>
    <n v="5425686"/>
    <n v="5740563"/>
    <s v="WA.2378.EBA.994.002.DC"/>
    <s v="WA.2378.EBA.994.002.DC.523121"/>
    <s v="WA.2378.EBA.994.002.DC.523121.000500"/>
    <s v="000500"/>
    <s v="WA.2378.EBA.994.002.DC.523121.7"/>
    <s v="7"/>
    <s v="Pemeliharaan Kantor"/>
    <x v="2"/>
    <m/>
    <m/>
    <s v="Belanja Barang"/>
    <s v="Belanja Barang Operasional"/>
    <s v="Belanja Pemeliharaan"/>
    <s v="Non Covid"/>
  </r>
  <r>
    <s v="12"/>
    <s v="626402"/>
    <s v="SEKRETARIAT BADAN RISET DAN SUMBERDAYA MANUSIA KELAUTAN DAN PERIKANAN"/>
    <x v="0"/>
    <x v="0"/>
    <x v="0"/>
    <x v="11"/>
    <x v="23"/>
    <x v="139"/>
    <x v="7"/>
    <x v="279"/>
    <n v="1"/>
    <n v="20000000"/>
    <n v="20000000"/>
    <n v="0"/>
    <n v="20000000"/>
    <m/>
    <n v="1312665"/>
    <n v="1574518"/>
    <n v="1580110"/>
    <n v="1580110"/>
    <n v="1580804"/>
    <n v="1580838"/>
    <n v="1581531"/>
    <n v="1580860"/>
    <n v="1581955"/>
    <n v="1580110"/>
    <n v="2170275"/>
    <n v="2296224"/>
    <s v="WA.2378.EBA.994.002.DC"/>
    <s v="WA.2378.EBA.994.002.DC.523121"/>
    <s v="WA.2378.EBA.994.002.DC.523121.000501"/>
    <s v="000501"/>
    <s v="WA.2378.EBA.994.002.DC.523121.8"/>
    <s v="8"/>
    <s v="Pemeliharaan Kantor"/>
    <x v="2"/>
    <m/>
    <m/>
    <s v="Belanja Barang"/>
    <s v="Belanja Barang Operasional"/>
    <s v="Belanja Pemeliharaan"/>
    <s v="Non Covid"/>
  </r>
  <r>
    <s v="12"/>
    <s v="626402"/>
    <s v="SEKRETARIAT BADAN RISET DAN SUMBERDAYA MANUSIA KELAUTAN DAN PERIKANAN"/>
    <x v="0"/>
    <x v="0"/>
    <x v="0"/>
    <x v="11"/>
    <x v="23"/>
    <x v="140"/>
    <x v="29"/>
    <x v="280"/>
    <n v="24"/>
    <n v="324000"/>
    <n v="7776000"/>
    <n v="0"/>
    <n v="7776000"/>
    <m/>
    <n v="510364"/>
    <n v="612173"/>
    <n v="614347"/>
    <n v="614347"/>
    <n v="614616"/>
    <n v="614630"/>
    <n v="614899"/>
    <n v="614638"/>
    <n v="615064"/>
    <n v="614347"/>
    <n v="843803"/>
    <n v="892772"/>
    <s v="WA.2378.EBA.994.002.DD"/>
    <s v="WA.2378.EBA.994.002.DD.521115"/>
    <s v="WA.2378.EBA.994.002.DD.521115.000504"/>
    <s v="000504"/>
    <s v="WA.2378.EBA.994.002.DD.521115.2"/>
    <s v="2"/>
    <s v="Pelaksanaan Operasional Kantor"/>
    <x v="2"/>
    <m/>
    <m/>
    <s v="Belanja Barang"/>
    <s v="Belanja Barang Operasional"/>
    <s v="Honor Operasional Kantor"/>
    <s v="Non Covid"/>
  </r>
  <r>
    <s v="12"/>
    <s v="626402"/>
    <s v="SEKRETARIAT BADAN RISET DAN SUMBERDAYA MANUSIA KELAUTAN DAN PERIKANAN"/>
    <x v="0"/>
    <x v="0"/>
    <x v="0"/>
    <x v="11"/>
    <x v="23"/>
    <x v="140"/>
    <x v="29"/>
    <x v="281"/>
    <n v="12"/>
    <n v="810000"/>
    <n v="9720000"/>
    <n v="0"/>
    <n v="9720000"/>
    <m/>
    <n v="637955"/>
    <n v="765216"/>
    <n v="767933"/>
    <n v="767933"/>
    <n v="768271"/>
    <n v="768287"/>
    <n v="768624"/>
    <n v="768298"/>
    <n v="768830"/>
    <n v="767933"/>
    <n v="1054753"/>
    <n v="1115967"/>
    <s v="WA.2378.EBA.994.002.DD"/>
    <s v="WA.2378.EBA.994.002.DD.521115"/>
    <s v="WA.2378.EBA.994.002.DD.521115.000505"/>
    <s v="000505"/>
    <s v="WA.2378.EBA.994.002.DD.521115.3"/>
    <s v="3"/>
    <s v="Pelaksanaan Operasional Kantor"/>
    <x v="2"/>
    <m/>
    <m/>
    <s v="Belanja Barang"/>
    <s v="Belanja Barang Operasional"/>
    <s v="Honor Operasional Kantor"/>
    <s v="Non Covid"/>
  </r>
  <r>
    <s v="12"/>
    <s v="626402"/>
    <s v="SEKRETARIAT BADAN RISET DAN SUMBERDAYA MANUSIA KELAUTAN DAN PERIKANAN"/>
    <x v="0"/>
    <x v="0"/>
    <x v="0"/>
    <x v="11"/>
    <x v="23"/>
    <x v="140"/>
    <x v="29"/>
    <x v="282"/>
    <n v="12"/>
    <n v="680000"/>
    <n v="8160000"/>
    <n v="0"/>
    <n v="8160000"/>
    <m/>
    <n v="535567"/>
    <n v="642403"/>
    <n v="644685"/>
    <n v="644685"/>
    <n v="644968"/>
    <n v="644982"/>
    <n v="645265"/>
    <n v="644991"/>
    <n v="645438"/>
    <n v="644685"/>
    <n v="885472"/>
    <n v="936859"/>
    <s v="WA.2378.EBA.994.002.DD"/>
    <s v="WA.2378.EBA.994.002.DD.521115"/>
    <s v="WA.2378.EBA.994.002.DD.521115.000506"/>
    <s v="000506"/>
    <s v="WA.2378.EBA.994.002.DD.521115.4"/>
    <s v="4"/>
    <s v="Pelaksanaan Operasional Kantor"/>
    <x v="2"/>
    <m/>
    <m/>
    <s v="Belanja Barang"/>
    <s v="Belanja Barang Operasional"/>
    <s v="Honor Operasional Kantor"/>
    <s v="Non Covid"/>
  </r>
  <r>
    <s v="12"/>
    <s v="626402"/>
    <s v="SEKRETARIAT BADAN RISET DAN SUMBERDAYA MANUSIA KELAUTAN DAN PERIKANAN"/>
    <x v="0"/>
    <x v="0"/>
    <x v="0"/>
    <x v="11"/>
    <x v="23"/>
    <x v="140"/>
    <x v="6"/>
    <x v="283"/>
    <n v="32"/>
    <n v="590000"/>
    <n v="18880000"/>
    <n v="0"/>
    <n v="18880000"/>
    <m/>
    <n v="1239156"/>
    <n v="1486345"/>
    <n v="1491624"/>
    <n v="1491624"/>
    <n v="1492279"/>
    <n v="1492311"/>
    <n v="1492966"/>
    <n v="1492331"/>
    <n v="1493366"/>
    <n v="1491624"/>
    <n v="2048739"/>
    <n v="2167635"/>
    <s v="WA.2378.EBA.994.002.DD"/>
    <s v="WA.2378.EBA.994.002.DD.521119"/>
    <s v="WA.2378.EBA.994.002.DD.521119.000508"/>
    <s v="000508"/>
    <s v="WA.2378.EBA.994.002.DD.521119.2"/>
    <s v="2"/>
    <s v="Pelaksanaan Operasional Kantor"/>
    <x v="2"/>
    <m/>
    <m/>
    <s v="Belanja Barang"/>
    <s v="Belanja Barang Operasional"/>
    <s v="Belanja Operasional Lainnya"/>
    <s v="Non Covid"/>
  </r>
  <r>
    <s v="12"/>
    <s v="626402"/>
    <s v="SEKRETARIAT BADAN RISET DAN SUMBERDAYA MANUSIA KELAUTAN DAN PERIKANAN"/>
    <x v="0"/>
    <x v="0"/>
    <x v="0"/>
    <x v="13"/>
    <x v="29"/>
    <x v="84"/>
    <x v="0"/>
    <x v="284"/>
    <n v="9"/>
    <n v="250000"/>
    <n v="2250000"/>
    <n v="0"/>
    <n v="2250000"/>
    <m/>
    <n v="27302"/>
    <n v="139313"/>
    <n v="442125"/>
    <n v="185225"/>
    <n v="72425"/>
    <n v="93013"/>
    <n v="97975"/>
    <n v="168813"/>
    <n v="143813"/>
    <n v="633891"/>
    <n v="174225"/>
    <n v="71880"/>
    <s v="WA.2378.EBA.956.101.A"/>
    <s v="WA.2378.EBA.956.101.A.521211"/>
    <s v="WA.2378.EBA.956.101.A.521211.000195"/>
    <s v="000195"/>
    <s v="WA.2378.EBA.956.101.A.521211.2"/>
    <s v="2"/>
    <s v="Penyusunan Laporan BMN UAKPB Sekretariat BRSDMP KP dan UAPPBE-1 BRSDM KP"/>
    <x v="0"/>
    <m/>
    <m/>
    <s v="Belanja Barang"/>
    <s v="Belanja Barang Non Operasional"/>
    <s v="Belanja Bahan"/>
    <s v="Non Covid"/>
  </r>
  <r>
    <s v="12"/>
    <s v="626402"/>
    <s v="SEKRETARIAT BADAN RISET DAN SUMBERDAYA MANUSIA KELAUTAN DAN PERIKANAN"/>
    <x v="0"/>
    <x v="0"/>
    <x v="0"/>
    <x v="13"/>
    <x v="29"/>
    <x v="86"/>
    <x v="30"/>
    <x v="285"/>
    <n v="12"/>
    <n v="300000"/>
    <n v="3600000"/>
    <n v="0"/>
    <n v="3600000"/>
    <m/>
    <n v="43682"/>
    <n v="222900"/>
    <n v="707400"/>
    <n v="296360"/>
    <n v="115880"/>
    <n v="148820"/>
    <n v="156760"/>
    <n v="270100"/>
    <n v="230100"/>
    <n v="1014226"/>
    <n v="278760"/>
    <n v="115012"/>
    <s v="WA.2378.EBA.956.101.C"/>
    <s v="WA.2378.EBA.956.101.C.521241"/>
    <s v="WA.2378.EBA.956.101.C.521241.000208"/>
    <s v="000208"/>
    <s v="WA.2378.EBA.956.101.C.521241.2"/>
    <s v="2"/>
    <s v="Inventarisasi Sarana dan Prasarana dan Penyelesaian Permasalahan Administrasi dan Kepemilikan BMN"/>
    <x v="0"/>
    <m/>
    <m/>
    <s v="Belanja Barang"/>
    <s v="Belanja Barang Non Operasional"/>
    <s v="Non Ops Lainnya"/>
    <s v="Covid"/>
  </r>
  <r>
    <s v="12"/>
    <s v="626402"/>
    <s v="SEKRETARIAT BADAN RISET DAN SUMBERDAYA MANUSIA KELAUTAN DAN PERIKANAN"/>
    <x v="0"/>
    <x v="0"/>
    <x v="0"/>
    <x v="13"/>
    <x v="29"/>
    <x v="86"/>
    <x v="3"/>
    <x v="286"/>
    <n v="28"/>
    <n v="6000000"/>
    <n v="168000000"/>
    <n v="0"/>
    <n v="168000000"/>
    <m/>
    <n v="2038512"/>
    <n v="10402000"/>
    <n v="33012000"/>
    <n v="13830133"/>
    <n v="5407733"/>
    <n v="6944933"/>
    <n v="7315467"/>
    <n v="12604667"/>
    <n v="10738000"/>
    <n v="47330547"/>
    <n v="13008800"/>
    <n v="5367208"/>
    <s v="WA.2378.EBA.956.101.C"/>
    <s v="WA.2378.EBA.956.101.C.524111"/>
    <s v="WA.2378.EBA.956.101.C.524111.000213"/>
    <s v="000213"/>
    <s v="WA.2378.EBA.956.101.C.524111.2"/>
    <s v="2"/>
    <s v="Inventarisasi Sarana dan Prasarana dan Penyelesaian Permasalahan Administrasi dan Kepemilikan BMN"/>
    <x v="0"/>
    <m/>
    <m/>
    <s v="Belanja Barang"/>
    <s v="Belanja Barang Non Operasional"/>
    <s v="Perjalanan Dinas"/>
    <s v="Non Covid"/>
  </r>
  <r>
    <s v="12"/>
    <s v="626402"/>
    <s v="SEKRETARIAT BADAN RISET DAN SUMBERDAYA MANUSIA KELAUTAN DAN PERIKANAN"/>
    <x v="0"/>
    <x v="0"/>
    <x v="0"/>
    <x v="13"/>
    <x v="29"/>
    <x v="86"/>
    <x v="28"/>
    <x v="287"/>
    <n v="36"/>
    <n v="150000"/>
    <n v="5400000"/>
    <n v="0"/>
    <n v="5400000"/>
    <m/>
    <n v="65524"/>
    <n v="334350"/>
    <n v="1061100"/>
    <n v="444540"/>
    <n v="173820"/>
    <n v="223230"/>
    <n v="235140"/>
    <n v="405150"/>
    <n v="345150"/>
    <n v="1521339"/>
    <n v="418140"/>
    <n v="172517"/>
    <s v="WA.2378.EBA.956.101.C"/>
    <s v="WA.2378.EBA.956.101.C.524114"/>
    <s v="WA.2378.EBA.956.101.C.524114.000216"/>
    <s v="000216"/>
    <s v="WA.2378.EBA.956.101.C.524114.2"/>
    <s v="2"/>
    <s v="Inventarisasi Sarana dan Prasarana dan Penyelesaian Permasalahan Administrasi dan Kepemilikan BMN"/>
    <x v="0"/>
    <m/>
    <m/>
    <s v="Belanja Barang"/>
    <s v="Belanja Barang Non Operasional"/>
    <s v="Perjalanan Dinas"/>
    <s v="Non Covid"/>
  </r>
  <r>
    <s v="12"/>
    <s v="626402"/>
    <s v="SEKRETARIAT BADAN RISET DAN SUMBERDAYA MANUSIA KELAUTAN DAN PERIKANAN"/>
    <x v="0"/>
    <x v="0"/>
    <x v="0"/>
    <x v="13"/>
    <x v="29"/>
    <x v="87"/>
    <x v="0"/>
    <x v="40"/>
    <n v="1"/>
    <n v="1001000"/>
    <n v="1001000"/>
    <n v="0"/>
    <n v="1001000"/>
    <m/>
    <n v="12146"/>
    <n v="61979"/>
    <n v="196696"/>
    <n v="82405"/>
    <n v="32220.999999999996"/>
    <n v="41380"/>
    <n v="43588"/>
    <n v="75103"/>
    <n v="63981"/>
    <n v="282011"/>
    <n v="77511"/>
    <n v="31979"/>
    <s v="WA.2378.EBA.956.101.D"/>
    <s v="WA.2378.EBA.956.101.D.521211"/>
    <s v="WA.2378.EBA.956.101.D.521211.000220"/>
    <s v="000220"/>
    <s v="WA.2378.EBA.956.101.D.521211.4"/>
    <s v="4"/>
    <s v="Penyusunan Rencana Kebutuhan BMN Tahun 2023"/>
    <x v="0"/>
    <m/>
    <m/>
    <s v="Belanja Barang"/>
    <s v="Belanja Barang Non Operasional"/>
    <s v="Belanja Bahan"/>
    <s v="Non Covid"/>
  </r>
  <r>
    <s v="12"/>
    <s v="626402"/>
    <s v="SEKRETARIAT BADAN RISET DAN SUMBERDAYA MANUSIA KELAUTAN DAN PERIKANAN"/>
    <x v="0"/>
    <x v="0"/>
    <x v="0"/>
    <x v="13"/>
    <x v="29"/>
    <x v="87"/>
    <x v="0"/>
    <x v="288"/>
    <n v="115"/>
    <n v="350000"/>
    <n v="40250000"/>
    <n v="0"/>
    <n v="40250000"/>
    <m/>
    <n v="488394"/>
    <n v="2492146"/>
    <n v="7909125"/>
    <n v="3313469"/>
    <n v="1295603"/>
    <n v="1663890"/>
    <n v="1752664"/>
    <n v="3019868"/>
    <n v="2572646"/>
    <n v="11339610"/>
    <n v="3116692"/>
    <n v="1285893"/>
    <s v="WA.2378.EBA.956.101.D"/>
    <s v="WA.2378.EBA.956.101.D.521211"/>
    <s v="WA.2378.EBA.956.101.D.521211.000221"/>
    <s v="000221"/>
    <s v="WA.2378.EBA.956.101.D.521211.5"/>
    <s v="5"/>
    <s v="Penyusunan Rencana Kebutuhan BMN Tahun 2023"/>
    <x v="0"/>
    <m/>
    <m/>
    <s v="Belanja Barang"/>
    <s v="Belanja Barang Non Operasional"/>
    <s v="Belanja Bahan"/>
    <s v="Non Covid"/>
  </r>
  <r>
    <s v="12"/>
    <s v="626402"/>
    <s v="SEKRETARIAT BADAN RISET DAN SUMBERDAYA MANUSIA KELAUTAN DAN PERIKANAN"/>
    <x v="0"/>
    <x v="0"/>
    <x v="0"/>
    <x v="13"/>
    <x v="29"/>
    <x v="87"/>
    <x v="2"/>
    <x v="289"/>
    <n v="8"/>
    <n v="900000"/>
    <n v="7200000"/>
    <n v="0"/>
    <n v="7200000"/>
    <m/>
    <n v="87365"/>
    <n v="445800"/>
    <n v="1414800"/>
    <n v="592720"/>
    <n v="231760"/>
    <n v="297640"/>
    <n v="313520"/>
    <n v="540200"/>
    <n v="460200"/>
    <n v="2028452"/>
    <n v="557520"/>
    <n v="230023"/>
    <s v="WA.2378.EBA.956.101.D"/>
    <s v="WA.2378.EBA.956.101.D.522151"/>
    <s v="WA.2378.EBA.956.101.D.522151.000223"/>
    <s v="000223"/>
    <s v="WA.2378.EBA.956.101.D.522151.2"/>
    <s v="2"/>
    <s v="Penyusunan Rencana Kebutuhan BMN Tahun 2023"/>
    <x v="0"/>
    <m/>
    <m/>
    <s v="Belanja Barang"/>
    <s v="Belanja Barang Non Operasional"/>
    <s v="Belanja Jasa"/>
    <s v="Non Covid"/>
  </r>
  <r>
    <s v="12"/>
    <s v="626402"/>
    <s v="SEKRETARIAT BADAN RISET DAN SUMBERDAYA MANUSIA KELAUTAN DAN PERIKANAN"/>
    <x v="0"/>
    <x v="0"/>
    <x v="0"/>
    <x v="13"/>
    <x v="29"/>
    <x v="88"/>
    <x v="3"/>
    <x v="290"/>
    <n v="10"/>
    <n v="8000000"/>
    <n v="80000000"/>
    <n v="0"/>
    <n v="80000000"/>
    <m/>
    <n v="970720"/>
    <n v="4953333"/>
    <n v="15720000"/>
    <n v="6585778"/>
    <n v="2575111"/>
    <n v="3307111"/>
    <n v="3483556"/>
    <n v="6002222"/>
    <n v="5113333"/>
    <n v="22538356"/>
    <n v="6194667"/>
    <n v="2555813"/>
    <s v="WA.2378.EBA.956.101.E"/>
    <s v="WA.2378.EBA.956.101.E.524111"/>
    <s v="WA.2378.EBA.956.101.E.524111.000230"/>
    <s v="000230"/>
    <s v="WA.2378.EBA.956.101.E.524111.2"/>
    <s v="2"/>
    <s v="Penyelesaian Penetapan Status Penggunaan dan Penghapusan BMN Satker BRSDM"/>
    <x v="0"/>
    <m/>
    <m/>
    <s v="Belanja Barang"/>
    <s v="Belanja Barang Non Operasional"/>
    <s v="Perjalanan Dinas"/>
    <s v="Non Covid"/>
  </r>
  <r>
    <s v="12"/>
    <s v="626402"/>
    <s v="SEKRETARIAT BADAN RISET DAN SUMBERDAYA MANUSIA KELAUTAN DAN PERIKANAN"/>
    <x v="0"/>
    <x v="0"/>
    <x v="0"/>
    <x v="13"/>
    <x v="29"/>
    <x v="89"/>
    <x v="0"/>
    <x v="288"/>
    <n v="110"/>
    <n v="350000"/>
    <n v="38500000"/>
    <n v="0"/>
    <n v="38500000"/>
    <m/>
    <n v="467159"/>
    <n v="2383792"/>
    <n v="7565250"/>
    <n v="3169406"/>
    <n v="1239272"/>
    <n v="1591547"/>
    <n v="1676461"/>
    <n v="2888569"/>
    <n v="2460792"/>
    <n v="10846584"/>
    <n v="2981183"/>
    <n v="1229985"/>
    <s v="WA.2378.EBA.956.101.F"/>
    <s v="WA.2378.EBA.956.101.F.521211"/>
    <s v="WA.2378.EBA.956.101.F.521211.000235"/>
    <s v="000235"/>
    <s v="WA.2378.EBA.956.101.F.521211.5"/>
    <s v="5"/>
    <s v="Bimbingan Teknis Pengelolaan BMN lingkup BRSDM KP"/>
    <x v="0"/>
    <m/>
    <m/>
    <s v="Belanja Barang"/>
    <s v="Belanja Barang Non Operasional"/>
    <s v="Belanja Bahan"/>
    <s v="Non Covid"/>
  </r>
  <r>
    <s v="12"/>
    <s v="626402"/>
    <s v="SEKRETARIAT BADAN RISET DAN SUMBERDAYA MANUSIA KELAUTAN DAN PERIKANAN"/>
    <x v="0"/>
    <x v="0"/>
    <x v="0"/>
    <x v="13"/>
    <x v="29"/>
    <x v="89"/>
    <x v="2"/>
    <x v="289"/>
    <n v="10"/>
    <n v="900000"/>
    <n v="9000000"/>
    <n v="0"/>
    <n v="9000000"/>
    <m/>
    <n v="109206"/>
    <n v="557250"/>
    <n v="1768500"/>
    <n v="740900"/>
    <n v="289700"/>
    <n v="372050"/>
    <n v="391900"/>
    <n v="675250"/>
    <n v="575250"/>
    <n v="2535565"/>
    <n v="696900"/>
    <n v="287529"/>
    <s v="WA.2378.EBA.956.101.F"/>
    <s v="WA.2378.EBA.956.101.F.522151"/>
    <s v="WA.2378.EBA.956.101.F.522151.000237"/>
    <s v="000237"/>
    <s v="WA.2378.EBA.956.101.F.522151.2"/>
    <s v="2"/>
    <s v="Bimbingan Teknis Pengelolaan BMN lingkup BRSDM KP"/>
    <x v="0"/>
    <m/>
    <m/>
    <s v="Belanja Barang"/>
    <s v="Belanja Barang Non Operasional"/>
    <s v="Belanja Jasa"/>
    <s v="Non Covid"/>
  </r>
  <r>
    <s v="12"/>
    <s v="626402"/>
    <s v="SEKRETARIAT BADAN RISET DAN SUMBERDAYA MANUSIA KELAUTAN DAN PERIKANAN"/>
    <x v="0"/>
    <x v="0"/>
    <x v="0"/>
    <x v="1"/>
    <x v="30"/>
    <x v="2"/>
    <x v="4"/>
    <x v="291"/>
    <n v="12"/>
    <n v="400000"/>
    <n v="4800000"/>
    <n v="0"/>
    <n v="4800000"/>
    <m/>
    <n v="53787"/>
    <n v="386921"/>
    <n v="422535"/>
    <n v="386921"/>
    <n v="401410"/>
    <n v="408046"/>
    <n v="401410"/>
    <n v="386921"/>
    <n v="408046"/>
    <n v="401410"/>
    <n v="386921"/>
    <n v="755672"/>
    <s v="WA.2378.EBA.958.101.A"/>
    <s v="WA.2378.EBA.958.101.A.521213"/>
    <s v="WA.2378.EBA.958.101.A.521213.000264"/>
    <s v="000264"/>
    <s v="WA.2378.EBA.958.101.A.521213.2"/>
    <s v="2"/>
    <s v="TANPA SUB KOMPONEN"/>
    <x v="0"/>
    <m/>
    <m/>
    <s v="Belanja Barang"/>
    <s v="Belanja Barang Non Operasional"/>
    <s v="Honor Output Kegiatan"/>
    <s v="Non Covid"/>
  </r>
  <r>
    <s v="12"/>
    <s v="626402"/>
    <s v="SEKRETARIAT BADAN RISET DAN SUMBERDAYA MANUSIA KELAUTAN DAN PERIKANAN"/>
    <x v="0"/>
    <x v="0"/>
    <x v="0"/>
    <x v="1"/>
    <x v="30"/>
    <x v="2"/>
    <x v="4"/>
    <x v="292"/>
    <n v="12"/>
    <n v="300000"/>
    <n v="3600000"/>
    <n v="0"/>
    <n v="3600000"/>
    <m/>
    <n v="40340"/>
    <n v="290191"/>
    <n v="316901"/>
    <n v="290191"/>
    <n v="301058"/>
    <n v="306035"/>
    <n v="301058"/>
    <n v="290191"/>
    <n v="306035"/>
    <n v="301058"/>
    <n v="290191"/>
    <n v="566751"/>
    <s v="WA.2378.EBA.958.101.A"/>
    <s v="WA.2378.EBA.958.101.A.521213"/>
    <s v="WA.2378.EBA.958.101.A.521213.000265"/>
    <s v="000265"/>
    <s v="WA.2378.EBA.958.101.A.521213.3"/>
    <s v="3"/>
    <s v="TANPA SUB KOMPONEN"/>
    <x v="0"/>
    <m/>
    <m/>
    <s v="Belanja Barang"/>
    <s v="Belanja Barang Non Operasional"/>
    <s v="Honor Output Kegiatan"/>
    <s v="Non Covid"/>
  </r>
  <r>
    <s v="12"/>
    <s v="626402"/>
    <s v="SEKRETARIAT BADAN RISET DAN SUMBERDAYA MANUSIA KELAUTAN DAN PERIKANAN"/>
    <x v="0"/>
    <x v="0"/>
    <x v="0"/>
    <x v="1"/>
    <x v="30"/>
    <x v="2"/>
    <x v="4"/>
    <x v="293"/>
    <n v="84"/>
    <n v="300000"/>
    <n v="25200000"/>
    <n v="0"/>
    <n v="25200000"/>
    <m/>
    <n v="282380"/>
    <n v="2031337"/>
    <n v="2218309"/>
    <n v="2031337"/>
    <n v="2107403"/>
    <n v="2142244"/>
    <n v="2107403"/>
    <n v="2031337"/>
    <n v="2142244"/>
    <n v="2107403"/>
    <n v="2031337"/>
    <n v="3967266"/>
    <s v="WA.2378.EBA.958.101.A"/>
    <s v="WA.2378.EBA.958.101.A.521213"/>
    <s v="WA.2378.EBA.958.101.A.521213.000266"/>
    <s v="000266"/>
    <s v="WA.2378.EBA.958.101.A.521213.4"/>
    <s v="4"/>
    <s v="TANPA SUB KOMPONEN"/>
    <x v="0"/>
    <m/>
    <m/>
    <s v="Belanja Barang"/>
    <s v="Belanja Barang Non Operasional"/>
    <s v="Honor Output Kegiatan"/>
    <s v="Non Covid"/>
  </r>
  <r>
    <s v="12"/>
    <s v="626402"/>
    <s v="SEKRETARIAT BADAN RISET DAN SUMBERDAYA MANUSIA KELAUTAN DAN PERIKANAN"/>
    <x v="0"/>
    <x v="0"/>
    <x v="0"/>
    <x v="1"/>
    <x v="30"/>
    <x v="2"/>
    <x v="4"/>
    <x v="294"/>
    <n v="12"/>
    <n v="400000"/>
    <n v="4800000"/>
    <n v="0"/>
    <n v="4800000"/>
    <m/>
    <n v="53787"/>
    <n v="386921"/>
    <n v="422535"/>
    <n v="386921"/>
    <n v="401410"/>
    <n v="408046"/>
    <n v="401410"/>
    <n v="386921"/>
    <n v="408046"/>
    <n v="401410"/>
    <n v="386921"/>
    <n v="755672"/>
    <s v="WA.2378.EBA.958.101.A"/>
    <s v="WA.2378.EBA.958.101.A.521213"/>
    <s v="WA.2378.EBA.958.101.A.521213.000267"/>
    <s v="000267"/>
    <s v="WA.2378.EBA.958.101.A.521213.5"/>
    <s v="5"/>
    <s v="TANPA SUB KOMPONEN"/>
    <x v="0"/>
    <m/>
    <m/>
    <s v="Belanja Barang"/>
    <s v="Belanja Barang Non Operasional"/>
    <s v="Honor Output Kegiatan"/>
    <s v="Non Covid"/>
  </r>
  <r>
    <s v="12"/>
    <s v="626402"/>
    <s v="SEKRETARIAT BADAN RISET DAN SUMBERDAYA MANUSIA KELAUTAN DAN PERIKANAN"/>
    <x v="0"/>
    <x v="0"/>
    <x v="0"/>
    <x v="1"/>
    <x v="30"/>
    <x v="2"/>
    <x v="4"/>
    <x v="295"/>
    <n v="12"/>
    <n v="300000"/>
    <n v="3600000"/>
    <n v="0"/>
    <n v="3600000"/>
    <m/>
    <n v="40340"/>
    <n v="290191"/>
    <n v="316901"/>
    <n v="290191"/>
    <n v="301058"/>
    <n v="306035"/>
    <n v="301058"/>
    <n v="290191"/>
    <n v="306035"/>
    <n v="301058"/>
    <n v="290191"/>
    <n v="566751"/>
    <s v="WA.2378.EBA.958.101.A"/>
    <s v="WA.2378.EBA.958.101.A.521213"/>
    <s v="WA.2378.EBA.958.101.A.521213.000268"/>
    <s v="000268"/>
    <s v="WA.2378.EBA.958.101.A.521213.6"/>
    <s v="6"/>
    <s v="TANPA SUB KOMPONEN"/>
    <x v="0"/>
    <m/>
    <m/>
    <s v="Belanja Barang"/>
    <s v="Belanja Barang Non Operasional"/>
    <s v="Honor Output Kegiatan"/>
    <s v="Non Covid"/>
  </r>
  <r>
    <s v="12"/>
    <s v="626402"/>
    <s v="SEKRETARIAT BADAN RISET DAN SUMBERDAYA MANUSIA KELAUTAN DAN PERIKANAN"/>
    <x v="0"/>
    <x v="0"/>
    <x v="0"/>
    <x v="1"/>
    <x v="30"/>
    <x v="2"/>
    <x v="4"/>
    <x v="296"/>
    <n v="60"/>
    <n v="300000"/>
    <n v="18000000"/>
    <n v="0"/>
    <n v="18000000"/>
    <m/>
    <n v="201700"/>
    <n v="1450955"/>
    <n v="1584507"/>
    <n v="1450955"/>
    <n v="1505288"/>
    <n v="1530174"/>
    <n v="1505288"/>
    <n v="1450955"/>
    <n v="1530174"/>
    <n v="1505288"/>
    <n v="1450955"/>
    <n v="2833761"/>
    <s v="WA.2378.EBA.958.101.A"/>
    <s v="WA.2378.EBA.958.101.A.521213"/>
    <s v="WA.2378.EBA.958.101.A.521213.000269"/>
    <s v="000269"/>
    <s v="WA.2378.EBA.958.101.A.521213.7"/>
    <s v="7"/>
    <s v="TANPA SUB KOMPONEN"/>
    <x v="0"/>
    <m/>
    <m/>
    <s v="Belanja Barang"/>
    <s v="Belanja Barang Non Operasional"/>
    <s v="Honor Output Kegiatan"/>
    <s v="Non Covid"/>
  </r>
  <r>
    <s v="12"/>
    <s v="626402"/>
    <s v="SEKRETARIAT BADAN RISET DAN SUMBERDAYA MANUSIA KELAUTAN DAN PERIKANAN"/>
    <x v="0"/>
    <x v="0"/>
    <x v="0"/>
    <x v="1"/>
    <x v="30"/>
    <x v="2"/>
    <x v="4"/>
    <x v="297"/>
    <n v="24"/>
    <n v="400000"/>
    <n v="9600000"/>
    <n v="0"/>
    <n v="9600000"/>
    <m/>
    <n v="107573"/>
    <n v="773843"/>
    <n v="845070"/>
    <n v="773843"/>
    <n v="802820"/>
    <n v="816093"/>
    <n v="802820"/>
    <n v="773843"/>
    <n v="816093"/>
    <n v="802820"/>
    <n v="773843"/>
    <n v="1511339"/>
    <s v="WA.2378.EBA.958.101.A"/>
    <s v="WA.2378.EBA.958.101.A.521213"/>
    <s v="WA.2378.EBA.958.101.A.521213.000271"/>
    <s v="000271"/>
    <s v="WA.2378.EBA.958.101.A.521213.9"/>
    <s v="9"/>
    <s v="TANPA SUB KOMPONEN"/>
    <x v="0"/>
    <m/>
    <m/>
    <s v="Belanja Barang"/>
    <s v="Belanja Barang Non Operasional"/>
    <s v="Honor Output Kegiatan"/>
    <s v="Non Covid"/>
  </r>
  <r>
    <s v="12"/>
    <s v="626402"/>
    <s v="SEKRETARIAT BADAN RISET DAN SUMBERDAYA MANUSIA KELAUTAN DAN PERIKANAN"/>
    <x v="0"/>
    <x v="0"/>
    <x v="0"/>
    <x v="1"/>
    <x v="30"/>
    <x v="2"/>
    <x v="4"/>
    <x v="298"/>
    <n v="72"/>
    <n v="300000"/>
    <n v="21600000"/>
    <n v="0"/>
    <n v="21600000"/>
    <m/>
    <n v="242040"/>
    <n v="1741146"/>
    <n v="1901408"/>
    <n v="1741146"/>
    <n v="1806345"/>
    <n v="1836209"/>
    <n v="1806345"/>
    <n v="1741146"/>
    <n v="1836209"/>
    <n v="1806345"/>
    <n v="1741146"/>
    <n v="3400515"/>
    <s v="WA.2378.EBA.958.101.A"/>
    <s v="WA.2378.EBA.958.101.A.521213"/>
    <s v="WA.2378.EBA.958.101.A.521213.000272"/>
    <s v="000272"/>
    <s v="WA.2378.EBA.958.101.A.521213.10"/>
    <s v="10"/>
    <s v="TANPA SUB KOMPONEN"/>
    <x v="0"/>
    <m/>
    <m/>
    <s v="Belanja Barang"/>
    <s v="Belanja Barang Non Operasional"/>
    <s v="Honor Output Kegiatan"/>
    <s v="Non Covid"/>
  </r>
  <r>
    <s v="12"/>
    <s v="626402"/>
    <s v="SEKRETARIAT BADAN RISET DAN SUMBERDAYA MANUSIA KELAUTAN DAN PERIKANAN"/>
    <x v="0"/>
    <x v="0"/>
    <x v="0"/>
    <x v="1"/>
    <x v="30"/>
    <x v="2"/>
    <x v="4"/>
    <x v="299"/>
    <n v="12"/>
    <n v="180000"/>
    <n v="2160000"/>
    <n v="0"/>
    <n v="2160000"/>
    <m/>
    <n v="24204"/>
    <n v="174115"/>
    <n v="190141"/>
    <n v="174115"/>
    <n v="180635"/>
    <n v="183621"/>
    <n v="180635"/>
    <n v="174115"/>
    <n v="183621"/>
    <n v="180635"/>
    <n v="174115"/>
    <n v="340048"/>
    <s v="WA.2378.EBA.958.101.A"/>
    <s v="WA.2378.EBA.958.101.A.521213"/>
    <s v="WA.2378.EBA.958.101.A.521213.000273"/>
    <s v="000273"/>
    <s v="WA.2378.EBA.958.101.A.521213.11"/>
    <s v="11"/>
    <s v="TANPA SUB KOMPONEN"/>
    <x v="0"/>
    <m/>
    <m/>
    <s v="Belanja Barang"/>
    <s v="Belanja Barang Non Operasional"/>
    <s v="Honor Output Kegiatan"/>
    <s v="Non Covid"/>
  </r>
  <r>
    <s v="12"/>
    <s v="626402"/>
    <s v="SEKRETARIAT BADAN RISET DAN SUMBERDAYA MANUSIA KELAUTAN DAN PERIKANAN"/>
    <x v="0"/>
    <x v="0"/>
    <x v="0"/>
    <x v="1"/>
    <x v="30"/>
    <x v="2"/>
    <x v="30"/>
    <x v="300"/>
    <n v="12"/>
    <n v="300000"/>
    <n v="3600000"/>
    <n v="0"/>
    <n v="3600000"/>
    <m/>
    <n v="40340"/>
    <n v="290191"/>
    <n v="316901"/>
    <n v="290191"/>
    <n v="301058"/>
    <n v="306035"/>
    <n v="301058"/>
    <n v="290191"/>
    <n v="306035"/>
    <n v="301058"/>
    <n v="290191"/>
    <n v="566751"/>
    <s v="WA.2378.EBA.958.101.A"/>
    <s v="WA.2378.EBA.958.101.A.521241"/>
    <s v="WA.2378.EBA.958.101.A.521241.000276"/>
    <s v="000276"/>
    <s v="WA.2378.EBA.958.101.A.521241.2"/>
    <s v="2"/>
    <s v="TANPA SUB KOMPONEN"/>
    <x v="0"/>
    <m/>
    <m/>
    <s v="Belanja Barang"/>
    <s v="Belanja Barang Non Operasional"/>
    <s v="Non Ops Lainnya"/>
    <s v="Covid"/>
  </r>
  <r>
    <s v="12"/>
    <s v="626402"/>
    <s v="SEKRETARIAT BADAN RISET DAN SUMBERDAYA MANUSIA KELAUTAN DAN PERIKANAN"/>
    <x v="0"/>
    <x v="0"/>
    <x v="0"/>
    <x v="1"/>
    <x v="30"/>
    <x v="2"/>
    <x v="2"/>
    <x v="301"/>
    <n v="10"/>
    <n v="900000"/>
    <n v="9000000"/>
    <n v="0"/>
    <n v="9000000"/>
    <m/>
    <n v="100850"/>
    <n v="725478"/>
    <n v="792253"/>
    <n v="725478"/>
    <n v="752644"/>
    <n v="765087"/>
    <n v="752644"/>
    <n v="725478"/>
    <n v="765087"/>
    <n v="752644"/>
    <n v="725478"/>
    <n v="1416879"/>
    <s v="WA.2378.EBA.958.101.A"/>
    <s v="WA.2378.EBA.958.101.A.522151"/>
    <s v="WA.2378.EBA.958.101.A.522151.000281"/>
    <s v="000281"/>
    <s v="WA.2378.EBA.958.101.A.522151.3"/>
    <s v="3"/>
    <s v="TANPA SUB KOMPONEN"/>
    <x v="0"/>
    <m/>
    <m/>
    <s v="Belanja Barang"/>
    <s v="Belanja Barang Non Operasional"/>
    <s v="Belanja Jasa"/>
    <s v="Non Covid"/>
  </r>
  <r>
    <s v="12"/>
    <s v="626402"/>
    <s v="SEKRETARIAT BADAN RISET DAN SUMBERDAYA MANUSIA KELAUTAN DAN PERIKANAN"/>
    <x v="0"/>
    <x v="0"/>
    <x v="0"/>
    <x v="1"/>
    <x v="30"/>
    <x v="2"/>
    <x v="27"/>
    <x v="302"/>
    <n v="12"/>
    <n v="76500000"/>
    <n v="918000000"/>
    <n v="0"/>
    <n v="918000000"/>
    <m/>
    <n v="10286687"/>
    <n v="73998712"/>
    <n v="80809836"/>
    <n v="73998712"/>
    <n v="76769667"/>
    <n v="78038881"/>
    <n v="76769667"/>
    <n v="73998712"/>
    <n v="78038881"/>
    <n v="76769667"/>
    <n v="73998712"/>
    <n v="144521866"/>
    <s v="WA.2378.EBA.958.101.A"/>
    <s v="WA.2378.EBA.958.101.A.522191"/>
    <s v="WA.2378.EBA.958.101.A.522191.000283"/>
    <s v="000283"/>
    <s v="WA.2378.EBA.958.101.A.522191.2"/>
    <s v="2"/>
    <s v="TANPA SUB KOMPONEN"/>
    <x v="0"/>
    <m/>
    <m/>
    <s v="Belanja Barang"/>
    <s v="Belanja Barang Non Operasional"/>
    <s v="Belanja Jasa"/>
    <s v="Non Covid"/>
  </r>
  <r>
    <s v="12"/>
    <s v="626402"/>
    <s v="SEKRETARIAT BADAN RISET DAN SUMBERDAYA MANUSIA KELAUTAN DAN PERIKANAN"/>
    <x v="0"/>
    <x v="0"/>
    <x v="0"/>
    <x v="1"/>
    <x v="30"/>
    <x v="2"/>
    <x v="3"/>
    <x v="303"/>
    <n v="20"/>
    <n v="5000000"/>
    <n v="100000000"/>
    <n v="0"/>
    <n v="100000000"/>
    <m/>
    <n v="1120554"/>
    <n v="8060862"/>
    <n v="8802814"/>
    <n v="8060862"/>
    <n v="8362709.0000000009"/>
    <n v="8500967"/>
    <n v="8362709.0000000009"/>
    <n v="8060862"/>
    <n v="8500967"/>
    <n v="8362709.0000000009"/>
    <n v="8060862"/>
    <n v="15743123"/>
    <s v="WA.2378.EBA.958.101.A"/>
    <s v="WA.2378.EBA.958.101.A.524111"/>
    <s v="WA.2378.EBA.958.101.A.524111.000285"/>
    <s v="000285"/>
    <s v="WA.2378.EBA.958.101.A.524111.2"/>
    <s v="2"/>
    <s v="TANPA SUB KOMPONEN"/>
    <x v="0"/>
    <m/>
    <m/>
    <s v="Belanja Barang"/>
    <s v="Belanja Barang Non Operasional"/>
    <s v="Perjalanan Dinas"/>
    <s v="Non Covid"/>
  </r>
  <r>
    <s v="12"/>
    <s v="626402"/>
    <s v="SEKRETARIAT BADAN RISET DAN SUMBERDAYA MANUSIA KELAUTAN DAN PERIKANAN"/>
    <x v="0"/>
    <x v="0"/>
    <x v="0"/>
    <x v="1"/>
    <x v="30"/>
    <x v="2"/>
    <x v="28"/>
    <x v="304"/>
    <n v="200"/>
    <n v="210000"/>
    <n v="42000000"/>
    <n v="0"/>
    <n v="42000000"/>
    <m/>
    <n v="470632"/>
    <n v="3385562"/>
    <n v="3697182"/>
    <n v="3385562"/>
    <n v="3512336"/>
    <n v="3570406"/>
    <n v="3512336"/>
    <n v="3385562"/>
    <n v="3570406"/>
    <n v="3512336"/>
    <n v="3385562"/>
    <n v="6612118"/>
    <s v="WA.2378.EBA.958.101.A"/>
    <s v="WA.2378.EBA.958.101.A.524114"/>
    <s v="WA.2378.EBA.958.101.A.524114.000287"/>
    <s v="000287"/>
    <s v="WA.2378.EBA.958.101.A.524114.2"/>
    <s v="2"/>
    <s v="TANPA SUB KOMPONEN"/>
    <x v="0"/>
    <m/>
    <m/>
    <s v="Belanja Barang"/>
    <s v="Belanja Barang Non Operasional"/>
    <s v="Perjalanan Dinas"/>
    <s v="Non Covid"/>
  </r>
  <r>
    <s v="12"/>
    <s v="626402"/>
    <s v="SEKRETARIAT BADAN RISET DAN SUMBERDAYA MANUSIA KELAUTAN DAN PERIKANAN"/>
    <x v="0"/>
    <x v="0"/>
    <x v="0"/>
    <x v="7"/>
    <x v="31"/>
    <x v="91"/>
    <x v="3"/>
    <x v="305"/>
    <n v="25"/>
    <n v="5000000"/>
    <n v="125000000"/>
    <n v="0"/>
    <n v="125000000"/>
    <m/>
    <n v="2904087"/>
    <n v="10932813"/>
    <n v="9864063"/>
    <n v="10932813"/>
    <n v="9370313"/>
    <n v="12020313"/>
    <n v="9532813"/>
    <n v="11245313"/>
    <n v="10376563"/>
    <n v="11370313"/>
    <n v="9682813"/>
    <n v="16767783"/>
    <s v="WA.2378.EBA.962.101.A"/>
    <s v="WA.2378.EBA.962.101.A.524111"/>
    <s v="WA.2378.EBA.962.101.A.524111.000557"/>
    <s v="000557"/>
    <s v="WA.2378.EBA.962.101.A.524111.2"/>
    <s v="2"/>
    <s v="Pembinaan, Pengelolaan Ketatausahaan dan Persuratan"/>
    <x v="0"/>
    <m/>
    <m/>
    <s v="Belanja Barang"/>
    <s v="Belanja Barang Non Operasional"/>
    <s v="Perjalanan Dinas"/>
    <s v="Non Covid"/>
  </r>
  <r>
    <s v="12"/>
    <s v="626402"/>
    <s v="SEKRETARIAT BADAN RISET DAN SUMBERDAYA MANUSIA KELAUTAN DAN PERIKANAN"/>
    <x v="0"/>
    <x v="0"/>
    <x v="0"/>
    <x v="7"/>
    <x v="31"/>
    <x v="92"/>
    <x v="30"/>
    <x v="306"/>
    <n v="384"/>
    <n v="200000"/>
    <n v="76800000"/>
    <n v="0"/>
    <n v="76800000"/>
    <m/>
    <n v="1784271"/>
    <n v="6717120"/>
    <n v="6060480"/>
    <n v="6717120"/>
    <n v="5757120"/>
    <n v="7385280"/>
    <n v="5856960"/>
    <n v="6909120"/>
    <n v="6375360"/>
    <n v="6985920"/>
    <n v="5949120"/>
    <n v="10302129"/>
    <s v="WA.2378.EBA.962.101.B"/>
    <s v="WA.2378.EBA.962.101.B.521241"/>
    <s v="WA.2378.EBA.962.101.B.521241.000560"/>
    <s v="000560"/>
    <s v="WA.2378.EBA.962.101.B.521241.2"/>
    <s v="2"/>
    <s v="Dukungan Layanan Kegiatan Kesekretariatan dan Tata Kelola Rumahtangga dan Tata Usaha Pimpinan  serta Keprotokolan lingkup BRSDM"/>
    <x v="0"/>
    <m/>
    <m/>
    <s v="Belanja Barang"/>
    <s v="Belanja Barang Non Operasional"/>
    <s v="Non Ops Lainnya"/>
    <s v="Covid"/>
  </r>
  <r>
    <s v="12"/>
    <s v="626402"/>
    <s v="SEKRETARIAT BADAN RISET DAN SUMBERDAYA MANUSIA KELAUTAN DAN PERIKANAN"/>
    <x v="0"/>
    <x v="0"/>
    <x v="0"/>
    <x v="7"/>
    <x v="31"/>
    <x v="92"/>
    <x v="2"/>
    <x v="307"/>
    <n v="15"/>
    <n v="900000"/>
    <n v="13500000"/>
    <n v="0"/>
    <n v="13500000"/>
    <m/>
    <n v="313641"/>
    <n v="1180744"/>
    <n v="1065319"/>
    <n v="1180744"/>
    <n v="1011994"/>
    <n v="1298194"/>
    <n v="1029544.0000000001"/>
    <n v="1214494"/>
    <n v="1120669"/>
    <n v="1227994"/>
    <n v="1045743.9999999999"/>
    <n v="1810919"/>
    <s v="WA.2378.EBA.962.101.B"/>
    <s v="WA.2378.EBA.962.101.B.522151"/>
    <s v="WA.2378.EBA.962.101.B.522151.000564"/>
    <s v="000564"/>
    <s v="WA.2378.EBA.962.101.B.522151.2"/>
    <s v="2"/>
    <s v="Dukungan Layanan Kegiatan Kesekretariatan dan Tata Kelola Rumahtangga dan Tata Usaha Pimpinan  serta Keprotokolan lingkup BRSDM"/>
    <x v="0"/>
    <m/>
    <m/>
    <s v="Belanja Barang"/>
    <s v="Belanja Barang Non Operasional"/>
    <s v="Belanja Jasa"/>
    <s v="Non Covid"/>
  </r>
  <r>
    <s v="12"/>
    <s v="626402"/>
    <s v="SEKRETARIAT BADAN RISET DAN SUMBERDAYA MANUSIA KELAUTAN DAN PERIKANAN"/>
    <x v="0"/>
    <x v="0"/>
    <x v="0"/>
    <x v="7"/>
    <x v="31"/>
    <x v="92"/>
    <x v="3"/>
    <x v="308"/>
    <n v="82"/>
    <n v="10000000"/>
    <n v="820000000"/>
    <n v="0"/>
    <n v="820000000"/>
    <m/>
    <n v="19050813"/>
    <n v="71719250"/>
    <n v="64708250"/>
    <n v="71719250"/>
    <n v="61469250"/>
    <n v="78853250"/>
    <n v="62535250"/>
    <n v="73769250"/>
    <n v="68070250"/>
    <n v="74589250"/>
    <n v="63519250"/>
    <n v="109996687"/>
    <s v="WA.2378.EBA.962.101.B"/>
    <s v="WA.2378.EBA.962.101.B.524111"/>
    <s v="WA.2378.EBA.962.101.B.524111.000566"/>
    <s v="000566"/>
    <s v="WA.2378.EBA.962.101.B.524111.2"/>
    <s v="2"/>
    <s v="Dukungan Layanan Kegiatan Kesekretariatan dan Tata Kelola Rumahtangga dan Tata Usaha Pimpinan  serta Keprotokolan lingkup BRSDM"/>
    <x v="0"/>
    <m/>
    <m/>
    <s v="Belanja Barang"/>
    <s v="Belanja Barang Non Operasional"/>
    <s v="Perjalanan Dinas"/>
    <s v="Non Covid"/>
  </r>
  <r>
    <s v="12"/>
    <s v="626402"/>
    <s v="SEKRETARIAT BADAN RISET DAN SUMBERDAYA MANUSIA KELAUTAN DAN PERIKANAN"/>
    <x v="0"/>
    <x v="0"/>
    <x v="0"/>
    <x v="7"/>
    <x v="31"/>
    <x v="92"/>
    <x v="3"/>
    <x v="309"/>
    <n v="60"/>
    <n v="10000000"/>
    <n v="600000000"/>
    <n v="0"/>
    <n v="600000000"/>
    <m/>
    <n v="13939619"/>
    <n v="52477500"/>
    <n v="47347500"/>
    <n v="52477500"/>
    <n v="44977500"/>
    <n v="57697500"/>
    <n v="45757500"/>
    <n v="53977500"/>
    <n v="49807500"/>
    <n v="54577500"/>
    <n v="46477500"/>
    <n v="80485381"/>
    <s v="WA.2378.EBA.962.101.B"/>
    <s v="WA.2378.EBA.962.101.B.524111"/>
    <s v="WA.2378.EBA.962.101.B.524111.000567"/>
    <s v="000567"/>
    <s v="WA.2378.EBA.962.101.B.524111.3"/>
    <s v="3"/>
    <s v="Dukungan Layanan Kegiatan Kesekretariatan dan Tata Kelola Rumahtangga dan Tata Usaha Pimpinan  serta Keprotokolan lingkup BRSDM"/>
    <x v="0"/>
    <m/>
    <m/>
    <s v="Belanja Barang"/>
    <s v="Belanja Barang Non Operasional"/>
    <s v="Perjalanan Dinas"/>
    <s v="Non Covid"/>
  </r>
  <r>
    <s v="12"/>
    <s v="626402"/>
    <s v="SEKRETARIAT BADAN RISET DAN SUMBERDAYA MANUSIA KELAUTAN DAN PERIKANAN"/>
    <x v="0"/>
    <x v="0"/>
    <x v="0"/>
    <x v="7"/>
    <x v="31"/>
    <x v="92"/>
    <x v="28"/>
    <x v="287"/>
    <n v="70"/>
    <n v="150000"/>
    <n v="10500000"/>
    <n v="0"/>
    <n v="10500000"/>
    <m/>
    <n v="243943"/>
    <n v="918355"/>
    <n v="828580"/>
    <n v="918355"/>
    <n v="787105"/>
    <n v="1009705"/>
    <n v="800755"/>
    <n v="944605"/>
    <n v="871630"/>
    <n v="955105"/>
    <n v="813355"/>
    <n v="1408507"/>
    <s v="WA.2378.EBA.962.101.B"/>
    <s v="WA.2378.EBA.962.101.B.524114"/>
    <s v="WA.2378.EBA.962.101.B.524114.000569"/>
    <s v="000569"/>
    <s v="WA.2378.EBA.962.101.B.524114.2"/>
    <s v="2"/>
    <s v="Dukungan Layanan Kegiatan Kesekretariatan dan Tata Kelola Rumahtangga dan Tata Usaha Pimpinan  serta Keprotokolan lingkup BRSDM"/>
    <x v="0"/>
    <m/>
    <m/>
    <s v="Belanja Barang"/>
    <s v="Belanja Barang Non Operasional"/>
    <s v="Perjalanan Dinas"/>
    <s v="Non Covid"/>
  </r>
  <r>
    <s v="12"/>
    <s v="626402"/>
    <s v="SEKRETARIAT BADAN RISET DAN SUMBERDAYA MANUSIA KELAUTAN DAN PERIKANAN"/>
    <x v="0"/>
    <x v="0"/>
    <x v="0"/>
    <x v="7"/>
    <x v="32"/>
    <x v="94"/>
    <x v="0"/>
    <x v="310"/>
    <n v="100"/>
    <n v="75000"/>
    <n v="7500000"/>
    <n v="0"/>
    <n v="7500000"/>
    <m/>
    <n v="625000"/>
    <n v="625000"/>
    <n v="625000"/>
    <n v="625000"/>
    <n v="625000"/>
    <n v="625000"/>
    <n v="625000"/>
    <n v="625000"/>
    <n v="625000"/>
    <n v="625000"/>
    <n v="625000"/>
    <n v="625000"/>
    <s v="WA.2378.EBA.962.201.B"/>
    <s v="WA.2378.EBA.962.201.B.521211"/>
    <s v="WA.2378.EBA.962.201.B.521211.000576"/>
    <s v="000576"/>
    <s v="WA.2378.EBA.962.201.B.521211.2"/>
    <s v="2"/>
    <s v="Validasi Data BMN Pelatihan dan Penyuluhan"/>
    <x v="2"/>
    <m/>
    <m/>
    <s v="Belanja Barang"/>
    <s v="Belanja Barang Non Operasional"/>
    <s v="Belanja Bahan"/>
    <s v="Non Covid"/>
  </r>
  <r>
    <s v="12"/>
    <s v="626402"/>
    <s v="SEKRETARIAT BADAN RISET DAN SUMBERDAYA MANUSIA KELAUTAN DAN PERIKANAN"/>
    <x v="0"/>
    <x v="0"/>
    <x v="0"/>
    <x v="7"/>
    <x v="32"/>
    <x v="94"/>
    <x v="3"/>
    <x v="311"/>
    <n v="16"/>
    <n v="3500000"/>
    <n v="56000000"/>
    <n v="0"/>
    <n v="56000000"/>
    <m/>
    <n v="4666000"/>
    <n v="4666000"/>
    <n v="4666000"/>
    <n v="4666000"/>
    <n v="4666000"/>
    <n v="4666000"/>
    <n v="4666000"/>
    <n v="4666000"/>
    <n v="4666000"/>
    <n v="4666000"/>
    <n v="4666000"/>
    <n v="4674000"/>
    <s v="WA.2378.EBA.962.201.B"/>
    <s v="WA.2378.EBA.962.201.B.524111"/>
    <s v="WA.2378.EBA.962.201.B.524111.000581"/>
    <s v="000581"/>
    <s v="WA.2378.EBA.962.201.B.524111.2"/>
    <s v="2"/>
    <s v="Validasi Data BMN Pelatihan dan Penyuluhan"/>
    <x v="2"/>
    <m/>
    <m/>
    <s v="Belanja Barang"/>
    <s v="Belanja Barang Non Operasional"/>
    <s v="Perjalanan Dinas"/>
    <s v="Non Covid"/>
  </r>
  <r>
    <s v="12"/>
    <s v="626402"/>
    <s v="SEKRETARIAT BADAN RISET DAN SUMBERDAYA MANUSIA KELAUTAN DAN PERIKANAN"/>
    <x v="0"/>
    <x v="0"/>
    <x v="0"/>
    <x v="7"/>
    <x v="32"/>
    <x v="96"/>
    <x v="0"/>
    <x v="312"/>
    <n v="10"/>
    <n v="425000"/>
    <n v="4250000"/>
    <n v="0"/>
    <n v="4250000"/>
    <m/>
    <n v="354000"/>
    <n v="354000"/>
    <n v="354000"/>
    <n v="354000"/>
    <n v="354000"/>
    <n v="354000"/>
    <n v="354000"/>
    <n v="354000"/>
    <n v="354000"/>
    <n v="354000"/>
    <n v="354000"/>
    <n v="356000"/>
    <s v="WA.2378.EBA.962.201.D"/>
    <s v="WA.2378.EBA.962.201.D.521211"/>
    <s v="WA.2378.EBA.962.201.D.521211.000587"/>
    <s v="000587"/>
    <s v="WA.2378.EBA.962.201.D.521211.2"/>
    <s v="2"/>
    <s v="Penetapan Penyuluh Perikanan Teladan Nasional"/>
    <x v="2"/>
    <m/>
    <m/>
    <s v="Belanja Barang"/>
    <s v="Belanja Barang Non Operasional"/>
    <s v="Belanja Bahan"/>
    <s v="Non Covid"/>
  </r>
  <r>
    <s v="12"/>
    <s v="626402"/>
    <s v="SEKRETARIAT BADAN RISET DAN SUMBERDAYA MANUSIA KELAUTAN DAN PERIKANAN"/>
    <x v="0"/>
    <x v="0"/>
    <x v="0"/>
    <x v="7"/>
    <x v="32"/>
    <x v="96"/>
    <x v="0"/>
    <x v="313"/>
    <n v="60"/>
    <n v="75000"/>
    <n v="4500000"/>
    <n v="0"/>
    <n v="4500000"/>
    <m/>
    <n v="375000"/>
    <n v="375000"/>
    <n v="375000"/>
    <n v="375000"/>
    <n v="375000"/>
    <n v="375000"/>
    <n v="375000"/>
    <n v="375000"/>
    <n v="375000"/>
    <n v="375000"/>
    <n v="375000"/>
    <n v="375000"/>
    <s v="WA.2378.EBA.962.201.D"/>
    <s v="WA.2378.EBA.962.201.D.521211"/>
    <s v="WA.2378.EBA.962.201.D.521211.000588"/>
    <s v="000588"/>
    <s v="WA.2378.EBA.962.201.D.521211.3"/>
    <s v="3"/>
    <s v="Penetapan Penyuluh Perikanan Teladan Nasional"/>
    <x v="2"/>
    <m/>
    <m/>
    <s v="Belanja Barang"/>
    <s v="Belanja Barang Non Operasional"/>
    <s v="Belanja Bahan"/>
    <s v="Non Covid"/>
  </r>
  <r>
    <s v="12"/>
    <s v="626402"/>
    <s v="SEKRETARIAT BADAN RISET DAN SUMBERDAYA MANUSIA KELAUTAN DAN PERIKANAN"/>
    <x v="0"/>
    <x v="0"/>
    <x v="0"/>
    <x v="7"/>
    <x v="32"/>
    <x v="96"/>
    <x v="3"/>
    <x v="314"/>
    <n v="9"/>
    <n v="6000000"/>
    <n v="54000000"/>
    <n v="0"/>
    <n v="54000000"/>
    <m/>
    <n v="4500000"/>
    <n v="4500000"/>
    <n v="4500000"/>
    <n v="4500000"/>
    <n v="4500000"/>
    <n v="4500000"/>
    <n v="4500000"/>
    <n v="4500000"/>
    <n v="4500000"/>
    <n v="4500000"/>
    <n v="4500000"/>
    <n v="4500000"/>
    <s v="WA.2378.EBA.962.201.D"/>
    <s v="WA.2378.EBA.962.201.D.524111"/>
    <s v="WA.2378.EBA.962.201.D.524111.000591"/>
    <s v="000591"/>
    <s v="WA.2378.EBA.962.201.D.524111.2"/>
    <s v="2"/>
    <s v="Penetapan Penyuluh Perikanan Teladan Nasional"/>
    <x v="2"/>
    <m/>
    <m/>
    <s v="Belanja Barang"/>
    <s v="Belanja Barang Non Operasional"/>
    <s v="Perjalanan Dinas"/>
    <s v="Non Covid"/>
  </r>
  <r>
    <s v="12"/>
    <s v="626402"/>
    <s v="SEKRETARIAT BADAN RISET DAN SUMBERDAYA MANUSIA KELAUTAN DAN PERIKANAN"/>
    <x v="0"/>
    <x v="0"/>
    <x v="0"/>
    <x v="7"/>
    <x v="32"/>
    <x v="97"/>
    <x v="0"/>
    <x v="2"/>
    <n v="1"/>
    <n v="1090000"/>
    <n v="1090000"/>
    <n v="0"/>
    <n v="1090000"/>
    <m/>
    <n v="90000"/>
    <n v="90000"/>
    <n v="90000"/>
    <n v="90000"/>
    <n v="90000"/>
    <n v="90000"/>
    <n v="90000"/>
    <n v="90000"/>
    <n v="90000"/>
    <n v="90000"/>
    <n v="90000"/>
    <n v="100000"/>
    <s v="WA.2378.EBA.962.201.F"/>
    <s v="WA.2378.EBA.962.201.F.521211"/>
    <s v="WA.2378.EBA.962.201.F.521211.000597"/>
    <s v="000597"/>
    <s v="WA.2378.EBA.962.201.F.521211.2"/>
    <s v="2"/>
    <s v="Kunjungan Kegiatan Pelatihan dan Penyuluhan KP"/>
    <x v="2"/>
    <m/>
    <m/>
    <s v="Belanja Barang"/>
    <s v="Belanja Barang Non Operasional"/>
    <s v="Belanja Bahan"/>
    <s v="Non Covid"/>
  </r>
  <r>
    <s v="12"/>
    <s v="626402"/>
    <s v="SEKRETARIAT BADAN RISET DAN SUMBERDAYA MANUSIA KELAUTAN DAN PERIKANAN"/>
    <x v="0"/>
    <x v="0"/>
    <x v="0"/>
    <x v="7"/>
    <x v="32"/>
    <x v="97"/>
    <x v="0"/>
    <x v="315"/>
    <n v="60"/>
    <n v="75000"/>
    <n v="4500000"/>
    <n v="0"/>
    <n v="4500000"/>
    <m/>
    <n v="375000"/>
    <n v="375000"/>
    <n v="375000"/>
    <n v="375000"/>
    <n v="375000"/>
    <n v="375000"/>
    <n v="375000"/>
    <n v="375000"/>
    <n v="375000"/>
    <n v="375000"/>
    <n v="375000"/>
    <n v="375000"/>
    <s v="WA.2378.EBA.962.201.F"/>
    <s v="WA.2378.EBA.962.201.F.521211"/>
    <s v="WA.2378.EBA.962.201.F.521211.000598"/>
    <s v="000598"/>
    <s v="WA.2378.EBA.962.201.F.521211.3"/>
    <s v="3"/>
    <s v="Kunjungan Kegiatan Pelatihan dan Penyuluhan KP"/>
    <x v="2"/>
    <m/>
    <m/>
    <s v="Belanja Barang"/>
    <s v="Belanja Barang Non Operasional"/>
    <s v="Belanja Bahan"/>
    <s v="Non Covid"/>
  </r>
  <r>
    <s v="12"/>
    <s v="626402"/>
    <s v="SEKRETARIAT BADAN RISET DAN SUMBERDAYA MANUSIA KELAUTAN DAN PERIKANAN"/>
    <x v="0"/>
    <x v="0"/>
    <x v="0"/>
    <x v="7"/>
    <x v="32"/>
    <x v="97"/>
    <x v="0"/>
    <x v="316"/>
    <n v="150"/>
    <n v="75000"/>
    <n v="11250000"/>
    <n v="0"/>
    <n v="11250000"/>
    <m/>
    <n v="937000"/>
    <n v="937000"/>
    <n v="937000"/>
    <n v="937000"/>
    <n v="937000"/>
    <n v="937000"/>
    <n v="937000"/>
    <n v="937000"/>
    <n v="937000"/>
    <n v="937000"/>
    <n v="937000"/>
    <n v="943000"/>
    <s v="WA.2378.EBA.962.201.F"/>
    <s v="WA.2378.EBA.962.201.F.521211"/>
    <s v="WA.2378.EBA.962.201.F.521211.000599"/>
    <s v="000599"/>
    <s v="WA.2378.EBA.962.201.F.521211.4"/>
    <s v="4"/>
    <s v="Kunjungan Kegiatan Pelatihan dan Penyuluhan KP"/>
    <x v="2"/>
    <m/>
    <m/>
    <s v="Belanja Barang"/>
    <s v="Belanja Barang Non Operasional"/>
    <s v="Belanja Bahan"/>
    <s v="Non Covid"/>
  </r>
  <r>
    <s v="12"/>
    <s v="626402"/>
    <s v="SEKRETARIAT BADAN RISET DAN SUMBERDAYA MANUSIA KELAUTAN DAN PERIKANAN"/>
    <x v="0"/>
    <x v="0"/>
    <x v="0"/>
    <x v="7"/>
    <x v="32"/>
    <x v="97"/>
    <x v="4"/>
    <x v="317"/>
    <n v="1"/>
    <n v="400000"/>
    <n v="400000"/>
    <n v="0"/>
    <n v="400000"/>
    <m/>
    <n v="33000"/>
    <n v="33000"/>
    <n v="33000"/>
    <n v="33000"/>
    <n v="33000"/>
    <n v="33000"/>
    <n v="33000"/>
    <n v="33000"/>
    <n v="33000"/>
    <n v="33000"/>
    <n v="33000"/>
    <n v="37000"/>
    <s v="WA.2378.EBA.962.201.F"/>
    <s v="WA.2378.EBA.962.201.F.521213"/>
    <s v="WA.2378.EBA.962.201.F.521213.000601"/>
    <s v="000601"/>
    <s v="WA.2378.EBA.962.201.F.521213.2"/>
    <s v="2"/>
    <s v="Kunjungan Kegiatan Pelatihan dan Penyuluhan KP"/>
    <x v="2"/>
    <m/>
    <m/>
    <s v="Belanja Barang"/>
    <s v="Belanja Barang Non Operasional"/>
    <s v="Honor Output Kegiatan"/>
    <s v="Non Covid"/>
  </r>
  <r>
    <s v="12"/>
    <s v="626402"/>
    <s v="SEKRETARIAT BADAN RISET DAN SUMBERDAYA MANUSIA KELAUTAN DAN PERIKANAN"/>
    <x v="0"/>
    <x v="0"/>
    <x v="0"/>
    <x v="7"/>
    <x v="32"/>
    <x v="97"/>
    <x v="4"/>
    <x v="318"/>
    <n v="1"/>
    <n v="300000"/>
    <n v="300000"/>
    <n v="0"/>
    <n v="300000"/>
    <m/>
    <n v="25000"/>
    <n v="25000"/>
    <n v="25000"/>
    <n v="25000"/>
    <n v="25000"/>
    <n v="25000"/>
    <n v="25000"/>
    <n v="25000"/>
    <n v="25000"/>
    <n v="25000"/>
    <n v="25000"/>
    <n v="25000"/>
    <s v="WA.2378.EBA.962.201.F"/>
    <s v="WA.2378.EBA.962.201.F.521213"/>
    <s v="WA.2378.EBA.962.201.F.521213.000602"/>
    <s v="000602"/>
    <s v="WA.2378.EBA.962.201.F.521213.3"/>
    <s v="3"/>
    <s v="Kunjungan Kegiatan Pelatihan dan Penyuluhan KP"/>
    <x v="2"/>
    <m/>
    <m/>
    <s v="Belanja Barang"/>
    <s v="Belanja Barang Non Operasional"/>
    <s v="Honor Output Kegiatan"/>
    <s v="Non Covid"/>
  </r>
  <r>
    <s v="12"/>
    <s v="626402"/>
    <s v="SEKRETARIAT BADAN RISET DAN SUMBERDAYA MANUSIA KELAUTAN DAN PERIKANAN"/>
    <x v="0"/>
    <x v="0"/>
    <x v="0"/>
    <x v="7"/>
    <x v="32"/>
    <x v="97"/>
    <x v="4"/>
    <x v="319"/>
    <n v="7"/>
    <n v="300000"/>
    <n v="2100000"/>
    <n v="0"/>
    <n v="2100000"/>
    <m/>
    <n v="175000"/>
    <n v="175000"/>
    <n v="175000"/>
    <n v="175000"/>
    <n v="175000"/>
    <n v="175000"/>
    <n v="175000"/>
    <n v="175000"/>
    <n v="175000"/>
    <n v="175000"/>
    <n v="175000"/>
    <n v="175000"/>
    <s v="WA.2378.EBA.962.201.F"/>
    <s v="WA.2378.EBA.962.201.F.521213"/>
    <s v="WA.2378.EBA.962.201.F.521213.000603"/>
    <s v="000603"/>
    <s v="WA.2378.EBA.962.201.F.521213.4"/>
    <s v="4"/>
    <s v="Kunjungan Kegiatan Pelatihan dan Penyuluhan KP"/>
    <x v="2"/>
    <m/>
    <m/>
    <s v="Belanja Barang"/>
    <s v="Belanja Barang Non Operasional"/>
    <s v="Honor Output Kegiatan"/>
    <s v="Non Covid"/>
  </r>
  <r>
    <s v="12"/>
    <s v="626402"/>
    <s v="SEKRETARIAT BADAN RISET DAN SUMBERDAYA MANUSIA KELAUTAN DAN PERIKANAN"/>
    <x v="0"/>
    <x v="0"/>
    <x v="0"/>
    <x v="7"/>
    <x v="32"/>
    <x v="97"/>
    <x v="3"/>
    <x v="320"/>
    <n v="25"/>
    <n v="4000000"/>
    <n v="100000000"/>
    <n v="0"/>
    <n v="100000000"/>
    <m/>
    <n v="8333000"/>
    <n v="8333000"/>
    <n v="8333000"/>
    <n v="8333000"/>
    <n v="8333000"/>
    <n v="8333000"/>
    <n v="8333000"/>
    <n v="8333000"/>
    <n v="8333000"/>
    <n v="8333000"/>
    <n v="8333000"/>
    <n v="8337000"/>
    <s v="WA.2378.EBA.962.201.F"/>
    <s v="WA.2378.EBA.962.201.F.524111"/>
    <s v="WA.2378.EBA.962.201.F.524111.000609"/>
    <s v="000609"/>
    <s v="WA.2378.EBA.962.201.F.524111.2"/>
    <s v="2"/>
    <s v="Kunjungan Kegiatan Pelatihan dan Penyuluhan KP"/>
    <x v="2"/>
    <m/>
    <m/>
    <s v="Belanja Barang"/>
    <s v="Belanja Barang Non Operasional"/>
    <s v="Perjalanan Dinas"/>
    <s v="Non Covid"/>
  </r>
  <r>
    <s v="12"/>
    <s v="626402"/>
    <s v="SEKRETARIAT BADAN RISET DAN SUMBERDAYA MANUSIA KELAUTAN DAN PERIKANAN"/>
    <x v="0"/>
    <x v="0"/>
    <x v="1"/>
    <x v="4"/>
    <x v="33"/>
    <x v="102"/>
    <x v="4"/>
    <x v="321"/>
    <n v="5"/>
    <n v="300000"/>
    <n v="1500000"/>
    <n v="0"/>
    <n v="1500000"/>
    <m/>
    <n v="541886"/>
    <n v="71878"/>
    <n v="134466"/>
    <n v="83350"/>
    <n v="110958"/>
    <n v="50251"/>
    <n v="67703"/>
    <n v="57021"/>
    <n v="118480"/>
    <n v="69057"/>
    <n v="56043"/>
    <n v="138907"/>
    <s v="WA.2378.EBC.954.101.A"/>
    <s v="WA.2378.EBC.954.101.A.521213"/>
    <s v="WA.2378.EBC.954.101.A.521213.000789"/>
    <s v="000789"/>
    <s v="WA.2378.EBC.954.101.A.521213.2"/>
    <s v="2"/>
    <s v="Pelayanan Perencanaan dan Pengembangan SDM Aparatur Riset dan Sumber Daya Manusia Kelautan dan Perikanan"/>
    <x v="0"/>
    <m/>
    <m/>
    <s v="Belanja Barang"/>
    <s v="Belanja Barang Non Operasional"/>
    <s v="Honor Output Kegiatan"/>
    <s v="Non Covid"/>
  </r>
  <r>
    <s v="12"/>
    <s v="626402"/>
    <s v="SEKRETARIAT BADAN RISET DAN SUMBERDAYA MANUSIA KELAUTAN DAN PERIKANAN"/>
    <x v="0"/>
    <x v="0"/>
    <x v="1"/>
    <x v="4"/>
    <x v="33"/>
    <x v="102"/>
    <x v="2"/>
    <x v="322"/>
    <n v="10"/>
    <n v="900000"/>
    <n v="9000000"/>
    <n v="0"/>
    <n v="9000000"/>
    <m/>
    <n v="3251317"/>
    <n v="431269"/>
    <n v="806795"/>
    <n v="500100"/>
    <n v="665747"/>
    <n v="301505"/>
    <n v="406219"/>
    <n v="342126"/>
    <n v="710883"/>
    <n v="414343"/>
    <n v="336259"/>
    <n v="833437"/>
    <s v="WA.2378.EBC.954.101.A"/>
    <s v="WA.2378.EBC.954.101.A.522151"/>
    <s v="WA.2378.EBC.954.101.A.522151.000794"/>
    <s v="000794"/>
    <s v="WA.2378.EBC.954.101.A.522151.2"/>
    <s v="2"/>
    <s v="Pelayanan Perencanaan dan Pengembangan SDM Aparatur Riset dan Sumber Daya Manusia Kelautan dan Perikanan"/>
    <x v="0"/>
    <m/>
    <m/>
    <s v="Belanja Barang"/>
    <s v="Belanja Barang Non Operasional"/>
    <s v="Belanja Jasa"/>
    <s v="Non Covid"/>
  </r>
  <r>
    <s v="12"/>
    <s v="626402"/>
    <s v="SEKRETARIAT BADAN RISET DAN SUMBERDAYA MANUSIA KELAUTAN DAN PERIKANAN"/>
    <x v="0"/>
    <x v="0"/>
    <x v="1"/>
    <x v="4"/>
    <x v="33"/>
    <x v="102"/>
    <x v="27"/>
    <x v="323"/>
    <n v="5"/>
    <n v="4000000"/>
    <n v="20000000"/>
    <n v="0"/>
    <n v="20000000"/>
    <m/>
    <n v="7225150"/>
    <n v="958375"/>
    <n v="1792879"/>
    <n v="1111334"/>
    <n v="1479438"/>
    <n v="670010"/>
    <n v="902708"/>
    <n v="760281"/>
    <n v="1579739"/>
    <n v="920762"/>
    <n v="747242"/>
    <n v="1852082"/>
    <s v="WA.2378.EBC.954.101.A"/>
    <s v="WA.2378.EBC.954.101.A.522191"/>
    <s v="WA.2378.EBC.954.101.A.522191.000796"/>
    <s v="000796"/>
    <s v="WA.2378.EBC.954.101.A.522191.2"/>
    <s v="2"/>
    <s v="Pelayanan Perencanaan dan Pengembangan SDM Aparatur Riset dan Sumber Daya Manusia Kelautan dan Perikanan"/>
    <x v="0"/>
    <m/>
    <m/>
    <s v="Belanja Barang"/>
    <s v="Belanja Barang Non Operasional"/>
    <s v="Belanja Jasa"/>
    <s v="Non Covid"/>
  </r>
  <r>
    <s v="12"/>
    <s v="626402"/>
    <s v="SEKRETARIAT BADAN RISET DAN SUMBERDAYA MANUSIA KELAUTAN DAN PERIKANAN"/>
    <x v="0"/>
    <x v="0"/>
    <x v="1"/>
    <x v="4"/>
    <x v="33"/>
    <x v="102"/>
    <x v="3"/>
    <x v="324"/>
    <n v="44"/>
    <n v="5000000"/>
    <n v="220000000"/>
    <n v="0"/>
    <n v="220000000"/>
    <m/>
    <n v="79476648"/>
    <n v="10542126"/>
    <n v="19721665"/>
    <n v="12224674"/>
    <n v="16273821"/>
    <n v="7370110"/>
    <n v="9929789"/>
    <n v="8363089"/>
    <n v="17377131"/>
    <n v="10128385"/>
    <n v="8219659"/>
    <n v="20372903"/>
    <s v="WA.2378.EBC.954.101.A"/>
    <s v="WA.2378.EBC.954.101.A.524111"/>
    <s v="WA.2378.EBC.954.101.A.524111.000798"/>
    <s v="000798"/>
    <s v="WA.2378.EBC.954.101.A.524111.2"/>
    <s v="2"/>
    <s v="Pelayanan Perencanaan dan Pengembangan SDM Aparatur Riset dan Sumber Daya Manusia Kelautan dan Perikanan"/>
    <x v="0"/>
    <m/>
    <m/>
    <s v="Belanja Barang"/>
    <s v="Belanja Barang Non Operasional"/>
    <s v="Perjalanan Dinas"/>
    <s v="Non Covid"/>
  </r>
  <r>
    <s v="12"/>
    <s v="626402"/>
    <s v="SEKRETARIAT BADAN RISET DAN SUMBERDAYA MANUSIA KELAUTAN DAN PERIKANAN"/>
    <x v="0"/>
    <x v="0"/>
    <x v="1"/>
    <x v="4"/>
    <x v="33"/>
    <x v="102"/>
    <x v="28"/>
    <x v="325"/>
    <n v="10"/>
    <n v="210000"/>
    <n v="2100000"/>
    <n v="0"/>
    <n v="2100000"/>
    <m/>
    <n v="758641"/>
    <n v="100629"/>
    <n v="188252"/>
    <n v="116690"/>
    <n v="155341"/>
    <n v="70351"/>
    <n v="94784"/>
    <n v="79829"/>
    <n v="165873"/>
    <n v="96680"/>
    <n v="78460"/>
    <n v="194470"/>
    <s v="WA.2378.EBC.954.101.A"/>
    <s v="WA.2378.EBC.954.101.A.524114"/>
    <s v="WA.2378.EBC.954.101.A.524114.000800"/>
    <s v="000800"/>
    <s v="WA.2378.EBC.954.101.A.524114.2"/>
    <s v="2"/>
    <s v="Pelayanan Perencanaan dan Pengembangan SDM Aparatur Riset dan Sumber Daya Manusia Kelautan dan Perikanan"/>
    <x v="0"/>
    <m/>
    <m/>
    <s v="Belanja Barang"/>
    <s v="Belanja Barang Non Operasional"/>
    <s v="Perjalanan Dinas"/>
    <s v="Non Covid"/>
  </r>
  <r>
    <s v="12"/>
    <s v="626402"/>
    <s v="SEKRETARIAT BADAN RISET DAN SUMBERDAYA MANUSIA KELAUTAN DAN PERIKANAN"/>
    <x v="0"/>
    <x v="0"/>
    <x v="2"/>
    <x v="8"/>
    <x v="34"/>
    <x v="104"/>
    <x v="0"/>
    <x v="326"/>
    <n v="4"/>
    <n v="200000"/>
    <n v="800000"/>
    <n v="0"/>
    <n v="800000"/>
    <m/>
    <n v="4827"/>
    <n v="192752"/>
    <n v="40515"/>
    <n v="270666"/>
    <n v="39555"/>
    <n v="32054.000000000004"/>
    <n v="43350"/>
    <n v="31011"/>
    <n v="41507"/>
    <n v="31715"/>
    <n v="39670"/>
    <n v="32378"/>
    <s v="WA.2378.EBD.952.101.A"/>
    <s v="WA.2378.EBD.952.101.A.521211"/>
    <s v="WA.2378.EBD.952.101.A.521211.000842"/>
    <s v="000842"/>
    <s v="WA.2378.EBD.952.101.A.521211.2"/>
    <s v="2"/>
    <s v="Perencanaan Program"/>
    <x v="0"/>
    <m/>
    <m/>
    <s v="Belanja Barang"/>
    <s v="Belanja Barang Non Operasional"/>
    <s v="Belanja Bahan"/>
    <s v="Non Covid"/>
  </r>
  <r>
    <s v="12"/>
    <s v="626402"/>
    <s v="SEKRETARIAT BADAN RISET DAN SUMBERDAYA MANUSIA KELAUTAN DAN PERIKANAN"/>
    <x v="0"/>
    <x v="0"/>
    <x v="2"/>
    <x v="8"/>
    <x v="34"/>
    <x v="104"/>
    <x v="0"/>
    <x v="327"/>
    <n v="4"/>
    <n v="200000"/>
    <n v="800000"/>
    <n v="0"/>
    <n v="800000"/>
    <m/>
    <n v="4827"/>
    <n v="192752"/>
    <n v="40515"/>
    <n v="270666"/>
    <n v="39555"/>
    <n v="32054.000000000004"/>
    <n v="43350"/>
    <n v="31011"/>
    <n v="41507"/>
    <n v="31715"/>
    <n v="39670"/>
    <n v="32378"/>
    <s v="WA.2378.EBD.952.101.A"/>
    <s v="WA.2378.EBD.952.101.A.521211"/>
    <s v="WA.2378.EBD.952.101.A.521211.000843"/>
    <s v="000843"/>
    <s v="WA.2378.EBD.952.101.A.521211.3"/>
    <s v="3"/>
    <s v="Perencanaan Program"/>
    <x v="0"/>
    <m/>
    <m/>
    <s v="Belanja Barang"/>
    <s v="Belanja Barang Non Operasional"/>
    <s v="Belanja Bahan"/>
    <s v="Non Covid"/>
  </r>
  <r>
    <s v="12"/>
    <s v="626402"/>
    <s v="SEKRETARIAT BADAN RISET DAN SUMBERDAYA MANUSIA KELAUTAN DAN PERIKANAN"/>
    <x v="0"/>
    <x v="0"/>
    <x v="2"/>
    <x v="8"/>
    <x v="34"/>
    <x v="104"/>
    <x v="0"/>
    <x v="328"/>
    <n v="2"/>
    <n v="500000"/>
    <n v="1000000"/>
    <n v="0"/>
    <n v="1000000"/>
    <m/>
    <n v="6033"/>
    <n v="240940"/>
    <n v="50644"/>
    <n v="338332"/>
    <n v="49444"/>
    <n v="40068"/>
    <n v="54188"/>
    <n v="38764"/>
    <n v="51884"/>
    <n v="39644"/>
    <n v="49588"/>
    <n v="40471"/>
    <s v="WA.2378.EBD.952.101.A"/>
    <s v="WA.2378.EBD.952.101.A.521211"/>
    <s v="WA.2378.EBD.952.101.A.521211.000844"/>
    <s v="000844"/>
    <s v="WA.2378.EBD.952.101.A.521211.4"/>
    <s v="4"/>
    <s v="Perencanaan Program"/>
    <x v="0"/>
    <m/>
    <m/>
    <s v="Belanja Barang"/>
    <s v="Belanja Barang Non Operasional"/>
    <s v="Belanja Bahan"/>
    <s v="Non Covid"/>
  </r>
  <r>
    <s v="12"/>
    <s v="626402"/>
    <s v="SEKRETARIAT BADAN RISET DAN SUMBERDAYA MANUSIA KELAUTAN DAN PERIKANAN"/>
    <x v="0"/>
    <x v="0"/>
    <x v="2"/>
    <x v="8"/>
    <x v="34"/>
    <x v="104"/>
    <x v="0"/>
    <x v="329"/>
    <n v="2"/>
    <n v="1460000"/>
    <n v="2920000"/>
    <n v="0"/>
    <n v="2920000"/>
    <m/>
    <n v="17617"/>
    <n v="703545"/>
    <n v="147880"/>
    <n v="987929"/>
    <n v="144376"/>
    <n v="116999"/>
    <n v="158229"/>
    <n v="113191"/>
    <n v="151501"/>
    <n v="115760"/>
    <n v="144797"/>
    <n v="118176"/>
    <s v="WA.2378.EBD.952.101.A"/>
    <s v="WA.2378.EBD.952.101.A.521211"/>
    <s v="WA.2378.EBD.952.101.A.521211.000845"/>
    <s v="000845"/>
    <s v="WA.2378.EBD.952.101.A.521211.5"/>
    <s v="5"/>
    <s v="Perencanaan Program"/>
    <x v="0"/>
    <m/>
    <m/>
    <s v="Belanja Barang"/>
    <s v="Belanja Barang Non Operasional"/>
    <s v="Belanja Bahan"/>
    <s v="Non Covid"/>
  </r>
  <r>
    <s v="12"/>
    <s v="626402"/>
    <s v="SEKRETARIAT BADAN RISET DAN SUMBERDAYA MANUSIA KELAUTAN DAN PERIKANAN"/>
    <x v="0"/>
    <x v="0"/>
    <x v="2"/>
    <x v="8"/>
    <x v="34"/>
    <x v="104"/>
    <x v="0"/>
    <x v="330"/>
    <n v="100"/>
    <n v="350000"/>
    <n v="35000000"/>
    <n v="0"/>
    <n v="35000000"/>
    <m/>
    <n v="211161"/>
    <n v="8432900"/>
    <n v="1772540"/>
    <n v="11841620"/>
    <n v="1730540"/>
    <n v="1402380"/>
    <n v="1896580"/>
    <n v="1356740"/>
    <n v="1815940"/>
    <n v="1387540"/>
    <n v="1735580"/>
    <n v="1416479"/>
    <s v="WA.2378.EBD.952.101.A"/>
    <s v="WA.2378.EBD.952.101.A.521211"/>
    <s v="WA.2378.EBD.952.101.A.521211.000846"/>
    <s v="000846"/>
    <s v="WA.2378.EBD.952.101.A.521211.6"/>
    <s v="6"/>
    <s v="Perencanaan Program"/>
    <x v="0"/>
    <m/>
    <m/>
    <s v="Belanja Barang"/>
    <s v="Belanja Barang Non Operasional"/>
    <s v="Belanja Bahan"/>
    <s v="Non Covid"/>
  </r>
  <r>
    <s v="12"/>
    <s v="626402"/>
    <s v="SEKRETARIAT BADAN RISET DAN SUMBERDAYA MANUSIA KELAUTAN DAN PERIKANAN"/>
    <x v="0"/>
    <x v="0"/>
    <x v="2"/>
    <x v="8"/>
    <x v="34"/>
    <x v="104"/>
    <x v="2"/>
    <x v="322"/>
    <n v="16"/>
    <n v="900000"/>
    <n v="14400000"/>
    <n v="0"/>
    <n v="14400000"/>
    <m/>
    <n v="86878"/>
    <n v="3469536"/>
    <n v="729274"/>
    <n v="4871981"/>
    <n v="711994"/>
    <n v="576979"/>
    <n v="780307"/>
    <n v="558202"/>
    <n v="747130"/>
    <n v="570874"/>
    <n v="714067"/>
    <n v="582778"/>
    <s v="WA.2378.EBD.952.101.A"/>
    <s v="WA.2378.EBD.952.101.A.522151"/>
    <s v="WA.2378.EBD.952.101.A.522151.000850"/>
    <s v="000850"/>
    <s v="WA.2378.EBD.952.101.A.522151.2"/>
    <s v="2"/>
    <s v="Perencanaan Program"/>
    <x v="0"/>
    <m/>
    <m/>
    <s v="Belanja Barang"/>
    <s v="Belanja Barang Non Operasional"/>
    <s v="Belanja Jasa"/>
    <s v="Non Covid"/>
  </r>
  <r>
    <s v="12"/>
    <s v="626402"/>
    <s v="SEKRETARIAT BADAN RISET DAN SUMBERDAYA MANUSIA KELAUTAN DAN PERIKANAN"/>
    <x v="0"/>
    <x v="0"/>
    <x v="2"/>
    <x v="8"/>
    <x v="34"/>
    <x v="104"/>
    <x v="28"/>
    <x v="331"/>
    <n v="20"/>
    <n v="210000"/>
    <n v="4200000"/>
    <n v="0"/>
    <n v="4200000"/>
    <m/>
    <n v="25339"/>
    <n v="1011948"/>
    <n v="212705"/>
    <n v="1420994"/>
    <n v="207665"/>
    <n v="168286"/>
    <n v="227590"/>
    <n v="162809"/>
    <n v="217913"/>
    <n v="166505"/>
    <n v="208270"/>
    <n v="169976"/>
    <s v="WA.2378.EBD.952.101.A"/>
    <s v="WA.2378.EBD.952.101.A.524114"/>
    <s v="WA.2378.EBD.952.101.A.524114.000854"/>
    <s v="000854"/>
    <s v="WA.2378.EBD.952.101.A.524114.2"/>
    <s v="2"/>
    <s v="Perencanaan Program"/>
    <x v="0"/>
    <m/>
    <m/>
    <s v="Belanja Barang"/>
    <s v="Belanja Barang Non Operasional"/>
    <s v="Perjalanan Dinas"/>
    <s v="Non Covid"/>
  </r>
  <r>
    <s v="12"/>
    <s v="626402"/>
    <s v="SEKRETARIAT BADAN RISET DAN SUMBERDAYA MANUSIA KELAUTAN DAN PERIKANAN"/>
    <x v="0"/>
    <x v="0"/>
    <x v="2"/>
    <x v="8"/>
    <x v="34"/>
    <x v="104"/>
    <x v="26"/>
    <x v="332"/>
    <n v="200"/>
    <n v="822000"/>
    <n v="164400000"/>
    <n v="0"/>
    <n v="164400000"/>
    <m/>
    <n v="991855"/>
    <n v="39610536"/>
    <n v="8325874"/>
    <n v="55621781"/>
    <n v="8128594"/>
    <n v="6587179"/>
    <n v="8908507"/>
    <n v="6372802"/>
    <n v="8529730"/>
    <n v="6517474"/>
    <n v="8152267"/>
    <n v="6653401"/>
    <s v="WA.2378.EBD.952.101.A"/>
    <s v="WA.2378.EBD.952.101.A.524119"/>
    <s v="WA.2378.EBD.952.101.A.524119.000856"/>
    <s v="000856"/>
    <s v="WA.2378.EBD.952.101.A.524119.2"/>
    <s v="2"/>
    <s v="Perencanaan Program"/>
    <x v="0"/>
    <m/>
    <m/>
    <s v="Belanja Barang"/>
    <s v="Belanja Barang Non Operasional"/>
    <s v="Perjalanan Dinas"/>
    <s v="Non Covid"/>
  </r>
  <r>
    <s v="12"/>
    <s v="626402"/>
    <s v="SEKRETARIAT BADAN RISET DAN SUMBERDAYA MANUSIA KELAUTAN DAN PERIKANAN"/>
    <x v="0"/>
    <x v="0"/>
    <x v="2"/>
    <x v="8"/>
    <x v="34"/>
    <x v="104"/>
    <x v="26"/>
    <x v="333"/>
    <n v="200"/>
    <n v="150000"/>
    <n v="30000000"/>
    <n v="0"/>
    <n v="30000000"/>
    <m/>
    <n v="180996"/>
    <n v="7228200"/>
    <n v="1519320"/>
    <n v="10149960"/>
    <n v="1483320"/>
    <n v="1202040"/>
    <n v="1625640"/>
    <n v="1162920"/>
    <n v="1556520"/>
    <n v="1189320"/>
    <n v="1487640"/>
    <n v="1214124"/>
    <s v="WA.2378.EBD.952.101.A"/>
    <s v="WA.2378.EBD.952.101.A.524119"/>
    <s v="WA.2378.EBD.952.101.A.524119.000857"/>
    <s v="000857"/>
    <s v="WA.2378.EBD.952.101.A.524119.3"/>
    <s v="3"/>
    <s v="Perencanaan Program"/>
    <x v="0"/>
    <m/>
    <m/>
    <s v="Belanja Barang"/>
    <s v="Belanja Barang Non Operasional"/>
    <s v="Perjalanan Dinas"/>
    <s v="Non Covid"/>
  </r>
  <r>
    <s v="12"/>
    <s v="626402"/>
    <s v="SEKRETARIAT BADAN RISET DAN SUMBERDAYA MANUSIA KELAUTAN DAN PERIKANAN"/>
    <x v="0"/>
    <x v="0"/>
    <x v="2"/>
    <x v="8"/>
    <x v="34"/>
    <x v="104"/>
    <x v="26"/>
    <x v="334"/>
    <n v="30"/>
    <n v="670000"/>
    <n v="20100000"/>
    <n v="0"/>
    <n v="20100000"/>
    <m/>
    <n v="121267"/>
    <n v="4842894"/>
    <n v="1017944"/>
    <n v="6800473"/>
    <n v="993824"/>
    <n v="805367"/>
    <n v="1089179"/>
    <n v="779156"/>
    <n v="1042867.9999999999"/>
    <n v="796844"/>
    <n v="996719"/>
    <n v="813465"/>
    <s v="WA.2378.EBD.952.101.A"/>
    <s v="WA.2378.EBD.952.101.A.524119"/>
    <s v="WA.2378.EBD.952.101.A.524119.000858"/>
    <s v="000858"/>
    <s v="WA.2378.EBD.952.101.A.524119.4"/>
    <s v="4"/>
    <s v="Perencanaan Program"/>
    <x v="0"/>
    <m/>
    <m/>
    <s v="Belanja Barang"/>
    <s v="Belanja Barang Non Operasional"/>
    <s v="Perjalanan Dinas"/>
    <s v="Non Covid"/>
  </r>
  <r>
    <s v="12"/>
    <s v="626402"/>
    <s v="SEKRETARIAT BADAN RISET DAN SUMBERDAYA MANUSIA KELAUTAN DAN PERIKANAN"/>
    <x v="0"/>
    <x v="0"/>
    <x v="2"/>
    <x v="8"/>
    <x v="34"/>
    <x v="105"/>
    <x v="0"/>
    <x v="335"/>
    <n v="50"/>
    <n v="200000"/>
    <n v="10000000"/>
    <n v="0"/>
    <n v="10000000"/>
    <m/>
    <n v="60332"/>
    <n v="2409400"/>
    <n v="506440"/>
    <n v="3383320"/>
    <n v="494440"/>
    <n v="400680"/>
    <n v="541880"/>
    <n v="387640"/>
    <n v="518840.00000000006"/>
    <n v="396440"/>
    <n v="495880"/>
    <n v="404708"/>
    <s v="WA.2378.EBD.952.101.B"/>
    <s v="WA.2378.EBD.952.101.B.521211"/>
    <s v="WA.2378.EBD.952.101.B.521211.000860"/>
    <s v="000860"/>
    <s v="WA.2378.EBD.952.101.B.521211.2"/>
    <s v="2"/>
    <s v="Perencanaan dan Revisi Anggaran Unit Eselon I BRSDM"/>
    <x v="0"/>
    <m/>
    <m/>
    <s v="Belanja Barang"/>
    <s v="Belanja Barang Non Operasional"/>
    <s v="Belanja Bahan"/>
    <s v="Non Covid"/>
  </r>
  <r>
    <s v="12"/>
    <s v="626402"/>
    <s v="SEKRETARIAT BADAN RISET DAN SUMBERDAYA MANUSIA KELAUTAN DAN PERIKANAN"/>
    <x v="0"/>
    <x v="0"/>
    <x v="2"/>
    <x v="8"/>
    <x v="34"/>
    <x v="105"/>
    <x v="2"/>
    <x v="322"/>
    <n v="8"/>
    <n v="900000"/>
    <n v="7200000"/>
    <n v="0"/>
    <n v="7200000"/>
    <m/>
    <n v="43439"/>
    <n v="1734768"/>
    <n v="364637"/>
    <n v="2435990"/>
    <n v="355997"/>
    <n v="288490"/>
    <n v="390154"/>
    <n v="279101"/>
    <n v="373565"/>
    <n v="285437"/>
    <n v="357034"/>
    <n v="291388"/>
    <s v="WA.2378.EBD.952.101.B"/>
    <s v="WA.2378.EBD.952.101.B.522151"/>
    <s v="WA.2378.EBD.952.101.B.522151.000864"/>
    <s v="000864"/>
    <s v="WA.2378.EBD.952.101.B.522151.2"/>
    <s v="2"/>
    <s v="Perencanaan dan Revisi Anggaran Unit Eselon I BRSDM"/>
    <x v="0"/>
    <m/>
    <m/>
    <s v="Belanja Barang"/>
    <s v="Belanja Barang Non Operasional"/>
    <s v="Belanja Jasa"/>
    <s v="Non Covid"/>
  </r>
  <r>
    <s v="12"/>
    <s v="626402"/>
    <s v="SEKRETARIAT BADAN RISET DAN SUMBERDAYA MANUSIA KELAUTAN DAN PERIKANAN"/>
    <x v="0"/>
    <x v="0"/>
    <x v="2"/>
    <x v="8"/>
    <x v="34"/>
    <x v="105"/>
    <x v="3"/>
    <x v="336"/>
    <n v="40"/>
    <n v="5000000"/>
    <n v="200000000"/>
    <n v="0"/>
    <n v="200000000"/>
    <m/>
    <n v="1206637"/>
    <n v="48188000"/>
    <n v="10128800"/>
    <n v="67666400"/>
    <n v="9888800"/>
    <n v="8013600"/>
    <n v="10837600"/>
    <n v="7752800"/>
    <n v="10376800"/>
    <n v="7928800"/>
    <n v="9917600"/>
    <n v="8094163"/>
    <s v="WA.2378.EBD.952.101.B"/>
    <s v="WA.2378.EBD.952.101.B.524111"/>
    <s v="WA.2378.EBD.952.101.B.524111.000866"/>
    <s v="000866"/>
    <s v="WA.2378.EBD.952.101.B.524111.2"/>
    <s v="2"/>
    <s v="Perencanaan dan Revisi Anggaran Unit Eselon I BRSDM"/>
    <x v="0"/>
    <m/>
    <m/>
    <s v="Belanja Barang"/>
    <s v="Belanja Barang Non Operasional"/>
    <s v="Perjalanan Dinas"/>
    <s v="Non Covid"/>
  </r>
  <r>
    <s v="12"/>
    <s v="626402"/>
    <s v="SEKRETARIAT BADAN RISET DAN SUMBERDAYA MANUSIA KELAUTAN DAN PERIKANAN"/>
    <x v="0"/>
    <x v="0"/>
    <x v="2"/>
    <x v="8"/>
    <x v="34"/>
    <x v="105"/>
    <x v="3"/>
    <x v="337"/>
    <n v="20"/>
    <n v="500000"/>
    <n v="10000000"/>
    <n v="0"/>
    <n v="10000000"/>
    <m/>
    <n v="60332"/>
    <n v="2409400"/>
    <n v="506440"/>
    <n v="3383320"/>
    <n v="494440"/>
    <n v="400680"/>
    <n v="541880"/>
    <n v="387640"/>
    <n v="518840.00000000006"/>
    <n v="396440"/>
    <n v="495880"/>
    <n v="404708"/>
    <s v="WA.2378.EBD.952.101.B"/>
    <s v="WA.2378.EBD.952.101.B.524111"/>
    <s v="WA.2378.EBD.952.101.B.524111.000867"/>
    <s v="000867"/>
    <s v="WA.2378.EBD.952.101.B.524111.3"/>
    <s v="3"/>
    <s v="Perencanaan dan Revisi Anggaran Unit Eselon I BRSDM"/>
    <x v="0"/>
    <m/>
    <m/>
    <s v="Belanja Barang"/>
    <s v="Belanja Barang Non Operasional"/>
    <s v="Perjalanan Dinas"/>
    <s v="Non Covid"/>
  </r>
  <r>
    <s v="12"/>
    <s v="626402"/>
    <s v="SEKRETARIAT BADAN RISET DAN SUMBERDAYA MANUSIA KELAUTAN DAN PERIKANAN"/>
    <x v="0"/>
    <x v="0"/>
    <x v="2"/>
    <x v="8"/>
    <x v="34"/>
    <x v="105"/>
    <x v="8"/>
    <x v="338"/>
    <n v="200"/>
    <n v="210000"/>
    <n v="42000000"/>
    <n v="0"/>
    <n v="42000000"/>
    <m/>
    <n v="253394"/>
    <n v="10119480"/>
    <n v="2127048"/>
    <n v="14209944"/>
    <n v="2076648.0000000002"/>
    <n v="1682856"/>
    <n v="2275896"/>
    <n v="1628088"/>
    <n v="2179128"/>
    <n v="1665048"/>
    <n v="2082696"/>
    <n v="1699774"/>
    <s v="WA.2378.EBD.952.101.B"/>
    <s v="WA.2378.EBD.952.101.B.524113"/>
    <s v="WA.2378.EBD.952.101.B.524113.000869"/>
    <s v="000869"/>
    <s v="WA.2378.EBD.952.101.B.524113.2"/>
    <s v="2"/>
    <s v="Perencanaan dan Revisi Anggaran Unit Eselon I BRSDM"/>
    <x v="0"/>
    <m/>
    <m/>
    <s v="Belanja Barang"/>
    <s v="Belanja Barang Non Operasional"/>
    <s v="Perjalanan Dinas"/>
    <s v="Non Covid"/>
  </r>
  <r>
    <s v="12"/>
    <s v="626402"/>
    <s v="SEKRETARIAT BADAN RISET DAN SUMBERDAYA MANUSIA KELAUTAN DAN PERIKANAN"/>
    <x v="0"/>
    <x v="0"/>
    <x v="2"/>
    <x v="8"/>
    <x v="34"/>
    <x v="105"/>
    <x v="28"/>
    <x v="338"/>
    <n v="200"/>
    <n v="210000"/>
    <n v="42000000"/>
    <n v="0"/>
    <n v="42000000"/>
    <m/>
    <n v="253394"/>
    <n v="10119480"/>
    <n v="2127048"/>
    <n v="14209944"/>
    <n v="2076648.0000000002"/>
    <n v="1682856"/>
    <n v="2275896"/>
    <n v="1628088"/>
    <n v="2179128"/>
    <n v="1665048"/>
    <n v="2082696"/>
    <n v="1699774"/>
    <s v="WA.2378.EBD.952.101.B"/>
    <s v="WA.2378.EBD.952.101.B.524114"/>
    <s v="WA.2378.EBD.952.101.B.524114.000871"/>
    <s v="000871"/>
    <s v="WA.2378.EBD.952.101.B.524114.2"/>
    <s v="2"/>
    <s v="Perencanaan dan Revisi Anggaran Unit Eselon I BRSDM"/>
    <x v="0"/>
    <m/>
    <m/>
    <s v="Belanja Barang"/>
    <s v="Belanja Barang Non Operasional"/>
    <s v="Perjalanan Dinas"/>
    <s v="Non Covid"/>
  </r>
  <r>
    <s v="12"/>
    <s v="626402"/>
    <s v="SEKRETARIAT BADAN RISET DAN SUMBERDAYA MANUSIA KELAUTAN DAN PERIKANAN"/>
    <x v="0"/>
    <x v="0"/>
    <x v="2"/>
    <x v="8"/>
    <x v="34"/>
    <x v="105"/>
    <x v="28"/>
    <x v="339"/>
    <n v="40"/>
    <n v="210000"/>
    <n v="8400000"/>
    <n v="0"/>
    <n v="8400000"/>
    <m/>
    <n v="50679"/>
    <n v="2023896"/>
    <n v="425410"/>
    <n v="2841989"/>
    <n v="415330"/>
    <n v="336571"/>
    <n v="455179"/>
    <n v="325618"/>
    <n v="435826"/>
    <n v="333010"/>
    <n v="416539"/>
    <n v="339953"/>
    <s v="WA.2378.EBD.952.101.B"/>
    <s v="WA.2378.EBD.952.101.B.524114"/>
    <s v="WA.2378.EBD.952.101.B.524114.000872"/>
    <s v="000872"/>
    <s v="WA.2378.EBD.952.101.B.524114.3"/>
    <s v="3"/>
    <s v="Perencanaan dan Revisi Anggaran Unit Eselon I BRSDM"/>
    <x v="0"/>
    <m/>
    <m/>
    <s v="Belanja Barang"/>
    <s v="Belanja Barang Non Operasional"/>
    <s v="Perjalanan Dinas"/>
    <s v="Non Covid"/>
  </r>
  <r>
    <s v="12"/>
    <s v="626402"/>
    <s v="SEKRETARIAT BADAN RISET DAN SUMBERDAYA MANUSIA KELAUTAN DAN PERIKANAN"/>
    <x v="0"/>
    <x v="0"/>
    <x v="2"/>
    <x v="8"/>
    <x v="34"/>
    <x v="105"/>
    <x v="28"/>
    <x v="340"/>
    <n v="40"/>
    <n v="150000"/>
    <n v="6000000"/>
    <n v="0"/>
    <n v="6000000"/>
    <m/>
    <n v="36199"/>
    <n v="1445640"/>
    <n v="303864"/>
    <n v="2029992"/>
    <n v="296664"/>
    <n v="240408"/>
    <n v="325128"/>
    <n v="232584"/>
    <n v="311304"/>
    <n v="237864"/>
    <n v="297528"/>
    <n v="242825"/>
    <s v="WA.2378.EBD.952.101.B"/>
    <s v="WA.2378.EBD.952.101.B.524114"/>
    <s v="WA.2378.EBD.952.101.B.524114.000873"/>
    <s v="000873"/>
    <s v="WA.2378.EBD.952.101.B.524114.4"/>
    <s v="4"/>
    <s v="Perencanaan dan Revisi Anggaran Unit Eselon I BRSDM"/>
    <x v="0"/>
    <m/>
    <m/>
    <s v="Belanja Barang"/>
    <s v="Belanja Barang Non Operasional"/>
    <s v="Perjalanan Dinas"/>
    <s v="Non Covid"/>
  </r>
  <r>
    <s v="12"/>
    <s v="626402"/>
    <s v="SEKRETARIAT BADAN RISET DAN SUMBERDAYA MANUSIA KELAUTAN DAN PERIKANAN"/>
    <x v="0"/>
    <x v="0"/>
    <x v="2"/>
    <x v="8"/>
    <x v="34"/>
    <x v="106"/>
    <x v="2"/>
    <x v="322"/>
    <n v="4"/>
    <n v="900000"/>
    <n v="3600000"/>
    <n v="0"/>
    <n v="3600000"/>
    <m/>
    <n v="21719"/>
    <n v="867384"/>
    <n v="182318"/>
    <n v="1217995"/>
    <n v="177998"/>
    <n v="144245"/>
    <n v="195077"/>
    <n v="139550"/>
    <n v="186782"/>
    <n v="142718"/>
    <n v="178517"/>
    <n v="145697"/>
    <s v="WA.2378.EBD.952.101.C"/>
    <s v="WA.2378.EBD.952.101.C.522151"/>
    <s v="WA.2378.EBD.952.101.C.522151.000877"/>
    <s v="000877"/>
    <s v="WA.2378.EBD.952.101.C.522151.2"/>
    <s v="2"/>
    <s v="Perencanaan Kinerja"/>
    <x v="0"/>
    <m/>
    <m/>
    <s v="Belanja Barang"/>
    <s v="Belanja Barang Non Operasional"/>
    <s v="Belanja Jasa"/>
    <s v="Non Covid"/>
  </r>
  <r>
    <s v="12"/>
    <s v="626402"/>
    <s v="SEKRETARIAT BADAN RISET DAN SUMBERDAYA MANUSIA KELAUTAN DAN PERIKANAN"/>
    <x v="0"/>
    <x v="0"/>
    <x v="2"/>
    <x v="8"/>
    <x v="34"/>
    <x v="106"/>
    <x v="3"/>
    <x v="341"/>
    <n v="15"/>
    <n v="5000000"/>
    <n v="75000000"/>
    <n v="0"/>
    <n v="75000000"/>
    <m/>
    <n v="452489"/>
    <n v="18070500"/>
    <n v="3798300"/>
    <n v="25374900"/>
    <n v="3708300"/>
    <n v="3005100"/>
    <n v="4064100"/>
    <n v="2907300"/>
    <n v="3891300"/>
    <n v="2973300"/>
    <n v="3719100"/>
    <n v="3035311"/>
    <s v="WA.2378.EBD.952.101.C"/>
    <s v="WA.2378.EBD.952.101.C.524111"/>
    <s v="WA.2378.EBD.952.101.C.524111.000879"/>
    <s v="000879"/>
    <s v="WA.2378.EBD.952.101.C.524111.2"/>
    <s v="2"/>
    <s v="Perencanaan Kinerja"/>
    <x v="0"/>
    <m/>
    <m/>
    <s v="Belanja Barang"/>
    <s v="Belanja Barang Non Operasional"/>
    <s v="Perjalanan Dinas"/>
    <s v="Non Covid"/>
  </r>
  <r>
    <s v="12"/>
    <s v="626402"/>
    <s v="SEKRETARIAT BADAN RISET DAN SUMBERDAYA MANUSIA KELAUTAN DAN PERIKANAN"/>
    <x v="0"/>
    <x v="0"/>
    <x v="2"/>
    <x v="8"/>
    <x v="34"/>
    <x v="106"/>
    <x v="28"/>
    <x v="342"/>
    <n v="20"/>
    <n v="150000"/>
    <n v="3000000"/>
    <n v="0"/>
    <n v="3000000"/>
    <m/>
    <n v="18100"/>
    <n v="722820"/>
    <n v="151932"/>
    <n v="1014996"/>
    <n v="148332"/>
    <n v="120204"/>
    <n v="162564"/>
    <n v="116292"/>
    <n v="155652"/>
    <n v="118932"/>
    <n v="148764"/>
    <n v="121412"/>
    <s v="WA.2378.EBD.952.101.C"/>
    <s v="WA.2378.EBD.952.101.C.524114"/>
    <s v="WA.2378.EBD.952.101.C.524114.000882"/>
    <s v="000882"/>
    <s v="WA.2378.EBD.952.101.C.524114.2"/>
    <s v="2"/>
    <s v="Perencanaan Kinerja"/>
    <x v="0"/>
    <m/>
    <m/>
    <s v="Belanja Barang"/>
    <s v="Belanja Barang Non Operasional"/>
    <s v="Perjalanan Dinas"/>
    <s v="Non Covid"/>
  </r>
  <r>
    <s v="12"/>
    <s v="626402"/>
    <s v="SEKRETARIAT BADAN RISET DAN SUMBERDAYA MANUSIA KELAUTAN DAN PERIKANAN"/>
    <x v="0"/>
    <x v="0"/>
    <x v="2"/>
    <x v="8"/>
    <x v="34"/>
    <x v="107"/>
    <x v="0"/>
    <x v="343"/>
    <n v="1"/>
    <n v="2000000"/>
    <n v="2000000"/>
    <n v="0"/>
    <n v="2000000"/>
    <m/>
    <n v="12066"/>
    <n v="481880"/>
    <n v="101288"/>
    <n v="676664"/>
    <n v="98888"/>
    <n v="80136"/>
    <n v="108376"/>
    <n v="77528"/>
    <n v="103768"/>
    <n v="79288"/>
    <n v="99176"/>
    <n v="80942"/>
    <s v="WA.2378.EBD.952.101.D"/>
    <s v="WA.2378.EBD.952.101.D.521211"/>
    <s v="WA.2378.EBD.952.101.D.521211.000884"/>
    <s v="000884"/>
    <s v="WA.2378.EBD.952.101.D.521211.2"/>
    <s v="2"/>
    <s v="Perencanaan Umum"/>
    <x v="0"/>
    <m/>
    <m/>
    <s v="Belanja Barang"/>
    <s v="Belanja Barang Non Operasional"/>
    <s v="Belanja Bahan"/>
    <s v="Non Covid"/>
  </r>
  <r>
    <s v="12"/>
    <s v="626402"/>
    <s v="SEKRETARIAT BADAN RISET DAN SUMBERDAYA MANUSIA KELAUTAN DAN PERIKANAN"/>
    <x v="0"/>
    <x v="0"/>
    <x v="2"/>
    <x v="8"/>
    <x v="34"/>
    <x v="107"/>
    <x v="0"/>
    <x v="344"/>
    <n v="200"/>
    <n v="350000"/>
    <n v="70000000"/>
    <n v="0"/>
    <n v="70000000"/>
    <m/>
    <n v="422323"/>
    <n v="16865800"/>
    <n v="3545080"/>
    <n v="23683240"/>
    <n v="3461080"/>
    <n v="2804760"/>
    <n v="3793160"/>
    <n v="2713480"/>
    <n v="3631880"/>
    <n v="2775080"/>
    <n v="3471160"/>
    <n v="2832957"/>
    <s v="WA.2378.EBD.952.101.D"/>
    <s v="WA.2378.EBD.952.101.D.521211"/>
    <s v="WA.2378.EBD.952.101.D.521211.000885"/>
    <s v="000885"/>
    <s v="WA.2378.EBD.952.101.D.521211.3"/>
    <s v="3"/>
    <s v="Perencanaan Umum"/>
    <x v="0"/>
    <m/>
    <m/>
    <s v="Belanja Barang"/>
    <s v="Belanja Barang Non Operasional"/>
    <s v="Belanja Bahan"/>
    <s v="Non Covid"/>
  </r>
  <r>
    <s v="12"/>
    <s v="626402"/>
    <s v="SEKRETARIAT BADAN RISET DAN SUMBERDAYA MANUSIA KELAUTAN DAN PERIKANAN"/>
    <x v="0"/>
    <x v="0"/>
    <x v="2"/>
    <x v="8"/>
    <x v="34"/>
    <x v="107"/>
    <x v="0"/>
    <x v="345"/>
    <n v="4"/>
    <n v="1500000"/>
    <n v="6000000"/>
    <n v="0"/>
    <n v="6000000"/>
    <m/>
    <n v="36199"/>
    <n v="1445640"/>
    <n v="303864"/>
    <n v="2029992"/>
    <n v="296664"/>
    <n v="240408"/>
    <n v="325128"/>
    <n v="232584"/>
    <n v="311304"/>
    <n v="237864"/>
    <n v="297528"/>
    <n v="242825"/>
    <s v="WA.2378.EBD.952.101.D"/>
    <s v="WA.2378.EBD.952.101.D.521211"/>
    <s v="WA.2378.EBD.952.101.D.521211.000886"/>
    <s v="000886"/>
    <s v="WA.2378.EBD.952.101.D.521211.4"/>
    <s v="4"/>
    <s v="Perencanaan Umum"/>
    <x v="0"/>
    <m/>
    <m/>
    <s v="Belanja Barang"/>
    <s v="Belanja Barang Non Operasional"/>
    <s v="Belanja Bahan"/>
    <s v="Non Covid"/>
  </r>
  <r>
    <s v="12"/>
    <s v="626402"/>
    <s v="SEKRETARIAT BADAN RISET DAN SUMBERDAYA MANUSIA KELAUTAN DAN PERIKANAN"/>
    <x v="0"/>
    <x v="0"/>
    <x v="2"/>
    <x v="8"/>
    <x v="34"/>
    <x v="107"/>
    <x v="0"/>
    <x v="346"/>
    <n v="2"/>
    <n v="1260000"/>
    <n v="2520000"/>
    <n v="0"/>
    <n v="2520000"/>
    <m/>
    <n v="15204"/>
    <n v="607169"/>
    <n v="127623"/>
    <n v="852597"/>
    <n v="124599"/>
    <n v="100971"/>
    <n v="136554"/>
    <n v="97685"/>
    <n v="130747.99999999999"/>
    <n v="99903"/>
    <n v="124962"/>
    <n v="101985"/>
    <s v="WA.2378.EBD.952.101.D"/>
    <s v="WA.2378.EBD.952.101.D.521211"/>
    <s v="WA.2378.EBD.952.101.D.521211.000887"/>
    <s v="000887"/>
    <s v="WA.2378.EBD.952.101.D.521211.5"/>
    <s v="5"/>
    <s v="Perencanaan Umum"/>
    <x v="0"/>
    <m/>
    <m/>
    <s v="Belanja Barang"/>
    <s v="Belanja Barang Non Operasional"/>
    <s v="Belanja Bahan"/>
    <s v="Non Covid"/>
  </r>
  <r>
    <s v="12"/>
    <s v="626402"/>
    <s v="SEKRETARIAT BADAN RISET DAN SUMBERDAYA MANUSIA KELAUTAN DAN PERIKANAN"/>
    <x v="0"/>
    <x v="0"/>
    <x v="2"/>
    <x v="8"/>
    <x v="34"/>
    <x v="107"/>
    <x v="0"/>
    <x v="347"/>
    <n v="2"/>
    <n v="2000000"/>
    <n v="4000000"/>
    <n v="0"/>
    <n v="4000000"/>
    <m/>
    <n v="24133"/>
    <n v="963760"/>
    <n v="202576"/>
    <n v="1353328"/>
    <n v="197776"/>
    <n v="160272"/>
    <n v="216752"/>
    <n v="155056"/>
    <n v="207536"/>
    <n v="158576"/>
    <n v="198352"/>
    <n v="161883"/>
    <s v="WA.2378.EBD.952.101.D"/>
    <s v="WA.2378.EBD.952.101.D.521211"/>
    <s v="WA.2378.EBD.952.101.D.521211.000888"/>
    <s v="000888"/>
    <s v="WA.2378.EBD.952.101.D.521211.6"/>
    <s v="6"/>
    <s v="Perencanaan Umum"/>
    <x v="0"/>
    <m/>
    <m/>
    <s v="Belanja Barang"/>
    <s v="Belanja Barang Non Operasional"/>
    <s v="Belanja Bahan"/>
    <s v="Non Covid"/>
  </r>
  <r>
    <s v="12"/>
    <s v="626402"/>
    <s v="SEKRETARIAT BADAN RISET DAN SUMBERDAYA MANUSIA KELAUTAN DAN PERIKANAN"/>
    <x v="0"/>
    <x v="0"/>
    <x v="2"/>
    <x v="8"/>
    <x v="34"/>
    <x v="107"/>
    <x v="0"/>
    <x v="348"/>
    <n v="2"/>
    <n v="2000000"/>
    <n v="4000000"/>
    <n v="0"/>
    <n v="4000000"/>
    <m/>
    <n v="24133"/>
    <n v="963760"/>
    <n v="202576"/>
    <n v="1353328"/>
    <n v="197776"/>
    <n v="160272"/>
    <n v="216752"/>
    <n v="155056"/>
    <n v="207536"/>
    <n v="158576"/>
    <n v="198352"/>
    <n v="161883"/>
    <s v="WA.2378.EBD.952.101.D"/>
    <s v="WA.2378.EBD.952.101.D.521211"/>
    <s v="WA.2378.EBD.952.101.D.521211.000889"/>
    <s v="000889"/>
    <s v="WA.2378.EBD.952.101.D.521211.7"/>
    <s v="7"/>
    <s v="Perencanaan Umum"/>
    <x v="0"/>
    <m/>
    <m/>
    <s v="Belanja Barang"/>
    <s v="Belanja Barang Non Operasional"/>
    <s v="Belanja Bahan"/>
    <s v="Non Covid"/>
  </r>
  <r>
    <s v="12"/>
    <s v="626402"/>
    <s v="SEKRETARIAT BADAN RISET DAN SUMBERDAYA MANUSIA KELAUTAN DAN PERIKANAN"/>
    <x v="0"/>
    <x v="0"/>
    <x v="2"/>
    <x v="8"/>
    <x v="34"/>
    <x v="107"/>
    <x v="0"/>
    <x v="349"/>
    <n v="120"/>
    <n v="50000"/>
    <n v="6000000"/>
    <n v="0"/>
    <n v="6000000"/>
    <m/>
    <n v="36199"/>
    <n v="1445640"/>
    <n v="303864"/>
    <n v="2029992"/>
    <n v="296664"/>
    <n v="240408"/>
    <n v="325128"/>
    <n v="232584"/>
    <n v="311304"/>
    <n v="237864"/>
    <n v="297528"/>
    <n v="242825"/>
    <s v="WA.2378.EBD.952.101.D"/>
    <s v="WA.2378.EBD.952.101.D.521211"/>
    <s v="WA.2378.EBD.952.101.D.521211.000890"/>
    <s v="000890"/>
    <s v="WA.2378.EBD.952.101.D.521211.8"/>
    <s v="8"/>
    <s v="Perencanaan Umum"/>
    <x v="0"/>
    <m/>
    <m/>
    <s v="Belanja Barang"/>
    <s v="Belanja Barang Non Operasional"/>
    <s v="Belanja Bahan"/>
    <s v="Non Covid"/>
  </r>
  <r>
    <s v="12"/>
    <s v="626402"/>
    <s v="SEKRETARIAT BADAN RISET DAN SUMBERDAYA MANUSIA KELAUTAN DAN PERIKANAN"/>
    <x v="0"/>
    <x v="0"/>
    <x v="2"/>
    <x v="8"/>
    <x v="34"/>
    <x v="107"/>
    <x v="0"/>
    <x v="350"/>
    <n v="960"/>
    <n v="71000"/>
    <n v="68160000"/>
    <n v="0"/>
    <n v="68160000"/>
    <m/>
    <n v="411222"/>
    <n v="16422470.000000002"/>
    <n v="3451895"/>
    <n v="23060709"/>
    <n v="3370103"/>
    <n v="2731035"/>
    <n v="3693454"/>
    <n v="2642154"/>
    <n v="3536413"/>
    <n v="2702135"/>
    <n v="3379918"/>
    <n v="2758492"/>
    <s v="WA.2378.EBD.952.101.D"/>
    <s v="WA.2378.EBD.952.101.D.521211"/>
    <s v="WA.2378.EBD.952.101.D.521211.000891"/>
    <s v="000891"/>
    <s v="WA.2378.EBD.952.101.D.521211.9"/>
    <s v="9"/>
    <s v="Perencanaan Umum"/>
    <x v="0"/>
    <m/>
    <m/>
    <s v="Belanja Barang"/>
    <s v="Belanja Barang Non Operasional"/>
    <s v="Belanja Bahan"/>
    <s v="Non Covid"/>
  </r>
  <r>
    <s v="12"/>
    <s v="626402"/>
    <s v="SEKRETARIAT BADAN RISET DAN SUMBERDAYA MANUSIA KELAUTAN DAN PERIKANAN"/>
    <x v="0"/>
    <x v="0"/>
    <x v="2"/>
    <x v="8"/>
    <x v="34"/>
    <x v="107"/>
    <x v="0"/>
    <x v="351"/>
    <n v="1"/>
    <n v="2000000"/>
    <n v="2000000"/>
    <n v="0"/>
    <n v="2000000"/>
    <m/>
    <n v="12066"/>
    <n v="481880"/>
    <n v="101288"/>
    <n v="676664"/>
    <n v="98888"/>
    <n v="80136"/>
    <n v="108376"/>
    <n v="77528"/>
    <n v="103768"/>
    <n v="79288"/>
    <n v="99176"/>
    <n v="80942"/>
    <s v="WA.2378.EBD.952.101.D"/>
    <s v="WA.2378.EBD.952.101.D.521211"/>
    <s v="WA.2378.EBD.952.101.D.521211.000893"/>
    <s v="000893"/>
    <s v="WA.2378.EBD.952.101.D.521211.11"/>
    <s v="11"/>
    <s v="Perencanaan Umum"/>
    <x v="0"/>
    <m/>
    <m/>
    <s v="Belanja Barang"/>
    <s v="Belanja Barang Non Operasional"/>
    <s v="Belanja Bahan"/>
    <s v="Non Covid"/>
  </r>
  <r>
    <s v="12"/>
    <s v="626402"/>
    <s v="SEKRETARIAT BADAN RISET DAN SUMBERDAYA MANUSIA KELAUTAN DAN PERIKANAN"/>
    <x v="0"/>
    <x v="0"/>
    <x v="2"/>
    <x v="8"/>
    <x v="34"/>
    <x v="107"/>
    <x v="0"/>
    <x v="352"/>
    <n v="1"/>
    <n v="2000000"/>
    <n v="2000000"/>
    <n v="0"/>
    <n v="2000000"/>
    <m/>
    <n v="12066"/>
    <n v="481880"/>
    <n v="101288"/>
    <n v="676664"/>
    <n v="98888"/>
    <n v="80136"/>
    <n v="108376"/>
    <n v="77528"/>
    <n v="103768"/>
    <n v="79288"/>
    <n v="99176"/>
    <n v="80942"/>
    <s v="WA.2378.EBD.952.101.D"/>
    <s v="WA.2378.EBD.952.101.D.521211"/>
    <s v="WA.2378.EBD.952.101.D.521211.000894"/>
    <s v="000894"/>
    <s v="WA.2378.EBD.952.101.D.521211.12"/>
    <s v="12"/>
    <s v="Perencanaan Umum"/>
    <x v="0"/>
    <m/>
    <m/>
    <s v="Belanja Barang"/>
    <s v="Belanja Barang Non Operasional"/>
    <s v="Belanja Bahan"/>
    <s v="Non Covid"/>
  </r>
  <r>
    <s v="12"/>
    <s v="626402"/>
    <s v="SEKRETARIAT BADAN RISET DAN SUMBERDAYA MANUSIA KELAUTAN DAN PERIKANAN"/>
    <x v="0"/>
    <x v="0"/>
    <x v="2"/>
    <x v="8"/>
    <x v="34"/>
    <x v="107"/>
    <x v="0"/>
    <x v="353"/>
    <n v="200"/>
    <n v="50000"/>
    <n v="10000000"/>
    <n v="0"/>
    <n v="10000000"/>
    <m/>
    <n v="60332"/>
    <n v="2409400"/>
    <n v="506440"/>
    <n v="3383320"/>
    <n v="494440"/>
    <n v="400680"/>
    <n v="541880"/>
    <n v="387640"/>
    <n v="518840.00000000006"/>
    <n v="396440"/>
    <n v="495880"/>
    <n v="404708"/>
    <s v="WA.2378.EBD.952.101.D"/>
    <s v="WA.2378.EBD.952.101.D.521211"/>
    <s v="WA.2378.EBD.952.101.D.521211.000895"/>
    <s v="000895"/>
    <s v="WA.2378.EBD.952.101.D.521211.13"/>
    <s v="13"/>
    <s v="Perencanaan Umum"/>
    <x v="0"/>
    <m/>
    <m/>
    <s v="Belanja Barang"/>
    <s v="Belanja Barang Non Operasional"/>
    <s v="Belanja Bahan"/>
    <s v="Non Covid"/>
  </r>
  <r>
    <s v="12"/>
    <s v="626402"/>
    <s v="SEKRETARIAT BADAN RISET DAN SUMBERDAYA MANUSIA KELAUTAN DAN PERIKANAN"/>
    <x v="0"/>
    <x v="0"/>
    <x v="2"/>
    <x v="8"/>
    <x v="34"/>
    <x v="107"/>
    <x v="0"/>
    <x v="354"/>
    <n v="1"/>
    <n v="1500000"/>
    <n v="1500000"/>
    <n v="0"/>
    <n v="1500000"/>
    <m/>
    <n v="9050"/>
    <n v="361410"/>
    <n v="75966"/>
    <n v="507498"/>
    <n v="74166"/>
    <n v="60102"/>
    <n v="81282"/>
    <n v="58146"/>
    <n v="77826"/>
    <n v="59466"/>
    <n v="74382"/>
    <n v="60706"/>
    <s v="WA.2378.EBD.952.101.D"/>
    <s v="WA.2378.EBD.952.101.D.521211"/>
    <s v="WA.2378.EBD.952.101.D.521211.001338"/>
    <s v="001338"/>
    <s v="WA.2378.EBD.952.101.D.521211.15"/>
    <s v="15"/>
    <s v="Perencanaan Umum"/>
    <x v="0"/>
    <m/>
    <m/>
    <s v="Belanja Barang"/>
    <s v="Belanja Barang Non Operasional"/>
    <s v="Belanja Bahan"/>
    <s v="Non Covid"/>
  </r>
  <r>
    <s v="12"/>
    <s v="626402"/>
    <s v="SEKRETARIAT BADAN RISET DAN SUMBERDAYA MANUSIA KELAUTAN DAN PERIKANAN"/>
    <x v="0"/>
    <x v="0"/>
    <x v="2"/>
    <x v="8"/>
    <x v="34"/>
    <x v="107"/>
    <x v="0"/>
    <x v="355"/>
    <n v="70"/>
    <n v="350000"/>
    <n v="24500000"/>
    <n v="0"/>
    <n v="24500000"/>
    <m/>
    <n v="147813"/>
    <n v="5903030"/>
    <n v="1240778"/>
    <n v="8289134"/>
    <n v="1211378"/>
    <n v="981666"/>
    <n v="1327606"/>
    <n v="949718"/>
    <n v="1271158"/>
    <n v="971278"/>
    <n v="1214906"/>
    <n v="991535"/>
    <s v="WA.2378.EBD.952.101.D"/>
    <s v="WA.2378.EBD.952.101.D.521211"/>
    <s v="WA.2378.EBD.952.101.D.521211.001339"/>
    <s v="001339"/>
    <s v="WA.2378.EBD.952.101.D.521211.16"/>
    <s v="16"/>
    <s v="Perencanaan Umum"/>
    <x v="0"/>
    <m/>
    <m/>
    <s v="Belanja Barang"/>
    <s v="Belanja Barang Non Operasional"/>
    <s v="Belanja Bahan"/>
    <s v="Non Covid"/>
  </r>
  <r>
    <s v="12"/>
    <s v="626402"/>
    <s v="SEKRETARIAT BADAN RISET DAN SUMBERDAYA MANUSIA KELAUTAN DAN PERIKANAN"/>
    <x v="0"/>
    <x v="0"/>
    <x v="2"/>
    <x v="8"/>
    <x v="34"/>
    <x v="107"/>
    <x v="30"/>
    <x v="356"/>
    <n v="12"/>
    <n v="160000"/>
    <n v="1920000"/>
    <n v="0"/>
    <n v="1920000"/>
    <m/>
    <n v="11584"/>
    <n v="462605"/>
    <n v="97236"/>
    <n v="649597"/>
    <n v="94932"/>
    <n v="76931"/>
    <n v="104041"/>
    <n v="74427"/>
    <n v="99617"/>
    <n v="76116"/>
    <n v="95209"/>
    <n v="77705"/>
    <s v="WA.2378.EBD.952.101.D"/>
    <s v="WA.2378.EBD.952.101.D.521241"/>
    <s v="WA.2378.EBD.952.101.D.521241.000897"/>
    <s v="000897"/>
    <s v="WA.2378.EBD.952.101.D.521241.2"/>
    <s v="2"/>
    <s v="Perencanaan Umum"/>
    <x v="0"/>
    <m/>
    <m/>
    <s v="Belanja Barang"/>
    <s v="Belanja Barang Non Operasional"/>
    <s v="Non Ops Lainnya"/>
    <s v="Covid"/>
  </r>
  <r>
    <s v="12"/>
    <s v="626402"/>
    <s v="SEKRETARIAT BADAN RISET DAN SUMBERDAYA MANUSIA KELAUTAN DAN PERIKANAN"/>
    <x v="0"/>
    <x v="0"/>
    <x v="2"/>
    <x v="8"/>
    <x v="34"/>
    <x v="107"/>
    <x v="30"/>
    <x v="357"/>
    <n v="96"/>
    <n v="200000"/>
    <n v="19200000"/>
    <n v="0"/>
    <n v="19200000"/>
    <m/>
    <n v="115837"/>
    <n v="4626048"/>
    <n v="972365"/>
    <n v="6495974"/>
    <n v="949325"/>
    <n v="769306"/>
    <n v="1040410.0000000001"/>
    <n v="744269"/>
    <n v="996173"/>
    <n v="761165"/>
    <n v="952090"/>
    <n v="777038"/>
    <s v="WA.2378.EBD.952.101.D"/>
    <s v="WA.2378.EBD.952.101.D.521241"/>
    <s v="WA.2378.EBD.952.101.D.521241.000898"/>
    <s v="000898"/>
    <s v="WA.2378.EBD.952.101.D.521241.3"/>
    <s v="3"/>
    <s v="Perencanaan Umum"/>
    <x v="0"/>
    <m/>
    <m/>
    <s v="Belanja Barang"/>
    <s v="Belanja Barang Non Operasional"/>
    <s v="Non Ops Lainnya"/>
    <s v="Covid"/>
  </r>
  <r>
    <s v="12"/>
    <s v="626402"/>
    <s v="SEKRETARIAT BADAN RISET DAN SUMBERDAYA MANUSIA KELAUTAN DAN PERIKANAN"/>
    <x v="0"/>
    <x v="0"/>
    <x v="2"/>
    <x v="8"/>
    <x v="34"/>
    <x v="107"/>
    <x v="2"/>
    <x v="358"/>
    <n v="8"/>
    <n v="900000"/>
    <n v="7200000"/>
    <n v="0"/>
    <n v="7200000"/>
    <m/>
    <n v="43439"/>
    <n v="1734768"/>
    <n v="364637"/>
    <n v="2435990"/>
    <n v="355997"/>
    <n v="288490"/>
    <n v="390154"/>
    <n v="279101"/>
    <n v="373565"/>
    <n v="285437"/>
    <n v="357034"/>
    <n v="291388"/>
    <s v="WA.2378.EBD.952.101.D"/>
    <s v="WA.2378.EBD.952.101.D.522151"/>
    <s v="WA.2378.EBD.952.101.D.522151.000903"/>
    <s v="000903"/>
    <s v="WA.2378.EBD.952.101.D.522151.3"/>
    <s v="3"/>
    <s v="Perencanaan Umum"/>
    <x v="0"/>
    <m/>
    <m/>
    <s v="Belanja Barang"/>
    <s v="Belanja Barang Non Operasional"/>
    <s v="Belanja Jasa"/>
    <s v="Non Covid"/>
  </r>
  <r>
    <s v="12"/>
    <s v="626402"/>
    <s v="SEKRETARIAT BADAN RISET DAN SUMBERDAYA MANUSIA KELAUTAN DAN PERIKANAN"/>
    <x v="0"/>
    <x v="0"/>
    <x v="2"/>
    <x v="8"/>
    <x v="34"/>
    <x v="107"/>
    <x v="28"/>
    <x v="342"/>
    <n v="20"/>
    <n v="150000"/>
    <n v="3000000"/>
    <n v="0"/>
    <n v="3000000"/>
    <m/>
    <n v="18100"/>
    <n v="722820"/>
    <n v="151932"/>
    <n v="1014996"/>
    <n v="148332"/>
    <n v="120204"/>
    <n v="162564"/>
    <n v="116292"/>
    <n v="155652"/>
    <n v="118932"/>
    <n v="148764"/>
    <n v="121412"/>
    <s v="WA.2378.EBD.952.101.D"/>
    <s v="WA.2378.EBD.952.101.D.524114"/>
    <s v="WA.2378.EBD.952.101.D.524114.000907"/>
    <s v="000907"/>
    <s v="WA.2378.EBD.952.101.D.524114.2"/>
    <s v="2"/>
    <s v="Perencanaan Umum"/>
    <x v="0"/>
    <m/>
    <m/>
    <s v="Belanja Barang"/>
    <s v="Belanja Barang Non Operasional"/>
    <s v="Perjalanan Dinas"/>
    <s v="Non Covid"/>
  </r>
  <r>
    <s v="12"/>
    <s v="626402"/>
    <s v="SEKRETARIAT BADAN RISET DAN SUMBERDAYA MANUSIA KELAUTAN DAN PERIKANAN"/>
    <x v="0"/>
    <x v="0"/>
    <x v="2"/>
    <x v="8"/>
    <x v="34"/>
    <x v="107"/>
    <x v="28"/>
    <x v="359"/>
    <n v="140"/>
    <n v="1197000"/>
    <n v="167580000"/>
    <n v="0"/>
    <n v="167580000"/>
    <m/>
    <n v="1011041"/>
    <n v="40376725"/>
    <n v="8486922"/>
    <n v="56697677"/>
    <n v="8285825.9999999991"/>
    <n v="6714595"/>
    <n v="9080825"/>
    <n v="6496071"/>
    <n v="8694721"/>
    <n v="6643542"/>
    <n v="8309957"/>
    <n v="6782098"/>
    <s v="WA.2378.EBD.952.101.D"/>
    <s v="WA.2378.EBD.952.101.D.524114"/>
    <s v="WA.2378.EBD.952.101.D.524114.001341"/>
    <s v="001341"/>
    <s v="WA.2378.EBD.952.101.D.524114.4"/>
    <s v="4"/>
    <s v="Perencanaan Umum"/>
    <x v="0"/>
    <m/>
    <m/>
    <s v="Belanja Barang"/>
    <s v="Belanja Barang Non Operasional"/>
    <s v="Perjalanan Dinas"/>
    <s v="Non Covid"/>
  </r>
  <r>
    <s v="12"/>
    <s v="626402"/>
    <s v="SEKRETARIAT BADAN RISET DAN SUMBERDAYA MANUSIA KELAUTAN DAN PERIKANAN"/>
    <x v="0"/>
    <x v="0"/>
    <x v="2"/>
    <x v="8"/>
    <x v="34"/>
    <x v="107"/>
    <x v="28"/>
    <x v="360"/>
    <n v="210"/>
    <n v="180000"/>
    <n v="37800000"/>
    <n v="0"/>
    <n v="37800000"/>
    <m/>
    <n v="228054"/>
    <n v="9107532"/>
    <n v="1914343"/>
    <n v="12788950"/>
    <n v="1868983"/>
    <n v="1514570"/>
    <n v="2048306"/>
    <n v="1465279"/>
    <n v="1961215"/>
    <n v="1498543"/>
    <n v="1874426"/>
    <n v="1529799"/>
    <s v="WA.2378.EBD.952.101.D"/>
    <s v="WA.2378.EBD.952.101.D.524114"/>
    <s v="WA.2378.EBD.952.101.D.524114.001342"/>
    <s v="001342"/>
    <s v="WA.2378.EBD.952.101.D.524114.5"/>
    <s v="5"/>
    <s v="Perencanaan Umum"/>
    <x v="0"/>
    <m/>
    <m/>
    <s v="Belanja Barang"/>
    <s v="Belanja Barang Non Operasional"/>
    <s v="Perjalanan Dinas"/>
    <s v="Non Covid"/>
  </r>
  <r>
    <s v="12"/>
    <s v="626402"/>
    <s v="SEKRETARIAT BADAN RISET DAN SUMBERDAYA MANUSIA KELAUTAN DAN PERIKANAN"/>
    <x v="0"/>
    <x v="0"/>
    <x v="2"/>
    <x v="8"/>
    <x v="34"/>
    <x v="107"/>
    <x v="28"/>
    <x v="361"/>
    <n v="70"/>
    <n v="150000"/>
    <n v="10500000"/>
    <n v="0"/>
    <n v="10500000"/>
    <m/>
    <n v="63348"/>
    <n v="2529870"/>
    <n v="531762"/>
    <n v="3552486"/>
    <n v="519162.00000000006"/>
    <n v="420714"/>
    <n v="568974"/>
    <n v="407022"/>
    <n v="544782"/>
    <n v="416262"/>
    <n v="520674"/>
    <n v="424944"/>
    <s v="WA.2378.EBD.952.101.D"/>
    <s v="WA.2378.EBD.952.101.D.524114"/>
    <s v="WA.2378.EBD.952.101.D.524114.001343"/>
    <s v="001343"/>
    <s v="WA.2378.EBD.952.101.D.524114.6"/>
    <s v="6"/>
    <s v="Perencanaan Umum"/>
    <x v="0"/>
    <m/>
    <m/>
    <s v="Belanja Barang"/>
    <s v="Belanja Barang Non Operasional"/>
    <s v="Perjalanan Dinas"/>
    <s v="Non Covid"/>
  </r>
  <r>
    <s v="12"/>
    <s v="626402"/>
    <s v="SEKRETARIAT BADAN RISET DAN SUMBERDAYA MANUSIA KELAUTAN DAN PERIKANAN"/>
    <x v="0"/>
    <x v="0"/>
    <x v="2"/>
    <x v="8"/>
    <x v="34"/>
    <x v="107"/>
    <x v="26"/>
    <x v="362"/>
    <n v="600"/>
    <n v="130000"/>
    <n v="78000000"/>
    <n v="0"/>
    <n v="78000000"/>
    <m/>
    <n v="470588"/>
    <n v="18793320"/>
    <n v="3950232"/>
    <n v="26389896"/>
    <n v="3856632"/>
    <n v="3125304"/>
    <n v="4226664"/>
    <n v="3023592"/>
    <n v="4046952"/>
    <n v="3092232"/>
    <n v="3867864"/>
    <n v="3156724"/>
    <s v="WA.2378.EBD.952.101.D"/>
    <s v="WA.2378.EBD.952.101.D.524119"/>
    <s v="WA.2378.EBD.952.101.D.524119.000909"/>
    <s v="000909"/>
    <s v="WA.2378.EBD.952.101.D.524119.2"/>
    <s v="2"/>
    <s v="Perencanaan Umum"/>
    <x v="0"/>
    <m/>
    <m/>
    <s v="Belanja Barang"/>
    <s v="Belanja Barang Non Operasional"/>
    <s v="Perjalanan Dinas"/>
    <s v="Non Covid"/>
  </r>
  <r>
    <s v="12"/>
    <s v="626402"/>
    <s v="SEKRETARIAT BADAN RISET DAN SUMBERDAYA MANUSIA KELAUTAN DAN PERIKANAN"/>
    <x v="0"/>
    <x v="0"/>
    <x v="2"/>
    <x v="8"/>
    <x v="34"/>
    <x v="107"/>
    <x v="26"/>
    <x v="363"/>
    <n v="30"/>
    <n v="1410000"/>
    <n v="42300000"/>
    <n v="0"/>
    <n v="42300000"/>
    <m/>
    <n v="255204"/>
    <n v="10191762"/>
    <n v="2142241"/>
    <n v="14311444"/>
    <n v="2091481.0000000002"/>
    <n v="1694874"/>
    <n v="2292150"/>
    <n v="1639717"/>
    <n v="2194693"/>
    <n v="1676941"/>
    <n v="2097570"/>
    <n v="1711923"/>
    <s v="WA.2378.EBD.952.101.D"/>
    <s v="WA.2378.EBD.952.101.D.524119"/>
    <s v="WA.2378.EBD.952.101.D.524119.000910"/>
    <s v="000910"/>
    <s v="WA.2378.EBD.952.101.D.524119.3"/>
    <s v="3"/>
    <s v="Perencanaan Umum"/>
    <x v="0"/>
    <m/>
    <m/>
    <s v="Belanja Barang"/>
    <s v="Belanja Barang Non Operasional"/>
    <s v="Perjalanan Dinas"/>
    <s v="Non Covid"/>
  </r>
  <r>
    <s v="12"/>
    <s v="626402"/>
    <s v="SEKRETARIAT BADAN RISET DAN SUMBERDAYA MANUSIA KELAUTAN DAN PERIKANAN"/>
    <x v="0"/>
    <x v="0"/>
    <x v="2"/>
    <x v="8"/>
    <x v="35"/>
    <x v="108"/>
    <x v="0"/>
    <x v="364"/>
    <n v="100"/>
    <n v="22000"/>
    <n v="2200000"/>
    <n v="0"/>
    <n v="2200000"/>
    <m/>
    <n v="183000"/>
    <n v="183000"/>
    <n v="183000"/>
    <n v="183000"/>
    <n v="183000"/>
    <n v="183000"/>
    <n v="183000"/>
    <n v="183000"/>
    <n v="183000"/>
    <n v="183000"/>
    <n v="183000"/>
    <n v="187000"/>
    <s v="WA.2378.EBD.952.201.A"/>
    <s v="WA.2378.EBD.952.201.A.521211"/>
    <s v="WA.2378.EBD.952.201.A.521211.000913"/>
    <s v="000913"/>
    <s v="WA.2378.EBD.952.201.A.521211.3"/>
    <s v="3"/>
    <s v="Penyusunan Perencanaan Kinerja Pelatihan dan Penyuluhan KP"/>
    <x v="2"/>
    <m/>
    <m/>
    <s v="Belanja Barang"/>
    <s v="Belanja Barang Non Operasional"/>
    <s v="Belanja Bahan"/>
    <s v="Non Covid"/>
  </r>
  <r>
    <s v="12"/>
    <s v="626402"/>
    <s v="SEKRETARIAT BADAN RISET DAN SUMBERDAYA MANUSIA KELAUTAN DAN PERIKANAN"/>
    <x v="0"/>
    <x v="0"/>
    <x v="2"/>
    <x v="8"/>
    <x v="35"/>
    <x v="108"/>
    <x v="0"/>
    <x v="365"/>
    <n v="3"/>
    <n v="3500000"/>
    <n v="10500000"/>
    <n v="0"/>
    <n v="10500000"/>
    <m/>
    <n v="875000"/>
    <n v="875000"/>
    <n v="875000"/>
    <n v="875000"/>
    <n v="875000"/>
    <n v="875000"/>
    <n v="875000"/>
    <n v="875000"/>
    <n v="875000"/>
    <n v="875000"/>
    <n v="875000"/>
    <n v="875000"/>
    <s v="WA.2378.EBD.952.201.A"/>
    <s v="WA.2378.EBD.952.201.A.521211"/>
    <s v="WA.2378.EBD.952.201.A.521211.000914"/>
    <s v="000914"/>
    <s v="WA.2378.EBD.952.201.A.521211.4"/>
    <s v="4"/>
    <s v="Penyusunan Perencanaan Kinerja Pelatihan dan Penyuluhan KP"/>
    <x v="2"/>
    <m/>
    <m/>
    <s v="Belanja Barang"/>
    <s v="Belanja Barang Non Operasional"/>
    <s v="Belanja Bahan"/>
    <s v="Non Covid"/>
  </r>
  <r>
    <s v="12"/>
    <s v="626402"/>
    <s v="SEKRETARIAT BADAN RISET DAN SUMBERDAYA MANUSIA KELAUTAN DAN PERIKANAN"/>
    <x v="0"/>
    <x v="0"/>
    <x v="2"/>
    <x v="8"/>
    <x v="35"/>
    <x v="109"/>
    <x v="0"/>
    <x v="366"/>
    <n v="100"/>
    <n v="22000"/>
    <n v="2200000"/>
    <n v="0"/>
    <n v="2200000"/>
    <m/>
    <n v="183000"/>
    <n v="183000"/>
    <n v="183000"/>
    <n v="183000"/>
    <n v="183000"/>
    <n v="183000"/>
    <n v="183000"/>
    <n v="183000"/>
    <n v="183000"/>
    <n v="183000"/>
    <n v="183000"/>
    <n v="187000"/>
    <s v="WA.2378.EBD.952.201.B"/>
    <s v="WA.2378.EBD.952.201.B.521211"/>
    <s v="WA.2378.EBD.952.201.B.521211.000918"/>
    <s v="000918"/>
    <s v="WA.2378.EBD.952.201.B.521211.3"/>
    <s v="3"/>
    <s v="Penyusunan Renja Kegiatan Pelatihan dan Penyuluhan KP TA 2024"/>
    <x v="2"/>
    <m/>
    <m/>
    <s v="Belanja Barang"/>
    <s v="Belanja Barang Non Operasional"/>
    <s v="Belanja Bahan"/>
    <s v="Non Covid"/>
  </r>
  <r>
    <s v="12"/>
    <s v="626402"/>
    <s v="SEKRETARIAT BADAN RISET DAN SUMBERDAYA MANUSIA KELAUTAN DAN PERIKANAN"/>
    <x v="0"/>
    <x v="0"/>
    <x v="2"/>
    <x v="8"/>
    <x v="35"/>
    <x v="109"/>
    <x v="0"/>
    <x v="365"/>
    <n v="3"/>
    <n v="3500000"/>
    <n v="10500000"/>
    <n v="0"/>
    <n v="10500000"/>
    <m/>
    <n v="875000"/>
    <n v="875000"/>
    <n v="875000"/>
    <n v="875000"/>
    <n v="875000"/>
    <n v="875000"/>
    <n v="875000"/>
    <n v="875000"/>
    <n v="875000"/>
    <n v="875000"/>
    <n v="875000"/>
    <n v="875000"/>
    <s v="WA.2378.EBD.952.201.B"/>
    <s v="WA.2378.EBD.952.201.B.521211"/>
    <s v="WA.2378.EBD.952.201.B.521211.000919"/>
    <s v="000919"/>
    <s v="WA.2378.EBD.952.201.B.521211.4"/>
    <s v="4"/>
    <s v="Penyusunan Renja Kegiatan Pelatihan dan Penyuluhan KP TA 2024"/>
    <x v="2"/>
    <m/>
    <m/>
    <s v="Belanja Barang"/>
    <s v="Belanja Barang Non Operasional"/>
    <s v="Belanja Bahan"/>
    <s v="Non Covid"/>
  </r>
  <r>
    <s v="12"/>
    <s v="626402"/>
    <s v="SEKRETARIAT BADAN RISET DAN SUMBERDAYA MANUSIA KELAUTAN DAN PERIKANAN"/>
    <x v="0"/>
    <x v="0"/>
    <x v="2"/>
    <x v="8"/>
    <x v="35"/>
    <x v="110"/>
    <x v="0"/>
    <x v="57"/>
    <n v="2"/>
    <n v="1500000"/>
    <n v="3000000"/>
    <n v="0"/>
    <n v="3000000"/>
    <m/>
    <n v="250000"/>
    <n v="250000"/>
    <n v="250000"/>
    <n v="250000"/>
    <n v="250000"/>
    <n v="250000"/>
    <n v="250000"/>
    <n v="250000"/>
    <n v="250000"/>
    <n v="250000"/>
    <n v="250000"/>
    <n v="250000"/>
    <s v="WA.2378.EBD.952.201.C"/>
    <s v="WA.2378.EBD.952.201.C.521211"/>
    <s v="WA.2378.EBD.952.201.C.521211.000924"/>
    <s v="000924"/>
    <s v="WA.2378.EBD.952.201.C.521211.3"/>
    <s v="3"/>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0"/>
    <x v="367"/>
    <n v="160"/>
    <n v="350000"/>
    <n v="56000000"/>
    <n v="0"/>
    <n v="56000000"/>
    <m/>
    <n v="4666000"/>
    <n v="4666000"/>
    <n v="4666000"/>
    <n v="4666000"/>
    <n v="4666000"/>
    <n v="4666000"/>
    <n v="4666000"/>
    <n v="4666000"/>
    <n v="4666000"/>
    <n v="4666000"/>
    <n v="4666000"/>
    <n v="4674000"/>
    <s v="WA.2378.EBD.952.201.C"/>
    <s v="WA.2378.EBD.952.201.C.521211"/>
    <s v="WA.2378.EBD.952.201.C.521211.000925"/>
    <s v="000925"/>
    <s v="WA.2378.EBD.952.201.C.521211.4"/>
    <s v="4"/>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0"/>
    <x v="368"/>
    <n v="1"/>
    <n v="3250000"/>
    <n v="3250000"/>
    <n v="0"/>
    <n v="3250000"/>
    <m/>
    <n v="270000"/>
    <n v="270000"/>
    <n v="270000"/>
    <n v="270000"/>
    <n v="270000"/>
    <n v="270000"/>
    <n v="270000"/>
    <n v="270000"/>
    <n v="270000"/>
    <n v="270000"/>
    <n v="270000"/>
    <n v="280000"/>
    <s v="WA.2378.EBD.952.201.C"/>
    <s v="WA.2378.EBD.952.201.C.521211"/>
    <s v="WA.2378.EBD.952.201.C.521211.000926"/>
    <s v="000926"/>
    <s v="WA.2378.EBD.952.201.C.521211.5"/>
    <s v="5"/>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0"/>
    <x v="369"/>
    <n v="75"/>
    <n v="22000"/>
    <n v="1650000"/>
    <n v="0"/>
    <n v="1650000"/>
    <m/>
    <n v="137000"/>
    <n v="137000"/>
    <n v="137000"/>
    <n v="137000"/>
    <n v="137000"/>
    <n v="137000"/>
    <n v="137000"/>
    <n v="137000"/>
    <n v="137000"/>
    <n v="137000"/>
    <n v="137000"/>
    <n v="143000"/>
    <s v="WA.2378.EBD.952.201.C"/>
    <s v="WA.2378.EBD.952.201.C.521211"/>
    <s v="WA.2378.EBD.952.201.C.521211.000927"/>
    <s v="000927"/>
    <s v="WA.2378.EBD.952.201.C.521211.6"/>
    <s v="6"/>
    <s v="Konsolidasi Teknis Kegiatan Pelatihan dan Penyuluhan KP"/>
    <x v="2"/>
    <m/>
    <m/>
    <s v="Belanja Barang"/>
    <s v="Belanja Barang Non Operasional"/>
    <s v="Belanja Bahan"/>
    <s v="Non Covid"/>
  </r>
  <r>
    <s v="12"/>
    <s v="626402"/>
    <s v="SEKRETARIAT BADAN RISET DAN SUMBERDAYA MANUSIA KELAUTAN DAN PERIKANAN"/>
    <x v="0"/>
    <x v="0"/>
    <x v="2"/>
    <x v="8"/>
    <x v="35"/>
    <x v="110"/>
    <x v="2"/>
    <x v="370"/>
    <n v="12"/>
    <n v="900000"/>
    <n v="10800000"/>
    <n v="0"/>
    <n v="10800000"/>
    <m/>
    <n v="900000"/>
    <n v="900000"/>
    <n v="900000"/>
    <n v="900000"/>
    <n v="900000"/>
    <n v="900000"/>
    <n v="900000"/>
    <n v="900000"/>
    <n v="900000"/>
    <n v="900000"/>
    <n v="900000"/>
    <n v="900000"/>
    <s v="WA.2378.EBD.952.201.C"/>
    <s v="WA.2378.EBD.952.201.C.522151"/>
    <s v="WA.2378.EBD.952.201.C.522151.000930"/>
    <s v="000930"/>
    <s v="WA.2378.EBD.952.201.C.522151.3"/>
    <s v="3"/>
    <s v="Konsolidasi Teknis Kegiatan Pelatihan dan Penyuluhan KP"/>
    <x v="2"/>
    <m/>
    <m/>
    <s v="Belanja Barang"/>
    <s v="Belanja Barang Non Operasional"/>
    <s v="Belanja Jasa"/>
    <s v="Non Covid"/>
  </r>
  <r>
    <s v="12"/>
    <s v="626402"/>
    <s v="SEKRETARIAT BADAN RISET DAN SUMBERDAYA MANUSIA KELAUTAN DAN PERIKANAN"/>
    <x v="0"/>
    <x v="0"/>
    <x v="2"/>
    <x v="8"/>
    <x v="35"/>
    <x v="110"/>
    <x v="26"/>
    <x v="371"/>
    <n v="160"/>
    <n v="3034000"/>
    <n v="485400000"/>
    <n v="0"/>
    <n v="485400000"/>
    <m/>
    <n v="40450000"/>
    <n v="40450000"/>
    <n v="40450000"/>
    <n v="40450000"/>
    <n v="40450000"/>
    <n v="40450000"/>
    <n v="40450000"/>
    <n v="40450000"/>
    <n v="40450000"/>
    <n v="40450000"/>
    <n v="40450000"/>
    <n v="40450000"/>
    <s v="WA.2378.EBD.952.201.C"/>
    <s v="WA.2378.EBD.952.201.C.524119"/>
    <s v="WA.2378.EBD.952.201.C.524119.000933"/>
    <s v="000933"/>
    <s v="WA.2378.EBD.952.201.C.524119.2"/>
    <s v="2"/>
    <s v="Konsolidasi Teknis Kegiatan Pelatihan dan Penyuluhan KP"/>
    <x v="2"/>
    <m/>
    <m/>
    <s v="Belanja Barang"/>
    <s v="Belanja Barang Non Operasional"/>
    <s v="Perjalanan Dinas"/>
    <s v="Non Covid"/>
  </r>
  <r>
    <s v="12"/>
    <s v="626402"/>
    <s v="SEKRETARIAT BADAN RISET DAN SUMBERDAYA MANUSIA KELAUTAN DAN PERIKANAN"/>
    <x v="0"/>
    <x v="0"/>
    <x v="2"/>
    <x v="8"/>
    <x v="35"/>
    <x v="111"/>
    <x v="0"/>
    <x v="372"/>
    <n v="4"/>
    <n v="3000000"/>
    <n v="12000000"/>
    <n v="0"/>
    <n v="12000000"/>
    <m/>
    <n v="1000000"/>
    <n v="1000000"/>
    <n v="1000000"/>
    <n v="1000000"/>
    <n v="1000000"/>
    <n v="1000000"/>
    <n v="1000000"/>
    <n v="1000000"/>
    <n v="1000000"/>
    <n v="1000000"/>
    <n v="1000000"/>
    <n v="1000000"/>
    <s v="WA.2378.EBD.952.201.D"/>
    <s v="WA.2378.EBD.952.201.D.521211"/>
    <s v="WA.2378.EBD.952.201.D.521211.000936"/>
    <s v="000936"/>
    <s v="WA.2378.EBD.952.201.D.521211.3"/>
    <s v="3"/>
    <s v="Penyusunan Dokumen Rumusan Kebijakan Teknis Penyelenggaraan Pelatihan dan Penyuluhan serta Sertifikasi KP"/>
    <x v="2"/>
    <m/>
    <m/>
    <s v="Belanja Barang"/>
    <s v="Belanja Barang Non Operasional"/>
    <s v="Belanja Bahan"/>
    <s v="Non Covid"/>
  </r>
  <r>
    <s v="12"/>
    <s v="626402"/>
    <s v="SEKRETARIAT BADAN RISET DAN SUMBERDAYA MANUSIA KELAUTAN DAN PERIKANAN"/>
    <x v="0"/>
    <x v="0"/>
    <x v="2"/>
    <x v="8"/>
    <x v="35"/>
    <x v="111"/>
    <x v="0"/>
    <x v="373"/>
    <n v="200"/>
    <n v="75000"/>
    <n v="15000000"/>
    <n v="0"/>
    <n v="15000000"/>
    <m/>
    <n v="1250000"/>
    <n v="1250000"/>
    <n v="1250000"/>
    <n v="1250000"/>
    <n v="1250000"/>
    <n v="1250000"/>
    <n v="1250000"/>
    <n v="1250000"/>
    <n v="1250000"/>
    <n v="1250000"/>
    <n v="1250000"/>
    <n v="1250000"/>
    <s v="WA.2378.EBD.952.201.D"/>
    <s v="WA.2378.EBD.952.201.D.521211"/>
    <s v="WA.2378.EBD.952.201.D.521211.000937"/>
    <s v="000937"/>
    <s v="WA.2378.EBD.952.201.D.521211.4"/>
    <s v="4"/>
    <s v="Penyusunan Dokumen Rumusan Kebijakan Teknis Penyelenggaraan Pelatihan dan Penyuluhan serta Sertifikasi KP"/>
    <x v="2"/>
    <m/>
    <m/>
    <s v="Belanja Barang"/>
    <s v="Belanja Barang Non Operasional"/>
    <s v="Belanja Bahan"/>
    <s v="Non Covid"/>
  </r>
  <r>
    <s v="12"/>
    <s v="626402"/>
    <s v="SEKRETARIAT BADAN RISET DAN SUMBERDAYA MANUSIA KELAUTAN DAN PERIKANAN"/>
    <x v="0"/>
    <x v="0"/>
    <x v="2"/>
    <x v="8"/>
    <x v="35"/>
    <x v="111"/>
    <x v="2"/>
    <x v="374"/>
    <n v="4"/>
    <n v="1400000"/>
    <n v="5600000"/>
    <n v="0"/>
    <n v="5600000"/>
    <m/>
    <n v="466000"/>
    <n v="466000"/>
    <n v="466000"/>
    <n v="466000"/>
    <n v="466000"/>
    <n v="466000"/>
    <n v="466000"/>
    <n v="466000"/>
    <n v="466000"/>
    <n v="466000"/>
    <n v="466000"/>
    <n v="474000"/>
    <s v="WA.2378.EBD.952.201.D"/>
    <s v="WA.2378.EBD.952.201.D.522151"/>
    <s v="WA.2378.EBD.952.201.D.522151.000940"/>
    <s v="000940"/>
    <s v="WA.2378.EBD.952.201.D.522151.2"/>
    <s v="2"/>
    <s v="Penyusunan Dokumen Rumusan Kebijakan Teknis Penyelenggaraan Pelatihan dan Penyuluhan serta Sertifikasi KP"/>
    <x v="2"/>
    <m/>
    <m/>
    <s v="Belanja Barang"/>
    <s v="Belanja Barang Non Operasional"/>
    <s v="Belanja Jasa"/>
    <s v="Non Covid"/>
  </r>
  <r>
    <s v="12"/>
    <s v="626402"/>
    <s v="SEKRETARIAT BADAN RISET DAN SUMBERDAYA MANUSIA KELAUTAN DAN PERIKANAN"/>
    <x v="0"/>
    <x v="0"/>
    <x v="2"/>
    <x v="8"/>
    <x v="35"/>
    <x v="111"/>
    <x v="2"/>
    <x v="375"/>
    <n v="8"/>
    <n v="900000"/>
    <n v="7200000"/>
    <n v="0"/>
    <n v="7200000"/>
    <m/>
    <n v="600000"/>
    <n v="600000"/>
    <n v="600000"/>
    <n v="600000"/>
    <n v="600000"/>
    <n v="600000"/>
    <n v="600000"/>
    <n v="600000"/>
    <n v="600000"/>
    <n v="600000"/>
    <n v="600000"/>
    <n v="600000"/>
    <s v="WA.2378.EBD.952.201.D"/>
    <s v="WA.2378.EBD.952.201.D.522151"/>
    <s v="WA.2378.EBD.952.201.D.522151.000942"/>
    <s v="000942"/>
    <s v="WA.2378.EBD.952.201.D.522151.4"/>
    <s v="4"/>
    <s v="Penyusunan Dokumen Rumusan Kebijakan Teknis Penyelenggaraan Pelatihan dan Penyuluhan serta Sertifikasi KP"/>
    <x v="2"/>
    <m/>
    <m/>
    <s v="Belanja Barang"/>
    <s v="Belanja Barang Non Operasional"/>
    <s v="Belanja Jasa"/>
    <s v="Non Covid"/>
  </r>
  <r>
    <s v="12"/>
    <s v="626402"/>
    <s v="SEKRETARIAT BADAN RISET DAN SUMBERDAYA MANUSIA KELAUTAN DAN PERIKANAN"/>
    <x v="0"/>
    <x v="0"/>
    <x v="2"/>
    <x v="5"/>
    <x v="36"/>
    <x v="112"/>
    <x v="0"/>
    <x v="376"/>
    <n v="4"/>
    <n v="2000000"/>
    <n v="8000000"/>
    <n v="0"/>
    <n v="8000000"/>
    <m/>
    <n v="666000"/>
    <n v="666000"/>
    <n v="666000"/>
    <n v="666000"/>
    <n v="666000"/>
    <n v="666000"/>
    <n v="666000"/>
    <n v="666000"/>
    <n v="666000"/>
    <n v="666000"/>
    <n v="666000"/>
    <n v="674000"/>
    <s v="WA.2378.EBD.953.201.A"/>
    <s v="WA.2378.EBD.953.201.A.521211"/>
    <s v="WA.2378.EBD.953.201.A.521211.001246"/>
    <s v="001246"/>
    <s v="WA.2378.EBD.953.201.A.521211.4"/>
    <s v="4"/>
    <s v="MONITORING DAN EVALUASI PELATIHAN DAN PENYULUHAN"/>
    <x v="2"/>
    <m/>
    <m/>
    <s v="Belanja Barang"/>
    <s v="Belanja Barang Non Operasional"/>
    <s v="Belanja Bahan"/>
    <s v="Non Covid"/>
  </r>
  <r>
    <s v="12"/>
    <s v="626402"/>
    <s v="SEKRETARIAT BADAN RISET DAN SUMBERDAYA MANUSIA KELAUTAN DAN PERIKANAN"/>
    <x v="0"/>
    <x v="0"/>
    <x v="2"/>
    <x v="5"/>
    <x v="36"/>
    <x v="113"/>
    <x v="0"/>
    <x v="377"/>
    <n v="100"/>
    <n v="75000"/>
    <n v="7500000"/>
    <n v="0"/>
    <n v="7500000"/>
    <m/>
    <n v="625000"/>
    <n v="625000"/>
    <n v="625000"/>
    <n v="625000"/>
    <n v="625000"/>
    <n v="625000"/>
    <n v="625000"/>
    <n v="625000"/>
    <n v="625000"/>
    <n v="625000"/>
    <n v="625000"/>
    <n v="625000"/>
    <s v="WA.2378.EBD.953.201.B"/>
    <s v="WA.2378.EBD.953.201.B.521211"/>
    <s v="WA.2378.EBD.953.201.B.521211.001249"/>
    <s v="001249"/>
    <s v="WA.2378.EBD.953.201.B.521211.2"/>
    <s v="2"/>
    <s v="PENYUSUNAN INSTRUMEN MONITORING DAN EVALUASI PELATIHAN DAN PENYULUHAN KP"/>
    <x v="2"/>
    <m/>
    <m/>
    <s v="Belanja Barang"/>
    <s v="Belanja Barang Non Operasional"/>
    <s v="Belanja Bahan"/>
    <s v="Non Covid"/>
  </r>
  <r>
    <s v="12"/>
    <s v="626402"/>
    <s v="SEKRETARIAT BADAN RISET DAN SUMBERDAYA MANUSIA KELAUTAN DAN PERIKANAN"/>
    <x v="0"/>
    <x v="0"/>
    <x v="2"/>
    <x v="5"/>
    <x v="37"/>
    <x v="114"/>
    <x v="0"/>
    <x v="378"/>
    <n v="100"/>
    <n v="64000"/>
    <n v="6400000"/>
    <n v="0"/>
    <n v="6400000"/>
    <m/>
    <n v="533000"/>
    <n v="533000"/>
    <n v="533000"/>
    <n v="533000"/>
    <n v="533000"/>
    <n v="533000"/>
    <n v="533000"/>
    <n v="533000"/>
    <n v="533000"/>
    <n v="533000"/>
    <n v="533000"/>
    <n v="537000"/>
    <s v="WA.2378.EBD.953.202.A"/>
    <s v="WA.2378.EBD.953.202.A.521211"/>
    <s v="WA.2378.EBD.953.202.A.521211.001253"/>
    <s v="001253"/>
    <s v="WA.2378.EBD.953.202.A.521211.2"/>
    <s v="2"/>
    <s v="PENYUSUNAN LAPORAN KINERJA , REKON KINERJA PUSAT PELATIHAN DAN PENYULUHAN KP"/>
    <x v="2"/>
    <m/>
    <m/>
    <s v="Belanja Barang"/>
    <s v="Belanja Barang Non Operasional"/>
    <s v="Belanja Bahan"/>
    <s v="Non Covid"/>
  </r>
  <r>
    <s v="12"/>
    <s v="626402"/>
    <s v="SEKRETARIAT BADAN RISET DAN SUMBERDAYA MANUSIA KELAUTAN DAN PERIKANAN"/>
    <x v="0"/>
    <x v="0"/>
    <x v="2"/>
    <x v="5"/>
    <x v="37"/>
    <x v="115"/>
    <x v="0"/>
    <x v="379"/>
    <n v="80"/>
    <n v="75000"/>
    <n v="6000000"/>
    <n v="0"/>
    <n v="6000000"/>
    <m/>
    <n v="500000"/>
    <n v="500000"/>
    <n v="500000"/>
    <n v="500000"/>
    <n v="500000"/>
    <n v="500000"/>
    <n v="500000"/>
    <n v="500000"/>
    <n v="500000"/>
    <n v="500000"/>
    <n v="500000"/>
    <n v="500000"/>
    <s v="WA.2378.EBD.953.202.B"/>
    <s v="WA.2378.EBD.953.202.B.521211"/>
    <s v="WA.2378.EBD.953.202.B.521211.001257"/>
    <s v="001257"/>
    <s v="WA.2378.EBD.953.202.B.521211.2"/>
    <s v="2"/>
    <s v="PENILAIAN SAKIP MANDIRI dan PENDAMPINGAN WBK"/>
    <x v="2"/>
    <m/>
    <m/>
    <s v="Belanja Barang"/>
    <s v="Belanja Barang Non Operasional"/>
    <s v="Belanja Bahan"/>
    <s v="Non Covid"/>
  </r>
  <r>
    <s v="12"/>
    <s v="626402"/>
    <s v="SEKRETARIAT BADAN RISET DAN SUMBERDAYA MANUSIA KELAUTAN DAN PERIKANAN"/>
    <x v="0"/>
    <x v="0"/>
    <x v="2"/>
    <x v="5"/>
    <x v="37"/>
    <x v="116"/>
    <x v="0"/>
    <x v="380"/>
    <n v="100"/>
    <n v="64000"/>
    <n v="6400000"/>
    <n v="0"/>
    <n v="6400000"/>
    <m/>
    <n v="533000"/>
    <n v="533000"/>
    <n v="533000"/>
    <n v="533000"/>
    <n v="533000"/>
    <n v="533000"/>
    <n v="533000"/>
    <n v="533000"/>
    <n v="533000"/>
    <n v="533000"/>
    <n v="533000"/>
    <n v="537000"/>
    <s v="WA.2378.EBD.953.202.C"/>
    <s v="WA.2378.EBD.953.202.C.521211"/>
    <s v="WA.2378.EBD.953.202.C.521211.001261"/>
    <s v="001261"/>
    <s v="WA.2378.EBD.953.202.C.521211.2"/>
    <s v="2"/>
    <s v="PENYUSUNAN LAPORAN EVALUASI RENCANA AKSI, PELAYANAN PUBLIK DAN LAPORAN TAHUNAN"/>
    <x v="2"/>
    <m/>
    <m/>
    <s v="Belanja Barang"/>
    <s v="Belanja Barang Non Operasional"/>
    <s v="Belanja Bahan"/>
    <s v="Non Covid"/>
  </r>
  <r>
    <s v="12"/>
    <s v="626402"/>
    <s v="SEKRETARIAT BADAN RISET DAN SUMBERDAYA MANUSIA KELAUTAN DAN PERIKANAN"/>
    <x v="0"/>
    <x v="0"/>
    <x v="2"/>
    <x v="5"/>
    <x v="37"/>
    <x v="117"/>
    <x v="0"/>
    <x v="381"/>
    <n v="200"/>
    <n v="75000"/>
    <n v="15000000"/>
    <n v="0"/>
    <n v="15000000"/>
    <m/>
    <n v="1250000"/>
    <n v="1250000"/>
    <n v="1250000"/>
    <n v="1250000"/>
    <n v="1250000"/>
    <n v="1250000"/>
    <n v="1250000"/>
    <n v="1250000"/>
    <n v="1250000"/>
    <n v="1250000"/>
    <n v="1250000"/>
    <n v="1250000"/>
    <s v="WA.2378.EBD.953.202.D"/>
    <s v="WA.2378.EBD.953.202.D.521211"/>
    <s v="WA.2378.EBD.953.202.D.521211.001265"/>
    <s v="001265"/>
    <s v="WA.2378.EBD.953.202.D.521211.2"/>
    <s v="2"/>
    <s v="SIMLATLUH KP"/>
    <x v="2"/>
    <m/>
    <m/>
    <s v="Belanja Barang"/>
    <s v="Belanja Barang Non Operasional"/>
    <s v="Belanja Bahan"/>
    <s v="Non Covid"/>
  </r>
  <r>
    <s v="12"/>
    <s v="626402"/>
    <s v="SEKRETARIAT BADAN RISET DAN SUMBERDAYA MANUSIA KELAUTAN DAN PERIKANAN"/>
    <x v="0"/>
    <x v="0"/>
    <x v="2"/>
    <x v="9"/>
    <x v="38"/>
    <x v="118"/>
    <x v="0"/>
    <x v="58"/>
    <n v="3"/>
    <n v="2000000"/>
    <n v="6000000"/>
    <n v="0"/>
    <n v="6000000"/>
    <m/>
    <n v="54266"/>
    <n v="932563"/>
    <n v="854405"/>
    <n v="568983"/>
    <n v="622085"/>
    <n v="480845"/>
    <n v="63867"/>
    <n v="284755"/>
    <n v="496729"/>
    <n v="624000"/>
    <n v="495985"/>
    <n v="521517.00000000006"/>
    <s v="WA.2378.EBD.955.101.A"/>
    <s v="WA.2378.EBD.955.101.A.521211"/>
    <s v="WA.2378.EBD.955.101.A.521211.001016"/>
    <s v="001016"/>
    <s v="WA.2378.EBD.955.101.A.521211.2"/>
    <s v="2"/>
    <s v="Penyusunan Laporan Keuangan"/>
    <x v="0"/>
    <m/>
    <m/>
    <s v="Belanja Barang"/>
    <s v="Belanja Barang Non Operasional"/>
    <s v="Belanja Bahan"/>
    <s v="Non Covid"/>
  </r>
  <r>
    <s v="12"/>
    <s v="626402"/>
    <s v="SEKRETARIAT BADAN RISET DAN SUMBERDAYA MANUSIA KELAUTAN DAN PERIKANAN"/>
    <x v="0"/>
    <x v="0"/>
    <x v="2"/>
    <x v="9"/>
    <x v="38"/>
    <x v="118"/>
    <x v="0"/>
    <x v="382"/>
    <n v="8"/>
    <n v="2000000"/>
    <n v="16000000"/>
    <n v="0"/>
    <n v="16000000"/>
    <m/>
    <n v="144710"/>
    <n v="2486835"/>
    <n v="2278412"/>
    <n v="1517289"/>
    <n v="1658892"/>
    <n v="1282252"/>
    <n v="170311"/>
    <n v="759346"/>
    <n v="1324610"/>
    <n v="1664000"/>
    <n v="1322626"/>
    <n v="1390717"/>
    <s v="WA.2378.EBD.955.101.A"/>
    <s v="WA.2378.EBD.955.101.A.521211"/>
    <s v="WA.2378.EBD.955.101.A.521211.001018"/>
    <s v="001018"/>
    <s v="WA.2378.EBD.955.101.A.521211.4"/>
    <s v="4"/>
    <s v="Penyusunan Laporan Keuangan"/>
    <x v="0"/>
    <m/>
    <m/>
    <s v="Belanja Barang"/>
    <s v="Belanja Barang Non Operasional"/>
    <s v="Belanja Bahan"/>
    <s v="Non Covid"/>
  </r>
  <r>
    <s v="12"/>
    <s v="626402"/>
    <s v="SEKRETARIAT BADAN RISET DAN SUMBERDAYA MANUSIA KELAUTAN DAN PERIKANAN"/>
    <x v="0"/>
    <x v="0"/>
    <x v="2"/>
    <x v="9"/>
    <x v="38"/>
    <x v="118"/>
    <x v="0"/>
    <x v="25"/>
    <n v="3"/>
    <n v="2000000"/>
    <n v="6000000"/>
    <n v="0"/>
    <n v="6000000"/>
    <m/>
    <n v="54266"/>
    <n v="932563"/>
    <n v="854405"/>
    <n v="568983"/>
    <n v="622085"/>
    <n v="480845"/>
    <n v="63867"/>
    <n v="284755"/>
    <n v="496729"/>
    <n v="624000"/>
    <n v="495985"/>
    <n v="521517.00000000006"/>
    <s v="WA.2378.EBD.955.101.A"/>
    <s v="WA.2378.EBD.955.101.A.521211"/>
    <s v="WA.2378.EBD.955.101.A.521211.001019"/>
    <s v="001019"/>
    <s v="WA.2378.EBD.955.101.A.521211.5"/>
    <s v="5"/>
    <s v="Penyusunan Laporan Keuangan"/>
    <x v="0"/>
    <m/>
    <m/>
    <s v="Belanja Barang"/>
    <s v="Belanja Barang Non Operasional"/>
    <s v="Belanja Bahan"/>
    <s v="Non Covid"/>
  </r>
  <r>
    <s v="12"/>
    <s v="626402"/>
    <s v="SEKRETARIAT BADAN RISET DAN SUMBERDAYA MANUSIA KELAUTAN DAN PERIKANAN"/>
    <x v="0"/>
    <x v="0"/>
    <x v="2"/>
    <x v="9"/>
    <x v="38"/>
    <x v="118"/>
    <x v="0"/>
    <x v="383"/>
    <n v="3"/>
    <n v="2000000"/>
    <n v="6000000"/>
    <n v="0"/>
    <n v="6000000"/>
    <m/>
    <n v="54266"/>
    <n v="932563"/>
    <n v="854405"/>
    <n v="568983"/>
    <n v="622085"/>
    <n v="480845"/>
    <n v="63867"/>
    <n v="284755"/>
    <n v="496729"/>
    <n v="624000"/>
    <n v="495985"/>
    <n v="521517.00000000006"/>
    <s v="WA.2378.EBD.955.101.A"/>
    <s v="WA.2378.EBD.955.101.A.521211"/>
    <s v="WA.2378.EBD.955.101.A.521211.001020"/>
    <s v="001020"/>
    <s v="WA.2378.EBD.955.101.A.521211.6"/>
    <s v="6"/>
    <s v="Penyusunan Laporan Keuangan"/>
    <x v="0"/>
    <m/>
    <m/>
    <s v="Belanja Barang"/>
    <s v="Belanja Barang Non Operasional"/>
    <s v="Belanja Bahan"/>
    <s v="Non Covid"/>
  </r>
  <r>
    <s v="12"/>
    <s v="626402"/>
    <s v="SEKRETARIAT BADAN RISET DAN SUMBERDAYA MANUSIA KELAUTAN DAN PERIKANAN"/>
    <x v="0"/>
    <x v="0"/>
    <x v="2"/>
    <x v="9"/>
    <x v="38"/>
    <x v="118"/>
    <x v="0"/>
    <x v="384"/>
    <n v="12"/>
    <n v="2000000"/>
    <n v="24000000"/>
    <n v="0"/>
    <n v="24000000"/>
    <m/>
    <n v="217065"/>
    <n v="3730252"/>
    <n v="3417619"/>
    <n v="2275934"/>
    <n v="2488339"/>
    <n v="1923379"/>
    <n v="255466"/>
    <n v="1139019"/>
    <n v="1986916"/>
    <n v="2496000"/>
    <n v="1983940"/>
    <n v="2086071"/>
    <s v="WA.2378.EBD.955.101.A"/>
    <s v="WA.2378.EBD.955.101.A.521211"/>
    <s v="WA.2378.EBD.955.101.A.521211.001021"/>
    <s v="001021"/>
    <s v="WA.2378.EBD.955.101.A.521211.7"/>
    <s v="7"/>
    <s v="Penyusunan Laporan Keuangan"/>
    <x v="0"/>
    <m/>
    <m/>
    <s v="Belanja Barang"/>
    <s v="Belanja Barang Non Operasional"/>
    <s v="Belanja Bahan"/>
    <s v="Non Covid"/>
  </r>
  <r>
    <s v="12"/>
    <s v="626402"/>
    <s v="SEKRETARIAT BADAN RISET DAN SUMBERDAYA MANUSIA KELAUTAN DAN PERIKANAN"/>
    <x v="0"/>
    <x v="0"/>
    <x v="2"/>
    <x v="9"/>
    <x v="38"/>
    <x v="118"/>
    <x v="3"/>
    <x v="385"/>
    <n v="40"/>
    <n v="2500000"/>
    <n v="100000000"/>
    <n v="0"/>
    <n v="100000000"/>
    <m/>
    <n v="904438"/>
    <n v="15542718"/>
    <n v="14240078"/>
    <n v="9483058"/>
    <n v="10368078"/>
    <n v="8014078"/>
    <n v="1064442"/>
    <n v="4745912"/>
    <n v="8278815.0000000009"/>
    <n v="10400000"/>
    <n v="8266415.0000000009"/>
    <n v="8691968"/>
    <s v="WA.2378.EBD.955.101.A"/>
    <s v="WA.2378.EBD.955.101.A.524111"/>
    <s v="WA.2378.EBD.955.101.A.524111.001026"/>
    <s v="001026"/>
    <s v="WA.2378.EBD.955.101.A.524111.2"/>
    <s v="2"/>
    <s v="Penyusunan Laporan Keuangan"/>
    <x v="0"/>
    <m/>
    <m/>
    <s v="Belanja Barang"/>
    <s v="Belanja Barang Non Operasional"/>
    <s v="Perjalanan Dinas"/>
    <s v="Non Covid"/>
  </r>
  <r>
    <s v="12"/>
    <s v="626402"/>
    <s v="SEKRETARIAT BADAN RISET DAN SUMBERDAYA MANUSIA KELAUTAN DAN PERIKANAN"/>
    <x v="0"/>
    <x v="0"/>
    <x v="2"/>
    <x v="9"/>
    <x v="38"/>
    <x v="118"/>
    <x v="3"/>
    <x v="386"/>
    <n v="60"/>
    <n v="6000000"/>
    <n v="360000000"/>
    <n v="0"/>
    <n v="360000000"/>
    <m/>
    <n v="3255978"/>
    <n v="55953784"/>
    <n v="51264280"/>
    <n v="34139008"/>
    <n v="37325080"/>
    <n v="28850680"/>
    <n v="3831990"/>
    <n v="17085282"/>
    <n v="29803736"/>
    <n v="37440000"/>
    <n v="29759096"/>
    <n v="31291086"/>
    <s v="WA.2378.EBD.955.101.A"/>
    <s v="WA.2378.EBD.955.101.A.524111"/>
    <s v="WA.2378.EBD.955.101.A.524111.001027"/>
    <s v="001027"/>
    <s v="WA.2378.EBD.955.101.A.524111.3"/>
    <s v="3"/>
    <s v="Penyusunan Laporan Keuangan"/>
    <x v="0"/>
    <m/>
    <m/>
    <s v="Belanja Barang"/>
    <s v="Belanja Barang Non Operasional"/>
    <s v="Perjalanan Dinas"/>
    <s v="Non Covid"/>
  </r>
  <r>
    <s v="12"/>
    <s v="626402"/>
    <s v="SEKRETARIAT BADAN RISET DAN SUMBERDAYA MANUSIA KELAUTAN DAN PERIKANAN"/>
    <x v="0"/>
    <x v="0"/>
    <x v="2"/>
    <x v="9"/>
    <x v="38"/>
    <x v="118"/>
    <x v="3"/>
    <x v="387"/>
    <n v="24"/>
    <n v="3000000"/>
    <n v="72000000"/>
    <n v="0"/>
    <n v="72000000"/>
    <m/>
    <n v="651196"/>
    <n v="11190757"/>
    <n v="10252856"/>
    <n v="6827802"/>
    <n v="7465016"/>
    <n v="5770136"/>
    <n v="766398"/>
    <n v="3417056"/>
    <n v="5960747"/>
    <n v="7488000"/>
    <n v="5951819"/>
    <n v="6258217"/>
    <s v="WA.2378.EBD.955.101.A"/>
    <s v="WA.2378.EBD.955.101.A.524111"/>
    <s v="WA.2378.EBD.955.101.A.524111.001028"/>
    <s v="001028"/>
    <s v="WA.2378.EBD.955.101.A.524111.4"/>
    <s v="4"/>
    <s v="Penyusunan Laporan Keuangan"/>
    <x v="0"/>
    <m/>
    <m/>
    <s v="Belanja Barang"/>
    <s v="Belanja Barang Non Operasional"/>
    <s v="Perjalanan Dinas"/>
    <s v="Non Covid"/>
  </r>
  <r>
    <s v="12"/>
    <s v="626402"/>
    <s v="SEKRETARIAT BADAN RISET DAN SUMBERDAYA MANUSIA KELAUTAN DAN PERIKANAN"/>
    <x v="0"/>
    <x v="0"/>
    <x v="2"/>
    <x v="9"/>
    <x v="38"/>
    <x v="119"/>
    <x v="0"/>
    <x v="58"/>
    <n v="1"/>
    <n v="2000000"/>
    <n v="2000000"/>
    <n v="0"/>
    <n v="2000000"/>
    <m/>
    <n v="18089"/>
    <n v="310854"/>
    <n v="284802"/>
    <n v="189661"/>
    <n v="207362"/>
    <n v="160282"/>
    <n v="21289"/>
    <n v="94918"/>
    <n v="165576"/>
    <n v="208000"/>
    <n v="165328"/>
    <n v="173839"/>
    <s v="WA.2378.EBD.955.101.B"/>
    <s v="WA.2378.EBD.955.101.B.521211"/>
    <s v="WA.2378.EBD.955.101.B.521211.001032"/>
    <s v="001032"/>
    <s v="WA.2378.EBD.955.101.B.521211.2"/>
    <s v="2"/>
    <s v="Pengelolaan PNBP"/>
    <x v="0"/>
    <m/>
    <m/>
    <s v="Belanja Barang"/>
    <s v="Belanja Barang Non Operasional"/>
    <s v="Belanja Bahan"/>
    <s v="Non Covid"/>
  </r>
  <r>
    <s v="12"/>
    <s v="626402"/>
    <s v="SEKRETARIAT BADAN RISET DAN SUMBERDAYA MANUSIA KELAUTAN DAN PERIKANAN"/>
    <x v="0"/>
    <x v="0"/>
    <x v="2"/>
    <x v="9"/>
    <x v="38"/>
    <x v="119"/>
    <x v="0"/>
    <x v="388"/>
    <n v="5"/>
    <n v="2000000"/>
    <n v="10000000"/>
    <n v="0"/>
    <n v="10000000"/>
    <m/>
    <n v="90444"/>
    <n v="1554272"/>
    <n v="1424008"/>
    <n v="948306"/>
    <n v="1036808"/>
    <n v="801408"/>
    <n v="106444"/>
    <n v="474591"/>
    <n v="827882"/>
    <n v="1040000"/>
    <n v="826642"/>
    <n v="869195"/>
    <s v="WA.2378.EBD.955.101.B"/>
    <s v="WA.2378.EBD.955.101.B.521211"/>
    <s v="WA.2378.EBD.955.101.B.521211.001034"/>
    <s v="001034"/>
    <s v="WA.2378.EBD.955.101.B.521211.4"/>
    <s v="4"/>
    <s v="Pengelolaan PNBP"/>
    <x v="0"/>
    <m/>
    <m/>
    <s v="Belanja Barang"/>
    <s v="Belanja Barang Non Operasional"/>
    <s v="Belanja Bahan"/>
    <s v="Non Covid"/>
  </r>
  <r>
    <s v="12"/>
    <s v="626402"/>
    <s v="SEKRETARIAT BADAN RISET DAN SUMBERDAYA MANUSIA KELAUTAN DAN PERIKANAN"/>
    <x v="0"/>
    <x v="0"/>
    <x v="2"/>
    <x v="9"/>
    <x v="38"/>
    <x v="119"/>
    <x v="0"/>
    <x v="25"/>
    <n v="1"/>
    <n v="2000000"/>
    <n v="2000000"/>
    <n v="0"/>
    <n v="2000000"/>
    <m/>
    <n v="18089"/>
    <n v="310854"/>
    <n v="284802"/>
    <n v="189661"/>
    <n v="207362"/>
    <n v="160282"/>
    <n v="21289"/>
    <n v="94918"/>
    <n v="165576"/>
    <n v="208000"/>
    <n v="165328"/>
    <n v="173839"/>
    <s v="WA.2378.EBD.955.101.B"/>
    <s v="WA.2378.EBD.955.101.B.521211"/>
    <s v="WA.2378.EBD.955.101.B.521211.001035"/>
    <s v="001035"/>
    <s v="WA.2378.EBD.955.101.B.521211.5"/>
    <s v="5"/>
    <s v="Pengelolaan PNBP"/>
    <x v="0"/>
    <m/>
    <m/>
    <s v="Belanja Barang"/>
    <s v="Belanja Barang Non Operasional"/>
    <s v="Belanja Bahan"/>
    <s v="Non Covid"/>
  </r>
  <r>
    <s v="12"/>
    <s v="626402"/>
    <s v="SEKRETARIAT BADAN RISET DAN SUMBERDAYA MANUSIA KELAUTAN DAN PERIKANAN"/>
    <x v="0"/>
    <x v="0"/>
    <x v="2"/>
    <x v="9"/>
    <x v="38"/>
    <x v="119"/>
    <x v="0"/>
    <x v="383"/>
    <n v="1"/>
    <n v="2000000"/>
    <n v="2000000"/>
    <n v="0"/>
    <n v="2000000"/>
    <m/>
    <n v="18089"/>
    <n v="310854"/>
    <n v="284802"/>
    <n v="189661"/>
    <n v="207362"/>
    <n v="160282"/>
    <n v="21289"/>
    <n v="94918"/>
    <n v="165576"/>
    <n v="208000"/>
    <n v="165328"/>
    <n v="173839"/>
    <s v="WA.2378.EBD.955.101.B"/>
    <s v="WA.2378.EBD.955.101.B.521211"/>
    <s v="WA.2378.EBD.955.101.B.521211.001036"/>
    <s v="001036"/>
    <s v="WA.2378.EBD.955.101.B.521211.6"/>
    <s v="6"/>
    <s v="Pengelolaan PNBP"/>
    <x v="0"/>
    <m/>
    <m/>
    <s v="Belanja Barang"/>
    <s v="Belanja Barang Non Operasional"/>
    <s v="Belanja Bahan"/>
    <s v="Non Covid"/>
  </r>
  <r>
    <s v="12"/>
    <s v="626402"/>
    <s v="SEKRETARIAT BADAN RISET DAN SUMBERDAYA MANUSIA KELAUTAN DAN PERIKANAN"/>
    <x v="0"/>
    <x v="0"/>
    <x v="2"/>
    <x v="9"/>
    <x v="38"/>
    <x v="121"/>
    <x v="0"/>
    <x v="389"/>
    <n v="4"/>
    <n v="100000"/>
    <n v="400000"/>
    <n v="0"/>
    <n v="400000"/>
    <m/>
    <n v="3618"/>
    <n v="62171"/>
    <n v="56960"/>
    <n v="37932"/>
    <n v="41472"/>
    <n v="32055.999999999996"/>
    <n v="4258"/>
    <n v="18984"/>
    <n v="33115"/>
    <n v="41600"/>
    <n v="33066"/>
    <n v="34768"/>
    <s v="WA.2378.EBD.955.101.D"/>
    <s v="WA.2378.EBD.955.101.D.521211"/>
    <s v="WA.2378.EBD.955.101.D.521211.001049"/>
    <s v="001049"/>
    <s v="WA.2378.EBD.955.101.D.521211.2"/>
    <s v="2"/>
    <s v="Perbendaharaan Administrasi Keuangan"/>
    <x v="0"/>
    <m/>
    <m/>
    <s v="Belanja Barang"/>
    <s v="Belanja Barang Non Operasional"/>
    <s v="Belanja Bahan"/>
    <s v="Non Covid"/>
  </r>
  <r>
    <s v="12"/>
    <s v="626402"/>
    <s v="SEKRETARIAT BADAN RISET DAN SUMBERDAYA MANUSIA KELAUTAN DAN PERIKANAN"/>
    <x v="0"/>
    <x v="0"/>
    <x v="2"/>
    <x v="9"/>
    <x v="38"/>
    <x v="121"/>
    <x v="30"/>
    <x v="390"/>
    <n v="1"/>
    <n v="3601000"/>
    <n v="3601000"/>
    <n v="0"/>
    <n v="3601000"/>
    <m/>
    <n v="32569.000000000004"/>
    <n v="559693"/>
    <n v="512784.99999999994"/>
    <n v="341485"/>
    <n v="373354"/>
    <n v="288587"/>
    <n v="38331"/>
    <n v="170900"/>
    <n v="298120"/>
    <n v="374504"/>
    <n v="297674"/>
    <n v="312998"/>
    <s v="WA.2378.EBD.955.101.D"/>
    <s v="WA.2378.EBD.955.101.D.521241"/>
    <s v="WA.2378.EBD.955.101.D.521241.001051"/>
    <s v="001051"/>
    <s v="WA.2378.EBD.955.101.D.521241.2"/>
    <s v="2"/>
    <s v="Perbendaharaan Administrasi Keuangan"/>
    <x v="0"/>
    <m/>
    <m/>
    <s v="Belanja Barang"/>
    <s v="Belanja Barang Non Operasional"/>
    <s v="Non Ops Lainnya"/>
    <s v="Covid"/>
  </r>
  <r>
    <s v="12"/>
    <s v="626402"/>
    <s v="SEKRETARIAT BADAN RISET DAN SUMBERDAYA MANUSIA KELAUTAN DAN PERIKANAN"/>
    <x v="0"/>
    <x v="0"/>
    <x v="2"/>
    <x v="9"/>
    <x v="38"/>
    <x v="121"/>
    <x v="3"/>
    <x v="391"/>
    <n v="30"/>
    <n v="5313000"/>
    <n v="159399000"/>
    <n v="0"/>
    <n v="159399000"/>
    <m/>
    <n v="1441666"/>
    <n v="24774937"/>
    <n v="22698542"/>
    <n v="15115899"/>
    <n v="16526612.000000002"/>
    <n v="12774360"/>
    <n v="1696710"/>
    <n v="7564936"/>
    <n v="13196349"/>
    <n v="16577496"/>
    <n v="13176584"/>
    <n v="13854909"/>
    <s v="WA.2378.EBD.955.101.D"/>
    <s v="WA.2378.EBD.955.101.D.524111"/>
    <s v="WA.2378.EBD.955.101.D.524111.001056"/>
    <s v="001056"/>
    <s v="WA.2378.EBD.955.101.D.524111.2"/>
    <s v="2"/>
    <s v="Perbendaharaan Administrasi Keuangan"/>
    <x v="0"/>
    <m/>
    <m/>
    <s v="Belanja Barang"/>
    <s v="Belanja Barang Non Operasional"/>
    <s v="Perjalanan Dinas"/>
    <s v="Non Covid"/>
  </r>
  <r>
    <s v="12"/>
    <s v="626402"/>
    <s v="SEKRETARIAT BADAN RISET DAN SUMBERDAYA MANUSIA KELAUTAN DAN PERIKANAN"/>
    <x v="0"/>
    <x v="0"/>
    <x v="2"/>
    <x v="9"/>
    <x v="38"/>
    <x v="122"/>
    <x v="0"/>
    <x v="392"/>
    <n v="2"/>
    <n v="2000000"/>
    <n v="4000000"/>
    <n v="0"/>
    <n v="4000000"/>
    <m/>
    <n v="36178"/>
    <n v="621709"/>
    <n v="569603"/>
    <n v="379322"/>
    <n v="414723"/>
    <n v="320563"/>
    <n v="42578"/>
    <n v="189836"/>
    <n v="331153"/>
    <n v="416000"/>
    <n v="330657"/>
    <n v="347678"/>
    <s v="WA.2378.EBD.955.101.E"/>
    <s v="WA.2378.EBD.955.101.E.521211"/>
    <s v="WA.2378.EBD.955.101.E.521211.001059"/>
    <s v="001059"/>
    <s v="WA.2378.EBD.955.101.E.521211.2"/>
    <s v="2"/>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0"/>
    <x v="393"/>
    <n v="3"/>
    <n v="2000000"/>
    <n v="6000000"/>
    <n v="0"/>
    <n v="6000000"/>
    <m/>
    <n v="54266"/>
    <n v="932563"/>
    <n v="854405"/>
    <n v="568983"/>
    <n v="622085"/>
    <n v="480845"/>
    <n v="63867"/>
    <n v="284755"/>
    <n v="496729"/>
    <n v="624000"/>
    <n v="495985"/>
    <n v="521517.00000000006"/>
    <s v="WA.2378.EBD.955.101.E"/>
    <s v="WA.2378.EBD.955.101.E.521211"/>
    <s v="WA.2378.EBD.955.101.E.521211.001061"/>
    <s v="001061"/>
    <s v="WA.2378.EBD.955.101.E.521211.4"/>
    <s v="4"/>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0"/>
    <x v="394"/>
    <n v="4"/>
    <n v="500000"/>
    <n v="2000000"/>
    <n v="0"/>
    <n v="2000000"/>
    <m/>
    <n v="18089"/>
    <n v="310854"/>
    <n v="284802"/>
    <n v="189661"/>
    <n v="207362"/>
    <n v="160282"/>
    <n v="21289"/>
    <n v="94918"/>
    <n v="165576"/>
    <n v="208000"/>
    <n v="165328"/>
    <n v="173839"/>
    <s v="WA.2378.EBD.955.101.E"/>
    <s v="WA.2378.EBD.955.101.E.521211"/>
    <s v="WA.2378.EBD.955.101.E.521211.001062"/>
    <s v="001062"/>
    <s v="WA.2378.EBD.955.101.E.521211.5"/>
    <s v="5"/>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0"/>
    <x v="395"/>
    <n v="4"/>
    <n v="2000000"/>
    <n v="8000000"/>
    <n v="0"/>
    <n v="8000000"/>
    <m/>
    <n v="72355"/>
    <n v="1243417"/>
    <n v="1139206"/>
    <n v="758645"/>
    <n v="829446"/>
    <n v="641126"/>
    <n v="85155"/>
    <n v="379673"/>
    <n v="662305"/>
    <n v="832000"/>
    <n v="661313"/>
    <n v="695359"/>
    <s v="WA.2378.EBD.955.101.E"/>
    <s v="WA.2378.EBD.955.101.E.521211"/>
    <s v="WA.2378.EBD.955.101.E.521211.001063"/>
    <s v="001063"/>
    <s v="WA.2378.EBD.955.101.E.521211.6"/>
    <s v="6"/>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3"/>
    <x v="396"/>
    <n v="120"/>
    <n v="1237000"/>
    <n v="148389000"/>
    <n v="0"/>
    <n v="148389000"/>
    <m/>
    <n v="1342087"/>
    <n v="23063683"/>
    <n v="21130709"/>
    <n v="14071814"/>
    <n v="15385087"/>
    <n v="11892010"/>
    <n v="1579515"/>
    <n v="7042411"/>
    <n v="12284852"/>
    <n v="15432456"/>
    <n v="12266451"/>
    <n v="12897925"/>
    <s v="WA.2378.EBD.955.101.E"/>
    <s v="WA.2378.EBD.955.101.E.524111"/>
    <s v="WA.2378.EBD.955.101.E.524111.001067"/>
    <s v="001067"/>
    <s v="WA.2378.EBD.955.101.E.524111.2"/>
    <s v="2"/>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2"/>
    <x v="3"/>
    <x v="397"/>
    <n v="105"/>
    <n v="1200000"/>
    <n v="126000000"/>
    <n v="0"/>
    <n v="126000000"/>
    <m/>
    <n v="1139592"/>
    <n v="19583824"/>
    <n v="17942498"/>
    <n v="11948653"/>
    <n v="13063778"/>
    <n v="10097738"/>
    <n v="1341197"/>
    <n v="5979849"/>
    <n v="10431308"/>
    <n v="13104000"/>
    <n v="10415684"/>
    <n v="10951879"/>
    <s v="WA.2378.EBD.955.101.E"/>
    <s v="WA.2378.EBD.955.101.E.524111"/>
    <s v="WA.2378.EBD.955.101.E.524111.001068"/>
    <s v="001068"/>
    <s v="WA.2378.EBD.955.101.E.524111.3"/>
    <s v="3"/>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2"/>
    <x v="3"/>
    <x v="398"/>
    <n v="30"/>
    <n v="2340000"/>
    <n v="70200000"/>
    <n v="0"/>
    <n v="70200000"/>
    <m/>
    <n v="634916"/>
    <n v="10910988"/>
    <n v="9996535"/>
    <n v="6657106"/>
    <n v="7278391"/>
    <n v="5625883"/>
    <n v="747238"/>
    <n v="3331630"/>
    <n v="5811728"/>
    <n v="7300800"/>
    <n v="5803024"/>
    <n v="6101761"/>
    <s v="WA.2378.EBD.955.101.E"/>
    <s v="WA.2378.EBD.955.101.E.524111"/>
    <s v="WA.2378.EBD.955.101.E.524111.001069"/>
    <s v="001069"/>
    <s v="WA.2378.EBD.955.101.E.524111.4"/>
    <s v="4"/>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3"/>
    <x v="0"/>
    <x v="27"/>
    <n v="2"/>
    <n v="2000000"/>
    <n v="4000000"/>
    <n v="0"/>
    <n v="4000000"/>
    <m/>
    <n v="36178"/>
    <n v="621709"/>
    <n v="569603"/>
    <n v="379322"/>
    <n v="414723"/>
    <n v="320563"/>
    <n v="42578"/>
    <n v="189836"/>
    <n v="331153"/>
    <n v="416000"/>
    <n v="330657"/>
    <n v="347678"/>
    <s v="WA.2378.EBD.955.101.F"/>
    <s v="WA.2378.EBD.955.101.F.521211"/>
    <s v="WA.2378.EBD.955.101.F.521211.001073"/>
    <s v="001073"/>
    <s v="WA.2378.EBD.955.101.F.521211.2"/>
    <s v="2"/>
    <s v="Penyelesaian Tindak Lanjut Hasil Audit"/>
    <x v="0"/>
    <m/>
    <m/>
    <s v="Belanja Barang"/>
    <s v="Belanja Barang Non Operasional"/>
    <s v="Belanja Bahan"/>
    <s v="Non Covid"/>
  </r>
  <r>
    <s v="12"/>
    <s v="626402"/>
    <s v="SEKRETARIAT BADAN RISET DAN SUMBERDAYA MANUSIA KELAUTAN DAN PERIKANAN"/>
    <x v="0"/>
    <x v="0"/>
    <x v="2"/>
    <x v="9"/>
    <x v="38"/>
    <x v="123"/>
    <x v="0"/>
    <x v="37"/>
    <n v="2"/>
    <n v="2000000"/>
    <n v="4000000"/>
    <n v="0"/>
    <n v="4000000"/>
    <m/>
    <n v="36178"/>
    <n v="621709"/>
    <n v="569603"/>
    <n v="379322"/>
    <n v="414723"/>
    <n v="320563"/>
    <n v="42578"/>
    <n v="189836"/>
    <n v="331153"/>
    <n v="416000"/>
    <n v="330657"/>
    <n v="347678"/>
    <s v="WA.2378.EBD.955.101.F"/>
    <s v="WA.2378.EBD.955.101.F.521211"/>
    <s v="WA.2378.EBD.955.101.F.521211.001074"/>
    <s v="001074"/>
    <s v="WA.2378.EBD.955.101.F.521211.3"/>
    <s v="3"/>
    <s v="Penyelesaian Tindak Lanjut Hasil Audit"/>
    <x v="0"/>
    <m/>
    <m/>
    <s v="Belanja Barang"/>
    <s v="Belanja Barang Non Operasional"/>
    <s v="Belanja Bahan"/>
    <s v="Non Covid"/>
  </r>
  <r>
    <s v="12"/>
    <s v="626402"/>
    <s v="SEKRETARIAT BADAN RISET DAN SUMBERDAYA MANUSIA KELAUTAN DAN PERIKANAN"/>
    <x v="0"/>
    <x v="0"/>
    <x v="2"/>
    <x v="9"/>
    <x v="38"/>
    <x v="123"/>
    <x v="3"/>
    <x v="399"/>
    <n v="40"/>
    <n v="2300000"/>
    <n v="92000000"/>
    <n v="0"/>
    <n v="92000000"/>
    <m/>
    <n v="832083"/>
    <n v="14299300"/>
    <n v="13100872"/>
    <n v="8724413"/>
    <n v="9538632"/>
    <n v="7372952"/>
    <n v="979286"/>
    <n v="4366239"/>
    <n v="7616510"/>
    <n v="9568000"/>
    <n v="7605102"/>
    <n v="7996611"/>
    <s v="WA.2378.EBD.955.101.F"/>
    <s v="WA.2378.EBD.955.101.F.524111"/>
    <s v="WA.2378.EBD.955.101.F.524111.001079"/>
    <s v="001079"/>
    <s v="WA.2378.EBD.955.101.F.524111.2"/>
    <s v="2"/>
    <s v="Penyelesaian Tindak Lanjut Hasil Audit"/>
    <x v="0"/>
    <m/>
    <m/>
    <s v="Belanja Barang"/>
    <s v="Belanja Barang Non Operasional"/>
    <s v="Perjalanan Dinas"/>
    <s v="Non Covid"/>
  </r>
  <r>
    <s v="12"/>
    <s v="626402"/>
    <s v="SEKRETARIAT BADAN RISET DAN SUMBERDAYA MANUSIA KELAUTAN DAN PERIKANAN"/>
    <x v="0"/>
    <x v="0"/>
    <x v="2"/>
    <x v="9"/>
    <x v="39"/>
    <x v="124"/>
    <x v="0"/>
    <x v="2"/>
    <n v="1"/>
    <n v="1500000"/>
    <n v="1500000"/>
    <n v="0"/>
    <n v="1500000"/>
    <m/>
    <n v="125000"/>
    <n v="125000"/>
    <n v="125000"/>
    <n v="125000"/>
    <n v="125000"/>
    <n v="125000"/>
    <n v="125000"/>
    <n v="125000"/>
    <n v="125000"/>
    <n v="125000"/>
    <n v="125000"/>
    <n v="125000"/>
    <s v="WA.2378.EBD.955.201.A"/>
    <s v="WA.2378.EBD.955.201.A.521211"/>
    <s v="WA.2378.EBD.955.201.A.521211.001083"/>
    <s v="001083"/>
    <s v="WA.2378.EBD.955.201.A.521211.2"/>
    <s v="2"/>
    <s v="Rekonsiliasi Belanja Pegawai dan Operasional Penyuluh Perikanan"/>
    <x v="2"/>
    <m/>
    <m/>
    <s v="Belanja Barang"/>
    <s v="Belanja Barang Non Operasional"/>
    <s v="Belanja Bahan"/>
    <s v="Non Covid"/>
  </r>
  <r>
    <s v="12"/>
    <s v="626402"/>
    <s v="SEKRETARIAT BADAN RISET DAN SUMBERDAYA MANUSIA KELAUTAN DAN PERIKANAN"/>
    <x v="0"/>
    <x v="0"/>
    <x v="2"/>
    <x v="9"/>
    <x v="39"/>
    <x v="124"/>
    <x v="0"/>
    <x v="400"/>
    <n v="14"/>
    <n v="75000"/>
    <n v="1050000"/>
    <n v="0"/>
    <n v="1050000"/>
    <m/>
    <n v="87000"/>
    <n v="87000"/>
    <n v="87000"/>
    <n v="87000"/>
    <n v="87000"/>
    <n v="87000"/>
    <n v="87000"/>
    <n v="87000"/>
    <n v="87000"/>
    <n v="87000"/>
    <n v="87000"/>
    <n v="93000"/>
    <s v="WA.2378.EBD.955.201.A"/>
    <s v="WA.2378.EBD.955.201.A.521211"/>
    <s v="WA.2378.EBD.955.201.A.521211.001084"/>
    <s v="001084"/>
    <s v="WA.2378.EBD.955.201.A.521211.3"/>
    <s v="3"/>
    <s v="Rekonsiliasi Belanja Pegawai dan Operasional Penyuluh Perikanan"/>
    <x v="2"/>
    <m/>
    <m/>
    <s v="Belanja Barang"/>
    <s v="Belanja Barang Non Operasional"/>
    <s v="Belanja Bahan"/>
    <s v="Non Covid"/>
  </r>
  <r>
    <s v="12"/>
    <s v="626402"/>
    <s v="SEKRETARIAT BADAN RISET DAN SUMBERDAYA MANUSIA KELAUTAN DAN PERIKANAN"/>
    <x v="0"/>
    <x v="0"/>
    <x v="2"/>
    <x v="9"/>
    <x v="39"/>
    <x v="124"/>
    <x v="0"/>
    <x v="401"/>
    <n v="40"/>
    <n v="350000"/>
    <n v="14000000"/>
    <n v="0"/>
    <n v="14000000"/>
    <m/>
    <n v="1166000"/>
    <n v="1166000"/>
    <n v="1166000"/>
    <n v="1166000"/>
    <n v="1166000"/>
    <n v="1166000"/>
    <n v="1166000"/>
    <n v="1166000"/>
    <n v="1166000"/>
    <n v="1166000"/>
    <n v="1166000"/>
    <n v="1174000"/>
    <s v="WA.2378.EBD.955.201.A"/>
    <s v="WA.2378.EBD.955.201.A.521211"/>
    <s v="WA.2378.EBD.955.201.A.521211.001085"/>
    <s v="001085"/>
    <s v="WA.2378.EBD.955.201.A.521211.4"/>
    <s v="4"/>
    <s v="Rekonsiliasi Belanja Pegawai dan Operasional Penyuluh Perikanan"/>
    <x v="2"/>
    <m/>
    <m/>
    <s v="Belanja Barang"/>
    <s v="Belanja Barang Non Operasional"/>
    <s v="Belanja Bahan"/>
    <s v="Non Covid"/>
  </r>
  <r>
    <s v="12"/>
    <s v="626402"/>
    <s v="SEKRETARIAT BADAN RISET DAN SUMBERDAYA MANUSIA KELAUTAN DAN PERIKANAN"/>
    <x v="0"/>
    <x v="0"/>
    <x v="2"/>
    <x v="9"/>
    <x v="39"/>
    <x v="124"/>
    <x v="26"/>
    <x v="402"/>
    <n v="40"/>
    <n v="2671000"/>
    <n v="106833000"/>
    <n v="0"/>
    <n v="106833000"/>
    <m/>
    <n v="8902000"/>
    <n v="8902000"/>
    <n v="8902000"/>
    <n v="8902000"/>
    <n v="8902000"/>
    <n v="8902000"/>
    <n v="8902000"/>
    <n v="8902000"/>
    <n v="8902000"/>
    <n v="8902000"/>
    <n v="8902000"/>
    <n v="8911000"/>
    <s v="WA.2378.EBD.955.201.A"/>
    <s v="WA.2378.EBD.955.201.A.524119"/>
    <s v="WA.2378.EBD.955.201.A.524119.001088"/>
    <s v="001088"/>
    <s v="WA.2378.EBD.955.201.A.524119.2"/>
    <s v="2"/>
    <s v="Rekonsiliasi Belanja Pegawai dan Operasional Penyuluh Perikanan"/>
    <x v="2"/>
    <m/>
    <m/>
    <s v="Belanja Barang"/>
    <s v="Belanja Barang Non Operasional"/>
    <s v="Perjalanan Dinas"/>
    <s v="Non Covid"/>
  </r>
  <r>
    <s v="12"/>
    <s v="626402"/>
    <s v="SEKRETARIAT BADAN RISET DAN SUMBERDAYA MANUSIA KELAUTAN DAN PERIKANAN"/>
    <x v="0"/>
    <x v="0"/>
    <x v="2"/>
    <x v="9"/>
    <x v="39"/>
    <x v="125"/>
    <x v="0"/>
    <x v="403"/>
    <n v="1"/>
    <n v="500000"/>
    <n v="500000"/>
    <n v="0"/>
    <n v="500000"/>
    <m/>
    <n v="41000"/>
    <n v="41000"/>
    <n v="41000"/>
    <n v="41000"/>
    <n v="41000"/>
    <n v="41000"/>
    <n v="41000"/>
    <n v="41000"/>
    <n v="41000"/>
    <n v="41000"/>
    <n v="41000"/>
    <n v="49000"/>
    <s v="WA.2378.EBD.955.201.B"/>
    <s v="WA.2378.EBD.955.201.B.521211"/>
    <s v="WA.2378.EBD.955.201.B.521211.001091"/>
    <s v="001091"/>
    <s v="WA.2378.EBD.955.201.B.521211.3"/>
    <s v="3"/>
    <s v="Penyusunan SPIP"/>
    <x v="2"/>
    <m/>
    <m/>
    <s v="Belanja Barang"/>
    <s v="Belanja Barang Non Operasional"/>
    <s v="Belanja Bahan"/>
    <s v="Non Covid"/>
  </r>
  <r>
    <s v="12"/>
    <s v="626402"/>
    <s v="SEKRETARIAT BADAN RISET DAN SUMBERDAYA MANUSIA KELAUTAN DAN PERIKANAN"/>
    <x v="0"/>
    <x v="0"/>
    <x v="2"/>
    <x v="9"/>
    <x v="39"/>
    <x v="125"/>
    <x v="0"/>
    <x v="404"/>
    <n v="28"/>
    <n v="22000"/>
    <n v="616000"/>
    <n v="0"/>
    <n v="616000"/>
    <m/>
    <n v="51000"/>
    <n v="51000"/>
    <n v="51000"/>
    <n v="51000"/>
    <n v="51000"/>
    <n v="51000"/>
    <n v="51000"/>
    <n v="51000"/>
    <n v="51000"/>
    <n v="51000"/>
    <n v="51000"/>
    <n v="55000"/>
    <s v="WA.2378.EBD.955.201.B"/>
    <s v="WA.2378.EBD.955.201.B.521211"/>
    <s v="WA.2378.EBD.955.201.B.521211.001092"/>
    <s v="001092"/>
    <s v="WA.2378.EBD.955.201.B.521211.4"/>
    <s v="4"/>
    <s v="Penyusunan SPIP"/>
    <x v="2"/>
    <m/>
    <m/>
    <s v="Belanja Barang"/>
    <s v="Belanja Barang Non Operasional"/>
    <s v="Belanja Bahan"/>
    <s v="Non Covid"/>
  </r>
  <r>
    <s v="12"/>
    <s v="626402"/>
    <s v="SEKRETARIAT BADAN RISET DAN SUMBERDAYA MANUSIA KELAUTAN DAN PERIKANAN"/>
    <x v="0"/>
    <x v="0"/>
    <x v="2"/>
    <x v="9"/>
    <x v="39"/>
    <x v="125"/>
    <x v="3"/>
    <x v="405"/>
    <n v="27"/>
    <n v="6000000"/>
    <n v="162000000"/>
    <n v="0"/>
    <n v="162000000"/>
    <m/>
    <n v="13500000"/>
    <n v="13500000"/>
    <n v="13500000"/>
    <n v="13500000"/>
    <n v="13500000"/>
    <n v="13500000"/>
    <n v="13500000"/>
    <n v="13500000"/>
    <n v="13500000"/>
    <n v="13500000"/>
    <n v="13500000"/>
    <n v="13500000"/>
    <s v="WA.2378.EBD.955.201.B"/>
    <s v="WA.2378.EBD.955.201.B.524111"/>
    <s v="WA.2378.EBD.955.201.B.524111.001094"/>
    <s v="001094"/>
    <s v="WA.2378.EBD.955.201.B.524111.2"/>
    <s v="2"/>
    <s v="Penyusunan SPIP"/>
    <x v="2"/>
    <m/>
    <m/>
    <s v="Belanja Barang"/>
    <s v="Belanja Barang Non Operasional"/>
    <s v="Perjalanan Dinas"/>
    <s v="Non Covid"/>
  </r>
  <r>
    <s v="12"/>
    <s v="626402"/>
    <s v="SEKRETARIAT BADAN RISET DAN SUMBERDAYA MANUSIA KELAUTAN DAN PERIKANAN"/>
    <x v="0"/>
    <x v="0"/>
    <x v="2"/>
    <x v="9"/>
    <x v="39"/>
    <x v="126"/>
    <x v="0"/>
    <x v="406"/>
    <n v="60"/>
    <n v="22000"/>
    <n v="1320000"/>
    <n v="0"/>
    <n v="1320000"/>
    <m/>
    <n v="110000"/>
    <n v="110000"/>
    <n v="110000"/>
    <n v="110000"/>
    <n v="110000"/>
    <n v="110000"/>
    <n v="110000"/>
    <n v="110000"/>
    <n v="110000"/>
    <n v="110000"/>
    <n v="110000"/>
    <n v="110000"/>
    <s v="WA.2378.EBD.955.201.C"/>
    <s v="WA.2378.EBD.955.201.C.521211"/>
    <s v="WA.2378.EBD.955.201.C.521211.001097"/>
    <s v="001097"/>
    <s v="WA.2378.EBD.955.201.C.521211.3"/>
    <s v="3"/>
    <s v="Validasi dan pertanggungjawaban keuangan"/>
    <x v="2"/>
    <m/>
    <m/>
    <s v="Belanja Barang"/>
    <s v="Belanja Barang Non Operasional"/>
    <s v="Belanja Bahan"/>
    <s v="Non Covid"/>
  </r>
  <r>
    <s v="12"/>
    <s v="626402"/>
    <s v="SEKRETARIAT BADAN RISET DAN SUMBERDAYA MANUSIA KELAUTAN DAN PERIKANAN"/>
    <x v="0"/>
    <x v="0"/>
    <x v="2"/>
    <x v="14"/>
    <x v="40"/>
    <x v="129"/>
    <x v="28"/>
    <x v="407"/>
    <n v="50"/>
    <n v="150000"/>
    <n v="7500000"/>
    <n v="0"/>
    <n v="7500000"/>
    <m/>
    <n v="225000"/>
    <n v="2901964"/>
    <n v="225000"/>
    <n v="511071"/>
    <n v="511071"/>
    <n v="511071"/>
    <n v="561429"/>
    <n v="511071"/>
    <n v="511071"/>
    <n v="532500"/>
    <n v="225000"/>
    <n v="273752"/>
    <s v="WA.2378.EBD.974.101.B"/>
    <s v="WA.2378.EBD.974.101.B.524114"/>
    <s v="WA.2378.EBD.974.101.B.524114.001000"/>
    <s v="001000"/>
    <s v="WA.2378.EBD.974.101.B.524114.2"/>
    <s v="2"/>
    <s v="Pembinaan dan Pengelolaan Kearsipan BRSDM"/>
    <x v="0"/>
    <m/>
    <m/>
    <s v="Belanja Barang"/>
    <s v="Belanja Barang Non Operasional"/>
    <s v="Perjalanan Dinas"/>
    <s v="Non Covid"/>
  </r>
  <r>
    <s v="12"/>
    <s v="626402"/>
    <s v="SEKRETARIAT BADAN RISET DAN SUMBERDAYA MANUSIA KELAUTAN DAN PERIKANAN"/>
    <x v="0"/>
    <x v="0"/>
    <x v="2"/>
    <x v="14"/>
    <x v="40"/>
    <x v="131"/>
    <x v="0"/>
    <x v="288"/>
    <n v="95"/>
    <n v="321000"/>
    <n v="30495000"/>
    <n v="0"/>
    <n v="30495000"/>
    <m/>
    <n v="914850"/>
    <n v="11799387"/>
    <n v="914850"/>
    <n v="2078016"/>
    <n v="2078016"/>
    <n v="2078016"/>
    <n v="2282769"/>
    <n v="2078016"/>
    <n v="2078016"/>
    <n v="2165145"/>
    <n v="914850"/>
    <n v="1113069"/>
    <s v="WA.2378.EBD.974.101.D"/>
    <s v="WA.2378.EBD.974.101.D.521211"/>
    <s v="WA.2378.EBD.974.101.D.521211.001009"/>
    <s v="001009"/>
    <s v="WA.2378.EBD.974.101.D.521211.5"/>
    <s v="5"/>
    <s v="Bimbingan Teknis Pengelolaan Arsip Dinamis"/>
    <x v="0"/>
    <m/>
    <m/>
    <s v="Belanja Barang"/>
    <s v="Belanja Barang Non Operasional"/>
    <s v="Belanja Bahan"/>
    <s v="Non Covid"/>
  </r>
  <r>
    <s v="12"/>
    <s v="626402"/>
    <s v="SEKRETARIAT BADAN RISET DAN SUMBERDAYA MANUSIA KELAUTAN DAN PERIKANAN"/>
    <x v="0"/>
    <x v="0"/>
    <x v="2"/>
    <x v="14"/>
    <x v="40"/>
    <x v="131"/>
    <x v="2"/>
    <x v="408"/>
    <n v="9"/>
    <n v="900000"/>
    <n v="8100000"/>
    <n v="0"/>
    <n v="8100000"/>
    <m/>
    <n v="243000"/>
    <n v="3134121"/>
    <n v="243000"/>
    <n v="551957"/>
    <n v="551957"/>
    <n v="551957"/>
    <n v="606343"/>
    <n v="551957"/>
    <n v="551957"/>
    <n v="575100"/>
    <n v="243000"/>
    <n v="295651"/>
    <s v="WA.2378.EBD.974.101.D"/>
    <s v="WA.2378.EBD.974.101.D.522151"/>
    <s v="WA.2378.EBD.974.101.D.522151.001011"/>
    <s v="001011"/>
    <s v="WA.2378.EBD.974.101.D.522151.2"/>
    <s v="2"/>
    <s v="Bimbingan Teknis Pengelolaan Arsip Dinamis"/>
    <x v="0"/>
    <m/>
    <m/>
    <s v="Belanja Barang"/>
    <s v="Belanja Barang Non Operasional"/>
    <s v="Belanja Jasa"/>
    <s v="Non Covid"/>
  </r>
  <r>
    <s v="12"/>
    <s v="626402"/>
    <s v="SEKRETARIAT BADAN RISET DAN SUMBERDAYA MANUSIA KELAUTAN DAN PERIKANAN"/>
    <x v="0"/>
    <x v="0"/>
    <x v="2"/>
    <x v="14"/>
    <x v="40"/>
    <x v="131"/>
    <x v="26"/>
    <x v="409"/>
    <n v="285"/>
    <n v="150000"/>
    <n v="42750000"/>
    <n v="0"/>
    <n v="42750000"/>
    <m/>
    <n v="1282500"/>
    <n v="16541196"/>
    <n v="1282500"/>
    <n v="2913107"/>
    <n v="2913107"/>
    <n v="2913107"/>
    <n v="3200143"/>
    <n v="2913107"/>
    <n v="2913107"/>
    <n v="3035250"/>
    <n v="1282500"/>
    <n v="1560376"/>
    <s v="WA.2378.EBD.974.101.D"/>
    <s v="WA.2378.EBD.974.101.D.524119"/>
    <s v="WA.2378.EBD.974.101.D.524119.001013"/>
    <s v="001013"/>
    <s v="WA.2378.EBD.974.101.D.524119.2"/>
    <s v="2"/>
    <s v="Bimbingan Teknis Pengelolaan Arsip Dinamis"/>
    <x v="0"/>
    <m/>
    <m/>
    <s v="Belanja Barang"/>
    <s v="Belanja Barang Non Operasional"/>
    <s v="Perjalanan Dinas"/>
    <s v="Non Covid"/>
  </r>
  <r>
    <s v="12"/>
    <s v="626402"/>
    <s v="SEKRETARIAT BADAN RISET DAN SUMBERDAYA MANUSIA KELAUTAN DAN PERIKANAN"/>
    <x v="0"/>
    <x v="0"/>
    <x v="2"/>
    <x v="14"/>
    <x v="40"/>
    <x v="131"/>
    <x v="26"/>
    <x v="410"/>
    <n v="15"/>
    <n v="500000"/>
    <n v="7500000"/>
    <n v="0"/>
    <n v="7500000"/>
    <m/>
    <n v="225000"/>
    <n v="2901964"/>
    <n v="225000"/>
    <n v="511071"/>
    <n v="511071"/>
    <n v="511071"/>
    <n v="561426"/>
    <n v="511071"/>
    <n v="511071"/>
    <n v="532500"/>
    <n v="225000"/>
    <n v="273755"/>
    <s v="WA.2378.EBD.974.101.D"/>
    <s v="WA.2378.EBD.974.101.D.524119"/>
    <s v="WA.2378.EBD.974.101.D.524119.001014"/>
    <s v="001014"/>
    <s v="WA.2378.EBD.974.101.D.524119.3"/>
    <s v="3"/>
    <s v="Bimbingan Teknis Pengelolaan Arsip Dinamis"/>
    <x v="0"/>
    <m/>
    <m/>
    <s v="Belanja Barang"/>
    <s v="Belanja Barang Non Operasional"/>
    <s v="Perjalanan Dinas"/>
    <s v="Non Covid"/>
  </r>
  <r>
    <s v="12"/>
    <s v="626402"/>
    <s v="SEKRETARIAT BADAN RISET DAN SUMBERDAYA MANUSIA KELAUTAN DAN PERIKANAN"/>
    <x v="1"/>
    <x v="3"/>
    <x v="5"/>
    <x v="12"/>
    <x v="26"/>
    <x v="71"/>
    <x v="30"/>
    <x v="411"/>
    <n v="72"/>
    <n v="200000"/>
    <n v="14400000"/>
    <n v="0"/>
    <n v="14400000"/>
    <m/>
    <n v="1200000"/>
    <n v="1200000"/>
    <n v="1200000"/>
    <n v="1200000"/>
    <n v="1200000"/>
    <n v="1200000"/>
    <n v="1200000"/>
    <n v="1200000"/>
    <n v="1200000"/>
    <n v="1200000"/>
    <n v="1200000"/>
    <n v="1200000"/>
    <s v="DL.2375.AFA.001.052.B"/>
    <s v="DL.2375.AFA.001.052.B.521241"/>
    <s v="DL.2375.AFA.001.052.B.521241.000048"/>
    <s v="000048"/>
    <s v="DL.2375.AFA.001.052.B.521241.1"/>
    <s v="1"/>
    <s v="Pembahasan Modul Pelatihan Aparatur Kelautan dan Perikanan"/>
    <x v="2"/>
    <m/>
    <m/>
    <s v="Belanja Barang"/>
    <s v="Belanja Barang Non Operasional"/>
    <s v="Non Ops Lainnya"/>
    <s v="Covid"/>
  </r>
  <r>
    <s v="12"/>
    <s v="626402"/>
    <s v="SEKRETARIAT BADAN RISET DAN SUMBERDAYA MANUSIA KELAUTAN DAN PERIKANAN"/>
    <x v="0"/>
    <x v="0"/>
    <x v="0"/>
    <x v="13"/>
    <x v="29"/>
    <x v="86"/>
    <x v="30"/>
    <x v="412"/>
    <n v="84"/>
    <n v="200000"/>
    <n v="16800000"/>
    <n v="0"/>
    <n v="16800000"/>
    <m/>
    <n v="203851"/>
    <n v="1040200"/>
    <n v="3301200"/>
    <n v="1383013"/>
    <n v="540773"/>
    <n v="694493"/>
    <n v="731547"/>
    <n v="1260467"/>
    <n v="1073800"/>
    <n v="4733055"/>
    <n v="1300880"/>
    <n v="536721"/>
    <s v="WA.2378.EBA.956.101.C"/>
    <s v="WA.2378.EBA.956.101.C.521241"/>
    <s v="WA.2378.EBA.956.101.C.521241.000207"/>
    <s v="000207"/>
    <s v="WA.2378.EBA.956.101.C.521241.1"/>
    <s v="1"/>
    <s v="Inventarisasi Sarana dan Prasarana dan Penyelesaian Permasalahan Administrasi dan Kepemilikan BMN"/>
    <x v="0"/>
    <m/>
    <m/>
    <s v="Belanja Barang"/>
    <s v="Belanja Barang Non Operasional"/>
    <s v="Non Ops Lainnya"/>
    <s v="Covid"/>
  </r>
  <r>
    <s v="12"/>
    <s v="626402"/>
    <s v="SEKRETARIAT BADAN RISET DAN SUMBERDAYA MANUSIA KELAUTAN DAN PERIKANAN"/>
    <x v="0"/>
    <x v="0"/>
    <x v="0"/>
    <x v="1"/>
    <x v="30"/>
    <x v="2"/>
    <x v="30"/>
    <x v="413"/>
    <n v="132"/>
    <n v="200000"/>
    <n v="26400000"/>
    <n v="0"/>
    <n v="26400000"/>
    <m/>
    <n v="295826"/>
    <n v="2128068"/>
    <n v="2323943"/>
    <n v="2128068"/>
    <n v="2207755"/>
    <n v="2244255"/>
    <n v="2207755"/>
    <n v="2128068"/>
    <n v="2244255"/>
    <n v="2207755"/>
    <n v="2128068"/>
    <n v="4156184"/>
    <s v="WA.2378.EBA.958.101.A"/>
    <s v="WA.2378.EBA.958.101.A.521241"/>
    <s v="WA.2378.EBA.958.101.A.521241.000275"/>
    <s v="000275"/>
    <s v="WA.2378.EBA.958.101.A.521241.1"/>
    <s v="1"/>
    <s v="TANPA SUB KOMPONEN"/>
    <x v="0"/>
    <m/>
    <m/>
    <s v="Belanja Barang"/>
    <s v="Belanja Barang Non Operasional"/>
    <s v="Non Ops Lainnya"/>
    <s v="Covid"/>
  </r>
  <r>
    <s v="12"/>
    <s v="626402"/>
    <s v="SEKRETARIAT BADAN RISET DAN SUMBERDAYA MANUSIA KELAUTAN DAN PERIKANAN"/>
    <x v="0"/>
    <x v="0"/>
    <x v="0"/>
    <x v="7"/>
    <x v="31"/>
    <x v="92"/>
    <x v="30"/>
    <x v="414"/>
    <n v="24"/>
    <n v="400000"/>
    <n v="9600000"/>
    <n v="0"/>
    <n v="9600000"/>
    <m/>
    <n v="223034"/>
    <n v="839640"/>
    <n v="757560"/>
    <n v="839640"/>
    <n v="719640"/>
    <n v="923160"/>
    <n v="732120"/>
    <n v="863640"/>
    <n v="796920"/>
    <n v="873240"/>
    <n v="743640"/>
    <n v="1287766"/>
    <s v="WA.2378.EBA.962.101.B"/>
    <s v="WA.2378.EBA.962.101.B.521241"/>
    <s v="WA.2378.EBA.962.101.B.521241.000559"/>
    <s v="000559"/>
    <s v="WA.2378.EBA.962.101.B.521241.1"/>
    <s v="1"/>
    <s v="Dukungan Layanan Kegiatan Kesekretariatan dan Tata Kelola Rumahtangga dan Tata Usaha Pimpinan  serta Keprotokolan lingkup BRSDM"/>
    <x v="0"/>
    <m/>
    <m/>
    <s v="Belanja Barang"/>
    <s v="Belanja Barang Non Operasional"/>
    <s v="Non Ops Lainnya"/>
    <s v="Covid"/>
  </r>
  <r>
    <s v="12"/>
    <s v="626402"/>
    <s v="SEKRETARIAT BADAN RISET DAN SUMBERDAYA MANUSIA KELAUTAN DAN PERIKANAN"/>
    <x v="0"/>
    <x v="0"/>
    <x v="0"/>
    <x v="7"/>
    <x v="32"/>
    <x v="141"/>
    <x v="30"/>
    <x v="415"/>
    <n v="264"/>
    <n v="200000"/>
    <n v="52800000"/>
    <n v="0"/>
    <n v="52800000"/>
    <m/>
    <n v="4400000"/>
    <n v="4400000"/>
    <n v="4400000"/>
    <n v="4400000"/>
    <n v="4400000"/>
    <n v="4400000"/>
    <n v="4400000"/>
    <n v="4400000"/>
    <n v="4400000"/>
    <n v="4400000"/>
    <n v="4400000"/>
    <n v="4400000"/>
    <s v="WA.2378.EBA.962.201.E"/>
    <s v="WA.2378.EBA.962.201.E.521241"/>
    <s v="WA.2378.EBA.962.201.E.521241.000593"/>
    <s v="000593"/>
    <s v="WA.2378.EBA.962.201.E.521241.1"/>
    <s v="1"/>
    <s v="Administrasi Perkantoran Pelatihan dan Penyuluhan KP"/>
    <x v="2"/>
    <m/>
    <m/>
    <s v="Belanja Barang"/>
    <s v="Belanja Barang Non Operasional"/>
    <s v="Non Ops Lainnya"/>
    <s v="Covid"/>
  </r>
  <r>
    <s v="12"/>
    <s v="626402"/>
    <s v="SEKRETARIAT BADAN RISET DAN SUMBERDAYA MANUSIA KELAUTAN DAN PERIKANAN"/>
    <x v="0"/>
    <x v="0"/>
    <x v="0"/>
    <x v="7"/>
    <x v="32"/>
    <x v="141"/>
    <x v="31"/>
    <x v="416"/>
    <n v="50"/>
    <n v="80000"/>
    <n v="4000000"/>
    <n v="0"/>
    <n v="4000000"/>
    <m/>
    <n v="333000"/>
    <n v="333000"/>
    <n v="333000"/>
    <n v="333000"/>
    <n v="333000"/>
    <n v="333000"/>
    <n v="333000"/>
    <n v="333000"/>
    <n v="333000"/>
    <n v="333000"/>
    <n v="333000"/>
    <n v="337000"/>
    <s v="WA.2378.EBA.962.201.E"/>
    <s v="WA.2378.EBA.962.201.E.522192"/>
    <s v="WA.2378.EBA.962.201.E.522192.000594"/>
    <s v="000594"/>
    <s v="WA.2378.EBA.962.201.E.522192.1"/>
    <s v="1"/>
    <s v="Administrasi Perkantoran Pelatihan dan Penyuluhan KP"/>
    <x v="2"/>
    <m/>
    <m/>
    <s v="Belanja Barang"/>
    <s v="Belanja Barang Non Operasional"/>
    <s v="Belanja Jasa"/>
    <s v="Covid"/>
  </r>
  <r>
    <s v="12"/>
    <s v="626402"/>
    <s v="SEKRETARIAT BADAN RISET DAN SUMBERDAYA MANUSIA KELAUTAN DAN PERIKANAN"/>
    <x v="0"/>
    <x v="0"/>
    <x v="0"/>
    <x v="11"/>
    <x v="23"/>
    <x v="98"/>
    <x v="25"/>
    <x v="417"/>
    <n v="12"/>
    <n v="30000000"/>
    <n v="360000000"/>
    <n v="0"/>
    <n v="360000000"/>
    <m/>
    <n v="23627968"/>
    <n v="28341329"/>
    <n v="28441979"/>
    <n v="28441979"/>
    <n v="28454464"/>
    <n v="28455078"/>
    <n v="28467564"/>
    <n v="28455472"/>
    <n v="28475191"/>
    <n v="28441979"/>
    <n v="39064941"/>
    <n v="41332056"/>
    <s v="WA.2378.EBA.994.002.AC"/>
    <s v="WA.2378.EBA.994.002.AC.521131"/>
    <s v="WA.2378.EBA.994.002.AC.521131.000378"/>
    <s v="000378"/>
    <s v="WA.2378.EBA.994.002.AC.521131.1"/>
    <s v="1"/>
    <s v="Pemeliharaan Kantor (Gambir)"/>
    <x v="0"/>
    <m/>
    <m/>
    <s v="Belanja Barang"/>
    <s v="Belanja Barang Operasional"/>
    <s v="Belanja Operasional Lainnya"/>
    <s v="Covid"/>
  </r>
  <r>
    <s v="12"/>
    <s v="626402"/>
    <s v="SEKRETARIAT BADAN RISET DAN SUMBERDAYA MANUSIA KELAUTAN DAN PERIKANAN"/>
    <x v="0"/>
    <x v="0"/>
    <x v="0"/>
    <x v="11"/>
    <x v="23"/>
    <x v="100"/>
    <x v="25"/>
    <x v="418"/>
    <n v="100"/>
    <n v="500000"/>
    <n v="50000000"/>
    <n v="0"/>
    <n v="50000000"/>
    <m/>
    <n v="3281662"/>
    <n v="3936296"/>
    <n v="3950275"/>
    <n v="3950275"/>
    <n v="3952009"/>
    <n v="3952094"/>
    <n v="3953828"/>
    <n v="3952149"/>
    <n v="3954888"/>
    <n v="3950275"/>
    <n v="5425686"/>
    <n v="5740563"/>
    <s v="WA.2378.EBA.994.002.DA"/>
    <s v="WA.2378.EBA.994.002.DA.521131"/>
    <s v="WA.2378.EBA.994.002.DA.521131.000478"/>
    <s v="000478"/>
    <s v="WA.2378.EBA.994.002.DA.521131.1"/>
    <s v="1"/>
    <s v="Operasional dan Pemeliharaan Kantor Pusat Pelatihan dan Penyuluhan KP"/>
    <x v="2"/>
    <m/>
    <m/>
    <s v="Belanja Barang"/>
    <s v="Belanja Barang Operasional"/>
    <s v="Belanja Operasional Lainnya"/>
    <s v="Covid"/>
  </r>
  <r>
    <s v="12"/>
    <s v="626402"/>
    <s v="SEKRETARIAT BADAN RISET DAN SUMBERDAYA MANUSIA KELAUTAN DAN PERIKANAN"/>
    <x v="0"/>
    <x v="0"/>
    <x v="0"/>
    <x v="11"/>
    <x v="23"/>
    <x v="101"/>
    <x v="25"/>
    <x v="419"/>
    <n v="12"/>
    <n v="1575000"/>
    <n v="18900000"/>
    <n v="0"/>
    <n v="18900000"/>
    <m/>
    <n v="1240468"/>
    <n v="1487920"/>
    <n v="1493204"/>
    <n v="1493204"/>
    <n v="1493859"/>
    <n v="1493892"/>
    <n v="1494547"/>
    <n v="1493912"/>
    <n v="1494948"/>
    <n v="1493204"/>
    <n v="2050909"/>
    <n v="2169933"/>
    <s v="WA.2378.EBA.994.002.DB"/>
    <s v="WA.2378.EBA.994.002.DB.521131"/>
    <s v="WA.2378.EBA.994.002.DB.521131.000486"/>
    <s v="000486"/>
    <s v="WA.2378.EBA.994.002.DB.521131.1"/>
    <s v="1"/>
    <s v="Langganan Daya dan Jasa"/>
    <x v="2"/>
    <m/>
    <m/>
    <s v="Belanja Barang"/>
    <s v="Belanja Barang Operasional"/>
    <s v="Belanja Operasional Lainnya"/>
    <s v="Covid"/>
  </r>
  <r>
    <s v="12"/>
    <s v="626402"/>
    <s v="SEKRETARIAT BADAN RISET DAN SUMBERDAYA MANUSIA KELAUTAN DAN PERIKANAN"/>
    <x v="0"/>
    <x v="0"/>
    <x v="2"/>
    <x v="8"/>
    <x v="34"/>
    <x v="107"/>
    <x v="30"/>
    <x v="420"/>
    <n v="12"/>
    <n v="300000"/>
    <n v="3600000"/>
    <n v="0"/>
    <n v="3600000"/>
    <m/>
    <n v="21719"/>
    <n v="867384"/>
    <n v="182318"/>
    <n v="1217995"/>
    <n v="177998"/>
    <n v="144245"/>
    <n v="195077"/>
    <n v="139550"/>
    <n v="186782"/>
    <n v="142718"/>
    <n v="178517"/>
    <n v="145697"/>
    <s v="WA.2378.EBD.952.101.D"/>
    <s v="WA.2378.EBD.952.101.D.521241"/>
    <s v="WA.2378.EBD.952.101.D.521241.000896"/>
    <s v="000896"/>
    <s v="WA.2378.EBD.952.101.D.521241.1"/>
    <s v="1"/>
    <s v="Perencanaan Umum"/>
    <x v="0"/>
    <m/>
    <m/>
    <s v="Belanja Barang"/>
    <s v="Belanja Barang Non Operasional"/>
    <s v="Non Ops Lainnya"/>
    <s v="Covid"/>
  </r>
  <r>
    <s v="12"/>
    <s v="626402"/>
    <s v="SEKRETARIAT BADAN RISET DAN SUMBERDAYA MANUSIA KELAUTAN DAN PERIKANAN"/>
    <x v="0"/>
    <x v="0"/>
    <x v="2"/>
    <x v="8"/>
    <x v="34"/>
    <x v="107"/>
    <x v="31"/>
    <x v="421"/>
    <n v="80"/>
    <n v="150000"/>
    <n v="12000000"/>
    <n v="0"/>
    <n v="12000000"/>
    <m/>
    <n v="72398"/>
    <n v="2891280"/>
    <n v="607728"/>
    <n v="4059984"/>
    <n v="593328"/>
    <n v="480816"/>
    <n v="650256"/>
    <n v="465168"/>
    <n v="622608"/>
    <n v="475728"/>
    <n v="595056"/>
    <n v="485650"/>
    <s v="WA.2378.EBD.952.101.D"/>
    <s v="WA.2378.EBD.952.101.D.522192"/>
    <s v="WA.2378.EBD.952.101.D.522192.000904"/>
    <s v="000904"/>
    <s v="WA.2378.EBD.952.101.D.522192.1"/>
    <s v="1"/>
    <s v="Perencanaan Umum"/>
    <x v="0"/>
    <m/>
    <m/>
    <s v="Belanja Barang"/>
    <s v="Belanja Barang Non Operasional"/>
    <s v="Belanja Jasa"/>
    <s v="Covid"/>
  </r>
  <r>
    <s v="12"/>
    <s v="626402"/>
    <s v="SEKRETARIAT BADAN RISET DAN SUMBERDAYA MANUSIA KELAUTAN DAN PERIKANAN"/>
    <x v="0"/>
    <x v="0"/>
    <x v="2"/>
    <x v="8"/>
    <x v="35"/>
    <x v="111"/>
    <x v="30"/>
    <x v="422"/>
    <n v="60"/>
    <n v="200000"/>
    <n v="12000000"/>
    <n v="0"/>
    <n v="12000000"/>
    <m/>
    <n v="1000000"/>
    <n v="1000000"/>
    <n v="1000000"/>
    <n v="1000000"/>
    <n v="1000000"/>
    <n v="1000000"/>
    <n v="1000000"/>
    <n v="1000000"/>
    <n v="1000000"/>
    <n v="1000000"/>
    <n v="1000000"/>
    <n v="1000000"/>
    <s v="WA.2378.EBD.952.201.D"/>
    <s v="WA.2378.EBD.952.201.D.521241"/>
    <s v="WA.2378.EBD.952.201.D.521241.000938"/>
    <s v="000938"/>
    <s v="WA.2378.EBD.952.201.D.521241.1"/>
    <s v="1"/>
    <s v="Penyusunan Dokumen Rumusan Kebijakan Teknis Penyelenggaraan Pelatihan dan Penyuluhan serta Sertifikasi KP"/>
    <x v="2"/>
    <m/>
    <m/>
    <s v="Belanja Barang"/>
    <s v="Belanja Barang Non Operasional"/>
    <s v="Non Ops Lainnya"/>
    <s v="Covid"/>
  </r>
  <r>
    <s v="12"/>
    <s v="626402"/>
    <s v="SEKRETARIAT BADAN RISET DAN SUMBERDAYA MANUSIA KELAUTAN DAN PERIKANAN"/>
    <x v="0"/>
    <x v="0"/>
    <x v="2"/>
    <x v="5"/>
    <x v="37"/>
    <x v="117"/>
    <x v="30"/>
    <x v="423"/>
    <n v="60"/>
    <n v="200000"/>
    <n v="12000000"/>
    <n v="0"/>
    <n v="12000000"/>
    <m/>
    <n v="1000000"/>
    <n v="1000000"/>
    <n v="1000000"/>
    <n v="1000000"/>
    <n v="1000000"/>
    <n v="1000000"/>
    <n v="1000000"/>
    <n v="1000000"/>
    <n v="1000000"/>
    <n v="1000000"/>
    <n v="1000000"/>
    <n v="1000000"/>
    <s v="WA.2378.EBD.953.202.D"/>
    <s v="WA.2378.EBD.953.202.D.521241"/>
    <s v="WA.2378.EBD.953.202.D.521241.001268"/>
    <s v="001268"/>
    <s v="WA.2378.EBD.953.202.D.521241.1"/>
    <s v="1"/>
    <s v="SIMLATLUH KP"/>
    <x v="2"/>
    <m/>
    <m/>
    <s v="Belanja Barang"/>
    <s v="Belanja Barang Non Operasional"/>
    <s v="Non Ops Lainnya"/>
    <s v="Covid"/>
  </r>
  <r>
    <s v="12"/>
    <s v="626402"/>
    <s v="SEKRETARIAT BADAN RISET DAN SUMBERDAYA MANUSIA KELAUTAN DAN PERIKANAN"/>
    <x v="0"/>
    <x v="0"/>
    <x v="2"/>
    <x v="9"/>
    <x v="38"/>
    <x v="121"/>
    <x v="30"/>
    <x v="424"/>
    <n v="212"/>
    <n v="200000"/>
    <n v="42400000"/>
    <n v="0"/>
    <n v="42400000"/>
    <m/>
    <n v="383482"/>
    <n v="6590112"/>
    <n v="6037793"/>
    <n v="4020816"/>
    <n v="4396065"/>
    <n v="3397969"/>
    <n v="451323"/>
    <n v="2012267"/>
    <n v="3510218"/>
    <n v="4409600"/>
    <n v="3504960"/>
    <n v="3685395"/>
    <s v="WA.2378.EBD.955.101.D"/>
    <s v="WA.2378.EBD.955.101.D.521241"/>
    <s v="WA.2378.EBD.955.101.D.521241.001050"/>
    <s v="001050"/>
    <s v="WA.2378.EBD.955.101.D.521241.1"/>
    <s v="1"/>
    <s v="Perbendaharaan Administrasi Keuangan"/>
    <x v="0"/>
    <m/>
    <m/>
    <s v="Belanja Barang"/>
    <s v="Belanja Barang Non Operasional"/>
    <s v="Non Ops Lainnya"/>
    <s v="Covid"/>
  </r>
  <r>
    <s v="12"/>
    <s v="626402"/>
    <s v="SEKRETARIAT BADAN RISET DAN SUMBERDAYA MANUSIA KELAUTAN DAN PERIKANAN"/>
    <x v="1"/>
    <x v="3"/>
    <x v="5"/>
    <x v="12"/>
    <x v="25"/>
    <x v="66"/>
    <x v="26"/>
    <x v="425"/>
    <n v="40"/>
    <n v="750000"/>
    <n v="30000000"/>
    <n v="0"/>
    <n v="30000000"/>
    <m/>
    <n v="2500000"/>
    <n v="2500000"/>
    <n v="2500000"/>
    <n v="2500000"/>
    <n v="2500000"/>
    <n v="2500000"/>
    <n v="2500000"/>
    <n v="2500000"/>
    <n v="2500000"/>
    <n v="2500000"/>
    <n v="2500000"/>
    <n v="2500000"/>
    <s v="DL.2375.AFA.001.051.A"/>
    <s v="DL.2375.AFA.001.051.A.524119"/>
    <s v="DL.2375.AFA.001.051.A.524119.000008"/>
    <s v="000008"/>
    <s v="DL.2375.AFA.001.051.A.524119.1"/>
    <s v="1"/>
    <s v="Penyusunan Kerangka Kualifikasi Nasional Indonesia (KKNI)"/>
    <x v="2"/>
    <m/>
    <m/>
    <s v="Belanja Barang"/>
    <s v="Belanja Barang Non Operasional"/>
    <s v="Perjalanan Dinas"/>
    <s v="Non Covid"/>
  </r>
  <r>
    <s v="12"/>
    <s v="626402"/>
    <s v="SEKRETARIAT BADAN RISET DAN SUMBERDAYA MANUSIA KELAUTAN DAN PERIKANAN"/>
    <x v="1"/>
    <x v="3"/>
    <x v="5"/>
    <x v="12"/>
    <x v="25"/>
    <x v="67"/>
    <x v="2"/>
    <x v="426"/>
    <n v="16"/>
    <n v="900000"/>
    <n v="14400000"/>
    <n v="0"/>
    <n v="14400000"/>
    <m/>
    <n v="1200000"/>
    <n v="1200000"/>
    <n v="1200000"/>
    <n v="1200000"/>
    <n v="1200000"/>
    <n v="1200000"/>
    <n v="1200000"/>
    <n v="1200000"/>
    <n v="1200000"/>
    <n v="1200000"/>
    <n v="1200000"/>
    <n v="1200000"/>
    <s v="DL.2375.AFA.001.051.B"/>
    <s v="DL.2375.AFA.001.051.B.522151"/>
    <s v="DL.2375.AFA.001.051.B.522151.000015"/>
    <s v="000015"/>
    <s v="DL.2375.AFA.001.051.B.522151.1"/>
    <s v="1"/>
    <s v="Penetapan Standar Kompetensi Kerja Nasional Indonesia (SKKNI)"/>
    <x v="2"/>
    <m/>
    <m/>
    <s v="Belanja Barang"/>
    <s v="Belanja Barang Non Operasional"/>
    <s v="Belanja Jasa"/>
    <s v="Non Covid"/>
  </r>
  <r>
    <s v="12"/>
    <s v="626402"/>
    <s v="SEKRETARIAT BADAN RISET DAN SUMBERDAYA MANUSIA KELAUTAN DAN PERIKANAN"/>
    <x v="1"/>
    <x v="3"/>
    <x v="5"/>
    <x v="12"/>
    <x v="25"/>
    <x v="67"/>
    <x v="3"/>
    <x v="427"/>
    <n v="10"/>
    <n v="2700000"/>
    <n v="27000000"/>
    <n v="0"/>
    <n v="27000000"/>
    <m/>
    <n v="2250000"/>
    <n v="2250000"/>
    <n v="2250000"/>
    <n v="2250000"/>
    <n v="2250000"/>
    <n v="2250000"/>
    <n v="2250000"/>
    <n v="2250000"/>
    <n v="2250000"/>
    <n v="2250000"/>
    <n v="2250000"/>
    <n v="2250000"/>
    <s v="DL.2375.AFA.001.051.B"/>
    <s v="DL.2375.AFA.001.051.B.524111"/>
    <s v="DL.2375.AFA.001.051.B.524111.000016"/>
    <s v="000016"/>
    <s v="DL.2375.AFA.001.051.B.524111.1"/>
    <s v="1"/>
    <s v="Penetapan Standar Kompetensi Kerja Nasional Indonesia (SKKNI)"/>
    <x v="2"/>
    <m/>
    <m/>
    <s v="Belanja Barang"/>
    <s v="Belanja Barang Non Operasional"/>
    <s v="Perjalanan Dinas"/>
    <s v="Non Covid"/>
  </r>
  <r>
    <s v="12"/>
    <s v="626402"/>
    <s v="SEKRETARIAT BADAN RISET DAN SUMBERDAYA MANUSIA KELAUTAN DAN PERIKANAN"/>
    <x v="1"/>
    <x v="3"/>
    <x v="5"/>
    <x v="12"/>
    <x v="25"/>
    <x v="67"/>
    <x v="26"/>
    <x v="428"/>
    <n v="40"/>
    <n v="750000"/>
    <n v="30000000"/>
    <n v="0"/>
    <n v="30000000"/>
    <m/>
    <n v="2500000"/>
    <n v="2500000"/>
    <n v="2500000"/>
    <n v="2500000"/>
    <n v="2500000"/>
    <n v="2500000"/>
    <n v="2500000"/>
    <n v="2500000"/>
    <n v="2500000"/>
    <n v="2500000"/>
    <n v="2500000"/>
    <n v="2500000"/>
    <s v="DL.2375.AFA.001.051.B"/>
    <s v="DL.2375.AFA.001.051.B.524119"/>
    <s v="DL.2375.AFA.001.051.B.524119.000017"/>
    <s v="000017"/>
    <s v="DL.2375.AFA.001.051.B.524119.1"/>
    <s v="1"/>
    <s v="Penetapan Standar Kompetensi Kerja Nasional Indonesia (SKKNI)"/>
    <x v="2"/>
    <m/>
    <m/>
    <s v="Belanja Barang"/>
    <s v="Belanja Barang Non Operasional"/>
    <s v="Perjalanan Dinas"/>
    <s v="Non Covid"/>
  </r>
  <r>
    <s v="12"/>
    <s v="626402"/>
    <s v="SEKRETARIAT BADAN RISET DAN SUMBERDAYA MANUSIA KELAUTAN DAN PERIKANAN"/>
    <x v="1"/>
    <x v="3"/>
    <x v="5"/>
    <x v="12"/>
    <x v="25"/>
    <x v="68"/>
    <x v="3"/>
    <x v="429"/>
    <n v="10"/>
    <n v="3000000"/>
    <n v="30000000"/>
    <n v="0"/>
    <n v="30000000"/>
    <m/>
    <n v="2500000"/>
    <n v="2500000"/>
    <n v="2500000"/>
    <n v="2500000"/>
    <n v="2500000"/>
    <n v="2500000"/>
    <n v="2500000"/>
    <n v="2500000"/>
    <n v="2500000"/>
    <n v="2500000"/>
    <n v="2500000"/>
    <n v="2500000"/>
    <s v="DL.2375.AFA.001.051.C"/>
    <s v="DL.2375.AFA.001.051.C.524111"/>
    <s v="DL.2375.AFA.001.051.C.524111.000023"/>
    <s v="000023"/>
    <s v="DL.2375.AFA.001.051.C.524111.1"/>
    <s v="1"/>
    <s v="Pengelolaan Sertifikasi SDM Sektor KP"/>
    <x v="2"/>
    <m/>
    <m/>
    <s v="Belanja Barang"/>
    <s v="Belanja Barang Non Operasional"/>
    <s v="Perjalanan Dinas"/>
    <s v="Non Covid"/>
  </r>
  <r>
    <s v="12"/>
    <s v="626402"/>
    <s v="SEKRETARIAT BADAN RISET DAN SUMBERDAYA MANUSIA KELAUTAN DAN PERIKANAN"/>
    <x v="1"/>
    <x v="3"/>
    <x v="5"/>
    <x v="12"/>
    <x v="25"/>
    <x v="69"/>
    <x v="2"/>
    <x v="430"/>
    <n v="6"/>
    <n v="900000"/>
    <n v="5400000"/>
    <n v="0"/>
    <n v="5400000"/>
    <m/>
    <n v="450000"/>
    <n v="450000"/>
    <n v="450000"/>
    <n v="450000"/>
    <n v="450000"/>
    <n v="450000"/>
    <n v="450000"/>
    <n v="450000"/>
    <n v="450000"/>
    <n v="450000"/>
    <n v="450000"/>
    <n v="450000"/>
    <s v="DL.2375.AFA.001.051.D"/>
    <s v="DL.2375.AFA.001.051.D.522151"/>
    <s v="DL.2375.AFA.001.051.D.522151.000028"/>
    <s v="000028"/>
    <s v="DL.2375.AFA.001.051.D.522151.1"/>
    <s v="1"/>
    <s v="Standardisasi Lembaga Pelatihan KP"/>
    <x v="2"/>
    <m/>
    <m/>
    <s v="Belanja Barang"/>
    <s v="Belanja Barang Non Operasional"/>
    <s v="Belanja Jasa"/>
    <s v="Non Covid"/>
  </r>
  <r>
    <s v="12"/>
    <s v="626402"/>
    <s v="SEKRETARIAT BADAN RISET DAN SUMBERDAYA MANUSIA KELAUTAN DAN PERIKANAN"/>
    <x v="1"/>
    <x v="3"/>
    <x v="5"/>
    <x v="12"/>
    <x v="25"/>
    <x v="69"/>
    <x v="27"/>
    <x v="431"/>
    <n v="1"/>
    <n v="45030000"/>
    <n v="45030000"/>
    <n v="0"/>
    <n v="45030000"/>
    <m/>
    <n v="3752000"/>
    <n v="3752000"/>
    <n v="3752000"/>
    <n v="3752000"/>
    <n v="3752000"/>
    <n v="3752000"/>
    <n v="3752000"/>
    <n v="3752000"/>
    <n v="3752000"/>
    <n v="3752000"/>
    <n v="3752000"/>
    <n v="3758000"/>
    <s v="DL.2375.AFA.001.051.D"/>
    <s v="DL.2375.AFA.001.051.D.522191"/>
    <s v="DL.2375.AFA.001.051.D.522191.000029"/>
    <s v="000029"/>
    <s v="DL.2375.AFA.001.051.D.522191.1"/>
    <s v="1"/>
    <s v="Standardisasi Lembaga Pelatihan KP"/>
    <x v="2"/>
    <m/>
    <m/>
    <s v="Belanja Barang"/>
    <s v="Belanja Barang Non Operasional"/>
    <s v="Belanja Jasa"/>
    <s v="Non Covid"/>
  </r>
  <r>
    <s v="12"/>
    <s v="626402"/>
    <s v="SEKRETARIAT BADAN RISET DAN SUMBERDAYA MANUSIA KELAUTAN DAN PERIKANAN"/>
    <x v="1"/>
    <x v="3"/>
    <x v="5"/>
    <x v="12"/>
    <x v="25"/>
    <x v="69"/>
    <x v="3"/>
    <x v="432"/>
    <n v="16"/>
    <n v="2936000"/>
    <n v="46970000"/>
    <n v="0"/>
    <n v="46970000"/>
    <m/>
    <n v="3914000"/>
    <n v="3914000"/>
    <n v="3914000"/>
    <n v="3914000"/>
    <n v="3914000"/>
    <n v="3914000"/>
    <n v="3914000"/>
    <n v="3914000"/>
    <n v="3914000"/>
    <n v="3914000"/>
    <n v="3914000"/>
    <n v="3916000"/>
    <s v="DL.2375.AFA.001.051.D"/>
    <s v="DL.2375.AFA.001.051.D.524111"/>
    <s v="DL.2375.AFA.001.051.D.524111.000031"/>
    <s v="000031"/>
    <s v="DL.2375.AFA.001.051.D.524111.1"/>
    <s v="1"/>
    <s v="Standardisasi Lembaga Pelatihan KP"/>
    <x v="2"/>
    <m/>
    <m/>
    <s v="Belanja Barang"/>
    <s v="Belanja Barang Non Operasional"/>
    <s v="Perjalanan Dinas"/>
    <s v="Non Covid"/>
  </r>
  <r>
    <s v="12"/>
    <s v="626402"/>
    <s v="SEKRETARIAT BADAN RISET DAN SUMBERDAYA MANUSIA KELAUTAN DAN PERIKANAN"/>
    <x v="1"/>
    <x v="3"/>
    <x v="5"/>
    <x v="12"/>
    <x v="25"/>
    <x v="70"/>
    <x v="27"/>
    <x v="433"/>
    <n v="12"/>
    <n v="900000"/>
    <n v="10800000"/>
    <n v="0"/>
    <n v="10800000"/>
    <m/>
    <n v="900000"/>
    <n v="900000"/>
    <n v="900000"/>
    <n v="900000"/>
    <n v="900000"/>
    <n v="900000"/>
    <n v="900000"/>
    <n v="900000"/>
    <n v="900000"/>
    <n v="900000"/>
    <n v="900000"/>
    <n v="900000"/>
    <s v="DL.2375.AFA.001.051.E"/>
    <s v="DL.2375.AFA.001.051.E.522191"/>
    <s v="DL.2375.AFA.001.051.E.522191.000037"/>
    <s v="000037"/>
    <s v="DL.2375.AFA.001.051.E.522191.1"/>
    <s v="1"/>
    <s v="Penjaminan Mutu Program Diklat Bidang KP"/>
    <x v="2"/>
    <m/>
    <m/>
    <s v="Belanja Barang"/>
    <s v="Belanja Barang Non Operasional"/>
    <s v="Belanja Jasa"/>
    <s v="Non Covid"/>
  </r>
  <r>
    <s v="12"/>
    <s v="626402"/>
    <s v="SEKRETARIAT BADAN RISET DAN SUMBERDAYA MANUSIA KELAUTAN DAN PERIKANAN"/>
    <x v="1"/>
    <x v="3"/>
    <x v="5"/>
    <x v="12"/>
    <x v="25"/>
    <x v="70"/>
    <x v="3"/>
    <x v="434"/>
    <n v="15"/>
    <n v="3500000"/>
    <n v="52500000"/>
    <n v="0"/>
    <n v="52500000"/>
    <m/>
    <n v="4375000"/>
    <n v="4375000"/>
    <n v="4375000"/>
    <n v="4375000"/>
    <n v="4375000"/>
    <n v="4375000"/>
    <n v="4375000"/>
    <n v="4375000"/>
    <n v="4375000"/>
    <n v="4375000"/>
    <n v="4375000"/>
    <n v="4375000"/>
    <s v="DL.2375.AFA.001.051.E"/>
    <s v="DL.2375.AFA.001.051.E.524111"/>
    <s v="DL.2375.AFA.001.051.E.524111.000038"/>
    <s v="000038"/>
    <s v="DL.2375.AFA.001.051.E.524111.1"/>
    <s v="1"/>
    <s v="Penjaminan Mutu Program Diklat Bidang KP"/>
    <x v="2"/>
    <m/>
    <m/>
    <s v="Belanja Barang"/>
    <s v="Belanja Barang Non Operasional"/>
    <s v="Perjalanan Dinas"/>
    <s v="Non Covid"/>
  </r>
  <r>
    <s v="12"/>
    <s v="626402"/>
    <s v="SEKRETARIAT BADAN RISET DAN SUMBERDAYA MANUSIA KELAUTAN DAN PERIKANAN"/>
    <x v="1"/>
    <x v="3"/>
    <x v="5"/>
    <x v="12"/>
    <x v="26"/>
    <x v="135"/>
    <x v="0"/>
    <x v="1"/>
    <n v="1"/>
    <n v="1405000"/>
    <n v="1405000"/>
    <n v="0"/>
    <n v="1405000"/>
    <m/>
    <n v="117000"/>
    <n v="117000"/>
    <n v="117000"/>
    <n v="117000"/>
    <n v="117000"/>
    <n v="117000"/>
    <n v="117000"/>
    <n v="117000"/>
    <n v="117000"/>
    <n v="117000"/>
    <n v="117000"/>
    <n v="118000"/>
    <s v="DL.2375.AFA.001.052.A"/>
    <s v="DL.2375.AFA.001.052.A.521211"/>
    <s v="DL.2375.AFA.001.052.A.521211.000040"/>
    <s v="000040"/>
    <s v="DL.2375.AFA.001.052.A.521211.1"/>
    <s v="1"/>
    <s v="Penyusunan Kurikulum Pelatihan Aparatur Kelautan dan Perikanan"/>
    <x v="2"/>
    <m/>
    <m/>
    <s v="Belanja Barang"/>
    <s v="Belanja Barang Non Operasional"/>
    <s v="Belanja Bahan"/>
    <s v="Non Covid"/>
  </r>
  <r>
    <s v="12"/>
    <s v="626402"/>
    <s v="SEKRETARIAT BADAN RISET DAN SUMBERDAYA MANUSIA KELAUTAN DAN PERIKANAN"/>
    <x v="1"/>
    <x v="3"/>
    <x v="5"/>
    <x v="12"/>
    <x v="26"/>
    <x v="71"/>
    <x v="3"/>
    <x v="435"/>
    <n v="10"/>
    <n v="1500000"/>
    <n v="15000000"/>
    <n v="0"/>
    <n v="15000000"/>
    <m/>
    <n v="1250000"/>
    <n v="1250000"/>
    <n v="1250000"/>
    <n v="1250000"/>
    <n v="1250000"/>
    <n v="1250000"/>
    <n v="1250000"/>
    <n v="1250000"/>
    <n v="1250000"/>
    <n v="1250000"/>
    <n v="1250000"/>
    <n v="1250000"/>
    <s v="DL.2375.AFA.001.052.B"/>
    <s v="DL.2375.AFA.001.052.B.524111"/>
    <s v="DL.2375.AFA.001.052.B.524111.000049"/>
    <s v="000049"/>
    <s v="DL.2375.AFA.001.052.B.524111.1"/>
    <s v="1"/>
    <s v="Pembahasan Modul Pelatihan Aparatur Kelautan dan Perikanan"/>
    <x v="2"/>
    <m/>
    <m/>
    <s v="Belanja Barang"/>
    <s v="Belanja Barang Non Operasional"/>
    <s v="Perjalanan Dinas"/>
    <s v="Non Covid"/>
  </r>
  <r>
    <s v="12"/>
    <s v="626402"/>
    <s v="SEKRETARIAT BADAN RISET DAN SUMBERDAYA MANUSIA KELAUTAN DAN PERIKANAN"/>
    <x v="1"/>
    <x v="3"/>
    <x v="5"/>
    <x v="12"/>
    <x v="26"/>
    <x v="71"/>
    <x v="26"/>
    <x v="436"/>
    <n v="80"/>
    <n v="450000"/>
    <n v="36000000"/>
    <n v="0"/>
    <n v="36000000"/>
    <m/>
    <n v="3000000"/>
    <n v="3000000"/>
    <n v="3000000"/>
    <n v="3000000"/>
    <n v="3000000"/>
    <n v="3000000"/>
    <n v="3000000"/>
    <n v="3000000"/>
    <n v="3000000"/>
    <n v="3000000"/>
    <n v="3000000"/>
    <n v="3000000"/>
    <s v="DL.2375.AFA.001.052.B"/>
    <s v="DL.2375.AFA.001.052.B.524119"/>
    <s v="DL.2375.AFA.001.052.B.524119.000050"/>
    <s v="000050"/>
    <s v="DL.2375.AFA.001.052.B.524119.1"/>
    <s v="1"/>
    <s v="Pembahasan Modul Pelatihan Aparatur Kelautan dan Perikanan"/>
    <x v="2"/>
    <m/>
    <m/>
    <s v="Belanja Barang"/>
    <s v="Belanja Barang Non Operasional"/>
    <s v="Perjalanan Dinas"/>
    <s v="Non Covid"/>
  </r>
  <r>
    <s v="12"/>
    <s v="626402"/>
    <s v="SEKRETARIAT BADAN RISET DAN SUMBERDAYA MANUSIA KELAUTAN DAN PERIKANAN"/>
    <x v="1"/>
    <x v="3"/>
    <x v="5"/>
    <x v="12"/>
    <x v="26"/>
    <x v="73"/>
    <x v="26"/>
    <x v="437"/>
    <n v="60"/>
    <n v="450000"/>
    <n v="27000000"/>
    <n v="0"/>
    <n v="27000000"/>
    <m/>
    <n v="2250000"/>
    <n v="2250000"/>
    <n v="2250000"/>
    <n v="2250000"/>
    <n v="2250000"/>
    <n v="2250000"/>
    <n v="2250000"/>
    <n v="2250000"/>
    <n v="2250000"/>
    <n v="2250000"/>
    <n v="2250000"/>
    <n v="2250000"/>
    <s v="DL.2375.AFA.001.052.D"/>
    <s v="DL.2375.AFA.001.052.D.524119"/>
    <s v="DL.2375.AFA.001.052.D.524119.000060"/>
    <s v="000060"/>
    <s v="DL.2375.AFA.001.052.D.524119.1"/>
    <s v="1"/>
    <s v="Pembahasan Modul Pelatihan Masyarakat Kelautan dan Perikanan"/>
    <x v="2"/>
    <m/>
    <m/>
    <s v="Belanja Barang"/>
    <s v="Belanja Barang Non Operasional"/>
    <s v="Perjalanan Dinas"/>
    <s v="Non Covid"/>
  </r>
  <r>
    <s v="12"/>
    <s v="626402"/>
    <s v="SEKRETARIAT BADAN RISET DAN SUMBERDAYA MANUSIA KELAUTAN DAN PERIKANAN"/>
    <x v="1"/>
    <x v="3"/>
    <x v="5"/>
    <x v="12"/>
    <x v="26"/>
    <x v="74"/>
    <x v="8"/>
    <x v="67"/>
    <n v="24"/>
    <n v="150000"/>
    <n v="3600000"/>
    <n v="0"/>
    <n v="3600000"/>
    <m/>
    <n v="300000"/>
    <n v="300000"/>
    <n v="300000"/>
    <n v="300000"/>
    <n v="300000"/>
    <n v="300000"/>
    <n v="300000"/>
    <n v="300000"/>
    <n v="300000"/>
    <n v="300000"/>
    <n v="300000"/>
    <n v="300000"/>
    <s v="DL.2375.AFA.001.052.E"/>
    <s v="DL.2375.AFA.001.052.E.524113"/>
    <s v="DL.2375.AFA.001.052.E.524113.000066"/>
    <s v="000066"/>
    <s v="DL.2375.AFA.001.052.E.524113.1"/>
    <s v="1"/>
    <s v="Penyusunan Pedoman/Juklak/Juknis Penyelenggaraan Pelatihan Kelautan dan Perikanan"/>
    <x v="2"/>
    <m/>
    <m/>
    <s v="Belanja Barang"/>
    <s v="Belanja Barang Non Operasional"/>
    <s v="Perjalanan Dinas"/>
    <s v="Non Covid"/>
  </r>
  <r>
    <s v="12"/>
    <s v="626402"/>
    <s v="SEKRETARIAT BADAN RISET DAN SUMBERDAYA MANUSIA KELAUTAN DAN PERIKANAN"/>
    <x v="1"/>
    <x v="3"/>
    <x v="5"/>
    <x v="12"/>
    <x v="26"/>
    <x v="74"/>
    <x v="28"/>
    <x v="438"/>
    <n v="24"/>
    <n v="130000"/>
    <n v="3120000"/>
    <n v="0"/>
    <n v="3120000"/>
    <m/>
    <n v="260000"/>
    <n v="260000"/>
    <n v="260000"/>
    <n v="260000"/>
    <n v="260000"/>
    <n v="260000"/>
    <n v="260000"/>
    <n v="260000"/>
    <n v="260000"/>
    <n v="260000"/>
    <n v="260000"/>
    <n v="260000"/>
    <s v="DL.2375.AFA.001.052.E"/>
    <s v="DL.2375.AFA.001.052.E.524114"/>
    <s v="DL.2375.AFA.001.052.E.524114.000067"/>
    <s v="000067"/>
    <s v="DL.2375.AFA.001.052.E.524114.1"/>
    <s v="1"/>
    <s v="Penyusunan Pedoman/Juklak/Juknis Penyelenggaraan Pelatihan Kelautan dan Perikanan"/>
    <x v="2"/>
    <m/>
    <m/>
    <s v="Belanja Barang"/>
    <s v="Belanja Barang Non Operasional"/>
    <s v="Perjalanan Dinas"/>
    <s v="Non Covid"/>
  </r>
  <r>
    <s v="12"/>
    <s v="626402"/>
    <s v="SEKRETARIAT BADAN RISET DAN SUMBERDAYA MANUSIA KELAUTAN DAN PERIKANAN"/>
    <x v="1"/>
    <x v="3"/>
    <x v="5"/>
    <x v="12"/>
    <x v="26"/>
    <x v="75"/>
    <x v="2"/>
    <x v="433"/>
    <n v="12"/>
    <n v="900000"/>
    <n v="10800000"/>
    <n v="0"/>
    <n v="10800000"/>
    <m/>
    <n v="900000"/>
    <n v="900000"/>
    <n v="900000"/>
    <n v="900000"/>
    <n v="900000"/>
    <n v="900000"/>
    <n v="900000"/>
    <n v="900000"/>
    <n v="900000"/>
    <n v="900000"/>
    <n v="900000"/>
    <n v="900000"/>
    <s v="DL.2375.AFA.001.052.F"/>
    <s v="DL.2375.AFA.001.052.F.522151"/>
    <s v="DL.2375.AFA.001.052.F.522151.000071"/>
    <s v="000071"/>
    <s v="DL.2375.AFA.001.052.F.522151.1"/>
    <s v="1"/>
    <s v="PENYUSUNAN PENGEMBANGAN KOMPETENSI ASN KKP"/>
    <x v="2"/>
    <m/>
    <m/>
    <s v="Belanja Barang"/>
    <s v="Belanja Barang Non Operasional"/>
    <s v="Belanja Jasa"/>
    <s v="Non Covid"/>
  </r>
  <r>
    <s v="12"/>
    <s v="626402"/>
    <s v="SEKRETARIAT BADAN RISET DAN SUMBERDAYA MANUSIA KELAUTAN DAN PERIKANAN"/>
    <x v="1"/>
    <x v="3"/>
    <x v="5"/>
    <x v="12"/>
    <x v="26"/>
    <x v="75"/>
    <x v="3"/>
    <x v="439"/>
    <n v="10"/>
    <n v="3638000"/>
    <n v="36380000"/>
    <n v="0"/>
    <n v="36380000"/>
    <m/>
    <n v="3031000"/>
    <n v="3031000"/>
    <n v="3031000"/>
    <n v="3031000"/>
    <n v="3031000"/>
    <n v="3031000"/>
    <n v="3031000"/>
    <n v="3031000"/>
    <n v="3031000"/>
    <n v="3031000"/>
    <n v="3031000"/>
    <n v="3039000"/>
    <s v="DL.2375.AFA.001.052.F"/>
    <s v="DL.2375.AFA.001.052.F.524111"/>
    <s v="DL.2375.AFA.001.052.F.524111.000072"/>
    <s v="000072"/>
    <s v="DL.2375.AFA.001.052.F.524111.1"/>
    <s v="1"/>
    <s v="PENYUSUNAN PENGEMBANGAN KOMPETENSI ASN KKP"/>
    <x v="2"/>
    <m/>
    <m/>
    <s v="Belanja Barang"/>
    <s v="Belanja Barang Non Operasional"/>
    <s v="Perjalanan Dinas"/>
    <s v="Non Covid"/>
  </r>
  <r>
    <s v="12"/>
    <s v="626402"/>
    <s v="SEKRETARIAT BADAN RISET DAN SUMBERDAYA MANUSIA KELAUTAN DAN PERIKANAN"/>
    <x v="1"/>
    <x v="3"/>
    <x v="5"/>
    <x v="12"/>
    <x v="26"/>
    <x v="75"/>
    <x v="26"/>
    <x v="436"/>
    <n v="80"/>
    <n v="450000"/>
    <n v="36000000"/>
    <n v="0"/>
    <n v="36000000"/>
    <m/>
    <n v="3000000"/>
    <n v="3000000"/>
    <n v="3000000"/>
    <n v="3000000"/>
    <n v="3000000"/>
    <n v="3000000"/>
    <n v="3000000"/>
    <n v="3000000"/>
    <n v="3000000"/>
    <n v="3000000"/>
    <n v="3000000"/>
    <n v="3000000"/>
    <s v="DL.2375.AFA.001.052.F"/>
    <s v="DL.2375.AFA.001.052.F.524119"/>
    <s v="DL.2375.AFA.001.052.F.524119.000073"/>
    <s v="000073"/>
    <s v="DL.2375.AFA.001.052.F.524119.1"/>
    <s v="1"/>
    <s v="PENYUSUNAN PENGEMBANGAN KOMPETENSI ASN KKP"/>
    <x v="2"/>
    <m/>
    <m/>
    <s v="Belanja Barang"/>
    <s v="Belanja Barang Non Operasional"/>
    <s v="Perjalanan Dinas"/>
    <s v="Non Covid"/>
  </r>
  <r>
    <s v="12"/>
    <s v="626402"/>
    <s v="SEKRETARIAT BADAN RISET DAN SUMBERDAYA MANUSIA KELAUTAN DAN PERIKANAN"/>
    <x v="1"/>
    <x v="3"/>
    <x v="5"/>
    <x v="12"/>
    <x v="27"/>
    <x v="76"/>
    <x v="3"/>
    <x v="440"/>
    <n v="18"/>
    <n v="2500000"/>
    <n v="45000000"/>
    <n v="0"/>
    <n v="45000000"/>
    <m/>
    <n v="3750000"/>
    <n v="3750000"/>
    <n v="3750000"/>
    <n v="3750000"/>
    <n v="3750000"/>
    <n v="3750000"/>
    <n v="3750000"/>
    <n v="3750000"/>
    <n v="3750000"/>
    <n v="3750000"/>
    <n v="3750000"/>
    <n v="3750000"/>
    <s v="DL.2375.AFA.001.053.A"/>
    <s v="DL.2375.AFA.001.053.A.524111"/>
    <s v="DL.2375.AFA.001.053.A.524111.000080"/>
    <s v="000080"/>
    <s v="DL.2375.AFA.001.053.A.524111.1"/>
    <s v="1"/>
    <s v="Penyusunan NSPK Sarpras, Kelembagaan dan Ketenagaan Penyuluhan KP"/>
    <x v="2"/>
    <m/>
    <m/>
    <s v="Belanja Barang"/>
    <s v="Belanja Barang Non Operasional"/>
    <s v="Perjalanan Dinas"/>
    <s v="Non Covid"/>
  </r>
  <r>
    <s v="12"/>
    <s v="626402"/>
    <s v="SEKRETARIAT BADAN RISET DAN SUMBERDAYA MANUSIA KELAUTAN DAN PERIKANAN"/>
    <x v="1"/>
    <x v="3"/>
    <x v="5"/>
    <x v="12"/>
    <x v="27"/>
    <x v="76"/>
    <x v="28"/>
    <x v="441"/>
    <n v="25"/>
    <n v="150000"/>
    <n v="3750000"/>
    <n v="0"/>
    <n v="3750000"/>
    <m/>
    <n v="312000"/>
    <n v="312000"/>
    <n v="312000"/>
    <n v="312000"/>
    <n v="312000"/>
    <n v="312000"/>
    <n v="312000"/>
    <n v="312000"/>
    <n v="312000"/>
    <n v="312000"/>
    <n v="312000"/>
    <n v="318000"/>
    <s v="DL.2375.AFA.001.053.A"/>
    <s v="DL.2375.AFA.001.053.A.524114"/>
    <s v="DL.2375.AFA.001.053.A.524114.000081"/>
    <s v="000081"/>
    <s v="DL.2375.AFA.001.053.A.524114.1"/>
    <s v="1"/>
    <s v="Penyusunan NSPK Sarpras, Kelembagaan dan Ketenagaan Penyuluhan KP"/>
    <x v="2"/>
    <m/>
    <m/>
    <s v="Belanja Barang"/>
    <s v="Belanja Barang Non Operasional"/>
    <s v="Perjalanan Dinas"/>
    <s v="Non Covid"/>
  </r>
  <r>
    <s v="12"/>
    <s v="626402"/>
    <s v="SEKRETARIAT BADAN RISET DAN SUMBERDAYA MANUSIA KELAUTAN DAN PERIKANAN"/>
    <x v="1"/>
    <x v="3"/>
    <x v="5"/>
    <x v="12"/>
    <x v="27"/>
    <x v="76"/>
    <x v="26"/>
    <x v="442"/>
    <n v="270"/>
    <n v="280000"/>
    <n v="75600000"/>
    <n v="0"/>
    <n v="75600000"/>
    <m/>
    <n v="6300000"/>
    <n v="6300000"/>
    <n v="6300000"/>
    <n v="6300000"/>
    <n v="6300000"/>
    <n v="6300000"/>
    <n v="6300000"/>
    <n v="6300000"/>
    <n v="6300000"/>
    <n v="6300000"/>
    <n v="6300000"/>
    <n v="6300000"/>
    <s v="DL.2375.AFA.001.053.A"/>
    <s v="DL.2375.AFA.001.053.A.524119"/>
    <s v="DL.2375.AFA.001.053.A.524119.000083"/>
    <s v="000083"/>
    <s v="DL.2375.AFA.001.053.A.524119.1"/>
    <s v="1"/>
    <s v="Penyusunan NSPK Sarpras, Kelembagaan dan Ketenagaan Penyuluhan KP"/>
    <x v="2"/>
    <m/>
    <m/>
    <s v="Belanja Barang"/>
    <s v="Belanja Barang Non Operasional"/>
    <s v="Perjalanan Dinas"/>
    <s v="Non Covid"/>
  </r>
  <r>
    <s v="12"/>
    <s v="626402"/>
    <s v="SEKRETARIAT BADAN RISET DAN SUMBERDAYA MANUSIA KELAUTAN DAN PERIKANAN"/>
    <x v="1"/>
    <x v="3"/>
    <x v="5"/>
    <x v="12"/>
    <x v="27"/>
    <x v="77"/>
    <x v="2"/>
    <x v="443"/>
    <n v="18"/>
    <n v="900000"/>
    <n v="16200000"/>
    <n v="0"/>
    <n v="16200000"/>
    <m/>
    <n v="1350000"/>
    <n v="1350000"/>
    <n v="1350000"/>
    <n v="1350000"/>
    <n v="1350000"/>
    <n v="1350000"/>
    <n v="1350000"/>
    <n v="1350000"/>
    <n v="1350000"/>
    <n v="1350000"/>
    <n v="1350000"/>
    <n v="1350000"/>
    <s v="DL.2375.AFA.001.053.B"/>
    <s v="DL.2375.AFA.001.053.B.522151"/>
    <s v="DL.2375.AFA.001.053.B.522151.000089"/>
    <s v="000089"/>
    <s v="DL.2375.AFA.001.053.B.522151.1"/>
    <s v="1"/>
    <s v="Pembinaan Kelembagaan dan Ketenagaan Penyuluhan Perikanan"/>
    <x v="2"/>
    <m/>
    <m/>
    <s v="Belanja Barang"/>
    <s v="Belanja Barang Non Operasional"/>
    <s v="Belanja Jasa"/>
    <s v="Non Covid"/>
  </r>
  <r>
    <s v="12"/>
    <s v="626402"/>
    <s v="SEKRETARIAT BADAN RISET DAN SUMBERDAYA MANUSIA KELAUTAN DAN PERIKANAN"/>
    <x v="1"/>
    <x v="3"/>
    <x v="5"/>
    <x v="12"/>
    <x v="27"/>
    <x v="77"/>
    <x v="3"/>
    <x v="444"/>
    <n v="18"/>
    <n v="2500000"/>
    <n v="45000000"/>
    <n v="0"/>
    <n v="45000000"/>
    <m/>
    <n v="3750000"/>
    <n v="3750000"/>
    <n v="3750000"/>
    <n v="3750000"/>
    <n v="3750000"/>
    <n v="3750000"/>
    <n v="3750000"/>
    <n v="3750000"/>
    <n v="3750000"/>
    <n v="3750000"/>
    <n v="3750000"/>
    <n v="3750000"/>
    <s v="DL.2375.AFA.001.053.B"/>
    <s v="DL.2375.AFA.001.053.B.524111"/>
    <s v="DL.2375.AFA.001.053.B.524111.000090"/>
    <s v="000090"/>
    <s v="DL.2375.AFA.001.053.B.524111.1"/>
    <s v="1"/>
    <s v="Pembinaan Kelembagaan dan Ketenagaan Penyuluhan Perikanan"/>
    <x v="2"/>
    <m/>
    <m/>
    <s v="Belanja Barang"/>
    <s v="Belanja Barang Non Operasional"/>
    <s v="Perjalanan Dinas"/>
    <s v="Non Covid"/>
  </r>
  <r>
    <s v="12"/>
    <s v="626402"/>
    <s v="SEKRETARIAT BADAN RISET DAN SUMBERDAYA MANUSIA KELAUTAN DAN PERIKANAN"/>
    <x v="1"/>
    <x v="3"/>
    <x v="5"/>
    <x v="12"/>
    <x v="27"/>
    <x v="77"/>
    <x v="26"/>
    <x v="445"/>
    <n v="180"/>
    <n v="280000"/>
    <n v="50400000"/>
    <n v="0"/>
    <n v="50400000"/>
    <m/>
    <n v="4200000"/>
    <n v="4200000"/>
    <n v="4200000"/>
    <n v="4200000"/>
    <n v="4200000"/>
    <n v="4200000"/>
    <n v="4200000"/>
    <n v="4200000"/>
    <n v="4200000"/>
    <n v="4200000"/>
    <n v="4200000"/>
    <n v="4200000"/>
    <s v="DL.2375.AFA.001.053.B"/>
    <s v="DL.2375.AFA.001.053.B.524119"/>
    <s v="DL.2375.AFA.001.053.B.524119.000091"/>
    <s v="000091"/>
    <s v="DL.2375.AFA.001.053.B.524119.1"/>
    <s v="1"/>
    <s v="Pembinaan Kelembagaan dan Ketenagaan Penyuluhan Perikanan"/>
    <x v="2"/>
    <m/>
    <m/>
    <s v="Belanja Barang"/>
    <s v="Belanja Barang Non Operasional"/>
    <s v="Perjalanan Dinas"/>
    <s v="Non Covid"/>
  </r>
  <r>
    <s v="12"/>
    <s v="626402"/>
    <s v="SEKRETARIAT BADAN RISET DAN SUMBERDAYA MANUSIA KELAUTAN DAN PERIKANAN"/>
    <x v="1"/>
    <x v="3"/>
    <x v="5"/>
    <x v="12"/>
    <x v="27"/>
    <x v="78"/>
    <x v="9"/>
    <x v="446"/>
    <n v="3"/>
    <n v="3000000"/>
    <n v="9000000"/>
    <n v="0"/>
    <n v="9000000"/>
    <m/>
    <n v="750000"/>
    <n v="750000"/>
    <n v="750000"/>
    <n v="750000"/>
    <n v="750000"/>
    <n v="750000"/>
    <n v="750000"/>
    <n v="750000"/>
    <n v="750000"/>
    <n v="750000"/>
    <n v="750000"/>
    <n v="750000"/>
    <s v="DL.2375.AFA.001.053.C"/>
    <s v="DL.2375.AFA.001.053.C.521219"/>
    <s v="DL.2375.AFA.001.053.C.521219.000097"/>
    <s v="000097"/>
    <s v="DL.2375.AFA.001.053.C.521219.1"/>
    <s v="1"/>
    <s v="Pembinaan Penyuluh Perikanan Swadaya"/>
    <x v="2"/>
    <m/>
    <m/>
    <s v="Belanja Barang"/>
    <s v="Belanja Barang Non Operasional"/>
    <s v="Non Ops Lainnya"/>
    <s v="Non Covid"/>
  </r>
  <r>
    <s v="12"/>
    <s v="626402"/>
    <s v="SEKRETARIAT BADAN RISET DAN SUMBERDAYA MANUSIA KELAUTAN DAN PERIKANAN"/>
    <x v="1"/>
    <x v="3"/>
    <x v="5"/>
    <x v="12"/>
    <x v="27"/>
    <x v="78"/>
    <x v="3"/>
    <x v="447"/>
    <n v="9"/>
    <n v="3000000"/>
    <n v="27000000"/>
    <n v="0"/>
    <n v="27000000"/>
    <m/>
    <n v="2250000"/>
    <n v="2250000"/>
    <n v="2250000"/>
    <n v="2250000"/>
    <n v="2250000"/>
    <n v="2250000"/>
    <n v="2250000"/>
    <n v="2250000"/>
    <n v="2250000"/>
    <n v="2250000"/>
    <n v="2250000"/>
    <n v="2250000"/>
    <s v="DL.2375.AFA.001.053.C"/>
    <s v="DL.2375.AFA.001.053.C.524111"/>
    <s v="DL.2375.AFA.001.053.C.524111.000099"/>
    <s v="000099"/>
    <s v="DL.2375.AFA.001.053.C.524111.1"/>
    <s v="1"/>
    <s v="Pembinaan Penyuluh Perikanan Swadaya"/>
    <x v="2"/>
    <m/>
    <m/>
    <s v="Belanja Barang"/>
    <s v="Belanja Barang Non Operasional"/>
    <s v="Perjalanan Dinas"/>
    <s v="Non Covid"/>
  </r>
  <r>
    <s v="12"/>
    <s v="626402"/>
    <s v="SEKRETARIAT BADAN RISET DAN SUMBERDAYA MANUSIA KELAUTAN DAN PERIKANAN"/>
    <x v="1"/>
    <x v="3"/>
    <x v="5"/>
    <x v="12"/>
    <x v="27"/>
    <x v="78"/>
    <x v="28"/>
    <x v="448"/>
    <n v="20"/>
    <n v="130000"/>
    <n v="2600000"/>
    <n v="0"/>
    <n v="2600000"/>
    <m/>
    <n v="216000"/>
    <n v="216000"/>
    <n v="216000"/>
    <n v="216000"/>
    <n v="216000"/>
    <n v="216000"/>
    <n v="216000"/>
    <n v="216000"/>
    <n v="216000"/>
    <n v="216000"/>
    <n v="216000"/>
    <n v="224000"/>
    <s v="DL.2375.AFA.001.053.C"/>
    <s v="DL.2375.AFA.001.053.C.524114"/>
    <s v="DL.2375.AFA.001.053.C.524114.000100"/>
    <s v="000100"/>
    <s v="DL.2375.AFA.001.053.C.524114.1"/>
    <s v="1"/>
    <s v="Pembinaan Penyuluh Perikanan Swadaya"/>
    <x v="2"/>
    <m/>
    <m/>
    <s v="Belanja Barang"/>
    <s v="Belanja Barang Non Operasional"/>
    <s v="Perjalanan Dinas"/>
    <s v="Non Covid"/>
  </r>
  <r>
    <s v="12"/>
    <s v="626402"/>
    <s v="SEKRETARIAT BADAN RISET DAN SUMBERDAYA MANUSIA KELAUTAN DAN PERIKANAN"/>
    <x v="1"/>
    <x v="3"/>
    <x v="5"/>
    <x v="12"/>
    <x v="27"/>
    <x v="78"/>
    <x v="26"/>
    <x v="449"/>
    <n v="60"/>
    <n v="280000"/>
    <n v="16800000"/>
    <n v="0"/>
    <n v="16800000"/>
    <m/>
    <n v="1400000"/>
    <n v="1400000"/>
    <n v="1400000"/>
    <n v="1400000"/>
    <n v="1400000"/>
    <n v="1400000"/>
    <n v="1400000"/>
    <n v="1400000"/>
    <n v="1400000"/>
    <n v="1400000"/>
    <n v="1400000"/>
    <n v="1400000"/>
    <s v="DL.2375.AFA.001.053.C"/>
    <s v="DL.2375.AFA.001.053.C.524119"/>
    <s v="DL.2375.AFA.001.053.C.524119.000102"/>
    <s v="000102"/>
    <s v="DL.2375.AFA.001.053.C.524119.1"/>
    <s v="1"/>
    <s v="Pembinaan Penyuluh Perikanan Swadaya"/>
    <x v="2"/>
    <m/>
    <m/>
    <s v="Belanja Barang"/>
    <s v="Belanja Barang Non Operasional"/>
    <s v="Perjalanan Dinas"/>
    <s v="Non Covid"/>
  </r>
  <r>
    <s v="12"/>
    <s v="626402"/>
    <s v="SEKRETARIAT BADAN RISET DAN SUMBERDAYA MANUSIA KELAUTAN DAN PERIKANAN"/>
    <x v="1"/>
    <x v="3"/>
    <x v="5"/>
    <x v="12"/>
    <x v="27"/>
    <x v="79"/>
    <x v="3"/>
    <x v="450"/>
    <n v="10"/>
    <n v="3000000"/>
    <n v="30000000"/>
    <n v="0"/>
    <n v="30000000"/>
    <m/>
    <n v="2500000"/>
    <n v="2500000"/>
    <n v="2500000"/>
    <n v="2500000"/>
    <n v="2500000"/>
    <n v="2500000"/>
    <n v="2500000"/>
    <n v="2500000"/>
    <n v="2500000"/>
    <n v="2500000"/>
    <n v="2500000"/>
    <n v="2500000"/>
    <s v="DL.2375.AFA.001.053.D"/>
    <s v="DL.2375.AFA.001.053.D.524111"/>
    <s v="DL.2375.AFA.001.053.D.524111.000110"/>
    <s v="000110"/>
    <s v="DL.2375.AFA.001.053.D.524111.1"/>
    <s v="1"/>
    <s v="FGD Sarpras Penyuluhan dan Pemanfaatannya"/>
    <x v="2"/>
    <m/>
    <m/>
    <s v="Belanja Barang"/>
    <s v="Belanja Barang Non Operasional"/>
    <s v="Perjalanan Dinas"/>
    <s v="Non Covid"/>
  </r>
  <r>
    <s v="12"/>
    <s v="626402"/>
    <s v="SEKRETARIAT BADAN RISET DAN SUMBERDAYA MANUSIA KELAUTAN DAN PERIKANAN"/>
    <x v="1"/>
    <x v="3"/>
    <x v="5"/>
    <x v="12"/>
    <x v="27"/>
    <x v="79"/>
    <x v="28"/>
    <x v="451"/>
    <n v="25"/>
    <n v="400000"/>
    <n v="10000000"/>
    <n v="0"/>
    <n v="10000000"/>
    <m/>
    <n v="833000"/>
    <n v="833000"/>
    <n v="833000"/>
    <n v="833000"/>
    <n v="833000"/>
    <n v="833000"/>
    <n v="833000"/>
    <n v="833000"/>
    <n v="833000"/>
    <n v="833000"/>
    <n v="833000"/>
    <n v="837000"/>
    <s v="DL.2375.AFA.001.053.D"/>
    <s v="DL.2375.AFA.001.053.D.524114"/>
    <s v="DL.2375.AFA.001.053.D.524114.000111"/>
    <s v="000111"/>
    <s v="DL.2375.AFA.001.053.D.524114.1"/>
    <s v="1"/>
    <s v="FGD Sarpras Penyuluhan dan Pemanfaatannya"/>
    <x v="2"/>
    <m/>
    <m/>
    <s v="Belanja Barang"/>
    <s v="Belanja Barang Non Operasional"/>
    <s v="Perjalanan Dinas"/>
    <s v="Non Covid"/>
  </r>
  <r>
    <s v="12"/>
    <s v="626402"/>
    <s v="SEKRETARIAT BADAN RISET DAN SUMBERDAYA MANUSIA KELAUTAN DAN PERIKANAN"/>
    <x v="1"/>
    <x v="3"/>
    <x v="5"/>
    <x v="12"/>
    <x v="28"/>
    <x v="80"/>
    <x v="3"/>
    <x v="452"/>
    <n v="10"/>
    <n v="2000000"/>
    <n v="20000000"/>
    <n v="0"/>
    <n v="20000000"/>
    <m/>
    <n v="1666000"/>
    <n v="1666000"/>
    <n v="1666000"/>
    <n v="1666000"/>
    <n v="1666000"/>
    <n v="1666000"/>
    <n v="1666000"/>
    <n v="1666000"/>
    <n v="1666000"/>
    <n v="1666000"/>
    <n v="1666000"/>
    <n v="1674000"/>
    <s v="DL.2375.AFA.001.054.A"/>
    <s v="DL.2375.AFA.001.054.A.524111"/>
    <s v="DL.2375.AFA.001.054.A.524111.000118"/>
    <s v="000118"/>
    <s v="DL.2375.AFA.001.054.A.524111.1"/>
    <s v="1"/>
    <s v="PENYUSUNAN NSPK PENYELENGGARAAN PENYULUHAN KP"/>
    <x v="2"/>
    <m/>
    <m/>
    <s v="Belanja Barang"/>
    <s v="Belanja Barang Non Operasional"/>
    <s v="Perjalanan Dinas"/>
    <s v="Non Covid"/>
  </r>
  <r>
    <s v="12"/>
    <s v="626402"/>
    <s v="SEKRETARIAT BADAN RISET DAN SUMBERDAYA MANUSIA KELAUTAN DAN PERIKANAN"/>
    <x v="1"/>
    <x v="3"/>
    <x v="5"/>
    <x v="12"/>
    <x v="28"/>
    <x v="80"/>
    <x v="28"/>
    <x v="453"/>
    <n v="75"/>
    <n v="280000"/>
    <n v="21000000"/>
    <n v="0"/>
    <n v="21000000"/>
    <m/>
    <n v="1750000"/>
    <n v="1750000"/>
    <n v="1750000"/>
    <n v="1750000"/>
    <n v="1750000"/>
    <n v="1750000"/>
    <n v="1750000"/>
    <n v="1750000"/>
    <n v="1750000"/>
    <n v="1750000"/>
    <n v="1750000"/>
    <n v="1750000"/>
    <s v="DL.2375.AFA.001.054.A"/>
    <s v="DL.2375.AFA.001.054.A.524114"/>
    <s v="DL.2375.AFA.001.054.A.524114.000120"/>
    <s v="000120"/>
    <s v="DL.2375.AFA.001.054.A.524114.1"/>
    <s v="1"/>
    <s v="PENYUSUNAN NSPK PENYELENGGARAAN PENYULUHAN KP"/>
    <x v="2"/>
    <m/>
    <m/>
    <s v="Belanja Barang"/>
    <s v="Belanja Barang Non Operasional"/>
    <s v="Perjalanan Dinas"/>
    <s v="Non Covid"/>
  </r>
  <r>
    <s v="12"/>
    <s v="626402"/>
    <s v="SEKRETARIAT BADAN RISET DAN SUMBERDAYA MANUSIA KELAUTAN DAN PERIKANAN"/>
    <x v="1"/>
    <x v="3"/>
    <x v="5"/>
    <x v="12"/>
    <x v="28"/>
    <x v="81"/>
    <x v="3"/>
    <x v="454"/>
    <n v="16"/>
    <n v="3203000"/>
    <n v="51250000"/>
    <n v="0"/>
    <n v="51250000"/>
    <m/>
    <n v="4270000"/>
    <n v="4270000"/>
    <n v="4270000"/>
    <n v="4270000"/>
    <n v="4270000"/>
    <n v="4270000"/>
    <n v="4270000"/>
    <n v="4270000"/>
    <n v="4270000"/>
    <n v="4270000"/>
    <n v="4270000"/>
    <n v="4280000"/>
    <s v="DL.2375.AFA.001.054.B"/>
    <s v="DL.2375.AFA.001.054.B.524111"/>
    <s v="DL.2375.AFA.001.054.B.524111.000127"/>
    <s v="000127"/>
    <s v="DL.2375.AFA.001.054.B.524111.1"/>
    <s v="1"/>
    <s v="PENYUSUNAN PROGRAMA PENYULUHAN TAHUN 2023"/>
    <x v="2"/>
    <m/>
    <m/>
    <s v="Belanja Barang"/>
    <s v="Belanja Barang Non Operasional"/>
    <s v="Perjalanan Dinas"/>
    <s v="Non Covid"/>
  </r>
  <r>
    <s v="12"/>
    <s v="626402"/>
    <s v="SEKRETARIAT BADAN RISET DAN SUMBERDAYA MANUSIA KELAUTAN DAN PERIKANAN"/>
    <x v="1"/>
    <x v="3"/>
    <x v="5"/>
    <x v="12"/>
    <x v="28"/>
    <x v="81"/>
    <x v="28"/>
    <x v="455"/>
    <n v="50"/>
    <n v="280000"/>
    <n v="14000000"/>
    <n v="0"/>
    <n v="14000000"/>
    <m/>
    <n v="1166000"/>
    <n v="1166000"/>
    <n v="1166000"/>
    <n v="1166000"/>
    <n v="1166000"/>
    <n v="1166000"/>
    <n v="1166000"/>
    <n v="1166000"/>
    <n v="1166000"/>
    <n v="1166000"/>
    <n v="1166000"/>
    <n v="1174000"/>
    <s v="DL.2375.AFA.001.054.B"/>
    <s v="DL.2375.AFA.001.054.B.524114"/>
    <s v="DL.2375.AFA.001.054.B.524114.000128"/>
    <s v="000128"/>
    <s v="DL.2375.AFA.001.054.B.524114.1"/>
    <s v="1"/>
    <s v="PENYUSUNAN PROGRAMA PENYULUHAN TAHUN 2023"/>
    <x v="2"/>
    <m/>
    <m/>
    <s v="Belanja Barang"/>
    <s v="Belanja Barang Non Operasional"/>
    <s v="Perjalanan Dinas"/>
    <s v="Non Covid"/>
  </r>
  <r>
    <s v="12"/>
    <s v="626402"/>
    <s v="SEKRETARIAT BADAN RISET DAN SUMBERDAYA MANUSIA KELAUTAN DAN PERIKANAN"/>
    <x v="1"/>
    <x v="3"/>
    <x v="5"/>
    <x v="12"/>
    <x v="28"/>
    <x v="81"/>
    <x v="26"/>
    <x v="456"/>
    <n v="50"/>
    <n v="350000"/>
    <n v="17500000"/>
    <n v="0"/>
    <n v="17500000"/>
    <m/>
    <n v="1458000"/>
    <n v="1458000"/>
    <n v="1458000"/>
    <n v="1458000"/>
    <n v="1458000"/>
    <n v="1458000"/>
    <n v="1458000"/>
    <n v="1458000"/>
    <n v="1458000"/>
    <n v="1458000"/>
    <n v="1458000"/>
    <n v="1462000"/>
    <s v="DL.2375.AFA.001.054.B"/>
    <s v="DL.2375.AFA.001.054.B.524119"/>
    <s v="DL.2375.AFA.001.054.B.524119.000129"/>
    <s v="000129"/>
    <s v="DL.2375.AFA.001.054.B.524119.1"/>
    <s v="1"/>
    <s v="PENYUSUNAN PROGRAMA PENYULUHAN TAHUN 2023"/>
    <x v="2"/>
    <m/>
    <m/>
    <s v="Belanja Barang"/>
    <s v="Belanja Barang Non Operasional"/>
    <s v="Perjalanan Dinas"/>
    <s v="Non Covid"/>
  </r>
  <r>
    <s v="12"/>
    <s v="626402"/>
    <s v="SEKRETARIAT BADAN RISET DAN SUMBERDAYA MANUSIA KELAUTAN DAN PERIKANAN"/>
    <x v="1"/>
    <x v="3"/>
    <x v="5"/>
    <x v="12"/>
    <x v="28"/>
    <x v="82"/>
    <x v="0"/>
    <x v="457"/>
    <n v="300"/>
    <n v="75000"/>
    <n v="22500000"/>
    <n v="0"/>
    <n v="22500000"/>
    <m/>
    <n v="1875000"/>
    <n v="1875000"/>
    <n v="1875000"/>
    <n v="1875000"/>
    <n v="1875000"/>
    <n v="1875000"/>
    <n v="1875000"/>
    <n v="1875000"/>
    <n v="1875000"/>
    <n v="1875000"/>
    <n v="1875000"/>
    <n v="1875000"/>
    <s v="DL.2375.AFA.001.054.C"/>
    <s v="DL.2375.AFA.001.054.C.521211"/>
    <s v="DL.2375.AFA.001.054.C.521211.000130"/>
    <s v="000130"/>
    <s v="DL.2375.AFA.001.054.C.521211.1"/>
    <s v="1"/>
    <s v="PEMBINAAN PENYULUHAN PERIKANAN MELAUI VIDEO CONFERENCE (VICON)"/>
    <x v="2"/>
    <m/>
    <m/>
    <s v="Belanja Barang"/>
    <s v="Belanja Barang Non Operasional"/>
    <s v="Belanja Bahan"/>
    <s v="Non Covid"/>
  </r>
  <r>
    <s v="12"/>
    <s v="626402"/>
    <s v="SEKRETARIAT BADAN RISET DAN SUMBERDAYA MANUSIA KELAUTAN DAN PERIKANAN"/>
    <x v="1"/>
    <x v="3"/>
    <x v="5"/>
    <x v="12"/>
    <x v="28"/>
    <x v="82"/>
    <x v="2"/>
    <x v="458"/>
    <n v="10"/>
    <n v="500000"/>
    <n v="5000000"/>
    <n v="0"/>
    <n v="5000000"/>
    <m/>
    <n v="416000"/>
    <n v="416000"/>
    <n v="416000"/>
    <n v="416000"/>
    <n v="416000"/>
    <n v="416000"/>
    <n v="416000"/>
    <n v="416000"/>
    <n v="416000"/>
    <n v="416000"/>
    <n v="416000"/>
    <n v="424000"/>
    <s v="DL.2375.AFA.001.054.C"/>
    <s v="DL.2375.AFA.001.054.C.522151"/>
    <s v="DL.2375.AFA.001.054.C.522151.000134"/>
    <s v="000134"/>
    <s v="DL.2375.AFA.001.054.C.522151.1"/>
    <s v="1"/>
    <s v="PEMBINAAN PENYULUHAN PERIKANAN MELAUI VIDEO CONFERENCE (VICON)"/>
    <x v="2"/>
    <m/>
    <m/>
    <s v="Belanja Barang"/>
    <s v="Belanja Barang Non Operasional"/>
    <s v="Belanja Jasa"/>
    <s v="Non Covid"/>
  </r>
  <r>
    <s v="12"/>
    <s v="626402"/>
    <s v="SEKRETARIAT BADAN RISET DAN SUMBERDAYA MANUSIA KELAUTAN DAN PERIKANAN"/>
    <x v="1"/>
    <x v="3"/>
    <x v="5"/>
    <x v="12"/>
    <x v="28"/>
    <x v="82"/>
    <x v="3"/>
    <x v="459"/>
    <n v="10"/>
    <n v="3500000"/>
    <n v="35000000"/>
    <n v="0"/>
    <n v="35000000"/>
    <m/>
    <n v="2916000"/>
    <n v="2916000"/>
    <n v="2916000"/>
    <n v="2916000"/>
    <n v="2916000"/>
    <n v="2916000"/>
    <n v="2916000"/>
    <n v="2916000"/>
    <n v="2916000"/>
    <n v="2916000"/>
    <n v="2916000"/>
    <n v="2924000"/>
    <s v="DL.2375.AFA.001.054.C"/>
    <s v="DL.2375.AFA.001.054.C.524111"/>
    <s v="DL.2375.AFA.001.054.C.524111.000135"/>
    <s v="000135"/>
    <s v="DL.2375.AFA.001.054.C.524111.1"/>
    <s v="1"/>
    <s v="PEMBINAAN PENYULUHAN PERIKANAN MELAUI VIDEO CONFERENCE (VICON)"/>
    <x v="2"/>
    <m/>
    <m/>
    <s v="Belanja Barang"/>
    <s v="Belanja Barang Non Operasional"/>
    <s v="Perjalanan Dinas"/>
    <s v="Non Covid"/>
  </r>
  <r>
    <s v="12"/>
    <s v="626402"/>
    <s v="SEKRETARIAT BADAN RISET DAN SUMBERDAYA MANUSIA KELAUTAN DAN PERIKANAN"/>
    <x v="1"/>
    <x v="3"/>
    <x v="5"/>
    <x v="12"/>
    <x v="28"/>
    <x v="82"/>
    <x v="28"/>
    <x v="460"/>
    <n v="200"/>
    <n v="280000"/>
    <n v="56000000"/>
    <n v="0"/>
    <n v="56000000"/>
    <m/>
    <n v="4666000"/>
    <n v="4666000"/>
    <n v="4666000"/>
    <n v="4666000"/>
    <n v="4666000"/>
    <n v="4666000"/>
    <n v="4666000"/>
    <n v="4666000"/>
    <n v="4666000"/>
    <n v="4666000"/>
    <n v="4666000"/>
    <n v="4674000"/>
    <s v="DL.2375.AFA.001.054.C"/>
    <s v="DL.2375.AFA.001.054.C.524114"/>
    <s v="DL.2375.AFA.001.054.C.524114.000136"/>
    <s v="000136"/>
    <s v="DL.2375.AFA.001.054.C.524114.1"/>
    <s v="1"/>
    <s v="PEMBINAAN PENYULUHAN PERIKANAN MELAUI VIDEO CONFERENCE (VICON)"/>
    <x v="2"/>
    <m/>
    <m/>
    <s v="Belanja Barang"/>
    <s v="Belanja Barang Non Operasional"/>
    <s v="Perjalanan Dinas"/>
    <s v="Non Covid"/>
  </r>
  <r>
    <s v="12"/>
    <s v="626402"/>
    <s v="SEKRETARIAT BADAN RISET DAN SUMBERDAYA MANUSIA KELAUTAN DAN PERIKANAN"/>
    <x v="1"/>
    <x v="3"/>
    <x v="5"/>
    <x v="12"/>
    <x v="28"/>
    <x v="83"/>
    <x v="3"/>
    <x v="461"/>
    <n v="15"/>
    <n v="3000000"/>
    <n v="45000000"/>
    <n v="0"/>
    <n v="45000000"/>
    <m/>
    <n v="3750000"/>
    <n v="3750000"/>
    <n v="3750000"/>
    <n v="3750000"/>
    <n v="3750000"/>
    <n v="3750000"/>
    <n v="3750000"/>
    <n v="3750000"/>
    <n v="3750000"/>
    <n v="3750000"/>
    <n v="3750000"/>
    <n v="3750000"/>
    <s v="DL.2375.AFA.001.054.D"/>
    <s v="DL.2375.AFA.001.054.D.524111"/>
    <s v="DL.2375.AFA.001.054.D.524111.000142"/>
    <s v="000142"/>
    <s v="DL.2375.AFA.001.054.D.524111.1"/>
    <s v="1"/>
    <s v="MATERI PENYULUHAN KP ONLINE"/>
    <x v="2"/>
    <m/>
    <m/>
    <s v="Belanja Barang"/>
    <s v="Belanja Barang Non Operasional"/>
    <s v="Perjalanan Dinas"/>
    <s v="Non Covid"/>
  </r>
  <r>
    <s v="12"/>
    <s v="626402"/>
    <s v="SEKRETARIAT BADAN RISET DAN SUMBERDAYA MANUSIA KELAUTAN DAN PERIKANAN"/>
    <x v="1"/>
    <x v="3"/>
    <x v="5"/>
    <x v="12"/>
    <x v="28"/>
    <x v="83"/>
    <x v="28"/>
    <x v="462"/>
    <n v="30"/>
    <n v="280000"/>
    <n v="8400000"/>
    <n v="0"/>
    <n v="8400000"/>
    <m/>
    <n v="700000"/>
    <n v="700000"/>
    <n v="700000"/>
    <n v="700000"/>
    <n v="700000"/>
    <n v="700000"/>
    <n v="700000"/>
    <n v="700000"/>
    <n v="700000"/>
    <n v="700000"/>
    <n v="700000"/>
    <n v="700000"/>
    <s v="DL.2375.AFA.001.054.D"/>
    <s v="DL.2375.AFA.001.054.D.524114"/>
    <s v="DL.2375.AFA.001.054.D.524114.000143"/>
    <s v="000143"/>
    <s v="DL.2375.AFA.001.054.D.524114.1"/>
    <s v="1"/>
    <s v="MATERI PENYULUHAN KP ONLINE"/>
    <x v="2"/>
    <m/>
    <m/>
    <s v="Belanja Barang"/>
    <s v="Belanja Barang Non Operasional"/>
    <s v="Perjalanan Dinas"/>
    <s v="Non Covid"/>
  </r>
  <r>
    <s v="12"/>
    <s v="626402"/>
    <s v="SEKRETARIAT BADAN RISET DAN SUMBERDAYA MANUSIA KELAUTAN DAN PERIKANAN"/>
    <x v="0"/>
    <x v="0"/>
    <x v="0"/>
    <x v="13"/>
    <x v="29"/>
    <x v="84"/>
    <x v="0"/>
    <x v="463"/>
    <n v="9"/>
    <n v="250000"/>
    <n v="2250000"/>
    <n v="0"/>
    <n v="2250000"/>
    <m/>
    <n v="27302"/>
    <n v="139313"/>
    <n v="442125"/>
    <n v="185225"/>
    <n v="72425"/>
    <n v="93013"/>
    <n v="97975"/>
    <n v="168813"/>
    <n v="143813"/>
    <n v="633891"/>
    <n v="174225"/>
    <n v="71880"/>
    <s v="WA.2378.EBA.956.101.A"/>
    <s v="WA.2378.EBA.956.101.A.521211"/>
    <s v="WA.2378.EBA.956.101.A.521211.000194"/>
    <s v="000194"/>
    <s v="WA.2378.EBA.956.101.A.521211.1"/>
    <s v="1"/>
    <s v="Penyusunan Laporan BMN UAKPB Sekretariat BRSDMP KP dan UAPPBE-1 BRSDM KP"/>
    <x v="0"/>
    <m/>
    <m/>
    <s v="Belanja Barang"/>
    <s v="Belanja Barang Non Operasional"/>
    <s v="Belanja Bahan"/>
    <s v="Non Covid"/>
  </r>
  <r>
    <s v="12"/>
    <s v="626402"/>
    <s v="SEKRETARIAT BADAN RISET DAN SUMBERDAYA MANUSIA KELAUTAN DAN PERIKANAN"/>
    <x v="0"/>
    <x v="0"/>
    <x v="0"/>
    <x v="13"/>
    <x v="29"/>
    <x v="84"/>
    <x v="2"/>
    <x v="464"/>
    <n v="12"/>
    <n v="900000"/>
    <n v="10800000"/>
    <n v="0"/>
    <n v="10800000"/>
    <m/>
    <n v="131047"/>
    <n v="668700"/>
    <n v="2122200"/>
    <n v="889080"/>
    <n v="347640"/>
    <n v="446460"/>
    <n v="470280"/>
    <n v="810300"/>
    <n v="690300"/>
    <n v="3042678"/>
    <n v="836280"/>
    <n v="345035"/>
    <s v="WA.2378.EBA.956.101.A"/>
    <s v="WA.2378.EBA.956.101.A.522151"/>
    <s v="WA.2378.EBA.956.101.A.522151.000198"/>
    <s v="000198"/>
    <s v="WA.2378.EBA.956.101.A.522151.1"/>
    <s v="1"/>
    <s v="Penyusunan Laporan BMN UAKPB Sekretariat BRSDMP KP dan UAPPBE-1 BRSDM KP"/>
    <x v="0"/>
    <m/>
    <m/>
    <s v="Belanja Barang"/>
    <s v="Belanja Barang Non Operasional"/>
    <s v="Belanja Jasa"/>
    <s v="Non Covid"/>
  </r>
  <r>
    <s v="12"/>
    <s v="626402"/>
    <s v="SEKRETARIAT BADAN RISET DAN SUMBERDAYA MANUSIA KELAUTAN DAN PERIKANAN"/>
    <x v="0"/>
    <x v="0"/>
    <x v="0"/>
    <x v="13"/>
    <x v="29"/>
    <x v="84"/>
    <x v="3"/>
    <x v="465"/>
    <n v="24"/>
    <n v="8395000"/>
    <n v="201480000"/>
    <n v="0"/>
    <n v="201480000"/>
    <m/>
    <n v="2444759"/>
    <n v="12474970"/>
    <n v="39590820"/>
    <n v="16586280.999999998"/>
    <n v="6485417"/>
    <n v="8328959.0000000009"/>
    <n v="8773335"/>
    <n v="15116597"/>
    <n v="12877930"/>
    <n v="56762848"/>
    <n v="15601268"/>
    <n v="6436816"/>
    <s v="WA.2378.EBA.956.101.A"/>
    <s v="WA.2378.EBA.956.101.A.524111"/>
    <s v="WA.2378.EBA.956.101.A.524111.000199"/>
    <s v="000199"/>
    <s v="WA.2378.EBA.956.101.A.524111.1"/>
    <s v="1"/>
    <s v="Penyusunan Laporan BMN UAKPB Sekretariat BRSDMP KP dan UAPPBE-1 BRSDM KP"/>
    <x v="0"/>
    <m/>
    <m/>
    <s v="Belanja Barang"/>
    <s v="Belanja Barang Non Operasional"/>
    <s v="Perjalanan Dinas"/>
    <s v="Non Covid"/>
  </r>
  <r>
    <s v="12"/>
    <s v="626402"/>
    <s v="SEKRETARIAT BADAN RISET DAN SUMBERDAYA MANUSIA KELAUTAN DAN PERIKANAN"/>
    <x v="0"/>
    <x v="0"/>
    <x v="0"/>
    <x v="13"/>
    <x v="29"/>
    <x v="85"/>
    <x v="0"/>
    <x v="29"/>
    <n v="10"/>
    <n v="292000"/>
    <n v="2920000"/>
    <n v="0"/>
    <n v="2920000"/>
    <m/>
    <n v="35431"/>
    <n v="180797"/>
    <n v="573780"/>
    <n v="240381"/>
    <n v="93992"/>
    <n v="120710"/>
    <n v="127150"/>
    <n v="219081"/>
    <n v="186637"/>
    <n v="822650"/>
    <n v="226105"/>
    <n v="93286"/>
    <s v="WA.2378.EBA.956.101.B"/>
    <s v="WA.2378.EBA.956.101.B.521211"/>
    <s v="WA.2378.EBA.956.101.B.521211.000200"/>
    <s v="000200"/>
    <s v="WA.2378.EBA.956.101.B.521211.1"/>
    <s v="1"/>
    <s v="Pengelolaan Barang Milik Negara Rumah Negara lingkup BRSDM KP"/>
    <x v="0"/>
    <m/>
    <m/>
    <s v="Belanja Barang"/>
    <s v="Belanja Barang Non Operasional"/>
    <s v="Belanja Bahan"/>
    <s v="Non Covid"/>
  </r>
  <r>
    <s v="12"/>
    <s v="626402"/>
    <s v="SEKRETARIAT BADAN RISET DAN SUMBERDAYA MANUSIA KELAUTAN DAN PERIKANAN"/>
    <x v="0"/>
    <x v="0"/>
    <x v="0"/>
    <x v="13"/>
    <x v="29"/>
    <x v="85"/>
    <x v="2"/>
    <x v="466"/>
    <n v="12"/>
    <n v="900000"/>
    <n v="10800000"/>
    <n v="0"/>
    <n v="10800000"/>
    <m/>
    <n v="131047"/>
    <n v="668700"/>
    <n v="2122200"/>
    <n v="889080"/>
    <n v="347640"/>
    <n v="446460"/>
    <n v="470280"/>
    <n v="810300"/>
    <n v="690300"/>
    <n v="3042678"/>
    <n v="836280"/>
    <n v="345035"/>
    <s v="WA.2378.EBA.956.101.B"/>
    <s v="WA.2378.EBA.956.101.B.522151"/>
    <s v="WA.2378.EBA.956.101.B.522151.000203"/>
    <s v="000203"/>
    <s v="WA.2378.EBA.956.101.B.522151.1"/>
    <s v="1"/>
    <s v="Pengelolaan Barang Milik Negara Rumah Negara lingkup BRSDM KP"/>
    <x v="0"/>
    <m/>
    <m/>
    <s v="Belanja Barang"/>
    <s v="Belanja Barang Non Operasional"/>
    <s v="Belanja Jasa"/>
    <s v="Non Covid"/>
  </r>
  <r>
    <s v="12"/>
    <s v="626402"/>
    <s v="SEKRETARIAT BADAN RISET DAN SUMBERDAYA MANUSIA KELAUTAN DAN PERIKANAN"/>
    <x v="0"/>
    <x v="0"/>
    <x v="0"/>
    <x v="13"/>
    <x v="29"/>
    <x v="85"/>
    <x v="3"/>
    <x v="467"/>
    <n v="18"/>
    <n v="7000000"/>
    <n v="126000000"/>
    <n v="0"/>
    <n v="126000000"/>
    <m/>
    <n v="1528884"/>
    <n v="7801500"/>
    <n v="24759000"/>
    <n v="10372600"/>
    <n v="4055800"/>
    <n v="5208700"/>
    <n v="5486600"/>
    <n v="9453500"/>
    <n v="8053500"/>
    <n v="35497910"/>
    <n v="9756600"/>
    <n v="4025406"/>
    <s v="WA.2378.EBA.956.101.B"/>
    <s v="WA.2378.EBA.956.101.B.524111"/>
    <s v="WA.2378.EBA.956.101.B.524111.000204"/>
    <s v="000204"/>
    <s v="WA.2378.EBA.956.101.B.524111.1"/>
    <s v="1"/>
    <s v="Pengelolaan Barang Milik Negara Rumah Negara lingkup BRSDM KP"/>
    <x v="0"/>
    <m/>
    <m/>
    <s v="Belanja Barang"/>
    <s v="Belanja Barang Non Operasional"/>
    <s v="Perjalanan Dinas"/>
    <s v="Non Covid"/>
  </r>
  <r>
    <s v="12"/>
    <s v="626402"/>
    <s v="SEKRETARIAT BADAN RISET DAN SUMBERDAYA MANUSIA KELAUTAN DAN PERIKANAN"/>
    <x v="0"/>
    <x v="0"/>
    <x v="0"/>
    <x v="13"/>
    <x v="29"/>
    <x v="85"/>
    <x v="8"/>
    <x v="468"/>
    <n v="24"/>
    <n v="150000"/>
    <n v="3600000"/>
    <n v="0"/>
    <n v="3600000"/>
    <m/>
    <n v="43682"/>
    <n v="222900"/>
    <n v="707400"/>
    <n v="296360"/>
    <n v="115880"/>
    <n v="148820"/>
    <n v="156760"/>
    <n v="270100"/>
    <n v="230100"/>
    <n v="1014226"/>
    <n v="278760"/>
    <n v="115012"/>
    <s v="WA.2378.EBA.956.101.B"/>
    <s v="WA.2378.EBA.956.101.B.524113"/>
    <s v="WA.2378.EBA.956.101.B.524113.000205"/>
    <s v="000205"/>
    <s v="WA.2378.EBA.956.101.B.524113.1"/>
    <s v="1"/>
    <s v="Pengelolaan Barang Milik Negara Rumah Negara lingkup BRSDM KP"/>
    <x v="0"/>
    <m/>
    <m/>
    <s v="Belanja Barang"/>
    <s v="Belanja Barang Non Operasional"/>
    <s v="Perjalanan Dinas"/>
    <s v="Non Covid"/>
  </r>
  <r>
    <s v="12"/>
    <s v="626402"/>
    <s v="SEKRETARIAT BADAN RISET DAN SUMBERDAYA MANUSIA KELAUTAN DAN PERIKANAN"/>
    <x v="0"/>
    <x v="0"/>
    <x v="0"/>
    <x v="13"/>
    <x v="29"/>
    <x v="86"/>
    <x v="0"/>
    <x v="29"/>
    <n v="50"/>
    <n v="200000"/>
    <n v="10000000"/>
    <n v="0"/>
    <n v="10000000"/>
    <m/>
    <n v="121340"/>
    <n v="619167"/>
    <n v="1965000"/>
    <n v="823222"/>
    <n v="321889"/>
    <n v="413389"/>
    <n v="435444"/>
    <n v="750278"/>
    <n v="639167"/>
    <n v="2817294"/>
    <n v="774333"/>
    <n v="319477"/>
    <s v="WA.2378.EBA.956.101.C"/>
    <s v="WA.2378.EBA.956.101.C.521211"/>
    <s v="WA.2378.EBA.956.101.C.521211.000206"/>
    <s v="000206"/>
    <s v="WA.2378.EBA.956.101.C.521211.1"/>
    <s v="1"/>
    <s v="Inventarisasi Sarana dan Prasarana dan Penyelesaian Permasalahan Administrasi dan Kepemilikan BMN"/>
    <x v="0"/>
    <m/>
    <m/>
    <s v="Belanja Barang"/>
    <s v="Belanja Barang Non Operasional"/>
    <s v="Belanja Bahan"/>
    <s v="Non Covid"/>
  </r>
  <r>
    <s v="12"/>
    <s v="626402"/>
    <s v="SEKRETARIAT BADAN RISET DAN SUMBERDAYA MANUSIA KELAUTAN DAN PERIKANAN"/>
    <x v="0"/>
    <x v="0"/>
    <x v="0"/>
    <x v="13"/>
    <x v="29"/>
    <x v="86"/>
    <x v="2"/>
    <x v="469"/>
    <n v="16"/>
    <n v="900000"/>
    <n v="14400000"/>
    <n v="0"/>
    <n v="14400000"/>
    <m/>
    <n v="174730"/>
    <n v="891600"/>
    <n v="2829600"/>
    <n v="1185440"/>
    <n v="463520"/>
    <n v="595280"/>
    <n v="627040"/>
    <n v="1080400"/>
    <n v="920400"/>
    <n v="4056904"/>
    <n v="1115040"/>
    <n v="460046"/>
    <s v="WA.2378.EBA.956.101.C"/>
    <s v="WA.2378.EBA.956.101.C.522151"/>
    <s v="WA.2378.EBA.956.101.C.522151.000211"/>
    <s v="000211"/>
    <s v="WA.2378.EBA.956.101.C.522151.1"/>
    <s v="1"/>
    <s v="Inventarisasi Sarana dan Prasarana dan Penyelesaian Permasalahan Administrasi dan Kepemilikan BMN"/>
    <x v="0"/>
    <m/>
    <m/>
    <s v="Belanja Barang"/>
    <s v="Belanja Barang Non Operasional"/>
    <s v="Belanja Jasa"/>
    <s v="Non Covid"/>
  </r>
  <r>
    <s v="12"/>
    <s v="626402"/>
    <s v="SEKRETARIAT BADAN RISET DAN SUMBERDAYA MANUSIA KELAUTAN DAN PERIKANAN"/>
    <x v="0"/>
    <x v="0"/>
    <x v="0"/>
    <x v="13"/>
    <x v="29"/>
    <x v="86"/>
    <x v="3"/>
    <x v="470"/>
    <n v="32"/>
    <n v="6000000"/>
    <n v="192000000"/>
    <n v="0"/>
    <n v="192000000"/>
    <m/>
    <n v="2329728"/>
    <n v="11888000"/>
    <n v="37728000"/>
    <n v="15805867"/>
    <n v="6180267"/>
    <n v="7937067"/>
    <n v="8360532.9999999991"/>
    <n v="14405333"/>
    <n v="12272000"/>
    <n v="54092053"/>
    <n v="14867200"/>
    <n v="6133952"/>
    <s v="WA.2378.EBA.956.101.C"/>
    <s v="WA.2378.EBA.956.101.C.524111"/>
    <s v="WA.2378.EBA.956.101.C.524111.000212"/>
    <s v="000212"/>
    <s v="WA.2378.EBA.956.101.C.524111.1"/>
    <s v="1"/>
    <s v="Inventarisasi Sarana dan Prasarana dan Penyelesaian Permasalahan Administrasi dan Kepemilikan BMN"/>
    <x v="0"/>
    <m/>
    <m/>
    <s v="Belanja Barang"/>
    <s v="Belanja Barang Non Operasional"/>
    <s v="Perjalanan Dinas"/>
    <s v="Non Covid"/>
  </r>
  <r>
    <s v="12"/>
    <s v="626402"/>
    <s v="SEKRETARIAT BADAN RISET DAN SUMBERDAYA MANUSIA KELAUTAN DAN PERIKANAN"/>
    <x v="0"/>
    <x v="0"/>
    <x v="0"/>
    <x v="13"/>
    <x v="29"/>
    <x v="86"/>
    <x v="8"/>
    <x v="67"/>
    <n v="45"/>
    <n v="150000"/>
    <n v="6750000"/>
    <n v="0"/>
    <n v="6750000"/>
    <m/>
    <n v="81905"/>
    <n v="417938"/>
    <n v="1326375"/>
    <n v="555675"/>
    <n v="217275"/>
    <n v="279038"/>
    <n v="293925"/>
    <n v="506438"/>
    <n v="431438"/>
    <n v="1901674"/>
    <n v="522674.99999999994"/>
    <n v="215644"/>
    <s v="WA.2378.EBA.956.101.C"/>
    <s v="WA.2378.EBA.956.101.C.524113"/>
    <s v="WA.2378.EBA.956.101.C.524113.000214"/>
    <s v="000214"/>
    <s v="WA.2378.EBA.956.101.C.524113.1"/>
    <s v="1"/>
    <s v="Inventarisasi Sarana dan Prasarana dan Penyelesaian Permasalahan Administrasi dan Kepemilikan BMN"/>
    <x v="0"/>
    <m/>
    <m/>
    <s v="Belanja Barang"/>
    <s v="Belanja Barang Non Operasional"/>
    <s v="Perjalanan Dinas"/>
    <s v="Non Covid"/>
  </r>
  <r>
    <s v="12"/>
    <s v="626402"/>
    <s v="SEKRETARIAT BADAN RISET DAN SUMBERDAYA MANUSIA KELAUTAN DAN PERIKANAN"/>
    <x v="0"/>
    <x v="0"/>
    <x v="0"/>
    <x v="13"/>
    <x v="29"/>
    <x v="86"/>
    <x v="28"/>
    <x v="471"/>
    <n v="36"/>
    <n v="210000"/>
    <n v="7560000"/>
    <n v="0"/>
    <n v="7560000"/>
    <m/>
    <n v="91733"/>
    <n v="468090"/>
    <n v="1485540"/>
    <n v="622356"/>
    <n v="243348"/>
    <n v="312522"/>
    <n v="329196"/>
    <n v="567210"/>
    <n v="483210"/>
    <n v="2129875"/>
    <n v="585396"/>
    <n v="241524"/>
    <s v="WA.2378.EBA.956.101.C"/>
    <s v="WA.2378.EBA.956.101.C.524114"/>
    <s v="WA.2378.EBA.956.101.C.524114.000215"/>
    <s v="000215"/>
    <s v="WA.2378.EBA.956.101.C.524114.1"/>
    <s v="1"/>
    <s v="Inventarisasi Sarana dan Prasarana dan Penyelesaian Permasalahan Administrasi dan Kepemilikan BMN"/>
    <x v="0"/>
    <m/>
    <m/>
    <s v="Belanja Barang"/>
    <s v="Belanja Barang Non Operasional"/>
    <s v="Perjalanan Dinas"/>
    <s v="Non Covid"/>
  </r>
  <r>
    <s v="12"/>
    <s v="626402"/>
    <s v="SEKRETARIAT BADAN RISET DAN SUMBERDAYA MANUSIA KELAUTAN DAN PERIKANAN"/>
    <x v="0"/>
    <x v="0"/>
    <x v="0"/>
    <x v="13"/>
    <x v="29"/>
    <x v="87"/>
    <x v="3"/>
    <x v="472"/>
    <n v="115"/>
    <n v="2462000"/>
    <n v="283072000"/>
    <n v="0"/>
    <n v="283072000"/>
    <m/>
    <n v="3434796"/>
    <n v="17526875"/>
    <n v="55623648"/>
    <n v="23303116"/>
    <n v="9111773"/>
    <n v="11701882"/>
    <n v="12326213"/>
    <n v="21238263"/>
    <n v="18093019"/>
    <n v="79749717"/>
    <n v="21919209"/>
    <n v="9043489"/>
    <s v="WA.2378.EBA.956.101.D"/>
    <s v="WA.2378.EBA.956.101.D.524111"/>
    <s v="WA.2378.EBA.956.101.D.524111.000224"/>
    <s v="000224"/>
    <s v="WA.2378.EBA.956.101.D.524111.1"/>
    <s v="1"/>
    <s v="Penyusunan Rencana Kebutuhan BMN Tahun 2023"/>
    <x v="0"/>
    <m/>
    <m/>
    <s v="Belanja Barang"/>
    <s v="Belanja Barang Non Operasional"/>
    <s v="Perjalanan Dinas"/>
    <s v="Non Covid"/>
  </r>
  <r>
    <s v="12"/>
    <s v="626402"/>
    <s v="SEKRETARIAT BADAN RISET DAN SUMBERDAYA MANUSIA KELAUTAN DAN PERIKANAN"/>
    <x v="0"/>
    <x v="0"/>
    <x v="0"/>
    <x v="13"/>
    <x v="29"/>
    <x v="88"/>
    <x v="0"/>
    <x v="29"/>
    <n v="10"/>
    <n v="300000"/>
    <n v="3000000"/>
    <n v="0"/>
    <n v="3000000"/>
    <m/>
    <n v="36402"/>
    <n v="185750"/>
    <n v="589500"/>
    <n v="246967"/>
    <n v="96567"/>
    <n v="124017"/>
    <n v="130633.00000000001"/>
    <n v="225083"/>
    <n v="191750"/>
    <n v="845188"/>
    <n v="232300"/>
    <n v="95843"/>
    <s v="WA.2378.EBA.956.101.E"/>
    <s v="WA.2378.EBA.956.101.E.521211"/>
    <s v="WA.2378.EBA.956.101.E.521211.000225"/>
    <s v="000225"/>
    <s v="WA.2378.EBA.956.101.E.521211.1"/>
    <s v="1"/>
    <s v="Penyelesaian Penetapan Status Penggunaan dan Penghapusan BMN Satker BRSDM"/>
    <x v="0"/>
    <m/>
    <m/>
    <s v="Belanja Barang"/>
    <s v="Belanja Barang Non Operasional"/>
    <s v="Belanja Bahan"/>
    <s v="Non Covid"/>
  </r>
  <r>
    <s v="12"/>
    <s v="626402"/>
    <s v="SEKRETARIAT BADAN RISET DAN SUMBERDAYA MANUSIA KELAUTAN DAN PERIKANAN"/>
    <x v="0"/>
    <x v="0"/>
    <x v="0"/>
    <x v="13"/>
    <x v="29"/>
    <x v="88"/>
    <x v="2"/>
    <x v="469"/>
    <n v="8"/>
    <n v="900000"/>
    <n v="7200000"/>
    <n v="0"/>
    <n v="7200000"/>
    <m/>
    <n v="87365"/>
    <n v="445800"/>
    <n v="1414800"/>
    <n v="592720"/>
    <n v="231760"/>
    <n v="297640"/>
    <n v="313520"/>
    <n v="540200"/>
    <n v="460200"/>
    <n v="2028452"/>
    <n v="557520"/>
    <n v="230023"/>
    <s v="WA.2378.EBA.956.101.E"/>
    <s v="WA.2378.EBA.956.101.E.522151"/>
    <s v="WA.2378.EBA.956.101.E.522151.000228"/>
    <s v="000228"/>
    <s v="WA.2378.EBA.956.101.E.522151.1"/>
    <s v="1"/>
    <s v="Penyelesaian Penetapan Status Penggunaan dan Penghapusan BMN Satker BRSDM"/>
    <x v="0"/>
    <m/>
    <m/>
    <s v="Belanja Barang"/>
    <s v="Belanja Barang Non Operasional"/>
    <s v="Belanja Jasa"/>
    <s v="Non Covid"/>
  </r>
  <r>
    <s v="12"/>
    <s v="626402"/>
    <s v="SEKRETARIAT BADAN RISET DAN SUMBERDAYA MANUSIA KELAUTAN DAN PERIKANAN"/>
    <x v="0"/>
    <x v="0"/>
    <x v="0"/>
    <x v="13"/>
    <x v="29"/>
    <x v="88"/>
    <x v="3"/>
    <x v="473"/>
    <n v="10"/>
    <n v="8000000"/>
    <n v="80000000"/>
    <n v="0"/>
    <n v="80000000"/>
    <m/>
    <n v="970720"/>
    <n v="4953333"/>
    <n v="15720000"/>
    <n v="6585778"/>
    <n v="2575111"/>
    <n v="3307111"/>
    <n v="3483556"/>
    <n v="6002222"/>
    <n v="5113333"/>
    <n v="22538356"/>
    <n v="6194667"/>
    <n v="2555813"/>
    <s v="WA.2378.EBA.956.101.E"/>
    <s v="WA.2378.EBA.956.101.E.524111"/>
    <s v="WA.2378.EBA.956.101.E.524111.000229"/>
    <s v="000229"/>
    <s v="WA.2378.EBA.956.101.E.524111.1"/>
    <s v="1"/>
    <s v="Penyelesaian Penetapan Status Penggunaan dan Penghapusan BMN Satker BRSDM"/>
    <x v="0"/>
    <m/>
    <m/>
    <s v="Belanja Barang"/>
    <s v="Belanja Barang Non Operasional"/>
    <s v="Perjalanan Dinas"/>
    <s v="Non Covid"/>
  </r>
  <r>
    <s v="12"/>
    <s v="626402"/>
    <s v="SEKRETARIAT BADAN RISET DAN SUMBERDAYA MANUSIA KELAUTAN DAN PERIKANAN"/>
    <x v="0"/>
    <x v="0"/>
    <x v="0"/>
    <x v="13"/>
    <x v="29"/>
    <x v="89"/>
    <x v="3"/>
    <x v="474"/>
    <n v="110"/>
    <n v="2276000"/>
    <n v="250360000"/>
    <n v="0"/>
    <n v="250360000"/>
    <m/>
    <n v="3037869"/>
    <n v="15501457"/>
    <n v="49195740"/>
    <n v="20610192"/>
    <n v="8058810"/>
    <n v="10349604"/>
    <n v="10901787"/>
    <n v="18783954"/>
    <n v="16002177"/>
    <n v="70533784"/>
    <n v="19386209"/>
    <n v="7998417"/>
    <s v="WA.2378.EBA.956.101.F"/>
    <s v="WA.2378.EBA.956.101.F.524111"/>
    <s v="WA.2378.EBA.956.101.F.524111.000238"/>
    <s v="000238"/>
    <s v="WA.2378.EBA.956.101.F.524111.1"/>
    <s v="1"/>
    <s v="Bimbingan Teknis Pengelolaan BMN lingkup BRSDM KP"/>
    <x v="0"/>
    <m/>
    <m/>
    <s v="Belanja Barang"/>
    <s v="Belanja Barang Non Operasional"/>
    <s v="Perjalanan Dinas"/>
    <s v="Non Covid"/>
  </r>
  <r>
    <s v="12"/>
    <s v="626402"/>
    <s v="SEKRETARIAT BADAN RISET DAN SUMBERDAYA MANUSIA KELAUTAN DAN PERIKANAN"/>
    <x v="0"/>
    <x v="0"/>
    <x v="0"/>
    <x v="13"/>
    <x v="29"/>
    <x v="90"/>
    <x v="0"/>
    <x v="29"/>
    <n v="10"/>
    <n v="261000"/>
    <n v="2607000"/>
    <n v="0"/>
    <n v="2607000"/>
    <m/>
    <n v="31633"/>
    <n v="161417"/>
    <n v="512275.99999999994"/>
    <n v="214614"/>
    <n v="83916"/>
    <n v="107770"/>
    <n v="113520"/>
    <n v="195597"/>
    <n v="166631"/>
    <n v="734469"/>
    <n v="201869"/>
    <n v="83288"/>
    <s v="WA.2378.EBA.956.101.G"/>
    <s v="WA.2378.EBA.956.101.G.521211"/>
    <s v="WA.2378.EBA.956.101.G.521211.000239"/>
    <s v="000239"/>
    <s v="WA.2378.EBA.956.101.G.521211.1"/>
    <s v="1"/>
    <s v="Pelaksanaan PBJ Lingkup Pusat dan Daerah"/>
    <x v="0"/>
    <m/>
    <m/>
    <s v="Belanja Barang"/>
    <s v="Belanja Barang Non Operasional"/>
    <s v="Belanja Bahan"/>
    <s v="Non Covid"/>
  </r>
  <r>
    <s v="12"/>
    <s v="626402"/>
    <s v="SEKRETARIAT BADAN RISET DAN SUMBERDAYA MANUSIA KELAUTAN DAN PERIKANAN"/>
    <x v="0"/>
    <x v="0"/>
    <x v="0"/>
    <x v="13"/>
    <x v="29"/>
    <x v="90"/>
    <x v="2"/>
    <x v="469"/>
    <n v="8"/>
    <n v="900000"/>
    <n v="7200000"/>
    <n v="0"/>
    <n v="7200000"/>
    <m/>
    <n v="87365"/>
    <n v="445800"/>
    <n v="1414800"/>
    <n v="592720"/>
    <n v="231760"/>
    <n v="297640"/>
    <n v="313520"/>
    <n v="540200"/>
    <n v="460200"/>
    <n v="2028452"/>
    <n v="557520"/>
    <n v="230023"/>
    <s v="WA.2378.EBA.956.101.G"/>
    <s v="WA.2378.EBA.956.101.G.522151"/>
    <s v="WA.2378.EBA.956.101.G.522151.000242"/>
    <s v="000242"/>
    <s v="WA.2378.EBA.956.101.G.522151.1"/>
    <s v="1"/>
    <s v="Pelaksanaan PBJ Lingkup Pusat dan Daerah"/>
    <x v="0"/>
    <m/>
    <m/>
    <s v="Belanja Barang"/>
    <s v="Belanja Barang Non Operasional"/>
    <s v="Belanja Jasa"/>
    <s v="Non Covid"/>
  </r>
  <r>
    <s v="12"/>
    <s v="626402"/>
    <s v="SEKRETARIAT BADAN RISET DAN SUMBERDAYA MANUSIA KELAUTAN DAN PERIKANAN"/>
    <x v="0"/>
    <x v="0"/>
    <x v="0"/>
    <x v="13"/>
    <x v="29"/>
    <x v="90"/>
    <x v="3"/>
    <x v="475"/>
    <n v="12"/>
    <n v="6000000"/>
    <n v="72000000"/>
    <n v="0"/>
    <n v="72000000"/>
    <m/>
    <n v="873648"/>
    <n v="4458000"/>
    <n v="14148000"/>
    <n v="5927200"/>
    <n v="2317600"/>
    <n v="2976400"/>
    <n v="3135200"/>
    <n v="5402000"/>
    <n v="4602000"/>
    <n v="20284520"/>
    <n v="5575200"/>
    <n v="2300232"/>
    <s v="WA.2378.EBA.956.101.G"/>
    <s v="WA.2378.EBA.956.101.G.524111"/>
    <s v="WA.2378.EBA.956.101.G.524111.000243"/>
    <s v="000243"/>
    <s v="WA.2378.EBA.956.101.G.524111.1"/>
    <s v="1"/>
    <s v="Pelaksanaan PBJ Lingkup Pusat dan Daerah"/>
    <x v="0"/>
    <m/>
    <m/>
    <s v="Belanja Barang"/>
    <s v="Belanja Barang Non Operasional"/>
    <s v="Perjalanan Dinas"/>
    <s v="Non Covid"/>
  </r>
  <r>
    <s v="12"/>
    <s v="626402"/>
    <s v="SEKRETARIAT BADAN RISET DAN SUMBERDAYA MANUSIA KELAUTAN DAN PERIKANAN"/>
    <x v="0"/>
    <x v="0"/>
    <x v="0"/>
    <x v="13"/>
    <x v="29"/>
    <x v="90"/>
    <x v="8"/>
    <x v="67"/>
    <n v="20"/>
    <n v="150000"/>
    <n v="3000000"/>
    <n v="0"/>
    <n v="3000000"/>
    <m/>
    <n v="36402"/>
    <n v="185745"/>
    <n v="589500"/>
    <n v="246965"/>
    <n v="96563"/>
    <n v="124012"/>
    <n v="130633.00000000001"/>
    <n v="225083"/>
    <n v="191745"/>
    <n v="845188"/>
    <n v="232300"/>
    <n v="95864"/>
    <s v="WA.2378.EBA.956.101.G"/>
    <s v="WA.2378.EBA.956.101.G.524113"/>
    <s v="WA.2378.EBA.956.101.G.524113.000244"/>
    <s v="000244"/>
    <s v="WA.2378.EBA.956.101.G.524113.1"/>
    <s v="1"/>
    <s v="Pelaksanaan PBJ Lingkup Pusat dan Daerah"/>
    <x v="0"/>
    <m/>
    <m/>
    <s v="Belanja Barang"/>
    <s v="Belanja Barang Non Operasional"/>
    <s v="Perjalanan Dinas"/>
    <s v="Non Covid"/>
  </r>
  <r>
    <s v="12"/>
    <s v="626402"/>
    <s v="SEKRETARIAT BADAN RISET DAN SUMBERDAYA MANUSIA KELAUTAN DAN PERIKANAN"/>
    <x v="0"/>
    <x v="0"/>
    <x v="0"/>
    <x v="1"/>
    <x v="30"/>
    <x v="2"/>
    <x v="0"/>
    <x v="476"/>
    <n v="12"/>
    <n v="8300000"/>
    <n v="99600000"/>
    <n v="0"/>
    <n v="99600000"/>
    <m/>
    <n v="1116072"/>
    <n v="8028618"/>
    <n v="8767603"/>
    <n v="8028618"/>
    <n v="8329258"/>
    <n v="8466964"/>
    <n v="8329258"/>
    <n v="8028618"/>
    <n v="8466964"/>
    <n v="8329258"/>
    <n v="8028618"/>
    <n v="15680151"/>
    <s v="WA.2378.EBA.958.101.A"/>
    <s v="WA.2378.EBA.958.101.A.521211"/>
    <s v="WA.2378.EBA.958.101.A.521211.000262"/>
    <s v="000262"/>
    <s v="WA.2378.EBA.958.101.A.521211.1"/>
    <s v="1"/>
    <s v="TANPA SUB KOMPONEN"/>
    <x v="0"/>
    <m/>
    <m/>
    <s v="Belanja Barang"/>
    <s v="Belanja Barang Non Operasional"/>
    <s v="Belanja Bahan"/>
    <s v="Non Covid"/>
  </r>
  <r>
    <s v="12"/>
    <s v="626402"/>
    <s v="SEKRETARIAT BADAN RISET DAN SUMBERDAYA MANUSIA KELAUTAN DAN PERIKANAN"/>
    <x v="0"/>
    <x v="0"/>
    <x v="0"/>
    <x v="1"/>
    <x v="30"/>
    <x v="2"/>
    <x v="2"/>
    <x v="477"/>
    <n v="9"/>
    <n v="1400000"/>
    <n v="12600000"/>
    <n v="0"/>
    <n v="12600000"/>
    <m/>
    <n v="141190"/>
    <n v="1015669"/>
    <n v="1109155"/>
    <n v="1015669"/>
    <n v="1053701"/>
    <n v="1071122"/>
    <n v="1053701"/>
    <n v="1015669"/>
    <n v="1071122"/>
    <n v="1053701"/>
    <n v="1015669"/>
    <n v="1983632"/>
    <s v="WA.2378.EBA.958.101.A"/>
    <s v="WA.2378.EBA.958.101.A.522151"/>
    <s v="WA.2378.EBA.958.101.A.522151.000279"/>
    <s v="000279"/>
    <s v="WA.2378.EBA.958.101.A.522151.1"/>
    <s v="1"/>
    <s v="TANPA SUB KOMPONEN"/>
    <x v="0"/>
    <m/>
    <m/>
    <s v="Belanja Barang"/>
    <s v="Belanja Barang Non Operasional"/>
    <s v="Belanja Jasa"/>
    <s v="Non Covid"/>
  </r>
  <r>
    <s v="12"/>
    <s v="626402"/>
    <s v="SEKRETARIAT BADAN RISET DAN SUMBERDAYA MANUSIA KELAUTAN DAN PERIKANAN"/>
    <x v="0"/>
    <x v="0"/>
    <x v="0"/>
    <x v="1"/>
    <x v="30"/>
    <x v="2"/>
    <x v="27"/>
    <x v="478"/>
    <n v="1"/>
    <n v="57440000"/>
    <n v="57440000"/>
    <n v="0"/>
    <n v="57440000"/>
    <m/>
    <n v="643646"/>
    <n v="4630159"/>
    <n v="5056337"/>
    <n v="4630159"/>
    <n v="4803540"/>
    <n v="4882956"/>
    <n v="4803540"/>
    <n v="4630159"/>
    <n v="4882956"/>
    <n v="4803540"/>
    <n v="4630159"/>
    <n v="9042849"/>
    <s v="WA.2378.EBA.958.101.A"/>
    <s v="WA.2378.EBA.958.101.A.522191"/>
    <s v="WA.2378.EBA.958.101.A.522191.000282"/>
    <s v="000282"/>
    <s v="WA.2378.EBA.958.101.A.522191.1"/>
    <s v="1"/>
    <s v="TANPA SUB KOMPONEN"/>
    <x v="0"/>
    <m/>
    <m/>
    <s v="Belanja Barang"/>
    <s v="Belanja Barang Non Operasional"/>
    <s v="Belanja Jasa"/>
    <s v="Non Covid"/>
  </r>
  <r>
    <s v="12"/>
    <s v="626402"/>
    <s v="SEKRETARIAT BADAN RISET DAN SUMBERDAYA MANUSIA KELAUTAN DAN PERIKANAN"/>
    <x v="0"/>
    <x v="0"/>
    <x v="0"/>
    <x v="1"/>
    <x v="30"/>
    <x v="2"/>
    <x v="3"/>
    <x v="479"/>
    <n v="80"/>
    <n v="5000000"/>
    <n v="400000000"/>
    <n v="0"/>
    <n v="400000000"/>
    <m/>
    <n v="4482216"/>
    <n v="32243447"/>
    <n v="35211258"/>
    <n v="32243448"/>
    <n v="33450835"/>
    <n v="34003870"/>
    <n v="33450835"/>
    <n v="32243448"/>
    <n v="34003870"/>
    <n v="33450835"/>
    <n v="32243448"/>
    <n v="62972490"/>
    <s v="WA.2378.EBA.958.101.A"/>
    <s v="WA.2378.EBA.958.101.A.524111"/>
    <s v="WA.2378.EBA.958.101.A.524111.000284"/>
    <s v="000284"/>
    <s v="WA.2378.EBA.958.101.A.524111.1"/>
    <s v="1"/>
    <s v="TANPA SUB KOMPONEN"/>
    <x v="0"/>
    <m/>
    <m/>
    <s v="Belanja Barang"/>
    <s v="Belanja Barang Non Operasional"/>
    <s v="Perjalanan Dinas"/>
    <s v="Non Covid"/>
  </r>
  <r>
    <s v="12"/>
    <s v="626402"/>
    <s v="SEKRETARIAT BADAN RISET DAN SUMBERDAYA MANUSIA KELAUTAN DAN PERIKANAN"/>
    <x v="0"/>
    <x v="0"/>
    <x v="0"/>
    <x v="1"/>
    <x v="30"/>
    <x v="2"/>
    <x v="28"/>
    <x v="480"/>
    <n v="680"/>
    <n v="150000"/>
    <n v="102000000"/>
    <n v="0"/>
    <n v="102000000"/>
    <m/>
    <n v="1142965"/>
    <n v="8222079"/>
    <n v="8978871"/>
    <n v="8222079"/>
    <n v="8529963"/>
    <n v="8670987"/>
    <n v="8529963"/>
    <n v="8222079"/>
    <n v="8670987"/>
    <n v="8529963"/>
    <n v="8222079"/>
    <n v="16057985"/>
    <s v="WA.2378.EBA.958.101.A"/>
    <s v="WA.2378.EBA.958.101.A.524114"/>
    <s v="WA.2378.EBA.958.101.A.524114.000286"/>
    <s v="000286"/>
    <s v="WA.2378.EBA.958.101.A.524114.1"/>
    <s v="1"/>
    <s v="TANPA SUB KOMPONEN"/>
    <x v="0"/>
    <m/>
    <m/>
    <s v="Belanja Barang"/>
    <s v="Belanja Barang Non Operasional"/>
    <s v="Perjalanan Dinas"/>
    <s v="Non Covid"/>
  </r>
  <r>
    <s v="12"/>
    <s v="626402"/>
    <s v="SEKRETARIAT BADAN RISET DAN SUMBERDAYA MANUSIA KELAUTAN DAN PERIKANAN"/>
    <x v="0"/>
    <x v="0"/>
    <x v="0"/>
    <x v="7"/>
    <x v="31"/>
    <x v="91"/>
    <x v="3"/>
    <x v="481"/>
    <n v="30"/>
    <n v="5000000"/>
    <n v="150000000"/>
    <n v="0"/>
    <n v="150000000"/>
    <m/>
    <n v="3484905"/>
    <n v="13119375"/>
    <n v="11836875"/>
    <n v="13119375"/>
    <n v="11244375"/>
    <n v="14424375"/>
    <n v="11439375"/>
    <n v="13494375"/>
    <n v="12451875"/>
    <n v="13644375"/>
    <n v="11619375"/>
    <n v="20121345"/>
    <s v="WA.2378.EBA.962.101.A"/>
    <s v="WA.2378.EBA.962.101.A.524111"/>
    <s v="WA.2378.EBA.962.101.A.524111.000556"/>
    <s v="000556"/>
    <s v="WA.2378.EBA.962.101.A.524111.1"/>
    <s v="1"/>
    <s v="Pembinaan, Pengelolaan Ketatausahaan dan Persuratan"/>
    <x v="0"/>
    <m/>
    <m/>
    <s v="Belanja Barang"/>
    <s v="Belanja Barang Non Operasional"/>
    <s v="Perjalanan Dinas"/>
    <s v="Non Covid"/>
  </r>
  <r>
    <s v="12"/>
    <s v="626402"/>
    <s v="SEKRETARIAT BADAN RISET DAN SUMBERDAYA MANUSIA KELAUTAN DAN PERIKANAN"/>
    <x v="0"/>
    <x v="0"/>
    <x v="0"/>
    <x v="7"/>
    <x v="31"/>
    <x v="91"/>
    <x v="28"/>
    <x v="67"/>
    <n v="90"/>
    <n v="150000"/>
    <n v="13500000"/>
    <n v="0"/>
    <n v="13500000"/>
    <m/>
    <n v="313641"/>
    <n v="1180744"/>
    <n v="1065319"/>
    <n v="1180744"/>
    <n v="1011994"/>
    <n v="1298194"/>
    <n v="1029544.0000000001"/>
    <n v="1214494"/>
    <n v="1120669"/>
    <n v="1227994"/>
    <n v="1045743.9999999999"/>
    <n v="1810919"/>
    <s v="WA.2378.EBA.962.101.A"/>
    <s v="WA.2378.EBA.962.101.A.524114"/>
    <s v="WA.2378.EBA.962.101.A.524114.000558"/>
    <s v="000558"/>
    <s v="WA.2378.EBA.962.101.A.524114.1"/>
    <s v="1"/>
    <s v="Pembinaan, Pengelolaan Ketatausahaan dan Persuratan"/>
    <x v="0"/>
    <m/>
    <m/>
    <s v="Belanja Barang"/>
    <s v="Belanja Barang Non Operasional"/>
    <s v="Perjalanan Dinas"/>
    <s v="Non Covid"/>
  </r>
  <r>
    <s v="12"/>
    <s v="626402"/>
    <s v="SEKRETARIAT BADAN RISET DAN SUMBERDAYA MANUSIA KELAUTAN DAN PERIKANAN"/>
    <x v="0"/>
    <x v="0"/>
    <x v="0"/>
    <x v="7"/>
    <x v="31"/>
    <x v="92"/>
    <x v="2"/>
    <x v="482"/>
    <n v="24"/>
    <n v="1200000"/>
    <n v="28800000"/>
    <n v="0"/>
    <n v="28800000"/>
    <m/>
    <n v="669102"/>
    <n v="2518920"/>
    <n v="2272680"/>
    <n v="2518920"/>
    <n v="2158920"/>
    <n v="2769480"/>
    <n v="2196360"/>
    <n v="2590920"/>
    <n v="2390760"/>
    <n v="2619720"/>
    <n v="2230920"/>
    <n v="3863298"/>
    <s v="WA.2378.EBA.962.101.B"/>
    <s v="WA.2378.EBA.962.101.B.522151"/>
    <s v="WA.2378.EBA.962.101.B.522151.000563"/>
    <s v="000563"/>
    <s v="WA.2378.EBA.962.101.B.522151.1"/>
    <s v="1"/>
    <s v="Dukungan Layanan Kegiatan Kesekretariatan dan Tata Kelola Rumahtangga dan Tata Usaha Pimpinan  serta Keprotokolan lingkup BRSDM"/>
    <x v="0"/>
    <m/>
    <m/>
    <s v="Belanja Barang"/>
    <s v="Belanja Barang Non Operasional"/>
    <s v="Belanja Jasa"/>
    <s v="Non Covid"/>
  </r>
  <r>
    <s v="12"/>
    <s v="626402"/>
    <s v="SEKRETARIAT BADAN RISET DAN SUMBERDAYA MANUSIA KELAUTAN DAN PERIKANAN"/>
    <x v="0"/>
    <x v="0"/>
    <x v="0"/>
    <x v="7"/>
    <x v="31"/>
    <x v="92"/>
    <x v="3"/>
    <x v="483"/>
    <n v="16"/>
    <n v="4850000"/>
    <n v="77600000"/>
    <n v="0"/>
    <n v="77600000"/>
    <m/>
    <n v="1802857"/>
    <n v="6787090"/>
    <n v="6123610"/>
    <n v="6787090"/>
    <n v="5817090"/>
    <n v="7462210"/>
    <n v="5917970"/>
    <n v="6981090"/>
    <n v="6441770"/>
    <n v="7058690"/>
    <n v="6011090"/>
    <n v="10409443"/>
    <s v="WA.2378.EBA.962.101.B"/>
    <s v="WA.2378.EBA.962.101.B.524111"/>
    <s v="WA.2378.EBA.962.101.B.524111.000565"/>
    <s v="000565"/>
    <s v="WA.2378.EBA.962.101.B.524111.1"/>
    <s v="1"/>
    <s v="Dukungan Layanan Kegiatan Kesekretariatan dan Tata Kelola Rumahtangga dan Tata Usaha Pimpinan  serta Keprotokolan lingkup BRSDM"/>
    <x v="0"/>
    <m/>
    <m/>
    <s v="Belanja Barang"/>
    <s v="Belanja Barang Non Operasional"/>
    <s v="Perjalanan Dinas"/>
    <s v="Non Covid"/>
  </r>
  <r>
    <s v="12"/>
    <s v="626402"/>
    <s v="SEKRETARIAT BADAN RISET DAN SUMBERDAYA MANUSIA KELAUTAN DAN PERIKANAN"/>
    <x v="0"/>
    <x v="0"/>
    <x v="0"/>
    <x v="7"/>
    <x v="31"/>
    <x v="92"/>
    <x v="28"/>
    <x v="471"/>
    <n v="70"/>
    <n v="210000"/>
    <n v="14700000"/>
    <n v="0"/>
    <n v="14700000"/>
    <m/>
    <n v="341521"/>
    <n v="1285699"/>
    <n v="1160014"/>
    <n v="1285699"/>
    <n v="1101949"/>
    <n v="1413589"/>
    <n v="1121059"/>
    <n v="1322449"/>
    <n v="1220284"/>
    <n v="1337149"/>
    <n v="1138699"/>
    <n v="1971889"/>
    <s v="WA.2378.EBA.962.101.B"/>
    <s v="WA.2378.EBA.962.101.B.524114"/>
    <s v="WA.2378.EBA.962.101.B.524114.000568"/>
    <s v="000568"/>
    <s v="WA.2378.EBA.962.101.B.524114.1"/>
    <s v="1"/>
    <s v="Dukungan Layanan Kegiatan Kesekretariatan dan Tata Kelola Rumahtangga dan Tata Usaha Pimpinan  serta Keprotokolan lingkup BRSDM"/>
    <x v="0"/>
    <m/>
    <m/>
    <s v="Belanja Barang"/>
    <s v="Belanja Barang Non Operasional"/>
    <s v="Perjalanan Dinas"/>
    <s v="Non Covid"/>
  </r>
  <r>
    <s v="12"/>
    <s v="626402"/>
    <s v="SEKRETARIAT BADAN RISET DAN SUMBERDAYA MANUSIA KELAUTAN DAN PERIKANAN"/>
    <x v="0"/>
    <x v="0"/>
    <x v="0"/>
    <x v="7"/>
    <x v="32"/>
    <x v="93"/>
    <x v="0"/>
    <x v="484"/>
    <n v="36"/>
    <n v="22000"/>
    <n v="792000"/>
    <n v="0"/>
    <n v="792000"/>
    <m/>
    <n v="66000"/>
    <n v="66000"/>
    <n v="66000"/>
    <n v="66000"/>
    <n v="66000"/>
    <n v="66000"/>
    <n v="66000"/>
    <n v="66000"/>
    <n v="66000"/>
    <n v="66000"/>
    <n v="66000"/>
    <n v="66000"/>
    <s v="WA.2378.EBA.962.201.A"/>
    <s v="WA.2378.EBA.962.201.A.521211"/>
    <s v="WA.2378.EBA.962.201.A.521211.000570"/>
    <s v="000570"/>
    <s v="WA.2378.EBA.962.201.A.521211.1"/>
    <s v="1"/>
    <s v="Pengelolaan Kepegawaian Pelatihan dan Penyuluhan KP"/>
    <x v="2"/>
    <m/>
    <m/>
    <s v="Belanja Barang"/>
    <s v="Belanja Barang Non Operasional"/>
    <s v="Belanja Bahan"/>
    <s v="Non Covid"/>
  </r>
  <r>
    <s v="12"/>
    <s v="626402"/>
    <s v="SEKRETARIAT BADAN RISET DAN SUMBERDAYA MANUSIA KELAUTAN DAN PERIKANAN"/>
    <x v="0"/>
    <x v="0"/>
    <x v="0"/>
    <x v="7"/>
    <x v="32"/>
    <x v="93"/>
    <x v="3"/>
    <x v="485"/>
    <n v="4"/>
    <n v="6000000"/>
    <n v="24000000"/>
    <n v="0"/>
    <n v="24000000"/>
    <m/>
    <n v="2000000"/>
    <n v="2000000"/>
    <n v="2000000"/>
    <n v="2000000"/>
    <n v="2000000"/>
    <n v="2000000"/>
    <n v="2000000"/>
    <n v="2000000"/>
    <n v="2000000"/>
    <n v="2000000"/>
    <n v="2000000"/>
    <n v="2000000"/>
    <s v="WA.2378.EBA.962.201.A"/>
    <s v="WA.2378.EBA.962.201.A.524111"/>
    <s v="WA.2378.EBA.962.201.A.524111.000573"/>
    <s v="000573"/>
    <s v="WA.2378.EBA.962.201.A.524111.1"/>
    <s v="1"/>
    <s v="Pengelolaan Kepegawaian Pelatihan dan Penyuluhan KP"/>
    <x v="2"/>
    <m/>
    <m/>
    <s v="Belanja Barang"/>
    <s v="Belanja Barang Non Operasional"/>
    <s v="Perjalanan Dinas"/>
    <s v="Non Covid"/>
  </r>
  <r>
    <s v="12"/>
    <s v="626402"/>
    <s v="SEKRETARIAT BADAN RISET DAN SUMBERDAYA MANUSIA KELAUTAN DAN PERIKANAN"/>
    <x v="0"/>
    <x v="0"/>
    <x v="0"/>
    <x v="7"/>
    <x v="32"/>
    <x v="93"/>
    <x v="8"/>
    <x v="486"/>
    <n v="10"/>
    <n v="150000"/>
    <n v="1500000"/>
    <n v="0"/>
    <n v="1500000"/>
    <m/>
    <n v="125000"/>
    <n v="125000"/>
    <n v="125000"/>
    <n v="125000"/>
    <n v="125000"/>
    <n v="125000"/>
    <n v="125000"/>
    <n v="125000"/>
    <n v="125000"/>
    <n v="125000"/>
    <n v="125000"/>
    <n v="125000"/>
    <s v="WA.2378.EBA.962.201.A"/>
    <s v="WA.2378.EBA.962.201.A.524113"/>
    <s v="WA.2378.EBA.962.201.A.524113.000574"/>
    <s v="000574"/>
    <s v="WA.2378.EBA.962.201.A.524113.1"/>
    <s v="1"/>
    <s v="Pengelolaan Kepegawaian Pelatihan dan Penyuluhan KP"/>
    <x v="2"/>
    <m/>
    <m/>
    <s v="Belanja Barang"/>
    <s v="Belanja Barang Non Operasional"/>
    <s v="Perjalanan Dinas"/>
    <s v="Non Covid"/>
  </r>
  <r>
    <s v="12"/>
    <s v="626402"/>
    <s v="SEKRETARIAT BADAN RISET DAN SUMBERDAYA MANUSIA KELAUTAN DAN PERIKANAN"/>
    <x v="0"/>
    <x v="0"/>
    <x v="0"/>
    <x v="7"/>
    <x v="32"/>
    <x v="94"/>
    <x v="0"/>
    <x v="29"/>
    <n v="1"/>
    <n v="688000"/>
    <n v="688000"/>
    <n v="0"/>
    <n v="688000"/>
    <m/>
    <n v="57000"/>
    <n v="57000"/>
    <n v="57000"/>
    <n v="57000"/>
    <n v="57000"/>
    <n v="57000"/>
    <n v="57000"/>
    <n v="57000"/>
    <n v="57000"/>
    <n v="57000"/>
    <n v="57000"/>
    <n v="61000"/>
    <s v="WA.2378.EBA.962.201.B"/>
    <s v="WA.2378.EBA.962.201.B.521211"/>
    <s v="WA.2378.EBA.962.201.B.521211.000575"/>
    <s v="000575"/>
    <s v="WA.2378.EBA.962.201.B.521211.1"/>
    <s v="1"/>
    <s v="Validasi Data BMN Pelatihan dan Penyuluhan"/>
    <x v="2"/>
    <m/>
    <m/>
    <s v="Belanja Barang"/>
    <s v="Belanja Barang Non Operasional"/>
    <s v="Belanja Bahan"/>
    <s v="Non Covid"/>
  </r>
  <r>
    <s v="12"/>
    <s v="626402"/>
    <s v="SEKRETARIAT BADAN RISET DAN SUMBERDAYA MANUSIA KELAUTAN DAN PERIKANAN"/>
    <x v="0"/>
    <x v="0"/>
    <x v="0"/>
    <x v="7"/>
    <x v="32"/>
    <x v="94"/>
    <x v="3"/>
    <x v="487"/>
    <n v="6"/>
    <n v="8000000"/>
    <n v="48000000"/>
    <n v="0"/>
    <n v="48000000"/>
    <m/>
    <n v="4000000"/>
    <n v="4000000"/>
    <n v="4000000"/>
    <n v="4000000"/>
    <n v="4000000"/>
    <n v="4000000"/>
    <n v="4000000"/>
    <n v="4000000"/>
    <n v="4000000"/>
    <n v="4000000"/>
    <n v="4000000"/>
    <n v="4000000"/>
    <s v="WA.2378.EBA.962.201.B"/>
    <s v="WA.2378.EBA.962.201.B.524111"/>
    <s v="WA.2378.EBA.962.201.B.524111.000580"/>
    <s v="000580"/>
    <s v="WA.2378.EBA.962.201.B.524111.1"/>
    <s v="1"/>
    <s v="Validasi Data BMN Pelatihan dan Penyuluhan"/>
    <x v="2"/>
    <m/>
    <m/>
    <s v="Belanja Barang"/>
    <s v="Belanja Barang Non Operasional"/>
    <s v="Perjalanan Dinas"/>
    <s v="Non Covid"/>
  </r>
  <r>
    <s v="12"/>
    <s v="626402"/>
    <s v="SEKRETARIAT BADAN RISET DAN SUMBERDAYA MANUSIA KELAUTAN DAN PERIKANAN"/>
    <x v="0"/>
    <x v="0"/>
    <x v="0"/>
    <x v="7"/>
    <x v="32"/>
    <x v="94"/>
    <x v="8"/>
    <x v="488"/>
    <n v="10"/>
    <n v="150000"/>
    <n v="1500000"/>
    <n v="0"/>
    <n v="1500000"/>
    <m/>
    <n v="125000"/>
    <n v="125000"/>
    <n v="125000"/>
    <n v="125000"/>
    <n v="125000"/>
    <n v="125000"/>
    <n v="125000"/>
    <n v="125000"/>
    <n v="125000"/>
    <n v="125000"/>
    <n v="125000"/>
    <n v="125000"/>
    <s v="WA.2378.EBA.962.201.B"/>
    <s v="WA.2378.EBA.962.201.B.524113"/>
    <s v="WA.2378.EBA.962.201.B.524113.000582"/>
    <s v="000582"/>
    <s v="WA.2378.EBA.962.201.B.524113.1"/>
    <s v="1"/>
    <s v="Validasi Data BMN Pelatihan dan Penyuluhan"/>
    <x v="2"/>
    <m/>
    <m/>
    <s v="Belanja Barang"/>
    <s v="Belanja Barang Non Operasional"/>
    <s v="Perjalanan Dinas"/>
    <s v="Non Covid"/>
  </r>
  <r>
    <s v="12"/>
    <s v="626402"/>
    <s v="SEKRETARIAT BADAN RISET DAN SUMBERDAYA MANUSIA KELAUTAN DAN PERIKANAN"/>
    <x v="0"/>
    <x v="0"/>
    <x v="0"/>
    <x v="7"/>
    <x v="32"/>
    <x v="95"/>
    <x v="3"/>
    <x v="489"/>
    <n v="4"/>
    <n v="1500000"/>
    <n v="6000000"/>
    <n v="0"/>
    <n v="6000000"/>
    <m/>
    <n v="500000"/>
    <n v="500000"/>
    <n v="500000"/>
    <n v="500000"/>
    <n v="500000"/>
    <n v="500000"/>
    <n v="500000"/>
    <n v="500000"/>
    <n v="500000"/>
    <n v="500000"/>
    <n v="500000"/>
    <n v="500000"/>
    <s v="WA.2378.EBA.962.201.C"/>
    <s v="WA.2378.EBA.962.201.C.524111"/>
    <s v="WA.2378.EBA.962.201.C.524111.000585"/>
    <s v="000585"/>
    <s v="WA.2378.EBA.962.201.C.524111.1"/>
    <s v="1"/>
    <s v="Pengelolaan Persuratan dan Kearsipan Pelatihan dan Penyuluhan"/>
    <x v="2"/>
    <m/>
    <m/>
    <s v="Belanja Barang"/>
    <s v="Belanja Barang Non Operasional"/>
    <s v="Perjalanan Dinas"/>
    <s v="Non Covid"/>
  </r>
  <r>
    <s v="12"/>
    <s v="626402"/>
    <s v="SEKRETARIAT BADAN RISET DAN SUMBERDAYA MANUSIA KELAUTAN DAN PERIKANAN"/>
    <x v="0"/>
    <x v="0"/>
    <x v="0"/>
    <x v="7"/>
    <x v="32"/>
    <x v="96"/>
    <x v="2"/>
    <x v="490"/>
    <n v="10"/>
    <n v="1280000"/>
    <n v="12800000"/>
    <n v="0"/>
    <n v="12800000"/>
    <m/>
    <n v="1066000"/>
    <n v="1066000"/>
    <n v="1066000"/>
    <n v="1066000"/>
    <n v="1066000"/>
    <n v="1066000"/>
    <n v="1066000"/>
    <n v="1066000"/>
    <n v="1066000"/>
    <n v="1066000"/>
    <n v="1066000"/>
    <n v="1074000"/>
    <s v="WA.2378.EBA.962.201.D"/>
    <s v="WA.2378.EBA.962.201.D.522151"/>
    <s v="WA.2378.EBA.962.201.D.522151.000589"/>
    <s v="000589"/>
    <s v="WA.2378.EBA.962.201.D.522151.1"/>
    <s v="1"/>
    <s v="Penetapan Penyuluh Perikanan Teladan Nasional"/>
    <x v="2"/>
    <m/>
    <m/>
    <s v="Belanja Barang"/>
    <s v="Belanja Barang Non Operasional"/>
    <s v="Belanja Jasa"/>
    <s v="Non Covid"/>
  </r>
  <r>
    <s v="12"/>
    <s v="626402"/>
    <s v="SEKRETARIAT BADAN RISET DAN SUMBERDAYA MANUSIA KELAUTAN DAN PERIKANAN"/>
    <x v="0"/>
    <x v="0"/>
    <x v="0"/>
    <x v="7"/>
    <x v="32"/>
    <x v="96"/>
    <x v="3"/>
    <x v="491"/>
    <n v="27"/>
    <n v="6000000"/>
    <n v="162000000"/>
    <n v="0"/>
    <n v="162000000"/>
    <m/>
    <n v="13500000"/>
    <n v="13500000"/>
    <n v="13500000"/>
    <n v="13500000"/>
    <n v="13500000"/>
    <n v="13500000"/>
    <n v="13500000"/>
    <n v="13500000"/>
    <n v="13500000"/>
    <n v="13500000"/>
    <n v="13500000"/>
    <n v="13500000"/>
    <s v="WA.2378.EBA.962.201.D"/>
    <s v="WA.2378.EBA.962.201.D.524111"/>
    <s v="WA.2378.EBA.962.201.D.524111.000590"/>
    <s v="000590"/>
    <s v="WA.2378.EBA.962.201.D.524111.1"/>
    <s v="1"/>
    <s v="Penetapan Penyuluh Perikanan Teladan Nasional"/>
    <x v="2"/>
    <m/>
    <m/>
    <s v="Belanja Barang"/>
    <s v="Belanja Barang Non Operasional"/>
    <s v="Perjalanan Dinas"/>
    <s v="Non Covid"/>
  </r>
  <r>
    <s v="12"/>
    <s v="626402"/>
    <s v="SEKRETARIAT BADAN RISET DAN SUMBERDAYA MANUSIA KELAUTAN DAN PERIKANAN"/>
    <x v="0"/>
    <x v="0"/>
    <x v="0"/>
    <x v="7"/>
    <x v="32"/>
    <x v="141"/>
    <x v="0"/>
    <x v="492"/>
    <n v="150"/>
    <n v="75000"/>
    <n v="11250000"/>
    <n v="0"/>
    <n v="11250000"/>
    <m/>
    <n v="937000"/>
    <n v="937000"/>
    <n v="937000"/>
    <n v="937000"/>
    <n v="937000"/>
    <n v="937000"/>
    <n v="937000"/>
    <n v="937000"/>
    <n v="937000"/>
    <n v="937000"/>
    <n v="937000"/>
    <n v="943000"/>
    <s v="WA.2378.EBA.962.201.E"/>
    <s v="WA.2378.EBA.962.201.E.521211"/>
    <s v="WA.2378.EBA.962.201.E.521211.000592"/>
    <s v="000592"/>
    <s v="WA.2378.EBA.962.201.E.521211.1"/>
    <s v="1"/>
    <s v="Administrasi Perkantoran Pelatihan dan Penyuluhan KP"/>
    <x v="2"/>
    <m/>
    <m/>
    <s v="Belanja Barang"/>
    <s v="Belanja Barang Non Operasional"/>
    <s v="Belanja Bahan"/>
    <s v="Non Covid"/>
  </r>
  <r>
    <s v="12"/>
    <s v="626402"/>
    <s v="SEKRETARIAT BADAN RISET DAN SUMBERDAYA MANUSIA KELAUTAN DAN PERIKANAN"/>
    <x v="0"/>
    <x v="0"/>
    <x v="0"/>
    <x v="7"/>
    <x v="32"/>
    <x v="141"/>
    <x v="3"/>
    <x v="493"/>
    <n v="60"/>
    <n v="6407000"/>
    <n v="384420000"/>
    <n v="0"/>
    <n v="384420000"/>
    <m/>
    <n v="32035000"/>
    <n v="32035000"/>
    <n v="32035000"/>
    <n v="32035000"/>
    <n v="32035000"/>
    <n v="32035000"/>
    <n v="32035000"/>
    <n v="32035000"/>
    <n v="32035000"/>
    <n v="32035000"/>
    <n v="32035000"/>
    <n v="32035000"/>
    <s v="WA.2378.EBA.962.201.E"/>
    <s v="WA.2378.EBA.962.201.E.524111"/>
    <s v="WA.2378.EBA.962.201.E.524111.000595"/>
    <s v="000595"/>
    <s v="WA.2378.EBA.962.201.E.524111.1"/>
    <s v="1"/>
    <s v="Administrasi Perkantoran Pelatihan dan Penyuluhan KP"/>
    <x v="2"/>
    <m/>
    <m/>
    <s v="Belanja Barang"/>
    <s v="Belanja Barang Non Operasional"/>
    <s v="Perjalanan Dinas"/>
    <s v="Non Covid"/>
  </r>
  <r>
    <s v="12"/>
    <s v="626402"/>
    <s v="SEKRETARIAT BADAN RISET DAN SUMBERDAYA MANUSIA KELAUTAN DAN PERIKANAN"/>
    <x v="0"/>
    <x v="0"/>
    <x v="0"/>
    <x v="7"/>
    <x v="32"/>
    <x v="97"/>
    <x v="4"/>
    <x v="494"/>
    <n v="1"/>
    <n v="450000"/>
    <n v="450000"/>
    <n v="0"/>
    <n v="450000"/>
    <m/>
    <n v="37000"/>
    <n v="37000"/>
    <n v="37000"/>
    <n v="37000"/>
    <n v="37000"/>
    <n v="37000"/>
    <n v="37000"/>
    <n v="37000"/>
    <n v="37000"/>
    <n v="37000"/>
    <n v="37000"/>
    <n v="43000"/>
    <s v="WA.2378.EBA.962.201.F"/>
    <s v="WA.2378.EBA.962.201.F.521213"/>
    <s v="WA.2378.EBA.962.201.F.521213.000600"/>
    <s v="000600"/>
    <s v="WA.2378.EBA.962.201.F.521213.1"/>
    <s v="1"/>
    <s v="Kunjungan Kegiatan Pelatihan dan Penyuluhan KP"/>
    <x v="2"/>
    <m/>
    <m/>
    <s v="Belanja Barang"/>
    <s v="Belanja Barang Non Operasional"/>
    <s v="Honor Output Kegiatan"/>
    <s v="Non Covid"/>
  </r>
  <r>
    <s v="12"/>
    <s v="626402"/>
    <s v="SEKRETARIAT BADAN RISET DAN SUMBERDAYA MANUSIA KELAUTAN DAN PERIKANAN"/>
    <x v="0"/>
    <x v="0"/>
    <x v="0"/>
    <x v="7"/>
    <x v="32"/>
    <x v="97"/>
    <x v="9"/>
    <x v="495"/>
    <n v="1"/>
    <n v="100000000"/>
    <n v="100000000"/>
    <n v="0"/>
    <n v="100000000"/>
    <m/>
    <n v="8333000"/>
    <n v="8333000"/>
    <n v="8333000"/>
    <n v="8333000"/>
    <n v="8333000"/>
    <n v="8333000"/>
    <n v="8333000"/>
    <n v="8333000"/>
    <n v="8333000"/>
    <n v="8333000"/>
    <n v="8333000"/>
    <n v="8337000"/>
    <s v="WA.2378.EBA.962.201.F"/>
    <s v="WA.2378.EBA.962.201.F.521219"/>
    <s v="WA.2378.EBA.962.201.F.521219.000604"/>
    <s v="000604"/>
    <s v="WA.2378.EBA.962.201.F.521219.1"/>
    <s v="1"/>
    <s v="Kunjungan Kegiatan Pelatihan dan Penyuluhan KP"/>
    <x v="2"/>
    <m/>
    <m/>
    <s v="Belanja Barang"/>
    <s v="Belanja Barang Non Operasional"/>
    <s v="Non Ops Lainnya"/>
    <s v="Non Covid"/>
  </r>
  <r>
    <s v="12"/>
    <s v="626402"/>
    <s v="SEKRETARIAT BADAN RISET DAN SUMBERDAYA MANUSIA KELAUTAN DAN PERIKANAN"/>
    <x v="0"/>
    <x v="0"/>
    <x v="0"/>
    <x v="7"/>
    <x v="32"/>
    <x v="97"/>
    <x v="10"/>
    <x v="496"/>
    <n v="2"/>
    <n v="905000"/>
    <n v="1810000"/>
    <n v="0"/>
    <n v="1810000"/>
    <m/>
    <n v="150000"/>
    <n v="150000"/>
    <n v="150000"/>
    <n v="150000"/>
    <n v="150000"/>
    <n v="150000"/>
    <n v="150000"/>
    <n v="150000"/>
    <n v="150000"/>
    <n v="150000"/>
    <n v="150000"/>
    <n v="160000"/>
    <s v="WA.2378.EBA.962.201.F"/>
    <s v="WA.2378.EBA.962.201.F.522141"/>
    <s v="WA.2378.EBA.962.201.F.522141.000605"/>
    <s v="000605"/>
    <s v="WA.2378.EBA.962.201.F.522141.1"/>
    <s v="1"/>
    <s v="Kunjungan Kegiatan Pelatihan dan Penyuluhan KP"/>
    <x v="2"/>
    <m/>
    <m/>
    <s v="Belanja Barang"/>
    <s v="Belanja Barang Non Operasional"/>
    <s v="Belanja Sewa"/>
    <s v="Non Covid"/>
  </r>
  <r>
    <s v="12"/>
    <s v="626402"/>
    <s v="SEKRETARIAT BADAN RISET DAN SUMBERDAYA MANUSIA KELAUTAN DAN PERIKANAN"/>
    <x v="0"/>
    <x v="0"/>
    <x v="0"/>
    <x v="7"/>
    <x v="32"/>
    <x v="97"/>
    <x v="2"/>
    <x v="497"/>
    <n v="4"/>
    <n v="1400000"/>
    <n v="5600000"/>
    <n v="0"/>
    <n v="5600000"/>
    <m/>
    <n v="466000"/>
    <n v="466000"/>
    <n v="466000"/>
    <n v="466000"/>
    <n v="466000"/>
    <n v="466000"/>
    <n v="466000"/>
    <n v="466000"/>
    <n v="466000"/>
    <n v="466000"/>
    <n v="466000"/>
    <n v="474000"/>
    <s v="WA.2378.EBA.962.201.F"/>
    <s v="WA.2378.EBA.962.201.F.522151"/>
    <s v="WA.2378.EBA.962.201.F.522151.000606"/>
    <s v="000606"/>
    <s v="WA.2378.EBA.962.201.F.522151.1"/>
    <s v="1"/>
    <s v="Kunjungan Kegiatan Pelatihan dan Penyuluhan KP"/>
    <x v="2"/>
    <m/>
    <m/>
    <s v="Belanja Barang"/>
    <s v="Belanja Barang Non Operasional"/>
    <s v="Belanja Jasa"/>
    <s v="Non Covid"/>
  </r>
  <r>
    <s v="12"/>
    <s v="626402"/>
    <s v="SEKRETARIAT BADAN RISET DAN SUMBERDAYA MANUSIA KELAUTAN DAN PERIKANAN"/>
    <x v="0"/>
    <x v="0"/>
    <x v="0"/>
    <x v="7"/>
    <x v="32"/>
    <x v="97"/>
    <x v="3"/>
    <x v="79"/>
    <n v="10"/>
    <n v="3750000"/>
    <n v="37500000"/>
    <n v="0"/>
    <n v="37500000"/>
    <m/>
    <n v="3125000"/>
    <n v="3125000"/>
    <n v="3125000"/>
    <n v="3125000"/>
    <n v="3125000"/>
    <n v="3125000"/>
    <n v="3125000"/>
    <n v="3125000"/>
    <n v="3125000"/>
    <n v="3125000"/>
    <n v="3125000"/>
    <n v="3125000"/>
    <s v="WA.2378.EBA.962.201.F"/>
    <s v="WA.2378.EBA.962.201.F.524111"/>
    <s v="WA.2378.EBA.962.201.F.524111.000608"/>
    <s v="000608"/>
    <s v="WA.2378.EBA.962.201.F.524111.1"/>
    <s v="1"/>
    <s v="Kunjungan Kegiatan Pelatihan dan Penyuluhan KP"/>
    <x v="2"/>
    <m/>
    <m/>
    <s v="Belanja Barang"/>
    <s v="Belanja Barang Non Operasional"/>
    <s v="Perjalanan Dinas"/>
    <s v="Non Covid"/>
  </r>
  <r>
    <s v="12"/>
    <s v="626402"/>
    <s v="SEKRETARIAT BADAN RISET DAN SUMBERDAYA MANUSIA KELAUTAN DAN PERIKANAN"/>
    <x v="0"/>
    <x v="0"/>
    <x v="0"/>
    <x v="7"/>
    <x v="32"/>
    <x v="97"/>
    <x v="26"/>
    <x v="498"/>
    <n v="100"/>
    <n v="300000"/>
    <n v="30000000"/>
    <n v="0"/>
    <n v="30000000"/>
    <m/>
    <n v="2500000"/>
    <n v="2500000"/>
    <n v="2500000"/>
    <n v="2500000"/>
    <n v="2500000"/>
    <n v="2500000"/>
    <n v="2500000"/>
    <n v="2500000"/>
    <n v="2500000"/>
    <n v="2500000"/>
    <n v="2500000"/>
    <n v="2500000"/>
    <s v="WA.2378.EBA.962.201.F"/>
    <s v="WA.2378.EBA.962.201.F.524119"/>
    <s v="WA.2378.EBA.962.201.F.524119.000610"/>
    <s v="000610"/>
    <s v="WA.2378.EBA.962.201.F.524119.1"/>
    <s v="1"/>
    <s v="Kunjungan Kegiatan Pelatihan dan Penyuluhan KP"/>
    <x v="2"/>
    <m/>
    <m/>
    <s v="Belanja Barang"/>
    <s v="Belanja Barang Non Operasional"/>
    <s v="Perjalanan Dinas"/>
    <s v="Non Covid"/>
  </r>
  <r>
    <s v="12"/>
    <s v="626402"/>
    <s v="SEKRETARIAT BADAN RISET DAN SUMBERDAYA MANUSIA KELAUTAN DAN PERIKANAN"/>
    <x v="0"/>
    <x v="0"/>
    <x v="0"/>
    <x v="11"/>
    <x v="23"/>
    <x v="136"/>
    <x v="23"/>
    <x v="499"/>
    <n v="1"/>
    <n v="1682831000"/>
    <n v="1682831000"/>
    <n v="0"/>
    <n v="1682831000"/>
    <m/>
    <n v="110449657"/>
    <n v="132482409.00000001"/>
    <n v="132952897.99999999"/>
    <n v="132952897.99999999"/>
    <n v="133011263"/>
    <n v="133014132.00000001"/>
    <n v="133072497.99999999"/>
    <n v="133015973"/>
    <n v="133108147.99999999"/>
    <n v="132952897.99999999"/>
    <n v="182610263"/>
    <n v="193207963"/>
    <s v="WA.2378.EBA.994.002.AA"/>
    <s v="WA.2378.EBA.994.002.AA.521111"/>
    <s v="WA.2378.EBA.994.002.AA.521111.000361"/>
    <s v="000361"/>
    <s v="WA.2378.EBA.994.002.AA.521111.1"/>
    <s v="1"/>
    <s v="Kebutuhan Sehari hari Perkantoran (Gambir)"/>
    <x v="0"/>
    <m/>
    <m/>
    <s v="Belanja Barang"/>
    <s v="Belanja Barang Operasional"/>
    <s v="Keperluan Perkantoran"/>
    <s v="Non Covid"/>
  </r>
  <r>
    <s v="12"/>
    <s v="626402"/>
    <s v="SEKRETARIAT BADAN RISET DAN SUMBERDAYA MANUSIA KELAUTAN DAN PERIKANAN"/>
    <x v="0"/>
    <x v="0"/>
    <x v="0"/>
    <x v="11"/>
    <x v="23"/>
    <x v="136"/>
    <x v="6"/>
    <x v="500"/>
    <n v="260"/>
    <n v="670000"/>
    <n v="174200000"/>
    <n v="0"/>
    <n v="174200000"/>
    <m/>
    <n v="11433311"/>
    <n v="13714054"/>
    <n v="13762757"/>
    <n v="13762757"/>
    <n v="13768799"/>
    <n v="13769096"/>
    <n v="13775138"/>
    <n v="13769287"/>
    <n v="13778828"/>
    <n v="13762757"/>
    <n v="18903091"/>
    <n v="20000125"/>
    <s v="WA.2378.EBA.994.002.AA"/>
    <s v="WA.2378.EBA.994.002.AA.521119"/>
    <s v="WA.2378.EBA.994.002.AA.521119.000368"/>
    <s v="000368"/>
    <s v="WA.2378.EBA.994.002.AA.521119.1"/>
    <s v="1"/>
    <s v="Kebutuhan Sehari hari Perkantoran (Gambir)"/>
    <x v="0"/>
    <m/>
    <m/>
    <s v="Belanja Barang"/>
    <s v="Belanja Barang Operasional"/>
    <s v="Belanja Operasional Lainnya"/>
    <s v="Non Covid"/>
  </r>
  <r>
    <s v="12"/>
    <s v="626402"/>
    <s v="SEKRETARIAT BADAN RISET DAN SUMBERDAYA MANUSIA KELAUTAN DAN PERIKANAN"/>
    <x v="0"/>
    <x v="0"/>
    <x v="0"/>
    <x v="11"/>
    <x v="23"/>
    <x v="136"/>
    <x v="1"/>
    <x v="501"/>
    <n v="72"/>
    <n v="2500000"/>
    <n v="180000000"/>
    <n v="0"/>
    <n v="180000000"/>
    <m/>
    <n v="11813984"/>
    <n v="14170665"/>
    <n v="14220989"/>
    <n v="14220989"/>
    <n v="14227232"/>
    <n v="14227539"/>
    <n v="14233782"/>
    <n v="14227736"/>
    <n v="14237595"/>
    <n v="14220989"/>
    <n v="19532471"/>
    <n v="20666029"/>
    <s v="WA.2378.EBA.994.002.AA"/>
    <s v="WA.2378.EBA.994.002.AA.521811"/>
    <s v="WA.2378.EBA.994.002.AA.521811.000369"/>
    <s v="000369"/>
    <s v="WA.2378.EBA.994.002.AA.521811.1"/>
    <s v="1"/>
    <s v="Kebutuhan Sehari hari Perkantoran (Gambir)"/>
    <x v="0"/>
    <m/>
    <m/>
    <s v="Belanja Barang"/>
    <s v="Belanja Barang Operasional"/>
    <s v="Persediaan"/>
    <s v="Non Covid"/>
  </r>
  <r>
    <s v="12"/>
    <s v="626402"/>
    <s v="SEKRETARIAT BADAN RISET DAN SUMBERDAYA MANUSIA KELAUTAN DAN PERIKANAN"/>
    <x v="0"/>
    <x v="0"/>
    <x v="0"/>
    <x v="11"/>
    <x v="23"/>
    <x v="136"/>
    <x v="27"/>
    <x v="502"/>
    <n v="19"/>
    <n v="2500000"/>
    <n v="47500000"/>
    <n v="0"/>
    <n v="47500000"/>
    <m/>
    <n v="3117579"/>
    <n v="3739481"/>
    <n v="3752761"/>
    <n v="3752761"/>
    <n v="3754409"/>
    <n v="3754489"/>
    <n v="3756137"/>
    <n v="3754541"/>
    <n v="3757143"/>
    <n v="3752761"/>
    <n v="5154402"/>
    <n v="5453536"/>
    <s v="WA.2378.EBA.994.002.AA"/>
    <s v="WA.2378.EBA.994.002.AA.522191"/>
    <s v="WA.2378.EBA.994.002.AA.522191.000372"/>
    <s v="000372"/>
    <s v="WA.2378.EBA.994.002.AA.522191.1"/>
    <s v="1"/>
    <s v="Kebutuhan Sehari hari Perkantoran (Gambir)"/>
    <x v="0"/>
    <m/>
    <m/>
    <s v="Belanja Barang"/>
    <s v="Belanja Barang Operasional"/>
    <s v="Belanja Jasa"/>
    <s v="Non Covid"/>
  </r>
  <r>
    <s v="12"/>
    <s v="626402"/>
    <s v="SEKRETARIAT BADAN RISET DAN SUMBERDAYA MANUSIA KELAUTAN DAN PERIKANAN"/>
    <x v="0"/>
    <x v="0"/>
    <x v="0"/>
    <x v="11"/>
    <x v="23"/>
    <x v="134"/>
    <x v="23"/>
    <x v="503"/>
    <n v="12"/>
    <n v="5000000"/>
    <n v="60000000"/>
    <n v="0"/>
    <n v="60000000"/>
    <m/>
    <n v="3937995"/>
    <n v="4723555"/>
    <n v="4740330"/>
    <n v="4740330"/>
    <n v="4742411"/>
    <n v="4742513"/>
    <n v="4744594"/>
    <n v="4742579"/>
    <n v="4745865"/>
    <n v="4740330"/>
    <n v="6510824"/>
    <n v="6888674"/>
    <s v="WA.2378.EBA.994.002.AB"/>
    <s v="WA.2378.EBA.994.002.AB.521111"/>
    <s v="WA.2378.EBA.994.002.AB.521111.000374"/>
    <s v="000374"/>
    <s v="WA.2378.EBA.994.002.AB.521111.1"/>
    <s v="1"/>
    <s v="Langganan Daya dan Jasa (Gambir)"/>
    <x v="0"/>
    <m/>
    <m/>
    <s v="Belanja Barang"/>
    <s v="Belanja Barang Operasional"/>
    <s v="Keperluan Perkantoran"/>
    <s v="Non Covid"/>
  </r>
  <r>
    <s v="12"/>
    <s v="626402"/>
    <s v="SEKRETARIAT BADAN RISET DAN SUMBERDAYA MANUSIA KELAUTAN DAN PERIKANAN"/>
    <x v="0"/>
    <x v="0"/>
    <x v="0"/>
    <x v="11"/>
    <x v="23"/>
    <x v="134"/>
    <x v="24"/>
    <x v="504"/>
    <n v="12"/>
    <n v="30000000"/>
    <n v="360000000"/>
    <n v="0"/>
    <n v="360000000"/>
    <m/>
    <n v="23627968"/>
    <n v="28341329"/>
    <n v="28441979"/>
    <n v="28441979"/>
    <n v="28454464"/>
    <n v="28455078"/>
    <n v="28467564"/>
    <n v="28455472"/>
    <n v="28475191"/>
    <n v="28441979"/>
    <n v="39064941"/>
    <n v="41332056"/>
    <s v="WA.2378.EBA.994.002.AB"/>
    <s v="WA.2378.EBA.994.002.AB.521114"/>
    <s v="WA.2378.EBA.994.002.AB.521114.000375"/>
    <s v="000375"/>
    <s v="WA.2378.EBA.994.002.AB.521114.1"/>
    <s v="1"/>
    <s v="Langganan Daya dan Jasa (Gambir)"/>
    <x v="0"/>
    <m/>
    <m/>
    <s v="Belanja Barang"/>
    <s v="Belanja Barang Operasional"/>
    <s v="Pengiriman Surat Dinas Pos Pusat"/>
    <s v="Non Covid"/>
  </r>
  <r>
    <s v="12"/>
    <s v="626402"/>
    <s v="SEKRETARIAT BADAN RISET DAN SUMBERDAYA MANUSIA KELAUTAN DAN PERIKANAN"/>
    <x v="0"/>
    <x v="0"/>
    <x v="0"/>
    <x v="11"/>
    <x v="23"/>
    <x v="134"/>
    <x v="10"/>
    <x v="505"/>
    <n v="24"/>
    <n v="5500000"/>
    <n v="132000000"/>
    <n v="0"/>
    <n v="132000000"/>
    <m/>
    <n v="8663588"/>
    <n v="10391821"/>
    <n v="10428725"/>
    <n v="10428725"/>
    <n v="10433304"/>
    <n v="10433529"/>
    <n v="10438107"/>
    <n v="10433673"/>
    <n v="10440903"/>
    <n v="10428725"/>
    <n v="14323812"/>
    <n v="15155088"/>
    <s v="WA.2378.EBA.994.002.AB"/>
    <s v="WA.2378.EBA.994.002.AB.522141"/>
    <s v="WA.2378.EBA.994.002.AB.522141.000376"/>
    <s v="000376"/>
    <s v="WA.2378.EBA.994.002.AB.522141.1"/>
    <s v="1"/>
    <s v="Langganan Daya dan Jasa (Gambir)"/>
    <x v="0"/>
    <m/>
    <m/>
    <s v="Belanja Barang"/>
    <s v="Belanja Barang Operasional"/>
    <s v="Belanja Sewa"/>
    <s v="Non Covid"/>
  </r>
  <r>
    <s v="12"/>
    <s v="626402"/>
    <s v="SEKRETARIAT BADAN RISET DAN SUMBERDAYA MANUSIA KELAUTAN DAN PERIKANAN"/>
    <x v="0"/>
    <x v="0"/>
    <x v="0"/>
    <x v="11"/>
    <x v="23"/>
    <x v="98"/>
    <x v="32"/>
    <x v="506"/>
    <n v="233"/>
    <n v="125000"/>
    <n v="29125000"/>
    <n v="0"/>
    <n v="29125000"/>
    <m/>
    <n v="1911568"/>
    <n v="2292892"/>
    <n v="2301035"/>
    <n v="2301035"/>
    <n v="2302045"/>
    <n v="2302095"/>
    <n v="2303105"/>
    <n v="2302127"/>
    <n v="2303722"/>
    <n v="2301035"/>
    <n v="3160462"/>
    <n v="3343879"/>
    <s v="WA.2378.EBA.994.002.AC"/>
    <s v="WA.2378.EBA.994.002.AC.523111"/>
    <s v="WA.2378.EBA.994.002.AC.523111.000381"/>
    <s v="000381"/>
    <s v="WA.2378.EBA.994.002.AC.523111.1"/>
    <s v="1"/>
    <s v="Pemeliharaan Kantor (Gambir)"/>
    <x v="0"/>
    <m/>
    <m/>
    <s v="Belanja Barang"/>
    <s v="Belanja Barang Operasional"/>
    <s v="Belanja Pemeliharaan"/>
    <s v="Non Covid"/>
  </r>
  <r>
    <s v="12"/>
    <s v="626402"/>
    <s v="SEKRETARIAT BADAN RISET DAN SUMBERDAYA MANUSIA KELAUTAN DAN PERIKANAN"/>
    <x v="0"/>
    <x v="0"/>
    <x v="0"/>
    <x v="11"/>
    <x v="23"/>
    <x v="98"/>
    <x v="7"/>
    <x v="507"/>
    <n v="125"/>
    <n v="730000"/>
    <n v="91250000"/>
    <n v="0"/>
    <n v="91250000"/>
    <m/>
    <n v="5989033"/>
    <n v="7183740"/>
    <n v="7209252"/>
    <n v="7209252"/>
    <n v="7212416"/>
    <n v="7212572"/>
    <n v="7215737"/>
    <n v="7212672"/>
    <n v="7217670"/>
    <n v="7209252"/>
    <n v="9901878"/>
    <n v="10476526"/>
    <s v="WA.2378.EBA.994.002.AC"/>
    <s v="WA.2378.EBA.994.002.AC.523121"/>
    <s v="WA.2378.EBA.994.002.AC.523121.000382"/>
    <s v="000382"/>
    <s v="WA.2378.EBA.994.002.AC.523121.1"/>
    <s v="1"/>
    <s v="Pemeliharaan Kantor (Gambir)"/>
    <x v="0"/>
    <m/>
    <m/>
    <s v="Belanja Barang"/>
    <s v="Belanja Barang Operasional"/>
    <s v="Belanja Pemeliharaan"/>
    <s v="Non Covid"/>
  </r>
  <r>
    <s v="12"/>
    <s v="626402"/>
    <s v="SEKRETARIAT BADAN RISET DAN SUMBERDAYA MANUSIA KELAUTAN DAN PERIKANAN"/>
    <x v="0"/>
    <x v="0"/>
    <x v="0"/>
    <x v="11"/>
    <x v="23"/>
    <x v="137"/>
    <x v="23"/>
    <x v="508"/>
    <n v="494"/>
    <n v="5104000"/>
    <n v="2521376000"/>
    <n v="0"/>
    <n v="2521376000"/>
    <m/>
    <n v="165486085"/>
    <n v="198497631"/>
    <n v="199202562"/>
    <n v="199202562"/>
    <n v="199290010"/>
    <n v="199294309"/>
    <n v="199381757"/>
    <n v="199297067"/>
    <n v="199435172"/>
    <n v="199202562"/>
    <n v="273603905"/>
    <n v="289482378"/>
    <s v="WA.2378.EBA.994.002.AD"/>
    <s v="WA.2378.EBA.994.002.AD.521111"/>
    <s v="WA.2378.EBA.994.002.AD.521111.000405"/>
    <s v="000405"/>
    <s v="WA.2378.EBA.994.002.AD.521111.1"/>
    <s v="1"/>
    <s v="Pelaksanaan Operator Kantor (Gambir)"/>
    <x v="0"/>
    <m/>
    <m/>
    <s v="Belanja Barang"/>
    <s v="Belanja Barang Operasional"/>
    <s v="Keperluan Perkantoran"/>
    <s v="Non Covid"/>
  </r>
  <r>
    <s v="12"/>
    <s v="626402"/>
    <s v="SEKRETARIAT BADAN RISET DAN SUMBERDAYA MANUSIA KELAUTAN DAN PERIKANAN"/>
    <x v="0"/>
    <x v="0"/>
    <x v="0"/>
    <x v="11"/>
    <x v="23"/>
    <x v="137"/>
    <x v="0"/>
    <x v="509"/>
    <n v="12"/>
    <n v="4281000"/>
    <n v="51375000"/>
    <n v="0"/>
    <n v="51375000"/>
    <m/>
    <n v="3371908"/>
    <n v="4044544"/>
    <n v="4058907"/>
    <n v="4058907"/>
    <n v="4060689"/>
    <n v="4060777"/>
    <n v="4062559"/>
    <n v="4060833"/>
    <n v="4063647"/>
    <n v="4058907"/>
    <n v="5574893"/>
    <n v="5898429"/>
    <s v="WA.2378.EBA.994.002.AD"/>
    <s v="WA.2378.EBA.994.002.AD.521211"/>
    <s v="WA.2378.EBA.994.002.AD.521211.000434"/>
    <s v="000434"/>
    <s v="WA.2378.EBA.994.002.AD.521211.1"/>
    <s v="1"/>
    <s v="Pelaksanaan Operator Kantor (Gambir)"/>
    <x v="0"/>
    <m/>
    <m/>
    <s v="Belanja Barang"/>
    <s v="Belanja Barang Operasional"/>
    <s v="Belanja Bahan"/>
    <s v="Non Covid"/>
  </r>
  <r>
    <s v="12"/>
    <s v="626402"/>
    <s v="SEKRETARIAT BADAN RISET DAN SUMBERDAYA MANUSIA KELAUTAN DAN PERIKANAN"/>
    <x v="0"/>
    <x v="0"/>
    <x v="0"/>
    <x v="11"/>
    <x v="23"/>
    <x v="137"/>
    <x v="1"/>
    <x v="510"/>
    <n v="12"/>
    <n v="5000000"/>
    <n v="60000000"/>
    <n v="0"/>
    <n v="60000000"/>
    <m/>
    <n v="3937995"/>
    <n v="4723555"/>
    <n v="4740330"/>
    <n v="4740330"/>
    <n v="4742411"/>
    <n v="4742513"/>
    <n v="4744594"/>
    <n v="4742579"/>
    <n v="4745865"/>
    <n v="4740330"/>
    <n v="6510824"/>
    <n v="6888674"/>
    <s v="WA.2378.EBA.994.002.AD"/>
    <s v="WA.2378.EBA.994.002.AD.521811"/>
    <s v="WA.2378.EBA.994.002.AD.521811.000437"/>
    <s v="000437"/>
    <s v="WA.2378.EBA.994.002.AD.521811.1"/>
    <s v="1"/>
    <s v="Pelaksanaan Operator Kantor (Gambir)"/>
    <x v="0"/>
    <m/>
    <m/>
    <s v="Belanja Barang"/>
    <s v="Belanja Barang Operasional"/>
    <s v="Persediaan"/>
    <s v="Non Covid"/>
  </r>
  <r>
    <s v="12"/>
    <s v="626402"/>
    <s v="SEKRETARIAT BADAN RISET DAN SUMBERDAYA MANUSIA KELAUTAN DAN PERIKANAN"/>
    <x v="0"/>
    <x v="0"/>
    <x v="0"/>
    <x v="11"/>
    <x v="23"/>
    <x v="138"/>
    <x v="23"/>
    <x v="511"/>
    <n v="12"/>
    <n v="2310000"/>
    <n v="27720000"/>
    <n v="0"/>
    <n v="27720000"/>
    <m/>
    <n v="1819354"/>
    <n v="2182282"/>
    <n v="2190032"/>
    <n v="2190032"/>
    <n v="2190994"/>
    <n v="2191041"/>
    <n v="2192002"/>
    <n v="2191071"/>
    <n v="2192590"/>
    <n v="2190032"/>
    <n v="3008000"/>
    <n v="3182570"/>
    <s v="WA.2378.EBA.994.002.BA"/>
    <s v="WA.2378.EBA.994.002.BA.521111"/>
    <s v="WA.2378.EBA.994.002.BA.521111.000438"/>
    <s v="000438"/>
    <s v="WA.2378.EBA.994.002.BA.521111.1"/>
    <s v="1"/>
    <s v="Kebutuhan Sehari hari Perkantoran (Ancol)"/>
    <x v="0"/>
    <m/>
    <m/>
    <s v="Belanja Barang"/>
    <s v="Belanja Barang Operasional"/>
    <s v="Keperluan Perkantoran"/>
    <s v="Non Covid"/>
  </r>
  <r>
    <s v="12"/>
    <s v="626402"/>
    <s v="SEKRETARIAT BADAN RISET DAN SUMBERDAYA MANUSIA KELAUTAN DAN PERIKANAN"/>
    <x v="0"/>
    <x v="0"/>
    <x v="0"/>
    <x v="11"/>
    <x v="23"/>
    <x v="142"/>
    <x v="33"/>
    <x v="512"/>
    <n v="12"/>
    <n v="160000000"/>
    <n v="1920000000"/>
    <n v="0"/>
    <n v="1920000000"/>
    <m/>
    <n v="126015828"/>
    <n v="151153755"/>
    <n v="151690552"/>
    <n v="151690552"/>
    <n v="151757144"/>
    <n v="151760417"/>
    <n v="151827008"/>
    <n v="151762517"/>
    <n v="151867683"/>
    <n v="151690552"/>
    <n v="208346355"/>
    <n v="220437637"/>
    <s v="WA.2378.EBA.994.002.BB"/>
    <s v="WA.2378.EBA.994.002.BB.522111"/>
    <s v="WA.2378.EBA.994.002.BB.522111.000441"/>
    <s v="000441"/>
    <s v="WA.2378.EBA.994.002.BB.522111.1"/>
    <s v="1"/>
    <s v="Langganan Daya dan Jasa (Ancol)"/>
    <x v="0"/>
    <m/>
    <m/>
    <s v="Belanja Barang"/>
    <s v="Belanja Barang Operasional"/>
    <s v="Belanja Operasional Lainnya"/>
    <s v="Non Covid"/>
  </r>
  <r>
    <s v="12"/>
    <s v="626402"/>
    <s v="SEKRETARIAT BADAN RISET DAN SUMBERDAYA MANUSIA KELAUTAN DAN PERIKANAN"/>
    <x v="0"/>
    <x v="0"/>
    <x v="0"/>
    <x v="11"/>
    <x v="23"/>
    <x v="142"/>
    <x v="34"/>
    <x v="513"/>
    <n v="12"/>
    <n v="7500000"/>
    <n v="90000000"/>
    <n v="0"/>
    <n v="90000000"/>
    <m/>
    <n v="5906992"/>
    <n v="7085332"/>
    <n v="7110495"/>
    <n v="7110495"/>
    <n v="7113616"/>
    <n v="7113770"/>
    <n v="7116891"/>
    <n v="7113868"/>
    <n v="7118798"/>
    <n v="7110495"/>
    <n v="9766235"/>
    <n v="10333013"/>
    <s v="WA.2378.EBA.994.002.BB"/>
    <s v="WA.2378.EBA.994.002.BB.522112"/>
    <s v="WA.2378.EBA.994.002.BB.522112.000442"/>
    <s v="000442"/>
    <s v="WA.2378.EBA.994.002.BB.522112.1"/>
    <s v="1"/>
    <s v="Langganan Daya dan Jasa (Ancol)"/>
    <x v="0"/>
    <m/>
    <m/>
    <s v="Belanja Barang"/>
    <s v="Belanja Barang Operasional"/>
    <s v="Belanja Operasional Lainnya"/>
    <s v="Non Covid"/>
  </r>
  <r>
    <s v="12"/>
    <s v="626402"/>
    <s v="SEKRETARIAT BADAN RISET DAN SUMBERDAYA MANUSIA KELAUTAN DAN PERIKANAN"/>
    <x v="0"/>
    <x v="0"/>
    <x v="0"/>
    <x v="11"/>
    <x v="23"/>
    <x v="142"/>
    <x v="35"/>
    <x v="514"/>
    <n v="12"/>
    <n v="17850000"/>
    <n v="214200000"/>
    <n v="0"/>
    <n v="214200000"/>
    <m/>
    <n v="14058641"/>
    <n v="16863091"/>
    <n v="16922977"/>
    <n v="16922977"/>
    <n v="16930406"/>
    <n v="16930772"/>
    <n v="16938201"/>
    <n v="16931006"/>
    <n v="16942738"/>
    <n v="16922977"/>
    <n v="23243640"/>
    <n v="24592574"/>
    <s v="WA.2378.EBA.994.002.BB"/>
    <s v="WA.2378.EBA.994.002.BB.522113"/>
    <s v="WA.2378.EBA.994.002.BB.522113.000443"/>
    <s v="000443"/>
    <s v="WA.2378.EBA.994.002.BB.522113.1"/>
    <s v="1"/>
    <s v="Langganan Daya dan Jasa (Ancol)"/>
    <x v="0"/>
    <m/>
    <m/>
    <s v="Belanja Barang"/>
    <s v="Belanja Barang Operasional"/>
    <s v="Belanja Operasional Lainnya"/>
    <s v="Non Covid"/>
  </r>
  <r>
    <s v="12"/>
    <s v="626402"/>
    <s v="SEKRETARIAT BADAN RISET DAN SUMBERDAYA MANUSIA KELAUTAN DAN PERIKANAN"/>
    <x v="0"/>
    <x v="0"/>
    <x v="0"/>
    <x v="11"/>
    <x v="23"/>
    <x v="142"/>
    <x v="36"/>
    <x v="515"/>
    <n v="12"/>
    <n v="53000000"/>
    <n v="636000000"/>
    <n v="0"/>
    <n v="636000000"/>
    <m/>
    <n v="41742743"/>
    <n v="50069681"/>
    <n v="50247495"/>
    <n v="50247495"/>
    <n v="50269554"/>
    <n v="50270638"/>
    <n v="50292696"/>
    <n v="50271334"/>
    <n v="50306170"/>
    <n v="50247495"/>
    <n v="69014730"/>
    <n v="73019969"/>
    <s v="WA.2378.EBA.994.002.BB"/>
    <s v="WA.2378.EBA.994.002.BB.522119"/>
    <s v="WA.2378.EBA.994.002.BB.522119.000444"/>
    <s v="000444"/>
    <s v="WA.2378.EBA.994.002.BB.522119.1"/>
    <s v="1"/>
    <s v="Langganan Daya dan Jasa (Ancol)"/>
    <x v="0"/>
    <m/>
    <m/>
    <s v="Belanja Barang"/>
    <s v="Belanja Barang Operasional"/>
    <s v="Belanja Jasa"/>
    <s v="Non Covid"/>
  </r>
  <r>
    <s v="12"/>
    <s v="626402"/>
    <s v="SEKRETARIAT BADAN RISET DAN SUMBERDAYA MANUSIA KELAUTAN DAN PERIKANAN"/>
    <x v="0"/>
    <x v="0"/>
    <x v="0"/>
    <x v="11"/>
    <x v="23"/>
    <x v="99"/>
    <x v="6"/>
    <x v="516"/>
    <n v="12"/>
    <n v="12235000"/>
    <n v="146820000"/>
    <n v="0"/>
    <n v="146820000"/>
    <m/>
    <n v="9636273"/>
    <n v="11558539"/>
    <n v="11599587"/>
    <n v="11599587"/>
    <n v="11604679"/>
    <n v="11604929"/>
    <n v="11610022"/>
    <n v="11605090"/>
    <n v="11613132"/>
    <n v="11599587"/>
    <n v="15931985"/>
    <n v="16856590"/>
    <s v="WA.2378.EBA.994.002.BC"/>
    <s v="WA.2378.EBA.994.002.BC.521119"/>
    <s v="WA.2378.EBA.994.002.BC.521119.000445"/>
    <s v="000445"/>
    <s v="WA.2378.EBA.994.002.BC.521119.1"/>
    <s v="1"/>
    <s v="Pemeliharaan Kantor (Ancol)"/>
    <x v="0"/>
    <m/>
    <m/>
    <s v="Belanja Barang"/>
    <s v="Belanja Barang Operasional"/>
    <s v="Belanja Operasional Lainnya"/>
    <s v="Non Covid"/>
  </r>
  <r>
    <s v="12"/>
    <s v="626402"/>
    <s v="SEKRETARIAT BADAN RISET DAN SUMBERDAYA MANUSIA KELAUTAN DAN PERIKANAN"/>
    <x v="0"/>
    <x v="0"/>
    <x v="0"/>
    <x v="11"/>
    <x v="23"/>
    <x v="99"/>
    <x v="32"/>
    <x v="517"/>
    <n v="10502"/>
    <n v="206000"/>
    <n v="2163412000"/>
    <n v="0"/>
    <n v="2163412000"/>
    <m/>
    <n v="141991747"/>
    <n v="170316588"/>
    <n v="170921438"/>
    <n v="170921438"/>
    <n v="170996472"/>
    <n v="171000160"/>
    <n v="171075193"/>
    <n v="171002526"/>
    <n v="171121025"/>
    <n v="170921438"/>
    <n v="234759898"/>
    <n v="248384077"/>
    <s v="WA.2378.EBA.994.002.BC"/>
    <s v="WA.2378.EBA.994.002.BC.523111"/>
    <s v="WA.2378.EBA.994.002.BC.523111.000447"/>
    <s v="000447"/>
    <s v="WA.2378.EBA.994.002.BC.523111.1"/>
    <s v="1"/>
    <s v="Pemeliharaan Kantor (Ancol)"/>
    <x v="0"/>
    <m/>
    <m/>
    <s v="Belanja Barang"/>
    <s v="Belanja Barang Operasional"/>
    <s v="Belanja Pemeliharaan"/>
    <s v="Non Covid"/>
  </r>
  <r>
    <s v="12"/>
    <s v="626402"/>
    <s v="SEKRETARIAT BADAN RISET DAN SUMBERDAYA MANUSIA KELAUTAN DAN PERIKANAN"/>
    <x v="0"/>
    <x v="0"/>
    <x v="0"/>
    <x v="11"/>
    <x v="23"/>
    <x v="99"/>
    <x v="7"/>
    <x v="518"/>
    <n v="5"/>
    <n v="690000"/>
    <n v="3450000"/>
    <n v="0"/>
    <n v="3450000"/>
    <m/>
    <n v="226435"/>
    <n v="271604"/>
    <n v="272569"/>
    <n v="272569"/>
    <n v="272689"/>
    <n v="272694"/>
    <n v="272814"/>
    <n v="272698"/>
    <n v="272887"/>
    <n v="272569"/>
    <n v="374372"/>
    <n v="396100"/>
    <s v="WA.2378.EBA.994.002.BC"/>
    <s v="WA.2378.EBA.994.002.BC.523121"/>
    <s v="WA.2378.EBA.994.002.BC.523121.000448"/>
    <s v="000448"/>
    <s v="WA.2378.EBA.994.002.BC.523121.1"/>
    <s v="1"/>
    <s v="Pemeliharaan Kantor (Ancol)"/>
    <x v="0"/>
    <m/>
    <m/>
    <s v="Belanja Barang"/>
    <s v="Belanja Barang Operasional"/>
    <s v="Belanja Pemeliharaan"/>
    <s v="Non Covid"/>
  </r>
  <r>
    <s v="12"/>
    <s v="626402"/>
    <s v="SEKRETARIAT BADAN RISET DAN SUMBERDAYA MANUSIA KELAUTAN DAN PERIKANAN"/>
    <x v="0"/>
    <x v="0"/>
    <x v="0"/>
    <x v="11"/>
    <x v="23"/>
    <x v="99"/>
    <x v="5"/>
    <x v="519"/>
    <n v="1"/>
    <n v="50000000"/>
    <n v="50000000"/>
    <n v="0"/>
    <n v="50000000"/>
    <m/>
    <n v="3281662"/>
    <n v="3936296"/>
    <n v="3950275"/>
    <n v="3950275"/>
    <n v="3952009"/>
    <n v="3952094"/>
    <n v="3953828"/>
    <n v="3952149"/>
    <n v="3954888"/>
    <n v="3950275"/>
    <n v="5425686"/>
    <n v="5740563"/>
    <s v="WA.2378.EBA.994.002.BC"/>
    <s v="WA.2378.EBA.994.002.BC.523199"/>
    <s v="WA.2378.EBA.994.002.BC.523199.000468"/>
    <s v="000468"/>
    <s v="WA.2378.EBA.994.002.BC.523199.1"/>
    <s v="1"/>
    <s v="Pemeliharaan Kantor (Ancol)"/>
    <x v="0"/>
    <m/>
    <m/>
    <s v="Belanja Barang"/>
    <s v="Belanja Barang Operasional"/>
    <s v="Belanja Pemeliharaan"/>
    <s v="Non Covid"/>
  </r>
  <r>
    <s v="12"/>
    <s v="626402"/>
    <s v="SEKRETARIAT BADAN RISET DAN SUMBERDAYA MANUSIA KELAUTAN DAN PERIKANAN"/>
    <x v="0"/>
    <x v="0"/>
    <x v="0"/>
    <x v="11"/>
    <x v="23"/>
    <x v="100"/>
    <x v="23"/>
    <x v="97"/>
    <n v="50"/>
    <n v="1520000"/>
    <n v="76000000"/>
    <n v="0"/>
    <n v="76000000"/>
    <m/>
    <n v="4988127"/>
    <n v="5983169"/>
    <n v="6004418"/>
    <n v="6004418"/>
    <n v="6007054"/>
    <n v="6007183"/>
    <n v="6009819"/>
    <n v="6007266"/>
    <n v="6011429"/>
    <n v="6004418"/>
    <n v="8247043"/>
    <n v="8725656"/>
    <s v="WA.2378.EBA.994.002.DA"/>
    <s v="WA.2378.EBA.994.002.DA.521111"/>
    <s v="WA.2378.EBA.994.002.DA.521111.000472"/>
    <s v="000472"/>
    <s v="WA.2378.EBA.994.002.DA.521111.1"/>
    <s v="1"/>
    <s v="Operasional dan Pemeliharaan Kantor Pusat Pelatihan dan Penyuluhan KP"/>
    <x v="2"/>
    <m/>
    <m/>
    <s v="Belanja Barang"/>
    <s v="Belanja Barang Operasional"/>
    <s v="Keperluan Perkantoran"/>
    <s v="Non Covid"/>
  </r>
  <r>
    <s v="12"/>
    <s v="626402"/>
    <s v="SEKRETARIAT BADAN RISET DAN SUMBERDAYA MANUSIA KELAUTAN DAN PERIKANAN"/>
    <x v="0"/>
    <x v="0"/>
    <x v="0"/>
    <x v="11"/>
    <x v="23"/>
    <x v="100"/>
    <x v="6"/>
    <x v="520"/>
    <n v="12"/>
    <n v="2400000"/>
    <n v="28800000"/>
    <n v="0"/>
    <n v="28800000"/>
    <m/>
    <n v="1890237"/>
    <n v="2267306"/>
    <n v="2275358"/>
    <n v="2275358"/>
    <n v="2276357"/>
    <n v="2276406"/>
    <n v="2277405"/>
    <n v="2276438"/>
    <n v="2278015"/>
    <n v="2275358"/>
    <n v="3125195"/>
    <n v="3306567"/>
    <s v="WA.2378.EBA.994.002.DA"/>
    <s v="WA.2378.EBA.994.002.DA.521119"/>
    <s v="WA.2378.EBA.994.002.DA.521119.000477"/>
    <s v="000477"/>
    <s v="WA.2378.EBA.994.002.DA.521119.1"/>
    <s v="1"/>
    <s v="Operasional dan Pemeliharaan Kantor Pusat Pelatihan dan Penyuluhan KP"/>
    <x v="2"/>
    <m/>
    <m/>
    <s v="Belanja Barang"/>
    <s v="Belanja Barang Operasional"/>
    <s v="Belanja Operasional Lainnya"/>
    <s v="Non Covid"/>
  </r>
  <r>
    <s v="12"/>
    <s v="626402"/>
    <s v="SEKRETARIAT BADAN RISET DAN SUMBERDAYA MANUSIA KELAUTAN DAN PERIKANAN"/>
    <x v="0"/>
    <x v="0"/>
    <x v="0"/>
    <x v="11"/>
    <x v="23"/>
    <x v="100"/>
    <x v="27"/>
    <x v="521"/>
    <n v="2"/>
    <n v="198353000"/>
    <n v="396706000"/>
    <n v="0"/>
    <n v="396706000"/>
    <m/>
    <n v="26037102"/>
    <n v="31231043"/>
    <n v="31341954"/>
    <n v="31341954"/>
    <n v="31355713"/>
    <n v="31356390"/>
    <n v="31370148"/>
    <n v="31356823"/>
    <n v="31378553"/>
    <n v="31341954"/>
    <n v="43048046"/>
    <n v="45546320"/>
    <s v="WA.2378.EBA.994.002.DA"/>
    <s v="WA.2378.EBA.994.002.DA.522191"/>
    <s v="WA.2378.EBA.994.002.DA.522191.000483"/>
    <s v="000483"/>
    <s v="WA.2378.EBA.994.002.DA.522191.1"/>
    <s v="1"/>
    <s v="Operasional dan Pemeliharaan Kantor Pusat Pelatihan dan Penyuluhan KP"/>
    <x v="2"/>
    <m/>
    <m/>
    <s v="Belanja Barang"/>
    <s v="Belanja Barang Operasional"/>
    <s v="Belanja Jasa"/>
    <s v="Non Covid"/>
  </r>
  <r>
    <s v="12"/>
    <s v="626402"/>
    <s v="SEKRETARIAT BADAN RISET DAN SUMBERDAYA MANUSIA KELAUTAN DAN PERIKANAN"/>
    <x v="0"/>
    <x v="0"/>
    <x v="0"/>
    <x v="11"/>
    <x v="23"/>
    <x v="101"/>
    <x v="24"/>
    <x v="522"/>
    <n v="12"/>
    <n v="2000000"/>
    <n v="24000000"/>
    <n v="0"/>
    <n v="24000000"/>
    <m/>
    <n v="1575198"/>
    <n v="1889422"/>
    <n v="1896132"/>
    <n v="1896132"/>
    <n v="1896964"/>
    <n v="1897005"/>
    <n v="1897838"/>
    <n v="1897031"/>
    <n v="1898346"/>
    <n v="1896132"/>
    <n v="2604329"/>
    <n v="2755471"/>
    <s v="WA.2378.EBA.994.002.DB"/>
    <s v="WA.2378.EBA.994.002.DB.521114"/>
    <s v="WA.2378.EBA.994.002.DB.521114.000485"/>
    <s v="000485"/>
    <s v="WA.2378.EBA.994.002.DB.521114.1"/>
    <s v="1"/>
    <s v="Langganan Daya dan Jasa"/>
    <x v="2"/>
    <m/>
    <m/>
    <s v="Belanja Barang"/>
    <s v="Belanja Barang Operasional"/>
    <s v="Pengiriman Surat Dinas Pos Pusat"/>
    <s v="Non Covid"/>
  </r>
  <r>
    <s v="12"/>
    <s v="626402"/>
    <s v="SEKRETARIAT BADAN RISET DAN SUMBERDAYA MANUSIA KELAUTAN DAN PERIKANAN"/>
    <x v="0"/>
    <x v="0"/>
    <x v="0"/>
    <x v="11"/>
    <x v="23"/>
    <x v="101"/>
    <x v="10"/>
    <x v="523"/>
    <n v="12"/>
    <n v="4100000"/>
    <n v="49200000"/>
    <n v="0"/>
    <n v="49200000"/>
    <m/>
    <n v="3229156"/>
    <n v="3873315"/>
    <n v="3887070"/>
    <n v="3887070"/>
    <n v="3888777"/>
    <n v="3888861"/>
    <n v="3890567"/>
    <n v="3888915"/>
    <n v="3891609"/>
    <n v="3887070"/>
    <n v="5338875"/>
    <n v="5648715"/>
    <s v="WA.2378.EBA.994.002.DB"/>
    <s v="WA.2378.EBA.994.002.DB.522141"/>
    <s v="WA.2378.EBA.994.002.DB.522141.000489"/>
    <s v="000489"/>
    <s v="WA.2378.EBA.994.002.DB.522141.1"/>
    <s v="1"/>
    <s v="Langganan Daya dan Jasa"/>
    <x v="2"/>
    <m/>
    <m/>
    <s v="Belanja Barang"/>
    <s v="Belanja Barang Operasional"/>
    <s v="Belanja Sewa"/>
    <s v="Non Covid"/>
  </r>
  <r>
    <s v="12"/>
    <s v="626402"/>
    <s v="SEKRETARIAT BADAN RISET DAN SUMBERDAYA MANUSIA KELAUTAN DAN PERIKANAN"/>
    <x v="0"/>
    <x v="0"/>
    <x v="0"/>
    <x v="11"/>
    <x v="23"/>
    <x v="139"/>
    <x v="7"/>
    <x v="524"/>
    <n v="30"/>
    <n v="700000"/>
    <n v="21000000"/>
    <n v="0"/>
    <n v="21000000"/>
    <m/>
    <n v="1378298"/>
    <n v="1653244"/>
    <n v="1659115"/>
    <n v="1659115"/>
    <n v="1659844"/>
    <n v="1659880"/>
    <n v="1660608"/>
    <n v="1659903"/>
    <n v="1661053"/>
    <n v="1659115"/>
    <n v="2278788"/>
    <n v="2411037"/>
    <s v="WA.2378.EBA.994.002.DC"/>
    <s v="WA.2378.EBA.994.002.DC.523121"/>
    <s v="WA.2378.EBA.994.002.DC.523121.000494"/>
    <s v="000494"/>
    <s v="WA.2378.EBA.994.002.DC.523121.1"/>
    <s v="1"/>
    <s v="Pemeliharaan Kantor"/>
    <x v="2"/>
    <m/>
    <m/>
    <s v="Belanja Barang"/>
    <s v="Belanja Barang Operasional"/>
    <s v="Belanja Pemeliharaan"/>
    <s v="Non Covid"/>
  </r>
  <r>
    <s v="12"/>
    <s v="626402"/>
    <s v="SEKRETARIAT BADAN RISET DAN SUMBERDAYA MANUSIA KELAUTAN DAN PERIKANAN"/>
    <x v="0"/>
    <x v="0"/>
    <x v="0"/>
    <x v="11"/>
    <x v="23"/>
    <x v="140"/>
    <x v="23"/>
    <x v="525"/>
    <n v="1000"/>
    <n v="30000"/>
    <n v="30000000"/>
    <n v="0"/>
    <n v="30000000"/>
    <m/>
    <n v="1968997"/>
    <n v="2361777"/>
    <n v="2370165"/>
    <n v="2370165"/>
    <n v="2371205"/>
    <n v="2371257"/>
    <n v="2372297"/>
    <n v="2371289"/>
    <n v="2372933"/>
    <n v="2370165"/>
    <n v="3255412"/>
    <n v="3444338"/>
    <s v="WA.2378.EBA.994.002.DD"/>
    <s v="WA.2378.EBA.994.002.DD.521111"/>
    <s v="WA.2378.EBA.994.002.DD.521111.000502"/>
    <s v="000502"/>
    <s v="WA.2378.EBA.994.002.DD.521111.1"/>
    <s v="1"/>
    <s v="Pelaksanaan Operasional Kantor"/>
    <x v="2"/>
    <m/>
    <m/>
    <s v="Belanja Barang"/>
    <s v="Belanja Barang Operasional"/>
    <s v="Keperluan Perkantoran"/>
    <s v="Non Covid"/>
  </r>
  <r>
    <s v="12"/>
    <s v="626402"/>
    <s v="SEKRETARIAT BADAN RISET DAN SUMBERDAYA MANUSIA KELAUTAN DAN PERIKANAN"/>
    <x v="0"/>
    <x v="0"/>
    <x v="0"/>
    <x v="11"/>
    <x v="23"/>
    <x v="140"/>
    <x v="29"/>
    <x v="526"/>
    <n v="12"/>
    <n v="2920000"/>
    <n v="35040000"/>
    <n v="0"/>
    <n v="35040000"/>
    <m/>
    <n v="2299789"/>
    <n v="2758556"/>
    <n v="2768353"/>
    <n v="2768353"/>
    <n v="2769568"/>
    <n v="2769628"/>
    <n v="2770843"/>
    <n v="2769666"/>
    <n v="2771585"/>
    <n v="2768353"/>
    <n v="3802321"/>
    <n v="4022985"/>
    <s v="WA.2378.EBA.994.002.DD"/>
    <s v="WA.2378.EBA.994.002.DD.521115"/>
    <s v="WA.2378.EBA.994.002.DD.521115.000503"/>
    <s v="000503"/>
    <s v="WA.2378.EBA.994.002.DD.521115.1"/>
    <s v="1"/>
    <s v="Pelaksanaan Operasional Kantor"/>
    <x v="2"/>
    <m/>
    <m/>
    <s v="Belanja Barang"/>
    <s v="Belanja Barang Operasional"/>
    <s v="Honor Operasional Kantor"/>
    <s v="Non Covid"/>
  </r>
  <r>
    <s v="12"/>
    <s v="626402"/>
    <s v="SEKRETARIAT BADAN RISET DAN SUMBERDAYA MANUSIA KELAUTAN DAN PERIKANAN"/>
    <x v="0"/>
    <x v="0"/>
    <x v="0"/>
    <x v="11"/>
    <x v="23"/>
    <x v="140"/>
    <x v="6"/>
    <x v="527"/>
    <n v="68"/>
    <n v="670000"/>
    <n v="45560000"/>
    <n v="0"/>
    <n v="45560000"/>
    <m/>
    <n v="2990251"/>
    <n v="3586753"/>
    <n v="3599490"/>
    <n v="3599490"/>
    <n v="3601071"/>
    <n v="3601148"/>
    <n v="3602728"/>
    <n v="3601198"/>
    <n v="3603694"/>
    <n v="3599490"/>
    <n v="4943885"/>
    <n v="5230802"/>
    <s v="WA.2378.EBA.994.002.DD"/>
    <s v="WA.2378.EBA.994.002.DD.521119"/>
    <s v="WA.2378.EBA.994.002.DD.521119.000507"/>
    <s v="000507"/>
    <s v="WA.2378.EBA.994.002.DD.521119.1"/>
    <s v="1"/>
    <s v="Pelaksanaan Operasional Kantor"/>
    <x v="2"/>
    <m/>
    <m/>
    <s v="Belanja Barang"/>
    <s v="Belanja Barang Operasional"/>
    <s v="Belanja Operasional Lainnya"/>
    <s v="Non Covid"/>
  </r>
  <r>
    <s v="12"/>
    <s v="626402"/>
    <s v="SEKRETARIAT BADAN RISET DAN SUMBERDAYA MANUSIA KELAUTAN DAN PERIKANAN"/>
    <x v="0"/>
    <x v="0"/>
    <x v="1"/>
    <x v="4"/>
    <x v="33"/>
    <x v="102"/>
    <x v="4"/>
    <x v="528"/>
    <n v="5"/>
    <n v="300000"/>
    <n v="1500000"/>
    <n v="0"/>
    <n v="1500000"/>
    <m/>
    <n v="541886"/>
    <n v="71878"/>
    <n v="134466"/>
    <n v="83350"/>
    <n v="110958"/>
    <n v="50251"/>
    <n v="67703"/>
    <n v="57021"/>
    <n v="118480"/>
    <n v="69057"/>
    <n v="56043"/>
    <n v="138907"/>
    <s v="WA.2378.EBC.954.101.A"/>
    <s v="WA.2378.EBC.954.101.A.521213"/>
    <s v="WA.2378.EBC.954.101.A.521213.000788"/>
    <s v="000788"/>
    <s v="WA.2378.EBC.954.101.A.521213.1"/>
    <s v="1"/>
    <s v="Pelayanan Perencanaan dan Pengembangan SDM Aparatur Riset dan Sumber Daya Manusia Kelautan dan Perikanan"/>
    <x v="0"/>
    <m/>
    <m/>
    <s v="Belanja Barang"/>
    <s v="Belanja Barang Non Operasional"/>
    <s v="Honor Output Kegiatan"/>
    <s v="Non Covid"/>
  </r>
  <r>
    <s v="12"/>
    <s v="626402"/>
    <s v="SEKRETARIAT BADAN RISET DAN SUMBERDAYA MANUSIA KELAUTAN DAN PERIKANAN"/>
    <x v="0"/>
    <x v="0"/>
    <x v="1"/>
    <x v="4"/>
    <x v="33"/>
    <x v="102"/>
    <x v="9"/>
    <x v="529"/>
    <n v="2"/>
    <n v="3000000"/>
    <n v="6000000"/>
    <n v="0"/>
    <n v="6000000"/>
    <m/>
    <n v="2167545"/>
    <n v="287513"/>
    <n v="537864"/>
    <n v="333400"/>
    <n v="443831"/>
    <n v="201003"/>
    <n v="270812"/>
    <n v="228084"/>
    <n v="473922"/>
    <n v="276229"/>
    <n v="224173"/>
    <n v="555624"/>
    <s v="WA.2378.EBC.954.101.A"/>
    <s v="WA.2378.EBC.954.101.A.521219"/>
    <s v="WA.2378.EBC.954.101.A.521219.000790"/>
    <s v="000790"/>
    <s v="WA.2378.EBC.954.101.A.521219.1"/>
    <s v="1"/>
    <s v="Pelayanan Perencanaan dan Pengembangan SDM Aparatur Riset dan Sumber Daya Manusia Kelautan dan Perikanan"/>
    <x v="0"/>
    <m/>
    <m/>
    <s v="Belanja Barang"/>
    <s v="Belanja Barang Non Operasional"/>
    <s v="Non Ops Lainnya"/>
    <s v="Non Covid"/>
  </r>
  <r>
    <s v="12"/>
    <s v="626402"/>
    <s v="SEKRETARIAT BADAN RISET DAN SUMBERDAYA MANUSIA KELAUTAN DAN PERIKANAN"/>
    <x v="0"/>
    <x v="0"/>
    <x v="1"/>
    <x v="4"/>
    <x v="33"/>
    <x v="102"/>
    <x v="27"/>
    <x v="530"/>
    <n v="5"/>
    <n v="4000000"/>
    <n v="20000000"/>
    <n v="0"/>
    <n v="20000000"/>
    <m/>
    <n v="7225150"/>
    <n v="958375"/>
    <n v="1792879"/>
    <n v="1111334"/>
    <n v="1479438"/>
    <n v="670010"/>
    <n v="902708"/>
    <n v="760281"/>
    <n v="1579739"/>
    <n v="920762"/>
    <n v="747242"/>
    <n v="1852082"/>
    <s v="WA.2378.EBC.954.101.A"/>
    <s v="WA.2378.EBC.954.101.A.522191"/>
    <s v="WA.2378.EBC.954.101.A.522191.000795"/>
    <s v="000795"/>
    <s v="WA.2378.EBC.954.101.A.522191.1"/>
    <s v="1"/>
    <s v="Pelayanan Perencanaan dan Pengembangan SDM Aparatur Riset dan Sumber Daya Manusia Kelautan dan Perikanan"/>
    <x v="0"/>
    <m/>
    <m/>
    <s v="Belanja Barang"/>
    <s v="Belanja Barang Non Operasional"/>
    <s v="Belanja Jasa"/>
    <s v="Non Covid"/>
  </r>
  <r>
    <s v="12"/>
    <s v="626402"/>
    <s v="SEKRETARIAT BADAN RISET DAN SUMBERDAYA MANUSIA KELAUTAN DAN PERIKANAN"/>
    <x v="0"/>
    <x v="0"/>
    <x v="1"/>
    <x v="4"/>
    <x v="33"/>
    <x v="102"/>
    <x v="3"/>
    <x v="531"/>
    <n v="10"/>
    <n v="3000000"/>
    <n v="30000000"/>
    <n v="0"/>
    <n v="30000000"/>
    <m/>
    <n v="10837725"/>
    <n v="1437563"/>
    <n v="2689318"/>
    <n v="1667001"/>
    <n v="2219157"/>
    <n v="1005015"/>
    <n v="1354062"/>
    <n v="1140421"/>
    <n v="2369609"/>
    <n v="1381143"/>
    <n v="1120863"/>
    <n v="2778123"/>
    <s v="WA.2378.EBC.954.101.A"/>
    <s v="WA.2378.EBC.954.101.A.524111"/>
    <s v="WA.2378.EBC.954.101.A.524111.000797"/>
    <s v="000797"/>
    <s v="WA.2378.EBC.954.101.A.524111.1"/>
    <s v="1"/>
    <s v="Pelayanan Perencanaan dan Pengembangan SDM Aparatur Riset dan Sumber Daya Manusia Kelautan dan Perikanan"/>
    <x v="0"/>
    <m/>
    <m/>
    <s v="Belanja Barang"/>
    <s v="Belanja Barang Non Operasional"/>
    <s v="Perjalanan Dinas"/>
    <s v="Non Covid"/>
  </r>
  <r>
    <s v="12"/>
    <s v="626402"/>
    <s v="SEKRETARIAT BADAN RISET DAN SUMBERDAYA MANUSIA KELAUTAN DAN PERIKANAN"/>
    <x v="0"/>
    <x v="0"/>
    <x v="1"/>
    <x v="4"/>
    <x v="33"/>
    <x v="102"/>
    <x v="28"/>
    <x v="532"/>
    <n v="10"/>
    <n v="150000"/>
    <n v="1500000"/>
    <n v="0"/>
    <n v="1500000"/>
    <m/>
    <n v="541886"/>
    <n v="71878"/>
    <n v="134466"/>
    <n v="83350"/>
    <n v="110958"/>
    <n v="50251"/>
    <n v="67703"/>
    <n v="57021"/>
    <n v="118480"/>
    <n v="69057"/>
    <n v="56043"/>
    <n v="138907"/>
    <s v="WA.2378.EBC.954.101.A"/>
    <s v="WA.2378.EBC.954.101.A.524114"/>
    <s v="WA.2378.EBC.954.101.A.524114.000799"/>
    <s v="000799"/>
    <s v="WA.2378.EBC.954.101.A.524114.1"/>
    <s v="1"/>
    <s v="Pelayanan Perencanaan dan Pengembangan SDM Aparatur Riset dan Sumber Daya Manusia Kelautan dan Perikanan"/>
    <x v="0"/>
    <m/>
    <m/>
    <s v="Belanja Barang"/>
    <s v="Belanja Barang Non Operasional"/>
    <s v="Perjalanan Dinas"/>
    <s v="Non Covid"/>
  </r>
  <r>
    <s v="12"/>
    <s v="626402"/>
    <s v="SEKRETARIAT BADAN RISET DAN SUMBERDAYA MANUSIA KELAUTAN DAN PERIKANAN"/>
    <x v="0"/>
    <x v="0"/>
    <x v="1"/>
    <x v="4"/>
    <x v="33"/>
    <x v="103"/>
    <x v="0"/>
    <x v="533"/>
    <n v="130"/>
    <n v="300000"/>
    <n v="39000000"/>
    <n v="0"/>
    <n v="39000000"/>
    <m/>
    <n v="14089042"/>
    <n v="1868831"/>
    <n v="3496113"/>
    <n v="2167101"/>
    <n v="2884905"/>
    <n v="1306520"/>
    <n v="1760281"/>
    <n v="1482548"/>
    <n v="3080491"/>
    <n v="1795486"/>
    <n v="1457121"/>
    <n v="3611561"/>
    <s v="WA.2378.EBC.954.101.B"/>
    <s v="WA.2378.EBC.954.101.B.521211"/>
    <s v="WA.2378.EBC.954.101.B.521211.000801"/>
    <s v="000801"/>
    <s v="WA.2378.EBC.954.101.B.521211.1"/>
    <s v="1"/>
    <s v="Peningkatan Kapasitas Pegawai"/>
    <x v="0"/>
    <m/>
    <m/>
    <s v="Belanja Barang"/>
    <s v="Belanja Barang Non Operasional"/>
    <s v="Belanja Bahan"/>
    <s v="Non Covid"/>
  </r>
  <r>
    <s v="12"/>
    <s v="626402"/>
    <s v="SEKRETARIAT BADAN RISET DAN SUMBERDAYA MANUSIA KELAUTAN DAN PERIKANAN"/>
    <x v="0"/>
    <x v="0"/>
    <x v="1"/>
    <x v="4"/>
    <x v="33"/>
    <x v="103"/>
    <x v="27"/>
    <x v="534"/>
    <n v="1"/>
    <n v="195000000"/>
    <n v="195000000"/>
    <n v="0"/>
    <n v="195000000"/>
    <m/>
    <n v="70445211"/>
    <n v="9344157"/>
    <n v="17480567"/>
    <n v="10835507"/>
    <n v="14424524"/>
    <n v="6532598"/>
    <n v="8801404"/>
    <n v="7412738"/>
    <n v="15402457"/>
    <n v="8977432"/>
    <n v="7285607"/>
    <n v="18057798"/>
    <s v="WA.2378.EBC.954.101.B"/>
    <s v="WA.2378.EBC.954.101.B.522191"/>
    <s v="WA.2378.EBC.954.101.B.522191.000803"/>
    <s v="000803"/>
    <s v="WA.2378.EBC.954.101.B.522191.1"/>
    <s v="1"/>
    <s v="Peningkatan Kapasitas Pegawai"/>
    <x v="0"/>
    <m/>
    <m/>
    <s v="Belanja Barang"/>
    <s v="Belanja Barang Non Operasional"/>
    <s v="Belanja Jasa"/>
    <s v="Non Covid"/>
  </r>
  <r>
    <s v="12"/>
    <s v="626402"/>
    <s v="SEKRETARIAT BADAN RISET DAN SUMBERDAYA MANUSIA KELAUTAN DAN PERIKANAN"/>
    <x v="0"/>
    <x v="0"/>
    <x v="1"/>
    <x v="4"/>
    <x v="33"/>
    <x v="103"/>
    <x v="3"/>
    <x v="535"/>
    <n v="42"/>
    <n v="5000000"/>
    <n v="210000000"/>
    <n v="0"/>
    <n v="210000000"/>
    <m/>
    <n v="75864072"/>
    <n v="10062938"/>
    <n v="18825226"/>
    <n v="11669007"/>
    <n v="15534102"/>
    <n v="7035104"/>
    <n v="9478435"/>
    <n v="7982949"/>
    <n v="16587261.999999998"/>
    <n v="9668004"/>
    <n v="7846037"/>
    <n v="19446864"/>
    <s v="WA.2378.EBC.954.101.B"/>
    <s v="WA.2378.EBC.954.101.B.524111"/>
    <s v="WA.2378.EBC.954.101.B.524111.000804"/>
    <s v="000804"/>
    <s v="WA.2378.EBC.954.101.B.524111.1"/>
    <s v="1"/>
    <s v="Peningkatan Kapasitas Pegawai"/>
    <x v="0"/>
    <m/>
    <m/>
    <s v="Belanja Barang"/>
    <s v="Belanja Barang Non Operasional"/>
    <s v="Perjalanan Dinas"/>
    <s v="Non Covid"/>
  </r>
  <r>
    <s v="12"/>
    <s v="626402"/>
    <s v="SEKRETARIAT BADAN RISET DAN SUMBERDAYA MANUSIA KELAUTAN DAN PERIKANAN"/>
    <x v="0"/>
    <x v="0"/>
    <x v="2"/>
    <x v="8"/>
    <x v="34"/>
    <x v="104"/>
    <x v="3"/>
    <x v="536"/>
    <n v="20"/>
    <n v="5000000"/>
    <n v="100000000"/>
    <n v="0"/>
    <n v="100000000"/>
    <m/>
    <n v="603318"/>
    <n v="24094000"/>
    <n v="5064400"/>
    <n v="33833200"/>
    <n v="4944400"/>
    <n v="4006800"/>
    <n v="5418800"/>
    <n v="3876400"/>
    <n v="5188400"/>
    <n v="3964400"/>
    <n v="4958800"/>
    <n v="4047082"/>
    <s v="WA.2378.EBD.952.101.A"/>
    <s v="WA.2378.EBD.952.101.A.524111"/>
    <s v="WA.2378.EBD.952.101.A.524111.000851"/>
    <s v="000851"/>
    <s v="WA.2378.EBD.952.101.A.524111.1"/>
    <s v="1"/>
    <s v="Perencanaan Program"/>
    <x v="0"/>
    <m/>
    <m/>
    <s v="Belanja Barang"/>
    <s v="Belanja Barang Non Operasional"/>
    <s v="Perjalanan Dinas"/>
    <s v="Non Covid"/>
  </r>
  <r>
    <s v="12"/>
    <s v="626402"/>
    <s v="SEKRETARIAT BADAN RISET DAN SUMBERDAYA MANUSIA KELAUTAN DAN PERIKANAN"/>
    <x v="0"/>
    <x v="0"/>
    <x v="2"/>
    <x v="8"/>
    <x v="34"/>
    <x v="104"/>
    <x v="8"/>
    <x v="67"/>
    <n v="14"/>
    <n v="150000"/>
    <n v="2100000"/>
    <n v="0"/>
    <n v="2100000"/>
    <m/>
    <n v="12670"/>
    <n v="505974"/>
    <n v="106352"/>
    <n v="710497"/>
    <n v="103832"/>
    <n v="84143"/>
    <n v="113795"/>
    <n v="81404"/>
    <n v="108956"/>
    <n v="83252"/>
    <n v="104135"/>
    <n v="84990"/>
    <s v="WA.2378.EBD.952.101.A"/>
    <s v="WA.2378.EBD.952.101.A.524113"/>
    <s v="WA.2378.EBD.952.101.A.524113.000852"/>
    <s v="000852"/>
    <s v="WA.2378.EBD.952.101.A.524113.1"/>
    <s v="1"/>
    <s v="Perencanaan Program"/>
    <x v="0"/>
    <m/>
    <m/>
    <s v="Belanja Barang"/>
    <s v="Belanja Barang Non Operasional"/>
    <s v="Perjalanan Dinas"/>
    <s v="Non Covid"/>
  </r>
  <r>
    <s v="12"/>
    <s v="626402"/>
    <s v="SEKRETARIAT BADAN RISET DAN SUMBERDAYA MANUSIA KELAUTAN DAN PERIKANAN"/>
    <x v="0"/>
    <x v="0"/>
    <x v="2"/>
    <x v="8"/>
    <x v="34"/>
    <x v="104"/>
    <x v="28"/>
    <x v="537"/>
    <n v="20"/>
    <n v="150000"/>
    <n v="3000000"/>
    <n v="0"/>
    <n v="3000000"/>
    <m/>
    <n v="18100"/>
    <n v="722820"/>
    <n v="151932"/>
    <n v="1014996"/>
    <n v="148332"/>
    <n v="120204"/>
    <n v="162564"/>
    <n v="116292"/>
    <n v="155652"/>
    <n v="118932"/>
    <n v="148764"/>
    <n v="121412"/>
    <s v="WA.2378.EBD.952.101.A"/>
    <s v="WA.2378.EBD.952.101.A.524114"/>
    <s v="WA.2378.EBD.952.101.A.524114.000853"/>
    <s v="000853"/>
    <s v="WA.2378.EBD.952.101.A.524114.1"/>
    <s v="1"/>
    <s v="Perencanaan Program"/>
    <x v="0"/>
    <m/>
    <m/>
    <s v="Belanja Barang"/>
    <s v="Belanja Barang Non Operasional"/>
    <s v="Perjalanan Dinas"/>
    <s v="Non Covid"/>
  </r>
  <r>
    <s v="12"/>
    <s v="626402"/>
    <s v="SEKRETARIAT BADAN RISET DAN SUMBERDAYA MANUSIA KELAUTAN DAN PERIKANAN"/>
    <x v="0"/>
    <x v="0"/>
    <x v="2"/>
    <x v="8"/>
    <x v="34"/>
    <x v="105"/>
    <x v="0"/>
    <x v="538"/>
    <n v="100"/>
    <n v="125000"/>
    <n v="12500000"/>
    <n v="0"/>
    <n v="12500000"/>
    <m/>
    <n v="75415"/>
    <n v="3011750"/>
    <n v="633050"/>
    <n v="4229150"/>
    <n v="618050"/>
    <n v="500850"/>
    <n v="677350"/>
    <n v="484550"/>
    <n v="648550"/>
    <n v="495550"/>
    <n v="619850"/>
    <n v="505885"/>
    <s v="WA.2378.EBD.952.101.B"/>
    <s v="WA.2378.EBD.952.101.B.521211"/>
    <s v="WA.2378.EBD.952.101.B.521211.000859"/>
    <s v="000859"/>
    <s v="WA.2378.EBD.952.101.B.521211.1"/>
    <s v="1"/>
    <s v="Perencanaan dan Revisi Anggaran Unit Eselon I BRSDM"/>
    <x v="0"/>
    <m/>
    <m/>
    <s v="Belanja Barang"/>
    <s v="Belanja Barang Non Operasional"/>
    <s v="Belanja Bahan"/>
    <s v="Non Covid"/>
  </r>
  <r>
    <s v="12"/>
    <s v="626402"/>
    <s v="SEKRETARIAT BADAN RISET DAN SUMBERDAYA MANUSIA KELAUTAN DAN PERIKANAN"/>
    <x v="0"/>
    <x v="0"/>
    <x v="2"/>
    <x v="8"/>
    <x v="34"/>
    <x v="105"/>
    <x v="3"/>
    <x v="539"/>
    <n v="50"/>
    <n v="5000000"/>
    <n v="250000000"/>
    <n v="0"/>
    <n v="250000000"/>
    <m/>
    <n v="1508296"/>
    <n v="60235000"/>
    <n v="12661000"/>
    <n v="84583000"/>
    <n v="12361000"/>
    <n v="10017000"/>
    <n v="13547000"/>
    <n v="9691000"/>
    <n v="12971000"/>
    <n v="9911000"/>
    <n v="12397000"/>
    <n v="10117704"/>
    <s v="WA.2378.EBD.952.101.B"/>
    <s v="WA.2378.EBD.952.101.B.524111"/>
    <s v="WA.2378.EBD.952.101.B.524111.000865"/>
    <s v="000865"/>
    <s v="WA.2378.EBD.952.101.B.524111.1"/>
    <s v="1"/>
    <s v="Perencanaan dan Revisi Anggaran Unit Eselon I BRSDM"/>
    <x v="0"/>
    <m/>
    <m/>
    <s v="Belanja Barang"/>
    <s v="Belanja Barang Non Operasional"/>
    <s v="Perjalanan Dinas"/>
    <s v="Non Covid"/>
  </r>
  <r>
    <s v="12"/>
    <s v="626402"/>
    <s v="SEKRETARIAT BADAN RISET DAN SUMBERDAYA MANUSIA KELAUTAN DAN PERIKANAN"/>
    <x v="0"/>
    <x v="0"/>
    <x v="2"/>
    <x v="8"/>
    <x v="34"/>
    <x v="105"/>
    <x v="8"/>
    <x v="540"/>
    <n v="200"/>
    <n v="150000"/>
    <n v="30000000"/>
    <n v="0"/>
    <n v="30000000"/>
    <m/>
    <n v="180996"/>
    <n v="7228200"/>
    <n v="1519320"/>
    <n v="10149960"/>
    <n v="1483320"/>
    <n v="1202040"/>
    <n v="1625640"/>
    <n v="1162920"/>
    <n v="1556520"/>
    <n v="1189320"/>
    <n v="1487640"/>
    <n v="1214124"/>
    <s v="WA.2378.EBD.952.101.B"/>
    <s v="WA.2378.EBD.952.101.B.524113"/>
    <s v="WA.2378.EBD.952.101.B.524113.000868"/>
    <s v="000868"/>
    <s v="WA.2378.EBD.952.101.B.524113.1"/>
    <s v="1"/>
    <s v="Perencanaan dan Revisi Anggaran Unit Eselon I BRSDM"/>
    <x v="0"/>
    <m/>
    <m/>
    <s v="Belanja Barang"/>
    <s v="Belanja Barang Non Operasional"/>
    <s v="Perjalanan Dinas"/>
    <s v="Non Covid"/>
  </r>
  <r>
    <s v="12"/>
    <s v="626402"/>
    <s v="SEKRETARIAT BADAN RISET DAN SUMBERDAYA MANUSIA KELAUTAN DAN PERIKANAN"/>
    <x v="0"/>
    <x v="0"/>
    <x v="2"/>
    <x v="8"/>
    <x v="34"/>
    <x v="105"/>
    <x v="28"/>
    <x v="540"/>
    <n v="200"/>
    <n v="150000"/>
    <n v="30000000"/>
    <n v="0"/>
    <n v="30000000"/>
    <m/>
    <n v="180996"/>
    <n v="7228200"/>
    <n v="1519320"/>
    <n v="10149960"/>
    <n v="1483320"/>
    <n v="1202040"/>
    <n v="1625640"/>
    <n v="1162920"/>
    <n v="1556520"/>
    <n v="1189320"/>
    <n v="1487640"/>
    <n v="1214124"/>
    <s v="WA.2378.EBD.952.101.B"/>
    <s v="WA.2378.EBD.952.101.B.524114"/>
    <s v="WA.2378.EBD.952.101.B.524114.000870"/>
    <s v="000870"/>
    <s v="WA.2378.EBD.952.101.B.524114.1"/>
    <s v="1"/>
    <s v="Perencanaan dan Revisi Anggaran Unit Eselon I BRSDM"/>
    <x v="0"/>
    <m/>
    <m/>
    <s v="Belanja Barang"/>
    <s v="Belanja Barang Non Operasional"/>
    <s v="Perjalanan Dinas"/>
    <s v="Non Covid"/>
  </r>
  <r>
    <s v="12"/>
    <s v="626402"/>
    <s v="SEKRETARIAT BADAN RISET DAN SUMBERDAYA MANUSIA KELAUTAN DAN PERIKANAN"/>
    <x v="0"/>
    <x v="0"/>
    <x v="2"/>
    <x v="8"/>
    <x v="34"/>
    <x v="106"/>
    <x v="3"/>
    <x v="541"/>
    <n v="10"/>
    <n v="5000000"/>
    <n v="50000000"/>
    <n v="0"/>
    <n v="50000000"/>
    <m/>
    <n v="301659"/>
    <n v="12047000"/>
    <n v="2532200"/>
    <n v="16916600"/>
    <n v="2472200"/>
    <n v="2003400"/>
    <n v="2709400"/>
    <n v="1938200"/>
    <n v="2594200"/>
    <n v="1982200"/>
    <n v="2479400"/>
    <n v="2023541"/>
    <s v="WA.2378.EBD.952.101.C"/>
    <s v="WA.2378.EBD.952.101.C.524111"/>
    <s v="WA.2378.EBD.952.101.C.524111.000878"/>
    <s v="000878"/>
    <s v="WA.2378.EBD.952.101.C.524111.1"/>
    <s v="1"/>
    <s v="Perencanaan Kinerja"/>
    <x v="0"/>
    <m/>
    <m/>
    <s v="Belanja Barang"/>
    <s v="Belanja Barang Non Operasional"/>
    <s v="Perjalanan Dinas"/>
    <s v="Non Covid"/>
  </r>
  <r>
    <s v="12"/>
    <s v="626402"/>
    <s v="SEKRETARIAT BADAN RISET DAN SUMBERDAYA MANUSIA KELAUTAN DAN PERIKANAN"/>
    <x v="0"/>
    <x v="0"/>
    <x v="2"/>
    <x v="8"/>
    <x v="34"/>
    <x v="106"/>
    <x v="8"/>
    <x v="542"/>
    <n v="20"/>
    <n v="150000"/>
    <n v="3000000"/>
    <n v="0"/>
    <n v="3000000"/>
    <m/>
    <n v="18100"/>
    <n v="722820"/>
    <n v="151932"/>
    <n v="1014996"/>
    <n v="148332"/>
    <n v="120204"/>
    <n v="162564"/>
    <n v="116292"/>
    <n v="155652"/>
    <n v="118932"/>
    <n v="148764"/>
    <n v="121412"/>
    <s v="WA.2378.EBD.952.101.C"/>
    <s v="WA.2378.EBD.952.101.C.524113"/>
    <s v="WA.2378.EBD.952.101.C.524113.000880"/>
    <s v="000880"/>
    <s v="WA.2378.EBD.952.101.C.524113.1"/>
    <s v="1"/>
    <s v="Perencanaan Kinerja"/>
    <x v="0"/>
    <m/>
    <m/>
    <s v="Belanja Barang"/>
    <s v="Belanja Barang Non Operasional"/>
    <s v="Perjalanan Dinas"/>
    <s v="Non Covid"/>
  </r>
  <r>
    <s v="12"/>
    <s v="626402"/>
    <s v="SEKRETARIAT BADAN RISET DAN SUMBERDAYA MANUSIA KELAUTAN DAN PERIKANAN"/>
    <x v="0"/>
    <x v="0"/>
    <x v="2"/>
    <x v="8"/>
    <x v="34"/>
    <x v="106"/>
    <x v="28"/>
    <x v="543"/>
    <n v="20"/>
    <n v="210000"/>
    <n v="4200000"/>
    <n v="0"/>
    <n v="4200000"/>
    <m/>
    <n v="25339"/>
    <n v="1011948"/>
    <n v="212705"/>
    <n v="1420994"/>
    <n v="207665"/>
    <n v="168286"/>
    <n v="227590"/>
    <n v="162809"/>
    <n v="217913"/>
    <n v="166505"/>
    <n v="208270"/>
    <n v="169976"/>
    <s v="WA.2378.EBD.952.101.C"/>
    <s v="WA.2378.EBD.952.101.C.524114"/>
    <s v="WA.2378.EBD.952.101.C.524114.000881"/>
    <s v="000881"/>
    <s v="WA.2378.EBD.952.101.C.524114.1"/>
    <s v="1"/>
    <s v="Perencanaan Kinerja"/>
    <x v="0"/>
    <m/>
    <m/>
    <s v="Belanja Barang"/>
    <s v="Belanja Barang Non Operasional"/>
    <s v="Perjalanan Dinas"/>
    <s v="Non Covid"/>
  </r>
  <r>
    <s v="12"/>
    <s v="626402"/>
    <s v="SEKRETARIAT BADAN RISET DAN SUMBERDAYA MANUSIA KELAUTAN DAN PERIKANAN"/>
    <x v="0"/>
    <x v="0"/>
    <x v="2"/>
    <x v="8"/>
    <x v="34"/>
    <x v="107"/>
    <x v="2"/>
    <x v="544"/>
    <n v="8"/>
    <n v="1400000"/>
    <n v="11200000"/>
    <n v="0"/>
    <n v="11200000"/>
    <m/>
    <n v="67572"/>
    <n v="2698528"/>
    <n v="567213"/>
    <n v="3789318"/>
    <n v="553773"/>
    <n v="448762"/>
    <n v="606906"/>
    <n v="434157"/>
    <n v="581101"/>
    <n v="444013"/>
    <n v="555386"/>
    <n v="453271"/>
    <s v="WA.2378.EBD.952.101.D"/>
    <s v="WA.2378.EBD.952.101.D.522151"/>
    <s v="WA.2378.EBD.952.101.D.522151.000901"/>
    <s v="000901"/>
    <s v="WA.2378.EBD.952.101.D.522151.1"/>
    <s v="1"/>
    <s v="Perencanaan Umum"/>
    <x v="0"/>
    <m/>
    <m/>
    <s v="Belanja Barang"/>
    <s v="Belanja Barang Non Operasional"/>
    <s v="Belanja Jasa"/>
    <s v="Non Covid"/>
  </r>
  <r>
    <s v="12"/>
    <s v="626402"/>
    <s v="SEKRETARIAT BADAN RISET DAN SUMBERDAYA MANUSIA KELAUTAN DAN PERIKANAN"/>
    <x v="0"/>
    <x v="0"/>
    <x v="2"/>
    <x v="8"/>
    <x v="34"/>
    <x v="107"/>
    <x v="3"/>
    <x v="545"/>
    <n v="24"/>
    <n v="5000000"/>
    <n v="120000000"/>
    <n v="0"/>
    <n v="120000000"/>
    <m/>
    <n v="723982"/>
    <n v="28912800"/>
    <n v="6077280"/>
    <n v="40599840"/>
    <n v="5933280"/>
    <n v="4808160"/>
    <n v="6502560"/>
    <n v="4651680"/>
    <n v="6226080"/>
    <n v="4757280"/>
    <n v="5950560"/>
    <n v="4856498"/>
    <s v="WA.2378.EBD.952.101.D"/>
    <s v="WA.2378.EBD.952.101.D.524111"/>
    <s v="WA.2378.EBD.952.101.D.524111.000905"/>
    <s v="000905"/>
    <s v="WA.2378.EBD.952.101.D.524111.1"/>
    <s v="1"/>
    <s v="Perencanaan Umum"/>
    <x v="0"/>
    <m/>
    <m/>
    <s v="Belanja Barang"/>
    <s v="Belanja Barang Non Operasional"/>
    <s v="Perjalanan Dinas"/>
    <s v="Non Covid"/>
  </r>
  <r>
    <s v="12"/>
    <s v="626402"/>
    <s v="SEKRETARIAT BADAN RISET DAN SUMBERDAYA MANUSIA KELAUTAN DAN PERIKANAN"/>
    <x v="0"/>
    <x v="0"/>
    <x v="2"/>
    <x v="8"/>
    <x v="34"/>
    <x v="107"/>
    <x v="28"/>
    <x v="543"/>
    <n v="20"/>
    <n v="210000"/>
    <n v="4200000"/>
    <n v="0"/>
    <n v="4200000"/>
    <m/>
    <n v="25339"/>
    <n v="1011948"/>
    <n v="212705"/>
    <n v="1420994"/>
    <n v="207665"/>
    <n v="168286"/>
    <n v="227590"/>
    <n v="162809"/>
    <n v="217913"/>
    <n v="166505"/>
    <n v="208270"/>
    <n v="169976"/>
    <s v="WA.2378.EBD.952.101.D"/>
    <s v="WA.2378.EBD.952.101.D.524114"/>
    <s v="WA.2378.EBD.952.101.D.524114.000906"/>
    <s v="000906"/>
    <s v="WA.2378.EBD.952.101.D.524114.1"/>
    <s v="1"/>
    <s v="Perencanaan Umum"/>
    <x v="0"/>
    <m/>
    <m/>
    <s v="Belanja Barang"/>
    <s v="Belanja Barang Non Operasional"/>
    <s v="Perjalanan Dinas"/>
    <s v="Non Covid"/>
  </r>
  <r>
    <s v="12"/>
    <s v="626402"/>
    <s v="SEKRETARIAT BADAN RISET DAN SUMBERDAYA MANUSIA KELAUTAN DAN PERIKANAN"/>
    <x v="0"/>
    <x v="0"/>
    <x v="2"/>
    <x v="8"/>
    <x v="34"/>
    <x v="107"/>
    <x v="26"/>
    <x v="546"/>
    <n v="600"/>
    <n v="822000"/>
    <n v="493200000"/>
    <n v="0"/>
    <n v="493200000"/>
    <m/>
    <n v="2975566"/>
    <n v="118831608"/>
    <n v="24977621"/>
    <n v="166865342"/>
    <n v="24385781"/>
    <n v="19761538"/>
    <n v="26725522"/>
    <n v="19118405"/>
    <n v="25589189"/>
    <n v="19552421"/>
    <n v="24456802"/>
    <n v="19960205"/>
    <s v="WA.2378.EBD.952.101.D"/>
    <s v="WA.2378.EBD.952.101.D.524119"/>
    <s v="WA.2378.EBD.952.101.D.524119.000908"/>
    <s v="000908"/>
    <s v="WA.2378.EBD.952.101.D.524119.1"/>
    <s v="1"/>
    <s v="Perencanaan Umum"/>
    <x v="0"/>
    <m/>
    <m/>
    <s v="Belanja Barang"/>
    <s v="Belanja Barang Non Operasional"/>
    <s v="Perjalanan Dinas"/>
    <s v="Non Covid"/>
  </r>
  <r>
    <s v="12"/>
    <s v="626402"/>
    <s v="SEKRETARIAT BADAN RISET DAN SUMBERDAYA MANUSIA KELAUTAN DAN PERIKANAN"/>
    <x v="0"/>
    <x v="0"/>
    <x v="2"/>
    <x v="8"/>
    <x v="35"/>
    <x v="108"/>
    <x v="3"/>
    <x v="547"/>
    <n v="20"/>
    <n v="4000000"/>
    <n v="80000000"/>
    <n v="0"/>
    <n v="80000000"/>
    <m/>
    <n v="6666000"/>
    <n v="6666000"/>
    <n v="6666000"/>
    <n v="6666000"/>
    <n v="6666000"/>
    <n v="6666000"/>
    <n v="6666000"/>
    <n v="6666000"/>
    <n v="6666000"/>
    <n v="6666000"/>
    <n v="6666000"/>
    <n v="6674000"/>
    <s v="WA.2378.EBD.952.201.A"/>
    <s v="WA.2378.EBD.952.201.A.524111"/>
    <s v="WA.2378.EBD.952.201.A.524111.000915"/>
    <s v="000915"/>
    <s v="WA.2378.EBD.952.201.A.524111.1"/>
    <s v="1"/>
    <s v="Penyusunan Perencanaan Kinerja Pelatihan dan Penyuluhan KP"/>
    <x v="2"/>
    <m/>
    <m/>
    <s v="Belanja Barang"/>
    <s v="Belanja Barang Non Operasional"/>
    <s v="Perjalanan Dinas"/>
    <s v="Non Covid"/>
  </r>
  <r>
    <s v="12"/>
    <s v="626402"/>
    <s v="SEKRETARIAT BADAN RISET DAN SUMBERDAYA MANUSIA KELAUTAN DAN PERIKANAN"/>
    <x v="0"/>
    <x v="0"/>
    <x v="2"/>
    <x v="8"/>
    <x v="35"/>
    <x v="109"/>
    <x v="3"/>
    <x v="547"/>
    <n v="20"/>
    <n v="4000000"/>
    <n v="80000000"/>
    <n v="0"/>
    <n v="80000000"/>
    <m/>
    <n v="6666000"/>
    <n v="6666000"/>
    <n v="6666000"/>
    <n v="6666000"/>
    <n v="6666000"/>
    <n v="6666000"/>
    <n v="6666000"/>
    <n v="6666000"/>
    <n v="6666000"/>
    <n v="6666000"/>
    <n v="6666000"/>
    <n v="6674000"/>
    <s v="WA.2378.EBD.952.201.B"/>
    <s v="WA.2378.EBD.952.201.B.524111"/>
    <s v="WA.2378.EBD.952.201.B.524111.000920"/>
    <s v="000920"/>
    <s v="WA.2378.EBD.952.201.B.524111.1"/>
    <s v="1"/>
    <s v="Penyusunan Renja Kegiatan Pelatihan dan Penyuluhan KP TA 2024"/>
    <x v="2"/>
    <m/>
    <m/>
    <s v="Belanja Barang"/>
    <s v="Belanja Barang Non Operasional"/>
    <s v="Perjalanan Dinas"/>
    <s v="Non Covid"/>
  </r>
  <r>
    <s v="12"/>
    <s v="626402"/>
    <s v="SEKRETARIAT BADAN RISET DAN SUMBERDAYA MANUSIA KELAUTAN DAN PERIKANAN"/>
    <x v="0"/>
    <x v="0"/>
    <x v="2"/>
    <x v="8"/>
    <x v="35"/>
    <x v="109"/>
    <x v="8"/>
    <x v="548"/>
    <n v="20"/>
    <n v="150000"/>
    <n v="3000000"/>
    <n v="0"/>
    <n v="3000000"/>
    <m/>
    <n v="250000"/>
    <n v="250000"/>
    <n v="250000"/>
    <n v="250000"/>
    <n v="250000"/>
    <n v="250000"/>
    <n v="250000"/>
    <n v="250000"/>
    <n v="250000"/>
    <n v="250000"/>
    <n v="250000"/>
    <n v="250000"/>
    <s v="WA.2378.EBD.952.201.B"/>
    <s v="WA.2378.EBD.952.201.B.524113"/>
    <s v="WA.2378.EBD.952.201.B.524113.000921"/>
    <s v="000921"/>
    <s v="WA.2378.EBD.952.201.B.524113.1"/>
    <s v="1"/>
    <s v="Penyusunan Renja Kegiatan Pelatihan dan Penyuluhan KP TA 2024"/>
    <x v="2"/>
    <m/>
    <m/>
    <s v="Belanja Barang"/>
    <s v="Belanja Barang Non Operasional"/>
    <s v="Perjalanan Dinas"/>
    <s v="Non Covid"/>
  </r>
  <r>
    <s v="12"/>
    <s v="626402"/>
    <s v="SEKRETARIAT BADAN RISET DAN SUMBERDAYA MANUSIA KELAUTAN DAN PERIKANAN"/>
    <x v="0"/>
    <x v="0"/>
    <x v="2"/>
    <x v="8"/>
    <x v="35"/>
    <x v="110"/>
    <x v="2"/>
    <x v="549"/>
    <n v="8"/>
    <n v="1400000"/>
    <n v="11200000"/>
    <n v="0"/>
    <n v="11200000"/>
    <m/>
    <n v="933000"/>
    <n v="933000"/>
    <n v="933000"/>
    <n v="933000"/>
    <n v="933000"/>
    <n v="933000"/>
    <n v="933000"/>
    <n v="933000"/>
    <n v="933000"/>
    <n v="933000"/>
    <n v="933000"/>
    <n v="937000"/>
    <s v="WA.2378.EBD.952.201.C"/>
    <s v="WA.2378.EBD.952.201.C.522151"/>
    <s v="WA.2378.EBD.952.201.C.522151.000928"/>
    <s v="000928"/>
    <s v="WA.2378.EBD.952.201.C.522151.1"/>
    <s v="1"/>
    <s v="Konsolidasi Teknis Kegiatan Pelatihan dan Penyuluhan KP"/>
    <x v="2"/>
    <m/>
    <m/>
    <s v="Belanja Barang"/>
    <s v="Belanja Barang Non Operasional"/>
    <s v="Belanja Jasa"/>
    <s v="Non Covid"/>
  </r>
  <r>
    <s v="12"/>
    <s v="626402"/>
    <s v="SEKRETARIAT BADAN RISET DAN SUMBERDAYA MANUSIA KELAUTAN DAN PERIKANAN"/>
    <x v="0"/>
    <x v="0"/>
    <x v="2"/>
    <x v="8"/>
    <x v="35"/>
    <x v="110"/>
    <x v="3"/>
    <x v="550"/>
    <n v="15"/>
    <n v="4000000"/>
    <n v="60000000"/>
    <n v="0"/>
    <n v="60000000"/>
    <m/>
    <n v="5000000"/>
    <n v="5000000"/>
    <n v="5000000"/>
    <n v="5000000"/>
    <n v="5000000"/>
    <n v="5000000"/>
    <n v="5000000"/>
    <n v="5000000"/>
    <n v="5000000"/>
    <n v="5000000"/>
    <n v="5000000"/>
    <n v="5000000"/>
    <s v="WA.2378.EBD.952.201.C"/>
    <s v="WA.2378.EBD.952.201.C.524111"/>
    <s v="WA.2378.EBD.952.201.C.524111.000931"/>
    <s v="000931"/>
    <s v="WA.2378.EBD.952.201.C.524111.1"/>
    <s v="1"/>
    <s v="Konsolidasi Teknis Kegiatan Pelatihan dan Penyuluhan KP"/>
    <x v="2"/>
    <m/>
    <m/>
    <s v="Belanja Barang"/>
    <s v="Belanja Barang Non Operasional"/>
    <s v="Perjalanan Dinas"/>
    <s v="Non Covid"/>
  </r>
  <r>
    <s v="12"/>
    <s v="626402"/>
    <s v="SEKRETARIAT BADAN RISET DAN SUMBERDAYA MANUSIA KELAUTAN DAN PERIKANAN"/>
    <x v="0"/>
    <x v="0"/>
    <x v="2"/>
    <x v="8"/>
    <x v="35"/>
    <x v="110"/>
    <x v="26"/>
    <x v="551"/>
    <n v="320"/>
    <n v="820000"/>
    <n v="262400000"/>
    <n v="0"/>
    <n v="262400000"/>
    <m/>
    <n v="21866000"/>
    <n v="21866000"/>
    <n v="21866000"/>
    <n v="21866000"/>
    <n v="21866000"/>
    <n v="21866000"/>
    <n v="21866000"/>
    <n v="21866000"/>
    <n v="21866000"/>
    <n v="21866000"/>
    <n v="21866000"/>
    <n v="21874000"/>
    <s v="WA.2378.EBD.952.201.C"/>
    <s v="WA.2378.EBD.952.201.C.524119"/>
    <s v="WA.2378.EBD.952.201.C.524119.000932"/>
    <s v="000932"/>
    <s v="WA.2378.EBD.952.201.C.524119.1"/>
    <s v="1"/>
    <s v="Konsolidasi Teknis Kegiatan Pelatihan dan Penyuluhan KP"/>
    <x v="2"/>
    <m/>
    <m/>
    <s v="Belanja Barang"/>
    <s v="Belanja Barang Non Operasional"/>
    <s v="Perjalanan Dinas"/>
    <s v="Non Covid"/>
  </r>
  <r>
    <s v="12"/>
    <s v="626402"/>
    <s v="SEKRETARIAT BADAN RISET DAN SUMBERDAYA MANUSIA KELAUTAN DAN PERIKANAN"/>
    <x v="0"/>
    <x v="0"/>
    <x v="2"/>
    <x v="8"/>
    <x v="35"/>
    <x v="111"/>
    <x v="2"/>
    <x v="552"/>
    <n v="3"/>
    <n v="1700000"/>
    <n v="5100000"/>
    <n v="0"/>
    <n v="5100000"/>
    <m/>
    <n v="425000"/>
    <n v="425000"/>
    <n v="425000"/>
    <n v="425000"/>
    <n v="425000"/>
    <n v="425000"/>
    <n v="425000"/>
    <n v="425000"/>
    <n v="425000"/>
    <n v="425000"/>
    <n v="425000"/>
    <n v="425000"/>
    <s v="WA.2378.EBD.952.201.D"/>
    <s v="WA.2378.EBD.952.201.D.522151"/>
    <s v="WA.2378.EBD.952.201.D.522151.000939"/>
    <s v="000939"/>
    <s v="WA.2378.EBD.952.201.D.522151.1"/>
    <s v="1"/>
    <s v="Penyusunan Dokumen Rumusan Kebijakan Teknis Penyelenggaraan Pelatihan dan Penyuluhan serta Sertifikasi KP"/>
    <x v="2"/>
    <m/>
    <m/>
    <s v="Belanja Barang"/>
    <s v="Belanja Barang Non Operasional"/>
    <s v="Belanja Jasa"/>
    <s v="Non Covid"/>
  </r>
  <r>
    <s v="12"/>
    <s v="626402"/>
    <s v="SEKRETARIAT BADAN RISET DAN SUMBERDAYA MANUSIA KELAUTAN DAN PERIKANAN"/>
    <x v="0"/>
    <x v="0"/>
    <x v="2"/>
    <x v="8"/>
    <x v="35"/>
    <x v="111"/>
    <x v="27"/>
    <x v="553"/>
    <n v="2"/>
    <n v="35000000"/>
    <n v="70000000"/>
    <n v="0"/>
    <n v="70000000"/>
    <m/>
    <n v="5833000"/>
    <n v="5833000"/>
    <n v="5833000"/>
    <n v="5833000"/>
    <n v="5833000"/>
    <n v="5833000"/>
    <n v="5833000"/>
    <n v="5833000"/>
    <n v="5833000"/>
    <n v="5833000"/>
    <n v="5833000"/>
    <n v="5837000"/>
    <s v="WA.2378.EBD.952.201.D"/>
    <s v="WA.2378.EBD.952.201.D.522191"/>
    <s v="WA.2378.EBD.952.201.D.522191.000943"/>
    <s v="000943"/>
    <s v="WA.2378.EBD.952.201.D.522191.1"/>
    <s v="1"/>
    <s v="Penyusunan Dokumen Rumusan Kebijakan Teknis Penyelenggaraan Pelatihan dan Penyuluhan serta Sertifikasi KP"/>
    <x v="2"/>
    <m/>
    <m/>
    <s v="Belanja Barang"/>
    <s v="Belanja Barang Non Operasional"/>
    <s v="Belanja Jasa"/>
    <s v="Non Covid"/>
  </r>
  <r>
    <s v="12"/>
    <s v="626402"/>
    <s v="SEKRETARIAT BADAN RISET DAN SUMBERDAYA MANUSIA KELAUTAN DAN PERIKANAN"/>
    <x v="0"/>
    <x v="0"/>
    <x v="2"/>
    <x v="8"/>
    <x v="35"/>
    <x v="111"/>
    <x v="3"/>
    <x v="554"/>
    <n v="25"/>
    <n v="4000000"/>
    <n v="100000000"/>
    <n v="0"/>
    <n v="100000000"/>
    <m/>
    <n v="8333000"/>
    <n v="8333000"/>
    <n v="8333000"/>
    <n v="8333000"/>
    <n v="8333000"/>
    <n v="8333000"/>
    <n v="8333000"/>
    <n v="8333000"/>
    <n v="8333000"/>
    <n v="8333000"/>
    <n v="8333000"/>
    <n v="8337000"/>
    <s v="WA.2378.EBD.952.201.D"/>
    <s v="WA.2378.EBD.952.201.D.524111"/>
    <s v="WA.2378.EBD.952.201.D.524111.000944"/>
    <s v="000944"/>
    <s v="WA.2378.EBD.952.201.D.524111.1"/>
    <s v="1"/>
    <s v="Penyusunan Dokumen Rumusan Kebijakan Teknis Penyelenggaraan Pelatihan dan Penyuluhan serta Sertifikasi KP"/>
    <x v="2"/>
    <m/>
    <m/>
    <s v="Belanja Barang"/>
    <s v="Belanja Barang Non Operasional"/>
    <s v="Perjalanan Dinas"/>
    <s v="Non Covid"/>
  </r>
  <r>
    <s v="12"/>
    <s v="626402"/>
    <s v="SEKRETARIAT BADAN RISET DAN SUMBERDAYA MANUSIA KELAUTAN DAN PERIKANAN"/>
    <x v="0"/>
    <x v="0"/>
    <x v="2"/>
    <x v="8"/>
    <x v="35"/>
    <x v="111"/>
    <x v="8"/>
    <x v="555"/>
    <n v="20"/>
    <n v="150000"/>
    <n v="3000000"/>
    <n v="0"/>
    <n v="3000000"/>
    <m/>
    <n v="250000"/>
    <n v="250000"/>
    <n v="250000"/>
    <n v="250000"/>
    <n v="250000"/>
    <n v="250000"/>
    <n v="250000"/>
    <n v="250000"/>
    <n v="250000"/>
    <n v="250000"/>
    <n v="250000"/>
    <n v="250000"/>
    <s v="WA.2378.EBD.952.201.D"/>
    <s v="WA.2378.EBD.952.201.D.524113"/>
    <s v="WA.2378.EBD.952.201.D.524113.000945"/>
    <s v="000945"/>
    <s v="WA.2378.EBD.952.201.D.524113.1"/>
    <s v="1"/>
    <s v="Penyusunan Dokumen Rumusan Kebijakan Teknis Penyelenggaraan Pelatihan dan Penyuluhan serta Sertifikasi KP"/>
    <x v="2"/>
    <m/>
    <m/>
    <s v="Belanja Barang"/>
    <s v="Belanja Barang Non Operasional"/>
    <s v="Perjalanan Dinas"/>
    <s v="Non Covid"/>
  </r>
  <r>
    <s v="12"/>
    <s v="626402"/>
    <s v="SEKRETARIAT BADAN RISET DAN SUMBERDAYA MANUSIA KELAUTAN DAN PERIKANAN"/>
    <x v="0"/>
    <x v="0"/>
    <x v="2"/>
    <x v="5"/>
    <x v="36"/>
    <x v="112"/>
    <x v="0"/>
    <x v="556"/>
    <n v="80"/>
    <n v="75000"/>
    <n v="6000000"/>
    <n v="0"/>
    <n v="6000000"/>
    <m/>
    <n v="500000"/>
    <n v="500000"/>
    <n v="500000"/>
    <n v="500000"/>
    <n v="500000"/>
    <n v="500000"/>
    <n v="500000"/>
    <n v="500000"/>
    <n v="500000"/>
    <n v="500000"/>
    <n v="500000"/>
    <n v="500000"/>
    <s v="WA.2378.EBD.953.201.A"/>
    <s v="WA.2378.EBD.953.201.A.521211"/>
    <s v="WA.2378.EBD.953.201.A.521211.001243"/>
    <s v="001243"/>
    <s v="WA.2378.EBD.953.201.A.521211.1"/>
    <s v="1"/>
    <s v="MONITORING DAN EVALUASI PELATIHAN DAN PENYULUHAN"/>
    <x v="2"/>
    <m/>
    <m/>
    <s v="Belanja Barang"/>
    <s v="Belanja Barang Non Operasional"/>
    <s v="Belanja Bahan"/>
    <s v="Non Covid"/>
  </r>
  <r>
    <s v="12"/>
    <s v="626402"/>
    <s v="SEKRETARIAT BADAN RISET DAN SUMBERDAYA MANUSIA KELAUTAN DAN PERIKANAN"/>
    <x v="0"/>
    <x v="0"/>
    <x v="2"/>
    <x v="5"/>
    <x v="36"/>
    <x v="112"/>
    <x v="3"/>
    <x v="557"/>
    <n v="40"/>
    <n v="6500000"/>
    <n v="260000000"/>
    <n v="0"/>
    <n v="260000000"/>
    <m/>
    <n v="21666000"/>
    <n v="21666000"/>
    <n v="21666000"/>
    <n v="21666000"/>
    <n v="21666000"/>
    <n v="21666000"/>
    <n v="21666000"/>
    <n v="21666000"/>
    <n v="21666000"/>
    <n v="21666000"/>
    <n v="21666000"/>
    <n v="21674000"/>
    <s v="WA.2378.EBD.953.201.A"/>
    <s v="WA.2378.EBD.953.201.A.524111"/>
    <s v="WA.2378.EBD.953.201.A.524111.001247"/>
    <s v="001247"/>
    <s v="WA.2378.EBD.953.201.A.524111.1"/>
    <s v="1"/>
    <s v="MONITORING DAN EVALUASI PELATIHAN DAN PENYULUHAN"/>
    <x v="2"/>
    <m/>
    <m/>
    <s v="Belanja Barang"/>
    <s v="Belanja Barang Non Operasional"/>
    <s v="Perjalanan Dinas"/>
    <s v="Non Covid"/>
  </r>
  <r>
    <s v="12"/>
    <s v="626402"/>
    <s v="SEKRETARIAT BADAN RISET DAN SUMBERDAYA MANUSIA KELAUTAN DAN PERIKANAN"/>
    <x v="0"/>
    <x v="0"/>
    <x v="2"/>
    <x v="5"/>
    <x v="36"/>
    <x v="113"/>
    <x v="3"/>
    <x v="558"/>
    <n v="15"/>
    <n v="2000000"/>
    <n v="30000000"/>
    <n v="0"/>
    <n v="30000000"/>
    <m/>
    <n v="2500000"/>
    <n v="2500000"/>
    <n v="2500000"/>
    <n v="2500000"/>
    <n v="2500000"/>
    <n v="2500000"/>
    <n v="2500000"/>
    <n v="2500000"/>
    <n v="2500000"/>
    <n v="2500000"/>
    <n v="2500000"/>
    <n v="2500000"/>
    <s v="WA.2378.EBD.953.201.B"/>
    <s v="WA.2378.EBD.953.201.B.524111"/>
    <s v="WA.2378.EBD.953.201.B.524111.001251"/>
    <s v="001251"/>
    <s v="WA.2378.EBD.953.201.B.524111.1"/>
    <s v="1"/>
    <s v="PENYUSUNAN INSTRUMEN MONITORING DAN EVALUASI PELATIHAN DAN PENYULUHAN KP"/>
    <x v="2"/>
    <m/>
    <m/>
    <s v="Belanja Barang"/>
    <s v="Belanja Barang Non Operasional"/>
    <s v="Perjalanan Dinas"/>
    <s v="Non Covid"/>
  </r>
  <r>
    <s v="12"/>
    <s v="626402"/>
    <s v="SEKRETARIAT BADAN RISET DAN SUMBERDAYA MANUSIA KELAUTAN DAN PERIKANAN"/>
    <x v="0"/>
    <x v="0"/>
    <x v="2"/>
    <x v="5"/>
    <x v="37"/>
    <x v="114"/>
    <x v="0"/>
    <x v="11"/>
    <n v="4"/>
    <n v="1275000"/>
    <n v="5100000"/>
    <n v="0"/>
    <n v="5100000"/>
    <m/>
    <n v="425000"/>
    <n v="425000"/>
    <n v="425000"/>
    <n v="425000"/>
    <n v="425000"/>
    <n v="425000"/>
    <n v="425000"/>
    <n v="425000"/>
    <n v="425000"/>
    <n v="425000"/>
    <n v="425000"/>
    <n v="425000"/>
    <s v="WA.2378.EBD.953.202.A"/>
    <s v="WA.2378.EBD.953.202.A.521211"/>
    <s v="WA.2378.EBD.953.202.A.521211.001252"/>
    <s v="001252"/>
    <s v="WA.2378.EBD.953.202.A.521211.1"/>
    <s v="1"/>
    <s v="PENYUSUNAN LAPORAN KINERJA , REKON KINERJA PUSAT PELATIHAN DAN PENYULUHAN KP"/>
    <x v="2"/>
    <m/>
    <m/>
    <s v="Belanja Barang"/>
    <s v="Belanja Barang Non Operasional"/>
    <s v="Belanja Bahan"/>
    <s v="Non Covid"/>
  </r>
  <r>
    <s v="12"/>
    <s v="626402"/>
    <s v="SEKRETARIAT BADAN RISET DAN SUMBERDAYA MANUSIA KELAUTAN DAN PERIKANAN"/>
    <x v="0"/>
    <x v="0"/>
    <x v="2"/>
    <x v="5"/>
    <x v="37"/>
    <x v="114"/>
    <x v="3"/>
    <x v="559"/>
    <n v="36"/>
    <n v="3700000"/>
    <n v="133200000"/>
    <n v="0"/>
    <n v="133200000"/>
    <m/>
    <n v="11100000"/>
    <n v="11100000"/>
    <n v="11100000"/>
    <n v="11100000"/>
    <n v="11100000"/>
    <n v="11100000"/>
    <n v="11100000"/>
    <n v="11100000"/>
    <n v="11100000"/>
    <n v="11100000"/>
    <n v="11100000"/>
    <n v="11100000"/>
    <s v="WA.2378.EBD.953.202.A"/>
    <s v="WA.2378.EBD.953.202.A.524111"/>
    <s v="WA.2378.EBD.953.202.A.524111.001255"/>
    <s v="001255"/>
    <s v="WA.2378.EBD.953.202.A.524111.1"/>
    <s v="1"/>
    <s v="PENYUSUNAN LAPORAN KINERJA , REKON KINERJA PUSAT PELATIHAN DAN PENYULUHAN KP"/>
    <x v="2"/>
    <m/>
    <m/>
    <s v="Belanja Barang"/>
    <s v="Belanja Barang Non Operasional"/>
    <s v="Perjalanan Dinas"/>
    <s v="Non Covid"/>
  </r>
  <r>
    <s v="12"/>
    <s v="626402"/>
    <s v="SEKRETARIAT BADAN RISET DAN SUMBERDAYA MANUSIA KELAUTAN DAN PERIKANAN"/>
    <x v="0"/>
    <x v="0"/>
    <x v="2"/>
    <x v="5"/>
    <x v="37"/>
    <x v="115"/>
    <x v="3"/>
    <x v="560"/>
    <n v="12"/>
    <n v="3000000"/>
    <n v="36000000"/>
    <n v="0"/>
    <n v="36000000"/>
    <m/>
    <n v="3000000"/>
    <n v="3000000"/>
    <n v="3000000"/>
    <n v="3000000"/>
    <n v="3000000"/>
    <n v="3000000"/>
    <n v="3000000"/>
    <n v="3000000"/>
    <n v="3000000"/>
    <n v="3000000"/>
    <n v="3000000"/>
    <n v="3000000"/>
    <s v="WA.2378.EBD.953.202.B"/>
    <s v="WA.2378.EBD.953.202.B.524111"/>
    <s v="WA.2378.EBD.953.202.B.524111.001259"/>
    <s v="001259"/>
    <s v="WA.2378.EBD.953.202.B.524111.1"/>
    <s v="1"/>
    <s v="PENILAIAN SAKIP MANDIRI dan PENDAMPINGAN WBK"/>
    <x v="2"/>
    <m/>
    <m/>
    <s v="Belanja Barang"/>
    <s v="Belanja Barang Non Operasional"/>
    <s v="Perjalanan Dinas"/>
    <s v="Non Covid"/>
  </r>
  <r>
    <s v="12"/>
    <s v="626402"/>
    <s v="SEKRETARIAT BADAN RISET DAN SUMBERDAYA MANUSIA KELAUTAN DAN PERIKANAN"/>
    <x v="0"/>
    <x v="0"/>
    <x v="2"/>
    <x v="5"/>
    <x v="37"/>
    <x v="116"/>
    <x v="3"/>
    <x v="561"/>
    <n v="18"/>
    <n v="3500000"/>
    <n v="63000000"/>
    <n v="0"/>
    <n v="63000000"/>
    <m/>
    <n v="5250000"/>
    <n v="5250000"/>
    <n v="5250000"/>
    <n v="5250000"/>
    <n v="5250000"/>
    <n v="5250000"/>
    <n v="5250000"/>
    <n v="5250000"/>
    <n v="5250000"/>
    <n v="5250000"/>
    <n v="5250000"/>
    <n v="5250000"/>
    <s v="WA.2378.EBD.953.202.C"/>
    <s v="WA.2378.EBD.953.202.C.524111"/>
    <s v="WA.2378.EBD.953.202.C.524111.001263"/>
    <s v="001263"/>
    <s v="WA.2378.EBD.953.202.C.524111.1"/>
    <s v="1"/>
    <s v="PENYUSUNAN LAPORAN EVALUASI RENCANA AKSI, PELAYANAN PUBLIK DAN LAPORAN TAHUNAN"/>
    <x v="2"/>
    <m/>
    <m/>
    <s v="Belanja Barang"/>
    <s v="Belanja Barang Non Operasional"/>
    <s v="Perjalanan Dinas"/>
    <s v="Non Covid"/>
  </r>
  <r>
    <s v="12"/>
    <s v="626402"/>
    <s v="SEKRETARIAT BADAN RISET DAN SUMBERDAYA MANUSIA KELAUTAN DAN PERIKANAN"/>
    <x v="0"/>
    <x v="0"/>
    <x v="2"/>
    <x v="5"/>
    <x v="37"/>
    <x v="117"/>
    <x v="7"/>
    <x v="562"/>
    <n v="1"/>
    <n v="20000000"/>
    <n v="20000000"/>
    <n v="0"/>
    <n v="20000000"/>
    <m/>
    <n v="1666000"/>
    <n v="1666000"/>
    <n v="1666000"/>
    <n v="1666000"/>
    <n v="1666000"/>
    <n v="1666000"/>
    <n v="1666000"/>
    <n v="1666000"/>
    <n v="1666000"/>
    <n v="1666000"/>
    <n v="1666000"/>
    <n v="1674000"/>
    <s v="WA.2378.EBD.953.202.D"/>
    <s v="WA.2378.EBD.953.202.D.523121"/>
    <s v="WA.2378.EBD.953.202.D.523121.001269"/>
    <s v="001269"/>
    <s v="WA.2378.EBD.953.202.D.523121.1"/>
    <s v="1"/>
    <s v="SIMLATLUH KP"/>
    <x v="2"/>
    <m/>
    <m/>
    <s v="Belanja Barang"/>
    <s v="Belanja Barang Non Operasional"/>
    <s v="Belanja Pemeliharaan"/>
    <s v="Non Covid"/>
  </r>
  <r>
    <s v="12"/>
    <s v="626402"/>
    <s v="SEKRETARIAT BADAN RISET DAN SUMBERDAYA MANUSIA KELAUTAN DAN PERIKANAN"/>
    <x v="0"/>
    <x v="0"/>
    <x v="2"/>
    <x v="5"/>
    <x v="37"/>
    <x v="117"/>
    <x v="3"/>
    <x v="563"/>
    <n v="30"/>
    <n v="3000000"/>
    <n v="90000000"/>
    <n v="0"/>
    <n v="90000000"/>
    <m/>
    <n v="7500000"/>
    <n v="7500000"/>
    <n v="7500000"/>
    <n v="7500000"/>
    <n v="7500000"/>
    <n v="7500000"/>
    <n v="7500000"/>
    <n v="7500000"/>
    <n v="7500000"/>
    <n v="7500000"/>
    <n v="7500000"/>
    <n v="7500000"/>
    <s v="WA.2378.EBD.953.202.D"/>
    <s v="WA.2378.EBD.953.202.D.524111"/>
    <s v="WA.2378.EBD.953.202.D.524111.001270"/>
    <s v="001270"/>
    <s v="WA.2378.EBD.953.202.D.524111.1"/>
    <s v="1"/>
    <s v="SIMLATLUH KP"/>
    <x v="2"/>
    <m/>
    <m/>
    <s v="Belanja Barang"/>
    <s v="Belanja Barang Non Operasional"/>
    <s v="Perjalanan Dinas"/>
    <s v="Non Covid"/>
  </r>
  <r>
    <s v="12"/>
    <s v="626402"/>
    <s v="SEKRETARIAT BADAN RISET DAN SUMBERDAYA MANUSIA KELAUTAN DAN PERIKANAN"/>
    <x v="0"/>
    <x v="0"/>
    <x v="2"/>
    <x v="9"/>
    <x v="38"/>
    <x v="118"/>
    <x v="0"/>
    <x v="564"/>
    <n v="300"/>
    <n v="350000"/>
    <n v="105000000"/>
    <n v="0"/>
    <n v="105000000"/>
    <m/>
    <n v="949660"/>
    <n v="16319854"/>
    <n v="14952082"/>
    <n v="9957211"/>
    <n v="10886482"/>
    <n v="8414782"/>
    <n v="1117664"/>
    <n v="4983207"/>
    <n v="8692756"/>
    <n v="10920000"/>
    <n v="8679736"/>
    <n v="9126566"/>
    <s v="WA.2378.EBD.955.101.A"/>
    <s v="WA.2378.EBD.955.101.A.521211"/>
    <s v="WA.2378.EBD.955.101.A.521211.001015"/>
    <s v="001015"/>
    <s v="WA.2378.EBD.955.101.A.521211.1"/>
    <s v="1"/>
    <s v="Penyusunan Laporan Keuangan"/>
    <x v="0"/>
    <m/>
    <m/>
    <s v="Belanja Barang"/>
    <s v="Belanja Barang Non Operasional"/>
    <s v="Belanja Bahan"/>
    <s v="Non Covid"/>
  </r>
  <r>
    <s v="12"/>
    <s v="626402"/>
    <s v="SEKRETARIAT BADAN RISET DAN SUMBERDAYA MANUSIA KELAUTAN DAN PERIKANAN"/>
    <x v="0"/>
    <x v="0"/>
    <x v="2"/>
    <x v="9"/>
    <x v="38"/>
    <x v="118"/>
    <x v="2"/>
    <x v="469"/>
    <n v="24"/>
    <n v="900000"/>
    <n v="21600000"/>
    <n v="0"/>
    <n v="21600000"/>
    <m/>
    <n v="195359"/>
    <n v="3357227"/>
    <n v="3075857"/>
    <n v="2048340.0000000002"/>
    <n v="2239505"/>
    <n v="1731041"/>
    <n v="229919"/>
    <n v="1025117"/>
    <n v="1788224"/>
    <n v="2246400"/>
    <n v="1785546"/>
    <n v="1877465"/>
    <s v="WA.2378.EBD.955.101.A"/>
    <s v="WA.2378.EBD.955.101.A.522151"/>
    <s v="WA.2378.EBD.955.101.A.522151.001024"/>
    <s v="001024"/>
    <s v="WA.2378.EBD.955.101.A.522151.1"/>
    <s v="1"/>
    <s v="Penyusunan Laporan Keuangan"/>
    <x v="0"/>
    <m/>
    <m/>
    <s v="Belanja Barang"/>
    <s v="Belanja Barang Non Operasional"/>
    <s v="Belanja Jasa"/>
    <s v="Non Covid"/>
  </r>
  <r>
    <s v="12"/>
    <s v="626402"/>
    <s v="SEKRETARIAT BADAN RISET DAN SUMBERDAYA MANUSIA KELAUTAN DAN PERIKANAN"/>
    <x v="0"/>
    <x v="0"/>
    <x v="2"/>
    <x v="9"/>
    <x v="38"/>
    <x v="118"/>
    <x v="3"/>
    <x v="565"/>
    <n v="50"/>
    <n v="2500000"/>
    <n v="125000000"/>
    <n v="0"/>
    <n v="125000000"/>
    <m/>
    <n v="1130548"/>
    <n v="19428397"/>
    <n v="17800097"/>
    <n v="11853822"/>
    <n v="12960097"/>
    <n v="10017597"/>
    <n v="1330552"/>
    <n v="5932389"/>
    <n v="10348519"/>
    <n v="13000000"/>
    <n v="10333019"/>
    <n v="10864963"/>
    <s v="WA.2378.EBD.955.101.A"/>
    <s v="WA.2378.EBD.955.101.A.524111"/>
    <s v="WA.2378.EBD.955.101.A.524111.001025"/>
    <s v="001025"/>
    <s v="WA.2378.EBD.955.101.A.524111.1"/>
    <s v="1"/>
    <s v="Penyusunan Laporan Keuangan"/>
    <x v="0"/>
    <m/>
    <m/>
    <s v="Belanja Barang"/>
    <s v="Belanja Barang Non Operasional"/>
    <s v="Perjalanan Dinas"/>
    <s v="Non Covid"/>
  </r>
  <r>
    <s v="12"/>
    <s v="626402"/>
    <s v="SEKRETARIAT BADAN RISET DAN SUMBERDAYA MANUSIA KELAUTAN DAN PERIKANAN"/>
    <x v="0"/>
    <x v="0"/>
    <x v="2"/>
    <x v="9"/>
    <x v="38"/>
    <x v="118"/>
    <x v="8"/>
    <x v="566"/>
    <n v="15"/>
    <n v="360000"/>
    <n v="5400000"/>
    <n v="0"/>
    <n v="5400000"/>
    <m/>
    <n v="48840"/>
    <n v="839307"/>
    <n v="768964"/>
    <n v="512085.00000000006"/>
    <n v="559876"/>
    <n v="432760"/>
    <n v="57480"/>
    <n v="256279"/>
    <n v="447056"/>
    <n v="561600"/>
    <n v="446386"/>
    <n v="469367"/>
    <s v="WA.2378.EBD.955.101.A"/>
    <s v="WA.2378.EBD.955.101.A.524113"/>
    <s v="WA.2378.EBD.955.101.A.524113.001029"/>
    <s v="001029"/>
    <s v="WA.2378.EBD.955.101.A.524113.1"/>
    <s v="1"/>
    <s v="Penyusunan Laporan Keuangan"/>
    <x v="0"/>
    <m/>
    <m/>
    <s v="Belanja Barang"/>
    <s v="Belanja Barang Non Operasional"/>
    <s v="Perjalanan Dinas"/>
    <s v="Non Covid"/>
  </r>
  <r>
    <s v="12"/>
    <s v="626402"/>
    <s v="SEKRETARIAT BADAN RISET DAN SUMBERDAYA MANUSIA KELAUTAN DAN PERIKANAN"/>
    <x v="0"/>
    <x v="0"/>
    <x v="2"/>
    <x v="9"/>
    <x v="38"/>
    <x v="118"/>
    <x v="26"/>
    <x v="567"/>
    <n v="12"/>
    <n v="2350000"/>
    <n v="28200000"/>
    <n v="0"/>
    <n v="28200000"/>
    <m/>
    <n v="255052"/>
    <n v="4383046"/>
    <n v="4015702"/>
    <n v="2674222"/>
    <n v="2923798"/>
    <n v="2259970"/>
    <n v="300173"/>
    <n v="1338347"/>
    <n v="2334626"/>
    <n v="2932800"/>
    <n v="2331129"/>
    <n v="2451135"/>
    <s v="WA.2378.EBD.955.101.A"/>
    <s v="WA.2378.EBD.955.101.A.524119"/>
    <s v="WA.2378.EBD.955.101.A.524119.001030"/>
    <s v="001030"/>
    <s v="WA.2378.EBD.955.101.A.524119.1"/>
    <s v="1"/>
    <s v="Penyusunan Laporan Keuangan"/>
    <x v="0"/>
    <m/>
    <m/>
    <s v="Belanja Barang"/>
    <s v="Belanja Barang Non Operasional"/>
    <s v="Perjalanan Dinas"/>
    <s v="Non Covid"/>
  </r>
  <r>
    <s v="12"/>
    <s v="626402"/>
    <s v="SEKRETARIAT BADAN RISET DAN SUMBERDAYA MANUSIA KELAUTAN DAN PERIKANAN"/>
    <x v="0"/>
    <x v="0"/>
    <x v="2"/>
    <x v="9"/>
    <x v="38"/>
    <x v="119"/>
    <x v="0"/>
    <x v="564"/>
    <n v="60"/>
    <n v="300000"/>
    <n v="18000000"/>
    <n v="0"/>
    <n v="18000000"/>
    <m/>
    <n v="162799"/>
    <n v="2797689"/>
    <n v="2563214"/>
    <n v="1706950"/>
    <n v="1866254"/>
    <n v="1442534"/>
    <n v="191600"/>
    <n v="854264"/>
    <n v="1490187"/>
    <n v="1872000"/>
    <n v="1487955"/>
    <n v="1564554"/>
    <s v="WA.2378.EBD.955.101.B"/>
    <s v="WA.2378.EBD.955.101.B.521211"/>
    <s v="WA.2378.EBD.955.101.B.521211.001031"/>
    <s v="001031"/>
    <s v="WA.2378.EBD.955.101.B.521211.1"/>
    <s v="1"/>
    <s v="Pengelolaan PNBP"/>
    <x v="0"/>
    <m/>
    <m/>
    <s v="Belanja Barang"/>
    <s v="Belanja Barang Non Operasional"/>
    <s v="Belanja Bahan"/>
    <s v="Non Covid"/>
  </r>
  <r>
    <s v="12"/>
    <s v="626402"/>
    <s v="SEKRETARIAT BADAN RISET DAN SUMBERDAYA MANUSIA KELAUTAN DAN PERIKANAN"/>
    <x v="0"/>
    <x v="0"/>
    <x v="2"/>
    <x v="9"/>
    <x v="38"/>
    <x v="119"/>
    <x v="2"/>
    <x v="469"/>
    <n v="12"/>
    <n v="900000"/>
    <n v="10800000"/>
    <n v="0"/>
    <n v="10800000"/>
    <m/>
    <n v="97679"/>
    <n v="1678614"/>
    <n v="1537928"/>
    <n v="1024170.0000000001"/>
    <n v="1119752"/>
    <n v="865520"/>
    <n v="114960"/>
    <n v="512558"/>
    <n v="894112"/>
    <n v="1123200"/>
    <n v="892773"/>
    <n v="938734"/>
    <s v="WA.2378.EBD.955.101.B"/>
    <s v="WA.2378.EBD.955.101.B.522151"/>
    <s v="WA.2378.EBD.955.101.B.522151.001039"/>
    <s v="001039"/>
    <s v="WA.2378.EBD.955.101.B.522151.1"/>
    <s v="1"/>
    <s v="Pengelolaan PNBP"/>
    <x v="0"/>
    <m/>
    <m/>
    <s v="Belanja Barang"/>
    <s v="Belanja Barang Non Operasional"/>
    <s v="Belanja Jasa"/>
    <s v="Non Covid"/>
  </r>
  <r>
    <s v="12"/>
    <s v="626402"/>
    <s v="SEKRETARIAT BADAN RISET DAN SUMBERDAYA MANUSIA KELAUTAN DAN PERIKANAN"/>
    <x v="0"/>
    <x v="0"/>
    <x v="2"/>
    <x v="9"/>
    <x v="38"/>
    <x v="119"/>
    <x v="3"/>
    <x v="568"/>
    <n v="36"/>
    <n v="5567000"/>
    <n v="200400000"/>
    <n v="0"/>
    <n v="200400000"/>
    <m/>
    <n v="1812495"/>
    <n v="31147606"/>
    <n v="28537116"/>
    <n v="19004048"/>
    <n v="20777628"/>
    <n v="16060212"/>
    <n v="2133141"/>
    <n v="9510807"/>
    <n v="16590746"/>
    <n v="20841600"/>
    <n v="16565897"/>
    <n v="17418704"/>
    <s v="WA.2378.EBD.955.101.B"/>
    <s v="WA.2378.EBD.955.101.B.524111"/>
    <s v="WA.2378.EBD.955.101.B.524111.001040"/>
    <s v="001040"/>
    <s v="WA.2378.EBD.955.101.B.524111.1"/>
    <s v="1"/>
    <s v="Pengelolaan PNBP"/>
    <x v="0"/>
    <m/>
    <m/>
    <s v="Belanja Barang"/>
    <s v="Belanja Barang Non Operasional"/>
    <s v="Perjalanan Dinas"/>
    <s v="Non Covid"/>
  </r>
  <r>
    <s v="12"/>
    <s v="626402"/>
    <s v="SEKRETARIAT BADAN RISET DAN SUMBERDAYA MANUSIA KELAUTAN DAN PERIKANAN"/>
    <x v="0"/>
    <x v="0"/>
    <x v="2"/>
    <x v="9"/>
    <x v="38"/>
    <x v="119"/>
    <x v="8"/>
    <x v="566"/>
    <n v="20"/>
    <n v="360000"/>
    <n v="7200000"/>
    <n v="0"/>
    <n v="7200000"/>
    <m/>
    <n v="65120.000000000007"/>
    <n v="1119076"/>
    <n v="1025286"/>
    <n v="682780"/>
    <n v="746502"/>
    <n v="577014"/>
    <n v="76640"/>
    <n v="341706"/>
    <n v="596075"/>
    <n v="748800"/>
    <n v="595182"/>
    <n v="625819"/>
    <s v="WA.2378.EBD.955.101.B"/>
    <s v="WA.2378.EBD.955.101.B.524113"/>
    <s v="WA.2378.EBD.955.101.B.524113.001041"/>
    <s v="001041"/>
    <s v="WA.2378.EBD.955.101.B.524113.1"/>
    <s v="1"/>
    <s v="Pengelolaan PNBP"/>
    <x v="0"/>
    <m/>
    <m/>
    <s v="Belanja Barang"/>
    <s v="Belanja Barang Non Operasional"/>
    <s v="Perjalanan Dinas"/>
    <s v="Non Covid"/>
  </r>
  <r>
    <s v="12"/>
    <s v="626402"/>
    <s v="SEKRETARIAT BADAN RISET DAN SUMBERDAYA MANUSIA KELAUTAN DAN PERIKANAN"/>
    <x v="0"/>
    <x v="0"/>
    <x v="2"/>
    <x v="9"/>
    <x v="38"/>
    <x v="119"/>
    <x v="26"/>
    <x v="567"/>
    <n v="4"/>
    <n v="1450000"/>
    <n v="5800000"/>
    <n v="0"/>
    <n v="5800000"/>
    <m/>
    <n v="52457"/>
    <n v="901478"/>
    <n v="825925"/>
    <n v="550017"/>
    <n v="601349"/>
    <n v="464817"/>
    <n v="61738"/>
    <n v="275263"/>
    <n v="480171"/>
    <n v="603200"/>
    <n v="479452"/>
    <n v="504133"/>
    <s v="WA.2378.EBD.955.101.B"/>
    <s v="WA.2378.EBD.955.101.B.524119"/>
    <s v="WA.2378.EBD.955.101.B.524119.001042"/>
    <s v="001042"/>
    <s v="WA.2378.EBD.955.101.B.524119.1"/>
    <s v="1"/>
    <s v="Pengelolaan PNBP"/>
    <x v="0"/>
    <m/>
    <m/>
    <s v="Belanja Barang"/>
    <s v="Belanja Barang Non Operasional"/>
    <s v="Perjalanan Dinas"/>
    <s v="Non Covid"/>
  </r>
  <r>
    <s v="12"/>
    <s v="626402"/>
    <s v="SEKRETARIAT BADAN RISET DAN SUMBERDAYA MANUSIA KELAUTAN DAN PERIKANAN"/>
    <x v="0"/>
    <x v="0"/>
    <x v="2"/>
    <x v="9"/>
    <x v="38"/>
    <x v="120"/>
    <x v="0"/>
    <x v="569"/>
    <n v="65"/>
    <n v="400000"/>
    <n v="26000000"/>
    <n v="0"/>
    <n v="26000000"/>
    <m/>
    <n v="235154"/>
    <n v="4041107"/>
    <n v="3702420"/>
    <n v="2465595"/>
    <n v="2695700"/>
    <n v="2083659.9999999998"/>
    <n v="276755"/>
    <n v="1233937"/>
    <n v="2152492"/>
    <n v="2704000"/>
    <n v="2149268"/>
    <n v="2259912"/>
    <s v="WA.2378.EBD.955.101.C"/>
    <s v="WA.2378.EBD.955.101.C.521211"/>
    <s v="WA.2378.EBD.955.101.C.521211.001043"/>
    <s v="001043"/>
    <s v="WA.2378.EBD.955.101.C.521211.1"/>
    <s v="1"/>
    <s v="Penyusunan Petunjuk Pelaksanaan Anggaran dan Kegiatan BRSDM TA 2022"/>
    <x v="0"/>
    <m/>
    <m/>
    <s v="Belanja Barang"/>
    <s v="Belanja Barang Non Operasional"/>
    <s v="Belanja Bahan"/>
    <s v="Non Covid"/>
  </r>
  <r>
    <s v="12"/>
    <s v="626402"/>
    <s v="SEKRETARIAT BADAN RISET DAN SUMBERDAYA MANUSIA KELAUTAN DAN PERIKANAN"/>
    <x v="0"/>
    <x v="0"/>
    <x v="2"/>
    <x v="9"/>
    <x v="38"/>
    <x v="120"/>
    <x v="3"/>
    <x v="570"/>
    <n v="15"/>
    <n v="1030000"/>
    <n v="15450000"/>
    <n v="0"/>
    <n v="15450000"/>
    <m/>
    <n v="139736"/>
    <n v="2401350"/>
    <n v="2200092"/>
    <n v="1465132"/>
    <n v="1601868"/>
    <n v="1238175"/>
    <n v="164456"/>
    <n v="733243"/>
    <n v="1279077"/>
    <n v="1606800"/>
    <n v="1277161"/>
    <n v="1342910"/>
    <s v="WA.2378.EBD.955.101.C"/>
    <s v="WA.2378.EBD.955.101.C.524111"/>
    <s v="WA.2378.EBD.955.101.C.524111.001047"/>
    <s v="001047"/>
    <s v="WA.2378.EBD.955.101.C.524111.1"/>
    <s v="1"/>
    <s v="Penyusunan Petunjuk Pelaksanaan Anggaran dan Kegiatan BRSDM TA 2022"/>
    <x v="0"/>
    <m/>
    <m/>
    <s v="Belanja Barang"/>
    <s v="Belanja Barang Non Operasional"/>
    <s v="Perjalanan Dinas"/>
    <s v="Non Covid"/>
  </r>
  <r>
    <s v="12"/>
    <s v="626402"/>
    <s v="SEKRETARIAT BADAN RISET DAN SUMBERDAYA MANUSIA KELAUTAN DAN PERIKANAN"/>
    <x v="0"/>
    <x v="0"/>
    <x v="2"/>
    <x v="9"/>
    <x v="38"/>
    <x v="121"/>
    <x v="0"/>
    <x v="571"/>
    <n v="12"/>
    <n v="250000"/>
    <n v="3000000"/>
    <n v="0"/>
    <n v="3000000"/>
    <m/>
    <n v="27133"/>
    <n v="466282"/>
    <n v="427202"/>
    <n v="284492"/>
    <n v="311042"/>
    <n v="240422"/>
    <n v="31933"/>
    <n v="142377"/>
    <n v="248364"/>
    <n v="312000"/>
    <n v="247992"/>
    <n v="260761.00000000003"/>
    <s v="WA.2378.EBD.955.101.D"/>
    <s v="WA.2378.EBD.955.101.D.521211"/>
    <s v="WA.2378.EBD.955.101.D.521211.001048"/>
    <s v="001048"/>
    <s v="WA.2378.EBD.955.101.D.521211.1"/>
    <s v="1"/>
    <s v="Perbendaharaan Administrasi Keuangan"/>
    <x v="0"/>
    <m/>
    <m/>
    <s v="Belanja Barang"/>
    <s v="Belanja Barang Non Operasional"/>
    <s v="Belanja Bahan"/>
    <s v="Non Covid"/>
  </r>
  <r>
    <s v="12"/>
    <s v="626402"/>
    <s v="SEKRETARIAT BADAN RISET DAN SUMBERDAYA MANUSIA KELAUTAN DAN PERIKANAN"/>
    <x v="0"/>
    <x v="0"/>
    <x v="2"/>
    <x v="9"/>
    <x v="38"/>
    <x v="121"/>
    <x v="2"/>
    <x v="572"/>
    <n v="16"/>
    <n v="900000"/>
    <n v="14400000"/>
    <n v="0"/>
    <n v="14400000"/>
    <m/>
    <n v="130239"/>
    <n v="2238151"/>
    <n v="2050571"/>
    <n v="1365560"/>
    <n v="1493003"/>
    <n v="1154027"/>
    <n v="153280"/>
    <n v="683411"/>
    <n v="1192149"/>
    <n v="1497600"/>
    <n v="1190364"/>
    <n v="1251645"/>
    <s v="WA.2378.EBD.955.101.D"/>
    <s v="WA.2378.EBD.955.101.D.522151"/>
    <s v="WA.2378.EBD.955.101.D.522151.001054"/>
    <s v="001054"/>
    <s v="WA.2378.EBD.955.101.D.522151.1"/>
    <s v="1"/>
    <s v="Perbendaharaan Administrasi Keuangan"/>
    <x v="0"/>
    <m/>
    <m/>
    <s v="Belanja Barang"/>
    <s v="Belanja Barang Non Operasional"/>
    <s v="Belanja Jasa"/>
    <s v="Non Covid"/>
  </r>
  <r>
    <s v="12"/>
    <s v="626402"/>
    <s v="SEKRETARIAT BADAN RISET DAN SUMBERDAYA MANUSIA KELAUTAN DAN PERIKANAN"/>
    <x v="0"/>
    <x v="0"/>
    <x v="2"/>
    <x v="9"/>
    <x v="38"/>
    <x v="121"/>
    <x v="3"/>
    <x v="573"/>
    <n v="80"/>
    <n v="1030000"/>
    <n v="82400000"/>
    <n v="0"/>
    <n v="82400000"/>
    <m/>
    <n v="745257"/>
    <n v="12807199"/>
    <n v="11733824"/>
    <n v="7814040"/>
    <n v="8543296"/>
    <n v="6603600"/>
    <n v="877100"/>
    <n v="3910631"/>
    <n v="6821744"/>
    <n v="8569600"/>
    <n v="6811526"/>
    <n v="7162183"/>
    <s v="WA.2378.EBD.955.101.D"/>
    <s v="WA.2378.EBD.955.101.D.524111"/>
    <s v="WA.2378.EBD.955.101.D.524111.001055"/>
    <s v="001055"/>
    <s v="WA.2378.EBD.955.101.D.524111.1"/>
    <s v="1"/>
    <s v="Perbendaharaan Administrasi Keuangan"/>
    <x v="0"/>
    <m/>
    <m/>
    <s v="Belanja Barang"/>
    <s v="Belanja Barang Non Operasional"/>
    <s v="Perjalanan Dinas"/>
    <s v="Non Covid"/>
  </r>
  <r>
    <s v="12"/>
    <s v="626402"/>
    <s v="SEKRETARIAT BADAN RISET DAN SUMBERDAYA MANUSIA KELAUTAN DAN PERIKANAN"/>
    <x v="0"/>
    <x v="0"/>
    <x v="2"/>
    <x v="9"/>
    <x v="38"/>
    <x v="121"/>
    <x v="8"/>
    <x v="574"/>
    <n v="36"/>
    <n v="150000"/>
    <n v="5400000"/>
    <n v="0"/>
    <n v="5400000"/>
    <m/>
    <n v="48840"/>
    <n v="839307"/>
    <n v="768964"/>
    <n v="512085.00000000006"/>
    <n v="559876"/>
    <n v="432760"/>
    <n v="57480"/>
    <n v="256279"/>
    <n v="447056"/>
    <n v="561600"/>
    <n v="446386"/>
    <n v="469367"/>
    <s v="WA.2378.EBD.955.101.D"/>
    <s v="WA.2378.EBD.955.101.D.524113"/>
    <s v="WA.2378.EBD.955.101.D.524113.001057"/>
    <s v="001057"/>
    <s v="WA.2378.EBD.955.101.D.524113.1"/>
    <s v="1"/>
    <s v="Perbendaharaan Administrasi Keuangan"/>
    <x v="0"/>
    <m/>
    <m/>
    <s v="Belanja Barang"/>
    <s v="Belanja Barang Non Operasional"/>
    <s v="Perjalanan Dinas"/>
    <s v="Non Covid"/>
  </r>
  <r>
    <s v="12"/>
    <s v="626402"/>
    <s v="SEKRETARIAT BADAN RISET DAN SUMBERDAYA MANUSIA KELAUTAN DAN PERIKANAN"/>
    <x v="0"/>
    <x v="0"/>
    <x v="2"/>
    <x v="9"/>
    <x v="38"/>
    <x v="122"/>
    <x v="0"/>
    <x v="564"/>
    <n v="120"/>
    <n v="300000"/>
    <n v="36000000"/>
    <n v="0"/>
    <n v="36000000"/>
    <m/>
    <n v="325598"/>
    <n v="5595378"/>
    <n v="5126428"/>
    <n v="3413901"/>
    <n v="3732508"/>
    <n v="2885068"/>
    <n v="383199"/>
    <n v="1708528"/>
    <n v="2980374"/>
    <n v="3744000"/>
    <n v="2975910"/>
    <n v="3129108"/>
    <s v="WA.2378.EBD.955.101.E"/>
    <s v="WA.2378.EBD.955.101.E.521211"/>
    <s v="WA.2378.EBD.955.101.E.521211.001058"/>
    <s v="001058"/>
    <s v="WA.2378.EBD.955.101.E.521211.1"/>
    <s v="1"/>
    <s v="Implementasi Sistem Pengendalian Intern Pemerintah BRSDM KP"/>
    <x v="0"/>
    <m/>
    <m/>
    <s v="Belanja Barang"/>
    <s v="Belanja Barang Non Operasional"/>
    <s v="Belanja Bahan"/>
    <s v="Non Covid"/>
  </r>
  <r>
    <s v="12"/>
    <s v="626402"/>
    <s v="SEKRETARIAT BADAN RISET DAN SUMBERDAYA MANUSIA KELAUTAN DAN PERIKANAN"/>
    <x v="0"/>
    <x v="0"/>
    <x v="2"/>
    <x v="9"/>
    <x v="38"/>
    <x v="122"/>
    <x v="3"/>
    <x v="575"/>
    <n v="15"/>
    <n v="3000000"/>
    <n v="45000000"/>
    <n v="0"/>
    <n v="45000000"/>
    <m/>
    <n v="406997"/>
    <n v="6994223"/>
    <n v="6408035"/>
    <n v="4267376"/>
    <n v="4665635"/>
    <n v="3606335"/>
    <n v="478999"/>
    <n v="2135660"/>
    <n v="3725467"/>
    <n v="4680000"/>
    <n v="3719887"/>
    <n v="3911386"/>
    <s v="WA.2378.EBD.955.101.E"/>
    <s v="WA.2378.EBD.955.101.E.524111"/>
    <s v="WA.2378.EBD.955.101.E.524111.001066"/>
    <s v="001066"/>
    <s v="WA.2378.EBD.955.101.E.524111.1"/>
    <s v="1"/>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2"/>
    <x v="8"/>
    <x v="576"/>
    <n v="12"/>
    <n v="360000"/>
    <n v="4320000"/>
    <n v="0"/>
    <n v="4320000"/>
    <m/>
    <n v="39072"/>
    <n v="671445"/>
    <n v="615171"/>
    <n v="409668"/>
    <n v="447901"/>
    <n v="346208"/>
    <n v="45984"/>
    <n v="205023"/>
    <n v="357645"/>
    <n v="449280"/>
    <n v="357109"/>
    <n v="375494"/>
    <s v="WA.2378.EBD.955.101.E"/>
    <s v="WA.2378.EBD.955.101.E.524113"/>
    <s v="WA.2378.EBD.955.101.E.524113.001070"/>
    <s v="001070"/>
    <s v="WA.2378.EBD.955.101.E.524113.1"/>
    <s v="1"/>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2"/>
    <x v="26"/>
    <x v="567"/>
    <n v="16"/>
    <n v="1200000"/>
    <n v="19200000"/>
    <n v="0"/>
    <n v="19200000"/>
    <m/>
    <n v="173652"/>
    <n v="2984202"/>
    <n v="2734095"/>
    <n v="1820747"/>
    <n v="1990671"/>
    <n v="1538703"/>
    <n v="204373"/>
    <n v="911215"/>
    <n v="1589533"/>
    <n v="1996800"/>
    <n v="1587152"/>
    <n v="1668857"/>
    <s v="WA.2378.EBD.955.101.E"/>
    <s v="WA.2378.EBD.955.101.E.524119"/>
    <s v="WA.2378.EBD.955.101.E.524119.001071"/>
    <s v="001071"/>
    <s v="WA.2378.EBD.955.101.E.524119.1"/>
    <s v="1"/>
    <s v="Implementasi Sistem Pengendalian Intern Pemerintah BRSDM KP"/>
    <x v="0"/>
    <m/>
    <m/>
    <s v="Belanja Barang"/>
    <s v="Belanja Barang Non Operasional"/>
    <s v="Perjalanan Dinas"/>
    <s v="Non Covid"/>
  </r>
  <r>
    <s v="12"/>
    <s v="626402"/>
    <s v="SEKRETARIAT BADAN RISET DAN SUMBERDAYA MANUSIA KELAUTAN DAN PERIKANAN"/>
    <x v="0"/>
    <x v="0"/>
    <x v="2"/>
    <x v="9"/>
    <x v="38"/>
    <x v="123"/>
    <x v="0"/>
    <x v="577"/>
    <n v="4"/>
    <n v="2000000"/>
    <n v="8000000"/>
    <n v="0"/>
    <n v="8000000"/>
    <m/>
    <n v="72355"/>
    <n v="1243417"/>
    <n v="1139206"/>
    <n v="758645"/>
    <n v="829446"/>
    <n v="641126"/>
    <n v="85155"/>
    <n v="379673"/>
    <n v="662305"/>
    <n v="832000"/>
    <n v="661313"/>
    <n v="695359"/>
    <s v="WA.2378.EBD.955.101.F"/>
    <s v="WA.2378.EBD.955.101.F.521211"/>
    <s v="WA.2378.EBD.955.101.F.521211.001072"/>
    <s v="001072"/>
    <s v="WA.2378.EBD.955.101.F.521211.1"/>
    <s v="1"/>
    <s v="Penyelesaian Tindak Lanjut Hasil Audit"/>
    <x v="0"/>
    <m/>
    <m/>
    <s v="Belanja Barang"/>
    <s v="Belanja Barang Non Operasional"/>
    <s v="Belanja Bahan"/>
    <s v="Non Covid"/>
  </r>
  <r>
    <s v="12"/>
    <s v="626402"/>
    <s v="SEKRETARIAT BADAN RISET DAN SUMBERDAYA MANUSIA KELAUTAN DAN PERIKANAN"/>
    <x v="0"/>
    <x v="0"/>
    <x v="2"/>
    <x v="9"/>
    <x v="38"/>
    <x v="123"/>
    <x v="2"/>
    <x v="469"/>
    <n v="8"/>
    <n v="900000"/>
    <n v="7200000"/>
    <n v="0"/>
    <n v="7200000"/>
    <m/>
    <n v="65120.000000000007"/>
    <n v="1119076"/>
    <n v="1025286"/>
    <n v="682780"/>
    <n v="746502"/>
    <n v="577014"/>
    <n v="76640"/>
    <n v="341706"/>
    <n v="596075"/>
    <n v="748800"/>
    <n v="595182"/>
    <n v="625819"/>
    <s v="WA.2378.EBD.955.101.F"/>
    <s v="WA.2378.EBD.955.101.F.522151"/>
    <s v="WA.2378.EBD.955.101.F.522151.001077"/>
    <s v="001077"/>
    <s v="WA.2378.EBD.955.101.F.522151.1"/>
    <s v="1"/>
    <s v="Penyelesaian Tindak Lanjut Hasil Audit"/>
    <x v="0"/>
    <m/>
    <m/>
    <s v="Belanja Barang"/>
    <s v="Belanja Barang Non Operasional"/>
    <s v="Belanja Jasa"/>
    <s v="Non Covid"/>
  </r>
  <r>
    <s v="12"/>
    <s v="626402"/>
    <s v="SEKRETARIAT BADAN RISET DAN SUMBERDAYA MANUSIA KELAUTAN DAN PERIKANAN"/>
    <x v="0"/>
    <x v="0"/>
    <x v="2"/>
    <x v="9"/>
    <x v="38"/>
    <x v="123"/>
    <x v="3"/>
    <x v="578"/>
    <n v="48"/>
    <n v="6000000"/>
    <n v="288000000"/>
    <n v="0"/>
    <n v="288000000"/>
    <m/>
    <n v="2604783"/>
    <n v="44763027"/>
    <n v="41011424"/>
    <n v="27311206"/>
    <n v="29860064"/>
    <n v="23080544"/>
    <n v="3065592"/>
    <n v="13668225"/>
    <n v="23842989"/>
    <n v="29952000"/>
    <n v="23807277"/>
    <n v="25032869"/>
    <s v="WA.2378.EBD.955.101.F"/>
    <s v="WA.2378.EBD.955.101.F.524111"/>
    <s v="WA.2378.EBD.955.101.F.524111.001078"/>
    <s v="001078"/>
    <s v="WA.2378.EBD.955.101.F.524111.1"/>
    <s v="1"/>
    <s v="Penyelesaian Tindak Lanjut Hasil Audit"/>
    <x v="0"/>
    <m/>
    <m/>
    <s v="Belanja Barang"/>
    <s v="Belanja Barang Non Operasional"/>
    <s v="Perjalanan Dinas"/>
    <s v="Non Covid"/>
  </r>
  <r>
    <s v="12"/>
    <s v="626402"/>
    <s v="SEKRETARIAT BADAN RISET DAN SUMBERDAYA MANUSIA KELAUTAN DAN PERIKANAN"/>
    <x v="0"/>
    <x v="0"/>
    <x v="2"/>
    <x v="9"/>
    <x v="38"/>
    <x v="123"/>
    <x v="8"/>
    <x v="579"/>
    <n v="30"/>
    <n v="360000"/>
    <n v="10800000"/>
    <n v="0"/>
    <n v="10800000"/>
    <m/>
    <n v="97679"/>
    <n v="1678614"/>
    <n v="1537928"/>
    <n v="1024170.0000000001"/>
    <n v="1119752"/>
    <n v="865520"/>
    <n v="114960"/>
    <n v="512558"/>
    <n v="894112"/>
    <n v="1123200"/>
    <n v="892773"/>
    <n v="938734"/>
    <s v="WA.2378.EBD.955.101.F"/>
    <s v="WA.2378.EBD.955.101.F.524113"/>
    <s v="WA.2378.EBD.955.101.F.524113.001080"/>
    <s v="001080"/>
    <s v="WA.2378.EBD.955.101.F.524113.1"/>
    <s v="1"/>
    <s v="Penyelesaian Tindak Lanjut Hasil Audit"/>
    <x v="0"/>
    <m/>
    <m/>
    <s v="Belanja Barang"/>
    <s v="Belanja Barang Non Operasional"/>
    <s v="Perjalanan Dinas"/>
    <s v="Non Covid"/>
  </r>
  <r>
    <s v="12"/>
    <s v="626402"/>
    <s v="SEKRETARIAT BADAN RISET DAN SUMBERDAYA MANUSIA KELAUTAN DAN PERIKANAN"/>
    <x v="0"/>
    <x v="0"/>
    <x v="2"/>
    <x v="9"/>
    <x v="38"/>
    <x v="123"/>
    <x v="26"/>
    <x v="580"/>
    <n v="12"/>
    <n v="1170000"/>
    <n v="14040000"/>
    <n v="0"/>
    <n v="14040000"/>
    <m/>
    <n v="126980"/>
    <n v="2182198"/>
    <n v="1999306"/>
    <n v="1331421"/>
    <n v="1455678"/>
    <n v="1125175"/>
    <n v="149444"/>
    <n v="666326"/>
    <n v="1162346"/>
    <n v="1460160"/>
    <n v="1160604"/>
    <n v="1220362"/>
    <s v="WA.2378.EBD.955.101.F"/>
    <s v="WA.2378.EBD.955.101.F.524119"/>
    <s v="WA.2378.EBD.955.101.F.524119.001081"/>
    <s v="001081"/>
    <s v="WA.2378.EBD.955.101.F.524119.1"/>
    <s v="1"/>
    <s v="Penyelesaian Tindak Lanjut Hasil Audit"/>
    <x v="0"/>
    <m/>
    <m/>
    <s v="Belanja Barang"/>
    <s v="Belanja Barang Non Operasional"/>
    <s v="Perjalanan Dinas"/>
    <s v="Non Covid"/>
  </r>
  <r>
    <s v="12"/>
    <s v="626402"/>
    <s v="SEKRETARIAT BADAN RISET DAN SUMBERDAYA MANUSIA KELAUTAN DAN PERIKANAN"/>
    <x v="0"/>
    <x v="0"/>
    <x v="2"/>
    <x v="9"/>
    <x v="39"/>
    <x v="124"/>
    <x v="0"/>
    <x v="1"/>
    <n v="1"/>
    <n v="1500000"/>
    <n v="1500000"/>
    <n v="0"/>
    <n v="1500000"/>
    <m/>
    <n v="125000"/>
    <n v="125000"/>
    <n v="125000"/>
    <n v="125000"/>
    <n v="125000"/>
    <n v="125000"/>
    <n v="125000"/>
    <n v="125000"/>
    <n v="125000"/>
    <n v="125000"/>
    <n v="125000"/>
    <n v="125000"/>
    <s v="WA.2378.EBD.955.201.A"/>
    <s v="WA.2378.EBD.955.201.A.521211"/>
    <s v="WA.2378.EBD.955.201.A.521211.001082"/>
    <s v="001082"/>
    <s v="WA.2378.EBD.955.201.A.521211.1"/>
    <s v="1"/>
    <s v="Rekonsiliasi Belanja Pegawai dan Operasional Penyuluh Perikanan"/>
    <x v="2"/>
    <m/>
    <m/>
    <s v="Belanja Barang"/>
    <s v="Belanja Barang Non Operasional"/>
    <s v="Belanja Bahan"/>
    <s v="Non Covid"/>
  </r>
  <r>
    <s v="12"/>
    <s v="626402"/>
    <s v="SEKRETARIAT BADAN RISET DAN SUMBERDAYA MANUSIA KELAUTAN DAN PERIKANAN"/>
    <x v="0"/>
    <x v="0"/>
    <x v="2"/>
    <x v="9"/>
    <x v="39"/>
    <x v="124"/>
    <x v="26"/>
    <x v="581"/>
    <n v="80"/>
    <n v="750000"/>
    <n v="60000000"/>
    <n v="0"/>
    <n v="60000000"/>
    <m/>
    <n v="5000000"/>
    <n v="5000000"/>
    <n v="5000000"/>
    <n v="5000000"/>
    <n v="5000000"/>
    <n v="5000000"/>
    <n v="5000000"/>
    <n v="5000000"/>
    <n v="5000000"/>
    <n v="5000000"/>
    <n v="5000000"/>
    <n v="5000000"/>
    <s v="WA.2378.EBD.955.201.A"/>
    <s v="WA.2378.EBD.955.201.A.524119"/>
    <s v="WA.2378.EBD.955.201.A.524119.001087"/>
    <s v="001087"/>
    <s v="WA.2378.EBD.955.201.A.524119.1"/>
    <s v="1"/>
    <s v="Rekonsiliasi Belanja Pegawai dan Operasional Penyuluh Perikanan"/>
    <x v="2"/>
    <m/>
    <m/>
    <s v="Belanja Barang"/>
    <s v="Belanja Barang Non Operasional"/>
    <s v="Perjalanan Dinas"/>
    <s v="Non Covid"/>
  </r>
  <r>
    <s v="12"/>
    <s v="626402"/>
    <s v="SEKRETARIAT BADAN RISET DAN SUMBERDAYA MANUSIA KELAUTAN DAN PERIKANAN"/>
    <x v="0"/>
    <x v="0"/>
    <x v="2"/>
    <x v="9"/>
    <x v="39"/>
    <x v="125"/>
    <x v="3"/>
    <x v="582"/>
    <n v="9"/>
    <n v="1500000"/>
    <n v="13500000"/>
    <n v="0"/>
    <n v="13500000"/>
    <m/>
    <n v="1125000"/>
    <n v="1125000"/>
    <n v="1125000"/>
    <n v="1125000"/>
    <n v="1125000"/>
    <n v="1125000"/>
    <n v="1125000"/>
    <n v="1125000"/>
    <n v="1125000"/>
    <n v="1125000"/>
    <n v="1125000"/>
    <n v="1125000"/>
    <s v="WA.2378.EBD.955.201.B"/>
    <s v="WA.2378.EBD.955.201.B.524111"/>
    <s v="WA.2378.EBD.955.201.B.524111.001093"/>
    <s v="001093"/>
    <s v="WA.2378.EBD.955.201.B.524111.1"/>
    <s v="1"/>
    <s v="Penyusunan SPIP"/>
    <x v="2"/>
    <m/>
    <m/>
    <s v="Belanja Barang"/>
    <s v="Belanja Barang Non Operasional"/>
    <s v="Perjalanan Dinas"/>
    <s v="Non Covid"/>
  </r>
  <r>
    <s v="12"/>
    <s v="626402"/>
    <s v="SEKRETARIAT BADAN RISET DAN SUMBERDAYA MANUSIA KELAUTAN DAN PERIKANAN"/>
    <x v="0"/>
    <x v="0"/>
    <x v="2"/>
    <x v="9"/>
    <x v="39"/>
    <x v="126"/>
    <x v="3"/>
    <x v="583"/>
    <n v="4"/>
    <n v="1800000"/>
    <n v="7200000"/>
    <n v="0"/>
    <n v="7200000"/>
    <m/>
    <n v="600000"/>
    <n v="600000"/>
    <n v="600000"/>
    <n v="600000"/>
    <n v="600000"/>
    <n v="600000"/>
    <n v="600000"/>
    <n v="600000"/>
    <n v="600000"/>
    <n v="600000"/>
    <n v="600000"/>
    <n v="600000"/>
    <s v="WA.2378.EBD.955.201.C"/>
    <s v="WA.2378.EBD.955.201.C.524111"/>
    <s v="WA.2378.EBD.955.201.C.524111.001098"/>
    <s v="001098"/>
    <s v="WA.2378.EBD.955.201.C.524111.1"/>
    <s v="1"/>
    <s v="Validasi dan pertanggungjawaban keuangan"/>
    <x v="2"/>
    <m/>
    <m/>
    <s v="Belanja Barang"/>
    <s v="Belanja Barang Non Operasional"/>
    <s v="Perjalanan Dinas"/>
    <s v="Non Covid"/>
  </r>
  <r>
    <s v="12"/>
    <s v="626402"/>
    <s v="SEKRETARIAT BADAN RISET DAN SUMBERDAYA MANUSIA KELAUTAN DAN PERIKANAN"/>
    <x v="0"/>
    <x v="0"/>
    <x v="2"/>
    <x v="9"/>
    <x v="39"/>
    <x v="126"/>
    <x v="8"/>
    <x v="584"/>
    <n v="8"/>
    <n v="150000"/>
    <n v="1200000"/>
    <n v="0"/>
    <n v="1200000"/>
    <m/>
    <n v="100000"/>
    <n v="100000"/>
    <n v="100000"/>
    <n v="100000"/>
    <n v="100000"/>
    <n v="100000"/>
    <n v="100000"/>
    <n v="100000"/>
    <n v="100000"/>
    <n v="100000"/>
    <n v="100000"/>
    <n v="100000"/>
    <s v="WA.2378.EBD.955.201.C"/>
    <s v="WA.2378.EBD.955.201.C.524113"/>
    <s v="WA.2378.EBD.955.201.C.524113.001099"/>
    <s v="001099"/>
    <s v="WA.2378.EBD.955.201.C.524113.1"/>
    <s v="1"/>
    <s v="Validasi dan pertanggungjawaban keuangan"/>
    <x v="2"/>
    <m/>
    <m/>
    <s v="Belanja Barang"/>
    <s v="Belanja Barang Non Operasional"/>
    <s v="Perjalanan Dinas"/>
    <s v="Non Covid"/>
  </r>
  <r>
    <s v="12"/>
    <s v="626402"/>
    <s v="SEKRETARIAT BADAN RISET DAN SUMBERDAYA MANUSIA KELAUTAN DAN PERIKANAN"/>
    <x v="0"/>
    <x v="0"/>
    <x v="2"/>
    <x v="9"/>
    <x v="39"/>
    <x v="127"/>
    <x v="3"/>
    <x v="585"/>
    <n v="18"/>
    <n v="6200000"/>
    <n v="111600000"/>
    <n v="0"/>
    <n v="111600000"/>
    <m/>
    <n v="9300000"/>
    <n v="9300000"/>
    <n v="9300000"/>
    <n v="9300000"/>
    <n v="9300000"/>
    <n v="9300000"/>
    <n v="9300000"/>
    <n v="9300000"/>
    <n v="9300000"/>
    <n v="9300000"/>
    <n v="9300000"/>
    <n v="9300000"/>
    <s v="WA.2378.EBD.955.201.D"/>
    <s v="WA.2378.EBD.955.201.D.524111"/>
    <s v="WA.2378.EBD.955.201.D.524111.001102"/>
    <s v="001102"/>
    <s v="WA.2378.EBD.955.201.D.524111.1"/>
    <s v="1"/>
    <s v="Penyelesaian Tindak Lanjut Temuan"/>
    <x v="2"/>
    <m/>
    <m/>
    <s v="Belanja Barang"/>
    <s v="Belanja Barang Non Operasional"/>
    <s v="Perjalanan Dinas"/>
    <s v="Non Covid"/>
  </r>
  <r>
    <s v="12"/>
    <s v="626402"/>
    <s v="SEKRETARIAT BADAN RISET DAN SUMBERDAYA MANUSIA KELAUTAN DAN PERIKANAN"/>
    <x v="0"/>
    <x v="0"/>
    <x v="2"/>
    <x v="14"/>
    <x v="40"/>
    <x v="128"/>
    <x v="0"/>
    <x v="42"/>
    <n v="2"/>
    <n v="1275000"/>
    <n v="2550000"/>
    <n v="0"/>
    <n v="2550000"/>
    <m/>
    <n v="76500"/>
    <n v="986668"/>
    <n v="76500"/>
    <n v="173764"/>
    <n v="173764"/>
    <n v="173764"/>
    <n v="190886"/>
    <n v="173764"/>
    <n v="173764"/>
    <n v="181050"/>
    <n v="76500"/>
    <n v="93076"/>
    <s v="WA.2378.EBD.974.101.A"/>
    <s v="WA.2378.EBD.974.101.A.521211"/>
    <s v="WA.2378.EBD.974.101.A.521211.000990"/>
    <s v="000990"/>
    <s v="WA.2378.EBD.974.101.A.521211.1"/>
    <s v="1"/>
    <s v="Pelaksanaan Pengawasan Internal  Kearsipan Lingkup BRSDM"/>
    <x v="0"/>
    <m/>
    <m/>
    <s v="Belanja Barang"/>
    <s v="Belanja Barang Non Operasional"/>
    <s v="Belanja Bahan"/>
    <s v="Non Covid"/>
  </r>
  <r>
    <s v="12"/>
    <s v="626402"/>
    <s v="SEKRETARIAT BADAN RISET DAN SUMBERDAYA MANUSIA KELAUTAN DAN PERIKANAN"/>
    <x v="0"/>
    <x v="0"/>
    <x v="2"/>
    <x v="14"/>
    <x v="40"/>
    <x v="128"/>
    <x v="3"/>
    <x v="586"/>
    <n v="18"/>
    <n v="5000000"/>
    <n v="90000000"/>
    <n v="0"/>
    <n v="90000000"/>
    <m/>
    <n v="2700000"/>
    <n v="34823571"/>
    <n v="2700000"/>
    <n v="6132857"/>
    <n v="6132857"/>
    <n v="6132857"/>
    <n v="6737143"/>
    <n v="6132857"/>
    <n v="6132857"/>
    <n v="6390000"/>
    <n v="2700000"/>
    <n v="3285001"/>
    <s v="WA.2378.EBD.974.101.A"/>
    <s v="WA.2378.EBD.974.101.A.524111"/>
    <s v="WA.2378.EBD.974.101.A.524111.000993"/>
    <s v="000993"/>
    <s v="WA.2378.EBD.974.101.A.524111.1"/>
    <s v="1"/>
    <s v="Pelaksanaan Pengawasan Internal  Kearsipan Lingkup BRSDM"/>
    <x v="0"/>
    <m/>
    <m/>
    <s v="Belanja Barang"/>
    <s v="Belanja Barang Non Operasional"/>
    <s v="Perjalanan Dinas"/>
    <s v="Non Covid"/>
  </r>
  <r>
    <s v="12"/>
    <s v="626402"/>
    <s v="SEKRETARIAT BADAN RISET DAN SUMBERDAYA MANUSIA KELAUTAN DAN PERIKANAN"/>
    <x v="0"/>
    <x v="0"/>
    <x v="2"/>
    <x v="14"/>
    <x v="40"/>
    <x v="129"/>
    <x v="2"/>
    <x v="469"/>
    <n v="12"/>
    <n v="900000"/>
    <n v="10800000"/>
    <n v="0"/>
    <n v="10800000"/>
    <m/>
    <n v="324000"/>
    <n v="4178828.9999999995"/>
    <n v="324000"/>
    <n v="735943"/>
    <n v="735943"/>
    <n v="735943"/>
    <n v="808457"/>
    <n v="735943"/>
    <n v="735943"/>
    <n v="766800"/>
    <n v="324000"/>
    <n v="394199"/>
    <s v="WA.2378.EBD.974.101.B"/>
    <s v="WA.2378.EBD.974.101.B.522151"/>
    <s v="WA.2378.EBD.974.101.B.522151.000997"/>
    <s v="000997"/>
    <s v="WA.2378.EBD.974.101.B.522151.1"/>
    <s v="1"/>
    <s v="Pembinaan dan Pengelolaan Kearsipan BRSDM"/>
    <x v="0"/>
    <m/>
    <m/>
    <s v="Belanja Barang"/>
    <s v="Belanja Barang Non Operasional"/>
    <s v="Belanja Jasa"/>
    <s v="Non Covid"/>
  </r>
  <r>
    <s v="12"/>
    <s v="626402"/>
    <s v="SEKRETARIAT BADAN RISET DAN SUMBERDAYA MANUSIA KELAUTAN DAN PERIKANAN"/>
    <x v="0"/>
    <x v="0"/>
    <x v="2"/>
    <x v="14"/>
    <x v="40"/>
    <x v="129"/>
    <x v="3"/>
    <x v="587"/>
    <n v="30"/>
    <n v="5000000"/>
    <n v="150000000"/>
    <n v="0"/>
    <n v="150000000"/>
    <m/>
    <n v="4500000"/>
    <n v="58039286"/>
    <n v="4500000"/>
    <n v="10221428"/>
    <n v="10221428"/>
    <n v="10221428"/>
    <n v="11228571"/>
    <n v="10221428"/>
    <n v="10221428"/>
    <n v="10650000"/>
    <n v="4500000"/>
    <n v="5475003"/>
    <s v="WA.2378.EBD.974.101.B"/>
    <s v="WA.2378.EBD.974.101.B.524111"/>
    <s v="WA.2378.EBD.974.101.B.524111.000998"/>
    <s v="000998"/>
    <s v="WA.2378.EBD.974.101.B.524111.1"/>
    <s v="1"/>
    <s v="Pembinaan dan Pengelolaan Kearsipan BRSDM"/>
    <x v="0"/>
    <m/>
    <m/>
    <s v="Belanja Barang"/>
    <s v="Belanja Barang Non Operasional"/>
    <s v="Perjalanan Dinas"/>
    <s v="Non Covid"/>
  </r>
  <r>
    <s v="12"/>
    <s v="626402"/>
    <s v="SEKRETARIAT BADAN RISET DAN SUMBERDAYA MANUSIA KELAUTAN DAN PERIKANAN"/>
    <x v="0"/>
    <x v="0"/>
    <x v="2"/>
    <x v="14"/>
    <x v="40"/>
    <x v="129"/>
    <x v="28"/>
    <x v="471"/>
    <n v="50"/>
    <n v="210000"/>
    <n v="10500000"/>
    <n v="0"/>
    <n v="10500000"/>
    <m/>
    <n v="315000"/>
    <n v="4062750"/>
    <n v="315000"/>
    <n v="715500"/>
    <n v="715500"/>
    <n v="715500"/>
    <n v="786000"/>
    <n v="715500"/>
    <n v="715500"/>
    <n v="745500"/>
    <n v="315000"/>
    <n v="383250"/>
    <s v="WA.2378.EBD.974.101.B"/>
    <s v="WA.2378.EBD.974.101.B.524114"/>
    <s v="WA.2378.EBD.974.101.B.524114.000999"/>
    <s v="000999"/>
    <s v="WA.2378.EBD.974.101.B.524114.1"/>
    <s v="1"/>
    <s v="Pembinaan dan Pengelolaan Kearsipan BRSDM"/>
    <x v="0"/>
    <m/>
    <m/>
    <s v="Belanja Barang"/>
    <s v="Belanja Barang Non Operasional"/>
    <s v="Perjalanan Dinas"/>
    <s v="Non Covid"/>
  </r>
  <r>
    <s v="12"/>
    <s v="626402"/>
    <s v="SEKRETARIAT BADAN RISET DAN SUMBERDAYA MANUSIA KELAUTAN DAN PERIKANAN"/>
    <x v="0"/>
    <x v="0"/>
    <x v="2"/>
    <x v="14"/>
    <x v="40"/>
    <x v="130"/>
    <x v="3"/>
    <x v="471"/>
    <n v="18"/>
    <n v="5000000"/>
    <n v="90000000"/>
    <n v="0"/>
    <n v="90000000"/>
    <m/>
    <n v="2700000"/>
    <n v="34823571"/>
    <n v="2700000"/>
    <n v="6132857"/>
    <n v="6132857"/>
    <n v="6132857"/>
    <n v="6737143"/>
    <n v="6132857"/>
    <n v="6132857"/>
    <n v="6390000"/>
    <n v="2700000"/>
    <n v="3285001"/>
    <s v="WA.2378.EBD.974.101.C"/>
    <s v="WA.2378.EBD.974.101.C.524111"/>
    <s v="WA.2378.EBD.974.101.C.524111.001004"/>
    <s v="001004"/>
    <s v="WA.2378.EBD.974.101.C.524111.1"/>
    <s v="1"/>
    <s v="Percepatan Proses Pemusnahan Arsip In Aktif lingkup BRSDM"/>
    <x v="0"/>
    <m/>
    <m/>
    <s v="Belanja Barang"/>
    <s v="Belanja Barang Non Operasional"/>
    <s v="Perjalanan Dinas"/>
    <s v="Non Covid"/>
  </r>
  <r>
    <s v="12"/>
    <s v="626402"/>
    <s v="SEKRETARIAT BADAN RISET DAN SUMBERDAYA MANUSIA KELAUTAN DAN PERIKANAN"/>
    <x v="0"/>
    <x v="0"/>
    <x v="2"/>
    <x v="14"/>
    <x v="40"/>
    <x v="131"/>
    <x v="0"/>
    <x v="588"/>
    <n v="1"/>
    <n v="1005000"/>
    <n v="1005000"/>
    <n v="0"/>
    <n v="1005000"/>
    <m/>
    <n v="30150"/>
    <n v="388863"/>
    <n v="30150"/>
    <n v="68484"/>
    <n v="68484"/>
    <n v="68484"/>
    <n v="75231"/>
    <n v="68484"/>
    <n v="68484"/>
    <n v="71355"/>
    <n v="30150"/>
    <n v="36681"/>
    <s v="WA.2378.EBD.974.101.D"/>
    <s v="WA.2378.EBD.974.101.D.521211"/>
    <s v="WA.2378.EBD.974.101.D.521211.001005"/>
    <s v="001005"/>
    <s v="WA.2378.EBD.974.101.D.521211.1"/>
    <s v="1"/>
    <s v="Bimbingan Teknis Pengelolaan Arsip Dinamis"/>
    <x v="0"/>
    <m/>
    <m/>
    <s v="Belanja Barang"/>
    <s v="Belanja Barang Non Operasional"/>
    <s v="Belanja Bahan"/>
    <s v="Non Covid"/>
  </r>
  <r>
    <s v="12"/>
    <s v="626402"/>
    <s v="SEKRETARIAT BADAN RISET DAN SUMBERDAYA MANUSIA KELAUTAN DAN PERIKANAN"/>
    <x v="0"/>
    <x v="0"/>
    <x v="2"/>
    <x v="14"/>
    <x v="40"/>
    <x v="131"/>
    <x v="26"/>
    <x v="589"/>
    <n v="190"/>
    <n v="820000"/>
    <n v="155800000"/>
    <n v="0"/>
    <n v="155800000"/>
    <m/>
    <n v="4674000"/>
    <n v="60283471"/>
    <n v="4674000"/>
    <n v="10616656"/>
    <n v="10616656"/>
    <n v="10616656"/>
    <n v="11662743"/>
    <n v="10616656"/>
    <n v="10616656"/>
    <n v="11061800"/>
    <n v="4674000"/>
    <n v="5686706"/>
    <s v="WA.2378.EBD.974.101.D"/>
    <s v="WA.2378.EBD.974.101.D.524119"/>
    <s v="WA.2378.EBD.974.101.D.524119.001012"/>
    <s v="001012"/>
    <s v="WA.2378.EBD.974.101.D.524119.1"/>
    <s v="1"/>
    <s v="Bimbingan Teknis Pengelolaan Arsip Dinamis"/>
    <x v="0"/>
    <m/>
    <m/>
    <s v="Belanja Barang"/>
    <s v="Belanja Barang Non Operasional"/>
    <s v="Perjalanan Dinas"/>
    <s v="Non Covid"/>
  </r>
  <r>
    <s v="12"/>
    <s v="626402"/>
    <s v="SEKRETARIAT BADAN RISET DAN SUMBERDAYA MANUSIA KELAUTAN DAN PERIKANAN"/>
    <x v="0"/>
    <x v="0"/>
    <x v="0"/>
    <x v="11"/>
    <x v="41"/>
    <x v="143"/>
    <x v="11"/>
    <x v="85"/>
    <n v="14"/>
    <n v="271000000"/>
    <n v="3794000000"/>
    <n v="0"/>
    <n v="3794000000"/>
    <m/>
    <n v="140454778"/>
    <n v="273513904"/>
    <n v="273513904"/>
    <n v="529430479.00000006"/>
    <n v="273513904"/>
    <n v="529430479.00000006"/>
    <n v="273513904"/>
    <n v="273513904"/>
    <n v="273513904"/>
    <n v="273513904"/>
    <n v="273513904"/>
    <n v="406573032"/>
    <s v="WA.2378.EBA.994.001.AA"/>
    <s v="WA.2378.EBA.994.001.AA.511111"/>
    <s v="WA.2378.EBA.994.001.AA.511111.000327"/>
    <s v="000327"/>
    <s v="WA.2378.EBA.994.001.AA.511111.1"/>
    <s v="1"/>
    <s v="Gaji dan Tunjangan Sekretariat BRSDM"/>
    <x v="0"/>
    <m/>
    <m/>
    <s v="Belanja Pegawai"/>
    <s v="Belanja Pegawai"/>
    <s v="Gaji dan Tunjangan"/>
    <s v="Non Covid"/>
  </r>
  <r>
    <s v="12"/>
    <s v="626402"/>
    <s v="SEKRETARIAT BADAN RISET DAN SUMBERDAYA MANUSIA KELAUTAN DAN PERIKANAN"/>
    <x v="0"/>
    <x v="0"/>
    <x v="0"/>
    <x v="11"/>
    <x v="41"/>
    <x v="143"/>
    <x v="12"/>
    <x v="86"/>
    <n v="14"/>
    <n v="3000"/>
    <n v="44000"/>
    <n v="0"/>
    <n v="44000"/>
    <m/>
    <n v="1629"/>
    <n v="3172"/>
    <n v="3172"/>
    <n v="6140"/>
    <n v="3172"/>
    <n v="6140"/>
    <n v="3172"/>
    <n v="3172"/>
    <n v="3172"/>
    <n v="3172"/>
    <n v="3172"/>
    <n v="4715"/>
    <s v="WA.2378.EBA.994.001.AA"/>
    <s v="WA.2378.EBA.994.001.AA.511119"/>
    <s v="WA.2378.EBA.994.001.AA.511119.000328"/>
    <s v="000328"/>
    <s v="WA.2378.EBA.994.001.AA.511119.1"/>
    <s v="1"/>
    <s v="Gaji dan Tunjangan Sekretariat BRSDM"/>
    <x v="0"/>
    <m/>
    <m/>
    <s v="Belanja Pegawai"/>
    <s v="Belanja Pegawai"/>
    <s v="Gaji dan Tunjangan"/>
    <s v="Non Covid"/>
  </r>
  <r>
    <s v="12"/>
    <s v="626402"/>
    <s v="SEKRETARIAT BADAN RISET DAN SUMBERDAYA MANUSIA KELAUTAN DAN PERIKANAN"/>
    <x v="0"/>
    <x v="0"/>
    <x v="0"/>
    <x v="11"/>
    <x v="41"/>
    <x v="143"/>
    <x v="13"/>
    <x v="87"/>
    <n v="14"/>
    <n v="16500000"/>
    <n v="231000000"/>
    <n v="0"/>
    <n v="231000000"/>
    <m/>
    <n v="8551675"/>
    <n v="16653061.000000002"/>
    <n v="16653061.000000002"/>
    <n v="32234697"/>
    <n v="16653061.000000002"/>
    <n v="32234697"/>
    <n v="16653061.000000002"/>
    <n v="16653061.000000002"/>
    <n v="16653061.000000002"/>
    <n v="16653061.000000002"/>
    <n v="16653061.000000002"/>
    <n v="24754443"/>
    <s v="WA.2378.EBA.994.001.AA"/>
    <s v="WA.2378.EBA.994.001.AA.511121"/>
    <s v="WA.2378.EBA.994.001.AA.511121.000329"/>
    <s v="000329"/>
    <s v="WA.2378.EBA.994.001.AA.511121.1"/>
    <s v="1"/>
    <s v="Gaji dan Tunjangan Sekretariat BRSDM"/>
    <x v="0"/>
    <m/>
    <m/>
    <s v="Belanja Pegawai"/>
    <s v="Belanja Pegawai"/>
    <s v="Gaji dan Tunjangan"/>
    <s v="Non Covid"/>
  </r>
  <r>
    <s v="12"/>
    <s v="626402"/>
    <s v="SEKRETARIAT BADAN RISET DAN SUMBERDAYA MANUSIA KELAUTAN DAN PERIKANAN"/>
    <x v="0"/>
    <x v="0"/>
    <x v="0"/>
    <x v="11"/>
    <x v="41"/>
    <x v="143"/>
    <x v="14"/>
    <x v="88"/>
    <n v="14"/>
    <n v="5750000"/>
    <n v="80500000"/>
    <n v="0"/>
    <n v="80500000"/>
    <m/>
    <n v="2980129"/>
    <n v="5803339"/>
    <n v="5803339"/>
    <n v="11233304"/>
    <n v="5803339"/>
    <n v="11233304"/>
    <n v="5803339"/>
    <n v="5803339"/>
    <n v="5803339"/>
    <n v="5803339"/>
    <n v="5803339"/>
    <n v="8626551"/>
    <s v="WA.2378.EBA.994.001.AA"/>
    <s v="WA.2378.EBA.994.001.AA.511122"/>
    <s v="WA.2378.EBA.994.001.AA.511122.000330"/>
    <s v="000330"/>
    <s v="WA.2378.EBA.994.001.AA.511122.1"/>
    <s v="1"/>
    <s v="Gaji dan Tunjangan Sekretariat BRSDM"/>
    <x v="0"/>
    <m/>
    <m/>
    <s v="Belanja Pegawai"/>
    <s v="Belanja Pegawai"/>
    <s v="Gaji dan Tunjangan"/>
    <s v="Non Covid"/>
  </r>
  <r>
    <s v="12"/>
    <s v="626402"/>
    <s v="SEKRETARIAT BADAN RISET DAN SUMBERDAYA MANUSIA KELAUTAN DAN PERIKANAN"/>
    <x v="0"/>
    <x v="0"/>
    <x v="0"/>
    <x v="11"/>
    <x v="41"/>
    <x v="143"/>
    <x v="15"/>
    <x v="89"/>
    <n v="14"/>
    <n v="15450000"/>
    <n v="216300000"/>
    <n v="0"/>
    <n v="216300000"/>
    <m/>
    <n v="8007477"/>
    <n v="15593320"/>
    <n v="15593320"/>
    <n v="30183398"/>
    <n v="15593320"/>
    <n v="30183398"/>
    <n v="15593320"/>
    <n v="15593320"/>
    <n v="15593320"/>
    <n v="15593320"/>
    <n v="15593320"/>
    <n v="23179167"/>
    <s v="WA.2378.EBA.994.001.AA"/>
    <s v="WA.2378.EBA.994.001.AA.511123"/>
    <s v="WA.2378.EBA.994.001.AA.511123.000331"/>
    <s v="000331"/>
    <s v="WA.2378.EBA.994.001.AA.511123.1"/>
    <s v="1"/>
    <s v="Gaji dan Tunjangan Sekretariat BRSDM"/>
    <x v="0"/>
    <m/>
    <m/>
    <s v="Belanja Pegawai"/>
    <s v="Belanja Pegawai"/>
    <s v="Gaji dan Tunjangan"/>
    <s v="Non Covid"/>
  </r>
  <r>
    <s v="12"/>
    <s v="626402"/>
    <s v="SEKRETARIAT BADAN RISET DAN SUMBERDAYA MANUSIA KELAUTAN DAN PERIKANAN"/>
    <x v="0"/>
    <x v="0"/>
    <x v="0"/>
    <x v="11"/>
    <x v="41"/>
    <x v="143"/>
    <x v="16"/>
    <x v="90"/>
    <n v="14"/>
    <n v="12350000"/>
    <n v="172900000"/>
    <n v="0"/>
    <n v="172900000"/>
    <m/>
    <n v="6400799"/>
    <n v="12464564"/>
    <n v="12464564"/>
    <n v="24127182"/>
    <n v="12464564"/>
    <n v="24127182"/>
    <n v="12464564"/>
    <n v="12464564"/>
    <n v="12464564"/>
    <n v="12464564"/>
    <n v="12464564"/>
    <n v="18528325"/>
    <s v="WA.2378.EBA.994.001.AA"/>
    <s v="WA.2378.EBA.994.001.AA.511124"/>
    <s v="WA.2378.EBA.994.001.AA.511124.000332"/>
    <s v="000332"/>
    <s v="WA.2378.EBA.994.001.AA.511124.1"/>
    <s v="1"/>
    <s v="Gaji dan Tunjangan Sekretariat BRSDM"/>
    <x v="0"/>
    <m/>
    <m/>
    <s v="Belanja Pegawai"/>
    <s v="Belanja Pegawai"/>
    <s v="Gaji dan Tunjangan"/>
    <s v="Non Covid"/>
  </r>
  <r>
    <s v="12"/>
    <s v="626402"/>
    <s v="SEKRETARIAT BADAN RISET DAN SUMBERDAYA MANUSIA KELAUTAN DAN PERIKANAN"/>
    <x v="0"/>
    <x v="0"/>
    <x v="0"/>
    <x v="11"/>
    <x v="41"/>
    <x v="143"/>
    <x v="17"/>
    <x v="91"/>
    <n v="14"/>
    <n v="495000"/>
    <n v="6930000"/>
    <n v="0"/>
    <n v="6930000"/>
    <m/>
    <n v="256550"/>
    <n v="499592"/>
    <n v="499592"/>
    <n v="967041"/>
    <n v="499592"/>
    <n v="967041"/>
    <n v="499592"/>
    <n v="499592"/>
    <n v="499592"/>
    <n v="499592"/>
    <n v="499592"/>
    <n v="742632"/>
    <s v="WA.2378.EBA.994.001.AA"/>
    <s v="WA.2378.EBA.994.001.AA.511125"/>
    <s v="WA.2378.EBA.994.001.AA.511125.000333"/>
    <s v="000333"/>
    <s v="WA.2378.EBA.994.001.AA.511125.1"/>
    <s v="1"/>
    <s v="Gaji dan Tunjangan Sekretariat BRSDM"/>
    <x v="0"/>
    <m/>
    <m/>
    <s v="Belanja Pegawai"/>
    <s v="Belanja Pegawai"/>
    <s v="Gaji dan Tunjangan"/>
    <s v="Non Covid"/>
  </r>
  <r>
    <s v="12"/>
    <s v="626402"/>
    <s v="SEKRETARIAT BADAN RISET DAN SUMBERDAYA MANUSIA KELAUTAN DAN PERIKANAN"/>
    <x v="0"/>
    <x v="0"/>
    <x v="0"/>
    <x v="11"/>
    <x v="41"/>
    <x v="143"/>
    <x v="18"/>
    <x v="92"/>
    <n v="14"/>
    <n v="14800000"/>
    <n v="207200000"/>
    <n v="0"/>
    <n v="207200000"/>
    <m/>
    <n v="7670593"/>
    <n v="14937291"/>
    <n v="14937291"/>
    <n v="28913546"/>
    <n v="14937291"/>
    <n v="28913546"/>
    <n v="14937291"/>
    <n v="14937291"/>
    <n v="14937291"/>
    <n v="14937291"/>
    <n v="14937291"/>
    <n v="22203987"/>
    <s v="WA.2378.EBA.994.001.AA"/>
    <s v="WA.2378.EBA.994.001.AA.511126"/>
    <s v="WA.2378.EBA.994.001.AA.511126.000334"/>
    <s v="000334"/>
    <s v="WA.2378.EBA.994.001.AA.511126.1"/>
    <s v="1"/>
    <s v="Gaji dan Tunjangan Sekretariat BRSDM"/>
    <x v="0"/>
    <m/>
    <m/>
    <s v="Belanja Pegawai"/>
    <s v="Belanja Pegawai"/>
    <s v="Gaji dan Tunjangan"/>
    <s v="Non Covid"/>
  </r>
  <r>
    <s v="12"/>
    <s v="626402"/>
    <s v="SEKRETARIAT BADAN RISET DAN SUMBERDAYA MANUSIA KELAUTAN DAN PERIKANAN"/>
    <x v="0"/>
    <x v="0"/>
    <x v="0"/>
    <x v="11"/>
    <x v="41"/>
    <x v="143"/>
    <x v="19"/>
    <x v="93"/>
    <n v="12"/>
    <n v="48000000"/>
    <n v="576000000"/>
    <n v="0"/>
    <n v="576000000"/>
    <m/>
    <n v="21323656"/>
    <n v="41524515"/>
    <n v="41524515"/>
    <n v="80377426"/>
    <n v="41524515"/>
    <n v="80377426"/>
    <n v="41524515"/>
    <n v="41524515"/>
    <n v="41524515"/>
    <n v="41524515"/>
    <n v="41524515"/>
    <n v="61725372"/>
    <s v="WA.2378.EBA.994.001.AA"/>
    <s v="WA.2378.EBA.994.001.AA.511129"/>
    <s v="WA.2378.EBA.994.001.AA.511129.000335"/>
    <s v="000335"/>
    <s v="WA.2378.EBA.994.001.AA.511129.1"/>
    <s v="1"/>
    <s v="Gaji dan Tunjangan Sekretariat BRSDM"/>
    <x v="0"/>
    <m/>
    <m/>
    <s v="Belanja Pegawai"/>
    <s v="Belanja Pegawai"/>
    <s v="Gaji dan Tunjangan"/>
    <s v="Non Covid"/>
  </r>
  <r>
    <s v="12"/>
    <s v="626402"/>
    <s v="SEKRETARIAT BADAN RISET DAN SUMBERDAYA MANUSIA KELAUTAN DAN PERIKANAN"/>
    <x v="0"/>
    <x v="0"/>
    <x v="0"/>
    <x v="11"/>
    <x v="41"/>
    <x v="143"/>
    <x v="20"/>
    <x v="94"/>
    <n v="14"/>
    <n v="8150000"/>
    <n v="114100000"/>
    <n v="0"/>
    <n v="114100000"/>
    <m/>
    <n v="4224009"/>
    <n v="8225602.9999999991"/>
    <n v="8225602.9999999991"/>
    <n v="15921987"/>
    <n v="8225602.9999999991"/>
    <n v="15921987"/>
    <n v="8225602.9999999991"/>
    <n v="8225602.9999999991"/>
    <n v="8225602.9999999991"/>
    <n v="8225602.9999999991"/>
    <n v="8225602.9999999991"/>
    <n v="12227193"/>
    <s v="WA.2378.EBA.994.001.AA"/>
    <s v="WA.2378.EBA.994.001.AA.511151"/>
    <s v="WA.2378.EBA.994.001.AA.511151.000336"/>
    <s v="000336"/>
    <s v="WA.2378.EBA.994.001.AA.511151.1"/>
    <s v="1"/>
    <s v="Gaji dan Tunjangan Sekretariat BRSDM"/>
    <x v="0"/>
    <m/>
    <m/>
    <s v="Belanja Pegawai"/>
    <s v="Belanja Pegawai"/>
    <s v="Gaji dan Tunjangan"/>
    <s v="Non Covid"/>
  </r>
  <r>
    <s v="12"/>
    <s v="626402"/>
    <s v="SEKRETARIAT BADAN RISET DAN SUMBERDAYA MANUSIA KELAUTAN DAN PERIKANAN"/>
    <x v="0"/>
    <x v="0"/>
    <x v="0"/>
    <x v="11"/>
    <x v="41"/>
    <x v="143"/>
    <x v="22"/>
    <x v="96"/>
    <n v="14"/>
    <n v="414359000"/>
    <n v="5801026000"/>
    <n v="0"/>
    <n v="5801026000"/>
    <m/>
    <n v="214755355"/>
    <n v="418202760"/>
    <n v="418202760"/>
    <n v="809499202"/>
    <n v="418202760"/>
    <n v="809499202"/>
    <n v="418202760"/>
    <n v="418202760"/>
    <n v="418202760"/>
    <n v="418202760"/>
    <n v="418202760"/>
    <n v="621650161"/>
    <s v="WA.2378.EBA.994.001.AA"/>
    <s v="WA.2378.EBA.994.001.AA.512411"/>
    <s v="WA.2378.EBA.994.001.AA.512411.000337"/>
    <s v="000337"/>
    <s v="WA.2378.EBA.994.001.AA.512411.1"/>
    <s v="1"/>
    <s v="Gaji dan Tunjangan Sekretariat BRSDM"/>
    <x v="0"/>
    <m/>
    <m/>
    <s v="Belanja Pegawai"/>
    <s v="Belanja Pegawai"/>
    <s v="Gaji dan Tunjangan"/>
    <s v="Non Covid"/>
  </r>
  <r>
    <s v="12"/>
    <s v="626402"/>
    <s v="SEKRETARIAT BADAN RISET DAN SUMBERDAYA MANUSIA KELAUTAN DAN PERIKANAN"/>
    <x v="0"/>
    <x v="0"/>
    <x v="0"/>
    <x v="11"/>
    <x v="41"/>
    <x v="144"/>
    <x v="11"/>
    <x v="85"/>
    <n v="14"/>
    <n v="161776000"/>
    <n v="2264870000"/>
    <n v="0"/>
    <n v="2264870000"/>
    <m/>
    <n v="83846023"/>
    <n v="163277131"/>
    <n v="163277131"/>
    <n v="316049343"/>
    <n v="163277131"/>
    <n v="316049343"/>
    <n v="163277131"/>
    <n v="163277131"/>
    <n v="163277131"/>
    <n v="163277131"/>
    <n v="163277131"/>
    <n v="242708243"/>
    <s v="WA.2378.EBA.994.001.DA"/>
    <s v="WA.2378.EBA.994.001.DA.511111"/>
    <s v="WA.2378.EBA.994.001.DA.511111.000338"/>
    <s v="000338"/>
    <s v="WA.2378.EBA.994.001.DA.511111.1"/>
    <s v="1"/>
    <s v="Gaji dan Tunjangan Pusat pelatihan dan Penyuluhan KP"/>
    <x v="2"/>
    <m/>
    <m/>
    <s v="Belanja Pegawai"/>
    <s v="Belanja Pegawai"/>
    <s v="Gaji dan Tunjangan"/>
    <s v="Non Covid"/>
  </r>
  <r>
    <s v="12"/>
    <s v="626402"/>
    <s v="SEKRETARIAT BADAN RISET DAN SUMBERDAYA MANUSIA KELAUTAN DAN PERIKANAN"/>
    <x v="0"/>
    <x v="0"/>
    <x v="0"/>
    <x v="11"/>
    <x v="41"/>
    <x v="144"/>
    <x v="12"/>
    <x v="86"/>
    <n v="14"/>
    <n v="3000"/>
    <n v="42000"/>
    <n v="0"/>
    <n v="42000"/>
    <m/>
    <n v="1555"/>
    <n v="3028"/>
    <n v="3028"/>
    <n v="5861"/>
    <n v="3028"/>
    <n v="5861"/>
    <n v="3028"/>
    <n v="3028"/>
    <n v="3028"/>
    <n v="3028"/>
    <n v="3028"/>
    <n v="4499"/>
    <s v="WA.2378.EBA.994.001.DA"/>
    <s v="WA.2378.EBA.994.001.DA.511119"/>
    <s v="WA.2378.EBA.994.001.DA.511119.000339"/>
    <s v="000339"/>
    <s v="WA.2378.EBA.994.001.DA.511119.1"/>
    <s v="1"/>
    <s v="Gaji dan Tunjangan Pusat pelatihan dan Penyuluhan KP"/>
    <x v="2"/>
    <m/>
    <m/>
    <s v="Belanja Pegawai"/>
    <s v="Belanja Pegawai"/>
    <s v="Gaji dan Tunjangan"/>
    <s v="Non Covid"/>
  </r>
  <r>
    <s v="12"/>
    <s v="626402"/>
    <s v="SEKRETARIAT BADAN RISET DAN SUMBERDAYA MANUSIA KELAUTAN DAN PERIKANAN"/>
    <x v="0"/>
    <x v="0"/>
    <x v="0"/>
    <x v="11"/>
    <x v="41"/>
    <x v="144"/>
    <x v="13"/>
    <x v="87"/>
    <n v="14"/>
    <n v="11850000"/>
    <n v="165900000"/>
    <n v="0"/>
    <n v="165900000"/>
    <m/>
    <n v="6141657"/>
    <n v="11959925"/>
    <n v="11959925"/>
    <n v="23150373"/>
    <n v="11959925"/>
    <n v="23150373"/>
    <n v="11959925"/>
    <n v="11959925"/>
    <n v="11959925"/>
    <n v="11959925"/>
    <n v="11959925"/>
    <n v="17778197"/>
    <s v="WA.2378.EBA.994.001.DA"/>
    <s v="WA.2378.EBA.994.001.DA.511121"/>
    <s v="WA.2378.EBA.994.001.DA.511121.000340"/>
    <s v="000340"/>
    <s v="WA.2378.EBA.994.001.DA.511121.1"/>
    <s v="1"/>
    <s v="Gaji dan Tunjangan Pusat pelatihan dan Penyuluhan KP"/>
    <x v="2"/>
    <m/>
    <m/>
    <s v="Belanja Pegawai"/>
    <s v="Belanja Pegawai"/>
    <s v="Gaji dan Tunjangan"/>
    <s v="Non Covid"/>
  </r>
  <r>
    <s v="12"/>
    <s v="626402"/>
    <s v="SEKRETARIAT BADAN RISET DAN SUMBERDAYA MANUSIA KELAUTAN DAN PERIKANAN"/>
    <x v="0"/>
    <x v="0"/>
    <x v="0"/>
    <x v="11"/>
    <x v="41"/>
    <x v="144"/>
    <x v="14"/>
    <x v="88"/>
    <n v="14"/>
    <n v="3400000"/>
    <n v="47600000"/>
    <n v="0"/>
    <n v="47600000"/>
    <m/>
    <n v="1762163"/>
    <n v="3431540"/>
    <n v="3431540"/>
    <n v="6642301"/>
    <n v="3431540"/>
    <n v="6642301"/>
    <n v="3431540"/>
    <n v="3431540"/>
    <n v="3431540"/>
    <n v="3431540"/>
    <n v="3431540"/>
    <n v="5100915"/>
    <s v="WA.2378.EBA.994.001.DA"/>
    <s v="WA.2378.EBA.994.001.DA.511122"/>
    <s v="WA.2378.EBA.994.001.DA.511122.000341"/>
    <s v="000341"/>
    <s v="WA.2378.EBA.994.001.DA.511122.1"/>
    <s v="1"/>
    <s v="Gaji dan Tunjangan Pusat pelatihan dan Penyuluhan KP"/>
    <x v="2"/>
    <m/>
    <m/>
    <s v="Belanja Pegawai"/>
    <s v="Belanja Pegawai"/>
    <s v="Gaji dan Tunjangan"/>
    <s v="Non Covid"/>
  </r>
  <r>
    <s v="12"/>
    <s v="626402"/>
    <s v="SEKRETARIAT BADAN RISET DAN SUMBERDAYA MANUSIA KELAUTAN DAN PERIKANAN"/>
    <x v="0"/>
    <x v="0"/>
    <x v="0"/>
    <x v="11"/>
    <x v="41"/>
    <x v="144"/>
    <x v="15"/>
    <x v="89"/>
    <n v="14"/>
    <n v="3250000"/>
    <n v="45500000"/>
    <n v="0"/>
    <n v="45500000"/>
    <m/>
    <n v="1684421"/>
    <n v="3280148"/>
    <n v="3280148"/>
    <n v="6349259"/>
    <n v="3280148"/>
    <n v="6349259"/>
    <n v="3280148"/>
    <n v="3280148"/>
    <n v="3280148"/>
    <n v="3280148"/>
    <n v="3280148"/>
    <n v="4875877"/>
    <s v="WA.2378.EBA.994.001.DA"/>
    <s v="WA.2378.EBA.994.001.DA.511123"/>
    <s v="WA.2378.EBA.994.001.DA.511123.000342"/>
    <s v="000342"/>
    <s v="WA.2378.EBA.994.001.DA.511123.1"/>
    <s v="1"/>
    <s v="Gaji dan Tunjangan Pusat pelatihan dan Penyuluhan KP"/>
    <x v="2"/>
    <m/>
    <m/>
    <s v="Belanja Pegawai"/>
    <s v="Belanja Pegawai"/>
    <s v="Gaji dan Tunjangan"/>
    <s v="Non Covid"/>
  </r>
  <r>
    <s v="12"/>
    <s v="626402"/>
    <s v="SEKRETARIAT BADAN RISET DAN SUMBERDAYA MANUSIA KELAUTAN DAN PERIKANAN"/>
    <x v="0"/>
    <x v="0"/>
    <x v="0"/>
    <x v="11"/>
    <x v="41"/>
    <x v="144"/>
    <x v="16"/>
    <x v="90"/>
    <n v="14"/>
    <n v="12525000"/>
    <n v="175350000"/>
    <n v="0"/>
    <n v="175350000"/>
    <m/>
    <n v="6491498"/>
    <n v="12641187"/>
    <n v="12641187"/>
    <n v="24469065"/>
    <n v="12641187"/>
    <n v="24469065"/>
    <n v="12641187"/>
    <n v="12641187"/>
    <n v="12641187"/>
    <n v="12641187"/>
    <n v="12641187"/>
    <n v="18790876"/>
    <s v="WA.2378.EBA.994.001.DA"/>
    <s v="WA.2378.EBA.994.001.DA.511124"/>
    <s v="WA.2378.EBA.994.001.DA.511124.000343"/>
    <s v="000343"/>
    <s v="WA.2378.EBA.994.001.DA.511124.1"/>
    <s v="1"/>
    <s v="Gaji dan Tunjangan Pusat pelatihan dan Penyuluhan KP"/>
    <x v="2"/>
    <m/>
    <m/>
    <s v="Belanja Pegawai"/>
    <s v="Belanja Pegawai"/>
    <s v="Gaji dan Tunjangan"/>
    <s v="Non Covid"/>
  </r>
  <r>
    <s v="12"/>
    <s v="626402"/>
    <s v="SEKRETARIAT BADAN RISET DAN SUMBERDAYA MANUSIA KELAUTAN DAN PERIKANAN"/>
    <x v="0"/>
    <x v="0"/>
    <x v="0"/>
    <x v="11"/>
    <x v="41"/>
    <x v="144"/>
    <x v="17"/>
    <x v="91"/>
    <n v="14"/>
    <n v="378000"/>
    <n v="5292000"/>
    <n v="0"/>
    <n v="5292000"/>
    <m/>
    <n v="195911"/>
    <n v="381506"/>
    <n v="381506"/>
    <n v="738468"/>
    <n v="381506"/>
    <n v="738468"/>
    <n v="381506"/>
    <n v="381506"/>
    <n v="381506"/>
    <n v="381506"/>
    <n v="381506"/>
    <n v="567105"/>
    <s v="WA.2378.EBA.994.001.DA"/>
    <s v="WA.2378.EBA.994.001.DA.511125"/>
    <s v="WA.2378.EBA.994.001.DA.511125.000344"/>
    <s v="000344"/>
    <s v="WA.2378.EBA.994.001.DA.511125.1"/>
    <s v="1"/>
    <s v="Gaji dan Tunjangan Pusat pelatihan dan Penyuluhan KP"/>
    <x v="2"/>
    <m/>
    <m/>
    <s v="Belanja Pegawai"/>
    <s v="Belanja Pegawai"/>
    <s v="Gaji dan Tunjangan"/>
    <s v="Non Covid"/>
  </r>
  <r>
    <s v="12"/>
    <s v="626402"/>
    <s v="SEKRETARIAT BADAN RISET DAN SUMBERDAYA MANUSIA KELAUTAN DAN PERIKANAN"/>
    <x v="0"/>
    <x v="0"/>
    <x v="0"/>
    <x v="11"/>
    <x v="41"/>
    <x v="144"/>
    <x v="18"/>
    <x v="92"/>
    <n v="12"/>
    <n v="8500000"/>
    <n v="102000000"/>
    <n v="0"/>
    <n v="102000000"/>
    <m/>
    <n v="3776064"/>
    <n v="7353299"/>
    <n v="7353299"/>
    <n v="14233503"/>
    <n v="7353299"/>
    <n v="14233503"/>
    <n v="7353299"/>
    <n v="7353299"/>
    <n v="7353299"/>
    <n v="7353299"/>
    <n v="7353299"/>
    <n v="10930538"/>
    <s v="WA.2378.EBA.994.001.DA"/>
    <s v="WA.2378.EBA.994.001.DA.511126"/>
    <s v="WA.2378.EBA.994.001.DA.511126.000345"/>
    <s v="000345"/>
    <s v="WA.2378.EBA.994.001.DA.511126.1"/>
    <s v="1"/>
    <s v="Gaji dan Tunjangan Pusat pelatihan dan Penyuluhan KP"/>
    <x v="2"/>
    <m/>
    <m/>
    <s v="Belanja Pegawai"/>
    <s v="Belanja Pegawai"/>
    <s v="Gaji dan Tunjangan"/>
    <s v="Non Covid"/>
  </r>
  <r>
    <s v="12"/>
    <s v="626402"/>
    <s v="SEKRETARIAT BADAN RISET DAN SUMBERDAYA MANUSIA KELAUTAN DAN PERIKANAN"/>
    <x v="0"/>
    <x v="0"/>
    <x v="0"/>
    <x v="11"/>
    <x v="41"/>
    <x v="144"/>
    <x v="19"/>
    <x v="93"/>
    <n v="12"/>
    <n v="27000000"/>
    <n v="324000000"/>
    <n v="0"/>
    <n v="324000000"/>
    <m/>
    <n v="11994557"/>
    <n v="23357540"/>
    <n v="23357540"/>
    <n v="45212302"/>
    <n v="23357540"/>
    <n v="45212302"/>
    <n v="23357540"/>
    <n v="23357540"/>
    <n v="23357540"/>
    <n v="23357540"/>
    <n v="23357540"/>
    <n v="34720519"/>
    <s v="WA.2378.EBA.994.001.DA"/>
    <s v="WA.2378.EBA.994.001.DA.511129"/>
    <s v="WA.2378.EBA.994.001.DA.511129.000346"/>
    <s v="000346"/>
    <s v="WA.2378.EBA.994.001.DA.511129.1"/>
    <s v="1"/>
    <s v="Gaji dan Tunjangan Pusat pelatihan dan Penyuluhan KP"/>
    <x v="2"/>
    <m/>
    <m/>
    <s v="Belanja Pegawai"/>
    <s v="Belanja Pegawai"/>
    <s v="Gaji dan Tunjangan"/>
    <s v="Non Covid"/>
  </r>
  <r>
    <s v="12"/>
    <s v="626402"/>
    <s v="SEKRETARIAT BADAN RISET DAN SUMBERDAYA MANUSIA KELAUTAN DAN PERIKANAN"/>
    <x v="0"/>
    <x v="0"/>
    <x v="0"/>
    <x v="11"/>
    <x v="41"/>
    <x v="144"/>
    <x v="20"/>
    <x v="94"/>
    <n v="14"/>
    <n v="3525000"/>
    <n v="49350000"/>
    <n v="0"/>
    <n v="49350000"/>
    <m/>
    <n v="1826949"/>
    <n v="3557699"/>
    <n v="3557699"/>
    <n v="6886503"/>
    <n v="3557699"/>
    <n v="6886503"/>
    <n v="3557699"/>
    <n v="3557699"/>
    <n v="3557699"/>
    <n v="3557699"/>
    <n v="3557699"/>
    <n v="5288453"/>
    <s v="WA.2378.EBA.994.001.DA"/>
    <s v="WA.2378.EBA.994.001.DA.511151"/>
    <s v="WA.2378.EBA.994.001.DA.511151.000347"/>
    <s v="000347"/>
    <s v="WA.2378.EBA.994.001.DA.511151.1"/>
    <s v="1"/>
    <s v="Gaji dan Tunjangan Pusat pelatihan dan Penyuluhan KP"/>
    <x v="2"/>
    <m/>
    <m/>
    <s v="Belanja Pegawai"/>
    <s v="Belanja Pegawai"/>
    <s v="Gaji dan Tunjangan"/>
    <s v="Non Covid"/>
  </r>
  <r>
    <s v="12"/>
    <s v="626402"/>
    <s v="SEKRETARIAT BADAN RISET DAN SUMBERDAYA MANUSIA KELAUTAN DAN PERIKANAN"/>
    <x v="0"/>
    <x v="0"/>
    <x v="0"/>
    <x v="11"/>
    <x v="41"/>
    <x v="144"/>
    <x v="22"/>
    <x v="96"/>
    <n v="14"/>
    <n v="204364000"/>
    <n v="2861096000"/>
    <n v="0"/>
    <n v="2861096000"/>
    <m/>
    <n v="105918451"/>
    <n v="206259762"/>
    <n v="206259762"/>
    <n v="399249190"/>
    <n v="206259762"/>
    <n v="399249190"/>
    <n v="206259762"/>
    <n v="206259762"/>
    <n v="206259762"/>
    <n v="206259762"/>
    <n v="206259762"/>
    <n v="306601073"/>
    <s v="WA.2378.EBA.994.001.DA"/>
    <s v="WA.2378.EBA.994.001.DA.512411"/>
    <s v="WA.2378.EBA.994.001.DA.512411.000348"/>
    <s v="000348"/>
    <s v="WA.2378.EBA.994.001.DA.512411.1"/>
    <s v="1"/>
    <s v="Gaji dan Tunjangan Pusat pelatihan dan Penyuluhan KP"/>
    <x v="2"/>
    <m/>
    <m/>
    <s v="Belanja Pegawai"/>
    <s v="Belanja Pegawai"/>
    <s v="Gaji dan Tunjangan"/>
    <s v="Non Covid"/>
  </r>
  <r>
    <s v="12"/>
    <s v="626402"/>
    <s v="SEKRETARIAT BADAN RISET DAN SUMBERDAYA MANUSIA KELAUTAN DAN PERIKANAN"/>
    <x v="0"/>
    <x v="0"/>
    <x v="6"/>
    <x v="15"/>
    <x v="42"/>
    <x v="145"/>
    <x v="37"/>
    <x v="590"/>
    <n v="1"/>
    <n v="550000000"/>
    <n v="550000000"/>
    <n v="0"/>
    <n v="550000000"/>
    <m/>
    <n v="0"/>
    <n v="510700000"/>
    <n v="0"/>
    <n v="0"/>
    <n v="0"/>
    <n v="0"/>
    <n v="0"/>
    <n v="0"/>
    <n v="0"/>
    <n v="0"/>
    <n v="0"/>
    <n v="39300000"/>
    <s v="WA.2378.EBB.951.102.A"/>
    <s v="WA.2378.EBB.951.102.A.532111"/>
    <s v="WA.2378.EBB.951.102.A.532111.000784"/>
    <s v="000784"/>
    <s v="WA.2378.EBB.951.102.A.532111.1"/>
    <s v="1"/>
    <s v="Pengolah data informasi"/>
    <x v="0"/>
    <m/>
    <m/>
    <s v="Belanja Modal"/>
    <s v="Belanja Modal"/>
    <s v="Modal"/>
    <s v="Non Covid"/>
  </r>
  <r>
    <s v="12"/>
    <s v="626402"/>
    <s v="SEKRETARIAT BADAN RISET DAN SUMBERDAYA MANUSIA KELAUTAN DAN PERIKANAN"/>
    <x v="0"/>
    <x v="0"/>
    <x v="6"/>
    <x v="15"/>
    <x v="42"/>
    <x v="145"/>
    <x v="37"/>
    <x v="591"/>
    <n v="2"/>
    <n v="142500000"/>
    <n v="285000000"/>
    <n v="0"/>
    <n v="285000000"/>
    <m/>
    <n v="0"/>
    <n v="264320000"/>
    <n v="0"/>
    <n v="0"/>
    <n v="0"/>
    <n v="0"/>
    <n v="0"/>
    <n v="0"/>
    <n v="0"/>
    <n v="0"/>
    <n v="0"/>
    <n v="20680000"/>
    <s v="WA.2378.EBB.951.102.A"/>
    <s v="WA.2378.EBB.951.102.A.532111"/>
    <s v="WA.2378.EBB.951.102.A.532111.000785"/>
    <s v="000785"/>
    <s v="WA.2378.EBB.951.102.A.532111.2"/>
    <s v="2"/>
    <s v="Pengolah data informasi"/>
    <x v="0"/>
    <m/>
    <m/>
    <s v="Belanja Modal"/>
    <s v="Belanja Modal"/>
    <s v="Modal"/>
    <s v="Non Covid"/>
  </r>
  <r>
    <s v="12"/>
    <s v="626402"/>
    <s v="SEKRETARIAT BADAN RISET DAN SUMBERDAYA MANUSIA KELAUTAN DAN PERIKANAN"/>
    <x v="0"/>
    <x v="0"/>
    <x v="6"/>
    <x v="16"/>
    <x v="43"/>
    <x v="146"/>
    <x v="38"/>
    <x v="592"/>
    <n v="2"/>
    <n v="150000000"/>
    <n v="300000000"/>
    <n v="0"/>
    <n v="300000000"/>
    <m/>
    <n v="0"/>
    <n v="0"/>
    <n v="0"/>
    <n v="0"/>
    <n v="0"/>
    <n v="300000000"/>
    <n v="0"/>
    <n v="0"/>
    <n v="0"/>
    <n v="0"/>
    <n v="0"/>
    <n v="0"/>
    <s v="WA.2378.EBB.971.102.A"/>
    <s v="WA.2378.EBB.971.102.A.533111"/>
    <s v="WA.2378.EBB.971.102.A.533111.000779"/>
    <s v="000779"/>
    <s v="WA.2378.EBB.971.102.A.533111.1"/>
    <s v="1"/>
    <s v="Pengadaan Meubelair"/>
    <x v="0"/>
    <m/>
    <m/>
    <s v="Belanja Modal"/>
    <s v="Belanja Modal"/>
    <s v="Modal"/>
    <s v="Non Covid"/>
  </r>
  <r>
    <s v="12"/>
    <s v="626402"/>
    <s v="SEKRETARIAT BADAN RISET DAN SUMBERDAYA MANUSIA KELAUTAN DAN PERIKANAN"/>
    <x v="0"/>
    <x v="0"/>
    <x v="6"/>
    <x v="16"/>
    <x v="43"/>
    <x v="146"/>
    <x v="38"/>
    <x v="593"/>
    <n v="2"/>
    <n v="150000000"/>
    <n v="300000000"/>
    <n v="0"/>
    <n v="300000000"/>
    <m/>
    <n v="0"/>
    <n v="0"/>
    <n v="300000000"/>
    <n v="0"/>
    <n v="0"/>
    <n v="0"/>
    <n v="0"/>
    <n v="0"/>
    <n v="0"/>
    <n v="0"/>
    <n v="0"/>
    <n v="0"/>
    <s v="WA.2378.EBB.971.102.A"/>
    <s v="WA.2378.EBB.971.102.A.533111"/>
    <s v="WA.2378.EBB.971.102.A.533111.000780"/>
    <s v="000780"/>
    <s v="WA.2378.EBB.971.102.A.533111.2"/>
    <s v="2"/>
    <s v="Pengadaan Meubelair"/>
    <x v="0"/>
    <m/>
    <m/>
    <s v="Belanja Modal"/>
    <s v="Belanja Modal"/>
    <s v="Modal"/>
    <s v="Non Covid"/>
  </r>
  <r>
    <s v="12"/>
    <s v="626402"/>
    <s v="SEKRETARIAT BADAN RISET DAN SUMBERDAYA MANUSIA KELAUTAN DAN PERIKANAN"/>
    <x v="0"/>
    <x v="0"/>
    <x v="6"/>
    <x v="16"/>
    <x v="43"/>
    <x v="146"/>
    <x v="38"/>
    <x v="594"/>
    <n v="2"/>
    <n v="150000000"/>
    <n v="300000000"/>
    <n v="0"/>
    <n v="300000000"/>
    <m/>
    <n v="0"/>
    <n v="0"/>
    <n v="0"/>
    <n v="0"/>
    <n v="0"/>
    <n v="300000000"/>
    <n v="0"/>
    <n v="0"/>
    <n v="0"/>
    <n v="0"/>
    <n v="0"/>
    <n v="0"/>
    <s v="WA.2378.EBB.971.102.A"/>
    <s v="WA.2378.EBB.971.102.A.533111"/>
    <s v="WA.2378.EBB.971.102.A.533111.000781"/>
    <s v="000781"/>
    <s v="WA.2378.EBB.971.102.A.533111.3"/>
    <s v="3"/>
    <s v="Pengadaan Meubelair"/>
    <x v="0"/>
    <m/>
    <m/>
    <s v="Belanja Modal"/>
    <s v="Belanja Modal"/>
    <s v="Modal"/>
    <s v="Non Covid"/>
  </r>
  <r>
    <s v="12"/>
    <s v="626402"/>
    <s v="SEKRETARIAT BADAN RISET DAN SUMBERDAYA MANUSIA KELAUTAN DAN PERIKANAN"/>
    <x v="0"/>
    <x v="0"/>
    <x v="6"/>
    <x v="16"/>
    <x v="43"/>
    <x v="146"/>
    <x v="38"/>
    <x v="595"/>
    <n v="2"/>
    <n v="150000000"/>
    <n v="300000000"/>
    <n v="0"/>
    <n v="300000000"/>
    <m/>
    <n v="0"/>
    <n v="0"/>
    <n v="300000000"/>
    <n v="0"/>
    <n v="0"/>
    <n v="0"/>
    <n v="0"/>
    <n v="0"/>
    <n v="0"/>
    <n v="0"/>
    <n v="0"/>
    <n v="0"/>
    <s v="WA.2378.EBB.971.102.A"/>
    <s v="WA.2378.EBB.971.102.A.533111"/>
    <s v="WA.2378.EBB.971.102.A.533111.000782"/>
    <s v="000782"/>
    <s v="WA.2378.EBB.971.102.A.533111.4"/>
    <s v="4"/>
    <s v="Pengadaan Meubelair"/>
    <x v="0"/>
    <m/>
    <m/>
    <s v="Belanja Modal"/>
    <s v="Belanja Modal"/>
    <s v="Modal"/>
    <s v="Non Covid"/>
  </r>
  <r>
    <s v="12"/>
    <s v="626402"/>
    <s v="SEKRETARIAT BADAN RISET DAN SUMBERDAYA MANUSIA KELAUTAN DAN PERIKANAN"/>
    <x v="0"/>
    <x v="0"/>
    <x v="0"/>
    <x v="11"/>
    <x v="23"/>
    <x v="98"/>
    <x v="7"/>
    <x v="596"/>
    <n v="0"/>
    <n v="0"/>
    <n v="0"/>
    <n v="0"/>
    <n v="0"/>
    <m/>
    <n v="0"/>
    <n v="0"/>
    <n v="0"/>
    <n v="0"/>
    <n v="0"/>
    <n v="0"/>
    <n v="0"/>
    <n v="0"/>
    <n v="0"/>
    <n v="0"/>
    <n v="0"/>
    <n v="0"/>
    <s v="WA.2378.EBA.994.002.AC"/>
    <s v="WA.2378.EBA.994.002.AC.523121"/>
    <s v="WA.2378.EBA.994.002.AC.523121.000387"/>
    <s v="000387"/>
    <s v="WA.2378.EBA.994.002.AC.523121.6"/>
    <s v="6"/>
    <s v="Pemeliharaan Kantor (Gambir)"/>
    <x v="0"/>
    <m/>
    <m/>
    <s v="Belanja Barang"/>
    <s v="Belanja Barang Operasional"/>
    <s v="Belanja Pemeliharaan"/>
    <s v="Non Covid"/>
  </r>
  <r>
    <s v="12"/>
    <s v="626402"/>
    <s v="SEKRETARIAT BADAN RISET DAN SUMBERDAYA MANUSIA KELAUTAN DAN PERIKANAN"/>
    <x v="0"/>
    <x v="0"/>
    <x v="0"/>
    <x v="11"/>
    <x v="23"/>
    <x v="98"/>
    <x v="7"/>
    <x v="597"/>
    <n v="0"/>
    <n v="0"/>
    <n v="0"/>
    <n v="0"/>
    <n v="0"/>
    <m/>
    <n v="0"/>
    <n v="0"/>
    <n v="0"/>
    <n v="0"/>
    <n v="0"/>
    <n v="0"/>
    <n v="0"/>
    <n v="0"/>
    <n v="0"/>
    <n v="0"/>
    <n v="0"/>
    <n v="0"/>
    <s v="WA.2378.EBA.994.002.AC"/>
    <s v="WA.2378.EBA.994.002.AC.523121"/>
    <s v="WA.2378.EBA.994.002.AC.523121.000392"/>
    <s v="000392"/>
    <s v="WA.2378.EBA.994.002.AC.523121.11"/>
    <s v="11"/>
    <s v="Pemeliharaan Kantor (Gambir)"/>
    <x v="0"/>
    <m/>
    <m/>
    <s v="Belanja Barang"/>
    <s v="Belanja Barang Operasional"/>
    <s v="Belanja Pemeliharaan"/>
    <s v="Non Covid"/>
  </r>
  <r>
    <s v="12"/>
    <s v="626402"/>
    <s v="SEKRETARIAT BADAN RISET DAN SUMBERDAYA MANUSIA KELAUTAN DAN PERIKANAN"/>
    <x v="0"/>
    <x v="0"/>
    <x v="0"/>
    <x v="11"/>
    <x v="23"/>
    <x v="137"/>
    <x v="29"/>
    <x v="598"/>
    <n v="0"/>
    <n v="0"/>
    <n v="0"/>
    <n v="0"/>
    <n v="0"/>
    <m/>
    <n v="0"/>
    <n v="0"/>
    <n v="0"/>
    <n v="0"/>
    <n v="0"/>
    <n v="0"/>
    <n v="0"/>
    <n v="0"/>
    <n v="0"/>
    <n v="0"/>
    <n v="0"/>
    <n v="0"/>
    <s v="WA.2378.EBA.994.002.AD"/>
    <s v="WA.2378.EBA.994.002.AD.521115"/>
    <s v="WA.2378.EBA.994.002.AD.521115.000409"/>
    <s v="000409"/>
    <s v="WA.2378.EBA.994.002.AD.521115.1"/>
    <s v="1"/>
    <s v="Pelaksanaan Operator Kantor (Gambir)"/>
    <x v="0"/>
    <m/>
    <m/>
    <s v="Belanja Barang"/>
    <s v="Belanja Barang Operasional"/>
    <s v="Honor Operasional Kantor"/>
    <s v="Non Covid"/>
  </r>
  <r>
    <s v="12"/>
    <s v="626402"/>
    <s v="SEKRETARIAT BADAN RISET DAN SUMBERDAYA MANUSIA KELAUTAN DAN PERIKANAN"/>
    <x v="0"/>
    <x v="0"/>
    <x v="0"/>
    <x v="11"/>
    <x v="23"/>
    <x v="137"/>
    <x v="29"/>
    <x v="599"/>
    <n v="0"/>
    <n v="0"/>
    <n v="0"/>
    <n v="0"/>
    <n v="0"/>
    <m/>
    <n v="0"/>
    <n v="0"/>
    <n v="0"/>
    <n v="0"/>
    <n v="0"/>
    <n v="0"/>
    <n v="0"/>
    <n v="0"/>
    <n v="0"/>
    <n v="0"/>
    <n v="0"/>
    <n v="0"/>
    <s v="WA.2378.EBA.994.002.AD"/>
    <s v="WA.2378.EBA.994.002.AD.521115"/>
    <s v="WA.2378.EBA.994.002.AD.521115.000416"/>
    <s v="000416"/>
    <s v="WA.2378.EBA.994.002.AD.521115.8"/>
    <s v="8"/>
    <s v="Pelaksanaan Operator Kantor (Gambir)"/>
    <x v="0"/>
    <m/>
    <m/>
    <s v="Belanja Barang"/>
    <s v="Belanja Barang Operasional"/>
    <s v="Honor Operasional Kantor"/>
    <s v="Non Covid"/>
  </r>
  <r>
    <s v="12"/>
    <s v="626402"/>
    <s v="SEKRETARIAT BADAN RISET DAN SUMBERDAYA MANUSIA KELAUTAN DAN PERIKANAN"/>
    <x v="0"/>
    <x v="0"/>
    <x v="0"/>
    <x v="11"/>
    <x v="23"/>
    <x v="137"/>
    <x v="29"/>
    <x v="600"/>
    <n v="0"/>
    <n v="0"/>
    <n v="0"/>
    <n v="0"/>
    <n v="0"/>
    <m/>
    <n v="0"/>
    <n v="0"/>
    <n v="0"/>
    <n v="0"/>
    <n v="0"/>
    <n v="0"/>
    <n v="0"/>
    <n v="0"/>
    <n v="0"/>
    <n v="0"/>
    <n v="0"/>
    <n v="0"/>
    <s v="WA.2378.EBA.994.002.AD"/>
    <s v="WA.2378.EBA.994.002.AD.521115"/>
    <s v="WA.2378.EBA.994.002.AD.521115.000422"/>
    <s v="000422"/>
    <s v="WA.2378.EBA.994.002.AD.521115.14"/>
    <s v="14"/>
    <s v="Pelaksanaan Operator Kantor (Gambir)"/>
    <x v="0"/>
    <m/>
    <m/>
    <s v="Belanja Barang"/>
    <s v="Belanja Barang Operasional"/>
    <s v="Honor Operasional Kantor"/>
    <s v="Non Covid"/>
  </r>
  <r>
    <s v="12"/>
    <s v="626402"/>
    <s v="SEKRETARIAT BADAN RISET DAN SUMBERDAYA MANUSIA KELAUTAN DAN PERIKANAN"/>
    <x v="0"/>
    <x v="0"/>
    <x v="0"/>
    <x v="11"/>
    <x v="23"/>
    <x v="137"/>
    <x v="29"/>
    <x v="601"/>
    <n v="0"/>
    <n v="0"/>
    <n v="0"/>
    <n v="0"/>
    <n v="0"/>
    <m/>
    <n v="0"/>
    <n v="0"/>
    <n v="0"/>
    <n v="0"/>
    <n v="0"/>
    <n v="0"/>
    <n v="0"/>
    <n v="0"/>
    <n v="0"/>
    <n v="0"/>
    <n v="0"/>
    <n v="0"/>
    <s v="WA.2378.EBA.994.002.AD"/>
    <s v="WA.2378.EBA.994.002.AD.521115"/>
    <s v="WA.2378.EBA.994.002.AD.521115.000433"/>
    <s v="000433"/>
    <s v="WA.2378.EBA.994.002.AD.521115.25"/>
    <s v="25"/>
    <s v="Pelaksanaan Operator Kantor (Gambir)"/>
    <x v="0"/>
    <m/>
    <m/>
    <s v="Belanja Barang"/>
    <s v="Belanja Barang Operasional"/>
    <s v="Honor Operasional Kantor"/>
    <s v="Non Covid"/>
  </r>
  <r>
    <s v="12"/>
    <s v="626402"/>
    <s v="SEKRETARIAT BADAN RISET DAN SUMBERDAYA MANUSIA KELAUTAN DAN PERIKANAN"/>
    <x v="0"/>
    <x v="0"/>
    <x v="0"/>
    <x v="11"/>
    <x v="23"/>
    <x v="99"/>
    <x v="7"/>
    <x v="602"/>
    <n v="0"/>
    <n v="0"/>
    <n v="0"/>
    <n v="0"/>
    <n v="0"/>
    <m/>
    <n v="0"/>
    <n v="0"/>
    <n v="0"/>
    <n v="0"/>
    <n v="0"/>
    <n v="0"/>
    <n v="0"/>
    <n v="0"/>
    <n v="0"/>
    <n v="0"/>
    <n v="0"/>
    <n v="0"/>
    <s v="WA.2378.EBA.994.002.BC"/>
    <s v="WA.2378.EBA.994.002.BC.523121"/>
    <s v="WA.2378.EBA.994.002.BC.523121.000462"/>
    <s v="000462"/>
    <s v="WA.2378.EBA.994.002.BC.523121.15"/>
    <s v="15"/>
    <s v="Pemeliharaan Kantor (Ancol)"/>
    <x v="0"/>
    <m/>
    <m/>
    <s v="Belanja Barang"/>
    <s v="Belanja Barang Operasional"/>
    <s v="Belanja Pemeliharaan"/>
    <s v="Non Covid"/>
  </r>
  <r>
    <s v="12"/>
    <s v="626402"/>
    <s v="SEKRETARIAT BADAN RISET DAN SUMBERDAYA MANUSIA KELAUTAN DAN PERIKANAN"/>
    <x v="0"/>
    <x v="0"/>
    <x v="0"/>
    <x v="0"/>
    <x v="0"/>
    <x v="0"/>
    <x v="30"/>
    <x v="603"/>
    <n v="108"/>
    <n v="200000"/>
    <n v="21600000"/>
    <n v="0"/>
    <n v="21600000"/>
    <m/>
    <n v="0"/>
    <n v="1476480"/>
    <n v="1745280"/>
    <n v="1620480"/>
    <n v="1716480"/>
    <n v="2570640"/>
    <n v="1668480"/>
    <n v="2196480"/>
    <n v="1937280"/>
    <n v="2244480"/>
    <n v="2474640"/>
    <n v="1949280"/>
    <s v="WA.2378.EBA.957.101.A"/>
    <s v="WA.2378.EBA.957.101.A.521241"/>
    <s v="WA.2378.EBA.957.101.A.521241.000247"/>
    <s v="000247"/>
    <s v="WA.2378.EBA.957.101.A.521241.1"/>
    <s v="1"/>
    <s v="Fasilitasi Penyusunan Legislasi"/>
    <x v="0"/>
    <m/>
    <m/>
    <s v="Belanja Barang"/>
    <s v="Belanja Barang Non Operasional"/>
    <s v="Non Ops Lainnya"/>
    <s v="Covid"/>
  </r>
  <r>
    <s v="12"/>
    <s v="626402"/>
    <s v="SEKRETARIAT BADAN RISET DAN SUMBERDAYA MANUSIA KELAUTAN DAN PERIKANAN"/>
    <x v="0"/>
    <x v="0"/>
    <x v="0"/>
    <x v="1"/>
    <x v="3"/>
    <x v="4"/>
    <x v="30"/>
    <x v="604"/>
    <n v="60"/>
    <n v="200000"/>
    <n v="12000000"/>
    <n v="0"/>
    <n v="12000000"/>
    <m/>
    <n v="0"/>
    <n v="1061597"/>
    <n v="1019194"/>
    <n v="607887"/>
    <n v="1061597"/>
    <n v="1273611"/>
    <n v="1087039"/>
    <n v="1061597"/>
    <n v="1231208"/>
    <n v="1151491"/>
    <n v="1000859"/>
    <n v="1443920"/>
    <s v="WA.2378.EBA.958.106.B"/>
    <s v="WA.2378.EBA.958.106.B.521241"/>
    <s v="WA.2378.EBA.958.106.B.521241.000309"/>
    <s v="000309"/>
    <s v="WA.2378.EBA.958.106.B.521241.1"/>
    <s v="1"/>
    <s v="Penyusunan dan/atau Evaluasi Kesepakatan Kerja Sama Antar Lembaga Lingkup Sekretariat dan/atau BRSDM KP"/>
    <x v="0"/>
    <m/>
    <m/>
    <s v="Belanja Barang"/>
    <s v="Belanja Barang Non Operasional"/>
    <s v="Non Ops Lainnya"/>
    <s v="Covid"/>
  </r>
  <r>
    <s v="12"/>
    <s v="626402"/>
    <s v="SEKRETARIAT BADAN RISET DAN SUMBERDAYA MANUSIA KELAUTAN DAN PERIKANAN"/>
    <x v="0"/>
    <x v="0"/>
    <x v="0"/>
    <x v="2"/>
    <x v="4"/>
    <x v="5"/>
    <x v="30"/>
    <x v="420"/>
    <n v="12"/>
    <n v="300000"/>
    <n v="3600000"/>
    <n v="0"/>
    <n v="3600000"/>
    <m/>
    <n v="0"/>
    <n v="285815"/>
    <n v="303197"/>
    <n v="315613"/>
    <n v="328029"/>
    <n v="328029"/>
    <n v="376451"/>
    <n v="332499"/>
    <n v="332499"/>
    <n v="299721"/>
    <n v="372975"/>
    <n v="325172"/>
    <s v="WA.2378.EBA.960.101.A"/>
    <s v="WA.2378.EBA.960.101.A.521241"/>
    <s v="WA.2378.EBA.960.101.A.521241.000750"/>
    <s v="000750"/>
    <s v="WA.2378.EBA.960.101.A.521241.1"/>
    <s v="1"/>
    <s v="Penataan Kelembagaan Lingkup BRSDM"/>
    <x v="0"/>
    <m/>
    <m/>
    <s v="Belanja Barang"/>
    <s v="Belanja Barang Non Operasional"/>
    <s v="Non Ops Lainnya"/>
    <s v="Covid"/>
  </r>
  <r>
    <s v="12"/>
    <s v="626402"/>
    <s v="SEKRETARIAT BADAN RISET DAN SUMBERDAYA MANUSIA KELAUTAN DAN PERIKANAN"/>
    <x v="0"/>
    <x v="0"/>
    <x v="0"/>
    <x v="3"/>
    <x v="6"/>
    <x v="10"/>
    <x v="30"/>
    <x v="605"/>
    <n v="96"/>
    <n v="200000"/>
    <n v="19200000"/>
    <n v="0"/>
    <n v="19200000"/>
    <m/>
    <n v="0"/>
    <n v="4803155"/>
    <n v="2246625"/>
    <n v="1152757"/>
    <n v="1475544"/>
    <n v="815616"/>
    <n v="3301847"/>
    <n v="1025777"/>
    <n v="1220480"/>
    <n v="1136195"/>
    <n v="1308814"/>
    <n v="713190"/>
    <s v="WA.2378.EBA.963.101.A"/>
    <s v="WA.2378.EBA.963.101.A.521241"/>
    <s v="WA.2378.EBA.963.101.A.521241.000669"/>
    <s v="000669"/>
    <s v="WA.2378.EBA.963.101.A.521241.1"/>
    <s v="1"/>
    <s v="Penyelenggaraan Data Riset dan SDM KP"/>
    <x v="0"/>
    <m/>
    <m/>
    <s v="Belanja Barang"/>
    <s v="Belanja Barang Non Operasional"/>
    <s v="Non Ops Lainnya"/>
    <s v="Covid"/>
  </r>
  <r>
    <s v="12"/>
    <s v="626402"/>
    <s v="SEKRETARIAT BADAN RISET DAN SUMBERDAYA MANUSIA KELAUTAN DAN PERIKANAN"/>
    <x v="0"/>
    <x v="0"/>
    <x v="1"/>
    <x v="4"/>
    <x v="8"/>
    <x v="14"/>
    <x v="30"/>
    <x v="420"/>
    <n v="12"/>
    <n v="300000"/>
    <n v="3600000"/>
    <n v="0"/>
    <n v="3600000"/>
    <m/>
    <n v="0"/>
    <n v="433860"/>
    <n v="442860"/>
    <n v="463860"/>
    <n v="280860"/>
    <n v="95220"/>
    <n v="161820"/>
    <n v="458460"/>
    <n v="458460"/>
    <n v="445860"/>
    <n v="260459.99999999997"/>
    <n v="98280"/>
    <s v="WA.2378.EBC.954.102.A"/>
    <s v="WA.2378.EBC.954.102.A.521241"/>
    <s v="WA.2378.EBC.954.102.A.521241.000808"/>
    <s v="000808"/>
    <s v="WA.2378.EBC.954.102.A.521241.1"/>
    <s v="1"/>
    <s v="Fasilitasi Pengelolaan dan Penilaian Angka Kredit Jabatan Fungsional Lingkup BRSDMKP"/>
    <x v="0"/>
    <m/>
    <m/>
    <s v="Belanja Barang"/>
    <s v="Belanja Barang Non Operasional"/>
    <s v="Non Ops Lainnya"/>
    <s v="Covid"/>
  </r>
  <r>
    <s v="12"/>
    <s v="626402"/>
    <s v="SEKRETARIAT BADAN RISET DAN SUMBERDAYA MANUSIA KELAUTAN DAN PERIKANAN"/>
    <x v="0"/>
    <x v="0"/>
    <x v="1"/>
    <x v="4"/>
    <x v="8"/>
    <x v="14"/>
    <x v="30"/>
    <x v="606"/>
    <n v="72"/>
    <n v="200000"/>
    <n v="14400000"/>
    <n v="0"/>
    <n v="14400000"/>
    <m/>
    <n v="0"/>
    <n v="1735440"/>
    <n v="1771440"/>
    <n v="1855440"/>
    <n v="1123440"/>
    <n v="380880"/>
    <n v="647280"/>
    <n v="1833840"/>
    <n v="1833840"/>
    <n v="1783440"/>
    <n v="1041839.9999999999"/>
    <n v="393120"/>
    <s v="WA.2378.EBC.954.102.A"/>
    <s v="WA.2378.EBC.954.102.A.521241"/>
    <s v="WA.2378.EBC.954.102.A.521241.000809"/>
    <s v="000809"/>
    <s v="WA.2378.EBC.954.102.A.521241.2"/>
    <s v="2"/>
    <s v="Fasilitasi Pengelolaan dan Penilaian Angka Kredit Jabatan Fungsional Lingkup BRSDMKP"/>
    <x v="0"/>
    <m/>
    <m/>
    <s v="Belanja Barang"/>
    <s v="Belanja Barang Non Operasional"/>
    <s v="Non Ops Lainnya"/>
    <s v="Covid"/>
  </r>
  <r>
    <s v="12"/>
    <s v="626402"/>
    <s v="SEKRETARIAT BADAN RISET DAN SUMBERDAYA MANUSIA KELAUTAN DAN PERIKANAN"/>
    <x v="0"/>
    <x v="0"/>
    <x v="1"/>
    <x v="4"/>
    <x v="8"/>
    <x v="14"/>
    <x v="31"/>
    <x v="607"/>
    <n v="46"/>
    <n v="200000"/>
    <n v="9200000"/>
    <n v="0"/>
    <n v="9200000"/>
    <m/>
    <n v="0"/>
    <n v="1108753"/>
    <n v="1131753"/>
    <n v="1185420"/>
    <n v="717753"/>
    <n v="243340"/>
    <n v="413540"/>
    <n v="1171620"/>
    <n v="1171620"/>
    <n v="1139420"/>
    <n v="665620"/>
    <n v="251161"/>
    <s v="WA.2378.EBC.954.102.A"/>
    <s v="WA.2378.EBC.954.102.A.522192"/>
    <s v="WA.2378.EBC.954.102.A.522192.000813"/>
    <s v="000813"/>
    <s v="WA.2378.EBC.954.102.A.522192.1"/>
    <s v="1"/>
    <s v="Fasilitasi Pengelolaan dan Penilaian Angka Kredit Jabatan Fungsional Lingkup BRSDMKP"/>
    <x v="0"/>
    <m/>
    <m/>
    <s v="Belanja Barang"/>
    <s v="Belanja Barang Non Operasional"/>
    <s v="Belanja Jasa"/>
    <s v="Covid"/>
  </r>
  <r>
    <s v="12"/>
    <s v="626402"/>
    <s v="SEKRETARIAT BADAN RISET DAN SUMBERDAYA MANUSIA KELAUTAN DAN PERIKANAN"/>
    <x v="0"/>
    <x v="0"/>
    <x v="1"/>
    <x v="4"/>
    <x v="9"/>
    <x v="17"/>
    <x v="30"/>
    <x v="608"/>
    <n v="84"/>
    <n v="200000"/>
    <n v="16800000"/>
    <n v="0"/>
    <n v="16800000"/>
    <m/>
    <n v="0"/>
    <n v="828310"/>
    <n v="1235785"/>
    <n v="422505"/>
    <n v="840000"/>
    <n v="3136223"/>
    <n v="1858688"/>
    <n v="3136223"/>
    <n v="806600"/>
    <n v="2560080"/>
    <n v="1583141"/>
    <n v="392445"/>
    <s v="WA.2378.EBC.954.103.B"/>
    <s v="WA.2378.EBC.954.103.B.521241"/>
    <s v="WA.2378.EBC.954.103.B.521241.000832"/>
    <s v="000832"/>
    <s v="WA.2378.EBC.954.103.B.521241.1"/>
    <s v="1"/>
    <s v="Pelayanan Ketatausahaan Kepegawaian"/>
    <x v="0"/>
    <m/>
    <m/>
    <s v="Belanja Barang"/>
    <s v="Belanja Barang Non Operasional"/>
    <s v="Non Ops Lainnya"/>
    <s v="Covid"/>
  </r>
  <r>
    <s v="12"/>
    <s v="626402"/>
    <s v="SEKRETARIAT BADAN RISET DAN SUMBERDAYA MANUSIA KELAUTAN DAN PERIKANAN"/>
    <x v="0"/>
    <x v="0"/>
    <x v="1"/>
    <x v="4"/>
    <x v="9"/>
    <x v="17"/>
    <x v="30"/>
    <x v="300"/>
    <n v="12"/>
    <n v="300000"/>
    <n v="3600000"/>
    <n v="0"/>
    <n v="3600000"/>
    <m/>
    <n v="0"/>
    <n v="177495"/>
    <n v="264811"/>
    <n v="90537"/>
    <n v="180000"/>
    <n v="672048"/>
    <n v="398290"/>
    <n v="672048"/>
    <n v="172843"/>
    <n v="548588"/>
    <n v="339245"/>
    <n v="84095"/>
    <s v="WA.2378.EBC.954.103.B"/>
    <s v="WA.2378.EBC.954.103.B.521241"/>
    <s v="WA.2378.EBC.954.103.B.521241.000833"/>
    <s v="000833"/>
    <s v="WA.2378.EBC.954.103.B.521241.2"/>
    <s v="2"/>
    <s v="Pelayanan Ketatausahaan Kepegawaian"/>
    <x v="0"/>
    <m/>
    <m/>
    <s v="Belanja Barang"/>
    <s v="Belanja Barang Non Operasional"/>
    <s v="Non Ops Lainnya"/>
    <s v="Covid"/>
  </r>
  <r>
    <s v="12"/>
    <s v="626402"/>
    <s v="SEKRETARIAT BADAN RISET DAN SUMBERDAYA MANUSIA KELAUTAN DAN PERIKANAN"/>
    <x v="0"/>
    <x v="0"/>
    <x v="1"/>
    <x v="4"/>
    <x v="9"/>
    <x v="17"/>
    <x v="31"/>
    <x v="609"/>
    <n v="16"/>
    <n v="200000"/>
    <n v="3200000"/>
    <n v="0"/>
    <n v="3200000"/>
    <m/>
    <n v="0"/>
    <n v="157773"/>
    <n v="235388"/>
    <n v="80477"/>
    <n v="160000"/>
    <n v="597376"/>
    <n v="354036"/>
    <n v="597376"/>
    <n v="153638"/>
    <n v="487634"/>
    <n v="301551"/>
    <n v="74751"/>
    <s v="WA.2378.EBC.954.103.B"/>
    <s v="WA.2378.EBC.954.103.B.522192"/>
    <s v="WA.2378.EBC.954.103.B.522192.000836"/>
    <s v="000836"/>
    <s v="WA.2378.EBC.954.103.B.522192.1"/>
    <s v="1"/>
    <s v="Pelayanan Ketatausahaan Kepegawaian"/>
    <x v="0"/>
    <m/>
    <m/>
    <s v="Belanja Barang"/>
    <s v="Belanja Barang Non Operasional"/>
    <s v="Belanja Jasa"/>
    <s v="Covid"/>
  </r>
  <r>
    <s v="12"/>
    <s v="626402"/>
    <s v="SEKRETARIAT BADAN RISET DAN SUMBERDAYA MANUSIA KELAUTAN DAN PERIKANAN"/>
    <x v="0"/>
    <x v="0"/>
    <x v="2"/>
    <x v="5"/>
    <x v="10"/>
    <x v="18"/>
    <x v="30"/>
    <x v="610"/>
    <n v="84"/>
    <n v="200000"/>
    <n v="16800000"/>
    <n v="0"/>
    <n v="16800000"/>
    <m/>
    <n v="0"/>
    <n v="1112087"/>
    <n v="1681169"/>
    <n v="1887517"/>
    <n v="1801690"/>
    <n v="1958734"/>
    <n v="1476136"/>
    <n v="1281475"/>
    <n v="1206970"/>
    <n v="1532598"/>
    <n v="1365621"/>
    <n v="1496003"/>
    <s v="WA.2378.EBD.953.101.A"/>
    <s v="WA.2378.EBD.953.101.A.521241"/>
    <s v="WA.2378.EBD.953.101.A.521241.001152"/>
    <s v="001152"/>
    <s v="WA.2378.EBD.953.101.A.521241.1"/>
    <s v="1"/>
    <s v="Monitoring Evaluasi Manajerial dan SAKIP"/>
    <x v="0"/>
    <m/>
    <m/>
    <s v="Belanja Barang"/>
    <s v="Belanja Barang Non Operasional"/>
    <s v="Non Ops Lainnya"/>
    <s v="Covid"/>
  </r>
  <r>
    <s v="12"/>
    <s v="626402"/>
    <s v="SEKRETARIAT BADAN RISET DAN SUMBERDAYA MANUSIA KELAUTAN DAN PERIKANAN"/>
    <x v="0"/>
    <x v="0"/>
    <x v="2"/>
    <x v="5"/>
    <x v="10"/>
    <x v="18"/>
    <x v="31"/>
    <x v="421"/>
    <n v="168"/>
    <n v="150000"/>
    <n v="25200000"/>
    <n v="0"/>
    <n v="25200000"/>
    <m/>
    <n v="0"/>
    <n v="1668130"/>
    <n v="2521753"/>
    <n v="2831275"/>
    <n v="2702536"/>
    <n v="2938101"/>
    <n v="2214203"/>
    <n v="1922212"/>
    <n v="1810456"/>
    <n v="2298897"/>
    <n v="2048431"/>
    <n v="2244006"/>
    <s v="WA.2378.EBD.953.101.A"/>
    <s v="WA.2378.EBD.953.101.A.522192"/>
    <s v="WA.2378.EBD.953.101.A.522192.001157"/>
    <s v="001157"/>
    <s v="WA.2378.EBD.953.101.A.522192.1"/>
    <s v="1"/>
    <s v="Monitoring Evaluasi Manajerial dan SAKIP"/>
    <x v="0"/>
    <m/>
    <m/>
    <s v="Belanja Barang"/>
    <s v="Belanja Barang Non Operasional"/>
    <s v="Belanja Jasa"/>
    <s v="Covid"/>
  </r>
  <r>
    <s v="12"/>
    <s v="626402"/>
    <s v="SEKRETARIAT BADAN RISET DAN SUMBERDAYA MANUSIA KELAUTAN DAN PERIKANAN"/>
    <x v="0"/>
    <x v="0"/>
    <x v="2"/>
    <x v="5"/>
    <x v="11"/>
    <x v="22"/>
    <x v="31"/>
    <x v="421"/>
    <n v="107"/>
    <n v="300000"/>
    <n v="32100000"/>
    <n v="0"/>
    <n v="32100000"/>
    <m/>
    <n v="0"/>
    <n v="2301838"/>
    <n v="2301838"/>
    <n v="2876963"/>
    <n v="2315213"/>
    <n v="2315213"/>
    <n v="2890338"/>
    <n v="2315213"/>
    <n v="2408570"/>
    <n v="2986638"/>
    <n v="2411513"/>
    <n v="6976663"/>
    <s v="WA.2378.EBD.953.102.A"/>
    <s v="WA.2378.EBD.953.102.A.522192"/>
    <s v="WA.2378.EBD.953.102.A.522192.001205"/>
    <s v="001205"/>
    <s v="WA.2378.EBD.953.102.A.522192.1"/>
    <s v="1"/>
    <s v="Reviu dan Pengukuran Kinerja Lingkup BRSDM"/>
    <x v="0"/>
    <m/>
    <m/>
    <s v="Belanja Barang"/>
    <s v="Belanja Barang Non Operasional"/>
    <s v="Belanja Jasa"/>
    <s v="Covid"/>
  </r>
  <r>
    <s v="12"/>
    <s v="626402"/>
    <s v="SEKRETARIAT BADAN RISET DAN SUMBERDAYA MANUSIA KELAUTAN DAN PERIKANAN"/>
    <x v="0"/>
    <x v="0"/>
    <x v="2"/>
    <x v="5"/>
    <x v="11"/>
    <x v="25"/>
    <x v="30"/>
    <x v="611"/>
    <n v="84"/>
    <n v="200000"/>
    <n v="16800000"/>
    <n v="0"/>
    <n v="16800000"/>
    <m/>
    <n v="0"/>
    <n v="1204700"/>
    <n v="1204700"/>
    <n v="1505700"/>
    <n v="1211700"/>
    <n v="1211700"/>
    <n v="1512700"/>
    <n v="1211700"/>
    <n v="1260560"/>
    <n v="1563100"/>
    <n v="1262100"/>
    <n v="3651340"/>
    <s v="WA.2378.EBD.953.102.D"/>
    <s v="WA.2378.EBD.953.102.D.521241"/>
    <s v="WA.2378.EBD.953.102.D.521241.001233"/>
    <s v="001233"/>
    <s v="WA.2378.EBD.953.102.D.521241.1"/>
    <s v="1"/>
    <s v="Penyusunan Laporan Pelaksanaan Program Kegiatan BRSDM"/>
    <x v="0"/>
    <m/>
    <m/>
    <s v="Belanja Barang"/>
    <s v="Belanja Barang Non Operasional"/>
    <s v="Non Ops Lainnya"/>
    <s v="Covid"/>
  </r>
  <r>
    <s v="12"/>
    <s v="626402"/>
    <s v="SEKRETARIAT BADAN RISET DAN SUMBERDAYA MANUSIA KELAUTAN DAN PERIKANAN"/>
    <x v="0"/>
    <x v="0"/>
    <x v="0"/>
    <x v="0"/>
    <x v="0"/>
    <x v="0"/>
    <x v="0"/>
    <x v="612"/>
    <n v="200"/>
    <n v="168000"/>
    <n v="33590000"/>
    <n v="0"/>
    <n v="33590000"/>
    <m/>
    <n v="0"/>
    <n v="2296063"/>
    <n v="2714072"/>
    <n v="2519996"/>
    <n v="2669285"/>
    <n v="3997583"/>
    <n v="2594641"/>
    <n v="3415730"/>
    <n v="3012650"/>
    <n v="3490374"/>
    <n v="3848294"/>
    <n v="3031312"/>
    <s v="WA.2378.EBA.957.101.A"/>
    <s v="WA.2378.EBA.957.101.A.521211"/>
    <s v="WA.2378.EBA.957.101.A.521211.000245"/>
    <s v="000245"/>
    <s v="WA.2378.EBA.957.101.A.521211.1"/>
    <s v="1"/>
    <s v="Fasilitasi Penyusunan Legislasi"/>
    <x v="0"/>
    <m/>
    <m/>
    <s v="Belanja Barang"/>
    <s v="Belanja Barang Non Operasional"/>
    <s v="Belanja Bahan"/>
    <s v="Non Covid"/>
  </r>
  <r>
    <s v="12"/>
    <s v="626402"/>
    <s v="SEKRETARIAT BADAN RISET DAN SUMBERDAYA MANUSIA KELAUTAN DAN PERIKANAN"/>
    <x v="0"/>
    <x v="0"/>
    <x v="0"/>
    <x v="0"/>
    <x v="0"/>
    <x v="0"/>
    <x v="3"/>
    <x v="613"/>
    <n v="48"/>
    <n v="3500000"/>
    <n v="168000000"/>
    <n v="0"/>
    <n v="168000000"/>
    <m/>
    <n v="0"/>
    <n v="11483733"/>
    <n v="13574400"/>
    <n v="12603733"/>
    <n v="13350400"/>
    <n v="19993867"/>
    <n v="12977067"/>
    <n v="17083733"/>
    <n v="15067733"/>
    <n v="17457067"/>
    <n v="19247200"/>
    <n v="15161067"/>
    <s v="WA.2378.EBA.957.101.A"/>
    <s v="WA.2378.EBA.957.101.A.524111"/>
    <s v="WA.2378.EBA.957.101.A.524111.000251"/>
    <s v="000251"/>
    <s v="WA.2378.EBA.957.101.A.524111.1"/>
    <s v="1"/>
    <s v="Fasilitasi Penyusunan Legislasi"/>
    <x v="0"/>
    <m/>
    <m/>
    <s v="Belanja Barang"/>
    <s v="Belanja Barang Non Operasional"/>
    <s v="Perjalanan Dinas"/>
    <s v="Non Covid"/>
  </r>
  <r>
    <s v="12"/>
    <s v="626402"/>
    <s v="SEKRETARIAT BADAN RISET DAN SUMBERDAYA MANUSIA KELAUTAN DAN PERIKANAN"/>
    <x v="0"/>
    <x v="0"/>
    <x v="0"/>
    <x v="0"/>
    <x v="0"/>
    <x v="0"/>
    <x v="28"/>
    <x v="614"/>
    <n v="20"/>
    <n v="150000"/>
    <n v="3000000"/>
    <n v="0"/>
    <n v="3000000"/>
    <m/>
    <n v="0"/>
    <n v="205067"/>
    <n v="242400"/>
    <n v="225067"/>
    <n v="238400"/>
    <n v="357033"/>
    <n v="231733"/>
    <n v="305067"/>
    <n v="269067"/>
    <n v="311733"/>
    <n v="343700"/>
    <n v="270733"/>
    <s v="WA.2378.EBA.957.101.A"/>
    <s v="WA.2378.EBA.957.101.A.524114"/>
    <s v="WA.2378.EBA.957.101.A.524114.000252"/>
    <s v="000252"/>
    <s v="WA.2378.EBA.957.101.A.524114.1"/>
    <s v="1"/>
    <s v="Fasilitasi Penyusunan Legislasi"/>
    <x v="0"/>
    <m/>
    <m/>
    <s v="Belanja Barang"/>
    <s v="Belanja Barang Non Operasional"/>
    <s v="Perjalanan Dinas"/>
    <s v="Non Covid"/>
  </r>
  <r>
    <s v="12"/>
    <s v="626402"/>
    <s v="SEKRETARIAT BADAN RISET DAN SUMBERDAYA MANUSIA KELAUTAN DAN PERIKANAN"/>
    <x v="0"/>
    <x v="0"/>
    <x v="0"/>
    <x v="0"/>
    <x v="0"/>
    <x v="0"/>
    <x v="28"/>
    <x v="615"/>
    <n v="20"/>
    <n v="210000"/>
    <n v="4200000"/>
    <n v="0"/>
    <n v="4200000"/>
    <m/>
    <n v="0"/>
    <n v="287093"/>
    <n v="339360"/>
    <n v="315093"/>
    <n v="333760"/>
    <n v="499847"/>
    <n v="324427"/>
    <n v="427093"/>
    <n v="376693"/>
    <n v="436427"/>
    <n v="481180"/>
    <n v="379027"/>
    <s v="WA.2378.EBA.957.101.A"/>
    <s v="WA.2378.EBA.957.101.A.524114"/>
    <s v="WA.2378.EBA.957.101.A.524114.000253"/>
    <s v="000253"/>
    <s v="WA.2378.EBA.957.101.A.524114.2"/>
    <s v="2"/>
    <s v="Fasilitasi Penyusunan Legislasi"/>
    <x v="0"/>
    <m/>
    <m/>
    <s v="Belanja Barang"/>
    <s v="Belanja Barang Non Operasional"/>
    <s v="Perjalanan Dinas"/>
    <s v="Non Covid"/>
  </r>
  <r>
    <s v="12"/>
    <s v="626402"/>
    <s v="SEKRETARIAT BADAN RISET DAN SUMBERDAYA MANUSIA KELAUTAN DAN PERIKANAN"/>
    <x v="0"/>
    <x v="0"/>
    <x v="0"/>
    <x v="0"/>
    <x v="0"/>
    <x v="1"/>
    <x v="2"/>
    <x v="616"/>
    <n v="2"/>
    <n v="1800000"/>
    <n v="3600000"/>
    <n v="0"/>
    <n v="3600000"/>
    <m/>
    <n v="0"/>
    <n v="246080"/>
    <n v="290880"/>
    <n v="270080"/>
    <n v="286080"/>
    <n v="428440"/>
    <n v="278080"/>
    <n v="366080"/>
    <n v="322880"/>
    <n v="374080"/>
    <n v="412440"/>
    <n v="324880"/>
    <s v="WA.2378.EBA.957.101.B"/>
    <s v="WA.2378.EBA.957.101.B.522151"/>
    <s v="WA.2378.EBA.957.101.B.522151.000257"/>
    <s v="000257"/>
    <s v="WA.2378.EBA.957.101.B.522151.1"/>
    <s v="1"/>
    <s v="Advokasi Permasalahan Hukum"/>
    <x v="0"/>
    <m/>
    <m/>
    <s v="Belanja Barang"/>
    <s v="Belanja Barang Non Operasional"/>
    <s v="Belanja Jasa"/>
    <s v="Non Covid"/>
  </r>
  <r>
    <s v="12"/>
    <s v="626402"/>
    <s v="SEKRETARIAT BADAN RISET DAN SUMBERDAYA MANUSIA KELAUTAN DAN PERIKANAN"/>
    <x v="0"/>
    <x v="0"/>
    <x v="0"/>
    <x v="0"/>
    <x v="0"/>
    <x v="1"/>
    <x v="2"/>
    <x v="617"/>
    <n v="2"/>
    <n v="1800000"/>
    <n v="3600000"/>
    <n v="0"/>
    <n v="3600000"/>
    <m/>
    <n v="0"/>
    <n v="246080"/>
    <n v="290880"/>
    <n v="270080"/>
    <n v="286080"/>
    <n v="428440"/>
    <n v="278080"/>
    <n v="366080"/>
    <n v="322880"/>
    <n v="374080"/>
    <n v="412440"/>
    <n v="324880"/>
    <s v="WA.2378.EBA.957.101.B"/>
    <s v="WA.2378.EBA.957.101.B.522151"/>
    <s v="WA.2378.EBA.957.101.B.522151.000258"/>
    <s v="000258"/>
    <s v="WA.2378.EBA.957.101.B.522151.2"/>
    <s v="2"/>
    <s v="Advokasi Permasalahan Hukum"/>
    <x v="0"/>
    <m/>
    <m/>
    <s v="Belanja Barang"/>
    <s v="Belanja Barang Non Operasional"/>
    <s v="Belanja Jasa"/>
    <s v="Non Covid"/>
  </r>
  <r>
    <s v="12"/>
    <s v="626402"/>
    <s v="SEKRETARIAT BADAN RISET DAN SUMBERDAYA MANUSIA KELAUTAN DAN PERIKANAN"/>
    <x v="0"/>
    <x v="0"/>
    <x v="0"/>
    <x v="0"/>
    <x v="0"/>
    <x v="1"/>
    <x v="3"/>
    <x v="618"/>
    <n v="40"/>
    <n v="3577000"/>
    <n v="143090000"/>
    <n v="0"/>
    <n v="143090000"/>
    <m/>
    <n v="0"/>
    <n v="9780996"/>
    <n v="11561672"/>
    <n v="10734930"/>
    <n v="11370885"/>
    <n v="17029300"/>
    <n v="11052908"/>
    <n v="14550663"/>
    <n v="12833583"/>
    <n v="14868641"/>
    <n v="16393344.000000002"/>
    <n v="12913078"/>
    <s v="WA.2378.EBA.957.101.B"/>
    <s v="WA.2378.EBA.957.101.B.524111"/>
    <s v="WA.2378.EBA.957.101.B.524111.000259"/>
    <s v="000259"/>
    <s v="WA.2378.EBA.957.101.B.524111.1"/>
    <s v="1"/>
    <s v="Advokasi Permasalahan Hukum"/>
    <x v="0"/>
    <m/>
    <m/>
    <s v="Belanja Barang"/>
    <s v="Belanja Barang Non Operasional"/>
    <s v="Perjalanan Dinas"/>
    <s v="Non Covid"/>
  </r>
  <r>
    <s v="12"/>
    <s v="626402"/>
    <s v="SEKRETARIAT BADAN RISET DAN SUMBERDAYA MANUSIA KELAUTAN DAN PERIKANAN"/>
    <x v="0"/>
    <x v="0"/>
    <x v="0"/>
    <x v="0"/>
    <x v="0"/>
    <x v="1"/>
    <x v="28"/>
    <x v="543"/>
    <n v="12"/>
    <n v="210000"/>
    <n v="2520000"/>
    <n v="0"/>
    <n v="2520000"/>
    <m/>
    <n v="0"/>
    <n v="172256"/>
    <n v="203616"/>
    <n v="189056"/>
    <n v="200256"/>
    <n v="299908"/>
    <n v="194656"/>
    <n v="256255.99999999997"/>
    <n v="226016"/>
    <n v="261856"/>
    <n v="288708"/>
    <n v="227416"/>
    <s v="WA.2378.EBA.957.101.B"/>
    <s v="WA.2378.EBA.957.101.B.524114"/>
    <s v="WA.2378.EBA.957.101.B.524114.000260"/>
    <s v="000260"/>
    <s v="WA.2378.EBA.957.101.B.524114.1"/>
    <s v="1"/>
    <s v="Advokasi Permasalahan Hukum"/>
    <x v="0"/>
    <m/>
    <m/>
    <s v="Belanja Barang"/>
    <s v="Belanja Barang Non Operasional"/>
    <s v="Perjalanan Dinas"/>
    <s v="Non Covid"/>
  </r>
  <r>
    <s v="12"/>
    <s v="626402"/>
    <s v="SEKRETARIAT BADAN RISET DAN SUMBERDAYA MANUSIA KELAUTAN DAN PERIKANAN"/>
    <x v="0"/>
    <x v="0"/>
    <x v="0"/>
    <x v="0"/>
    <x v="0"/>
    <x v="1"/>
    <x v="28"/>
    <x v="342"/>
    <n v="12"/>
    <n v="150000"/>
    <n v="1800000"/>
    <n v="0"/>
    <n v="1800000"/>
    <m/>
    <n v="0"/>
    <n v="123040"/>
    <n v="145440"/>
    <n v="135040"/>
    <n v="143040"/>
    <n v="214220"/>
    <n v="139040"/>
    <n v="183039"/>
    <n v="161439"/>
    <n v="187040"/>
    <n v="206220"/>
    <n v="162442"/>
    <s v="WA.2378.EBA.957.101.B"/>
    <s v="WA.2378.EBA.957.101.B.524114"/>
    <s v="WA.2378.EBA.957.101.B.524114.000261"/>
    <s v="000261"/>
    <s v="WA.2378.EBA.957.101.B.524114.2"/>
    <s v="2"/>
    <s v="Advokasi Permasalahan Hukum"/>
    <x v="0"/>
    <m/>
    <m/>
    <s v="Belanja Barang"/>
    <s v="Belanja Barang Non Operasional"/>
    <s v="Perjalanan Dinas"/>
    <s v="Non Covid"/>
  </r>
  <r>
    <s v="12"/>
    <s v="626402"/>
    <s v="SEKRETARIAT BADAN RISET DAN SUMBERDAYA MANUSIA KELAUTAN DAN PERIKANAN"/>
    <x v="0"/>
    <x v="0"/>
    <x v="0"/>
    <x v="1"/>
    <x v="30"/>
    <x v="2"/>
    <x v="4"/>
    <x v="619"/>
    <n v="0"/>
    <n v="0"/>
    <n v="0"/>
    <n v="0"/>
    <n v="0"/>
    <m/>
    <n v="0"/>
    <n v="0"/>
    <n v="0"/>
    <n v="0"/>
    <n v="0"/>
    <n v="0"/>
    <n v="0"/>
    <n v="0"/>
    <n v="0"/>
    <n v="0"/>
    <n v="0"/>
    <n v="0"/>
    <s v="WA.2378.EBA.958.101.A"/>
    <s v="WA.2378.EBA.958.101.A.521213"/>
    <s v="WA.2378.EBA.958.101.A.521213.000263"/>
    <s v="000263"/>
    <s v="WA.2378.EBA.958.101.A.521213.1"/>
    <s v="1"/>
    <s v="TANPA SUB KOMPONEN"/>
    <x v="0"/>
    <m/>
    <m/>
    <s v="Belanja Barang"/>
    <s v="Belanja Barang Non Operasional"/>
    <s v="Honor Output Kegiatan"/>
    <s v="Non Covid"/>
  </r>
  <r>
    <s v="12"/>
    <s v="626402"/>
    <s v="SEKRETARIAT BADAN RISET DAN SUMBERDAYA MANUSIA KELAUTAN DAN PERIKANAN"/>
    <x v="0"/>
    <x v="0"/>
    <x v="0"/>
    <x v="1"/>
    <x v="30"/>
    <x v="2"/>
    <x v="4"/>
    <x v="620"/>
    <n v="0"/>
    <n v="0"/>
    <n v="0"/>
    <n v="0"/>
    <n v="0"/>
    <m/>
    <n v="0"/>
    <n v="0"/>
    <n v="0"/>
    <n v="0"/>
    <n v="0"/>
    <n v="0"/>
    <n v="0"/>
    <n v="0"/>
    <n v="0"/>
    <n v="0"/>
    <n v="0"/>
    <n v="0"/>
    <s v="WA.2378.EBA.958.101.A"/>
    <s v="WA.2378.EBA.958.101.A.521213"/>
    <s v="WA.2378.EBA.958.101.A.521213.000270"/>
    <s v="000270"/>
    <s v="WA.2378.EBA.958.101.A.521213.8"/>
    <s v="8"/>
    <s v="TANPA SUB KOMPONEN"/>
    <x v="0"/>
    <m/>
    <m/>
    <s v="Belanja Barang"/>
    <s v="Belanja Barang Non Operasional"/>
    <s v="Honor Output Kegiatan"/>
    <s v="Non Covid"/>
  </r>
  <r>
    <s v="12"/>
    <s v="626402"/>
    <s v="SEKRETARIAT BADAN RISET DAN SUMBERDAYA MANUSIA KELAUTAN DAN PERIKANAN"/>
    <x v="0"/>
    <x v="0"/>
    <x v="0"/>
    <x v="1"/>
    <x v="30"/>
    <x v="2"/>
    <x v="4"/>
    <x v="621"/>
    <n v="0"/>
    <n v="0"/>
    <n v="0"/>
    <n v="0"/>
    <n v="0"/>
    <m/>
    <n v="0"/>
    <n v="0"/>
    <n v="0"/>
    <n v="0"/>
    <n v="0"/>
    <n v="0"/>
    <n v="0"/>
    <n v="0"/>
    <n v="0"/>
    <n v="0"/>
    <n v="0"/>
    <n v="0"/>
    <s v="WA.2378.EBA.958.101.A"/>
    <s v="WA.2378.EBA.958.101.A.521213"/>
    <s v="WA.2378.EBA.958.101.A.521213.000274"/>
    <s v="000274"/>
    <s v="WA.2378.EBA.958.101.A.521213.12"/>
    <s v="12"/>
    <s v="TANPA SUB KOMPONEN"/>
    <x v="0"/>
    <m/>
    <m/>
    <s v="Belanja Barang"/>
    <s v="Belanja Barang Non Operasional"/>
    <s v="Honor Output Kegiatan"/>
    <s v="Non Covid"/>
  </r>
  <r>
    <s v="12"/>
    <s v="626402"/>
    <s v="SEKRETARIAT BADAN RISET DAN SUMBERDAYA MANUSIA KELAUTAN DAN PERIKANAN"/>
    <x v="0"/>
    <x v="0"/>
    <x v="0"/>
    <x v="1"/>
    <x v="1"/>
    <x v="2"/>
    <x v="1"/>
    <x v="622"/>
    <n v="2"/>
    <n v="100000"/>
    <n v="200000"/>
    <n v="0"/>
    <n v="200000"/>
    <m/>
    <n v="0"/>
    <n v="10256"/>
    <n v="10256"/>
    <n v="10256"/>
    <n v="10256"/>
    <n v="10256"/>
    <n v="10256"/>
    <n v="23179"/>
    <n v="74256"/>
    <n v="10256"/>
    <n v="10256"/>
    <n v="20517"/>
    <s v="WA.2378.EBA.958.102.A"/>
    <s v="WA.2378.EBA.958.102.A.521811"/>
    <s v="WA.2378.EBA.958.102.A.521811.000290"/>
    <s v="000290"/>
    <s v="WA.2378.EBA.958.102.A.521811.3"/>
    <s v="3"/>
    <s v="TANPA SUB KOMPONEN"/>
    <x v="0"/>
    <m/>
    <m/>
    <s v="Belanja Barang"/>
    <s v="Belanja Barang Non Operasional"/>
    <s v="Persediaan"/>
    <s v="Non Covid"/>
  </r>
  <r>
    <s v="12"/>
    <s v="626402"/>
    <s v="SEKRETARIAT BADAN RISET DAN SUMBERDAYA MANUSIA KELAUTAN DAN PERIKANAN"/>
    <x v="0"/>
    <x v="0"/>
    <x v="0"/>
    <x v="1"/>
    <x v="1"/>
    <x v="2"/>
    <x v="2"/>
    <x v="544"/>
    <n v="12"/>
    <n v="1400000"/>
    <n v="16800000"/>
    <n v="0"/>
    <n v="16800000"/>
    <m/>
    <n v="0"/>
    <n v="861538"/>
    <n v="861538"/>
    <n v="861538"/>
    <n v="861538"/>
    <n v="861538"/>
    <n v="861538"/>
    <n v="1947077"/>
    <n v="6237538"/>
    <n v="861538"/>
    <n v="861538"/>
    <n v="1723081"/>
    <s v="WA.2378.EBA.958.102.A"/>
    <s v="WA.2378.EBA.958.102.A.522151"/>
    <s v="WA.2378.EBA.958.102.A.522151.000291"/>
    <s v="000291"/>
    <s v="WA.2378.EBA.958.102.A.522151.1"/>
    <s v="1"/>
    <s v="TANPA SUB KOMPONEN"/>
    <x v="0"/>
    <m/>
    <m/>
    <s v="Belanja Barang"/>
    <s v="Belanja Barang Non Operasional"/>
    <s v="Belanja Jasa"/>
    <s v="Non Covid"/>
  </r>
  <r>
    <s v="12"/>
    <s v="626402"/>
    <s v="SEKRETARIAT BADAN RISET DAN SUMBERDAYA MANUSIA KELAUTAN DAN PERIKANAN"/>
    <x v="0"/>
    <x v="0"/>
    <x v="0"/>
    <x v="1"/>
    <x v="1"/>
    <x v="2"/>
    <x v="3"/>
    <x v="623"/>
    <n v="8"/>
    <n v="5000000"/>
    <n v="40000000"/>
    <n v="0"/>
    <n v="40000000"/>
    <m/>
    <n v="0"/>
    <n v="2051281"/>
    <n v="2051281"/>
    <n v="2051281"/>
    <n v="2051281"/>
    <n v="2051281"/>
    <n v="2051281"/>
    <n v="4635897"/>
    <n v="14851282"/>
    <n v="2051281"/>
    <n v="2051281"/>
    <n v="4102573.0000000005"/>
    <s v="WA.2378.EBA.958.102.A"/>
    <s v="WA.2378.EBA.958.102.A.524111"/>
    <s v="WA.2378.EBA.958.102.A.524111.000293"/>
    <s v="000293"/>
    <s v="WA.2378.EBA.958.102.A.524111.1"/>
    <s v="1"/>
    <s v="TANPA SUB KOMPONEN"/>
    <x v="0"/>
    <m/>
    <m/>
    <s v="Belanja Barang"/>
    <s v="Belanja Barang Non Operasional"/>
    <s v="Perjalanan Dinas"/>
    <s v="Non Covid"/>
  </r>
  <r>
    <s v="12"/>
    <s v="626402"/>
    <s v="SEKRETARIAT BADAN RISET DAN SUMBERDAYA MANUSIA KELAUTAN DAN PERIKANAN"/>
    <x v="0"/>
    <x v="0"/>
    <x v="0"/>
    <x v="1"/>
    <x v="2"/>
    <x v="2"/>
    <x v="3"/>
    <x v="624"/>
    <n v="6"/>
    <n v="5000000"/>
    <n v="30000000"/>
    <n v="0"/>
    <n v="30000000"/>
    <m/>
    <n v="0"/>
    <n v="857143"/>
    <n v="3000000"/>
    <n v="3000000"/>
    <n v="3000000"/>
    <n v="2142857"/>
    <n v="3000000"/>
    <n v="3000000"/>
    <n v="3000000"/>
    <n v="3000000"/>
    <n v="3000000"/>
    <n v="3000000"/>
    <s v="WA.2378.EBA.958.103.A"/>
    <s v="WA.2378.EBA.958.103.A.524111"/>
    <s v="WA.2378.EBA.958.103.A.524111.000296"/>
    <s v="000296"/>
    <s v="WA.2378.EBA.958.103.A.524111.1"/>
    <s v="1"/>
    <s v="TANPA SUB KOMPONEN"/>
    <x v="0"/>
    <m/>
    <m/>
    <s v="Belanja Barang"/>
    <s v="Belanja Barang Non Operasional"/>
    <s v="Perjalanan Dinas"/>
    <s v="Non Covid"/>
  </r>
  <r>
    <s v="12"/>
    <s v="626402"/>
    <s v="SEKRETARIAT BADAN RISET DAN SUMBERDAYA MANUSIA KELAUTAN DAN PERIKANAN"/>
    <x v="0"/>
    <x v="0"/>
    <x v="0"/>
    <x v="1"/>
    <x v="2"/>
    <x v="2"/>
    <x v="3"/>
    <x v="625"/>
    <n v="4"/>
    <n v="5000000"/>
    <n v="20000000"/>
    <n v="0"/>
    <n v="20000000"/>
    <m/>
    <n v="0"/>
    <n v="571429"/>
    <n v="2000000"/>
    <n v="2000000"/>
    <n v="2000000"/>
    <n v="1428571"/>
    <n v="2000000"/>
    <n v="2000000"/>
    <n v="2000000"/>
    <n v="2000000"/>
    <n v="2000000"/>
    <n v="2000000"/>
    <s v="WA.2378.EBA.958.103.A"/>
    <s v="WA.2378.EBA.958.103.A.524111"/>
    <s v="WA.2378.EBA.958.103.A.524111.000297"/>
    <s v="000297"/>
    <s v="WA.2378.EBA.958.103.A.524111.2"/>
    <s v="2"/>
    <s v="TANPA SUB KOMPONEN"/>
    <x v="0"/>
    <m/>
    <m/>
    <s v="Belanja Barang"/>
    <s v="Belanja Barang Non Operasional"/>
    <s v="Perjalanan Dinas"/>
    <s v="Non Covid"/>
  </r>
  <r>
    <s v="12"/>
    <s v="626402"/>
    <s v="SEKRETARIAT BADAN RISET DAN SUMBERDAYA MANUSIA KELAUTAN DAN PERIKANAN"/>
    <x v="0"/>
    <x v="0"/>
    <x v="0"/>
    <x v="1"/>
    <x v="3"/>
    <x v="3"/>
    <x v="0"/>
    <x v="626"/>
    <n v="200"/>
    <n v="151000"/>
    <n v="30200000"/>
    <n v="0"/>
    <n v="30200000"/>
    <m/>
    <n v="0"/>
    <n v="2671686"/>
    <n v="2564972"/>
    <n v="1529849"/>
    <n v="2671686"/>
    <n v="3205255"/>
    <n v="2735714"/>
    <n v="2671686"/>
    <n v="3098541"/>
    <n v="2897919"/>
    <n v="2518829"/>
    <n v="3633863"/>
    <s v="WA.2378.EBA.958.106.A"/>
    <s v="WA.2378.EBA.958.106.A.521211"/>
    <s v="WA.2378.EBA.958.106.A.521211.000298"/>
    <s v="000298"/>
    <s v="WA.2378.EBA.958.106.A.521211.1"/>
    <s v="1"/>
    <s v="Penyusunan dan/atau Evaluasi Kesepakatan Kerja Sama Internasional Lingkup Sekretariat dan/atau BRSDM KP"/>
    <x v="0"/>
    <m/>
    <m/>
    <s v="Belanja Barang"/>
    <s v="Belanja Barang Non Operasional"/>
    <s v="Belanja Bahan"/>
    <s v="Non Covid"/>
  </r>
  <r>
    <s v="12"/>
    <s v="626402"/>
    <s v="SEKRETARIAT BADAN RISET DAN SUMBERDAYA MANUSIA KELAUTAN DAN PERIKANAN"/>
    <x v="0"/>
    <x v="0"/>
    <x v="0"/>
    <x v="1"/>
    <x v="3"/>
    <x v="3"/>
    <x v="3"/>
    <x v="627"/>
    <n v="50"/>
    <n v="4444000"/>
    <n v="222200000"/>
    <n v="0"/>
    <n v="222200000"/>
    <m/>
    <n v="0"/>
    <n v="19657241"/>
    <n v="18872082"/>
    <n v="11256040"/>
    <n v="19657241"/>
    <n v="23583036"/>
    <n v="20128336"/>
    <n v="19657241"/>
    <n v="22797877"/>
    <n v="21321778"/>
    <n v="18532579"/>
    <n v="26736549"/>
    <s v="WA.2378.EBA.958.106.A"/>
    <s v="WA.2378.EBA.958.106.A.524111"/>
    <s v="WA.2378.EBA.958.106.A.524111.000301"/>
    <s v="000301"/>
    <s v="WA.2378.EBA.958.106.A.524111.1"/>
    <s v="1"/>
    <s v="Penyusunan dan/atau Evaluasi Kesepakatan Kerja Sama Internasional Lingkup Sekretariat dan/atau BRSDM KP"/>
    <x v="0"/>
    <m/>
    <m/>
    <s v="Belanja Barang"/>
    <s v="Belanja Barang Non Operasional"/>
    <s v="Perjalanan Dinas"/>
    <s v="Non Covid"/>
  </r>
  <r>
    <s v="12"/>
    <s v="626402"/>
    <s v="SEKRETARIAT BADAN RISET DAN SUMBERDAYA MANUSIA KELAUTAN DAN PERIKANAN"/>
    <x v="0"/>
    <x v="0"/>
    <x v="0"/>
    <x v="1"/>
    <x v="3"/>
    <x v="3"/>
    <x v="8"/>
    <x v="628"/>
    <n v="150"/>
    <n v="210000"/>
    <n v="31500000"/>
    <n v="0"/>
    <n v="31500000"/>
    <m/>
    <n v="0"/>
    <n v="2786693"/>
    <n v="2675385"/>
    <n v="1595703"/>
    <n v="2786693"/>
    <n v="3343230"/>
    <n v="2853477"/>
    <n v="2786693"/>
    <n v="3231922"/>
    <n v="3022664"/>
    <n v="2627256"/>
    <n v="3790284"/>
    <s v="WA.2378.EBA.958.106.A"/>
    <s v="WA.2378.EBA.958.106.A.524113"/>
    <s v="WA.2378.EBA.958.106.A.524113.000302"/>
    <s v="000302"/>
    <s v="WA.2378.EBA.958.106.A.524113.1"/>
    <s v="1"/>
    <s v="Penyusunan dan/atau Evaluasi Kesepakatan Kerja Sama Internasional Lingkup Sekretariat dan/atau BRSDM KP"/>
    <x v="0"/>
    <m/>
    <m/>
    <s v="Belanja Barang"/>
    <s v="Belanja Barang Non Operasional"/>
    <s v="Perjalanan Dinas"/>
    <s v="Non Covid"/>
  </r>
  <r>
    <s v="12"/>
    <s v="626402"/>
    <s v="SEKRETARIAT BADAN RISET DAN SUMBERDAYA MANUSIA KELAUTAN DAN PERIKANAN"/>
    <x v="0"/>
    <x v="0"/>
    <x v="0"/>
    <x v="1"/>
    <x v="3"/>
    <x v="3"/>
    <x v="8"/>
    <x v="629"/>
    <n v="150"/>
    <n v="150000"/>
    <n v="22500000"/>
    <n v="0"/>
    <n v="22500000"/>
    <m/>
    <n v="0"/>
    <n v="1990495"/>
    <n v="1910989"/>
    <n v="1139788"/>
    <n v="1990495"/>
    <n v="2388021"/>
    <n v="2038198"/>
    <n v="1990495"/>
    <n v="2308516"/>
    <n v="2159046"/>
    <n v="1876611"/>
    <n v="2707346"/>
    <s v="WA.2378.EBA.958.106.A"/>
    <s v="WA.2378.EBA.958.106.A.524113"/>
    <s v="WA.2378.EBA.958.106.A.524113.000303"/>
    <s v="000303"/>
    <s v="WA.2378.EBA.958.106.A.524113.2"/>
    <s v="2"/>
    <s v="Penyusunan dan/atau Evaluasi Kesepakatan Kerja Sama Internasional Lingkup Sekretariat dan/atau BRSDM KP"/>
    <x v="0"/>
    <m/>
    <m/>
    <s v="Belanja Barang"/>
    <s v="Belanja Barang Non Operasional"/>
    <s v="Perjalanan Dinas"/>
    <s v="Non Covid"/>
  </r>
  <r>
    <s v="12"/>
    <s v="626402"/>
    <s v="SEKRETARIAT BADAN RISET DAN SUMBERDAYA MANUSIA KELAUTAN DAN PERIKANAN"/>
    <x v="0"/>
    <x v="0"/>
    <x v="0"/>
    <x v="1"/>
    <x v="3"/>
    <x v="3"/>
    <x v="39"/>
    <x v="630"/>
    <n v="32"/>
    <n v="62500000"/>
    <n v="2000000000"/>
    <n v="0"/>
    <n v="2000000000"/>
    <m/>
    <n v="0"/>
    <n v="176932862"/>
    <n v="169865722"/>
    <n v="101314488"/>
    <n v="176932862"/>
    <n v="212268551"/>
    <n v="181173145"/>
    <n v="176932862"/>
    <n v="205201413"/>
    <n v="191915194"/>
    <n v="166809894"/>
    <n v="240653007"/>
    <s v="WA.2378.EBA.958.106.A"/>
    <s v="WA.2378.EBA.958.106.A.524211"/>
    <s v="WA.2378.EBA.958.106.A.524211.000304"/>
    <s v="000304"/>
    <s v="WA.2378.EBA.958.106.A.524211.1"/>
    <s v="1"/>
    <s v="Penyusunan dan/atau Evaluasi Kesepakatan Kerja Sama Internasional Lingkup Sekretariat dan/atau BRSDM KP"/>
    <x v="0"/>
    <m/>
    <m/>
    <s v="Belanja Barang"/>
    <s v="Belanja Barang Non Operasional"/>
    <s v="Perjalanan Dinas"/>
    <s v="Non Covid"/>
  </r>
  <r>
    <s v="12"/>
    <s v="626402"/>
    <s v="SEKRETARIAT BADAN RISET DAN SUMBERDAYA MANUSIA KELAUTAN DAN PERIKANAN"/>
    <x v="0"/>
    <x v="0"/>
    <x v="0"/>
    <x v="1"/>
    <x v="3"/>
    <x v="4"/>
    <x v="0"/>
    <x v="631"/>
    <n v="40"/>
    <n v="150000"/>
    <n v="6000000"/>
    <n v="0"/>
    <n v="6000000"/>
    <m/>
    <n v="0"/>
    <n v="530799"/>
    <n v="509597"/>
    <n v="303943"/>
    <n v="530799"/>
    <n v="636806"/>
    <n v="543519"/>
    <n v="530799"/>
    <n v="615604"/>
    <n v="575746"/>
    <n v="500430"/>
    <n v="721958"/>
    <s v="WA.2378.EBA.958.106.B"/>
    <s v="WA.2378.EBA.958.106.B.521211"/>
    <s v="WA.2378.EBA.958.106.B.521211.000305"/>
    <s v="000305"/>
    <s v="WA.2378.EBA.958.106.B.521211.1"/>
    <s v="1"/>
    <s v="Penyusunan dan/atau Evaluasi Kesepakatan Kerja Sama Antar Lembaga Lingkup Sekretariat dan/atau BRSDM KP"/>
    <x v="0"/>
    <m/>
    <m/>
    <s v="Belanja Barang"/>
    <s v="Belanja Barang Non Operasional"/>
    <s v="Belanja Bahan"/>
    <s v="Non Covid"/>
  </r>
  <r>
    <s v="12"/>
    <s v="626402"/>
    <s v="SEKRETARIAT BADAN RISET DAN SUMBERDAYA MANUSIA KELAUTAN DAN PERIKANAN"/>
    <x v="0"/>
    <x v="0"/>
    <x v="0"/>
    <x v="1"/>
    <x v="3"/>
    <x v="4"/>
    <x v="0"/>
    <x v="632"/>
    <n v="40"/>
    <n v="150000"/>
    <n v="6000000"/>
    <n v="0"/>
    <n v="6000000"/>
    <m/>
    <n v="0"/>
    <n v="530799"/>
    <n v="509597"/>
    <n v="303943"/>
    <n v="530799"/>
    <n v="636806"/>
    <n v="543519"/>
    <n v="530799"/>
    <n v="615604"/>
    <n v="575746"/>
    <n v="500430"/>
    <n v="721958"/>
    <s v="WA.2378.EBA.958.106.B"/>
    <s v="WA.2378.EBA.958.106.B.521211"/>
    <s v="WA.2378.EBA.958.106.B.521211.000306"/>
    <s v="000306"/>
    <s v="WA.2378.EBA.958.106.B.521211.2"/>
    <s v="2"/>
    <s v="Penyusunan dan/atau Evaluasi Kesepakatan Kerja Sama Antar Lembaga Lingkup Sekretariat dan/atau BRSDM KP"/>
    <x v="0"/>
    <m/>
    <m/>
    <s v="Belanja Barang"/>
    <s v="Belanja Barang Non Operasional"/>
    <s v="Belanja Bahan"/>
    <s v="Non Covid"/>
  </r>
  <r>
    <s v="12"/>
    <s v="626402"/>
    <s v="SEKRETARIAT BADAN RISET DAN SUMBERDAYA MANUSIA KELAUTAN DAN PERIKANAN"/>
    <x v="0"/>
    <x v="0"/>
    <x v="0"/>
    <x v="1"/>
    <x v="3"/>
    <x v="4"/>
    <x v="0"/>
    <x v="633"/>
    <n v="40"/>
    <n v="150000"/>
    <n v="6000000"/>
    <n v="0"/>
    <n v="6000000"/>
    <m/>
    <n v="0"/>
    <n v="530799"/>
    <n v="509597"/>
    <n v="303943"/>
    <n v="530799"/>
    <n v="636806"/>
    <n v="543519"/>
    <n v="530799"/>
    <n v="615604"/>
    <n v="575746"/>
    <n v="500430"/>
    <n v="721958"/>
    <s v="WA.2378.EBA.958.106.B"/>
    <s v="WA.2378.EBA.958.106.B.521211"/>
    <s v="WA.2378.EBA.958.106.B.521211.000307"/>
    <s v="000307"/>
    <s v="WA.2378.EBA.958.106.B.521211.3"/>
    <s v="3"/>
    <s v="Penyusunan dan/atau Evaluasi Kesepakatan Kerja Sama Antar Lembaga Lingkup Sekretariat dan/atau BRSDM KP"/>
    <x v="0"/>
    <m/>
    <m/>
    <s v="Belanja Barang"/>
    <s v="Belanja Barang Non Operasional"/>
    <s v="Belanja Bahan"/>
    <s v="Non Covid"/>
  </r>
  <r>
    <s v="12"/>
    <s v="626402"/>
    <s v="SEKRETARIAT BADAN RISET DAN SUMBERDAYA MANUSIA KELAUTAN DAN PERIKANAN"/>
    <x v="0"/>
    <x v="0"/>
    <x v="0"/>
    <x v="1"/>
    <x v="3"/>
    <x v="4"/>
    <x v="0"/>
    <x v="634"/>
    <n v="40"/>
    <n v="150000"/>
    <n v="6000000"/>
    <n v="0"/>
    <n v="6000000"/>
    <m/>
    <n v="0"/>
    <n v="530799"/>
    <n v="509597"/>
    <n v="303943"/>
    <n v="530799"/>
    <n v="636806"/>
    <n v="543519"/>
    <n v="530799"/>
    <n v="615604"/>
    <n v="575746"/>
    <n v="500430"/>
    <n v="721958"/>
    <s v="WA.2378.EBA.958.106.B"/>
    <s v="WA.2378.EBA.958.106.B.521211"/>
    <s v="WA.2378.EBA.958.106.B.521211.000308"/>
    <s v="000308"/>
    <s v="WA.2378.EBA.958.106.B.521211.4"/>
    <s v="4"/>
    <s v="Penyusunan dan/atau Evaluasi Kesepakatan Kerja Sama Antar Lembaga Lingkup Sekretariat dan/atau BRSDM KP"/>
    <x v="0"/>
    <m/>
    <m/>
    <s v="Belanja Barang"/>
    <s v="Belanja Barang Non Operasional"/>
    <s v="Belanja Bahan"/>
    <s v="Non Covid"/>
  </r>
  <r>
    <s v="12"/>
    <s v="626402"/>
    <s v="SEKRETARIAT BADAN RISET DAN SUMBERDAYA MANUSIA KELAUTAN DAN PERIKANAN"/>
    <x v="0"/>
    <x v="0"/>
    <x v="0"/>
    <x v="1"/>
    <x v="3"/>
    <x v="4"/>
    <x v="2"/>
    <x v="544"/>
    <n v="8"/>
    <n v="1400000"/>
    <n v="11200000"/>
    <n v="0"/>
    <n v="11200000"/>
    <m/>
    <n v="0"/>
    <n v="990824"/>
    <n v="951248"/>
    <n v="567361"/>
    <n v="990824"/>
    <n v="1188704"/>
    <n v="1014570"/>
    <n v="990824"/>
    <n v="1149128"/>
    <n v="1074725"/>
    <n v="934135"/>
    <n v="1347657"/>
    <s v="WA.2378.EBA.958.106.B"/>
    <s v="WA.2378.EBA.958.106.B.522151"/>
    <s v="WA.2378.EBA.958.106.B.522151.000312"/>
    <s v="000312"/>
    <s v="WA.2378.EBA.958.106.B.522151.1"/>
    <s v="1"/>
    <s v="Penyusunan dan/atau Evaluasi Kesepakatan Kerja Sama Antar Lembaga Lingkup Sekretariat dan/atau BRSDM KP"/>
    <x v="0"/>
    <m/>
    <m/>
    <s v="Belanja Barang"/>
    <s v="Belanja Barang Non Operasional"/>
    <s v="Belanja Jasa"/>
    <s v="Non Covid"/>
  </r>
  <r>
    <s v="12"/>
    <s v="626402"/>
    <s v="SEKRETARIAT BADAN RISET DAN SUMBERDAYA MANUSIA KELAUTAN DAN PERIKANAN"/>
    <x v="0"/>
    <x v="0"/>
    <x v="0"/>
    <x v="1"/>
    <x v="3"/>
    <x v="4"/>
    <x v="2"/>
    <x v="322"/>
    <n v="8"/>
    <n v="900000"/>
    <n v="7200000"/>
    <n v="0"/>
    <n v="7200000"/>
    <m/>
    <n v="0"/>
    <n v="636958"/>
    <n v="611517"/>
    <n v="364732"/>
    <n v="636958"/>
    <n v="764167"/>
    <n v="652223"/>
    <n v="636958"/>
    <n v="738725"/>
    <n v="690895"/>
    <n v="600516"/>
    <n v="866351"/>
    <s v="WA.2378.EBA.958.106.B"/>
    <s v="WA.2378.EBA.958.106.B.522151"/>
    <s v="WA.2378.EBA.958.106.B.522151.000313"/>
    <s v="000313"/>
    <s v="WA.2378.EBA.958.106.B.522151.2"/>
    <s v="2"/>
    <s v="Penyusunan dan/atau Evaluasi Kesepakatan Kerja Sama Antar Lembaga Lingkup Sekretariat dan/atau BRSDM KP"/>
    <x v="0"/>
    <m/>
    <m/>
    <s v="Belanja Barang"/>
    <s v="Belanja Barang Non Operasional"/>
    <s v="Belanja Jasa"/>
    <s v="Non Covid"/>
  </r>
  <r>
    <s v="12"/>
    <s v="626402"/>
    <s v="SEKRETARIAT BADAN RISET DAN SUMBERDAYA MANUSIA KELAUTAN DAN PERIKANAN"/>
    <x v="0"/>
    <x v="0"/>
    <x v="0"/>
    <x v="1"/>
    <x v="3"/>
    <x v="4"/>
    <x v="3"/>
    <x v="635"/>
    <n v="50"/>
    <n v="5500000"/>
    <n v="275000000"/>
    <n v="0"/>
    <n v="275000000"/>
    <m/>
    <n v="0"/>
    <n v="24328269"/>
    <n v="23356537"/>
    <n v="13930742"/>
    <n v="24328269"/>
    <n v="29186926"/>
    <n v="24911307"/>
    <n v="24328269"/>
    <n v="28215194"/>
    <n v="26388339"/>
    <n v="22936360"/>
    <n v="33089788"/>
    <s v="WA.2378.EBA.958.106.B"/>
    <s v="WA.2378.EBA.958.106.B.524111"/>
    <s v="WA.2378.EBA.958.106.B.524111.000315"/>
    <s v="000315"/>
    <s v="WA.2378.EBA.958.106.B.524111.1"/>
    <s v="1"/>
    <s v="Penyusunan dan/atau Evaluasi Kesepakatan Kerja Sama Antar Lembaga Lingkup Sekretariat dan/atau BRSDM KP"/>
    <x v="0"/>
    <m/>
    <m/>
    <s v="Belanja Barang"/>
    <s v="Belanja Barang Non Operasional"/>
    <s v="Perjalanan Dinas"/>
    <s v="Non Covid"/>
  </r>
  <r>
    <s v="12"/>
    <s v="626402"/>
    <s v="SEKRETARIAT BADAN RISET DAN SUMBERDAYA MANUSIA KELAUTAN DAN PERIKANAN"/>
    <x v="0"/>
    <x v="0"/>
    <x v="0"/>
    <x v="1"/>
    <x v="3"/>
    <x v="4"/>
    <x v="8"/>
    <x v="636"/>
    <n v="150"/>
    <n v="210000"/>
    <n v="31500000"/>
    <n v="0"/>
    <n v="31500000"/>
    <m/>
    <n v="0"/>
    <n v="2786693"/>
    <n v="2675385"/>
    <n v="1595703"/>
    <n v="2786693"/>
    <n v="3343230"/>
    <n v="2853477"/>
    <n v="2786693"/>
    <n v="3231922"/>
    <n v="3022664"/>
    <n v="2627256"/>
    <n v="3790284"/>
    <s v="WA.2378.EBA.958.106.B"/>
    <s v="WA.2378.EBA.958.106.B.524113"/>
    <s v="WA.2378.EBA.958.106.B.524113.000316"/>
    <s v="000316"/>
    <s v="WA.2378.EBA.958.106.B.524113.1"/>
    <s v="1"/>
    <s v="Penyusunan dan/atau Evaluasi Kesepakatan Kerja Sama Antar Lembaga Lingkup Sekretariat dan/atau BRSDM KP"/>
    <x v="0"/>
    <m/>
    <m/>
    <s v="Belanja Barang"/>
    <s v="Belanja Barang Non Operasional"/>
    <s v="Perjalanan Dinas"/>
    <s v="Non Covid"/>
  </r>
  <r>
    <s v="12"/>
    <s v="626402"/>
    <s v="SEKRETARIAT BADAN RISET DAN SUMBERDAYA MANUSIA KELAUTAN DAN PERIKANAN"/>
    <x v="0"/>
    <x v="0"/>
    <x v="0"/>
    <x v="1"/>
    <x v="3"/>
    <x v="4"/>
    <x v="8"/>
    <x v="287"/>
    <n v="150"/>
    <n v="150000"/>
    <n v="22500000"/>
    <n v="0"/>
    <n v="22500000"/>
    <m/>
    <n v="0"/>
    <n v="1990495"/>
    <n v="1910989"/>
    <n v="1139788"/>
    <n v="1990495"/>
    <n v="2388021"/>
    <n v="2038198"/>
    <n v="1990495"/>
    <n v="2308516"/>
    <n v="2159046"/>
    <n v="1876611"/>
    <n v="2707346"/>
    <s v="WA.2378.EBA.958.106.B"/>
    <s v="WA.2378.EBA.958.106.B.524113"/>
    <s v="WA.2378.EBA.958.106.B.524113.000317"/>
    <s v="000317"/>
    <s v="WA.2378.EBA.958.106.B.524113.2"/>
    <s v="2"/>
    <s v="Penyusunan dan/atau Evaluasi Kesepakatan Kerja Sama Antar Lembaga Lingkup Sekretariat dan/atau BRSDM KP"/>
    <x v="0"/>
    <m/>
    <m/>
    <s v="Belanja Barang"/>
    <s v="Belanja Barang Non Operasional"/>
    <s v="Perjalanan Dinas"/>
    <s v="Non Covid"/>
  </r>
  <r>
    <s v="12"/>
    <s v="626402"/>
    <s v="SEKRETARIAT BADAN RISET DAN SUMBERDAYA MANUSIA KELAUTAN DAN PERIKANAN"/>
    <x v="0"/>
    <x v="0"/>
    <x v="0"/>
    <x v="1"/>
    <x v="3"/>
    <x v="4"/>
    <x v="26"/>
    <x v="637"/>
    <n v="100"/>
    <n v="822000"/>
    <n v="82200000"/>
    <n v="0"/>
    <n v="82200000"/>
    <m/>
    <n v="0"/>
    <n v="7271939"/>
    <n v="6981481"/>
    <n v="4164024.9999999995"/>
    <n v="7271939"/>
    <n v="8724237"/>
    <n v="7446216"/>
    <n v="7271939"/>
    <n v="8433778"/>
    <n v="7887714"/>
    <n v="6855887"/>
    <n v="9890845"/>
    <s v="WA.2378.EBA.958.106.B"/>
    <s v="WA.2378.EBA.958.106.B.524119"/>
    <s v="WA.2378.EBA.958.106.B.524119.000318"/>
    <s v="000318"/>
    <s v="WA.2378.EBA.958.106.B.524119.1"/>
    <s v="1"/>
    <s v="Penyusunan dan/atau Evaluasi Kesepakatan Kerja Sama Antar Lembaga Lingkup Sekretariat dan/atau BRSDM KP"/>
    <x v="0"/>
    <m/>
    <m/>
    <s v="Belanja Barang"/>
    <s v="Belanja Barang Non Operasional"/>
    <s v="Perjalanan Dinas"/>
    <s v="Non Covid"/>
  </r>
  <r>
    <s v="12"/>
    <s v="626402"/>
    <s v="SEKRETARIAT BADAN RISET DAN SUMBERDAYA MANUSIA KELAUTAN DAN PERIKANAN"/>
    <x v="0"/>
    <x v="0"/>
    <x v="0"/>
    <x v="2"/>
    <x v="4"/>
    <x v="5"/>
    <x v="3"/>
    <x v="638"/>
    <n v="20"/>
    <n v="5016000"/>
    <n v="100325000"/>
    <n v="0"/>
    <n v="100325000"/>
    <m/>
    <n v="0"/>
    <n v="7965103"/>
    <n v="8449514"/>
    <n v="8795522"/>
    <n v="9141530"/>
    <n v="9141530"/>
    <n v="10490961"/>
    <n v="9266092"/>
    <n v="9266092"/>
    <n v="8352630.9999999991"/>
    <n v="10394078"/>
    <n v="9061947"/>
    <s v="WA.2378.EBA.960.101.A"/>
    <s v="WA.2378.EBA.960.101.A.524111"/>
    <s v="WA.2378.EBA.960.101.A.524111.000754"/>
    <s v="000754"/>
    <s v="WA.2378.EBA.960.101.A.524111.1"/>
    <s v="1"/>
    <s v="Penataan Kelembagaan Lingkup BRSDM"/>
    <x v="0"/>
    <m/>
    <m/>
    <s v="Belanja Barang"/>
    <s v="Belanja Barang Non Operasional"/>
    <s v="Perjalanan Dinas"/>
    <s v="Non Covid"/>
  </r>
  <r>
    <s v="12"/>
    <s v="626402"/>
    <s v="SEKRETARIAT BADAN RISET DAN SUMBERDAYA MANUSIA KELAUTAN DAN PERIKANAN"/>
    <x v="0"/>
    <x v="0"/>
    <x v="0"/>
    <x v="2"/>
    <x v="4"/>
    <x v="5"/>
    <x v="28"/>
    <x v="543"/>
    <n v="15"/>
    <n v="210000"/>
    <n v="3150000"/>
    <n v="0"/>
    <n v="3150000"/>
    <m/>
    <n v="0"/>
    <n v="250088"/>
    <n v="265297"/>
    <n v="276161"/>
    <n v="287025"/>
    <n v="287025"/>
    <n v="329395"/>
    <n v="290936"/>
    <n v="290936"/>
    <n v="262256"/>
    <n v="326353"/>
    <n v="284528"/>
    <s v="WA.2378.EBA.960.101.A"/>
    <s v="WA.2378.EBA.960.101.A.524114"/>
    <s v="WA.2378.EBA.960.101.A.524114.000755"/>
    <s v="000755"/>
    <s v="WA.2378.EBA.960.101.A.524114.1"/>
    <s v="1"/>
    <s v="Penataan Kelembagaan Lingkup BRSDM"/>
    <x v="0"/>
    <m/>
    <m/>
    <s v="Belanja Barang"/>
    <s v="Belanja Barang Non Operasional"/>
    <s v="Perjalanan Dinas"/>
    <s v="Non Covid"/>
  </r>
  <r>
    <s v="12"/>
    <s v="626402"/>
    <s v="SEKRETARIAT BADAN RISET DAN SUMBERDAYA MANUSIA KELAUTAN DAN PERIKANAN"/>
    <x v="0"/>
    <x v="0"/>
    <x v="0"/>
    <x v="2"/>
    <x v="4"/>
    <x v="5"/>
    <x v="28"/>
    <x v="342"/>
    <n v="15"/>
    <n v="150000"/>
    <n v="2250000"/>
    <n v="0"/>
    <n v="2250000"/>
    <m/>
    <n v="0"/>
    <n v="178634"/>
    <n v="189498"/>
    <n v="197258"/>
    <n v="205018"/>
    <n v="205018"/>
    <n v="235282"/>
    <n v="207812"/>
    <n v="207812"/>
    <n v="187325"/>
    <n v="233109"/>
    <n v="203234"/>
    <s v="WA.2378.EBA.960.101.A"/>
    <s v="WA.2378.EBA.960.101.A.524114"/>
    <s v="WA.2378.EBA.960.101.A.524114.000756"/>
    <s v="000756"/>
    <s v="WA.2378.EBA.960.101.A.524114.2"/>
    <s v="2"/>
    <s v="Penataan Kelembagaan Lingkup BRSDM"/>
    <x v="0"/>
    <m/>
    <m/>
    <s v="Belanja Barang"/>
    <s v="Belanja Barang Non Operasional"/>
    <s v="Perjalanan Dinas"/>
    <s v="Non Covid"/>
  </r>
  <r>
    <s v="12"/>
    <s v="626402"/>
    <s v="SEKRETARIAT BADAN RISET DAN SUMBERDAYA MANUSIA KELAUTAN DAN PERIKANAN"/>
    <x v="0"/>
    <x v="0"/>
    <x v="0"/>
    <x v="2"/>
    <x v="4"/>
    <x v="6"/>
    <x v="2"/>
    <x v="322"/>
    <n v="2"/>
    <n v="900000"/>
    <n v="1800000"/>
    <n v="0"/>
    <n v="1800000"/>
    <m/>
    <n v="0"/>
    <n v="142907"/>
    <n v="151599"/>
    <n v="157807"/>
    <n v="164014"/>
    <n v="164014"/>
    <n v="188226"/>
    <n v="166249"/>
    <n v="166249"/>
    <n v="149860"/>
    <n v="186487"/>
    <n v="162588"/>
    <s v="WA.2378.EBA.960.101.B"/>
    <s v="WA.2378.EBA.960.101.B.522151"/>
    <s v="WA.2378.EBA.960.101.B.522151.000761"/>
    <s v="000761"/>
    <s v="WA.2378.EBA.960.101.B.522151.2"/>
    <s v="2"/>
    <s v="Fasilitasi Evaluasi Organisasi dan Tata Laksana"/>
    <x v="0"/>
    <m/>
    <m/>
    <s v="Belanja Barang"/>
    <s v="Belanja Barang Non Operasional"/>
    <s v="Belanja Jasa"/>
    <s v="Non Covid"/>
  </r>
  <r>
    <s v="12"/>
    <s v="626402"/>
    <s v="SEKRETARIAT BADAN RISET DAN SUMBERDAYA MANUSIA KELAUTAN DAN PERIKANAN"/>
    <x v="0"/>
    <x v="0"/>
    <x v="0"/>
    <x v="2"/>
    <x v="4"/>
    <x v="6"/>
    <x v="3"/>
    <x v="639"/>
    <n v="45"/>
    <n v="2365000"/>
    <n v="106425000"/>
    <n v="0"/>
    <n v="106425000"/>
    <m/>
    <n v="0"/>
    <n v="8449400"/>
    <n v="8963264"/>
    <n v="9330310"/>
    <n v="9697356"/>
    <n v="9697356"/>
    <n v="11128836"/>
    <n v="9829493"/>
    <n v="9829493"/>
    <n v="8860491"/>
    <n v="11026063"/>
    <n v="9612938"/>
    <s v="WA.2378.EBA.960.101.B"/>
    <s v="WA.2378.EBA.960.101.B.524111"/>
    <s v="WA.2378.EBA.960.101.B.524111.000762"/>
    <s v="000762"/>
    <s v="WA.2378.EBA.960.101.B.524111.1"/>
    <s v="1"/>
    <s v="Fasilitasi Evaluasi Organisasi dan Tata Laksana"/>
    <x v="0"/>
    <m/>
    <m/>
    <s v="Belanja Barang"/>
    <s v="Belanja Barang Non Operasional"/>
    <s v="Perjalanan Dinas"/>
    <s v="Non Covid"/>
  </r>
  <r>
    <s v="12"/>
    <s v="626402"/>
    <s v="SEKRETARIAT BADAN RISET DAN SUMBERDAYA MANUSIA KELAUTAN DAN PERIKANAN"/>
    <x v="0"/>
    <x v="0"/>
    <x v="0"/>
    <x v="2"/>
    <x v="4"/>
    <x v="6"/>
    <x v="28"/>
    <x v="543"/>
    <n v="15"/>
    <n v="210000"/>
    <n v="3150000"/>
    <n v="0"/>
    <n v="3150000"/>
    <m/>
    <n v="0"/>
    <n v="250088"/>
    <n v="265297"/>
    <n v="276161"/>
    <n v="287025"/>
    <n v="287025"/>
    <n v="329395"/>
    <n v="290936"/>
    <n v="290936"/>
    <n v="262256"/>
    <n v="326353"/>
    <n v="284528"/>
    <s v="WA.2378.EBA.960.101.B"/>
    <s v="WA.2378.EBA.960.101.B.524114"/>
    <s v="WA.2378.EBA.960.101.B.524114.000763"/>
    <s v="000763"/>
    <s v="WA.2378.EBA.960.101.B.524114.1"/>
    <s v="1"/>
    <s v="Fasilitasi Evaluasi Organisasi dan Tata Laksana"/>
    <x v="0"/>
    <m/>
    <m/>
    <s v="Belanja Barang"/>
    <s v="Belanja Barang Non Operasional"/>
    <s v="Perjalanan Dinas"/>
    <s v="Non Covid"/>
  </r>
  <r>
    <s v="12"/>
    <s v="626402"/>
    <s v="SEKRETARIAT BADAN RISET DAN SUMBERDAYA MANUSIA KELAUTAN DAN PERIKANAN"/>
    <x v="0"/>
    <x v="0"/>
    <x v="0"/>
    <x v="2"/>
    <x v="4"/>
    <x v="6"/>
    <x v="28"/>
    <x v="342"/>
    <n v="15"/>
    <n v="150000"/>
    <n v="2250000"/>
    <n v="0"/>
    <n v="2250000"/>
    <m/>
    <n v="0"/>
    <n v="178634"/>
    <n v="189498"/>
    <n v="197258"/>
    <n v="205018"/>
    <n v="205018"/>
    <n v="235279"/>
    <n v="207811"/>
    <n v="207811"/>
    <n v="187325"/>
    <n v="233108"/>
    <n v="203240"/>
    <s v="WA.2378.EBA.960.101.B"/>
    <s v="WA.2378.EBA.960.101.B.524114"/>
    <s v="WA.2378.EBA.960.101.B.524114.000764"/>
    <s v="000764"/>
    <s v="WA.2378.EBA.960.101.B.524114.2"/>
    <s v="2"/>
    <s v="Fasilitasi Evaluasi Organisasi dan Tata Laksana"/>
    <x v="0"/>
    <m/>
    <m/>
    <s v="Belanja Barang"/>
    <s v="Belanja Barang Non Operasional"/>
    <s v="Perjalanan Dinas"/>
    <s v="Non Covid"/>
  </r>
  <r>
    <s v="12"/>
    <s v="626402"/>
    <s v="SEKRETARIAT BADAN RISET DAN SUMBERDAYA MANUSIA KELAUTAN DAN PERIKANAN"/>
    <x v="0"/>
    <x v="0"/>
    <x v="0"/>
    <x v="2"/>
    <x v="5"/>
    <x v="7"/>
    <x v="3"/>
    <x v="640"/>
    <n v="27"/>
    <n v="4750000"/>
    <n v="128250000"/>
    <n v="0"/>
    <n v="128250000"/>
    <m/>
    <n v="0"/>
    <n v="11875774"/>
    <n v="11736387"/>
    <n v="12572709"/>
    <n v="11081268"/>
    <n v="11039452"/>
    <n v="11875774"/>
    <n v="12475139"/>
    <n v="12614526"/>
    <n v="11360042"/>
    <n v="11917590"/>
    <n v="9701339"/>
    <s v="WA.2378.EBA.960.102.A"/>
    <s v="WA.2378.EBA.960.102.A.524111"/>
    <s v="WA.2378.EBA.960.102.A.524111.000768"/>
    <s v="000768"/>
    <s v="WA.2378.EBA.960.102.A.524111.1"/>
    <s v="1"/>
    <s v="Penilaian Mandiri Reformasi Birokrasi"/>
    <x v="0"/>
    <m/>
    <m/>
    <s v="Belanja Barang"/>
    <s v="Belanja Barang Non Operasional"/>
    <s v="Perjalanan Dinas"/>
    <s v="Non Covid"/>
  </r>
  <r>
    <s v="12"/>
    <s v="626402"/>
    <s v="SEKRETARIAT BADAN RISET DAN SUMBERDAYA MANUSIA KELAUTAN DAN PERIKANAN"/>
    <x v="0"/>
    <x v="0"/>
    <x v="0"/>
    <x v="2"/>
    <x v="5"/>
    <x v="8"/>
    <x v="3"/>
    <x v="641"/>
    <n v="30"/>
    <n v="5000000"/>
    <n v="150000000"/>
    <n v="0"/>
    <n v="150000000"/>
    <m/>
    <n v="0"/>
    <n v="13889794"/>
    <n v="13726769"/>
    <n v="14704923"/>
    <n v="12960548"/>
    <n v="12911640"/>
    <n v="13889795"/>
    <n v="14590805"/>
    <n v="14753831"/>
    <n v="13286599"/>
    <n v="13938702"/>
    <n v="11346594"/>
    <s v="WA.2378.EBA.960.102.B"/>
    <s v="WA.2378.EBA.960.102.B.524111"/>
    <s v="WA.2378.EBA.960.102.B.524111.000772"/>
    <s v="000772"/>
    <s v="WA.2378.EBA.960.102.B.524111.1"/>
    <s v="1"/>
    <s v="Pembangunan dan Pembinaan Zona Integritas Menuju WBK/WBBM"/>
    <x v="0"/>
    <m/>
    <m/>
    <s v="Belanja Barang"/>
    <s v="Belanja Barang Non Operasional"/>
    <s v="Perjalanan Dinas"/>
    <s v="Non Covid"/>
  </r>
  <r>
    <s v="12"/>
    <s v="626402"/>
    <s v="SEKRETARIAT BADAN RISET DAN SUMBERDAYA MANUSIA KELAUTAN DAN PERIKANAN"/>
    <x v="0"/>
    <x v="0"/>
    <x v="0"/>
    <x v="2"/>
    <x v="5"/>
    <x v="8"/>
    <x v="28"/>
    <x v="537"/>
    <n v="16"/>
    <n v="150000"/>
    <n v="2400000"/>
    <n v="0"/>
    <n v="2400000"/>
    <m/>
    <n v="0"/>
    <n v="222237"/>
    <n v="219628"/>
    <n v="235279"/>
    <n v="207369"/>
    <n v="206586"/>
    <n v="222237"/>
    <n v="233453"/>
    <n v="236061"/>
    <n v="212586"/>
    <n v="223019"/>
    <n v="181545"/>
    <s v="WA.2378.EBA.960.102.B"/>
    <s v="WA.2378.EBA.960.102.B.524114"/>
    <s v="WA.2378.EBA.960.102.B.524114.000773"/>
    <s v="000773"/>
    <s v="WA.2378.EBA.960.102.B.524114.1"/>
    <s v="1"/>
    <s v="Pembangunan dan Pembinaan Zona Integritas Menuju WBK/WBBM"/>
    <x v="0"/>
    <m/>
    <m/>
    <s v="Belanja Barang"/>
    <s v="Belanja Barang Non Operasional"/>
    <s v="Perjalanan Dinas"/>
    <s v="Non Covid"/>
  </r>
  <r>
    <s v="12"/>
    <s v="626402"/>
    <s v="SEKRETARIAT BADAN RISET DAN SUMBERDAYA MANUSIA KELAUTAN DAN PERIKANAN"/>
    <x v="0"/>
    <x v="0"/>
    <x v="0"/>
    <x v="2"/>
    <x v="5"/>
    <x v="9"/>
    <x v="3"/>
    <x v="642"/>
    <n v="20"/>
    <n v="5130000"/>
    <n v="102600000"/>
    <n v="0"/>
    <n v="102600000"/>
    <m/>
    <n v="0"/>
    <n v="9500619"/>
    <n v="9389110"/>
    <n v="10058168"/>
    <n v="8865015"/>
    <n v="8831562"/>
    <n v="9500619"/>
    <n v="9980111"/>
    <n v="10091620"/>
    <n v="9088034"/>
    <n v="9534072"/>
    <n v="7761070"/>
    <s v="WA.2378.EBA.960.102.C"/>
    <s v="WA.2378.EBA.960.102.C.524111"/>
    <s v="WA.2378.EBA.960.102.C.524111.000777"/>
    <s v="000777"/>
    <s v="WA.2378.EBA.960.102.C.524111.1"/>
    <s v="1"/>
    <s v="Pelaksanaan Adibakti Mina Bahari (AMB)"/>
    <x v="0"/>
    <m/>
    <m/>
    <s v="Belanja Barang"/>
    <s v="Belanja Barang Non Operasional"/>
    <s v="Perjalanan Dinas"/>
    <s v="Non Covid"/>
  </r>
  <r>
    <s v="12"/>
    <s v="626402"/>
    <s v="SEKRETARIAT BADAN RISET DAN SUMBERDAYA MANUSIA KELAUTAN DAN PERIKANAN"/>
    <x v="0"/>
    <x v="0"/>
    <x v="0"/>
    <x v="2"/>
    <x v="5"/>
    <x v="9"/>
    <x v="28"/>
    <x v="537"/>
    <n v="12"/>
    <n v="150000"/>
    <n v="1800000"/>
    <n v="0"/>
    <n v="1800000"/>
    <m/>
    <n v="0"/>
    <n v="166678"/>
    <n v="164721"/>
    <n v="176459"/>
    <n v="155524"/>
    <n v="154940"/>
    <n v="166678"/>
    <n v="175090"/>
    <n v="177046"/>
    <n v="159439"/>
    <n v="167264"/>
    <n v="136161"/>
    <s v="WA.2378.EBA.960.102.C"/>
    <s v="WA.2378.EBA.960.102.C.524114"/>
    <s v="WA.2378.EBA.960.102.C.524114.000778"/>
    <s v="000778"/>
    <s v="WA.2378.EBA.960.102.C.524114.1"/>
    <s v="1"/>
    <s v="Pelaksanaan Adibakti Mina Bahari (AMB)"/>
    <x v="0"/>
    <m/>
    <m/>
    <s v="Belanja Barang"/>
    <s v="Belanja Barang Non Operasional"/>
    <s v="Perjalanan Dinas"/>
    <s v="Non Covid"/>
  </r>
  <r>
    <s v="12"/>
    <s v="626402"/>
    <s v="SEKRETARIAT BADAN RISET DAN SUMBERDAYA MANUSIA KELAUTAN DAN PERIKANAN"/>
    <x v="0"/>
    <x v="0"/>
    <x v="0"/>
    <x v="3"/>
    <x v="6"/>
    <x v="10"/>
    <x v="0"/>
    <x v="643"/>
    <n v="0"/>
    <n v="0"/>
    <n v="0"/>
    <n v="0"/>
    <n v="0"/>
    <m/>
    <n v="0"/>
    <n v="0"/>
    <n v="0"/>
    <n v="0"/>
    <n v="0"/>
    <n v="0"/>
    <n v="0"/>
    <n v="0"/>
    <n v="0"/>
    <n v="0"/>
    <n v="0"/>
    <n v="0"/>
    <s v="WA.2378.EBA.963.101.A"/>
    <s v="WA.2378.EBA.963.101.A.521211"/>
    <s v="WA.2378.EBA.963.101.A.521211.000665"/>
    <s v="000665"/>
    <s v="WA.2378.EBA.963.101.A.521211.1"/>
    <s v="1"/>
    <s v="Penyelenggaraan Data Riset dan SDM KP"/>
    <x v="0"/>
    <m/>
    <m/>
    <s v="Belanja Barang"/>
    <s v="Belanja Barang Non Operasional"/>
    <s v="Belanja Bahan"/>
    <s v="Non Covid"/>
  </r>
  <r>
    <s v="12"/>
    <s v="626402"/>
    <s v="SEKRETARIAT BADAN RISET DAN SUMBERDAYA MANUSIA KELAUTAN DAN PERIKANAN"/>
    <x v="0"/>
    <x v="0"/>
    <x v="0"/>
    <x v="3"/>
    <x v="6"/>
    <x v="10"/>
    <x v="0"/>
    <x v="644"/>
    <n v="100"/>
    <n v="350000"/>
    <n v="35000000"/>
    <n v="0"/>
    <n v="35000000"/>
    <m/>
    <n v="0"/>
    <n v="8755752"/>
    <n v="4095411"/>
    <n v="2101380"/>
    <n v="2689794"/>
    <n v="1486800"/>
    <n v="6018992"/>
    <n v="1869907"/>
    <n v="2224833"/>
    <n v="2071188"/>
    <n v="2385858"/>
    <n v="1300085"/>
    <s v="WA.2378.EBA.963.101.A"/>
    <s v="WA.2378.EBA.963.101.A.521211"/>
    <s v="WA.2378.EBA.963.101.A.521211.000666"/>
    <s v="000666"/>
    <s v="WA.2378.EBA.963.101.A.521211.2"/>
    <s v="2"/>
    <s v="Penyelenggaraan Data Riset dan SDM KP"/>
    <x v="0"/>
    <m/>
    <m/>
    <s v="Belanja Barang"/>
    <s v="Belanja Barang Non Operasional"/>
    <s v="Belanja Bahan"/>
    <s v="Non Covid"/>
  </r>
  <r>
    <s v="12"/>
    <s v="626402"/>
    <s v="SEKRETARIAT BADAN RISET DAN SUMBERDAYA MANUSIA KELAUTAN DAN PERIKANAN"/>
    <x v="0"/>
    <x v="0"/>
    <x v="0"/>
    <x v="3"/>
    <x v="6"/>
    <x v="10"/>
    <x v="0"/>
    <x v="645"/>
    <n v="50"/>
    <n v="250000"/>
    <n v="12500000"/>
    <n v="0"/>
    <n v="12500000"/>
    <m/>
    <n v="0"/>
    <n v="3127054"/>
    <n v="1462647"/>
    <n v="750493"/>
    <n v="960641"/>
    <n v="531000"/>
    <n v="2149640"/>
    <n v="667824"/>
    <n v="794583"/>
    <n v="739710"/>
    <n v="852092"/>
    <n v="464316"/>
    <s v="WA.2378.EBA.963.101.A"/>
    <s v="WA.2378.EBA.963.101.A.521211"/>
    <s v="WA.2378.EBA.963.101.A.521211.000667"/>
    <s v="000667"/>
    <s v="WA.2378.EBA.963.101.A.521211.3"/>
    <s v="3"/>
    <s v="Penyelenggaraan Data Riset dan SDM KP"/>
    <x v="0"/>
    <m/>
    <m/>
    <s v="Belanja Barang"/>
    <s v="Belanja Barang Non Operasional"/>
    <s v="Belanja Bahan"/>
    <s v="Non Covid"/>
  </r>
  <r>
    <s v="12"/>
    <s v="626402"/>
    <s v="SEKRETARIAT BADAN RISET DAN SUMBERDAYA MANUSIA KELAUTAN DAN PERIKANAN"/>
    <x v="0"/>
    <x v="0"/>
    <x v="0"/>
    <x v="3"/>
    <x v="6"/>
    <x v="10"/>
    <x v="2"/>
    <x v="322"/>
    <n v="10"/>
    <n v="900000"/>
    <n v="9000000"/>
    <n v="0"/>
    <n v="9000000"/>
    <m/>
    <n v="0"/>
    <n v="2251479"/>
    <n v="1053106"/>
    <n v="540355"/>
    <n v="691661"/>
    <n v="382320"/>
    <n v="1547741"/>
    <n v="480833"/>
    <n v="572100"/>
    <n v="532591"/>
    <n v="613506"/>
    <n v="334308"/>
    <s v="WA.2378.EBA.963.101.A"/>
    <s v="WA.2378.EBA.963.101.A.522151"/>
    <s v="WA.2378.EBA.963.101.A.522151.000673"/>
    <s v="000673"/>
    <s v="WA.2378.EBA.963.101.A.522151.2"/>
    <s v="2"/>
    <s v="Penyelenggaraan Data Riset dan SDM KP"/>
    <x v="0"/>
    <m/>
    <m/>
    <s v="Belanja Barang"/>
    <s v="Belanja Barang Non Operasional"/>
    <s v="Belanja Jasa"/>
    <s v="Non Covid"/>
  </r>
  <r>
    <s v="12"/>
    <s v="626402"/>
    <s v="SEKRETARIAT BADAN RISET DAN SUMBERDAYA MANUSIA KELAUTAN DAN PERIKANAN"/>
    <x v="0"/>
    <x v="0"/>
    <x v="0"/>
    <x v="3"/>
    <x v="6"/>
    <x v="10"/>
    <x v="27"/>
    <x v="646"/>
    <n v="12"/>
    <n v="5000000"/>
    <n v="60000000"/>
    <n v="0"/>
    <n v="60000000"/>
    <m/>
    <n v="0"/>
    <n v="15009860"/>
    <n v="7020704"/>
    <n v="3602366"/>
    <n v="4611075"/>
    <n v="2548801"/>
    <n v="10318272"/>
    <n v="3205554"/>
    <n v="3814000"/>
    <n v="3550608"/>
    <n v="4090043"/>
    <n v="2228717"/>
    <s v="WA.2378.EBA.963.101.A"/>
    <s v="WA.2378.EBA.963.101.A.522191"/>
    <s v="WA.2378.EBA.963.101.A.522191.000674"/>
    <s v="000674"/>
    <s v="WA.2378.EBA.963.101.A.522191.1"/>
    <s v="1"/>
    <s v="Penyelenggaraan Data Riset dan SDM KP"/>
    <x v="0"/>
    <m/>
    <m/>
    <s v="Belanja Barang"/>
    <s v="Belanja Barang Non Operasional"/>
    <s v="Belanja Jasa"/>
    <s v="Non Covid"/>
  </r>
  <r>
    <s v="12"/>
    <s v="626402"/>
    <s v="SEKRETARIAT BADAN RISET DAN SUMBERDAYA MANUSIA KELAUTAN DAN PERIKANAN"/>
    <x v="0"/>
    <x v="0"/>
    <x v="0"/>
    <x v="3"/>
    <x v="6"/>
    <x v="10"/>
    <x v="3"/>
    <x v="647"/>
    <n v="27"/>
    <n v="5000000"/>
    <n v="135000000"/>
    <n v="0"/>
    <n v="135000000"/>
    <m/>
    <n v="0"/>
    <n v="33772186"/>
    <n v="15796584"/>
    <n v="8105324"/>
    <n v="10374919"/>
    <n v="5734801"/>
    <n v="23216112"/>
    <n v="7212497"/>
    <n v="8581499"/>
    <n v="7988868"/>
    <n v="9202596"/>
    <n v="5014614"/>
    <s v="WA.2378.EBA.963.101.A"/>
    <s v="WA.2378.EBA.963.101.A.524111"/>
    <s v="WA.2378.EBA.963.101.A.524111.000675"/>
    <s v="000675"/>
    <s v="WA.2378.EBA.963.101.A.524111.1"/>
    <s v="1"/>
    <s v="Penyelenggaraan Data Riset dan SDM KP"/>
    <x v="0"/>
    <m/>
    <m/>
    <s v="Belanja Barang"/>
    <s v="Belanja Barang Non Operasional"/>
    <s v="Perjalanan Dinas"/>
    <s v="Non Covid"/>
  </r>
  <r>
    <s v="12"/>
    <s v="626402"/>
    <s v="SEKRETARIAT BADAN RISET DAN SUMBERDAYA MANUSIA KELAUTAN DAN PERIKANAN"/>
    <x v="0"/>
    <x v="0"/>
    <x v="0"/>
    <x v="3"/>
    <x v="6"/>
    <x v="10"/>
    <x v="8"/>
    <x v="67"/>
    <n v="50"/>
    <n v="150000"/>
    <n v="7500000"/>
    <n v="0"/>
    <n v="7500000"/>
    <m/>
    <n v="0"/>
    <n v="1876233"/>
    <n v="877588"/>
    <n v="450296"/>
    <n v="576384"/>
    <n v="318600"/>
    <n v="1289784"/>
    <n v="400694"/>
    <n v="476750"/>
    <n v="443826"/>
    <n v="511255"/>
    <n v="278590"/>
    <s v="WA.2378.EBA.963.101.A"/>
    <s v="WA.2378.EBA.963.101.A.524113"/>
    <s v="WA.2378.EBA.963.101.A.524113.000676"/>
    <s v="000676"/>
    <s v="WA.2378.EBA.963.101.A.524113.1"/>
    <s v="1"/>
    <s v="Penyelenggaraan Data Riset dan SDM KP"/>
    <x v="0"/>
    <m/>
    <m/>
    <s v="Belanja Barang"/>
    <s v="Belanja Barang Non Operasional"/>
    <s v="Perjalanan Dinas"/>
    <s v="Non Covid"/>
  </r>
  <r>
    <s v="12"/>
    <s v="626402"/>
    <s v="SEKRETARIAT BADAN RISET DAN SUMBERDAYA MANUSIA KELAUTAN DAN PERIKANAN"/>
    <x v="0"/>
    <x v="0"/>
    <x v="0"/>
    <x v="3"/>
    <x v="6"/>
    <x v="10"/>
    <x v="8"/>
    <x v="648"/>
    <n v="30"/>
    <n v="210000"/>
    <n v="6300000"/>
    <n v="0"/>
    <n v="6300000"/>
    <m/>
    <n v="0"/>
    <n v="1576035"/>
    <n v="737174"/>
    <n v="378248"/>
    <n v="484163"/>
    <n v="267624"/>
    <n v="1083419"/>
    <n v="336583"/>
    <n v="400470"/>
    <n v="372814"/>
    <n v="429454"/>
    <n v="234016"/>
    <s v="WA.2378.EBA.963.101.A"/>
    <s v="WA.2378.EBA.963.101.A.524113"/>
    <s v="WA.2378.EBA.963.101.A.524113.000677"/>
    <s v="000677"/>
    <s v="WA.2378.EBA.963.101.A.524113.2"/>
    <s v="2"/>
    <s v="Penyelenggaraan Data Riset dan SDM KP"/>
    <x v="0"/>
    <m/>
    <m/>
    <s v="Belanja Barang"/>
    <s v="Belanja Barang Non Operasional"/>
    <s v="Perjalanan Dinas"/>
    <s v="Non Covid"/>
  </r>
  <r>
    <s v="12"/>
    <s v="626402"/>
    <s v="SEKRETARIAT BADAN RISET DAN SUMBERDAYA MANUSIA KELAUTAN DAN PERIKANAN"/>
    <x v="0"/>
    <x v="0"/>
    <x v="0"/>
    <x v="3"/>
    <x v="6"/>
    <x v="10"/>
    <x v="28"/>
    <x v="649"/>
    <n v="30"/>
    <n v="130000"/>
    <n v="3900000"/>
    <n v="0"/>
    <n v="3900000"/>
    <m/>
    <n v="0"/>
    <n v="975641"/>
    <n v="456346"/>
    <n v="234154"/>
    <n v="299720"/>
    <n v="165672"/>
    <n v="670688"/>
    <n v="208361"/>
    <n v="247910"/>
    <n v="230790"/>
    <n v="265853"/>
    <n v="144865"/>
    <s v="WA.2378.EBA.963.101.A"/>
    <s v="WA.2378.EBA.963.101.A.524114"/>
    <s v="WA.2378.EBA.963.101.A.524114.000678"/>
    <s v="000678"/>
    <s v="WA.2378.EBA.963.101.A.524114.1"/>
    <s v="1"/>
    <s v="Penyelenggaraan Data Riset dan SDM KP"/>
    <x v="0"/>
    <m/>
    <m/>
    <s v="Belanja Barang"/>
    <s v="Belanja Barang Non Operasional"/>
    <s v="Perjalanan Dinas"/>
    <s v="Non Covid"/>
  </r>
  <r>
    <s v="12"/>
    <s v="626402"/>
    <s v="SEKRETARIAT BADAN RISET DAN SUMBERDAYA MANUSIA KELAUTAN DAN PERIKANAN"/>
    <x v="0"/>
    <x v="0"/>
    <x v="0"/>
    <x v="3"/>
    <x v="6"/>
    <x v="10"/>
    <x v="28"/>
    <x v="650"/>
    <n v="30"/>
    <n v="150000"/>
    <n v="4500000"/>
    <n v="0"/>
    <n v="4500000"/>
    <m/>
    <n v="0"/>
    <n v="1125740"/>
    <n v="526553"/>
    <n v="270177"/>
    <n v="345831"/>
    <n v="191160"/>
    <n v="773870"/>
    <n v="240417"/>
    <n v="286050"/>
    <n v="266296"/>
    <n v="306753"/>
    <n v="167153"/>
    <s v="WA.2378.EBA.963.101.A"/>
    <s v="WA.2378.EBA.963.101.A.524114"/>
    <s v="WA.2378.EBA.963.101.A.524114.000679"/>
    <s v="000679"/>
    <s v="WA.2378.EBA.963.101.A.524114.2"/>
    <s v="2"/>
    <s v="Penyelenggaraan Data Riset dan SDM KP"/>
    <x v="0"/>
    <m/>
    <m/>
    <s v="Belanja Barang"/>
    <s v="Belanja Barang Non Operasional"/>
    <s v="Perjalanan Dinas"/>
    <s v="Non Covid"/>
  </r>
  <r>
    <s v="12"/>
    <s v="626402"/>
    <s v="SEKRETARIAT BADAN RISET DAN SUMBERDAYA MANUSIA KELAUTAN DAN PERIKANAN"/>
    <x v="0"/>
    <x v="0"/>
    <x v="0"/>
    <x v="3"/>
    <x v="6"/>
    <x v="10"/>
    <x v="26"/>
    <x v="649"/>
    <n v="20"/>
    <n v="150000"/>
    <n v="3000000"/>
    <n v="0"/>
    <n v="3000000"/>
    <m/>
    <n v="0"/>
    <n v="750493"/>
    <n v="351035"/>
    <n v="180118"/>
    <n v="230554"/>
    <n v="127440"/>
    <n v="515914"/>
    <n v="160278"/>
    <n v="190700"/>
    <n v="177530"/>
    <n v="204502"/>
    <n v="111436"/>
    <s v="WA.2378.EBA.963.101.A"/>
    <s v="WA.2378.EBA.963.101.A.524119"/>
    <s v="WA.2378.EBA.963.101.A.524119.000680"/>
    <s v="000680"/>
    <s v="WA.2378.EBA.963.101.A.524119.1"/>
    <s v="1"/>
    <s v="Penyelenggaraan Data Riset dan SDM KP"/>
    <x v="0"/>
    <m/>
    <m/>
    <s v="Belanja Barang"/>
    <s v="Belanja Barang Non Operasional"/>
    <s v="Perjalanan Dinas"/>
    <s v="Non Covid"/>
  </r>
  <r>
    <s v="12"/>
    <s v="626402"/>
    <s v="SEKRETARIAT BADAN RISET DAN SUMBERDAYA MANUSIA KELAUTAN DAN PERIKANAN"/>
    <x v="0"/>
    <x v="0"/>
    <x v="0"/>
    <x v="3"/>
    <x v="6"/>
    <x v="10"/>
    <x v="26"/>
    <x v="650"/>
    <n v="21"/>
    <n v="400000"/>
    <n v="8400000"/>
    <n v="0"/>
    <n v="8400000"/>
    <m/>
    <n v="0"/>
    <n v="2101380"/>
    <n v="982899"/>
    <n v="504331"/>
    <n v="645551"/>
    <n v="356832"/>
    <n v="1444558"/>
    <n v="448778"/>
    <n v="533960"/>
    <n v="497085"/>
    <n v="572606"/>
    <n v="312020"/>
    <s v="WA.2378.EBA.963.101.A"/>
    <s v="WA.2378.EBA.963.101.A.524119"/>
    <s v="WA.2378.EBA.963.101.A.524119.000681"/>
    <s v="000681"/>
    <s v="WA.2378.EBA.963.101.A.524119.2"/>
    <s v="2"/>
    <s v="Penyelenggaraan Data Riset dan SDM KP"/>
    <x v="0"/>
    <m/>
    <m/>
    <s v="Belanja Barang"/>
    <s v="Belanja Barang Non Operasional"/>
    <s v="Perjalanan Dinas"/>
    <s v="Non Covid"/>
  </r>
  <r>
    <s v="12"/>
    <s v="626402"/>
    <s v="SEKRETARIAT BADAN RISET DAN SUMBERDAYA MANUSIA KELAUTAN DAN PERIKANAN"/>
    <x v="0"/>
    <x v="0"/>
    <x v="0"/>
    <x v="3"/>
    <x v="6"/>
    <x v="11"/>
    <x v="0"/>
    <x v="651"/>
    <n v="0"/>
    <n v="0"/>
    <n v="0"/>
    <n v="0"/>
    <n v="0"/>
    <m/>
    <n v="0"/>
    <n v="0"/>
    <n v="0"/>
    <n v="0"/>
    <n v="0"/>
    <n v="0"/>
    <n v="0"/>
    <n v="0"/>
    <n v="0"/>
    <n v="0"/>
    <n v="0"/>
    <n v="0"/>
    <s v="WA.2378.EBA.963.101.B"/>
    <s v="WA.2378.EBA.963.101.B.521211"/>
    <s v="WA.2378.EBA.963.101.B.521211.000682"/>
    <s v="000682"/>
    <s v="WA.2378.EBA.963.101.B.521211.1"/>
    <s v="1"/>
    <s v="Forum Data dan Informasi BRSDM"/>
    <x v="0"/>
    <m/>
    <m/>
    <s v="Belanja Barang"/>
    <s v="Belanja Barang Non Operasional"/>
    <s v="Belanja Bahan"/>
    <s v="Non Covid"/>
  </r>
  <r>
    <s v="12"/>
    <s v="626402"/>
    <s v="SEKRETARIAT BADAN RISET DAN SUMBERDAYA MANUSIA KELAUTAN DAN PERIKANAN"/>
    <x v="0"/>
    <x v="0"/>
    <x v="0"/>
    <x v="3"/>
    <x v="6"/>
    <x v="11"/>
    <x v="0"/>
    <x v="652"/>
    <n v="50"/>
    <n v="280000"/>
    <n v="14000000"/>
    <n v="0"/>
    <n v="14000000"/>
    <m/>
    <n v="0"/>
    <n v="3502301"/>
    <n v="1638164"/>
    <n v="840552"/>
    <n v="1075918"/>
    <n v="594720"/>
    <n v="2407597"/>
    <n v="747963"/>
    <n v="889933"/>
    <n v="828475"/>
    <n v="954343"/>
    <n v="520034"/>
    <s v="WA.2378.EBA.963.101.B"/>
    <s v="WA.2378.EBA.963.101.B.521211"/>
    <s v="WA.2378.EBA.963.101.B.521211.000683"/>
    <s v="000683"/>
    <s v="WA.2378.EBA.963.101.B.521211.2"/>
    <s v="2"/>
    <s v="Forum Data dan Informasi BRSDM"/>
    <x v="0"/>
    <m/>
    <m/>
    <s v="Belanja Barang"/>
    <s v="Belanja Barang Non Operasional"/>
    <s v="Belanja Bahan"/>
    <s v="Non Covid"/>
  </r>
  <r>
    <s v="12"/>
    <s v="626402"/>
    <s v="SEKRETARIAT BADAN RISET DAN SUMBERDAYA MANUSIA KELAUTAN DAN PERIKANAN"/>
    <x v="0"/>
    <x v="0"/>
    <x v="0"/>
    <x v="3"/>
    <x v="6"/>
    <x v="11"/>
    <x v="0"/>
    <x v="653"/>
    <n v="50"/>
    <n v="120000"/>
    <n v="6000000"/>
    <n v="0"/>
    <n v="6000000"/>
    <m/>
    <n v="0"/>
    <n v="1500986"/>
    <n v="702070"/>
    <n v="360237"/>
    <n v="461108"/>
    <n v="254880"/>
    <n v="1031827"/>
    <n v="320555"/>
    <n v="381400"/>
    <n v="355061"/>
    <n v="409004"/>
    <n v="222872"/>
    <s v="WA.2378.EBA.963.101.B"/>
    <s v="WA.2378.EBA.963.101.B.521211"/>
    <s v="WA.2378.EBA.963.101.B.521211.000687"/>
    <s v="000687"/>
    <s v="WA.2378.EBA.963.101.B.521211.6"/>
    <s v="6"/>
    <s v="Forum Data dan Informasi BRSDM"/>
    <x v="0"/>
    <m/>
    <m/>
    <s v="Belanja Barang"/>
    <s v="Belanja Barang Non Operasional"/>
    <s v="Belanja Bahan"/>
    <s v="Non Covid"/>
  </r>
  <r>
    <s v="12"/>
    <s v="626402"/>
    <s v="SEKRETARIAT BADAN RISET DAN SUMBERDAYA MANUSIA KELAUTAN DAN PERIKANAN"/>
    <x v="0"/>
    <x v="0"/>
    <x v="0"/>
    <x v="3"/>
    <x v="6"/>
    <x v="11"/>
    <x v="0"/>
    <x v="654"/>
    <n v="0"/>
    <n v="0"/>
    <n v="0"/>
    <n v="0"/>
    <n v="0"/>
    <m/>
    <n v="0"/>
    <n v="0"/>
    <n v="0"/>
    <n v="0"/>
    <n v="0"/>
    <n v="0"/>
    <n v="0"/>
    <n v="0"/>
    <n v="0"/>
    <n v="0"/>
    <n v="0"/>
    <n v="0"/>
    <s v="WA.2378.EBA.963.101.B"/>
    <s v="WA.2378.EBA.963.101.B.521211"/>
    <s v="WA.2378.EBA.963.101.B.521211.000688"/>
    <s v="000688"/>
    <s v="WA.2378.EBA.963.101.B.521211.7"/>
    <s v="7"/>
    <s v="Forum Data dan Informasi BRSDM"/>
    <x v="0"/>
    <m/>
    <m/>
    <s v="Belanja Barang"/>
    <s v="Belanja Barang Non Operasional"/>
    <s v="Belanja Bahan"/>
    <s v="Non Covid"/>
  </r>
  <r>
    <s v="12"/>
    <s v="626402"/>
    <s v="SEKRETARIAT BADAN RISET DAN SUMBERDAYA MANUSIA KELAUTAN DAN PERIKANAN"/>
    <x v="0"/>
    <x v="0"/>
    <x v="0"/>
    <x v="3"/>
    <x v="6"/>
    <x v="11"/>
    <x v="2"/>
    <x v="651"/>
    <n v="0"/>
    <n v="0"/>
    <n v="0"/>
    <n v="0"/>
    <n v="0"/>
    <m/>
    <n v="0"/>
    <n v="0"/>
    <n v="0"/>
    <n v="0"/>
    <n v="0"/>
    <n v="0"/>
    <n v="0"/>
    <n v="0"/>
    <n v="0"/>
    <n v="0"/>
    <n v="0"/>
    <n v="0"/>
    <s v="WA.2378.EBA.963.101.B"/>
    <s v="WA.2378.EBA.963.101.B.522151"/>
    <s v="WA.2378.EBA.963.101.B.522151.000692"/>
    <s v="000692"/>
    <s v="WA.2378.EBA.963.101.B.522151.1"/>
    <s v="1"/>
    <s v="Forum Data dan Informasi BRSDM"/>
    <x v="0"/>
    <m/>
    <m/>
    <s v="Belanja Barang"/>
    <s v="Belanja Barang Non Operasional"/>
    <s v="Belanja Jasa"/>
    <s v="Non Covid"/>
  </r>
  <r>
    <s v="12"/>
    <s v="626402"/>
    <s v="SEKRETARIAT BADAN RISET DAN SUMBERDAYA MANUSIA KELAUTAN DAN PERIKANAN"/>
    <x v="0"/>
    <x v="0"/>
    <x v="0"/>
    <x v="3"/>
    <x v="6"/>
    <x v="11"/>
    <x v="2"/>
    <x v="358"/>
    <n v="6"/>
    <n v="900000"/>
    <n v="5400000"/>
    <n v="0"/>
    <n v="5400000"/>
    <m/>
    <n v="0"/>
    <n v="1350887"/>
    <n v="631863"/>
    <n v="324213"/>
    <n v="414997"/>
    <n v="229392"/>
    <n v="928644"/>
    <n v="288500"/>
    <n v="343260"/>
    <n v="319555"/>
    <n v="368104"/>
    <n v="200585"/>
    <s v="WA.2378.EBA.963.101.B"/>
    <s v="WA.2378.EBA.963.101.B.522151"/>
    <s v="WA.2378.EBA.963.101.B.522151.000694"/>
    <s v="000694"/>
    <s v="WA.2378.EBA.963.101.B.522151.3"/>
    <s v="3"/>
    <s v="Forum Data dan Informasi BRSDM"/>
    <x v="0"/>
    <m/>
    <m/>
    <s v="Belanja Barang"/>
    <s v="Belanja Barang Non Operasional"/>
    <s v="Belanja Jasa"/>
    <s v="Non Covid"/>
  </r>
  <r>
    <s v="12"/>
    <s v="626402"/>
    <s v="SEKRETARIAT BADAN RISET DAN SUMBERDAYA MANUSIA KELAUTAN DAN PERIKANAN"/>
    <x v="0"/>
    <x v="0"/>
    <x v="0"/>
    <x v="3"/>
    <x v="6"/>
    <x v="11"/>
    <x v="2"/>
    <x v="655"/>
    <n v="0"/>
    <n v="0"/>
    <n v="0"/>
    <n v="0"/>
    <n v="0"/>
    <m/>
    <n v="0"/>
    <n v="0"/>
    <n v="0"/>
    <n v="0"/>
    <n v="0"/>
    <n v="0"/>
    <n v="0"/>
    <n v="0"/>
    <n v="0"/>
    <n v="0"/>
    <n v="0"/>
    <n v="0"/>
    <s v="WA.2378.EBA.963.101.B"/>
    <s v="WA.2378.EBA.963.101.B.522151"/>
    <s v="WA.2378.EBA.963.101.B.522151.000695"/>
    <s v="000695"/>
    <s v="WA.2378.EBA.963.101.B.522151.4"/>
    <s v="4"/>
    <s v="Forum Data dan Informasi BRSDM"/>
    <x v="0"/>
    <m/>
    <m/>
    <s v="Belanja Barang"/>
    <s v="Belanja Barang Non Operasional"/>
    <s v="Belanja Jasa"/>
    <s v="Non Covid"/>
  </r>
  <r>
    <s v="12"/>
    <s v="626402"/>
    <s v="SEKRETARIAT BADAN RISET DAN SUMBERDAYA MANUSIA KELAUTAN DAN PERIKANAN"/>
    <x v="0"/>
    <x v="0"/>
    <x v="0"/>
    <x v="3"/>
    <x v="6"/>
    <x v="11"/>
    <x v="3"/>
    <x v="656"/>
    <n v="2"/>
    <n v="5000000"/>
    <n v="10000000"/>
    <n v="0"/>
    <n v="10000000"/>
    <m/>
    <n v="0"/>
    <n v="2501643"/>
    <n v="1170117"/>
    <n v="600394"/>
    <n v="768513"/>
    <n v="424800"/>
    <n v="1719712"/>
    <n v="534259"/>
    <n v="635667"/>
    <n v="591768"/>
    <n v="681674"/>
    <n v="371453"/>
    <s v="WA.2378.EBA.963.101.B"/>
    <s v="WA.2378.EBA.963.101.B.524111"/>
    <s v="WA.2378.EBA.963.101.B.524111.000698"/>
    <s v="000698"/>
    <s v="WA.2378.EBA.963.101.B.524111.1"/>
    <s v="1"/>
    <s v="Forum Data dan Informasi BRSDM"/>
    <x v="0"/>
    <m/>
    <m/>
    <s v="Belanja Barang"/>
    <s v="Belanja Barang Non Operasional"/>
    <s v="Perjalanan Dinas"/>
    <s v="Non Covid"/>
  </r>
  <r>
    <s v="12"/>
    <s v="626402"/>
    <s v="SEKRETARIAT BADAN RISET DAN SUMBERDAYA MANUSIA KELAUTAN DAN PERIKANAN"/>
    <x v="0"/>
    <x v="0"/>
    <x v="0"/>
    <x v="3"/>
    <x v="6"/>
    <x v="11"/>
    <x v="28"/>
    <x v="657"/>
    <n v="0"/>
    <n v="0"/>
    <n v="0"/>
    <n v="0"/>
    <n v="0"/>
    <m/>
    <n v="0"/>
    <n v="0"/>
    <n v="0"/>
    <n v="0"/>
    <n v="0"/>
    <n v="0"/>
    <n v="0"/>
    <n v="0"/>
    <n v="0"/>
    <n v="0"/>
    <n v="0"/>
    <n v="0"/>
    <s v="WA.2378.EBA.963.101.B"/>
    <s v="WA.2378.EBA.963.101.B.524114"/>
    <s v="WA.2378.EBA.963.101.B.524114.000699"/>
    <s v="000699"/>
    <s v="WA.2378.EBA.963.101.B.524114.1"/>
    <s v="1"/>
    <s v="Forum Data dan Informasi BRSDM"/>
    <x v="0"/>
    <m/>
    <m/>
    <s v="Belanja Barang"/>
    <s v="Belanja Barang Non Operasional"/>
    <s v="Perjalanan Dinas"/>
    <s v="Non Covid"/>
  </r>
  <r>
    <s v="12"/>
    <s v="626402"/>
    <s v="SEKRETARIAT BADAN RISET DAN SUMBERDAYA MANUSIA KELAUTAN DAN PERIKANAN"/>
    <x v="0"/>
    <x v="0"/>
    <x v="0"/>
    <x v="3"/>
    <x v="6"/>
    <x v="11"/>
    <x v="28"/>
    <x v="658"/>
    <n v="50"/>
    <n v="1197000"/>
    <n v="59850000"/>
    <n v="0"/>
    <n v="59850000"/>
    <m/>
    <n v="0"/>
    <n v="14972336"/>
    <n v="7003152"/>
    <n v="3593360"/>
    <n v="4599547"/>
    <n v="2542429"/>
    <n v="10292477"/>
    <n v="3197540"/>
    <n v="3804465"/>
    <n v="3541731"/>
    <n v="4079818"/>
    <n v="2223145"/>
    <s v="WA.2378.EBA.963.101.B"/>
    <s v="WA.2378.EBA.963.101.B.524114"/>
    <s v="WA.2378.EBA.963.101.B.524114.000700"/>
    <s v="000700"/>
    <s v="WA.2378.EBA.963.101.B.524114.2"/>
    <s v="2"/>
    <s v="Forum Data dan Informasi BRSDM"/>
    <x v="0"/>
    <m/>
    <m/>
    <s v="Belanja Barang"/>
    <s v="Belanja Barang Non Operasional"/>
    <s v="Perjalanan Dinas"/>
    <s v="Non Covid"/>
  </r>
  <r>
    <s v="12"/>
    <s v="626402"/>
    <s v="SEKRETARIAT BADAN RISET DAN SUMBERDAYA MANUSIA KELAUTAN DAN PERIKANAN"/>
    <x v="0"/>
    <x v="0"/>
    <x v="0"/>
    <x v="3"/>
    <x v="6"/>
    <x v="11"/>
    <x v="28"/>
    <x v="659"/>
    <n v="100"/>
    <n v="180000"/>
    <n v="18000000"/>
    <n v="0"/>
    <n v="18000000"/>
    <m/>
    <n v="0"/>
    <n v="4502958"/>
    <n v="2106211"/>
    <n v="1080710"/>
    <n v="1383323"/>
    <n v="764640"/>
    <n v="3095482"/>
    <n v="961666"/>
    <n v="1144200"/>
    <n v="1065182"/>
    <n v="1227013"/>
    <n v="668615"/>
    <s v="WA.2378.EBA.963.101.B"/>
    <s v="WA.2378.EBA.963.101.B.524114"/>
    <s v="WA.2378.EBA.963.101.B.524114.000701"/>
    <s v="000701"/>
    <s v="WA.2378.EBA.963.101.B.524114.3"/>
    <s v="3"/>
    <s v="Forum Data dan Informasi BRSDM"/>
    <x v="0"/>
    <m/>
    <m/>
    <s v="Belanja Barang"/>
    <s v="Belanja Barang Non Operasional"/>
    <s v="Perjalanan Dinas"/>
    <s v="Non Covid"/>
  </r>
  <r>
    <s v="12"/>
    <s v="626402"/>
    <s v="SEKRETARIAT BADAN RISET DAN SUMBERDAYA MANUSIA KELAUTAN DAN PERIKANAN"/>
    <x v="0"/>
    <x v="0"/>
    <x v="0"/>
    <x v="3"/>
    <x v="6"/>
    <x v="11"/>
    <x v="28"/>
    <x v="660"/>
    <n v="50"/>
    <n v="150000"/>
    <n v="7500000"/>
    <n v="0"/>
    <n v="7500000"/>
    <m/>
    <n v="0"/>
    <n v="1876233"/>
    <n v="877588"/>
    <n v="450296"/>
    <n v="576384"/>
    <n v="318600"/>
    <n v="1289784"/>
    <n v="400694"/>
    <n v="476750"/>
    <n v="443826"/>
    <n v="511255"/>
    <n v="278590"/>
    <s v="WA.2378.EBA.963.101.B"/>
    <s v="WA.2378.EBA.963.101.B.524114"/>
    <s v="WA.2378.EBA.963.101.B.524114.000702"/>
    <s v="000702"/>
    <s v="WA.2378.EBA.963.101.B.524114.4"/>
    <s v="4"/>
    <s v="Forum Data dan Informasi BRSDM"/>
    <x v="0"/>
    <m/>
    <m/>
    <s v="Belanja Barang"/>
    <s v="Belanja Barang Non Operasional"/>
    <s v="Perjalanan Dinas"/>
    <s v="Non Covid"/>
  </r>
  <r>
    <s v="12"/>
    <s v="626402"/>
    <s v="SEKRETARIAT BADAN RISET DAN SUMBERDAYA MANUSIA KELAUTAN DAN PERIKANAN"/>
    <x v="0"/>
    <x v="0"/>
    <x v="0"/>
    <x v="3"/>
    <x v="6"/>
    <x v="11"/>
    <x v="28"/>
    <x v="661"/>
    <n v="0"/>
    <n v="0"/>
    <n v="0"/>
    <n v="0"/>
    <n v="0"/>
    <m/>
    <n v="0"/>
    <n v="0"/>
    <n v="0"/>
    <n v="0"/>
    <n v="0"/>
    <n v="0"/>
    <n v="0"/>
    <n v="0"/>
    <n v="0"/>
    <n v="0"/>
    <n v="0"/>
    <n v="0"/>
    <s v="WA.2378.EBA.963.101.B"/>
    <s v="WA.2378.EBA.963.101.B.524114"/>
    <s v="WA.2378.EBA.963.101.B.524114.000703"/>
    <s v="000703"/>
    <s v="WA.2378.EBA.963.101.B.524114.5"/>
    <s v="5"/>
    <s v="Forum Data dan Informasi BRSDM"/>
    <x v="0"/>
    <m/>
    <m/>
    <s v="Belanja Barang"/>
    <s v="Belanja Barang Non Operasional"/>
    <s v="Perjalanan Dinas"/>
    <s v="Non Covid"/>
  </r>
  <r>
    <s v="12"/>
    <s v="626402"/>
    <s v="SEKRETARIAT BADAN RISET DAN SUMBERDAYA MANUSIA KELAUTAN DAN PERIKANAN"/>
    <x v="0"/>
    <x v="0"/>
    <x v="0"/>
    <x v="3"/>
    <x v="6"/>
    <x v="11"/>
    <x v="28"/>
    <x v="662"/>
    <n v="50"/>
    <n v="433000"/>
    <n v="21650000"/>
    <n v="0"/>
    <n v="21650000"/>
    <m/>
    <n v="0"/>
    <n v="5416058"/>
    <n v="2533304"/>
    <n v="1299854"/>
    <n v="1663830"/>
    <n v="919692"/>
    <n v="3723177"/>
    <n v="1156671"/>
    <n v="1376218"/>
    <n v="1281178"/>
    <n v="1475824"/>
    <n v="804194"/>
    <s v="WA.2378.EBA.963.101.B"/>
    <s v="WA.2378.EBA.963.101.B.524114"/>
    <s v="WA.2378.EBA.963.101.B.524114.000704"/>
    <s v="000704"/>
    <s v="WA.2378.EBA.963.101.B.524114.6"/>
    <s v="6"/>
    <s v="Forum Data dan Informasi BRSDM"/>
    <x v="0"/>
    <m/>
    <m/>
    <s v="Belanja Barang"/>
    <s v="Belanja Barang Non Operasional"/>
    <s v="Perjalanan Dinas"/>
    <s v="Non Covid"/>
  </r>
  <r>
    <s v="12"/>
    <s v="626402"/>
    <s v="SEKRETARIAT BADAN RISET DAN SUMBERDAYA MANUSIA KELAUTAN DAN PERIKANAN"/>
    <x v="0"/>
    <x v="0"/>
    <x v="0"/>
    <x v="3"/>
    <x v="6"/>
    <x v="11"/>
    <x v="28"/>
    <x v="663"/>
    <n v="100"/>
    <n v="130000"/>
    <n v="13000000"/>
    <n v="0"/>
    <n v="13000000"/>
    <m/>
    <n v="0"/>
    <n v="3252136"/>
    <n v="1521153"/>
    <n v="780513"/>
    <n v="999066"/>
    <n v="552240"/>
    <n v="2235626"/>
    <n v="694537"/>
    <n v="826367"/>
    <n v="769298"/>
    <n v="886176"/>
    <n v="482888"/>
    <s v="WA.2378.EBA.963.101.B"/>
    <s v="WA.2378.EBA.963.101.B.524114"/>
    <s v="WA.2378.EBA.963.101.B.524114.000705"/>
    <s v="000705"/>
    <s v="WA.2378.EBA.963.101.B.524114.7"/>
    <s v="7"/>
    <s v="Forum Data dan Informasi BRSDM"/>
    <x v="0"/>
    <m/>
    <m/>
    <s v="Belanja Barang"/>
    <s v="Belanja Barang Non Operasional"/>
    <s v="Perjalanan Dinas"/>
    <s v="Non Covid"/>
  </r>
  <r>
    <s v="12"/>
    <s v="626402"/>
    <s v="SEKRETARIAT BADAN RISET DAN SUMBERDAYA MANUSIA KELAUTAN DAN PERIKANAN"/>
    <x v="0"/>
    <x v="0"/>
    <x v="0"/>
    <x v="3"/>
    <x v="6"/>
    <x v="11"/>
    <x v="28"/>
    <x v="664"/>
    <n v="50"/>
    <n v="150000"/>
    <n v="7500000"/>
    <n v="0"/>
    <n v="7500000"/>
    <m/>
    <n v="0"/>
    <n v="1876233"/>
    <n v="877586"/>
    <n v="450296"/>
    <n v="576382"/>
    <n v="318600"/>
    <n v="1289784"/>
    <n v="400692"/>
    <n v="476747"/>
    <n v="443825"/>
    <n v="511255"/>
    <n v="278600"/>
    <s v="WA.2378.EBA.963.101.B"/>
    <s v="WA.2378.EBA.963.101.B.524114"/>
    <s v="WA.2378.EBA.963.101.B.524114.000706"/>
    <s v="000706"/>
    <s v="WA.2378.EBA.963.101.B.524114.8"/>
    <s v="8"/>
    <s v="Forum Data dan Informasi BRSDM"/>
    <x v="0"/>
    <m/>
    <m/>
    <s v="Belanja Barang"/>
    <s v="Belanja Barang Non Operasional"/>
    <s v="Perjalanan Dinas"/>
    <s v="Non Covid"/>
  </r>
  <r>
    <s v="12"/>
    <s v="626402"/>
    <s v="SEKRETARIAT BADAN RISET DAN SUMBERDAYA MANUSIA KELAUTAN DAN PERIKANAN"/>
    <x v="0"/>
    <x v="0"/>
    <x v="0"/>
    <x v="3"/>
    <x v="7"/>
    <x v="12"/>
    <x v="4"/>
    <x v="665"/>
    <n v="0"/>
    <n v="0"/>
    <n v="0"/>
    <n v="0"/>
    <n v="0"/>
    <m/>
    <n v="0"/>
    <n v="0"/>
    <n v="0"/>
    <n v="0"/>
    <n v="0"/>
    <n v="0"/>
    <n v="0"/>
    <n v="0"/>
    <n v="0"/>
    <n v="0"/>
    <n v="0"/>
    <n v="0"/>
    <s v="WA.2378.EBA.963.102.A"/>
    <s v="WA.2378.EBA.963.102.A.521213"/>
    <s v="WA.2378.EBA.963.102.A.521213.000708"/>
    <s v="000708"/>
    <s v="WA.2378.EBA.963.102.A.521213.1"/>
    <s v="1"/>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66"/>
    <n v="0"/>
    <n v="0"/>
    <n v="0"/>
    <n v="0"/>
    <n v="0"/>
    <m/>
    <n v="0"/>
    <n v="0"/>
    <n v="0"/>
    <n v="0"/>
    <n v="0"/>
    <n v="0"/>
    <n v="0"/>
    <n v="0"/>
    <n v="0"/>
    <n v="0"/>
    <n v="0"/>
    <n v="0"/>
    <s v="WA.2378.EBA.963.102.A"/>
    <s v="WA.2378.EBA.963.102.A.521213"/>
    <s v="WA.2378.EBA.963.102.A.521213.000709"/>
    <s v="000709"/>
    <s v="WA.2378.EBA.963.102.A.521213.2"/>
    <s v="2"/>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67"/>
    <n v="2"/>
    <n v="500000"/>
    <n v="1000000"/>
    <n v="0"/>
    <n v="1000000"/>
    <m/>
    <n v="0"/>
    <n v="71820"/>
    <n v="91447"/>
    <n v="72355"/>
    <n v="112380"/>
    <n v="88117"/>
    <n v="83418"/>
    <n v="88117"/>
    <n v="106317"/>
    <n v="88890"/>
    <n v="102986"/>
    <n v="94153"/>
    <s v="WA.2378.EBA.963.102.A"/>
    <s v="WA.2378.EBA.963.102.A.521213"/>
    <s v="WA.2378.EBA.963.102.A.521213.000710"/>
    <s v="000710"/>
    <s v="WA.2378.EBA.963.102.A.521213.3"/>
    <s v="3"/>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68"/>
    <n v="2"/>
    <n v="400000"/>
    <n v="800000"/>
    <n v="0"/>
    <n v="800000"/>
    <m/>
    <n v="0"/>
    <n v="57456"/>
    <n v="73158"/>
    <n v="57884"/>
    <n v="89904"/>
    <n v="70493"/>
    <n v="66734"/>
    <n v="70493"/>
    <n v="85054"/>
    <n v="71112"/>
    <n v="82389"/>
    <n v="75323"/>
    <s v="WA.2378.EBA.963.102.A"/>
    <s v="WA.2378.EBA.963.102.A.521213"/>
    <s v="WA.2378.EBA.963.102.A.521213.000711"/>
    <s v="000711"/>
    <s v="WA.2378.EBA.963.102.A.521213.4"/>
    <s v="4"/>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69"/>
    <n v="20"/>
    <n v="300000"/>
    <n v="6000000"/>
    <n v="0"/>
    <n v="6000000"/>
    <m/>
    <n v="0"/>
    <n v="430918"/>
    <n v="548685"/>
    <n v="434130"/>
    <n v="674279"/>
    <n v="528700"/>
    <n v="500508"/>
    <n v="528700"/>
    <n v="637902"/>
    <n v="533339"/>
    <n v="617917"/>
    <n v="564922"/>
    <s v="WA.2378.EBA.963.102.A"/>
    <s v="WA.2378.EBA.963.102.A.521213"/>
    <s v="WA.2378.EBA.963.102.A.521213.000712"/>
    <s v="000712"/>
    <s v="WA.2378.EBA.963.102.A.521213.5"/>
    <s v="5"/>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0"/>
    <n v="2"/>
    <n v="180000"/>
    <n v="360000"/>
    <n v="0"/>
    <n v="360000"/>
    <m/>
    <n v="0"/>
    <n v="25855"/>
    <n v="32921"/>
    <n v="26048"/>
    <n v="40457"/>
    <n v="31722"/>
    <n v="30030"/>
    <n v="31722"/>
    <n v="38274"/>
    <n v="32000"/>
    <n v="37075"/>
    <n v="33896"/>
    <s v="WA.2378.EBA.963.102.A"/>
    <s v="WA.2378.EBA.963.102.A.521213"/>
    <s v="WA.2378.EBA.963.102.A.521213.000713"/>
    <s v="000713"/>
    <s v="WA.2378.EBA.963.102.A.521213.6"/>
    <s v="6"/>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1"/>
    <n v="4"/>
    <n v="150000"/>
    <n v="600000"/>
    <n v="0"/>
    <n v="600000"/>
    <m/>
    <n v="0"/>
    <n v="43092"/>
    <n v="54868"/>
    <n v="43413"/>
    <n v="67428"/>
    <n v="52870"/>
    <n v="50051"/>
    <n v="52870"/>
    <n v="63790"/>
    <n v="53334"/>
    <n v="61792"/>
    <n v="56492"/>
    <s v="WA.2378.EBA.963.102.A"/>
    <s v="WA.2378.EBA.963.102.A.521213"/>
    <s v="WA.2378.EBA.963.102.A.521213.000714"/>
    <s v="000714"/>
    <s v="WA.2378.EBA.963.102.A.521213.7"/>
    <s v="7"/>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2"/>
    <n v="0"/>
    <n v="0"/>
    <n v="0"/>
    <n v="0"/>
    <n v="0"/>
    <m/>
    <n v="0"/>
    <n v="0"/>
    <n v="0"/>
    <n v="0"/>
    <n v="0"/>
    <n v="0"/>
    <n v="0"/>
    <n v="0"/>
    <n v="0"/>
    <n v="0"/>
    <n v="0"/>
    <n v="0"/>
    <s v="WA.2378.EBA.963.102.A"/>
    <s v="WA.2378.EBA.963.102.A.521213"/>
    <s v="WA.2378.EBA.963.102.A.521213.000715"/>
    <s v="000715"/>
    <s v="WA.2378.EBA.963.102.A.521213.8"/>
    <s v="8"/>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3"/>
    <n v="4"/>
    <n v="150000"/>
    <n v="600000"/>
    <n v="0"/>
    <n v="600000"/>
    <m/>
    <n v="0"/>
    <n v="43092"/>
    <n v="54868"/>
    <n v="43413"/>
    <n v="67428"/>
    <n v="52870"/>
    <n v="50051"/>
    <n v="52870"/>
    <n v="63790"/>
    <n v="53334"/>
    <n v="61792"/>
    <n v="56492"/>
    <s v="WA.2378.EBA.963.102.A"/>
    <s v="WA.2378.EBA.963.102.A.521213"/>
    <s v="WA.2378.EBA.963.102.A.521213.000716"/>
    <s v="000716"/>
    <s v="WA.2378.EBA.963.102.A.521213.9"/>
    <s v="9"/>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4"/>
    <n v="2"/>
    <n v="180000"/>
    <n v="360000"/>
    <n v="0"/>
    <n v="360000"/>
    <m/>
    <n v="0"/>
    <n v="25855"/>
    <n v="32921"/>
    <n v="26048"/>
    <n v="40457"/>
    <n v="31722"/>
    <n v="30030"/>
    <n v="31722"/>
    <n v="38274"/>
    <n v="32000"/>
    <n v="37075"/>
    <n v="33896"/>
    <s v="WA.2378.EBA.963.102.A"/>
    <s v="WA.2378.EBA.963.102.A.521213"/>
    <s v="WA.2378.EBA.963.102.A.521213.000717"/>
    <s v="000717"/>
    <s v="WA.2378.EBA.963.102.A.521213.10"/>
    <s v="10"/>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5"/>
    <n v="2"/>
    <n v="500000"/>
    <n v="1000000"/>
    <n v="0"/>
    <n v="1000000"/>
    <m/>
    <n v="0"/>
    <n v="71820"/>
    <n v="91447"/>
    <n v="72355"/>
    <n v="112380"/>
    <n v="88117"/>
    <n v="83418"/>
    <n v="88117"/>
    <n v="106317"/>
    <n v="88890"/>
    <n v="102986"/>
    <n v="94153"/>
    <s v="WA.2378.EBA.963.102.A"/>
    <s v="WA.2378.EBA.963.102.A.521213"/>
    <s v="WA.2378.EBA.963.102.A.521213.000718"/>
    <s v="000718"/>
    <s v="WA.2378.EBA.963.102.A.521213.11"/>
    <s v="11"/>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6"/>
    <n v="15"/>
    <n v="500000"/>
    <n v="7500000"/>
    <n v="0"/>
    <n v="7500000"/>
    <m/>
    <n v="0"/>
    <n v="538648"/>
    <n v="685856"/>
    <n v="542663"/>
    <n v="842848"/>
    <n v="660875"/>
    <n v="625634"/>
    <n v="660875"/>
    <n v="797377"/>
    <n v="666674"/>
    <n v="772396"/>
    <n v="706154"/>
    <s v="WA.2378.EBA.963.102.A"/>
    <s v="WA.2378.EBA.963.102.A.521213"/>
    <s v="WA.2378.EBA.963.102.A.521213.000719"/>
    <s v="000719"/>
    <s v="WA.2378.EBA.963.102.A.521213.12"/>
    <s v="12"/>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7"/>
    <n v="2"/>
    <n v="400000"/>
    <n v="800000"/>
    <n v="0"/>
    <n v="800000"/>
    <m/>
    <n v="0"/>
    <n v="57456"/>
    <n v="73158"/>
    <n v="57884"/>
    <n v="89904"/>
    <n v="70493"/>
    <n v="66734"/>
    <n v="70493"/>
    <n v="85054"/>
    <n v="71112"/>
    <n v="82389"/>
    <n v="75323"/>
    <s v="WA.2378.EBA.963.102.A"/>
    <s v="WA.2378.EBA.963.102.A.521213"/>
    <s v="WA.2378.EBA.963.102.A.521213.000720"/>
    <s v="000720"/>
    <s v="WA.2378.EBA.963.102.A.521213.13"/>
    <s v="13"/>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8"/>
    <n v="20"/>
    <n v="300000"/>
    <n v="6000000"/>
    <n v="0"/>
    <n v="6000000"/>
    <m/>
    <n v="0"/>
    <n v="430918"/>
    <n v="548685"/>
    <n v="434130"/>
    <n v="674279"/>
    <n v="528700"/>
    <n v="500508"/>
    <n v="528700"/>
    <n v="637902"/>
    <n v="533339"/>
    <n v="617917"/>
    <n v="564922"/>
    <s v="WA.2378.EBA.963.102.A"/>
    <s v="WA.2378.EBA.963.102.A.521213"/>
    <s v="WA.2378.EBA.963.102.A.521213.000721"/>
    <s v="000721"/>
    <s v="WA.2378.EBA.963.102.A.521213.14"/>
    <s v="14"/>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79"/>
    <n v="0"/>
    <n v="0"/>
    <n v="0"/>
    <n v="0"/>
    <n v="0"/>
    <m/>
    <n v="0"/>
    <n v="0"/>
    <n v="0"/>
    <n v="0"/>
    <n v="0"/>
    <n v="0"/>
    <n v="0"/>
    <n v="0"/>
    <n v="0"/>
    <n v="0"/>
    <n v="0"/>
    <n v="0"/>
    <s v="WA.2378.EBA.963.102.A"/>
    <s v="WA.2378.EBA.963.102.A.521213"/>
    <s v="WA.2378.EBA.963.102.A.521213.000722"/>
    <s v="000722"/>
    <s v="WA.2378.EBA.963.102.A.521213.15"/>
    <s v="15"/>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0"/>
    <n v="3"/>
    <n v="500000"/>
    <n v="1500000"/>
    <n v="0"/>
    <n v="1500000"/>
    <m/>
    <n v="0"/>
    <n v="107730"/>
    <n v="137171"/>
    <n v="108533"/>
    <n v="168570"/>
    <n v="132175"/>
    <n v="125127"/>
    <n v="132175"/>
    <n v="159475"/>
    <n v="133335"/>
    <n v="154479"/>
    <n v="141230"/>
    <s v="WA.2378.EBA.963.102.A"/>
    <s v="WA.2378.EBA.963.102.A.521213"/>
    <s v="WA.2378.EBA.963.102.A.521213.000723"/>
    <s v="000723"/>
    <s v="WA.2378.EBA.963.102.A.521213.16"/>
    <s v="16"/>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1"/>
    <n v="3"/>
    <n v="400000"/>
    <n v="1200000"/>
    <n v="0"/>
    <n v="1200000"/>
    <m/>
    <n v="0"/>
    <n v="86184"/>
    <n v="109737"/>
    <n v="86826"/>
    <n v="134856"/>
    <n v="105740"/>
    <n v="100102"/>
    <n v="105740"/>
    <n v="127580"/>
    <n v="106668"/>
    <n v="123583"/>
    <n v="112984"/>
    <s v="WA.2378.EBA.963.102.A"/>
    <s v="WA.2378.EBA.963.102.A.521213"/>
    <s v="WA.2378.EBA.963.102.A.521213.000724"/>
    <s v="000724"/>
    <s v="WA.2378.EBA.963.102.A.521213.17"/>
    <s v="17"/>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2"/>
    <n v="30"/>
    <n v="300000"/>
    <n v="9000000"/>
    <n v="0"/>
    <n v="9000000"/>
    <m/>
    <n v="0"/>
    <n v="646377"/>
    <n v="823027"/>
    <n v="651195"/>
    <n v="1011418"/>
    <n v="793050"/>
    <n v="750761"/>
    <n v="793050"/>
    <n v="956853"/>
    <n v="800009"/>
    <n v="926876"/>
    <n v="847384"/>
    <s v="WA.2378.EBA.963.102.A"/>
    <s v="WA.2378.EBA.963.102.A.521213"/>
    <s v="WA.2378.EBA.963.102.A.521213.000725"/>
    <s v="000725"/>
    <s v="WA.2378.EBA.963.102.A.521213.18"/>
    <s v="18"/>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3"/>
    <n v="3"/>
    <n v="180000"/>
    <n v="540000"/>
    <n v="0"/>
    <n v="540000"/>
    <m/>
    <n v="0"/>
    <n v="38783"/>
    <n v="49382"/>
    <n v="39072"/>
    <n v="60685"/>
    <n v="47583"/>
    <n v="45046"/>
    <n v="47583"/>
    <n v="57411"/>
    <n v="48001"/>
    <n v="55613"/>
    <n v="50841"/>
    <s v="WA.2378.EBA.963.102.A"/>
    <s v="WA.2378.EBA.963.102.A.521213"/>
    <s v="WA.2378.EBA.963.102.A.521213.000726"/>
    <s v="000726"/>
    <s v="WA.2378.EBA.963.102.A.521213.19"/>
    <s v="19"/>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4"/>
    <n v="6"/>
    <n v="150000"/>
    <n v="900000"/>
    <n v="0"/>
    <n v="900000"/>
    <m/>
    <n v="0"/>
    <n v="64638.000000000007"/>
    <n v="82303"/>
    <n v="65120.000000000007"/>
    <n v="101142"/>
    <n v="79305"/>
    <n v="75076"/>
    <n v="79305"/>
    <n v="95685"/>
    <n v="80001"/>
    <n v="92688"/>
    <n v="84737"/>
    <s v="WA.2378.EBA.963.102.A"/>
    <s v="WA.2378.EBA.963.102.A.521213"/>
    <s v="WA.2378.EBA.963.102.A.521213.000727"/>
    <s v="000727"/>
    <s v="WA.2378.EBA.963.102.A.521213.20"/>
    <s v="20"/>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5"/>
    <n v="18"/>
    <n v="500000"/>
    <n v="9000000"/>
    <n v="0"/>
    <n v="9000000"/>
    <m/>
    <n v="0"/>
    <n v="646377"/>
    <n v="823027"/>
    <n v="651195"/>
    <n v="1011418"/>
    <n v="793050"/>
    <n v="750761"/>
    <n v="793050"/>
    <n v="956853"/>
    <n v="800009"/>
    <n v="926876"/>
    <n v="847384"/>
    <s v="WA.2378.EBA.963.102.A"/>
    <s v="WA.2378.EBA.963.102.A.521213"/>
    <s v="WA.2378.EBA.963.102.A.521213.000728"/>
    <s v="000728"/>
    <s v="WA.2378.EBA.963.102.A.521213.21"/>
    <s v="21"/>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6"/>
    <n v="10"/>
    <n v="500000"/>
    <n v="5000000"/>
    <n v="0"/>
    <n v="5000000"/>
    <m/>
    <n v="0"/>
    <n v="359099"/>
    <n v="457237"/>
    <n v="361775"/>
    <n v="561899"/>
    <n v="440583"/>
    <n v="417090"/>
    <n v="440583"/>
    <n v="531585"/>
    <n v="444449"/>
    <n v="514931.00000000006"/>
    <n v="470769"/>
    <s v="WA.2378.EBA.963.102.A"/>
    <s v="WA.2378.EBA.963.102.A.521213"/>
    <s v="WA.2378.EBA.963.102.A.521213.000729"/>
    <s v="000729"/>
    <s v="WA.2378.EBA.963.102.A.521213.22"/>
    <s v="22"/>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7"/>
    <n v="0"/>
    <n v="0"/>
    <n v="0"/>
    <n v="0"/>
    <n v="0"/>
    <m/>
    <n v="0"/>
    <n v="0"/>
    <n v="0"/>
    <n v="0"/>
    <n v="0"/>
    <n v="0"/>
    <n v="0"/>
    <n v="0"/>
    <n v="0"/>
    <n v="0"/>
    <n v="0"/>
    <n v="0"/>
    <s v="WA.2378.EBA.963.102.A"/>
    <s v="WA.2378.EBA.963.102.A.521213"/>
    <s v="WA.2378.EBA.963.102.A.521213.000730"/>
    <s v="000730"/>
    <s v="WA.2378.EBA.963.102.A.521213.23"/>
    <s v="23"/>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8"/>
    <n v="12"/>
    <n v="500000"/>
    <n v="6000000"/>
    <n v="0"/>
    <n v="6000000"/>
    <m/>
    <n v="0"/>
    <n v="430918"/>
    <n v="548685"/>
    <n v="434130"/>
    <n v="674279"/>
    <n v="528700"/>
    <n v="500508"/>
    <n v="528700"/>
    <n v="637902"/>
    <n v="533339"/>
    <n v="617917"/>
    <n v="564922"/>
    <s v="WA.2378.EBA.963.102.A"/>
    <s v="WA.2378.EBA.963.102.A.521213"/>
    <s v="WA.2378.EBA.963.102.A.521213.000731"/>
    <s v="000731"/>
    <s v="WA.2378.EBA.963.102.A.521213.24"/>
    <s v="24"/>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89"/>
    <n v="12"/>
    <n v="450000"/>
    <n v="5400000"/>
    <n v="0"/>
    <n v="5400000"/>
    <m/>
    <n v="0"/>
    <n v="387826"/>
    <n v="493816"/>
    <n v="390717"/>
    <n v="606851"/>
    <n v="475830"/>
    <n v="450457"/>
    <n v="475830"/>
    <n v="574112"/>
    <n v="480005"/>
    <n v="556125"/>
    <n v="508431"/>
    <s v="WA.2378.EBA.963.102.A"/>
    <s v="WA.2378.EBA.963.102.A.521213"/>
    <s v="WA.2378.EBA.963.102.A.521213.000732"/>
    <s v="000732"/>
    <s v="WA.2378.EBA.963.102.A.521213.25"/>
    <s v="25"/>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90"/>
    <n v="12"/>
    <n v="400000"/>
    <n v="4800000"/>
    <n v="0"/>
    <n v="4800000"/>
    <m/>
    <n v="0"/>
    <n v="344735"/>
    <n v="438948"/>
    <n v="347304"/>
    <n v="539423"/>
    <n v="422960"/>
    <n v="400406"/>
    <n v="422960"/>
    <n v="510321"/>
    <n v="426671"/>
    <n v="494334"/>
    <n v="451938"/>
    <s v="WA.2378.EBA.963.102.A"/>
    <s v="WA.2378.EBA.963.102.A.521213"/>
    <s v="WA.2378.EBA.963.102.A.521213.000733"/>
    <s v="000733"/>
    <s v="WA.2378.EBA.963.102.A.521213.26"/>
    <s v="26"/>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91"/>
    <n v="96"/>
    <n v="350000"/>
    <n v="33600000"/>
    <n v="0"/>
    <n v="33600000"/>
    <m/>
    <n v="0"/>
    <n v="2413142"/>
    <n v="3072634"/>
    <n v="2431128"/>
    <n v="3775961"/>
    <n v="2960720"/>
    <n v="2802842"/>
    <n v="2960720"/>
    <n v="3572250"/>
    <n v="2986700"/>
    <n v="3460335"/>
    <n v="3163568"/>
    <s v="WA.2378.EBA.963.102.A"/>
    <s v="WA.2378.EBA.963.102.A.521213"/>
    <s v="WA.2378.EBA.963.102.A.521213.000734"/>
    <s v="000734"/>
    <s v="WA.2378.EBA.963.102.A.521213.27"/>
    <s v="27"/>
    <s v="Pengelolaan Sistem Informasi Riset  dan SDM KP"/>
    <x v="0"/>
    <m/>
    <m/>
    <s v="Belanja Barang"/>
    <s v="Belanja Barang Non Operasional"/>
    <s v="Honor Output Kegiatan"/>
    <s v="Non Covid"/>
  </r>
  <r>
    <s v="12"/>
    <s v="626402"/>
    <s v="SEKRETARIAT BADAN RISET DAN SUMBERDAYA MANUSIA KELAUTAN DAN PERIKANAN"/>
    <x v="0"/>
    <x v="0"/>
    <x v="0"/>
    <x v="3"/>
    <x v="7"/>
    <x v="12"/>
    <x v="4"/>
    <x v="692"/>
    <n v="36"/>
    <n v="100000"/>
    <n v="3600000"/>
    <n v="0"/>
    <n v="3600000"/>
    <m/>
    <n v="0"/>
    <n v="258551"/>
    <n v="329211"/>
    <n v="260478"/>
    <n v="404567"/>
    <n v="317220"/>
    <n v="300305"/>
    <n v="317220"/>
    <n v="382741"/>
    <n v="320004"/>
    <n v="370750"/>
    <n v="338953"/>
    <s v="WA.2378.EBA.963.102.A"/>
    <s v="WA.2378.EBA.963.102.A.521213"/>
    <s v="WA.2378.EBA.963.102.A.521213.001377"/>
    <s v="001377"/>
    <s v="WA.2378.EBA.963.102.A.521213.28"/>
    <s v="28"/>
    <s v="Pengelolaan Sistem Informasi Riset  dan SDM KP"/>
    <x v="0"/>
    <m/>
    <m/>
    <s v="Belanja Barang"/>
    <s v="Belanja Barang Non Operasional"/>
    <s v="Honor Output Kegiatan"/>
    <s v="Non Covid"/>
  </r>
  <r>
    <s v="12"/>
    <s v="626402"/>
    <s v="SEKRETARIAT BADAN RISET DAN SUMBERDAYA MANUSIA KELAUTAN DAN PERIKANAN"/>
    <x v="0"/>
    <x v="0"/>
    <x v="0"/>
    <x v="3"/>
    <x v="7"/>
    <x v="12"/>
    <x v="9"/>
    <x v="693"/>
    <n v="0"/>
    <n v="0"/>
    <n v="0"/>
    <n v="0"/>
    <n v="0"/>
    <m/>
    <n v="0"/>
    <n v="0"/>
    <n v="0"/>
    <n v="0"/>
    <n v="0"/>
    <n v="0"/>
    <n v="0"/>
    <n v="0"/>
    <n v="0"/>
    <n v="0"/>
    <n v="0"/>
    <n v="0"/>
    <s v="WA.2378.EBA.963.102.A"/>
    <s v="WA.2378.EBA.963.102.A.521219"/>
    <s v="WA.2378.EBA.963.102.A.521219.000735"/>
    <s v="000735"/>
    <s v="WA.2378.EBA.963.102.A.521219.1"/>
    <s v="1"/>
    <s v="Pengelolaan Sistem Informasi Riset  dan SDM KP"/>
    <x v="0"/>
    <m/>
    <m/>
    <s v="Belanja Barang"/>
    <s v="Belanja Barang Non Operasional"/>
    <s v="Non Ops Lainnya"/>
    <s v="Non Covid"/>
  </r>
  <r>
    <s v="12"/>
    <s v="626402"/>
    <s v="SEKRETARIAT BADAN RISET DAN SUMBERDAYA MANUSIA KELAUTAN DAN PERIKANAN"/>
    <x v="0"/>
    <x v="0"/>
    <x v="0"/>
    <x v="3"/>
    <x v="7"/>
    <x v="12"/>
    <x v="9"/>
    <x v="694"/>
    <n v="1600"/>
    <n v="16000"/>
    <n v="25600000"/>
    <n v="0"/>
    <n v="25600000"/>
    <m/>
    <n v="0"/>
    <n v="1838585"/>
    <n v="2341055"/>
    <n v="1852288"/>
    <n v="2876923"/>
    <n v="2255787"/>
    <n v="2135499"/>
    <n v="2255787"/>
    <n v="2721714"/>
    <n v="2275581"/>
    <n v="2636446"/>
    <n v="2410335"/>
    <s v="WA.2378.EBA.963.102.A"/>
    <s v="WA.2378.EBA.963.102.A.521219"/>
    <s v="WA.2378.EBA.963.102.A.521219.000736"/>
    <s v="000736"/>
    <s v="WA.2378.EBA.963.102.A.521219.2"/>
    <s v="2"/>
    <s v="Pengelolaan Sistem Informasi Riset  dan SDM KP"/>
    <x v="0"/>
    <m/>
    <m/>
    <s v="Belanja Barang"/>
    <s v="Belanja Barang Non Operasional"/>
    <s v="Non Ops Lainnya"/>
    <s v="Non Covid"/>
  </r>
  <r>
    <s v="12"/>
    <s v="626402"/>
    <s v="SEKRETARIAT BADAN RISET DAN SUMBERDAYA MANUSIA KELAUTAN DAN PERIKANAN"/>
    <x v="0"/>
    <x v="0"/>
    <x v="0"/>
    <x v="3"/>
    <x v="7"/>
    <x v="12"/>
    <x v="9"/>
    <x v="695"/>
    <n v="1"/>
    <n v="4640000"/>
    <n v="4640000"/>
    <n v="0"/>
    <n v="4640000"/>
    <m/>
    <n v="0"/>
    <n v="333243"/>
    <n v="424316"/>
    <n v="335727"/>
    <n v="521442"/>
    <n v="408861"/>
    <n v="387059"/>
    <n v="408861"/>
    <n v="493311"/>
    <n v="412449"/>
    <n v="477856"/>
    <n v="436875"/>
    <s v="WA.2378.EBA.963.102.A"/>
    <s v="WA.2378.EBA.963.102.A.521219"/>
    <s v="WA.2378.EBA.963.102.A.521219.000737"/>
    <s v="000737"/>
    <s v="WA.2378.EBA.963.102.A.521219.3"/>
    <s v="3"/>
    <s v="Pengelolaan Sistem Informasi Riset  dan SDM KP"/>
    <x v="0"/>
    <m/>
    <m/>
    <s v="Belanja Barang"/>
    <s v="Belanja Barang Non Operasional"/>
    <s v="Non Ops Lainnya"/>
    <s v="Non Covid"/>
  </r>
  <r>
    <s v="12"/>
    <s v="626402"/>
    <s v="SEKRETARIAT BADAN RISET DAN SUMBERDAYA MANUSIA KELAUTAN DAN PERIKANAN"/>
    <x v="0"/>
    <x v="0"/>
    <x v="0"/>
    <x v="3"/>
    <x v="7"/>
    <x v="12"/>
    <x v="9"/>
    <x v="696"/>
    <n v="1"/>
    <n v="4000000"/>
    <n v="4000000"/>
    <n v="0"/>
    <n v="4000000"/>
    <m/>
    <n v="0"/>
    <n v="287279"/>
    <n v="365790"/>
    <n v="289420"/>
    <n v="449519"/>
    <n v="352467"/>
    <n v="333672"/>
    <n v="352467"/>
    <n v="425268"/>
    <n v="355560"/>
    <n v="411945"/>
    <n v="376613"/>
    <s v="WA.2378.EBA.963.102.A"/>
    <s v="WA.2378.EBA.963.102.A.521219"/>
    <s v="WA.2378.EBA.963.102.A.521219.000740"/>
    <s v="000740"/>
    <s v="WA.2378.EBA.963.102.A.521219.4"/>
    <s v="4"/>
    <s v="Pengelolaan Sistem Informasi Riset  dan SDM KP"/>
    <x v="0"/>
    <m/>
    <m/>
    <s v="Belanja Barang"/>
    <s v="Belanja Barang Non Operasional"/>
    <s v="Non Ops Lainnya"/>
    <s v="Non Covid"/>
  </r>
  <r>
    <s v="12"/>
    <s v="626402"/>
    <s v="SEKRETARIAT BADAN RISET DAN SUMBERDAYA MANUSIA KELAUTAN DAN PERIKANAN"/>
    <x v="0"/>
    <x v="0"/>
    <x v="0"/>
    <x v="3"/>
    <x v="7"/>
    <x v="12"/>
    <x v="3"/>
    <x v="697"/>
    <n v="15"/>
    <n v="5000000"/>
    <n v="75000000"/>
    <n v="0"/>
    <n v="75000000"/>
    <m/>
    <n v="0"/>
    <n v="5386478"/>
    <n v="6858558"/>
    <n v="5426625"/>
    <n v="8428484"/>
    <n v="6608751"/>
    <n v="6256344"/>
    <n v="6608751"/>
    <n v="7973772"/>
    <n v="6666742"/>
    <n v="7723963"/>
    <n v="7061532"/>
    <s v="WA.2378.EBA.963.102.A"/>
    <s v="WA.2378.EBA.963.102.A.524111"/>
    <s v="WA.2378.EBA.963.102.A.524111.000743"/>
    <s v="000743"/>
    <s v="WA.2378.EBA.963.102.A.524111.1"/>
    <s v="1"/>
    <s v="Pengelolaan Sistem Informasi Riset  dan SDM KP"/>
    <x v="0"/>
    <m/>
    <m/>
    <s v="Belanja Barang"/>
    <s v="Belanja Barang Non Operasional"/>
    <s v="Perjalanan Dinas"/>
    <s v="Non Covid"/>
  </r>
  <r>
    <s v="12"/>
    <s v="626402"/>
    <s v="SEKRETARIAT BADAN RISET DAN SUMBERDAYA MANUSIA KELAUTAN DAN PERIKANAN"/>
    <x v="0"/>
    <x v="0"/>
    <x v="0"/>
    <x v="3"/>
    <x v="7"/>
    <x v="13"/>
    <x v="3"/>
    <x v="698"/>
    <n v="12"/>
    <n v="5000000"/>
    <n v="60000000"/>
    <n v="0"/>
    <n v="60000000"/>
    <m/>
    <n v="0"/>
    <n v="4309183"/>
    <n v="5486847"/>
    <n v="4341300"/>
    <n v="6742787"/>
    <n v="5287001"/>
    <n v="5005075"/>
    <n v="5287001"/>
    <n v="6379017"/>
    <n v="5333394"/>
    <n v="6179170"/>
    <n v="5649225"/>
    <s v="WA.2378.EBA.963.102.B"/>
    <s v="WA.2378.EBA.963.102.B.524111"/>
    <s v="WA.2378.EBA.963.102.B.524111.000747"/>
    <s v="000747"/>
    <s v="WA.2378.EBA.963.102.B.524111.1"/>
    <s v="1"/>
    <s v="Penerapan Manajemen Pengetahuan Terstandar BRSDM"/>
    <x v="0"/>
    <m/>
    <m/>
    <s v="Belanja Barang"/>
    <s v="Belanja Barang Non Operasional"/>
    <s v="Perjalanan Dinas"/>
    <s v="Non Covid"/>
  </r>
  <r>
    <s v="12"/>
    <s v="626402"/>
    <s v="SEKRETARIAT BADAN RISET DAN SUMBERDAYA MANUSIA KELAUTAN DAN PERIKANAN"/>
    <x v="0"/>
    <x v="0"/>
    <x v="0"/>
    <x v="3"/>
    <x v="7"/>
    <x v="13"/>
    <x v="28"/>
    <x v="67"/>
    <n v="40"/>
    <n v="150000"/>
    <n v="6000000"/>
    <n v="0"/>
    <n v="6000000"/>
    <m/>
    <n v="0"/>
    <n v="430916"/>
    <n v="548685"/>
    <n v="434129"/>
    <n v="674276"/>
    <n v="528700"/>
    <n v="500506"/>
    <n v="528700"/>
    <n v="637899"/>
    <n v="533339"/>
    <n v="617914"/>
    <n v="564936"/>
    <s v="WA.2378.EBA.963.102.B"/>
    <s v="WA.2378.EBA.963.102.B.524114"/>
    <s v="WA.2378.EBA.963.102.B.524114.000748"/>
    <s v="000748"/>
    <s v="WA.2378.EBA.963.102.B.524114.1"/>
    <s v="1"/>
    <s v="Penerapan Manajemen Pengetahuan Terstandar BRSDM"/>
    <x v="0"/>
    <m/>
    <m/>
    <s v="Belanja Barang"/>
    <s v="Belanja Barang Non Operasional"/>
    <s v="Perjalanan Dinas"/>
    <s v="Non Covid"/>
  </r>
  <r>
    <s v="12"/>
    <s v="626402"/>
    <s v="SEKRETARIAT BADAN RISET DAN SUMBERDAYA MANUSIA KELAUTAN DAN PERIKANAN"/>
    <x v="0"/>
    <x v="0"/>
    <x v="1"/>
    <x v="4"/>
    <x v="8"/>
    <x v="14"/>
    <x v="0"/>
    <x v="699"/>
    <n v="200"/>
    <n v="100000"/>
    <n v="20000000"/>
    <n v="0"/>
    <n v="20000000"/>
    <m/>
    <n v="0"/>
    <n v="2410333"/>
    <n v="2460333"/>
    <n v="2577000"/>
    <n v="1560333"/>
    <n v="529000"/>
    <n v="899000"/>
    <n v="2547000"/>
    <n v="2547000"/>
    <n v="2477000"/>
    <n v="1447000"/>
    <n v="546001"/>
    <s v="WA.2378.EBC.954.102.A"/>
    <s v="WA.2378.EBC.954.102.A.521211"/>
    <s v="WA.2378.EBC.954.102.A.521211.000805"/>
    <s v="000805"/>
    <s v="WA.2378.EBC.954.102.A.521211.1"/>
    <s v="1"/>
    <s v="Fasilitasi Pengelolaan dan Penilaian Angka Kredit Jabatan Fungsional Lingkup BRSDMKP"/>
    <x v="0"/>
    <m/>
    <m/>
    <s v="Belanja Barang"/>
    <s v="Belanja Barang Non Operasional"/>
    <s v="Belanja Bahan"/>
    <s v="Non Covid"/>
  </r>
  <r>
    <s v="12"/>
    <s v="626402"/>
    <s v="SEKRETARIAT BADAN RISET DAN SUMBERDAYA MANUSIA KELAUTAN DAN PERIKANAN"/>
    <x v="0"/>
    <x v="0"/>
    <x v="1"/>
    <x v="4"/>
    <x v="8"/>
    <x v="14"/>
    <x v="0"/>
    <x v="700"/>
    <n v="100"/>
    <n v="210000"/>
    <n v="21000000"/>
    <n v="0"/>
    <n v="21000000"/>
    <m/>
    <n v="0"/>
    <n v="2530850"/>
    <n v="2583350"/>
    <n v="2705850"/>
    <n v="1638350"/>
    <n v="555450"/>
    <n v="943950"/>
    <n v="2674350"/>
    <n v="2674350"/>
    <n v="2600850"/>
    <n v="1519350"/>
    <n v="573300"/>
    <s v="WA.2378.EBC.954.102.A"/>
    <s v="WA.2378.EBC.954.102.A.521211"/>
    <s v="WA.2378.EBC.954.102.A.521211.000806"/>
    <s v="000806"/>
    <s v="WA.2378.EBC.954.102.A.521211.2"/>
    <s v="2"/>
    <s v="Fasilitasi Pengelolaan dan Penilaian Angka Kredit Jabatan Fungsional Lingkup BRSDMKP"/>
    <x v="0"/>
    <m/>
    <m/>
    <s v="Belanja Barang"/>
    <s v="Belanja Barang Non Operasional"/>
    <s v="Belanja Bahan"/>
    <s v="Non Covid"/>
  </r>
  <r>
    <s v="12"/>
    <s v="626402"/>
    <s v="SEKRETARIAT BADAN RISET DAN SUMBERDAYA MANUSIA KELAUTAN DAN PERIKANAN"/>
    <x v="0"/>
    <x v="0"/>
    <x v="1"/>
    <x v="4"/>
    <x v="8"/>
    <x v="14"/>
    <x v="0"/>
    <x v="701"/>
    <n v="20"/>
    <n v="200000"/>
    <n v="4000000"/>
    <n v="0"/>
    <n v="4000000"/>
    <m/>
    <n v="0"/>
    <n v="482067"/>
    <n v="492067"/>
    <n v="515400"/>
    <n v="312067"/>
    <n v="105800"/>
    <n v="179800"/>
    <n v="509400"/>
    <n v="509400"/>
    <n v="495400"/>
    <n v="289400"/>
    <n v="109199"/>
    <s v="WA.2378.EBC.954.102.A"/>
    <s v="WA.2378.EBC.954.102.A.521211"/>
    <s v="WA.2378.EBC.954.102.A.521211.000807"/>
    <s v="000807"/>
    <s v="WA.2378.EBC.954.102.A.521211.3"/>
    <s v="3"/>
    <s v="Fasilitasi Pengelolaan dan Penilaian Angka Kredit Jabatan Fungsional Lingkup BRSDMKP"/>
    <x v="0"/>
    <m/>
    <m/>
    <s v="Belanja Barang"/>
    <s v="Belanja Barang Non Operasional"/>
    <s v="Belanja Bahan"/>
    <s v="Non Covid"/>
  </r>
  <r>
    <s v="12"/>
    <s v="626402"/>
    <s v="SEKRETARIAT BADAN RISET DAN SUMBERDAYA MANUSIA KELAUTAN DAN PERIKANAN"/>
    <x v="0"/>
    <x v="0"/>
    <x v="1"/>
    <x v="4"/>
    <x v="8"/>
    <x v="14"/>
    <x v="2"/>
    <x v="469"/>
    <n v="30"/>
    <n v="900000"/>
    <n v="27000000"/>
    <n v="0"/>
    <n v="27000000"/>
    <m/>
    <n v="0"/>
    <n v="3253950"/>
    <n v="3321450"/>
    <n v="3478950"/>
    <n v="2106450"/>
    <n v="714150"/>
    <n v="1213650"/>
    <n v="3438450"/>
    <n v="3438450"/>
    <n v="3343950"/>
    <n v="1953450"/>
    <n v="737100"/>
    <s v="WA.2378.EBC.954.102.A"/>
    <s v="WA.2378.EBC.954.102.A.522151"/>
    <s v="WA.2378.EBC.954.102.A.522151.000812"/>
    <s v="000812"/>
    <s v="WA.2378.EBC.954.102.A.522151.1"/>
    <s v="1"/>
    <s v="Fasilitasi Pengelolaan dan Penilaian Angka Kredit Jabatan Fungsional Lingkup BRSDMKP"/>
    <x v="0"/>
    <m/>
    <m/>
    <s v="Belanja Barang"/>
    <s v="Belanja Barang Non Operasional"/>
    <s v="Belanja Jasa"/>
    <s v="Non Covid"/>
  </r>
  <r>
    <s v="12"/>
    <s v="626402"/>
    <s v="SEKRETARIAT BADAN RISET DAN SUMBERDAYA MANUSIA KELAUTAN DAN PERIKANAN"/>
    <x v="0"/>
    <x v="0"/>
    <x v="1"/>
    <x v="4"/>
    <x v="8"/>
    <x v="14"/>
    <x v="3"/>
    <x v="702"/>
    <n v="20"/>
    <n v="5000000"/>
    <n v="100000000"/>
    <n v="0"/>
    <n v="100000000"/>
    <m/>
    <n v="0"/>
    <n v="12051667"/>
    <n v="12301667"/>
    <n v="12885000"/>
    <n v="7801667"/>
    <n v="2645000"/>
    <n v="4495000"/>
    <n v="12735000"/>
    <n v="12735000"/>
    <n v="12385000"/>
    <n v="7235000"/>
    <n v="2729999"/>
    <s v="WA.2378.EBC.954.102.A"/>
    <s v="WA.2378.EBC.954.102.A.524111"/>
    <s v="WA.2378.EBC.954.102.A.524111.000814"/>
    <s v="000814"/>
    <s v="WA.2378.EBC.954.102.A.524111.1"/>
    <s v="1"/>
    <s v="Fasilitasi Pengelolaan dan Penilaian Angka Kredit Jabatan Fungsional Lingkup BRSDMKP"/>
    <x v="0"/>
    <m/>
    <m/>
    <s v="Belanja Barang"/>
    <s v="Belanja Barang Non Operasional"/>
    <s v="Perjalanan Dinas"/>
    <s v="Non Covid"/>
  </r>
  <r>
    <s v="12"/>
    <s v="626402"/>
    <s v="SEKRETARIAT BADAN RISET DAN SUMBERDAYA MANUSIA KELAUTAN DAN PERIKANAN"/>
    <x v="0"/>
    <x v="0"/>
    <x v="1"/>
    <x v="4"/>
    <x v="8"/>
    <x v="14"/>
    <x v="3"/>
    <x v="703"/>
    <n v="192"/>
    <n v="4500000"/>
    <n v="864000000"/>
    <n v="0"/>
    <n v="864000000"/>
    <m/>
    <n v="0"/>
    <n v="104126399"/>
    <n v="106286399"/>
    <n v="111326400"/>
    <n v="67406400"/>
    <n v="22852800"/>
    <n v="38836800"/>
    <n v="110030400"/>
    <n v="110030400"/>
    <n v="107006400"/>
    <n v="62510400"/>
    <n v="23587202"/>
    <s v="WA.2378.EBC.954.102.A"/>
    <s v="WA.2378.EBC.954.102.A.524111"/>
    <s v="WA.2378.EBC.954.102.A.524111.000815"/>
    <s v="000815"/>
    <s v="WA.2378.EBC.954.102.A.524111.2"/>
    <s v="2"/>
    <s v="Fasilitasi Pengelolaan dan Penilaian Angka Kredit Jabatan Fungsional Lingkup BRSDMKP"/>
    <x v="0"/>
    <m/>
    <m/>
    <s v="Belanja Barang"/>
    <s v="Belanja Barang Non Operasional"/>
    <s v="Perjalanan Dinas"/>
    <s v="Non Covid"/>
  </r>
  <r>
    <s v="12"/>
    <s v="626402"/>
    <s v="SEKRETARIAT BADAN RISET DAN SUMBERDAYA MANUSIA KELAUTAN DAN PERIKANAN"/>
    <x v="0"/>
    <x v="0"/>
    <x v="1"/>
    <x v="4"/>
    <x v="8"/>
    <x v="14"/>
    <x v="28"/>
    <x v="471"/>
    <n v="30"/>
    <n v="210000"/>
    <n v="6300000"/>
    <n v="0"/>
    <n v="6300000"/>
    <m/>
    <n v="0"/>
    <n v="759255"/>
    <n v="775005"/>
    <n v="811755"/>
    <n v="491505"/>
    <n v="166635"/>
    <n v="283185"/>
    <n v="802305"/>
    <n v="802305"/>
    <n v="780255"/>
    <n v="455805"/>
    <n v="171990"/>
    <s v="WA.2378.EBC.954.102.A"/>
    <s v="WA.2378.EBC.954.102.A.524114"/>
    <s v="WA.2378.EBC.954.102.A.524114.000816"/>
    <s v="000816"/>
    <s v="WA.2378.EBC.954.102.A.524114.1"/>
    <s v="1"/>
    <s v="Fasilitasi Pengelolaan dan Penilaian Angka Kredit Jabatan Fungsional Lingkup BRSDMKP"/>
    <x v="0"/>
    <m/>
    <m/>
    <s v="Belanja Barang"/>
    <s v="Belanja Barang Non Operasional"/>
    <s v="Perjalanan Dinas"/>
    <s v="Non Covid"/>
  </r>
  <r>
    <s v="12"/>
    <s v="626402"/>
    <s v="SEKRETARIAT BADAN RISET DAN SUMBERDAYA MANUSIA KELAUTAN DAN PERIKANAN"/>
    <x v="0"/>
    <x v="0"/>
    <x v="1"/>
    <x v="4"/>
    <x v="8"/>
    <x v="14"/>
    <x v="28"/>
    <x v="287"/>
    <n v="30"/>
    <n v="150000"/>
    <n v="4500000"/>
    <n v="0"/>
    <n v="4500000"/>
    <m/>
    <n v="0"/>
    <n v="542325"/>
    <n v="553575"/>
    <n v="579825"/>
    <n v="351075"/>
    <n v="119025"/>
    <n v="202275"/>
    <n v="573075"/>
    <n v="573075"/>
    <n v="557325"/>
    <n v="325575"/>
    <n v="122850"/>
    <s v="WA.2378.EBC.954.102.A"/>
    <s v="WA.2378.EBC.954.102.A.524114"/>
    <s v="WA.2378.EBC.954.102.A.524114.000817"/>
    <s v="000817"/>
    <s v="WA.2378.EBC.954.102.A.524114.2"/>
    <s v="2"/>
    <s v="Fasilitasi Pengelolaan dan Penilaian Angka Kredit Jabatan Fungsional Lingkup BRSDMKP"/>
    <x v="0"/>
    <m/>
    <m/>
    <s v="Belanja Barang"/>
    <s v="Belanja Barang Non Operasional"/>
    <s v="Perjalanan Dinas"/>
    <s v="Non Covid"/>
  </r>
  <r>
    <s v="12"/>
    <s v="626402"/>
    <s v="SEKRETARIAT BADAN RISET DAN SUMBERDAYA MANUSIA KELAUTAN DAN PERIKANAN"/>
    <x v="0"/>
    <x v="0"/>
    <x v="1"/>
    <x v="4"/>
    <x v="8"/>
    <x v="15"/>
    <x v="0"/>
    <x v="20"/>
    <n v="100"/>
    <n v="100000"/>
    <n v="10000000"/>
    <n v="0"/>
    <n v="10000000"/>
    <m/>
    <n v="0"/>
    <n v="1205167"/>
    <n v="1230167"/>
    <n v="1288500"/>
    <n v="780167"/>
    <n v="264500"/>
    <n v="449500"/>
    <n v="1273500"/>
    <n v="1273500"/>
    <n v="1238500"/>
    <n v="723500"/>
    <n v="272999"/>
    <s v="WA.2378.EBC.954.102.B"/>
    <s v="WA.2378.EBC.954.102.B.521211"/>
    <s v="WA.2378.EBC.954.102.B.521211.000818"/>
    <s v="000818"/>
    <s v="WA.2378.EBC.954.102.B.521211.1"/>
    <s v="1"/>
    <s v="Validasi dan Updating Database SDM Lingkup BRSDMKP"/>
    <x v="0"/>
    <m/>
    <m/>
    <s v="Belanja Barang"/>
    <s v="Belanja Barang Non Operasional"/>
    <s v="Belanja Bahan"/>
    <s v="Non Covid"/>
  </r>
  <r>
    <s v="12"/>
    <s v="626402"/>
    <s v="SEKRETARIAT BADAN RISET DAN SUMBERDAYA MANUSIA KELAUTAN DAN PERIKANAN"/>
    <x v="0"/>
    <x v="0"/>
    <x v="1"/>
    <x v="4"/>
    <x v="8"/>
    <x v="15"/>
    <x v="0"/>
    <x v="704"/>
    <n v="20"/>
    <n v="100000"/>
    <n v="2000000"/>
    <n v="0"/>
    <n v="2000000"/>
    <m/>
    <n v="0"/>
    <n v="241033"/>
    <n v="246033"/>
    <n v="257700"/>
    <n v="156033"/>
    <n v="52900"/>
    <n v="89900"/>
    <n v="254700"/>
    <n v="254700"/>
    <n v="247700"/>
    <n v="144700"/>
    <n v="54601"/>
    <s v="WA.2378.EBC.954.102.B"/>
    <s v="WA.2378.EBC.954.102.B.521211"/>
    <s v="WA.2378.EBC.954.102.B.521211.000819"/>
    <s v="000819"/>
    <s v="WA.2378.EBC.954.102.B.521211.2"/>
    <s v="2"/>
    <s v="Validasi dan Updating Database SDM Lingkup BRSDMKP"/>
    <x v="0"/>
    <m/>
    <m/>
    <s v="Belanja Barang"/>
    <s v="Belanja Barang Non Operasional"/>
    <s v="Belanja Bahan"/>
    <s v="Non Covid"/>
  </r>
  <r>
    <s v="12"/>
    <s v="626402"/>
    <s v="SEKRETARIAT BADAN RISET DAN SUMBERDAYA MANUSIA KELAUTAN DAN PERIKANAN"/>
    <x v="0"/>
    <x v="0"/>
    <x v="1"/>
    <x v="4"/>
    <x v="8"/>
    <x v="15"/>
    <x v="3"/>
    <x v="705"/>
    <n v="10"/>
    <n v="5000000"/>
    <n v="50000000"/>
    <n v="0"/>
    <n v="50000000"/>
    <m/>
    <n v="0"/>
    <n v="6025833"/>
    <n v="6150833"/>
    <n v="6442500"/>
    <n v="3900833"/>
    <n v="1322500"/>
    <n v="2247500"/>
    <n v="6367500"/>
    <n v="6367500"/>
    <n v="6192500"/>
    <n v="3617500"/>
    <n v="1365001"/>
    <s v="WA.2378.EBC.954.102.B"/>
    <s v="WA.2378.EBC.954.102.B.524111"/>
    <s v="WA.2378.EBC.954.102.B.524111.000822"/>
    <s v="000822"/>
    <s v="WA.2378.EBC.954.102.B.524111.1"/>
    <s v="1"/>
    <s v="Validasi dan Updating Database SDM Lingkup BRSDMKP"/>
    <x v="0"/>
    <m/>
    <m/>
    <s v="Belanja Barang"/>
    <s v="Belanja Barang Non Operasional"/>
    <s v="Perjalanan Dinas"/>
    <s v="Non Covid"/>
  </r>
  <r>
    <s v="12"/>
    <s v="626402"/>
    <s v="SEKRETARIAT BADAN RISET DAN SUMBERDAYA MANUSIA KELAUTAN DAN PERIKANAN"/>
    <x v="0"/>
    <x v="0"/>
    <x v="1"/>
    <x v="4"/>
    <x v="9"/>
    <x v="16"/>
    <x v="2"/>
    <x v="706"/>
    <n v="48"/>
    <n v="400000"/>
    <n v="19200000"/>
    <n v="0"/>
    <n v="19200000"/>
    <m/>
    <n v="0"/>
    <n v="946640"/>
    <n v="1412326"/>
    <n v="482863"/>
    <n v="960000"/>
    <n v="3584254"/>
    <n v="2124215"/>
    <n v="3584254"/>
    <n v="921829"/>
    <n v="2925805"/>
    <n v="1809304"/>
    <n v="448510"/>
    <s v="WA.2378.EBC.954.103.A"/>
    <s v="WA.2378.EBC.954.103.A.522151"/>
    <s v="WA.2378.EBC.954.103.A.522151.000826"/>
    <s v="000826"/>
    <s v="WA.2378.EBC.954.103.A.522151.1"/>
    <s v="1"/>
    <s v="Pelayanan Mutasi"/>
    <x v="0"/>
    <m/>
    <m/>
    <s v="Belanja Barang"/>
    <s v="Belanja Barang Non Operasional"/>
    <s v="Belanja Jasa"/>
    <s v="Non Covid"/>
  </r>
  <r>
    <s v="12"/>
    <s v="626402"/>
    <s v="SEKRETARIAT BADAN RISET DAN SUMBERDAYA MANUSIA KELAUTAN DAN PERIKANAN"/>
    <x v="0"/>
    <x v="0"/>
    <x v="1"/>
    <x v="4"/>
    <x v="9"/>
    <x v="16"/>
    <x v="27"/>
    <x v="707"/>
    <n v="5"/>
    <n v="4000000"/>
    <n v="20000000"/>
    <n v="0"/>
    <n v="20000000"/>
    <m/>
    <n v="0"/>
    <n v="986083"/>
    <n v="1471173"/>
    <n v="502982"/>
    <n v="1000000"/>
    <n v="3733598"/>
    <n v="2212724"/>
    <n v="3733598"/>
    <n v="960239"/>
    <n v="3047714"/>
    <n v="1884692"/>
    <n v="467197"/>
    <s v="WA.2378.EBC.954.103.A"/>
    <s v="WA.2378.EBC.954.103.A.522191"/>
    <s v="WA.2378.EBC.954.103.A.522191.000827"/>
    <s v="000827"/>
    <s v="WA.2378.EBC.954.103.A.522191.1"/>
    <s v="1"/>
    <s v="Pelayanan Mutasi"/>
    <x v="0"/>
    <m/>
    <m/>
    <s v="Belanja Barang"/>
    <s v="Belanja Barang Non Operasional"/>
    <s v="Belanja Jasa"/>
    <s v="Non Covid"/>
  </r>
  <r>
    <s v="12"/>
    <s v="626402"/>
    <s v="SEKRETARIAT BADAN RISET DAN SUMBERDAYA MANUSIA KELAUTAN DAN PERIKANAN"/>
    <x v="0"/>
    <x v="0"/>
    <x v="1"/>
    <x v="4"/>
    <x v="9"/>
    <x v="16"/>
    <x v="3"/>
    <x v="708"/>
    <n v="25"/>
    <n v="5000000"/>
    <n v="125000000"/>
    <n v="0"/>
    <n v="125000000"/>
    <m/>
    <n v="0"/>
    <n v="6163022"/>
    <n v="9194830"/>
    <n v="3143638"/>
    <n v="6250000"/>
    <n v="23334990"/>
    <n v="13829523"/>
    <n v="23334990"/>
    <n v="6001491"/>
    <n v="19048211"/>
    <n v="11779324"/>
    <n v="2919981"/>
    <s v="WA.2378.EBC.954.103.A"/>
    <s v="WA.2378.EBC.954.103.A.524111"/>
    <s v="WA.2378.EBC.954.103.A.524111.000828"/>
    <s v="000828"/>
    <s v="WA.2378.EBC.954.103.A.524111.1"/>
    <s v="1"/>
    <s v="Pelayanan Mutasi"/>
    <x v="0"/>
    <m/>
    <m/>
    <s v="Belanja Barang"/>
    <s v="Belanja Barang Non Operasional"/>
    <s v="Perjalanan Dinas"/>
    <s v="Non Covid"/>
  </r>
  <r>
    <s v="12"/>
    <s v="626402"/>
    <s v="SEKRETARIAT BADAN RISET DAN SUMBERDAYA MANUSIA KELAUTAN DAN PERIKANAN"/>
    <x v="0"/>
    <x v="0"/>
    <x v="1"/>
    <x v="4"/>
    <x v="9"/>
    <x v="16"/>
    <x v="28"/>
    <x v="532"/>
    <n v="10"/>
    <n v="150000"/>
    <n v="1500000"/>
    <n v="0"/>
    <n v="1500000"/>
    <m/>
    <n v="0"/>
    <n v="73956"/>
    <n v="110338"/>
    <n v="37724"/>
    <n v="75000"/>
    <n v="280020"/>
    <n v="165954"/>
    <n v="280020"/>
    <n v="72018"/>
    <n v="228579"/>
    <n v="141352"/>
    <n v="35039"/>
    <s v="WA.2378.EBC.954.103.A"/>
    <s v="WA.2378.EBC.954.103.A.524114"/>
    <s v="WA.2378.EBC.954.103.A.524114.000829"/>
    <s v="000829"/>
    <s v="WA.2378.EBC.954.103.A.524114.1"/>
    <s v="1"/>
    <s v="Pelayanan Mutasi"/>
    <x v="0"/>
    <m/>
    <m/>
    <s v="Belanja Barang"/>
    <s v="Belanja Barang Non Operasional"/>
    <s v="Perjalanan Dinas"/>
    <s v="Non Covid"/>
  </r>
  <r>
    <s v="12"/>
    <s v="626402"/>
    <s v="SEKRETARIAT BADAN RISET DAN SUMBERDAYA MANUSIA KELAUTAN DAN PERIKANAN"/>
    <x v="0"/>
    <x v="0"/>
    <x v="1"/>
    <x v="4"/>
    <x v="9"/>
    <x v="16"/>
    <x v="28"/>
    <x v="325"/>
    <n v="10"/>
    <n v="210000"/>
    <n v="2100000"/>
    <n v="0"/>
    <n v="2100000"/>
    <m/>
    <n v="0"/>
    <n v="103539"/>
    <n v="154473"/>
    <n v="52813"/>
    <n v="105000"/>
    <n v="392028"/>
    <n v="232336"/>
    <n v="392028"/>
    <n v="100825"/>
    <n v="320010"/>
    <n v="197893"/>
    <n v="49055"/>
    <s v="WA.2378.EBC.954.103.A"/>
    <s v="WA.2378.EBC.954.103.A.524114"/>
    <s v="WA.2378.EBC.954.103.A.524114.000830"/>
    <s v="000830"/>
    <s v="WA.2378.EBC.954.103.A.524114.2"/>
    <s v="2"/>
    <s v="Pelayanan Mutasi"/>
    <x v="0"/>
    <m/>
    <m/>
    <s v="Belanja Barang"/>
    <s v="Belanja Barang Non Operasional"/>
    <s v="Perjalanan Dinas"/>
    <s v="Non Covid"/>
  </r>
  <r>
    <s v="12"/>
    <s v="626402"/>
    <s v="SEKRETARIAT BADAN RISET DAN SUMBERDAYA MANUSIA KELAUTAN DAN PERIKANAN"/>
    <x v="0"/>
    <x v="0"/>
    <x v="1"/>
    <x v="4"/>
    <x v="9"/>
    <x v="17"/>
    <x v="3"/>
    <x v="709"/>
    <n v="5"/>
    <n v="5000000"/>
    <n v="25000000"/>
    <n v="0"/>
    <n v="25000000"/>
    <m/>
    <n v="0"/>
    <n v="1232604"/>
    <n v="1838966"/>
    <n v="628728"/>
    <n v="1250000"/>
    <n v="4666998"/>
    <n v="2765905"/>
    <n v="4666998"/>
    <n v="1200298"/>
    <n v="3809642"/>
    <n v="2355865"/>
    <n v="583996"/>
    <s v="WA.2378.EBC.954.103.B"/>
    <s v="WA.2378.EBC.954.103.B.524111"/>
    <s v="WA.2378.EBC.954.103.B.524111.000837"/>
    <s v="000837"/>
    <s v="WA.2378.EBC.954.103.B.524111.1"/>
    <s v="1"/>
    <s v="Pelayanan Ketatausahaan Kepegawaian"/>
    <x v="0"/>
    <m/>
    <m/>
    <s v="Belanja Barang"/>
    <s v="Belanja Barang Non Operasional"/>
    <s v="Perjalanan Dinas"/>
    <s v="Non Covid"/>
  </r>
  <r>
    <s v="12"/>
    <s v="626402"/>
    <s v="SEKRETARIAT BADAN RISET DAN SUMBERDAYA MANUSIA KELAUTAN DAN PERIKANAN"/>
    <x v="0"/>
    <x v="0"/>
    <x v="1"/>
    <x v="4"/>
    <x v="9"/>
    <x v="17"/>
    <x v="28"/>
    <x v="710"/>
    <n v="816"/>
    <n v="150000"/>
    <n v="122400000"/>
    <n v="0"/>
    <n v="122400000"/>
    <m/>
    <n v="0"/>
    <n v="6034831"/>
    <n v="9003578"/>
    <n v="3078250"/>
    <n v="6120000"/>
    <n v="22849622"/>
    <n v="13541869"/>
    <n v="22849622"/>
    <n v="5876660"/>
    <n v="18652008"/>
    <n v="11534314"/>
    <n v="2859246"/>
    <s v="WA.2378.EBC.954.103.B"/>
    <s v="WA.2378.EBC.954.103.B.524114"/>
    <s v="WA.2378.EBC.954.103.B.524114.000838"/>
    <s v="000838"/>
    <s v="WA.2378.EBC.954.103.B.524114.1"/>
    <s v="1"/>
    <s v="Pelayanan Ketatausahaan Kepegawaian"/>
    <x v="0"/>
    <m/>
    <m/>
    <s v="Belanja Barang"/>
    <s v="Belanja Barang Non Operasional"/>
    <s v="Perjalanan Dinas"/>
    <s v="Non Covid"/>
  </r>
  <r>
    <s v="12"/>
    <s v="626402"/>
    <s v="SEKRETARIAT BADAN RISET DAN SUMBERDAYA MANUSIA KELAUTAN DAN PERIKANAN"/>
    <x v="0"/>
    <x v="0"/>
    <x v="1"/>
    <x v="4"/>
    <x v="9"/>
    <x v="17"/>
    <x v="28"/>
    <x v="407"/>
    <n v="10"/>
    <n v="150000"/>
    <n v="1500000"/>
    <n v="0"/>
    <n v="1500000"/>
    <m/>
    <n v="0"/>
    <n v="73956"/>
    <n v="110338"/>
    <n v="37724"/>
    <n v="75000"/>
    <n v="280020"/>
    <n v="165954"/>
    <n v="280020"/>
    <n v="72018"/>
    <n v="228579"/>
    <n v="141352"/>
    <n v="35039"/>
    <s v="WA.2378.EBC.954.103.B"/>
    <s v="WA.2378.EBC.954.103.B.524114"/>
    <s v="WA.2378.EBC.954.103.B.524114.000839"/>
    <s v="000839"/>
    <s v="WA.2378.EBC.954.103.B.524114.2"/>
    <s v="2"/>
    <s v="Pelayanan Ketatausahaan Kepegawaian"/>
    <x v="0"/>
    <m/>
    <m/>
    <s v="Belanja Barang"/>
    <s v="Belanja Barang Non Operasional"/>
    <s v="Perjalanan Dinas"/>
    <s v="Non Covid"/>
  </r>
  <r>
    <s v="12"/>
    <s v="626402"/>
    <s v="SEKRETARIAT BADAN RISET DAN SUMBERDAYA MANUSIA KELAUTAN DAN PERIKANAN"/>
    <x v="0"/>
    <x v="0"/>
    <x v="1"/>
    <x v="4"/>
    <x v="9"/>
    <x v="17"/>
    <x v="28"/>
    <x v="711"/>
    <n v="10"/>
    <n v="210000"/>
    <n v="2100000"/>
    <n v="0"/>
    <n v="2100000"/>
    <m/>
    <n v="0"/>
    <n v="103539"/>
    <n v="154473"/>
    <n v="52813"/>
    <n v="105000"/>
    <n v="392028"/>
    <n v="232334"/>
    <n v="392028"/>
    <n v="100825"/>
    <n v="320008"/>
    <n v="197891"/>
    <n v="49061"/>
    <s v="WA.2378.EBC.954.103.B"/>
    <s v="WA.2378.EBC.954.103.B.524114"/>
    <s v="WA.2378.EBC.954.103.B.524114.000840"/>
    <s v="000840"/>
    <s v="WA.2378.EBC.954.103.B.524114.3"/>
    <s v="3"/>
    <s v="Pelayanan Ketatausahaan Kepegawaian"/>
    <x v="0"/>
    <m/>
    <m/>
    <s v="Belanja Barang"/>
    <s v="Belanja Barang Non Operasional"/>
    <s v="Perjalanan Dinas"/>
    <s v="Non Covid"/>
  </r>
  <r>
    <s v="12"/>
    <s v="626402"/>
    <s v="SEKRETARIAT BADAN RISET DAN SUMBERDAYA MANUSIA KELAUTAN DAN PERIKANAN"/>
    <x v="0"/>
    <x v="0"/>
    <x v="2"/>
    <x v="8"/>
    <x v="34"/>
    <x v="104"/>
    <x v="0"/>
    <x v="712"/>
    <n v="0"/>
    <n v="0"/>
    <n v="0"/>
    <n v="0"/>
    <n v="0"/>
    <m/>
    <n v="0"/>
    <n v="0"/>
    <n v="0"/>
    <n v="0"/>
    <n v="0"/>
    <n v="0"/>
    <n v="0"/>
    <n v="0"/>
    <n v="0"/>
    <n v="0"/>
    <n v="0"/>
    <n v="0"/>
    <s v="WA.2378.EBD.952.101.A"/>
    <s v="WA.2378.EBD.952.101.A.521211"/>
    <s v="WA.2378.EBD.952.101.A.521211.000841"/>
    <s v="000841"/>
    <s v="WA.2378.EBD.952.101.A.521211.1"/>
    <s v="1"/>
    <s v="Perencanaan Program"/>
    <x v="0"/>
    <m/>
    <m/>
    <s v="Belanja Barang"/>
    <s v="Belanja Barang Non Operasional"/>
    <s v="Belanja Bahan"/>
    <s v="Non Covid"/>
  </r>
  <r>
    <s v="12"/>
    <s v="626402"/>
    <s v="SEKRETARIAT BADAN RISET DAN SUMBERDAYA MANUSIA KELAUTAN DAN PERIKANAN"/>
    <x v="0"/>
    <x v="0"/>
    <x v="2"/>
    <x v="8"/>
    <x v="34"/>
    <x v="104"/>
    <x v="26"/>
    <x v="712"/>
    <n v="0"/>
    <n v="0"/>
    <n v="0"/>
    <n v="0"/>
    <n v="0"/>
    <m/>
    <n v="0"/>
    <n v="0"/>
    <n v="0"/>
    <n v="0"/>
    <n v="0"/>
    <n v="0"/>
    <n v="0"/>
    <n v="0"/>
    <n v="0"/>
    <n v="0"/>
    <n v="0"/>
    <n v="0"/>
    <s v="WA.2378.EBD.952.101.A"/>
    <s v="WA.2378.EBD.952.101.A.524119"/>
    <s v="WA.2378.EBD.952.101.A.524119.000855"/>
    <s v="000855"/>
    <s v="WA.2378.EBD.952.101.A.524119.1"/>
    <s v="1"/>
    <s v="Perencanaan Program"/>
    <x v="0"/>
    <m/>
    <m/>
    <s v="Belanja Barang"/>
    <s v="Belanja Barang Non Operasional"/>
    <s v="Perjalanan Dinas"/>
    <s v="Non Covid"/>
  </r>
  <r>
    <s v="12"/>
    <s v="626402"/>
    <s v="SEKRETARIAT BADAN RISET DAN SUMBERDAYA MANUSIA KELAUTAN DAN PERIKANAN"/>
    <x v="0"/>
    <x v="0"/>
    <x v="2"/>
    <x v="8"/>
    <x v="34"/>
    <x v="107"/>
    <x v="0"/>
    <x v="713"/>
    <n v="0"/>
    <n v="0"/>
    <n v="0"/>
    <n v="0"/>
    <n v="0"/>
    <m/>
    <n v="0"/>
    <n v="0"/>
    <n v="0"/>
    <n v="0"/>
    <n v="0"/>
    <n v="0"/>
    <n v="0"/>
    <n v="0"/>
    <n v="0"/>
    <n v="0"/>
    <n v="0"/>
    <n v="0"/>
    <s v="WA.2378.EBD.952.101.D"/>
    <s v="WA.2378.EBD.952.101.D.521211"/>
    <s v="WA.2378.EBD.952.101.D.521211.000883"/>
    <s v="000883"/>
    <s v="WA.2378.EBD.952.101.D.521211.1"/>
    <s v="1"/>
    <s v="Perencanaan Umum"/>
    <x v="0"/>
    <m/>
    <m/>
    <s v="Belanja Barang"/>
    <s v="Belanja Barang Non Operasional"/>
    <s v="Belanja Bahan"/>
    <s v="Non Covid"/>
  </r>
  <r>
    <s v="12"/>
    <s v="626402"/>
    <s v="SEKRETARIAT BADAN RISET DAN SUMBERDAYA MANUSIA KELAUTAN DAN PERIKANAN"/>
    <x v="0"/>
    <x v="0"/>
    <x v="2"/>
    <x v="8"/>
    <x v="34"/>
    <x v="107"/>
    <x v="0"/>
    <x v="714"/>
    <n v="0"/>
    <n v="0"/>
    <n v="0"/>
    <n v="0"/>
    <n v="0"/>
    <m/>
    <n v="0"/>
    <n v="0"/>
    <n v="0"/>
    <n v="0"/>
    <n v="0"/>
    <n v="0"/>
    <n v="0"/>
    <n v="0"/>
    <n v="0"/>
    <n v="0"/>
    <n v="0"/>
    <n v="0"/>
    <s v="WA.2378.EBD.952.101.D"/>
    <s v="WA.2378.EBD.952.101.D.521211"/>
    <s v="WA.2378.EBD.952.101.D.521211.000892"/>
    <s v="000892"/>
    <s v="WA.2378.EBD.952.101.D.521211.10"/>
    <s v="10"/>
    <s v="Perencanaan Umum"/>
    <x v="0"/>
    <m/>
    <m/>
    <s v="Belanja Barang"/>
    <s v="Belanja Barang Non Operasional"/>
    <s v="Belanja Bahan"/>
    <s v="Non Covid"/>
  </r>
  <r>
    <s v="12"/>
    <s v="626402"/>
    <s v="SEKRETARIAT BADAN RISET DAN SUMBERDAYA MANUSIA KELAUTAN DAN PERIKANAN"/>
    <x v="0"/>
    <x v="0"/>
    <x v="2"/>
    <x v="8"/>
    <x v="34"/>
    <x v="107"/>
    <x v="0"/>
    <x v="715"/>
    <m/>
    <n v="0"/>
    <n v="0"/>
    <n v="0"/>
    <n v="0"/>
    <m/>
    <n v="0"/>
    <n v="0"/>
    <n v="0"/>
    <n v="0"/>
    <n v="0"/>
    <n v="0"/>
    <n v="0"/>
    <n v="0"/>
    <n v="0"/>
    <n v="0"/>
    <n v="0"/>
    <n v="0"/>
    <s v="WA.2378.EBD.952.101.D"/>
    <s v="WA.2378.EBD.952.101.D.521211"/>
    <s v="WA.2378.EBD.952.101.D.521211.001337"/>
    <s v="001337"/>
    <s v="WA.2378.EBD.952.101.D.521211.14"/>
    <s v="14"/>
    <s v="Perencanaan Umum"/>
    <x v="0"/>
    <m/>
    <m/>
    <s v="Belanja Barang"/>
    <s v="Belanja Barang Non Operasional"/>
    <s v="Belanja Bahan"/>
    <s v="Non Covid"/>
  </r>
  <r>
    <s v="12"/>
    <s v="626402"/>
    <s v="SEKRETARIAT BADAN RISET DAN SUMBERDAYA MANUSIA KELAUTAN DAN PERIKANAN"/>
    <x v="0"/>
    <x v="0"/>
    <x v="2"/>
    <x v="8"/>
    <x v="34"/>
    <x v="107"/>
    <x v="28"/>
    <x v="716"/>
    <m/>
    <n v="0"/>
    <n v="0"/>
    <n v="0"/>
    <n v="0"/>
    <m/>
    <n v="0"/>
    <n v="0"/>
    <n v="0"/>
    <n v="0"/>
    <n v="0"/>
    <n v="0"/>
    <n v="0"/>
    <n v="0"/>
    <n v="0"/>
    <n v="0"/>
    <n v="0"/>
    <n v="0"/>
    <s v="WA.2378.EBD.952.101.D"/>
    <s v="WA.2378.EBD.952.101.D.524114"/>
    <s v="WA.2378.EBD.952.101.D.524114.001340"/>
    <s v="001340"/>
    <s v="WA.2378.EBD.952.101.D.524114.3"/>
    <s v="3"/>
    <s v="Perencanaan Umum"/>
    <x v="0"/>
    <m/>
    <m/>
    <s v="Belanja Barang"/>
    <s v="Belanja Barang Non Operasional"/>
    <s v="Perjalanan Dinas"/>
    <s v="Non Covid"/>
  </r>
  <r>
    <s v="12"/>
    <s v="626402"/>
    <s v="SEKRETARIAT BADAN RISET DAN SUMBERDAYA MANUSIA KELAUTAN DAN PERIKANAN"/>
    <x v="0"/>
    <x v="0"/>
    <x v="2"/>
    <x v="5"/>
    <x v="10"/>
    <x v="18"/>
    <x v="0"/>
    <x v="29"/>
    <n v="60"/>
    <n v="100000"/>
    <n v="6000000"/>
    <n v="0"/>
    <n v="6000000"/>
    <m/>
    <n v="0"/>
    <n v="397174"/>
    <n v="600417"/>
    <n v="674113"/>
    <n v="643461"/>
    <n v="699548"/>
    <n v="527191"/>
    <n v="457670"/>
    <n v="431061"/>
    <n v="547357"/>
    <n v="487722"/>
    <n v="534286"/>
    <s v="WA.2378.EBD.953.101.A"/>
    <s v="WA.2378.EBD.953.101.A.521211"/>
    <s v="WA.2378.EBD.953.101.A.521211.001146"/>
    <s v="001146"/>
    <s v="WA.2378.EBD.953.101.A.521211.1"/>
    <s v="1"/>
    <s v="Monitoring Evaluasi Manajerial dan SAKIP"/>
    <x v="0"/>
    <m/>
    <m/>
    <s v="Belanja Barang"/>
    <s v="Belanja Barang Non Operasional"/>
    <s v="Belanja Bahan"/>
    <s v="Non Covid"/>
  </r>
  <r>
    <s v="12"/>
    <s v="626402"/>
    <s v="SEKRETARIAT BADAN RISET DAN SUMBERDAYA MANUSIA KELAUTAN DAN PERIKANAN"/>
    <x v="0"/>
    <x v="0"/>
    <x v="2"/>
    <x v="5"/>
    <x v="10"/>
    <x v="18"/>
    <x v="0"/>
    <x v="717"/>
    <n v="140"/>
    <n v="350000"/>
    <n v="49000000"/>
    <n v="0"/>
    <n v="49000000"/>
    <m/>
    <n v="0"/>
    <n v="3243587"/>
    <n v="4903409"/>
    <n v="5505257"/>
    <n v="5254930"/>
    <n v="5712974"/>
    <n v="4305396"/>
    <n v="3737635"/>
    <n v="3520330"/>
    <n v="4470078"/>
    <n v="3983061"/>
    <n v="4363343"/>
    <s v="WA.2378.EBD.953.101.A"/>
    <s v="WA.2378.EBD.953.101.A.521211"/>
    <s v="WA.2378.EBD.953.101.A.521211.001149"/>
    <s v="001149"/>
    <s v="WA.2378.EBD.953.101.A.521211.4"/>
    <s v="4"/>
    <s v="Monitoring Evaluasi Manajerial dan SAKIP"/>
    <x v="0"/>
    <m/>
    <m/>
    <s v="Belanja Barang"/>
    <s v="Belanja Barang Non Operasional"/>
    <s v="Belanja Bahan"/>
    <s v="Non Covid"/>
  </r>
  <r>
    <s v="12"/>
    <s v="626402"/>
    <s v="SEKRETARIAT BADAN RISET DAN SUMBERDAYA MANUSIA KELAUTAN DAN PERIKANAN"/>
    <x v="0"/>
    <x v="0"/>
    <x v="2"/>
    <x v="5"/>
    <x v="10"/>
    <x v="18"/>
    <x v="0"/>
    <x v="718"/>
    <n v="30"/>
    <n v="250000"/>
    <n v="7500000"/>
    <n v="0"/>
    <n v="7500000"/>
    <m/>
    <n v="0"/>
    <n v="496467"/>
    <n v="750522"/>
    <n v="842641"/>
    <n v="804326"/>
    <n v="874435"/>
    <n v="658989"/>
    <n v="572087"/>
    <n v="538826"/>
    <n v="684196"/>
    <n v="609652"/>
    <n v="667859"/>
    <s v="WA.2378.EBD.953.101.A"/>
    <s v="WA.2378.EBD.953.101.A.521211"/>
    <s v="WA.2378.EBD.953.101.A.521211.001150"/>
    <s v="001150"/>
    <s v="WA.2378.EBD.953.101.A.521211.5"/>
    <s v="5"/>
    <s v="Monitoring Evaluasi Manajerial dan SAKIP"/>
    <x v="0"/>
    <m/>
    <m/>
    <s v="Belanja Barang"/>
    <s v="Belanja Barang Non Operasional"/>
    <s v="Belanja Bahan"/>
    <s v="Non Covid"/>
  </r>
  <r>
    <s v="12"/>
    <s v="626402"/>
    <s v="SEKRETARIAT BADAN RISET DAN SUMBERDAYA MANUSIA KELAUTAN DAN PERIKANAN"/>
    <x v="0"/>
    <x v="0"/>
    <x v="2"/>
    <x v="5"/>
    <x v="10"/>
    <x v="18"/>
    <x v="0"/>
    <x v="719"/>
    <n v="60"/>
    <n v="100000"/>
    <n v="6000000"/>
    <n v="0"/>
    <n v="6000000"/>
    <m/>
    <n v="0"/>
    <n v="397174"/>
    <n v="600417"/>
    <n v="674113"/>
    <n v="643461"/>
    <n v="699548"/>
    <n v="527191"/>
    <n v="457670"/>
    <n v="431061"/>
    <n v="547357"/>
    <n v="487722"/>
    <n v="534286"/>
    <s v="WA.2378.EBD.953.101.A"/>
    <s v="WA.2378.EBD.953.101.A.521211"/>
    <s v="WA.2378.EBD.953.101.A.521211.001151"/>
    <s v="001151"/>
    <s v="WA.2378.EBD.953.101.A.521211.6"/>
    <s v="6"/>
    <s v="Monitoring Evaluasi Manajerial dan SAKIP"/>
    <x v="0"/>
    <m/>
    <m/>
    <s v="Belanja Barang"/>
    <s v="Belanja Barang Non Operasional"/>
    <s v="Belanja Bahan"/>
    <s v="Non Covid"/>
  </r>
  <r>
    <s v="12"/>
    <s v="626402"/>
    <s v="SEKRETARIAT BADAN RISET DAN SUMBERDAYA MANUSIA KELAUTAN DAN PERIKANAN"/>
    <x v="0"/>
    <x v="0"/>
    <x v="2"/>
    <x v="5"/>
    <x v="10"/>
    <x v="18"/>
    <x v="2"/>
    <x v="322"/>
    <n v="48"/>
    <n v="900000"/>
    <n v="43200000"/>
    <n v="0"/>
    <n v="43200000"/>
    <m/>
    <n v="0"/>
    <n v="2859652"/>
    <n v="4323005"/>
    <n v="4853614"/>
    <n v="4632918"/>
    <n v="5036744"/>
    <n v="3795777"/>
    <n v="3295221"/>
    <n v="3103638"/>
    <n v="3940967"/>
    <n v="3511597"/>
    <n v="3846867"/>
    <s v="WA.2378.EBD.953.101.A"/>
    <s v="WA.2378.EBD.953.101.A.522151"/>
    <s v="WA.2378.EBD.953.101.A.522151.001156"/>
    <s v="001156"/>
    <s v="WA.2378.EBD.953.101.A.522151.2"/>
    <s v="2"/>
    <s v="Monitoring Evaluasi Manajerial dan SAKIP"/>
    <x v="0"/>
    <m/>
    <m/>
    <s v="Belanja Barang"/>
    <s v="Belanja Barang Non Operasional"/>
    <s v="Belanja Jasa"/>
    <s v="Non Covid"/>
  </r>
  <r>
    <s v="12"/>
    <s v="626402"/>
    <s v="SEKRETARIAT BADAN RISET DAN SUMBERDAYA MANUSIA KELAUTAN DAN PERIKANAN"/>
    <x v="0"/>
    <x v="0"/>
    <x v="2"/>
    <x v="5"/>
    <x v="10"/>
    <x v="18"/>
    <x v="3"/>
    <x v="720"/>
    <n v="50"/>
    <n v="5000000"/>
    <n v="250000000"/>
    <n v="0"/>
    <n v="250000000"/>
    <m/>
    <n v="0"/>
    <n v="16548913"/>
    <n v="25017391"/>
    <n v="28088043"/>
    <n v="26810870"/>
    <n v="29147826"/>
    <n v="21966304"/>
    <n v="19069565"/>
    <n v="17960870"/>
    <n v="22806522"/>
    <n v="20321739"/>
    <n v="22261957"/>
    <s v="WA.2378.EBD.953.101.A"/>
    <s v="WA.2378.EBD.953.101.A.524111"/>
    <s v="WA.2378.EBD.953.101.A.524111.001158"/>
    <s v="001158"/>
    <s v="WA.2378.EBD.953.101.A.524111.1"/>
    <s v="1"/>
    <s v="Monitoring Evaluasi Manajerial dan SAKIP"/>
    <x v="0"/>
    <m/>
    <m/>
    <s v="Belanja Barang"/>
    <s v="Belanja Barang Non Operasional"/>
    <s v="Perjalanan Dinas"/>
    <s v="Non Covid"/>
  </r>
  <r>
    <s v="12"/>
    <s v="626402"/>
    <s v="SEKRETARIAT BADAN RISET DAN SUMBERDAYA MANUSIA KELAUTAN DAN PERIKANAN"/>
    <x v="0"/>
    <x v="0"/>
    <x v="2"/>
    <x v="5"/>
    <x v="10"/>
    <x v="18"/>
    <x v="3"/>
    <x v="721"/>
    <n v="20"/>
    <n v="5000000"/>
    <n v="100000000"/>
    <n v="0"/>
    <n v="100000000"/>
    <m/>
    <n v="0"/>
    <n v="6619565"/>
    <n v="10006957"/>
    <n v="11235217"/>
    <n v="10724348"/>
    <n v="11659130"/>
    <n v="8786522"/>
    <n v="7627826"/>
    <n v="7184348"/>
    <n v="9122609"/>
    <n v="8128696"/>
    <n v="8904782"/>
    <s v="WA.2378.EBD.953.101.A"/>
    <s v="WA.2378.EBD.953.101.A.524111"/>
    <s v="WA.2378.EBD.953.101.A.524111.001159"/>
    <s v="001159"/>
    <s v="WA.2378.EBD.953.101.A.524111.2"/>
    <s v="2"/>
    <s v="Monitoring Evaluasi Manajerial dan SAKIP"/>
    <x v="0"/>
    <m/>
    <m/>
    <s v="Belanja Barang"/>
    <s v="Belanja Barang Non Operasional"/>
    <s v="Perjalanan Dinas"/>
    <s v="Non Covid"/>
  </r>
  <r>
    <s v="12"/>
    <s v="626402"/>
    <s v="SEKRETARIAT BADAN RISET DAN SUMBERDAYA MANUSIA KELAUTAN DAN PERIKANAN"/>
    <x v="0"/>
    <x v="0"/>
    <x v="2"/>
    <x v="5"/>
    <x v="10"/>
    <x v="18"/>
    <x v="3"/>
    <x v="722"/>
    <n v="20"/>
    <n v="5000000"/>
    <n v="100000000"/>
    <n v="0"/>
    <n v="100000000"/>
    <m/>
    <n v="0"/>
    <n v="6619565"/>
    <n v="10006957"/>
    <n v="11235217"/>
    <n v="10724348"/>
    <n v="11659130"/>
    <n v="8786522"/>
    <n v="7627826"/>
    <n v="7184348"/>
    <n v="9122609"/>
    <n v="8128696"/>
    <n v="8904782"/>
    <s v="WA.2378.EBD.953.101.A"/>
    <s v="WA.2378.EBD.953.101.A.524111"/>
    <s v="WA.2378.EBD.953.101.A.524111.001160"/>
    <s v="001160"/>
    <s v="WA.2378.EBD.953.101.A.524111.3"/>
    <s v="3"/>
    <s v="Monitoring Evaluasi Manajerial dan SAKIP"/>
    <x v="0"/>
    <m/>
    <m/>
    <s v="Belanja Barang"/>
    <s v="Belanja Barang Non Operasional"/>
    <s v="Perjalanan Dinas"/>
    <s v="Non Covid"/>
  </r>
  <r>
    <s v="12"/>
    <s v="626402"/>
    <s v="SEKRETARIAT BADAN RISET DAN SUMBERDAYA MANUSIA KELAUTAN DAN PERIKANAN"/>
    <x v="0"/>
    <x v="0"/>
    <x v="2"/>
    <x v="5"/>
    <x v="10"/>
    <x v="18"/>
    <x v="3"/>
    <x v="723"/>
    <n v="30"/>
    <n v="5095000"/>
    <n v="152850000"/>
    <n v="0"/>
    <n v="152850000"/>
    <m/>
    <n v="0"/>
    <n v="10118005"/>
    <n v="15295633"/>
    <n v="17173030"/>
    <n v="16392166.000000002"/>
    <n v="17820981"/>
    <n v="13430198"/>
    <n v="11659132"/>
    <n v="10981276"/>
    <n v="13943907"/>
    <n v="12424711"/>
    <n v="13610961"/>
    <s v="WA.2378.EBD.953.101.A"/>
    <s v="WA.2378.EBD.953.101.A.524111"/>
    <s v="WA.2378.EBD.953.101.A.524111.001161"/>
    <s v="001161"/>
    <s v="WA.2378.EBD.953.101.A.524111.4"/>
    <s v="4"/>
    <s v="Monitoring Evaluasi Manajerial dan SAKIP"/>
    <x v="0"/>
    <m/>
    <m/>
    <s v="Belanja Barang"/>
    <s v="Belanja Barang Non Operasional"/>
    <s v="Perjalanan Dinas"/>
    <s v="Non Covid"/>
  </r>
  <r>
    <s v="12"/>
    <s v="626402"/>
    <s v="SEKRETARIAT BADAN RISET DAN SUMBERDAYA MANUSIA KELAUTAN DAN PERIKANAN"/>
    <x v="0"/>
    <x v="0"/>
    <x v="2"/>
    <x v="5"/>
    <x v="10"/>
    <x v="18"/>
    <x v="8"/>
    <x v="471"/>
    <n v="143"/>
    <n v="210000"/>
    <n v="30030000"/>
    <n v="0"/>
    <n v="30030000"/>
    <m/>
    <n v="0"/>
    <n v="1987855"/>
    <n v="3005089"/>
    <n v="3373936"/>
    <n v="3220522"/>
    <n v="3501237"/>
    <n v="2638592"/>
    <n v="2290636"/>
    <n v="2157460"/>
    <n v="2739519"/>
    <n v="2441047"/>
    <n v="2674107"/>
    <s v="WA.2378.EBD.953.101.A"/>
    <s v="WA.2378.EBD.953.101.A.524113"/>
    <s v="WA.2378.EBD.953.101.A.524113.001162"/>
    <s v="001162"/>
    <s v="WA.2378.EBD.953.101.A.524113.1"/>
    <s v="1"/>
    <s v="Monitoring Evaluasi Manajerial dan SAKIP"/>
    <x v="0"/>
    <m/>
    <m/>
    <s v="Belanja Barang"/>
    <s v="Belanja Barang Non Operasional"/>
    <s v="Perjalanan Dinas"/>
    <s v="Non Covid"/>
  </r>
  <r>
    <s v="12"/>
    <s v="626402"/>
    <s v="SEKRETARIAT BADAN RISET DAN SUMBERDAYA MANUSIA KELAUTAN DAN PERIKANAN"/>
    <x v="0"/>
    <x v="0"/>
    <x v="2"/>
    <x v="5"/>
    <x v="10"/>
    <x v="18"/>
    <x v="8"/>
    <x v="287"/>
    <n v="143"/>
    <n v="150000"/>
    <n v="21450000"/>
    <n v="0"/>
    <n v="21450000"/>
    <m/>
    <n v="0"/>
    <n v="1419897"/>
    <n v="2146492"/>
    <n v="2409954"/>
    <n v="2300373"/>
    <n v="2500883"/>
    <n v="1884709"/>
    <n v="1636169"/>
    <n v="1541043"/>
    <n v="1956800"/>
    <n v="1743605"/>
    <n v="1910075"/>
    <s v="WA.2378.EBD.953.101.A"/>
    <s v="WA.2378.EBD.953.101.A.524113"/>
    <s v="WA.2378.EBD.953.101.A.524113.001163"/>
    <s v="001163"/>
    <s v="WA.2378.EBD.953.101.A.524113.2"/>
    <s v="2"/>
    <s v="Monitoring Evaluasi Manajerial dan SAKIP"/>
    <x v="0"/>
    <m/>
    <m/>
    <s v="Belanja Barang"/>
    <s v="Belanja Barang Non Operasional"/>
    <s v="Perjalanan Dinas"/>
    <s v="Non Covid"/>
  </r>
  <r>
    <s v="12"/>
    <s v="626402"/>
    <s v="SEKRETARIAT BADAN RISET DAN SUMBERDAYA MANUSIA KELAUTAN DAN PERIKANAN"/>
    <x v="0"/>
    <x v="0"/>
    <x v="2"/>
    <x v="5"/>
    <x v="10"/>
    <x v="19"/>
    <x v="0"/>
    <x v="29"/>
    <n v="60"/>
    <n v="100000"/>
    <n v="6000000"/>
    <n v="0"/>
    <n v="6000000"/>
    <m/>
    <n v="0"/>
    <n v="397174"/>
    <n v="600417"/>
    <n v="674113"/>
    <n v="643461"/>
    <n v="699548"/>
    <n v="527191"/>
    <n v="457670"/>
    <n v="431061"/>
    <n v="547357"/>
    <n v="487722"/>
    <n v="534286"/>
    <s v="WA.2378.EBD.953.101.B"/>
    <s v="WA.2378.EBD.953.101.B.521211"/>
    <s v="WA.2378.EBD.953.101.B.521211.001164"/>
    <s v="001164"/>
    <s v="WA.2378.EBD.953.101.B.521211.1"/>
    <s v="1"/>
    <s v="Monev program BRSDM Mendukung Prioritas KKP dan Amanah Nasional ( Lintas Sektor )"/>
    <x v="0"/>
    <m/>
    <m/>
    <s v="Belanja Barang"/>
    <s v="Belanja Barang Non Operasional"/>
    <s v="Belanja Bahan"/>
    <s v="Non Covid"/>
  </r>
  <r>
    <s v="12"/>
    <s v="626402"/>
    <s v="SEKRETARIAT BADAN RISET DAN SUMBERDAYA MANUSIA KELAUTAN DAN PERIKANAN"/>
    <x v="0"/>
    <x v="0"/>
    <x v="2"/>
    <x v="5"/>
    <x v="10"/>
    <x v="19"/>
    <x v="0"/>
    <x v="22"/>
    <n v="15"/>
    <n v="100000"/>
    <n v="1500000"/>
    <n v="0"/>
    <n v="1500000"/>
    <m/>
    <n v="0"/>
    <n v="99293"/>
    <n v="150104"/>
    <n v="168528"/>
    <n v="160865"/>
    <n v="174887"/>
    <n v="131798"/>
    <n v="114417"/>
    <n v="107765"/>
    <n v="136839"/>
    <n v="121930"/>
    <n v="133574"/>
    <s v="WA.2378.EBD.953.101.B"/>
    <s v="WA.2378.EBD.953.101.B.521211"/>
    <s v="WA.2378.EBD.953.101.B.521211.001166"/>
    <s v="001166"/>
    <s v="WA.2378.EBD.953.101.B.521211.3"/>
    <s v="3"/>
    <s v="Monev program BRSDM Mendukung Prioritas KKP dan Amanah Nasional ( Lintas Sektor )"/>
    <x v="0"/>
    <m/>
    <m/>
    <s v="Belanja Barang"/>
    <s v="Belanja Barang Non Operasional"/>
    <s v="Belanja Bahan"/>
    <s v="Non Covid"/>
  </r>
  <r>
    <s v="12"/>
    <s v="626402"/>
    <s v="SEKRETARIAT BADAN RISET DAN SUMBERDAYA MANUSIA KELAUTAN DAN PERIKANAN"/>
    <x v="0"/>
    <x v="0"/>
    <x v="2"/>
    <x v="5"/>
    <x v="10"/>
    <x v="19"/>
    <x v="0"/>
    <x v="717"/>
    <n v="180"/>
    <n v="350000"/>
    <n v="63000000"/>
    <n v="0"/>
    <n v="63000000"/>
    <m/>
    <n v="0"/>
    <n v="4170326"/>
    <n v="6304383"/>
    <n v="7078187"/>
    <n v="6756339"/>
    <n v="7345252"/>
    <n v="5535509"/>
    <n v="4805530"/>
    <n v="4526139"/>
    <n v="5747243"/>
    <n v="5121078"/>
    <n v="5610014"/>
    <s v="WA.2378.EBD.953.101.B"/>
    <s v="WA.2378.EBD.953.101.B.521211"/>
    <s v="WA.2378.EBD.953.101.B.521211.001167"/>
    <s v="001167"/>
    <s v="WA.2378.EBD.953.101.B.521211.4"/>
    <s v="4"/>
    <s v="Monev program BRSDM Mendukung Prioritas KKP dan Amanah Nasional ( Lintas Sektor )"/>
    <x v="0"/>
    <m/>
    <m/>
    <s v="Belanja Barang"/>
    <s v="Belanja Barang Non Operasional"/>
    <s v="Belanja Bahan"/>
    <s v="Non Covid"/>
  </r>
  <r>
    <s v="12"/>
    <s v="626402"/>
    <s v="SEKRETARIAT BADAN RISET DAN SUMBERDAYA MANUSIA KELAUTAN DAN PERIKANAN"/>
    <x v="0"/>
    <x v="0"/>
    <x v="2"/>
    <x v="5"/>
    <x v="10"/>
    <x v="19"/>
    <x v="0"/>
    <x v="718"/>
    <n v="12"/>
    <n v="200000"/>
    <n v="2400000"/>
    <n v="0"/>
    <n v="2400000"/>
    <m/>
    <n v="0"/>
    <n v="158870"/>
    <n v="240167"/>
    <n v="269645"/>
    <n v="257384"/>
    <n v="279819"/>
    <n v="210877"/>
    <n v="183068"/>
    <n v="172424"/>
    <n v="218943"/>
    <n v="195089"/>
    <n v="213714"/>
    <s v="WA.2378.EBD.953.101.B"/>
    <s v="WA.2378.EBD.953.101.B.521211"/>
    <s v="WA.2378.EBD.953.101.B.521211.001168"/>
    <s v="001168"/>
    <s v="WA.2378.EBD.953.101.B.521211.5"/>
    <s v="5"/>
    <s v="Monev program BRSDM Mendukung Prioritas KKP dan Amanah Nasional ( Lintas Sektor )"/>
    <x v="0"/>
    <m/>
    <m/>
    <s v="Belanja Barang"/>
    <s v="Belanja Barang Non Operasional"/>
    <s v="Belanja Bahan"/>
    <s v="Non Covid"/>
  </r>
  <r>
    <s v="12"/>
    <s v="626402"/>
    <s v="SEKRETARIAT BADAN RISET DAN SUMBERDAYA MANUSIA KELAUTAN DAN PERIKANAN"/>
    <x v="0"/>
    <x v="0"/>
    <x v="2"/>
    <x v="5"/>
    <x v="10"/>
    <x v="19"/>
    <x v="2"/>
    <x v="322"/>
    <n v="36"/>
    <n v="900000"/>
    <n v="32400000"/>
    <n v="0"/>
    <n v="32400000"/>
    <m/>
    <n v="0"/>
    <n v="2144739"/>
    <n v="3242254"/>
    <n v="3640210"/>
    <n v="3474689"/>
    <n v="3777558"/>
    <n v="2846833"/>
    <n v="2471416"/>
    <n v="2327729"/>
    <n v="2955725"/>
    <n v="2633697"/>
    <n v="2885150"/>
    <s v="WA.2378.EBD.953.101.B"/>
    <s v="WA.2378.EBD.953.101.B.522151"/>
    <s v="WA.2378.EBD.953.101.B.522151.001172"/>
    <s v="001172"/>
    <s v="WA.2378.EBD.953.101.B.522151.2"/>
    <s v="2"/>
    <s v="Monev program BRSDM Mendukung Prioritas KKP dan Amanah Nasional ( Lintas Sektor )"/>
    <x v="0"/>
    <m/>
    <m/>
    <s v="Belanja Barang"/>
    <s v="Belanja Barang Non Operasional"/>
    <s v="Belanja Jasa"/>
    <s v="Non Covid"/>
  </r>
  <r>
    <s v="12"/>
    <s v="626402"/>
    <s v="SEKRETARIAT BADAN RISET DAN SUMBERDAYA MANUSIA KELAUTAN DAN PERIKANAN"/>
    <x v="0"/>
    <x v="0"/>
    <x v="2"/>
    <x v="5"/>
    <x v="10"/>
    <x v="19"/>
    <x v="3"/>
    <x v="724"/>
    <n v="40"/>
    <n v="5252000"/>
    <n v="210080000"/>
    <n v="0"/>
    <n v="210080000"/>
    <m/>
    <n v="0"/>
    <n v="13906383"/>
    <n v="21022614"/>
    <n v="23602945"/>
    <n v="22529710"/>
    <n v="24493501"/>
    <n v="18458725"/>
    <n v="16024537"/>
    <n v="15092878"/>
    <n v="19164776"/>
    <n v="17076764"/>
    <n v="18707167"/>
    <s v="WA.2378.EBD.953.101.B"/>
    <s v="WA.2378.EBD.953.101.B.524111"/>
    <s v="WA.2378.EBD.953.101.B.524111.001173"/>
    <s v="001173"/>
    <s v="WA.2378.EBD.953.101.B.524111.1"/>
    <s v="1"/>
    <s v="Monev program BRSDM Mendukung Prioritas KKP dan Amanah Nasional ( Lintas Sektor )"/>
    <x v="0"/>
    <m/>
    <m/>
    <s v="Belanja Barang"/>
    <s v="Belanja Barang Non Operasional"/>
    <s v="Perjalanan Dinas"/>
    <s v="Non Covid"/>
  </r>
  <r>
    <s v="12"/>
    <s v="626402"/>
    <s v="SEKRETARIAT BADAN RISET DAN SUMBERDAYA MANUSIA KELAUTAN DAN PERIKANAN"/>
    <x v="0"/>
    <x v="0"/>
    <x v="2"/>
    <x v="5"/>
    <x v="10"/>
    <x v="19"/>
    <x v="3"/>
    <x v="725"/>
    <n v="40"/>
    <n v="5000000"/>
    <n v="200000000"/>
    <n v="0"/>
    <n v="200000000"/>
    <m/>
    <n v="0"/>
    <n v="13239130"/>
    <n v="20013913"/>
    <n v="22470435"/>
    <n v="21448696"/>
    <n v="23318261"/>
    <n v="17573043"/>
    <n v="15255652"/>
    <n v="14368696"/>
    <n v="18245217"/>
    <n v="16257391"/>
    <n v="17809566"/>
    <s v="WA.2378.EBD.953.101.B"/>
    <s v="WA.2378.EBD.953.101.B.524111"/>
    <s v="WA.2378.EBD.953.101.B.524111.001174"/>
    <s v="001174"/>
    <s v="WA.2378.EBD.953.101.B.524111.2"/>
    <s v="2"/>
    <s v="Monev program BRSDM Mendukung Prioritas KKP dan Amanah Nasional ( Lintas Sektor )"/>
    <x v="0"/>
    <m/>
    <m/>
    <s v="Belanja Barang"/>
    <s v="Belanja Barang Non Operasional"/>
    <s v="Perjalanan Dinas"/>
    <s v="Non Covid"/>
  </r>
  <r>
    <s v="12"/>
    <s v="626402"/>
    <s v="SEKRETARIAT BADAN RISET DAN SUMBERDAYA MANUSIA KELAUTAN DAN PERIKANAN"/>
    <x v="0"/>
    <x v="0"/>
    <x v="2"/>
    <x v="5"/>
    <x v="10"/>
    <x v="19"/>
    <x v="3"/>
    <x v="726"/>
    <n v="40"/>
    <n v="5000000"/>
    <n v="200000000"/>
    <n v="0"/>
    <n v="200000000"/>
    <m/>
    <n v="0"/>
    <n v="13239130"/>
    <n v="20013913"/>
    <n v="22470435"/>
    <n v="21448696"/>
    <n v="23318261"/>
    <n v="17573043"/>
    <n v="15255652"/>
    <n v="14368696"/>
    <n v="18245217"/>
    <n v="16257391"/>
    <n v="17809566"/>
    <s v="WA.2378.EBD.953.101.B"/>
    <s v="WA.2378.EBD.953.101.B.524111"/>
    <s v="WA.2378.EBD.953.101.B.524111.001175"/>
    <s v="001175"/>
    <s v="WA.2378.EBD.953.101.B.524111.3"/>
    <s v="3"/>
    <s v="Monev program BRSDM Mendukung Prioritas KKP dan Amanah Nasional ( Lintas Sektor )"/>
    <x v="0"/>
    <m/>
    <m/>
    <s v="Belanja Barang"/>
    <s v="Belanja Barang Non Operasional"/>
    <s v="Perjalanan Dinas"/>
    <s v="Non Covid"/>
  </r>
  <r>
    <s v="12"/>
    <s v="626402"/>
    <s v="SEKRETARIAT BADAN RISET DAN SUMBERDAYA MANUSIA KELAUTAN DAN PERIKANAN"/>
    <x v="0"/>
    <x v="0"/>
    <x v="2"/>
    <x v="5"/>
    <x v="10"/>
    <x v="19"/>
    <x v="8"/>
    <x v="471"/>
    <n v="144"/>
    <n v="210000"/>
    <n v="30240000"/>
    <n v="0"/>
    <n v="30240000"/>
    <m/>
    <n v="0"/>
    <n v="2001757"/>
    <n v="3026104"/>
    <n v="3397530"/>
    <n v="3243043"/>
    <n v="3525721"/>
    <n v="2657044"/>
    <n v="2306655"/>
    <n v="2172547"/>
    <n v="2758677"/>
    <n v="2458118"/>
    <n v="2692804"/>
    <s v="WA.2378.EBD.953.101.B"/>
    <s v="WA.2378.EBD.953.101.B.524113"/>
    <s v="WA.2378.EBD.953.101.B.524113.001176"/>
    <s v="001176"/>
    <s v="WA.2378.EBD.953.101.B.524113.1"/>
    <s v="1"/>
    <s v="Monev program BRSDM Mendukung Prioritas KKP dan Amanah Nasional ( Lintas Sektor )"/>
    <x v="0"/>
    <m/>
    <m/>
    <s v="Belanja Barang"/>
    <s v="Belanja Barang Non Operasional"/>
    <s v="Perjalanan Dinas"/>
    <s v="Non Covid"/>
  </r>
  <r>
    <s v="12"/>
    <s v="626402"/>
    <s v="SEKRETARIAT BADAN RISET DAN SUMBERDAYA MANUSIA KELAUTAN DAN PERIKANAN"/>
    <x v="0"/>
    <x v="0"/>
    <x v="2"/>
    <x v="5"/>
    <x v="10"/>
    <x v="19"/>
    <x v="8"/>
    <x v="287"/>
    <n v="144"/>
    <n v="150000"/>
    <n v="21600000"/>
    <n v="0"/>
    <n v="21600000"/>
    <m/>
    <n v="0"/>
    <n v="1429826"/>
    <n v="2161503"/>
    <n v="2426807"/>
    <n v="2316459"/>
    <n v="2518372"/>
    <n v="1897889"/>
    <n v="1647610"/>
    <n v="1551819"/>
    <n v="1970483"/>
    <n v="1755798"/>
    <n v="1923434"/>
    <s v="WA.2378.EBD.953.101.B"/>
    <s v="WA.2378.EBD.953.101.B.524113"/>
    <s v="WA.2378.EBD.953.101.B.524113.001177"/>
    <s v="001177"/>
    <s v="WA.2378.EBD.953.101.B.524113.2"/>
    <s v="2"/>
    <s v="Monev program BRSDM Mendukung Prioritas KKP dan Amanah Nasional ( Lintas Sektor )"/>
    <x v="0"/>
    <m/>
    <m/>
    <s v="Belanja Barang"/>
    <s v="Belanja Barang Non Operasional"/>
    <s v="Perjalanan Dinas"/>
    <s v="Non Covid"/>
  </r>
  <r>
    <s v="12"/>
    <s v="626402"/>
    <s v="SEKRETARIAT BADAN RISET DAN SUMBERDAYA MANUSIA KELAUTAN DAN PERIKANAN"/>
    <x v="0"/>
    <x v="0"/>
    <x v="2"/>
    <x v="5"/>
    <x v="10"/>
    <x v="20"/>
    <x v="0"/>
    <x v="29"/>
    <n v="25"/>
    <n v="100000"/>
    <n v="2500000"/>
    <n v="0"/>
    <n v="2500000"/>
    <m/>
    <n v="0"/>
    <n v="165489"/>
    <n v="250174"/>
    <n v="280880"/>
    <n v="268109"/>
    <n v="291478"/>
    <n v="219663"/>
    <n v="190696"/>
    <n v="179609"/>
    <n v="228065"/>
    <n v="203217"/>
    <n v="222620"/>
    <s v="WA.2378.EBD.953.101.C"/>
    <s v="WA.2378.EBD.953.101.C.521211"/>
    <s v="WA.2378.EBD.953.101.C.521211.001178"/>
    <s v="001178"/>
    <s v="WA.2378.EBD.953.101.C.521211.1"/>
    <s v="1"/>
    <s v="Penyelenggaraan Monitoring dan Evaluasi Terpadu KP"/>
    <x v="0"/>
    <m/>
    <m/>
    <s v="Belanja Barang"/>
    <s v="Belanja Barang Non Operasional"/>
    <s v="Belanja Bahan"/>
    <s v="Non Covid"/>
  </r>
  <r>
    <s v="12"/>
    <s v="626402"/>
    <s v="SEKRETARIAT BADAN RISET DAN SUMBERDAYA MANUSIA KELAUTAN DAN PERIKANAN"/>
    <x v="0"/>
    <x v="0"/>
    <x v="2"/>
    <x v="5"/>
    <x v="10"/>
    <x v="20"/>
    <x v="0"/>
    <x v="21"/>
    <n v="3"/>
    <n v="1500000"/>
    <n v="4500000"/>
    <n v="0"/>
    <n v="4500000"/>
    <m/>
    <n v="0"/>
    <n v="297880"/>
    <n v="450313"/>
    <n v="505585"/>
    <n v="482596"/>
    <n v="524661"/>
    <n v="395393"/>
    <n v="343252"/>
    <n v="323296"/>
    <n v="410517"/>
    <n v="365791"/>
    <n v="400716"/>
    <s v="WA.2378.EBD.953.101.C"/>
    <s v="WA.2378.EBD.953.101.C.521211"/>
    <s v="WA.2378.EBD.953.101.C.521211.001179"/>
    <s v="001179"/>
    <s v="WA.2378.EBD.953.101.C.521211.2"/>
    <s v="2"/>
    <s v="Penyelenggaraan Monitoring dan Evaluasi Terpadu KP"/>
    <x v="0"/>
    <m/>
    <m/>
    <s v="Belanja Barang"/>
    <s v="Belanja Barang Non Operasional"/>
    <s v="Belanja Bahan"/>
    <s v="Non Covid"/>
  </r>
  <r>
    <s v="12"/>
    <s v="626402"/>
    <s v="SEKRETARIAT BADAN RISET DAN SUMBERDAYA MANUSIA KELAUTAN DAN PERIKANAN"/>
    <x v="0"/>
    <x v="0"/>
    <x v="2"/>
    <x v="5"/>
    <x v="10"/>
    <x v="20"/>
    <x v="0"/>
    <x v="22"/>
    <n v="15"/>
    <n v="100000"/>
    <n v="1500000"/>
    <n v="0"/>
    <n v="1500000"/>
    <m/>
    <n v="0"/>
    <n v="99293"/>
    <n v="150104"/>
    <n v="168528"/>
    <n v="160865"/>
    <n v="174887"/>
    <n v="131798"/>
    <n v="114417"/>
    <n v="107765"/>
    <n v="136839"/>
    <n v="121930"/>
    <n v="133574"/>
    <s v="WA.2378.EBD.953.101.C"/>
    <s v="WA.2378.EBD.953.101.C.521211"/>
    <s v="WA.2378.EBD.953.101.C.521211.001180"/>
    <s v="001180"/>
    <s v="WA.2378.EBD.953.101.C.521211.3"/>
    <s v="3"/>
    <s v="Penyelenggaraan Monitoring dan Evaluasi Terpadu KP"/>
    <x v="0"/>
    <m/>
    <m/>
    <s v="Belanja Barang"/>
    <s v="Belanja Barang Non Operasional"/>
    <s v="Belanja Bahan"/>
    <s v="Non Covid"/>
  </r>
  <r>
    <s v="12"/>
    <s v="626402"/>
    <s v="SEKRETARIAT BADAN RISET DAN SUMBERDAYA MANUSIA KELAUTAN DAN PERIKANAN"/>
    <x v="0"/>
    <x v="0"/>
    <x v="2"/>
    <x v="5"/>
    <x v="10"/>
    <x v="20"/>
    <x v="0"/>
    <x v="717"/>
    <n v="150"/>
    <n v="350000"/>
    <n v="52500000"/>
    <n v="0"/>
    <n v="52500000"/>
    <m/>
    <n v="0"/>
    <n v="3475272"/>
    <n v="5253652"/>
    <n v="5898489"/>
    <n v="5630283"/>
    <n v="6121043"/>
    <n v="4612924"/>
    <n v="4004609"/>
    <n v="3771783"/>
    <n v="4789370"/>
    <n v="4267565"/>
    <n v="4675010"/>
    <s v="WA.2378.EBD.953.101.C"/>
    <s v="WA.2378.EBD.953.101.C.521211"/>
    <s v="WA.2378.EBD.953.101.C.521211.001181"/>
    <s v="001181"/>
    <s v="WA.2378.EBD.953.101.C.521211.4"/>
    <s v="4"/>
    <s v="Penyelenggaraan Monitoring dan Evaluasi Terpadu KP"/>
    <x v="0"/>
    <m/>
    <m/>
    <s v="Belanja Barang"/>
    <s v="Belanja Barang Non Operasional"/>
    <s v="Belanja Bahan"/>
    <s v="Non Covid"/>
  </r>
  <r>
    <s v="12"/>
    <s v="626402"/>
    <s v="SEKRETARIAT BADAN RISET DAN SUMBERDAYA MANUSIA KELAUTAN DAN PERIKANAN"/>
    <x v="0"/>
    <x v="0"/>
    <x v="2"/>
    <x v="5"/>
    <x v="10"/>
    <x v="20"/>
    <x v="0"/>
    <x v="718"/>
    <n v="15"/>
    <n v="250000"/>
    <n v="3750000"/>
    <n v="0"/>
    <n v="3750000"/>
    <m/>
    <n v="0"/>
    <n v="248234"/>
    <n v="375261"/>
    <n v="421321"/>
    <n v="402163"/>
    <n v="437217"/>
    <n v="329495"/>
    <n v="286043"/>
    <n v="269413"/>
    <n v="342098"/>
    <n v="304826"/>
    <n v="333929"/>
    <s v="WA.2378.EBD.953.101.C"/>
    <s v="WA.2378.EBD.953.101.C.521211"/>
    <s v="WA.2378.EBD.953.101.C.521211.001182"/>
    <s v="001182"/>
    <s v="WA.2378.EBD.953.101.C.521211.5"/>
    <s v="5"/>
    <s v="Penyelenggaraan Monitoring dan Evaluasi Terpadu KP"/>
    <x v="0"/>
    <m/>
    <m/>
    <s v="Belanja Barang"/>
    <s v="Belanja Barang Non Operasional"/>
    <s v="Belanja Bahan"/>
    <s v="Non Covid"/>
  </r>
  <r>
    <s v="12"/>
    <s v="626402"/>
    <s v="SEKRETARIAT BADAN RISET DAN SUMBERDAYA MANUSIA KELAUTAN DAN PERIKANAN"/>
    <x v="0"/>
    <x v="0"/>
    <x v="2"/>
    <x v="5"/>
    <x v="10"/>
    <x v="20"/>
    <x v="2"/>
    <x v="322"/>
    <n v="18"/>
    <n v="900000"/>
    <n v="16200000"/>
    <n v="0"/>
    <n v="16200000"/>
    <m/>
    <n v="0"/>
    <n v="1072370"/>
    <n v="1621127"/>
    <n v="1820105"/>
    <n v="1737344"/>
    <n v="1888779"/>
    <n v="1423417"/>
    <n v="1235708"/>
    <n v="1163864"/>
    <n v="1477863"/>
    <n v="1316849"/>
    <n v="1442574"/>
    <s v="WA.2378.EBD.953.101.C"/>
    <s v="WA.2378.EBD.953.101.C.522151"/>
    <s v="WA.2378.EBD.953.101.C.522151.001186"/>
    <s v="001186"/>
    <s v="WA.2378.EBD.953.101.C.522151.2"/>
    <s v="2"/>
    <s v="Penyelenggaraan Monitoring dan Evaluasi Terpadu KP"/>
    <x v="0"/>
    <m/>
    <m/>
    <s v="Belanja Barang"/>
    <s v="Belanja Barang Non Operasional"/>
    <s v="Belanja Jasa"/>
    <s v="Non Covid"/>
  </r>
  <r>
    <s v="12"/>
    <s v="626402"/>
    <s v="SEKRETARIAT BADAN RISET DAN SUMBERDAYA MANUSIA KELAUTAN DAN PERIKANAN"/>
    <x v="0"/>
    <x v="0"/>
    <x v="2"/>
    <x v="5"/>
    <x v="10"/>
    <x v="20"/>
    <x v="3"/>
    <x v="727"/>
    <n v="50"/>
    <n v="5510000"/>
    <n v="275500000"/>
    <n v="0"/>
    <n v="275500000"/>
    <m/>
    <n v="0"/>
    <n v="18236902"/>
    <n v="27569165"/>
    <n v="30953024"/>
    <n v="29545578"/>
    <n v="32120904"/>
    <n v="24206867"/>
    <n v="21014661"/>
    <n v="19792878"/>
    <n v="25132787"/>
    <n v="22394557"/>
    <n v="24532677"/>
    <s v="WA.2378.EBD.953.101.C"/>
    <s v="WA.2378.EBD.953.101.C.524111"/>
    <s v="WA.2378.EBD.953.101.C.524111.001187"/>
    <s v="001187"/>
    <s v="WA.2378.EBD.953.101.C.524111.1"/>
    <s v="1"/>
    <s v="Penyelenggaraan Monitoring dan Evaluasi Terpadu KP"/>
    <x v="0"/>
    <m/>
    <m/>
    <s v="Belanja Barang"/>
    <s v="Belanja Barang Non Operasional"/>
    <s v="Perjalanan Dinas"/>
    <s v="Non Covid"/>
  </r>
  <r>
    <s v="12"/>
    <s v="626402"/>
    <s v="SEKRETARIAT BADAN RISET DAN SUMBERDAYA MANUSIA KELAUTAN DAN PERIKANAN"/>
    <x v="0"/>
    <x v="0"/>
    <x v="2"/>
    <x v="5"/>
    <x v="10"/>
    <x v="21"/>
    <x v="0"/>
    <x v="29"/>
    <n v="20"/>
    <n v="100000"/>
    <n v="2000000"/>
    <n v="0"/>
    <n v="2000000"/>
    <m/>
    <n v="0"/>
    <n v="132391"/>
    <n v="200139"/>
    <n v="224704"/>
    <n v="214487"/>
    <n v="233183"/>
    <n v="175730"/>
    <n v="152557"/>
    <n v="143687"/>
    <n v="182452"/>
    <n v="162574"/>
    <n v="178096"/>
    <s v="WA.2378.EBD.953.101.D"/>
    <s v="WA.2378.EBD.953.101.D.521211"/>
    <s v="WA.2378.EBD.953.101.D.521211.001188"/>
    <s v="001188"/>
    <s v="WA.2378.EBD.953.101.D.521211.1"/>
    <s v="1"/>
    <s v="Pengelolaan Aplikasi Bidang Monitoring dan Evaluasi"/>
    <x v="0"/>
    <m/>
    <m/>
    <s v="Belanja Barang"/>
    <s v="Belanja Barang Non Operasional"/>
    <s v="Belanja Bahan"/>
    <s v="Non Covid"/>
  </r>
  <r>
    <s v="12"/>
    <s v="626402"/>
    <s v="SEKRETARIAT BADAN RISET DAN SUMBERDAYA MANUSIA KELAUTAN DAN PERIKANAN"/>
    <x v="0"/>
    <x v="0"/>
    <x v="2"/>
    <x v="5"/>
    <x v="10"/>
    <x v="21"/>
    <x v="0"/>
    <x v="717"/>
    <n v="140"/>
    <n v="350000"/>
    <n v="49000000"/>
    <n v="0"/>
    <n v="49000000"/>
    <m/>
    <n v="0"/>
    <n v="3243587"/>
    <n v="4903409"/>
    <n v="5505257"/>
    <n v="5254930"/>
    <n v="5712974"/>
    <n v="4305396"/>
    <n v="3737635"/>
    <n v="3520330"/>
    <n v="4470078"/>
    <n v="3983061"/>
    <n v="4363343"/>
    <s v="WA.2378.EBD.953.101.D"/>
    <s v="WA.2378.EBD.953.101.D.521211"/>
    <s v="WA.2378.EBD.953.101.D.521211.001191"/>
    <s v="001191"/>
    <s v="WA.2378.EBD.953.101.D.521211.4"/>
    <s v="4"/>
    <s v="Pengelolaan Aplikasi Bidang Monitoring dan Evaluasi"/>
    <x v="0"/>
    <m/>
    <m/>
    <s v="Belanja Barang"/>
    <s v="Belanja Barang Non Operasional"/>
    <s v="Belanja Bahan"/>
    <s v="Non Covid"/>
  </r>
  <r>
    <s v="12"/>
    <s v="626402"/>
    <s v="SEKRETARIAT BADAN RISET DAN SUMBERDAYA MANUSIA KELAUTAN DAN PERIKANAN"/>
    <x v="0"/>
    <x v="0"/>
    <x v="2"/>
    <x v="5"/>
    <x v="10"/>
    <x v="21"/>
    <x v="0"/>
    <x v="718"/>
    <n v="10"/>
    <n v="250000"/>
    <n v="2500000"/>
    <n v="0"/>
    <n v="2500000"/>
    <m/>
    <n v="0"/>
    <n v="165489"/>
    <n v="250174"/>
    <n v="280880"/>
    <n v="268109"/>
    <n v="291478"/>
    <n v="219663"/>
    <n v="190696"/>
    <n v="179609"/>
    <n v="228065"/>
    <n v="203217"/>
    <n v="222620"/>
    <s v="WA.2378.EBD.953.101.D"/>
    <s v="WA.2378.EBD.953.101.D.521211"/>
    <s v="WA.2378.EBD.953.101.D.521211.001192"/>
    <s v="001192"/>
    <s v="WA.2378.EBD.953.101.D.521211.5"/>
    <s v="5"/>
    <s v="Pengelolaan Aplikasi Bidang Monitoring dan Evaluasi"/>
    <x v="0"/>
    <m/>
    <m/>
    <s v="Belanja Barang"/>
    <s v="Belanja Barang Non Operasional"/>
    <s v="Belanja Bahan"/>
    <s v="Non Covid"/>
  </r>
  <r>
    <s v="12"/>
    <s v="626402"/>
    <s v="SEKRETARIAT BADAN RISET DAN SUMBERDAYA MANUSIA KELAUTAN DAN PERIKANAN"/>
    <x v="0"/>
    <x v="0"/>
    <x v="2"/>
    <x v="5"/>
    <x v="10"/>
    <x v="21"/>
    <x v="0"/>
    <x v="719"/>
    <n v="20"/>
    <n v="100000"/>
    <n v="2000000"/>
    <n v="0"/>
    <n v="2000000"/>
    <m/>
    <n v="0"/>
    <n v="132391"/>
    <n v="200139"/>
    <n v="224704"/>
    <n v="214487"/>
    <n v="233183"/>
    <n v="175730"/>
    <n v="152557"/>
    <n v="143687"/>
    <n v="182452"/>
    <n v="162574"/>
    <n v="178096"/>
    <s v="WA.2378.EBD.953.101.D"/>
    <s v="WA.2378.EBD.953.101.D.521211"/>
    <s v="WA.2378.EBD.953.101.D.521211.001193"/>
    <s v="001193"/>
    <s v="WA.2378.EBD.953.101.D.521211.6"/>
    <s v="6"/>
    <s v="Pengelolaan Aplikasi Bidang Monitoring dan Evaluasi"/>
    <x v="0"/>
    <m/>
    <m/>
    <s v="Belanja Barang"/>
    <s v="Belanja Barang Non Operasional"/>
    <s v="Belanja Bahan"/>
    <s v="Non Covid"/>
  </r>
  <r>
    <s v="12"/>
    <s v="626402"/>
    <s v="SEKRETARIAT BADAN RISET DAN SUMBERDAYA MANUSIA KELAUTAN DAN PERIKANAN"/>
    <x v="0"/>
    <x v="0"/>
    <x v="2"/>
    <x v="5"/>
    <x v="10"/>
    <x v="21"/>
    <x v="2"/>
    <x v="322"/>
    <n v="12"/>
    <n v="900000"/>
    <n v="10800000"/>
    <n v="0"/>
    <n v="10800000"/>
    <m/>
    <n v="0"/>
    <n v="714913"/>
    <n v="1080751"/>
    <n v="1213403"/>
    <n v="1158230"/>
    <n v="1259186"/>
    <n v="948944"/>
    <n v="823805"/>
    <n v="775910"/>
    <n v="985242"/>
    <n v="877899"/>
    <n v="961717"/>
    <s v="WA.2378.EBD.953.101.D"/>
    <s v="WA.2378.EBD.953.101.D.522151"/>
    <s v="WA.2378.EBD.953.101.D.522151.001197"/>
    <s v="001197"/>
    <s v="WA.2378.EBD.953.101.D.522151.2"/>
    <s v="2"/>
    <s v="Pengelolaan Aplikasi Bidang Monitoring dan Evaluasi"/>
    <x v="0"/>
    <m/>
    <m/>
    <s v="Belanja Barang"/>
    <s v="Belanja Barang Non Operasional"/>
    <s v="Belanja Jasa"/>
    <s v="Non Covid"/>
  </r>
  <r>
    <s v="12"/>
    <s v="626402"/>
    <s v="SEKRETARIAT BADAN RISET DAN SUMBERDAYA MANUSIA KELAUTAN DAN PERIKANAN"/>
    <x v="0"/>
    <x v="0"/>
    <x v="2"/>
    <x v="5"/>
    <x v="10"/>
    <x v="21"/>
    <x v="2"/>
    <x v="728"/>
    <n v="2"/>
    <n v="1500000"/>
    <n v="3000000"/>
    <n v="0"/>
    <n v="3000000"/>
    <m/>
    <n v="0"/>
    <n v="198587"/>
    <n v="300209"/>
    <n v="337057"/>
    <n v="321730"/>
    <n v="349774"/>
    <n v="263596"/>
    <n v="228835"/>
    <n v="215530"/>
    <n v="273678"/>
    <n v="243861"/>
    <n v="267143"/>
    <s v="WA.2378.EBD.953.101.D"/>
    <s v="WA.2378.EBD.953.101.D.522151"/>
    <s v="WA.2378.EBD.953.101.D.522151.001198"/>
    <s v="001198"/>
    <s v="WA.2378.EBD.953.101.D.522151.3"/>
    <s v="3"/>
    <s v="Pengelolaan Aplikasi Bidang Monitoring dan Evaluasi"/>
    <x v="0"/>
    <m/>
    <m/>
    <s v="Belanja Barang"/>
    <s v="Belanja Barang Non Operasional"/>
    <s v="Belanja Jasa"/>
    <s v="Non Covid"/>
  </r>
  <r>
    <s v="12"/>
    <s v="626402"/>
    <s v="SEKRETARIAT BADAN RISET DAN SUMBERDAYA MANUSIA KELAUTAN DAN PERIKANAN"/>
    <x v="0"/>
    <x v="0"/>
    <x v="2"/>
    <x v="5"/>
    <x v="10"/>
    <x v="21"/>
    <x v="3"/>
    <x v="729"/>
    <n v="40"/>
    <n v="5000000"/>
    <n v="200000000"/>
    <n v="0"/>
    <n v="200000000"/>
    <m/>
    <n v="0"/>
    <n v="13239130"/>
    <n v="20013910"/>
    <n v="22470435"/>
    <n v="21448694"/>
    <n v="23318261"/>
    <n v="17573043"/>
    <n v="15255648"/>
    <n v="14368694"/>
    <n v="18245217"/>
    <n v="16257391"/>
    <n v="17809577"/>
    <s v="WA.2378.EBD.953.101.D"/>
    <s v="WA.2378.EBD.953.101.D.524111"/>
    <s v="WA.2378.EBD.953.101.D.524111.001199"/>
    <s v="001199"/>
    <s v="WA.2378.EBD.953.101.D.524111.1"/>
    <s v="1"/>
    <s v="Pengelolaan Aplikasi Bidang Monitoring dan Evaluasi"/>
    <x v="0"/>
    <m/>
    <m/>
    <s v="Belanja Barang"/>
    <s v="Belanja Barang Non Operasional"/>
    <s v="Perjalanan Dinas"/>
    <s v="Non Covid"/>
  </r>
  <r>
    <s v="12"/>
    <s v="626402"/>
    <s v="SEKRETARIAT BADAN RISET DAN SUMBERDAYA MANUSIA KELAUTAN DAN PERIKANAN"/>
    <x v="0"/>
    <x v="0"/>
    <x v="2"/>
    <x v="5"/>
    <x v="11"/>
    <x v="22"/>
    <x v="0"/>
    <x v="29"/>
    <n v="100"/>
    <n v="100000"/>
    <n v="10000000"/>
    <n v="0"/>
    <n v="10000000"/>
    <m/>
    <n v="0"/>
    <n v="717083"/>
    <n v="717083"/>
    <n v="896250"/>
    <n v="721250"/>
    <n v="721250"/>
    <n v="900417"/>
    <n v="721250"/>
    <n v="750333"/>
    <n v="930417"/>
    <n v="751250"/>
    <n v="2173417"/>
    <s v="WA.2378.EBD.953.102.A"/>
    <s v="WA.2378.EBD.953.102.A.521211"/>
    <s v="WA.2378.EBD.953.102.A.521211.001200"/>
    <s v="001200"/>
    <s v="WA.2378.EBD.953.102.A.521211.1"/>
    <s v="1"/>
    <s v="Reviu dan Pengukuran Kinerja Lingkup BRSDM"/>
    <x v="0"/>
    <m/>
    <m/>
    <s v="Belanja Barang"/>
    <s v="Belanja Barang Non Operasional"/>
    <s v="Belanja Bahan"/>
    <s v="Non Covid"/>
  </r>
  <r>
    <s v="12"/>
    <s v="626402"/>
    <s v="SEKRETARIAT BADAN RISET DAN SUMBERDAYA MANUSIA KELAUTAN DAN PERIKANAN"/>
    <x v="0"/>
    <x v="0"/>
    <x v="2"/>
    <x v="5"/>
    <x v="11"/>
    <x v="22"/>
    <x v="0"/>
    <x v="704"/>
    <n v="16"/>
    <n v="400000"/>
    <n v="6400000"/>
    <n v="0"/>
    <n v="6400000"/>
    <m/>
    <n v="0"/>
    <n v="458933"/>
    <n v="458933"/>
    <n v="573600"/>
    <n v="461600"/>
    <n v="461600"/>
    <n v="576267"/>
    <n v="461600"/>
    <n v="480213"/>
    <n v="595467"/>
    <n v="480800"/>
    <n v="1390987"/>
    <s v="WA.2378.EBD.953.102.A"/>
    <s v="WA.2378.EBD.953.102.A.521211"/>
    <s v="WA.2378.EBD.953.102.A.521211.001201"/>
    <s v="001201"/>
    <s v="WA.2378.EBD.953.102.A.521211.2"/>
    <s v="2"/>
    <s v="Reviu dan Pengukuran Kinerja Lingkup BRSDM"/>
    <x v="0"/>
    <m/>
    <m/>
    <s v="Belanja Barang"/>
    <s v="Belanja Barang Non Operasional"/>
    <s v="Belanja Bahan"/>
    <s v="Non Covid"/>
  </r>
  <r>
    <s v="12"/>
    <s v="626402"/>
    <s v="SEKRETARIAT BADAN RISET DAN SUMBERDAYA MANUSIA KELAUTAN DAN PERIKANAN"/>
    <x v="0"/>
    <x v="0"/>
    <x v="2"/>
    <x v="5"/>
    <x v="11"/>
    <x v="22"/>
    <x v="2"/>
    <x v="730"/>
    <n v="27"/>
    <n v="1400000"/>
    <n v="37800000"/>
    <n v="0"/>
    <n v="37800000"/>
    <m/>
    <n v="0"/>
    <n v="2710575"/>
    <n v="2710575"/>
    <n v="3387825"/>
    <n v="2726325"/>
    <n v="2726325"/>
    <n v="3403575"/>
    <n v="2726325"/>
    <n v="2836260"/>
    <n v="3516975"/>
    <n v="2839725"/>
    <n v="8215514.9999999991"/>
    <s v="WA.2378.EBD.953.102.A"/>
    <s v="WA.2378.EBD.953.102.A.522151"/>
    <s v="WA.2378.EBD.953.102.A.522151.001204"/>
    <s v="001204"/>
    <s v="WA.2378.EBD.953.102.A.522151.1"/>
    <s v="1"/>
    <s v="Reviu dan Pengukuran Kinerja Lingkup BRSDM"/>
    <x v="0"/>
    <m/>
    <m/>
    <s v="Belanja Barang"/>
    <s v="Belanja Barang Non Operasional"/>
    <s v="Belanja Jasa"/>
    <s v="Non Covid"/>
  </r>
  <r>
    <s v="12"/>
    <s v="626402"/>
    <s v="SEKRETARIAT BADAN RISET DAN SUMBERDAYA MANUSIA KELAUTAN DAN PERIKANAN"/>
    <x v="0"/>
    <x v="0"/>
    <x v="2"/>
    <x v="5"/>
    <x v="11"/>
    <x v="22"/>
    <x v="3"/>
    <x v="731"/>
    <n v="20"/>
    <n v="6673000"/>
    <n v="133460000"/>
    <n v="0"/>
    <n v="133460000"/>
    <m/>
    <n v="0"/>
    <n v="9570194"/>
    <n v="9570194"/>
    <n v="11961353"/>
    <n v="9625803"/>
    <n v="9625803"/>
    <n v="12016961"/>
    <n v="9625803"/>
    <n v="10013949"/>
    <n v="12417341"/>
    <n v="10026183"/>
    <n v="29006416"/>
    <s v="WA.2378.EBD.953.102.A"/>
    <s v="WA.2378.EBD.953.102.A.524111"/>
    <s v="WA.2378.EBD.953.102.A.524111.001206"/>
    <s v="001206"/>
    <s v="WA.2378.EBD.953.102.A.524111.1"/>
    <s v="1"/>
    <s v="Reviu dan Pengukuran Kinerja Lingkup BRSDM"/>
    <x v="0"/>
    <m/>
    <m/>
    <s v="Belanja Barang"/>
    <s v="Belanja Barang Non Operasional"/>
    <s v="Perjalanan Dinas"/>
    <s v="Non Covid"/>
  </r>
  <r>
    <s v="12"/>
    <s v="626402"/>
    <s v="SEKRETARIAT BADAN RISET DAN SUMBERDAYA MANUSIA KELAUTAN DAN PERIKANAN"/>
    <x v="0"/>
    <x v="0"/>
    <x v="2"/>
    <x v="5"/>
    <x v="11"/>
    <x v="23"/>
    <x v="0"/>
    <x v="29"/>
    <n v="110"/>
    <n v="100000"/>
    <n v="11000000"/>
    <n v="0"/>
    <n v="11000000"/>
    <m/>
    <n v="0"/>
    <n v="788792"/>
    <n v="788792"/>
    <n v="985875"/>
    <n v="793375"/>
    <n v="793375"/>
    <n v="990458"/>
    <n v="793375"/>
    <n v="825367"/>
    <n v="1023458"/>
    <n v="826375"/>
    <n v="2390758"/>
    <s v="WA.2378.EBD.953.102.B"/>
    <s v="WA.2378.EBD.953.102.B.521211"/>
    <s v="WA.2378.EBD.953.102.B.521211.001207"/>
    <s v="001207"/>
    <s v="WA.2378.EBD.953.102.B.521211.1"/>
    <s v="1"/>
    <s v="Penyusunan Bahan Pimpinan"/>
    <x v="0"/>
    <m/>
    <m/>
    <s v="Belanja Barang"/>
    <s v="Belanja Barang Non Operasional"/>
    <s v="Belanja Bahan"/>
    <s v="Non Covid"/>
  </r>
  <r>
    <s v="12"/>
    <s v="626402"/>
    <s v="SEKRETARIAT BADAN RISET DAN SUMBERDAYA MANUSIA KELAUTAN DAN PERIKANAN"/>
    <x v="0"/>
    <x v="0"/>
    <x v="2"/>
    <x v="5"/>
    <x v="11"/>
    <x v="23"/>
    <x v="0"/>
    <x v="732"/>
    <n v="36"/>
    <n v="250000"/>
    <n v="9000000"/>
    <n v="0"/>
    <n v="9000000"/>
    <m/>
    <n v="0"/>
    <n v="645375"/>
    <n v="645375"/>
    <n v="806625"/>
    <n v="649125"/>
    <n v="649125"/>
    <n v="810375"/>
    <n v="649125"/>
    <n v="675300"/>
    <n v="837375"/>
    <n v="676125"/>
    <n v="1956075"/>
    <s v="WA.2378.EBD.953.102.B"/>
    <s v="WA.2378.EBD.953.102.B.521211"/>
    <s v="WA.2378.EBD.953.102.B.521211.001208"/>
    <s v="001208"/>
    <s v="WA.2378.EBD.953.102.B.521211.2"/>
    <s v="2"/>
    <s v="Penyusunan Bahan Pimpinan"/>
    <x v="0"/>
    <m/>
    <m/>
    <s v="Belanja Barang"/>
    <s v="Belanja Barang Non Operasional"/>
    <s v="Belanja Bahan"/>
    <s v="Non Covid"/>
  </r>
  <r>
    <s v="12"/>
    <s v="626402"/>
    <s v="SEKRETARIAT BADAN RISET DAN SUMBERDAYA MANUSIA KELAUTAN DAN PERIKANAN"/>
    <x v="0"/>
    <x v="0"/>
    <x v="2"/>
    <x v="5"/>
    <x v="11"/>
    <x v="23"/>
    <x v="2"/>
    <x v="730"/>
    <n v="27"/>
    <n v="1400000"/>
    <n v="37800000"/>
    <n v="0"/>
    <n v="37800000"/>
    <m/>
    <n v="0"/>
    <n v="2710575"/>
    <n v="2710575"/>
    <n v="3387825"/>
    <n v="2726325"/>
    <n v="2726325"/>
    <n v="3403575"/>
    <n v="2726325"/>
    <n v="2836260"/>
    <n v="3516975"/>
    <n v="2839725"/>
    <n v="8215514.9999999991"/>
    <s v="WA.2378.EBD.953.102.B"/>
    <s v="WA.2378.EBD.953.102.B.522151"/>
    <s v="WA.2378.EBD.953.102.B.522151.001211"/>
    <s v="001211"/>
    <s v="WA.2378.EBD.953.102.B.522151.1"/>
    <s v="1"/>
    <s v="Penyusunan Bahan Pimpinan"/>
    <x v="0"/>
    <m/>
    <m/>
    <s v="Belanja Barang"/>
    <s v="Belanja Barang Non Operasional"/>
    <s v="Belanja Jasa"/>
    <s v="Non Covid"/>
  </r>
  <r>
    <s v="12"/>
    <s v="626402"/>
    <s v="SEKRETARIAT BADAN RISET DAN SUMBERDAYA MANUSIA KELAUTAN DAN PERIKANAN"/>
    <x v="0"/>
    <x v="0"/>
    <x v="2"/>
    <x v="5"/>
    <x v="11"/>
    <x v="23"/>
    <x v="3"/>
    <x v="733"/>
    <n v="50"/>
    <n v="4950000"/>
    <n v="247500000"/>
    <n v="0"/>
    <n v="247500000"/>
    <m/>
    <n v="0"/>
    <n v="17747813"/>
    <n v="17747813"/>
    <n v="22182188"/>
    <n v="17850938"/>
    <n v="17850938"/>
    <n v="22285313"/>
    <n v="17850938"/>
    <n v="18570750"/>
    <n v="23027813"/>
    <n v="18593438"/>
    <n v="53792058"/>
    <s v="WA.2378.EBD.953.102.B"/>
    <s v="WA.2378.EBD.953.102.B.524111"/>
    <s v="WA.2378.EBD.953.102.B.524111.001212"/>
    <s v="001212"/>
    <s v="WA.2378.EBD.953.102.B.524111.1"/>
    <s v="1"/>
    <s v="Penyusunan Bahan Pimpinan"/>
    <x v="0"/>
    <m/>
    <m/>
    <s v="Belanja Barang"/>
    <s v="Belanja Barang Non Operasional"/>
    <s v="Perjalanan Dinas"/>
    <s v="Non Covid"/>
  </r>
  <r>
    <s v="12"/>
    <s v="626402"/>
    <s v="SEKRETARIAT BADAN RISET DAN SUMBERDAYA MANUSIA KELAUTAN DAN PERIKANAN"/>
    <x v="0"/>
    <x v="0"/>
    <x v="2"/>
    <x v="5"/>
    <x v="11"/>
    <x v="23"/>
    <x v="8"/>
    <x v="471"/>
    <n v="40"/>
    <n v="210000"/>
    <n v="8400000"/>
    <n v="0"/>
    <n v="8400000"/>
    <m/>
    <n v="0"/>
    <n v="602350"/>
    <n v="602350"/>
    <n v="752850"/>
    <n v="605850"/>
    <n v="605850"/>
    <n v="756350"/>
    <n v="605850"/>
    <n v="630280"/>
    <n v="781550"/>
    <n v="631050"/>
    <n v="1825670"/>
    <s v="WA.2378.EBD.953.102.B"/>
    <s v="WA.2378.EBD.953.102.B.524113"/>
    <s v="WA.2378.EBD.953.102.B.524113.001213"/>
    <s v="001213"/>
    <s v="WA.2378.EBD.953.102.B.524113.1"/>
    <s v="1"/>
    <s v="Penyusunan Bahan Pimpinan"/>
    <x v="0"/>
    <m/>
    <m/>
    <s v="Belanja Barang"/>
    <s v="Belanja Barang Non Operasional"/>
    <s v="Perjalanan Dinas"/>
    <s v="Non Covid"/>
  </r>
  <r>
    <s v="12"/>
    <s v="626402"/>
    <s v="SEKRETARIAT BADAN RISET DAN SUMBERDAYA MANUSIA KELAUTAN DAN PERIKANAN"/>
    <x v="0"/>
    <x v="0"/>
    <x v="2"/>
    <x v="5"/>
    <x v="11"/>
    <x v="23"/>
    <x v="8"/>
    <x v="287"/>
    <n v="40"/>
    <n v="150000"/>
    <n v="6000000"/>
    <n v="0"/>
    <n v="6000000"/>
    <m/>
    <n v="0"/>
    <n v="430250"/>
    <n v="430250"/>
    <n v="537750"/>
    <n v="432750"/>
    <n v="432750"/>
    <n v="540250"/>
    <n v="432750"/>
    <n v="450200"/>
    <n v="558250"/>
    <n v="450750"/>
    <n v="1304050"/>
    <s v="WA.2378.EBD.953.102.B"/>
    <s v="WA.2378.EBD.953.102.B.524113"/>
    <s v="WA.2378.EBD.953.102.B.524113.001214"/>
    <s v="001214"/>
    <s v="WA.2378.EBD.953.102.B.524113.2"/>
    <s v="2"/>
    <s v="Penyusunan Bahan Pimpinan"/>
    <x v="0"/>
    <m/>
    <m/>
    <s v="Belanja Barang"/>
    <s v="Belanja Barang Non Operasional"/>
    <s v="Perjalanan Dinas"/>
    <s v="Non Covid"/>
  </r>
  <r>
    <s v="12"/>
    <s v="626402"/>
    <s v="SEKRETARIAT BADAN RISET DAN SUMBERDAYA MANUSIA KELAUTAN DAN PERIKANAN"/>
    <x v="0"/>
    <x v="0"/>
    <x v="2"/>
    <x v="5"/>
    <x v="11"/>
    <x v="24"/>
    <x v="0"/>
    <x v="734"/>
    <n v="60"/>
    <n v="300000"/>
    <n v="18000000"/>
    <n v="0"/>
    <n v="18000000"/>
    <m/>
    <n v="0"/>
    <n v="1290750"/>
    <n v="1290750"/>
    <n v="1613250"/>
    <n v="1298250"/>
    <n v="1298250"/>
    <n v="1620750"/>
    <n v="1298250"/>
    <n v="1350600"/>
    <n v="1674750"/>
    <n v="1352250"/>
    <n v="3912150"/>
    <s v="WA.2378.EBD.953.102.C"/>
    <s v="WA.2378.EBD.953.102.C.521211"/>
    <s v="WA.2378.EBD.953.102.C.521211.001215"/>
    <s v="001215"/>
    <s v="WA.2378.EBD.953.102.C.521211.1"/>
    <s v="1"/>
    <s v="Penyusunan Laporan Kinerja Lingkup BRSDM"/>
    <x v="0"/>
    <m/>
    <m/>
    <s v="Belanja Barang"/>
    <s v="Belanja Barang Non Operasional"/>
    <s v="Belanja Bahan"/>
    <s v="Non Covid"/>
  </r>
  <r>
    <s v="12"/>
    <s v="626402"/>
    <s v="SEKRETARIAT BADAN RISET DAN SUMBERDAYA MANUSIA KELAUTAN DAN PERIKANAN"/>
    <x v="0"/>
    <x v="0"/>
    <x v="2"/>
    <x v="5"/>
    <x v="11"/>
    <x v="24"/>
    <x v="0"/>
    <x v="735"/>
    <n v="60"/>
    <n v="300000"/>
    <n v="18000000"/>
    <n v="0"/>
    <n v="18000000"/>
    <m/>
    <n v="0"/>
    <n v="1290750"/>
    <n v="1290750"/>
    <n v="1613250"/>
    <n v="1298250"/>
    <n v="1298250"/>
    <n v="1620750"/>
    <n v="1298250"/>
    <n v="1350600"/>
    <n v="1674750"/>
    <n v="1352250"/>
    <n v="3912150"/>
    <s v="WA.2378.EBD.953.102.C"/>
    <s v="WA.2378.EBD.953.102.C.521211"/>
    <s v="WA.2378.EBD.953.102.C.521211.001216"/>
    <s v="001216"/>
    <s v="WA.2378.EBD.953.102.C.521211.2"/>
    <s v="2"/>
    <s v="Penyusunan Laporan Kinerja Lingkup BRSDM"/>
    <x v="0"/>
    <m/>
    <m/>
    <s v="Belanja Barang"/>
    <s v="Belanja Barang Non Operasional"/>
    <s v="Belanja Bahan"/>
    <s v="Non Covid"/>
  </r>
  <r>
    <s v="12"/>
    <s v="626402"/>
    <s v="SEKRETARIAT BADAN RISET DAN SUMBERDAYA MANUSIA KELAUTAN DAN PERIKANAN"/>
    <x v="0"/>
    <x v="0"/>
    <x v="2"/>
    <x v="5"/>
    <x v="11"/>
    <x v="24"/>
    <x v="0"/>
    <x v="736"/>
    <n v="20"/>
    <n v="380000"/>
    <n v="7600000"/>
    <n v="0"/>
    <n v="7600000"/>
    <m/>
    <n v="0"/>
    <n v="544983"/>
    <n v="544983"/>
    <n v="681150"/>
    <n v="548150"/>
    <n v="548150"/>
    <n v="684317"/>
    <n v="548150"/>
    <n v="570253"/>
    <n v="707117"/>
    <n v="570950"/>
    <n v="1651797"/>
    <s v="WA.2378.EBD.953.102.C"/>
    <s v="WA.2378.EBD.953.102.C.521211"/>
    <s v="WA.2378.EBD.953.102.C.521211.001217"/>
    <s v="001217"/>
    <s v="WA.2378.EBD.953.102.C.521211.3"/>
    <s v="3"/>
    <s v="Penyusunan Laporan Kinerja Lingkup BRSDM"/>
    <x v="0"/>
    <m/>
    <m/>
    <s v="Belanja Barang"/>
    <s v="Belanja Barang Non Operasional"/>
    <s v="Belanja Bahan"/>
    <s v="Non Covid"/>
  </r>
  <r>
    <s v="12"/>
    <s v="626402"/>
    <s v="SEKRETARIAT BADAN RISET DAN SUMBERDAYA MANUSIA KELAUTAN DAN PERIKANAN"/>
    <x v="0"/>
    <x v="0"/>
    <x v="2"/>
    <x v="5"/>
    <x v="11"/>
    <x v="24"/>
    <x v="0"/>
    <x v="737"/>
    <n v="60"/>
    <n v="380000"/>
    <n v="22800000"/>
    <n v="0"/>
    <n v="22800000"/>
    <m/>
    <n v="0"/>
    <n v="1634950"/>
    <n v="1634950"/>
    <n v="2043450"/>
    <n v="1644450"/>
    <n v="1644450"/>
    <n v="2052949.9999999998"/>
    <n v="1644450"/>
    <n v="1710760"/>
    <n v="2121350"/>
    <n v="1712850"/>
    <n v="4955390"/>
    <s v="WA.2378.EBD.953.102.C"/>
    <s v="WA.2378.EBD.953.102.C.521211"/>
    <s v="WA.2378.EBD.953.102.C.521211.001218"/>
    <s v="001218"/>
    <s v="WA.2378.EBD.953.102.C.521211.4"/>
    <s v="4"/>
    <s v="Penyusunan Laporan Kinerja Lingkup BRSDM"/>
    <x v="0"/>
    <m/>
    <m/>
    <s v="Belanja Barang"/>
    <s v="Belanja Barang Non Operasional"/>
    <s v="Belanja Bahan"/>
    <s v="Non Covid"/>
  </r>
  <r>
    <s v="12"/>
    <s v="626402"/>
    <s v="SEKRETARIAT BADAN RISET DAN SUMBERDAYA MANUSIA KELAUTAN DAN PERIKANAN"/>
    <x v="0"/>
    <x v="0"/>
    <x v="2"/>
    <x v="5"/>
    <x v="11"/>
    <x v="24"/>
    <x v="0"/>
    <x v="738"/>
    <n v="100"/>
    <n v="100000"/>
    <n v="10000000"/>
    <n v="0"/>
    <n v="10000000"/>
    <m/>
    <n v="0"/>
    <n v="717083"/>
    <n v="717083"/>
    <n v="896250"/>
    <n v="721250"/>
    <n v="721250"/>
    <n v="900417"/>
    <n v="721250"/>
    <n v="750333"/>
    <n v="930417"/>
    <n v="751250"/>
    <n v="2173417"/>
    <s v="WA.2378.EBD.953.102.C"/>
    <s v="WA.2378.EBD.953.102.C.521211"/>
    <s v="WA.2378.EBD.953.102.C.521211.001219"/>
    <s v="001219"/>
    <s v="WA.2378.EBD.953.102.C.521211.5"/>
    <s v="5"/>
    <s v="Penyusunan Laporan Kinerja Lingkup BRSDM"/>
    <x v="0"/>
    <m/>
    <m/>
    <s v="Belanja Barang"/>
    <s v="Belanja Barang Non Operasional"/>
    <s v="Belanja Bahan"/>
    <s v="Non Covid"/>
  </r>
  <r>
    <s v="12"/>
    <s v="626402"/>
    <s v="SEKRETARIAT BADAN RISET DAN SUMBERDAYA MANUSIA KELAUTAN DAN PERIKANAN"/>
    <x v="0"/>
    <x v="0"/>
    <x v="2"/>
    <x v="5"/>
    <x v="11"/>
    <x v="24"/>
    <x v="27"/>
    <x v="739"/>
    <n v="3"/>
    <n v="3500000"/>
    <n v="10500000"/>
    <n v="0"/>
    <n v="10500000"/>
    <m/>
    <n v="0"/>
    <n v="752938"/>
    <n v="752938"/>
    <n v="941063"/>
    <n v="757313"/>
    <n v="757313"/>
    <n v="945438"/>
    <n v="757313"/>
    <n v="787850"/>
    <n v="976938"/>
    <n v="788813"/>
    <n v="2282083"/>
    <s v="WA.2378.EBD.953.102.C"/>
    <s v="WA.2378.EBD.953.102.C.522191"/>
    <s v="WA.2378.EBD.953.102.C.522191.001222"/>
    <s v="001222"/>
    <s v="WA.2378.EBD.953.102.C.522191.1"/>
    <s v="1"/>
    <s v="Penyusunan Laporan Kinerja Lingkup BRSDM"/>
    <x v="0"/>
    <m/>
    <m/>
    <s v="Belanja Barang"/>
    <s v="Belanja Barang Non Operasional"/>
    <s v="Belanja Jasa"/>
    <s v="Non Covid"/>
  </r>
  <r>
    <s v="12"/>
    <s v="626402"/>
    <s v="SEKRETARIAT BADAN RISET DAN SUMBERDAYA MANUSIA KELAUTAN DAN PERIKANAN"/>
    <x v="0"/>
    <x v="0"/>
    <x v="2"/>
    <x v="5"/>
    <x v="11"/>
    <x v="24"/>
    <x v="27"/>
    <x v="740"/>
    <n v="3"/>
    <n v="3500000"/>
    <n v="10500000"/>
    <n v="0"/>
    <n v="10500000"/>
    <m/>
    <n v="0"/>
    <n v="752938"/>
    <n v="752938"/>
    <n v="941063"/>
    <n v="757313"/>
    <n v="757313"/>
    <n v="945438"/>
    <n v="757313"/>
    <n v="787850"/>
    <n v="976938"/>
    <n v="788813"/>
    <n v="2282083"/>
    <s v="WA.2378.EBD.953.102.C"/>
    <s v="WA.2378.EBD.953.102.C.522191"/>
    <s v="WA.2378.EBD.953.102.C.522191.001223"/>
    <s v="001223"/>
    <s v="WA.2378.EBD.953.102.C.522191.2"/>
    <s v="2"/>
    <s v="Penyusunan Laporan Kinerja Lingkup BRSDM"/>
    <x v="0"/>
    <m/>
    <m/>
    <s v="Belanja Barang"/>
    <s v="Belanja Barang Non Operasional"/>
    <s v="Belanja Jasa"/>
    <s v="Non Covid"/>
  </r>
  <r>
    <s v="12"/>
    <s v="626402"/>
    <s v="SEKRETARIAT BADAN RISET DAN SUMBERDAYA MANUSIA KELAUTAN DAN PERIKANAN"/>
    <x v="0"/>
    <x v="0"/>
    <x v="2"/>
    <x v="5"/>
    <x v="11"/>
    <x v="24"/>
    <x v="27"/>
    <x v="741"/>
    <n v="1"/>
    <n v="5000000"/>
    <n v="5000000"/>
    <n v="0"/>
    <n v="5000000"/>
    <m/>
    <n v="0"/>
    <n v="358542"/>
    <n v="358542"/>
    <n v="448125"/>
    <n v="360625"/>
    <n v="360625"/>
    <n v="450208"/>
    <n v="360625"/>
    <n v="375167"/>
    <n v="465208"/>
    <n v="375625"/>
    <n v="1086708"/>
    <s v="WA.2378.EBD.953.102.C"/>
    <s v="WA.2378.EBD.953.102.C.522191"/>
    <s v="WA.2378.EBD.953.102.C.522191.001224"/>
    <s v="001224"/>
    <s v="WA.2378.EBD.953.102.C.522191.3"/>
    <s v="3"/>
    <s v="Penyusunan Laporan Kinerja Lingkup BRSDM"/>
    <x v="0"/>
    <m/>
    <m/>
    <s v="Belanja Barang"/>
    <s v="Belanja Barang Non Operasional"/>
    <s v="Belanja Jasa"/>
    <s v="Non Covid"/>
  </r>
  <r>
    <s v="12"/>
    <s v="626402"/>
    <s v="SEKRETARIAT BADAN RISET DAN SUMBERDAYA MANUSIA KELAUTAN DAN PERIKANAN"/>
    <x v="0"/>
    <x v="0"/>
    <x v="2"/>
    <x v="5"/>
    <x v="11"/>
    <x v="24"/>
    <x v="27"/>
    <x v="742"/>
    <n v="1"/>
    <n v="5000000"/>
    <n v="5000000"/>
    <n v="0"/>
    <n v="5000000"/>
    <m/>
    <n v="0"/>
    <n v="358542"/>
    <n v="358542"/>
    <n v="448125"/>
    <n v="360625"/>
    <n v="360625"/>
    <n v="450208"/>
    <n v="360625"/>
    <n v="375167"/>
    <n v="465208"/>
    <n v="375625"/>
    <n v="1086708"/>
    <s v="WA.2378.EBD.953.102.C"/>
    <s v="WA.2378.EBD.953.102.C.522191"/>
    <s v="WA.2378.EBD.953.102.C.522191.001225"/>
    <s v="001225"/>
    <s v="WA.2378.EBD.953.102.C.522191.4"/>
    <s v="4"/>
    <s v="Penyusunan Laporan Kinerja Lingkup BRSDM"/>
    <x v="0"/>
    <m/>
    <m/>
    <s v="Belanja Barang"/>
    <s v="Belanja Barang Non Operasional"/>
    <s v="Belanja Jasa"/>
    <s v="Non Covid"/>
  </r>
  <r>
    <s v="12"/>
    <s v="626402"/>
    <s v="SEKRETARIAT BADAN RISET DAN SUMBERDAYA MANUSIA KELAUTAN DAN PERIKANAN"/>
    <x v="0"/>
    <x v="0"/>
    <x v="2"/>
    <x v="5"/>
    <x v="11"/>
    <x v="24"/>
    <x v="3"/>
    <x v="743"/>
    <n v="36"/>
    <n v="3325000"/>
    <n v="119700000"/>
    <n v="0"/>
    <n v="119700000"/>
    <m/>
    <n v="0"/>
    <n v="8583488"/>
    <n v="8583488"/>
    <n v="10728113"/>
    <n v="8633363"/>
    <n v="8633363"/>
    <n v="10777988"/>
    <n v="8633363"/>
    <n v="8981490"/>
    <n v="11137088"/>
    <n v="8992463"/>
    <n v="26015793"/>
    <s v="WA.2378.EBD.953.102.C"/>
    <s v="WA.2378.EBD.953.102.C.524111"/>
    <s v="WA.2378.EBD.953.102.C.524111.001226"/>
    <s v="001226"/>
    <s v="WA.2378.EBD.953.102.C.524111.1"/>
    <s v="1"/>
    <s v="Penyusunan Laporan Kinerja Lingkup BRSDM"/>
    <x v="0"/>
    <m/>
    <m/>
    <s v="Belanja Barang"/>
    <s v="Belanja Barang Non Operasional"/>
    <s v="Perjalanan Dinas"/>
    <s v="Non Covid"/>
  </r>
  <r>
    <s v="12"/>
    <s v="626402"/>
    <s v="SEKRETARIAT BADAN RISET DAN SUMBERDAYA MANUSIA KELAUTAN DAN PERIKANAN"/>
    <x v="0"/>
    <x v="0"/>
    <x v="2"/>
    <x v="5"/>
    <x v="11"/>
    <x v="24"/>
    <x v="28"/>
    <x v="744"/>
    <n v="20"/>
    <n v="180000"/>
    <n v="3600000"/>
    <n v="0"/>
    <n v="3600000"/>
    <m/>
    <n v="0"/>
    <n v="258149.99999999997"/>
    <n v="258149.99999999997"/>
    <n v="322650"/>
    <n v="259649.99999999997"/>
    <n v="259649.99999999997"/>
    <n v="324150"/>
    <n v="259649.99999999997"/>
    <n v="270120"/>
    <n v="334950"/>
    <n v="270450"/>
    <n v="782430"/>
    <s v="WA.2378.EBD.953.102.C"/>
    <s v="WA.2378.EBD.953.102.C.524114"/>
    <s v="WA.2378.EBD.953.102.C.524114.001227"/>
    <s v="001227"/>
    <s v="WA.2378.EBD.953.102.C.524114.1"/>
    <s v="1"/>
    <s v="Penyusunan Laporan Kinerja Lingkup BRSDM"/>
    <x v="0"/>
    <m/>
    <m/>
    <s v="Belanja Barang"/>
    <s v="Belanja Barang Non Operasional"/>
    <s v="Perjalanan Dinas"/>
    <s v="Non Covid"/>
  </r>
  <r>
    <s v="12"/>
    <s v="626402"/>
    <s v="SEKRETARIAT BADAN RISET DAN SUMBERDAYA MANUSIA KELAUTAN DAN PERIKANAN"/>
    <x v="0"/>
    <x v="0"/>
    <x v="2"/>
    <x v="5"/>
    <x v="11"/>
    <x v="24"/>
    <x v="28"/>
    <x v="287"/>
    <n v="20"/>
    <n v="150000"/>
    <n v="3000000"/>
    <n v="0"/>
    <n v="3000000"/>
    <m/>
    <n v="0"/>
    <n v="215125"/>
    <n v="215125"/>
    <n v="268875"/>
    <n v="216375"/>
    <n v="216375"/>
    <n v="270125"/>
    <n v="216375"/>
    <n v="225100"/>
    <n v="279125"/>
    <n v="225375"/>
    <n v="652025"/>
    <s v="WA.2378.EBD.953.102.C"/>
    <s v="WA.2378.EBD.953.102.C.524114"/>
    <s v="WA.2378.EBD.953.102.C.524114.001228"/>
    <s v="001228"/>
    <s v="WA.2378.EBD.953.102.C.524114.2"/>
    <s v="2"/>
    <s v="Penyusunan Laporan Kinerja Lingkup BRSDM"/>
    <x v="0"/>
    <m/>
    <m/>
    <s v="Belanja Barang"/>
    <s v="Belanja Barang Non Operasional"/>
    <s v="Perjalanan Dinas"/>
    <s v="Non Covid"/>
  </r>
  <r>
    <s v="12"/>
    <s v="626402"/>
    <s v="SEKRETARIAT BADAN RISET DAN SUMBERDAYA MANUSIA KELAUTAN DAN PERIKANAN"/>
    <x v="0"/>
    <x v="0"/>
    <x v="2"/>
    <x v="5"/>
    <x v="11"/>
    <x v="25"/>
    <x v="0"/>
    <x v="745"/>
    <n v="12"/>
    <n v="400000"/>
    <n v="4800000"/>
    <n v="0"/>
    <n v="4800000"/>
    <m/>
    <n v="0"/>
    <n v="344200"/>
    <n v="344200"/>
    <n v="430200"/>
    <n v="346200"/>
    <n v="346200"/>
    <n v="432200"/>
    <n v="346200"/>
    <n v="360160"/>
    <n v="446600"/>
    <n v="360600"/>
    <n v="1043240"/>
    <s v="WA.2378.EBD.953.102.D"/>
    <s v="WA.2378.EBD.953.102.D.521211"/>
    <s v="WA.2378.EBD.953.102.D.521211.001229"/>
    <s v="001229"/>
    <s v="WA.2378.EBD.953.102.D.521211.1"/>
    <s v="1"/>
    <s v="Penyusunan Laporan Pelaksanaan Program Kegiatan BRSDM"/>
    <x v="0"/>
    <m/>
    <m/>
    <s v="Belanja Barang"/>
    <s v="Belanja Barang Non Operasional"/>
    <s v="Belanja Bahan"/>
    <s v="Non Covid"/>
  </r>
  <r>
    <s v="12"/>
    <s v="626402"/>
    <s v="SEKRETARIAT BADAN RISET DAN SUMBERDAYA MANUSIA KELAUTAN DAN PERIKANAN"/>
    <x v="0"/>
    <x v="0"/>
    <x v="2"/>
    <x v="5"/>
    <x v="11"/>
    <x v="25"/>
    <x v="0"/>
    <x v="746"/>
    <n v="240"/>
    <n v="300000"/>
    <n v="72000000"/>
    <n v="0"/>
    <n v="72000000"/>
    <m/>
    <n v="0"/>
    <n v="5163000"/>
    <n v="5163000"/>
    <n v="6453000"/>
    <n v="5193000"/>
    <n v="5193000"/>
    <n v="6483000"/>
    <n v="5193000"/>
    <n v="5402400"/>
    <n v="6699000"/>
    <n v="5409000"/>
    <n v="15648600"/>
    <s v="WA.2378.EBD.953.102.D"/>
    <s v="WA.2378.EBD.953.102.D.521211"/>
    <s v="WA.2378.EBD.953.102.D.521211.001230"/>
    <s v="001230"/>
    <s v="WA.2378.EBD.953.102.D.521211.2"/>
    <s v="2"/>
    <s v="Penyusunan Laporan Pelaksanaan Program Kegiatan BRSDM"/>
    <x v="0"/>
    <m/>
    <m/>
    <s v="Belanja Barang"/>
    <s v="Belanja Barang Non Operasional"/>
    <s v="Belanja Bahan"/>
    <s v="Non Covid"/>
  </r>
  <r>
    <s v="12"/>
    <s v="626402"/>
    <s v="SEKRETARIAT BADAN RISET DAN SUMBERDAYA MANUSIA KELAUTAN DAN PERIKANAN"/>
    <x v="0"/>
    <x v="0"/>
    <x v="2"/>
    <x v="5"/>
    <x v="11"/>
    <x v="25"/>
    <x v="0"/>
    <x v="747"/>
    <n v="70"/>
    <n v="450000"/>
    <n v="31500000"/>
    <n v="0"/>
    <n v="31500000"/>
    <m/>
    <n v="0"/>
    <n v="2258813"/>
    <n v="2258813"/>
    <n v="2823188"/>
    <n v="2271938"/>
    <n v="2271938"/>
    <n v="2836313"/>
    <n v="2271938"/>
    <n v="2363550"/>
    <n v="2930813"/>
    <n v="2366438"/>
    <n v="6846258"/>
    <s v="WA.2378.EBD.953.102.D"/>
    <s v="WA.2378.EBD.953.102.D.521211"/>
    <s v="WA.2378.EBD.953.102.D.521211.001231"/>
    <s v="001231"/>
    <s v="WA.2378.EBD.953.102.D.521211.3"/>
    <s v="3"/>
    <s v="Penyusunan Laporan Pelaksanaan Program Kegiatan BRSDM"/>
    <x v="0"/>
    <m/>
    <m/>
    <s v="Belanja Barang"/>
    <s v="Belanja Barang Non Operasional"/>
    <s v="Belanja Bahan"/>
    <s v="Non Covid"/>
  </r>
  <r>
    <s v="12"/>
    <s v="626402"/>
    <s v="SEKRETARIAT BADAN RISET DAN SUMBERDAYA MANUSIA KELAUTAN DAN PERIKANAN"/>
    <x v="0"/>
    <x v="0"/>
    <x v="2"/>
    <x v="5"/>
    <x v="11"/>
    <x v="25"/>
    <x v="0"/>
    <x v="38"/>
    <n v="100"/>
    <n v="100000"/>
    <n v="10000000"/>
    <n v="0"/>
    <n v="10000000"/>
    <m/>
    <n v="0"/>
    <n v="717083"/>
    <n v="717083"/>
    <n v="896250"/>
    <n v="721250"/>
    <n v="721250"/>
    <n v="900417"/>
    <n v="721250"/>
    <n v="750333"/>
    <n v="930417"/>
    <n v="751250"/>
    <n v="2173417"/>
    <s v="WA.2378.EBD.953.102.D"/>
    <s v="WA.2378.EBD.953.102.D.521211"/>
    <s v="WA.2378.EBD.953.102.D.521211.001232"/>
    <s v="001232"/>
    <s v="WA.2378.EBD.953.102.D.521211.4"/>
    <s v="4"/>
    <s v="Penyusunan Laporan Pelaksanaan Program Kegiatan BRSDM"/>
    <x v="0"/>
    <m/>
    <m/>
    <s v="Belanja Barang"/>
    <s v="Belanja Barang Non Operasional"/>
    <s v="Belanja Bahan"/>
    <s v="Non Covid"/>
  </r>
  <r>
    <s v="12"/>
    <s v="626402"/>
    <s v="SEKRETARIAT BADAN RISET DAN SUMBERDAYA MANUSIA KELAUTAN DAN PERIKANAN"/>
    <x v="0"/>
    <x v="0"/>
    <x v="2"/>
    <x v="5"/>
    <x v="11"/>
    <x v="25"/>
    <x v="2"/>
    <x v="748"/>
    <n v="18"/>
    <n v="1700000"/>
    <n v="30600000"/>
    <n v="0"/>
    <n v="30600000"/>
    <m/>
    <n v="0"/>
    <n v="2194275"/>
    <n v="2194275"/>
    <n v="2742525"/>
    <n v="2207025"/>
    <n v="2207025"/>
    <n v="2755275"/>
    <n v="2207025"/>
    <n v="2296020"/>
    <n v="2847075"/>
    <n v="2298825"/>
    <n v="6650655"/>
    <s v="WA.2378.EBD.953.102.D"/>
    <s v="WA.2378.EBD.953.102.D.522151"/>
    <s v="WA.2378.EBD.953.102.D.522151.001236"/>
    <s v="001236"/>
    <s v="WA.2378.EBD.953.102.D.522151.1"/>
    <s v="1"/>
    <s v="Penyusunan Laporan Pelaksanaan Program Kegiatan BRSDM"/>
    <x v="0"/>
    <m/>
    <m/>
    <s v="Belanja Barang"/>
    <s v="Belanja Barang Non Operasional"/>
    <s v="Belanja Jasa"/>
    <s v="Non Covid"/>
  </r>
  <r>
    <s v="12"/>
    <s v="626402"/>
    <s v="SEKRETARIAT BADAN RISET DAN SUMBERDAYA MANUSIA KELAUTAN DAN PERIKANAN"/>
    <x v="0"/>
    <x v="0"/>
    <x v="2"/>
    <x v="5"/>
    <x v="11"/>
    <x v="25"/>
    <x v="27"/>
    <x v="749"/>
    <n v="1"/>
    <n v="5000000"/>
    <n v="5000000"/>
    <n v="0"/>
    <n v="5000000"/>
    <m/>
    <n v="0"/>
    <n v="358542"/>
    <n v="358542"/>
    <n v="448125"/>
    <n v="360625"/>
    <n v="360625"/>
    <n v="450208"/>
    <n v="360625"/>
    <n v="375167"/>
    <n v="465208"/>
    <n v="375625"/>
    <n v="1086708"/>
    <s v="WA.2378.EBD.953.102.D"/>
    <s v="WA.2378.EBD.953.102.D.522191"/>
    <s v="WA.2378.EBD.953.102.D.522191.001237"/>
    <s v="001237"/>
    <s v="WA.2378.EBD.953.102.D.522191.1"/>
    <s v="1"/>
    <s v="Penyusunan Laporan Pelaksanaan Program Kegiatan BRSDM"/>
    <x v="0"/>
    <m/>
    <m/>
    <s v="Belanja Barang"/>
    <s v="Belanja Barang Non Operasional"/>
    <s v="Belanja Jasa"/>
    <s v="Non Covid"/>
  </r>
  <r>
    <s v="12"/>
    <s v="626402"/>
    <s v="SEKRETARIAT BADAN RISET DAN SUMBERDAYA MANUSIA KELAUTAN DAN PERIKANAN"/>
    <x v="0"/>
    <x v="0"/>
    <x v="2"/>
    <x v="5"/>
    <x v="11"/>
    <x v="25"/>
    <x v="27"/>
    <x v="750"/>
    <n v="1"/>
    <n v="5000000"/>
    <n v="5000000"/>
    <n v="0"/>
    <n v="5000000"/>
    <m/>
    <n v="0"/>
    <n v="358542"/>
    <n v="358542"/>
    <n v="448125"/>
    <n v="360625"/>
    <n v="360625"/>
    <n v="450208"/>
    <n v="360625"/>
    <n v="375167"/>
    <n v="465208"/>
    <n v="375625"/>
    <n v="1086708"/>
    <s v="WA.2378.EBD.953.102.D"/>
    <s v="WA.2378.EBD.953.102.D.522191"/>
    <s v="WA.2378.EBD.953.102.D.522191.001238"/>
    <s v="001238"/>
    <s v="WA.2378.EBD.953.102.D.522191.2"/>
    <s v="2"/>
    <s v="Penyusunan Laporan Pelaksanaan Program Kegiatan BRSDM"/>
    <x v="0"/>
    <m/>
    <m/>
    <s v="Belanja Barang"/>
    <s v="Belanja Barang Non Operasional"/>
    <s v="Belanja Jasa"/>
    <s v="Non Covid"/>
  </r>
  <r>
    <s v="12"/>
    <s v="626402"/>
    <s v="SEKRETARIAT BADAN RISET DAN SUMBERDAYA MANUSIA KELAUTAN DAN PERIKANAN"/>
    <x v="0"/>
    <x v="0"/>
    <x v="2"/>
    <x v="5"/>
    <x v="11"/>
    <x v="25"/>
    <x v="27"/>
    <x v="751"/>
    <n v="12"/>
    <n v="3000000"/>
    <n v="36000000"/>
    <n v="0"/>
    <n v="36000000"/>
    <m/>
    <n v="0"/>
    <n v="2581500"/>
    <n v="2581500"/>
    <n v="3226500"/>
    <n v="2596500"/>
    <n v="2596500"/>
    <n v="3241500"/>
    <n v="2596500"/>
    <n v="2701200"/>
    <n v="3349500"/>
    <n v="2704500"/>
    <n v="7824300"/>
    <s v="WA.2378.EBD.953.102.D"/>
    <s v="WA.2378.EBD.953.102.D.522191"/>
    <s v="WA.2378.EBD.953.102.D.522191.001239"/>
    <s v="001239"/>
    <s v="WA.2378.EBD.953.102.D.522191.3"/>
    <s v="3"/>
    <s v="Penyusunan Laporan Pelaksanaan Program Kegiatan BRSDM"/>
    <x v="0"/>
    <m/>
    <m/>
    <s v="Belanja Barang"/>
    <s v="Belanja Barang Non Operasional"/>
    <s v="Belanja Jasa"/>
    <s v="Non Covid"/>
  </r>
  <r>
    <s v="12"/>
    <s v="626402"/>
    <s v="SEKRETARIAT BADAN RISET DAN SUMBERDAYA MANUSIA KELAUTAN DAN PERIKANAN"/>
    <x v="0"/>
    <x v="0"/>
    <x v="2"/>
    <x v="5"/>
    <x v="11"/>
    <x v="25"/>
    <x v="3"/>
    <x v="752"/>
    <n v="60"/>
    <n v="1825000"/>
    <n v="109500000"/>
    <n v="0"/>
    <n v="109500000"/>
    <m/>
    <n v="0"/>
    <n v="7852063"/>
    <n v="7852063"/>
    <n v="9813938"/>
    <n v="7897688"/>
    <n v="7897688"/>
    <n v="9859563"/>
    <n v="7897688"/>
    <n v="8216150"/>
    <n v="10188063"/>
    <n v="8226188"/>
    <n v="23798908"/>
    <s v="WA.2378.EBD.953.102.D"/>
    <s v="WA.2378.EBD.953.102.D.524111"/>
    <s v="WA.2378.EBD.953.102.D.524111.001240"/>
    <s v="001240"/>
    <s v="WA.2378.EBD.953.102.D.524111.1"/>
    <s v="1"/>
    <s v="Penyusunan Laporan Pelaksanaan Program Kegiatan BRSDM"/>
    <x v="0"/>
    <m/>
    <m/>
    <s v="Belanja Barang"/>
    <s v="Belanja Barang Non Operasional"/>
    <s v="Perjalanan Dinas"/>
    <s v="Non Covid"/>
  </r>
  <r>
    <s v="12"/>
    <s v="626402"/>
    <s v="SEKRETARIAT BADAN RISET DAN SUMBERDAYA MANUSIA KELAUTAN DAN PERIKANAN"/>
    <x v="0"/>
    <x v="0"/>
    <x v="2"/>
    <x v="5"/>
    <x v="11"/>
    <x v="25"/>
    <x v="28"/>
    <x v="744"/>
    <n v="49"/>
    <n v="210000"/>
    <n v="10290000"/>
    <n v="0"/>
    <n v="10290000"/>
    <m/>
    <n v="0"/>
    <n v="737879"/>
    <n v="737879"/>
    <n v="922241"/>
    <n v="742166"/>
    <n v="742166"/>
    <n v="926529"/>
    <n v="742166"/>
    <n v="772093"/>
    <n v="957399"/>
    <n v="773036"/>
    <n v="2236446"/>
    <s v="WA.2378.EBD.953.102.D"/>
    <s v="WA.2378.EBD.953.102.D.524114"/>
    <s v="WA.2378.EBD.953.102.D.524114.001241"/>
    <s v="001241"/>
    <s v="WA.2378.EBD.953.102.D.524114.1"/>
    <s v="1"/>
    <s v="Penyusunan Laporan Pelaksanaan Program Kegiatan BRSDM"/>
    <x v="0"/>
    <m/>
    <m/>
    <s v="Belanja Barang"/>
    <s v="Belanja Barang Non Operasional"/>
    <s v="Perjalanan Dinas"/>
    <s v="Non Covid"/>
  </r>
  <r>
    <s v="12"/>
    <s v="626402"/>
    <s v="SEKRETARIAT BADAN RISET DAN SUMBERDAYA MANUSIA KELAUTAN DAN PERIKANAN"/>
    <x v="0"/>
    <x v="0"/>
    <x v="2"/>
    <x v="5"/>
    <x v="11"/>
    <x v="25"/>
    <x v="28"/>
    <x v="287"/>
    <n v="49"/>
    <n v="150000"/>
    <n v="7350000"/>
    <n v="0"/>
    <n v="7350000"/>
    <m/>
    <n v="0"/>
    <n v="527050"/>
    <n v="527050"/>
    <n v="658740"/>
    <n v="530115"/>
    <n v="530115"/>
    <n v="661805"/>
    <n v="530115"/>
    <n v="551492"/>
    <n v="683855"/>
    <n v="552165"/>
    <n v="1597498"/>
    <s v="WA.2378.EBD.953.102.D"/>
    <s v="WA.2378.EBD.953.102.D.524114"/>
    <s v="WA.2378.EBD.953.102.D.524114.001242"/>
    <s v="001242"/>
    <s v="WA.2378.EBD.953.102.D.524114.2"/>
    <s v="2"/>
    <s v="Penyusunan Laporan Pelaksanaan Program Kegiatan BRSDM"/>
    <x v="0"/>
    <m/>
    <m/>
    <s v="Belanja Barang"/>
    <s v="Belanja Barang Non Operasional"/>
    <s v="Perjalanan Dinas"/>
    <s v="Non Covid"/>
  </r>
  <r>
    <s v="12"/>
    <s v="626402"/>
    <s v="SEKRETARIAT BADAN RISET DAN SUMBERDAYA MANUSIA KELAUTAN DAN PERIKANAN"/>
    <x v="0"/>
    <x v="0"/>
    <x v="7"/>
    <x v="17"/>
    <x v="44"/>
    <x v="147"/>
    <x v="27"/>
    <x v="753"/>
    <n v="3"/>
    <n v="167000000"/>
    <n v="501000000"/>
    <n v="0"/>
    <n v="501000000"/>
    <m/>
    <n v="0"/>
    <n v="0"/>
    <n v="0"/>
    <n v="501000000"/>
    <n v="0"/>
    <n v="0"/>
    <n v="0"/>
    <n v="0"/>
    <n v="0"/>
    <n v="0"/>
    <n v="0"/>
    <n v="0"/>
    <s v="WA.2378.FAB.001.101.A"/>
    <s v="WA.2378.FAB.001.101.A.522191"/>
    <s v="WA.2378.FAB.001.101.A.522191.001300"/>
    <s v="001300"/>
    <s v="WA.2378.FAB.001.101.A.522191.1"/>
    <s v="1"/>
    <s v="Sistem Informasi BRSDM"/>
    <x v="0"/>
    <m/>
    <m/>
    <s v="Belanja Barang"/>
    <s v="Belanja Barang Non Operasional"/>
    <s v="Belanja Jasa"/>
    <s v="Non Covid"/>
  </r>
  <r>
    <s v="12"/>
    <s v="626402"/>
    <s v="SEKRETARIAT BADAN RISET DAN SUMBERDAYA MANUSIA KELAUTAN DAN PERIKANAN"/>
    <x v="0"/>
    <x v="0"/>
    <x v="6"/>
    <x v="15"/>
    <x v="45"/>
    <x v="148"/>
    <x v="37"/>
    <x v="754"/>
    <n v="1"/>
    <n v="365000000"/>
    <n v="365000000"/>
    <n v="365000000"/>
    <n v="0"/>
    <m/>
    <n v="0"/>
    <n v="0"/>
    <n v="365000000"/>
    <n v="0"/>
    <n v="0"/>
    <n v="0"/>
    <n v="0"/>
    <n v="0"/>
    <n v="0"/>
    <n v="0"/>
    <n v="0"/>
    <n v="0"/>
    <s v="WA.2378.EBB.951.101.A"/>
    <s v="WA.2378.EBB.951.101.A.532111"/>
    <s v="WA.2378.EBB.951.101.A.532111.000783"/>
    <s v="000783"/>
    <s v="WA.2378.EBB.951.101.A.532111.1"/>
    <s v="1"/>
    <s v="Kendaraan Operasional"/>
    <x v="0"/>
    <m/>
    <m/>
    <s v="Belanja Modal"/>
    <s v="Belanja Modal"/>
    <s v="Modal"/>
    <s v="Non Covid"/>
  </r>
  <r>
    <s v="12"/>
    <s v="626402"/>
    <s v="SEKRETARIAT BADAN RISET DAN SUMBERDAYA MANUSIA KELAUTAN DAN PERIKANAN"/>
    <x v="1"/>
    <x v="1"/>
    <x v="3"/>
    <x v="6"/>
    <x v="12"/>
    <x v="26"/>
    <x v="0"/>
    <x v="126"/>
    <n v="100"/>
    <n v="75000"/>
    <n v="7500000"/>
    <n v="0"/>
    <n v="7500000"/>
    <m/>
    <n v="0"/>
    <n v="821980"/>
    <n v="821980"/>
    <n v="493421"/>
    <n v="493421"/>
    <n v="986215"/>
    <n v="986215"/>
    <n v="1068691"/>
    <n v="1068691"/>
    <n v="349424"/>
    <n v="328470"/>
    <n v="81492"/>
    <s v="DL.2376.AFA.001.052.B"/>
    <s v="DL.2376.AFA.001.052.B.521211"/>
    <s v="DL.2376.AFA.001.052.B.521211.000161"/>
    <s v="000161"/>
    <s v="DL.2376.AFA.001.052.B.521211.1"/>
    <s v="1"/>
    <s v="Pengendalian Sarana Prasarana"/>
    <x v="1"/>
    <s v="Penyelenggaraan Pendidikan"/>
    <s v="Peserta Didik dan Sarana Prasarana"/>
    <s v="Belanja Barang"/>
    <s v="Belanja Barang Non Operasional"/>
    <s v="Belanja Bahan"/>
    <s v="Non Covid"/>
  </r>
  <r>
    <s v="12"/>
    <s v="626402"/>
    <s v="SEKRETARIAT BADAN RISET DAN SUMBERDAYA MANUSIA KELAUTAN DAN PERIKANAN"/>
    <x v="1"/>
    <x v="1"/>
    <x v="3"/>
    <x v="6"/>
    <x v="12"/>
    <x v="26"/>
    <x v="0"/>
    <x v="2"/>
    <n v="2"/>
    <n v="1500000"/>
    <n v="3000000"/>
    <n v="0"/>
    <n v="3000000"/>
    <m/>
    <n v="0"/>
    <n v="328792"/>
    <n v="328792"/>
    <n v="197368"/>
    <n v="197368"/>
    <n v="394486"/>
    <n v="394486"/>
    <n v="427476"/>
    <n v="427476"/>
    <n v="139770"/>
    <n v="131388"/>
    <n v="32598"/>
    <s v="DL.2376.AFA.001.052.B"/>
    <s v="DL.2376.AFA.001.052.B.521211"/>
    <s v="DL.2376.AFA.001.052.B.521211.000162"/>
    <s v="000162"/>
    <s v="DL.2376.AFA.001.052.B.521211.2"/>
    <s v="2"/>
    <s v="Pengendalian Sarana Prasarana"/>
    <x v="1"/>
    <s v="Penyelenggaraan Pendidikan"/>
    <s v="Peserta Didik dan Sarana Prasarana"/>
    <s v="Belanja Barang"/>
    <s v="Belanja Barang Non Operasional"/>
    <s v="Belanja Bahan"/>
    <s v="Non Covid"/>
  </r>
  <r>
    <s v="12"/>
    <s v="626402"/>
    <s v="SEKRETARIAT BADAN RISET DAN SUMBERDAYA MANUSIA KELAUTAN DAN PERIKANAN"/>
    <x v="1"/>
    <x v="1"/>
    <x v="3"/>
    <x v="6"/>
    <x v="12"/>
    <x v="26"/>
    <x v="0"/>
    <x v="755"/>
    <n v="4"/>
    <n v="250000"/>
    <n v="1000000"/>
    <n v="0"/>
    <n v="1000000"/>
    <m/>
    <n v="0"/>
    <n v="109597"/>
    <n v="109597"/>
    <n v="65789"/>
    <n v="65789"/>
    <n v="131495"/>
    <n v="131495"/>
    <n v="142492"/>
    <n v="142492"/>
    <n v="46590"/>
    <n v="43796"/>
    <n v="10868"/>
    <s v="DL.2376.AFA.001.052.B"/>
    <s v="DL.2376.AFA.001.052.B.521211"/>
    <s v="DL.2376.AFA.001.052.B.521211.000164"/>
    <s v="000164"/>
    <s v="DL.2376.AFA.001.052.B.521211.4"/>
    <s v="4"/>
    <s v="Pengendalian Sarana Prasarana"/>
    <x v="1"/>
    <s v="Penyelenggaraan Pendidikan"/>
    <s v="Peserta Didik dan Sarana Prasarana"/>
    <s v="Belanja Barang"/>
    <s v="Belanja Barang Non Operasional"/>
    <s v="Belanja Bahan"/>
    <s v="Non Covid"/>
  </r>
  <r>
    <s v="12"/>
    <s v="626402"/>
    <s v="SEKRETARIAT BADAN RISET DAN SUMBERDAYA MANUSIA KELAUTAN DAN PERIKANAN"/>
    <x v="1"/>
    <x v="1"/>
    <x v="3"/>
    <x v="6"/>
    <x v="12"/>
    <x v="26"/>
    <x v="3"/>
    <x v="756"/>
    <n v="12"/>
    <n v="5521000"/>
    <n v="66252000"/>
    <n v="0"/>
    <n v="66252000"/>
    <m/>
    <n v="0"/>
    <n v="7261046"/>
    <n v="7261046"/>
    <n v="4358684"/>
    <n v="4358684"/>
    <n v="8711831"/>
    <n v="8711831"/>
    <n v="9440388"/>
    <n v="9440388"/>
    <n v="3086676"/>
    <n v="2901570"/>
    <n v="719856"/>
    <s v="DL.2376.AFA.001.052.B"/>
    <s v="DL.2376.AFA.001.052.B.524111"/>
    <s v="DL.2376.AFA.001.052.B.524111.000166"/>
    <s v="000166"/>
    <s v="DL.2376.AFA.001.052.B.524111.1"/>
    <s v="1"/>
    <s v="Pengendalian Sarana Prasarana"/>
    <x v="1"/>
    <s v="Penyelenggaraan Pendidikan"/>
    <s v="Peserta Didik dan Sarana Prasarana"/>
    <s v="Belanja Barang"/>
    <s v="Belanja Barang Non Operasional"/>
    <s v="Perjalanan Dinas"/>
    <s v="Non Covid"/>
  </r>
  <r>
    <s v="12"/>
    <s v="626402"/>
    <s v="SEKRETARIAT BADAN RISET DAN SUMBERDAYA MANUSIA KELAUTAN DAN PERIKANAN"/>
    <x v="1"/>
    <x v="1"/>
    <x v="3"/>
    <x v="6"/>
    <x v="13"/>
    <x v="27"/>
    <x v="0"/>
    <x v="126"/>
    <n v="75"/>
    <n v="75000"/>
    <n v="5625000"/>
    <n v="0"/>
    <n v="5625000"/>
    <m/>
    <n v="0"/>
    <n v="159538"/>
    <n v="358961"/>
    <n v="374915"/>
    <n v="574338"/>
    <n v="143584"/>
    <n v="478615"/>
    <n v="0"/>
    <n v="1395960"/>
    <n v="849541"/>
    <n v="1196537"/>
    <n v="93011"/>
    <s v="DL.2376.AFA.001.053.B"/>
    <s v="DL.2376.AFA.001.053.B.521211"/>
    <s v="DL.2376.AFA.001.053.B.521211.000175"/>
    <s v="000175"/>
    <s v="DL.2376.AFA.001.053.B.521211.1"/>
    <s v="1"/>
    <s v="Penyusunan NSPK Kelembagaan Pendidikan"/>
    <x v="1"/>
    <s v="Kelembagaan dan Ketenagaan"/>
    <s v="Kelembagaan"/>
    <s v="Belanja Barang"/>
    <s v="Belanja Barang Non Operasional"/>
    <s v="Belanja Bahan"/>
    <s v="Non Covid"/>
  </r>
  <r>
    <s v="12"/>
    <s v="626402"/>
    <s v="SEKRETARIAT BADAN RISET DAN SUMBERDAYA MANUSIA KELAUTAN DAN PERIKANAN"/>
    <x v="1"/>
    <x v="1"/>
    <x v="3"/>
    <x v="6"/>
    <x v="13"/>
    <x v="27"/>
    <x v="0"/>
    <x v="26"/>
    <n v="4"/>
    <n v="1500000"/>
    <n v="6000000"/>
    <n v="0"/>
    <n v="6000000"/>
    <m/>
    <n v="0"/>
    <n v="170174"/>
    <n v="382892"/>
    <n v="399909"/>
    <n v="612627"/>
    <n v="153157"/>
    <n v="510522"/>
    <n v="0"/>
    <n v="1489024"/>
    <n v="906177"/>
    <n v="1276306"/>
    <n v="99212"/>
    <s v="DL.2376.AFA.001.053.B"/>
    <s v="DL.2376.AFA.001.053.B.521211"/>
    <s v="DL.2376.AFA.001.053.B.521211.000176"/>
    <s v="000176"/>
    <s v="DL.2376.AFA.001.053.B.521211.2"/>
    <s v="2"/>
    <s v="Penyusunan NSPK Kelembagaan Pendidikan"/>
    <x v="1"/>
    <s v="Kelembagaan dan Ketenagaan"/>
    <s v="Kelembagaan"/>
    <s v="Belanja Barang"/>
    <s v="Belanja Barang Non Operasional"/>
    <s v="Belanja Bahan"/>
    <s v="Non Covid"/>
  </r>
  <r>
    <s v="12"/>
    <s v="626402"/>
    <s v="SEKRETARIAT BADAN RISET DAN SUMBERDAYA MANUSIA KELAUTAN DAN PERIKANAN"/>
    <x v="1"/>
    <x v="1"/>
    <x v="3"/>
    <x v="6"/>
    <x v="13"/>
    <x v="27"/>
    <x v="0"/>
    <x v="37"/>
    <n v="4"/>
    <n v="1500000"/>
    <n v="6000000"/>
    <n v="0"/>
    <n v="6000000"/>
    <m/>
    <n v="0"/>
    <n v="170174"/>
    <n v="382892"/>
    <n v="399909"/>
    <n v="612627"/>
    <n v="153157"/>
    <n v="510522"/>
    <n v="0"/>
    <n v="1489024"/>
    <n v="906177"/>
    <n v="1276306"/>
    <n v="99212"/>
    <s v="DL.2376.AFA.001.053.B"/>
    <s v="DL.2376.AFA.001.053.B.521211"/>
    <s v="DL.2376.AFA.001.053.B.521211.000177"/>
    <s v="000177"/>
    <s v="DL.2376.AFA.001.053.B.521211.3"/>
    <s v="3"/>
    <s v="Penyusunan NSPK Kelembagaan Pendidikan"/>
    <x v="1"/>
    <s v="Kelembagaan dan Ketenagaan"/>
    <s v="Kelembagaan"/>
    <s v="Belanja Barang"/>
    <s v="Belanja Barang Non Operasional"/>
    <s v="Belanja Bahan"/>
    <s v="Non Covid"/>
  </r>
  <r>
    <s v="12"/>
    <s v="626402"/>
    <s v="SEKRETARIAT BADAN RISET DAN SUMBERDAYA MANUSIA KELAUTAN DAN PERIKANAN"/>
    <x v="1"/>
    <x v="1"/>
    <x v="3"/>
    <x v="6"/>
    <x v="13"/>
    <x v="27"/>
    <x v="2"/>
    <x v="23"/>
    <n v="8"/>
    <n v="900000"/>
    <n v="7200000"/>
    <n v="0"/>
    <n v="7200000"/>
    <m/>
    <n v="0"/>
    <n v="204209"/>
    <n v="459470"/>
    <n v="479891"/>
    <n v="735152"/>
    <n v="183788"/>
    <n v="612627"/>
    <n v="0"/>
    <n v="1786829"/>
    <n v="1087413"/>
    <n v="1531567"/>
    <n v="119054"/>
    <s v="DL.2376.AFA.001.053.B"/>
    <s v="DL.2376.AFA.001.053.B.522151"/>
    <s v="DL.2376.AFA.001.053.B.522151.000179"/>
    <s v="000179"/>
    <s v="DL.2376.AFA.001.053.B.522151.1"/>
    <s v="1"/>
    <s v="Penyusunan NSPK Kelembagaan Pendidikan"/>
    <x v="1"/>
    <s v="Kelembagaan dan Ketenagaan"/>
    <s v="Kelembagaan"/>
    <s v="Belanja Barang"/>
    <s v="Belanja Barang Non Operasional"/>
    <s v="Belanja Jasa"/>
    <s v="Non Covid"/>
  </r>
  <r>
    <s v="12"/>
    <s v="626402"/>
    <s v="SEKRETARIAT BADAN RISET DAN SUMBERDAYA MANUSIA KELAUTAN DAN PERIKANAN"/>
    <x v="1"/>
    <x v="1"/>
    <x v="3"/>
    <x v="6"/>
    <x v="13"/>
    <x v="27"/>
    <x v="3"/>
    <x v="757"/>
    <n v="20"/>
    <n v="2035000"/>
    <n v="40691000"/>
    <n v="0"/>
    <n v="40691000"/>
    <m/>
    <n v="0"/>
    <n v="1154093"/>
    <n v="2596708"/>
    <n v="2712118"/>
    <n v="4154734.0000000005"/>
    <n v="1038683"/>
    <n v="3462278"/>
    <n v="0"/>
    <n v="10098310"/>
    <n v="6145544"/>
    <n v="8655695"/>
    <n v="672837"/>
    <s v="DL.2376.AFA.001.053.B"/>
    <s v="DL.2376.AFA.001.053.B.524111"/>
    <s v="DL.2376.AFA.001.053.B.524111.000180"/>
    <s v="000180"/>
    <s v="DL.2376.AFA.001.053.B.524111.1"/>
    <s v="1"/>
    <s v="Penyusunan NSPK Kelembagaan Pendidikan"/>
    <x v="1"/>
    <s v="Kelembagaan dan Ketenagaan"/>
    <s v="Kelembagaan"/>
    <s v="Belanja Barang"/>
    <s v="Belanja Barang Non Operasional"/>
    <s v="Perjalanan Dinas"/>
    <s v="Non Covid"/>
  </r>
  <r>
    <s v="12"/>
    <s v="626402"/>
    <s v="SEKRETARIAT BADAN RISET DAN SUMBERDAYA MANUSIA KELAUTAN DAN PERIKANAN"/>
    <x v="0"/>
    <x v="0"/>
    <x v="8"/>
    <x v="18"/>
    <x v="46"/>
    <x v="149"/>
    <x v="37"/>
    <x v="758"/>
    <n v="1"/>
    <n v="260000000"/>
    <n v="260000000"/>
    <n v="0"/>
    <n v="260000000"/>
    <m/>
    <n v="0"/>
    <n v="0"/>
    <n v="260000000"/>
    <n v="0"/>
    <n v="0"/>
    <n v="0"/>
    <n v="0"/>
    <n v="0"/>
    <n v="0"/>
    <n v="0"/>
    <n v="0"/>
    <n v="0"/>
    <s v="WA.2378.CAN.001.301.A"/>
    <s v="WA.2378.CAN.001.301.A.532111"/>
    <s v="WA.2378.CAN.001.301.A.532111.000193"/>
    <s v="000193"/>
    <s v="WA.2378.CAN.001.301.A.532111.1"/>
    <s v="1"/>
    <s v="Sarana Teknologi Informasi dan Komunikasi"/>
    <x v="1"/>
    <s v="Tata Usaha"/>
    <s v="Umum"/>
    <s v="Belanja Modal"/>
    <s v="Belanja Modal"/>
    <s v="Modal"/>
    <s v="Non Covid"/>
  </r>
  <r>
    <s v="12"/>
    <s v="626402"/>
    <s v="SEKRETARIAT BADAN RISET DAN SUMBERDAYA MANUSIA KELAUTAN DAN PERIKANAN"/>
    <x v="0"/>
    <x v="0"/>
    <x v="0"/>
    <x v="7"/>
    <x v="14"/>
    <x v="28"/>
    <x v="0"/>
    <x v="29"/>
    <n v="4"/>
    <n v="1500000"/>
    <n v="6000000"/>
    <n v="0"/>
    <n v="6000000"/>
    <m/>
    <n v="0"/>
    <n v="927692"/>
    <n v="369231"/>
    <n v="480000"/>
    <n v="830769"/>
    <n v="480000"/>
    <n v="369231"/>
    <n v="858462"/>
    <n v="369231"/>
    <n v="466154"/>
    <n v="849230"/>
    <n v="0"/>
    <s v="WA.2378.EBA.962.301.D"/>
    <s v="WA.2378.EBA.962.301.D.521211"/>
    <s v="WA.2378.EBA.962.301.D.521211.000629"/>
    <s v="000629"/>
    <s v="WA.2378.EBA.962.301.D.521211.1"/>
    <s v="1"/>
    <s v="Penyusunan Bahan Tindak Lanjut dan Pemutakhiran Data"/>
    <x v="1"/>
    <s v="Tata Usaha"/>
    <s v="Umum"/>
    <s v="Belanja Barang"/>
    <s v="Belanja Barang Non Operasional"/>
    <s v="Belanja Bahan"/>
    <s v="Non Covid"/>
  </r>
  <r>
    <s v="12"/>
    <s v="626402"/>
    <s v="SEKRETARIAT BADAN RISET DAN SUMBERDAYA MANUSIA KELAUTAN DAN PERIKANAN"/>
    <x v="0"/>
    <x v="0"/>
    <x v="0"/>
    <x v="7"/>
    <x v="14"/>
    <x v="28"/>
    <x v="0"/>
    <x v="2"/>
    <n v="4"/>
    <n v="1500000"/>
    <n v="6000000"/>
    <n v="0"/>
    <n v="6000000"/>
    <m/>
    <n v="0"/>
    <n v="927692"/>
    <n v="369231"/>
    <n v="480000"/>
    <n v="830769"/>
    <n v="480000"/>
    <n v="369231"/>
    <n v="858462"/>
    <n v="369231"/>
    <n v="466154"/>
    <n v="849230"/>
    <n v="0"/>
    <s v="WA.2378.EBA.962.301.D"/>
    <s v="WA.2378.EBA.962.301.D.521211"/>
    <s v="WA.2378.EBA.962.301.D.521211.000630"/>
    <s v="000630"/>
    <s v="WA.2378.EBA.962.301.D.521211.2"/>
    <s v="2"/>
    <s v="Penyusunan Bahan Tindak Lanjut dan Pemutakhiran Data"/>
    <x v="1"/>
    <s v="Tata Usaha"/>
    <s v="Umum"/>
    <s v="Belanja Barang"/>
    <s v="Belanja Barang Non Operasional"/>
    <s v="Belanja Bahan"/>
    <s v="Non Covid"/>
  </r>
  <r>
    <s v="12"/>
    <s v="626402"/>
    <s v="SEKRETARIAT BADAN RISET DAN SUMBERDAYA MANUSIA KELAUTAN DAN PERIKANAN"/>
    <x v="0"/>
    <x v="0"/>
    <x v="0"/>
    <x v="7"/>
    <x v="14"/>
    <x v="28"/>
    <x v="0"/>
    <x v="131"/>
    <n v="12"/>
    <n v="500000"/>
    <n v="6000000"/>
    <n v="0"/>
    <n v="6000000"/>
    <m/>
    <n v="0"/>
    <n v="927692"/>
    <n v="369231"/>
    <n v="480000"/>
    <n v="830769"/>
    <n v="480000"/>
    <n v="369231"/>
    <n v="858462"/>
    <n v="369231"/>
    <n v="466154"/>
    <n v="849230"/>
    <n v="0"/>
    <s v="WA.2378.EBA.962.301.D"/>
    <s v="WA.2378.EBA.962.301.D.521211"/>
    <s v="WA.2378.EBA.962.301.D.521211.000632"/>
    <s v="000632"/>
    <s v="WA.2378.EBA.962.301.D.521211.4"/>
    <s v="4"/>
    <s v="Penyusunan Bahan Tindak Lanjut dan Pemutakhiran Data"/>
    <x v="1"/>
    <s v="Tata Usaha"/>
    <s v="Umum"/>
    <s v="Belanja Barang"/>
    <s v="Belanja Barang Non Operasional"/>
    <s v="Belanja Bahan"/>
    <s v="Non Covid"/>
  </r>
  <r>
    <s v="12"/>
    <s v="626402"/>
    <s v="SEKRETARIAT BADAN RISET DAN SUMBERDAYA MANUSIA KELAUTAN DAN PERIKANAN"/>
    <x v="0"/>
    <x v="0"/>
    <x v="0"/>
    <x v="7"/>
    <x v="14"/>
    <x v="28"/>
    <x v="3"/>
    <x v="759"/>
    <n v="10"/>
    <n v="4000000"/>
    <n v="40000000"/>
    <n v="0"/>
    <n v="40000000"/>
    <m/>
    <n v="0"/>
    <n v="6184615"/>
    <n v="2461538"/>
    <n v="3200000"/>
    <n v="5538462"/>
    <n v="3200000"/>
    <n v="2461538"/>
    <n v="5723077"/>
    <n v="2461538"/>
    <n v="3107692"/>
    <n v="5661540"/>
    <n v="0"/>
    <s v="WA.2378.EBA.962.301.D"/>
    <s v="WA.2378.EBA.962.301.D.524111"/>
    <s v="WA.2378.EBA.962.301.D.524111.000633"/>
    <s v="000633"/>
    <s v="WA.2378.EBA.962.301.D.524111.1"/>
    <s v="1"/>
    <s v="Penyusunan Bahan Tindak Lanjut dan Pemutakhiran Data"/>
    <x v="1"/>
    <s v="Tata Usaha"/>
    <s v="Umum"/>
    <s v="Belanja Barang"/>
    <s v="Belanja Barang Non Operasional"/>
    <s v="Perjalanan Dinas"/>
    <s v="Non Covid"/>
  </r>
  <r>
    <s v="12"/>
    <s v="626402"/>
    <s v="SEKRETARIAT BADAN RISET DAN SUMBERDAYA MANUSIA KELAUTAN DAN PERIKANAN"/>
    <x v="0"/>
    <x v="0"/>
    <x v="0"/>
    <x v="7"/>
    <x v="14"/>
    <x v="28"/>
    <x v="8"/>
    <x v="79"/>
    <n v="20"/>
    <n v="150000"/>
    <n v="3000000"/>
    <n v="0"/>
    <n v="3000000"/>
    <m/>
    <n v="0"/>
    <n v="463846"/>
    <n v="184615"/>
    <n v="240000"/>
    <n v="415385"/>
    <n v="240000"/>
    <n v="184615"/>
    <n v="429229"/>
    <n v="184615"/>
    <n v="233077"/>
    <n v="424618"/>
    <n v="0"/>
    <s v="WA.2378.EBA.962.301.D"/>
    <s v="WA.2378.EBA.962.301.D.524113"/>
    <s v="WA.2378.EBA.962.301.D.524113.000634"/>
    <s v="000634"/>
    <s v="WA.2378.EBA.962.301.D.524113.1"/>
    <s v="1"/>
    <s v="Penyusunan Bahan Tindak Lanjut dan Pemutakhiran Data"/>
    <x v="1"/>
    <s v="Tata Usaha"/>
    <s v="Umum"/>
    <s v="Belanja Barang"/>
    <s v="Belanja Barang Non Operasional"/>
    <s v="Perjalanan Dinas"/>
    <s v="Non Covid"/>
  </r>
  <r>
    <s v="12"/>
    <s v="626402"/>
    <s v="SEKRETARIAT BADAN RISET DAN SUMBERDAYA MANUSIA KELAUTAN DAN PERIKANAN"/>
    <x v="0"/>
    <x v="0"/>
    <x v="0"/>
    <x v="7"/>
    <x v="14"/>
    <x v="29"/>
    <x v="0"/>
    <x v="126"/>
    <n v="100"/>
    <n v="75000"/>
    <n v="7500000"/>
    <n v="0"/>
    <n v="7500000"/>
    <m/>
    <n v="0"/>
    <n v="630000"/>
    <n v="630000"/>
    <n v="630000"/>
    <n v="630000"/>
    <n v="1230000"/>
    <n v="630000"/>
    <n v="630000"/>
    <n v="630000"/>
    <n v="630000"/>
    <n v="1230000"/>
    <n v="0"/>
    <s v="WA.2378.EBA.962.301.I"/>
    <s v="WA.2378.EBA.962.301.I.521211"/>
    <s v="WA.2378.EBA.962.301.I.521211.000660"/>
    <s v="000660"/>
    <s v="WA.2378.EBA.962.301.I.521211.1"/>
    <s v="1"/>
    <s v="Publikasi dan Kehumasan Pusat Pendidikan KP  (OII)"/>
    <x v="1"/>
    <s v="Perencanaan dan Evaluasi"/>
    <s v="Evaluasi"/>
    <s v="Belanja Barang"/>
    <s v="Belanja Barang Non Operasional"/>
    <s v="Belanja Bahan"/>
    <s v="Non Covid"/>
  </r>
  <r>
    <s v="12"/>
    <s v="626402"/>
    <s v="SEKRETARIAT BADAN RISET DAN SUMBERDAYA MANUSIA KELAUTAN DAN PERIKANAN"/>
    <x v="0"/>
    <x v="0"/>
    <x v="0"/>
    <x v="7"/>
    <x v="14"/>
    <x v="29"/>
    <x v="0"/>
    <x v="133"/>
    <n v="2"/>
    <n v="1500000"/>
    <n v="3000000"/>
    <n v="0"/>
    <n v="3000000"/>
    <m/>
    <n v="0"/>
    <n v="252000"/>
    <n v="252000"/>
    <n v="252000"/>
    <n v="252000"/>
    <n v="492000"/>
    <n v="252000"/>
    <n v="252000"/>
    <n v="252000"/>
    <n v="252000"/>
    <n v="492000"/>
    <n v="0"/>
    <s v="WA.2378.EBA.962.301.I"/>
    <s v="WA.2378.EBA.962.301.I.521211"/>
    <s v="WA.2378.EBA.962.301.I.521211.000661"/>
    <s v="000661"/>
    <s v="WA.2378.EBA.962.301.I.521211.2"/>
    <s v="2"/>
    <s v="Publikasi dan Kehumasan Pusat Pendidikan KP  (OII)"/>
    <x v="1"/>
    <s v="Perencanaan dan Evaluasi"/>
    <s v="Evaluasi"/>
    <s v="Belanja Barang"/>
    <s v="Belanja Barang Non Operasional"/>
    <s v="Belanja Bahan"/>
    <s v="Non Covid"/>
  </r>
  <r>
    <s v="12"/>
    <s v="626402"/>
    <s v="SEKRETARIAT BADAN RISET DAN SUMBERDAYA MANUSIA KELAUTAN DAN PERIKANAN"/>
    <x v="0"/>
    <x v="0"/>
    <x v="0"/>
    <x v="7"/>
    <x v="14"/>
    <x v="29"/>
    <x v="0"/>
    <x v="37"/>
    <n v="2"/>
    <n v="1500000"/>
    <n v="3000000"/>
    <n v="0"/>
    <n v="3000000"/>
    <m/>
    <n v="0"/>
    <n v="252000"/>
    <n v="252000"/>
    <n v="252000"/>
    <n v="252000"/>
    <n v="492000"/>
    <n v="252000"/>
    <n v="252000"/>
    <n v="252000"/>
    <n v="252000"/>
    <n v="492000"/>
    <n v="0"/>
    <s v="WA.2378.EBA.962.301.I"/>
    <s v="WA.2378.EBA.962.301.I.521211"/>
    <s v="WA.2378.EBA.962.301.I.521211.000662"/>
    <s v="000662"/>
    <s v="WA.2378.EBA.962.301.I.521211.3"/>
    <s v="3"/>
    <s v="Publikasi dan Kehumasan Pusat Pendidikan KP  (OII)"/>
    <x v="1"/>
    <s v="Perencanaan dan Evaluasi"/>
    <s v="Evaluasi"/>
    <s v="Belanja Barang"/>
    <s v="Belanja Barang Non Operasional"/>
    <s v="Belanja Bahan"/>
    <s v="Non Covid"/>
  </r>
  <r>
    <s v="12"/>
    <s v="626402"/>
    <s v="SEKRETARIAT BADAN RISET DAN SUMBERDAYA MANUSIA KELAUTAN DAN PERIKANAN"/>
    <x v="0"/>
    <x v="0"/>
    <x v="0"/>
    <x v="7"/>
    <x v="14"/>
    <x v="29"/>
    <x v="3"/>
    <x v="760"/>
    <n v="6"/>
    <n v="5750000"/>
    <n v="34500000"/>
    <n v="0"/>
    <n v="34500000"/>
    <m/>
    <n v="0"/>
    <n v="2898000"/>
    <n v="2898000"/>
    <n v="2898000"/>
    <n v="2898000"/>
    <n v="5658000"/>
    <n v="2898000"/>
    <n v="2898000"/>
    <n v="2898000"/>
    <n v="2898000"/>
    <n v="5658000"/>
    <n v="0"/>
    <s v="WA.2378.EBA.962.301.I"/>
    <s v="WA.2378.EBA.962.301.I.524111"/>
    <s v="WA.2378.EBA.962.301.I.524111.000664"/>
    <s v="000664"/>
    <s v="WA.2378.EBA.962.301.I.524111.1"/>
    <s v="1"/>
    <s v="Publikasi dan Kehumasan Pusat Pendidikan KP  (OII)"/>
    <x v="1"/>
    <s v="Perencanaan dan Evaluasi"/>
    <s v="Evaluasi"/>
    <s v="Belanja Barang"/>
    <s v="Belanja Barang Non Operasional"/>
    <s v="Perjalanan Dinas"/>
    <s v="Non Covid"/>
  </r>
  <r>
    <s v="12"/>
    <s v="626402"/>
    <s v="SEKRETARIAT BADAN RISET DAN SUMBERDAYA MANUSIA KELAUTAN DAN PERIKANAN"/>
    <x v="0"/>
    <x v="0"/>
    <x v="0"/>
    <x v="11"/>
    <x v="23"/>
    <x v="57"/>
    <x v="23"/>
    <x v="761"/>
    <n v="1"/>
    <n v="44304000"/>
    <n v="44304000"/>
    <n v="0"/>
    <n v="44304000"/>
    <m/>
    <n v="0"/>
    <n v="0"/>
    <n v="3692000"/>
    <n v="3692000"/>
    <n v="3692000"/>
    <n v="3692000"/>
    <n v="3692000"/>
    <n v="3692000"/>
    <n v="3692000"/>
    <n v="3692000"/>
    <n v="14768000"/>
    <n v="0"/>
    <s v="WA.2378.EBA.994.002.GA"/>
    <s v="WA.2378.EBA.994.002.GA.521111"/>
    <s v="WA.2378.EBA.994.002.GA.521111.001382"/>
    <s v="001382"/>
    <s v="WA.2378.EBA.994.002.GA.521111.10"/>
    <s v="10"/>
    <s v="Operasional dan Pemeliharaan Kantor Pusat Pendidikan KP"/>
    <x v="1"/>
    <s v="Tata Usaha"/>
    <s v="Umum"/>
    <s v="Belanja Barang"/>
    <s v="Belanja Barang Operasional"/>
    <s v="Keperluan Perkantoran"/>
    <s v="Non Covid"/>
  </r>
  <r>
    <s v="12"/>
    <s v="626402"/>
    <s v="SEKRETARIAT BADAN RISET DAN SUMBERDAYA MANUSIA KELAUTAN DAN PERIKANAN"/>
    <x v="0"/>
    <x v="0"/>
    <x v="0"/>
    <x v="11"/>
    <x v="23"/>
    <x v="150"/>
    <x v="7"/>
    <x v="762"/>
    <n v="1"/>
    <n v="38730000"/>
    <n v="38730000"/>
    <n v="0"/>
    <n v="38730000"/>
    <m/>
    <n v="0"/>
    <n v="2910803"/>
    <n v="2425669"/>
    <n v="2462209"/>
    <n v="2697779"/>
    <n v="2462209"/>
    <n v="4490753"/>
    <n v="2462209"/>
    <n v="2754533"/>
    <n v="2462209"/>
    <n v="4563678"/>
    <n v="9037949"/>
    <s v="WA.2378.EBA.994.002.GC"/>
    <s v="WA.2378.EBA.994.002.GC.523121"/>
    <s v="WA.2378.EBA.994.002.GC.523121.000532"/>
    <s v="000532"/>
    <s v="WA.2378.EBA.994.002.GC.523121.1"/>
    <s v="1"/>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3"/>
    <n v="8"/>
    <n v="32850000"/>
    <n v="262800000"/>
    <n v="0"/>
    <n v="262800000"/>
    <m/>
    <n v="0"/>
    <n v="19751069"/>
    <n v="16459223.999999998"/>
    <n v="16707168.000000002"/>
    <n v="18305611"/>
    <n v="16707168.000000002"/>
    <n v="30471721"/>
    <n v="16707168.000000002"/>
    <n v="18690715"/>
    <n v="16707168.000000002"/>
    <n v="30966553"/>
    <n v="61326435"/>
    <s v="WA.2378.EBA.994.002.GC"/>
    <s v="WA.2378.EBA.994.002.GC.523121"/>
    <s v="WA.2378.EBA.994.002.GC.523121.000533"/>
    <s v="000533"/>
    <s v="WA.2378.EBA.994.002.GC.523121.2"/>
    <s v="2"/>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4"/>
    <n v="5"/>
    <n v="3640000"/>
    <n v="18200000"/>
    <n v="0"/>
    <n v="18200000"/>
    <m/>
    <n v="0"/>
    <n v="1367844"/>
    <n v="1139870"/>
    <n v="1157041"/>
    <n v="1267740"/>
    <n v="1157041"/>
    <n v="2110294"/>
    <n v="1157041"/>
    <n v="1294410"/>
    <n v="1157041"/>
    <n v="2144563"/>
    <n v="4247115"/>
    <s v="WA.2378.EBA.994.002.GC"/>
    <s v="WA.2378.EBA.994.002.GC.523121"/>
    <s v="WA.2378.EBA.994.002.GC.523121.000534"/>
    <s v="000534"/>
    <s v="WA.2378.EBA.994.002.GC.523121.3"/>
    <s v="3"/>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5"/>
    <n v="30"/>
    <n v="730000"/>
    <n v="21900000"/>
    <n v="0"/>
    <n v="21900000"/>
    <m/>
    <n v="0"/>
    <n v="1645922"/>
    <n v="1371602"/>
    <n v="1392264"/>
    <n v="1525468"/>
    <n v="1392264"/>
    <n v="2539310"/>
    <n v="1392264"/>
    <n v="1557560"/>
    <n v="1392264"/>
    <n v="2580546"/>
    <n v="5110536"/>
    <s v="WA.2378.EBA.994.002.GC"/>
    <s v="WA.2378.EBA.994.002.GC.523121"/>
    <s v="WA.2378.EBA.994.002.GC.523121.000535"/>
    <s v="000535"/>
    <s v="WA.2378.EBA.994.002.GC.523121.4"/>
    <s v="4"/>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6"/>
    <n v="35"/>
    <n v="730000"/>
    <n v="25550000"/>
    <n v="0"/>
    <n v="25550000"/>
    <m/>
    <n v="0"/>
    <n v="1920243"/>
    <n v="1600202"/>
    <n v="1624308"/>
    <n v="1779712"/>
    <n v="1624308"/>
    <n v="2962528"/>
    <n v="1624308"/>
    <n v="1817153"/>
    <n v="1624308"/>
    <n v="3010637"/>
    <n v="5962293"/>
    <s v="WA.2378.EBA.994.002.GC"/>
    <s v="WA.2378.EBA.994.002.GC.523121"/>
    <s v="WA.2378.EBA.994.002.GC.523121.000536"/>
    <s v="000536"/>
    <s v="WA.2378.EBA.994.002.GC.523121.5"/>
    <s v="5"/>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7"/>
    <n v="40"/>
    <n v="690000"/>
    <n v="27600000"/>
    <n v="0"/>
    <n v="27600000"/>
    <m/>
    <n v="0"/>
    <n v="2074313"/>
    <n v="1728594"/>
    <n v="1754634"/>
    <n v="1922507"/>
    <n v="1754634"/>
    <n v="3200226"/>
    <n v="1754634"/>
    <n v="1962952"/>
    <n v="1754634"/>
    <n v="3252195"/>
    <n v="6440677"/>
    <s v="WA.2378.EBA.994.002.GC"/>
    <s v="WA.2378.EBA.994.002.GC.523121"/>
    <s v="WA.2378.EBA.994.002.GC.523121.000537"/>
    <s v="000537"/>
    <s v="WA.2378.EBA.994.002.GC.523121.6"/>
    <s v="6"/>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8"/>
    <n v="3"/>
    <n v="3500000"/>
    <n v="10500000"/>
    <n v="0"/>
    <n v="10500000"/>
    <m/>
    <n v="0"/>
    <n v="789141"/>
    <n v="657617"/>
    <n v="667524"/>
    <n v="731389"/>
    <n v="667524"/>
    <n v="1217477"/>
    <n v="667524"/>
    <n v="746775"/>
    <n v="667524"/>
    <n v="1237248"/>
    <n v="2450257"/>
    <s v="WA.2378.EBA.994.002.GC"/>
    <s v="WA.2378.EBA.994.002.GC.523121"/>
    <s v="WA.2378.EBA.994.002.GC.523121.000538"/>
    <s v="000538"/>
    <s v="WA.2378.EBA.994.002.GC.523121.7"/>
    <s v="7"/>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69"/>
    <n v="6"/>
    <n v="470000"/>
    <n v="2820000"/>
    <n v="0"/>
    <n v="2820000"/>
    <m/>
    <n v="0"/>
    <n v="211941"/>
    <n v="176617"/>
    <n v="179278"/>
    <n v="196430"/>
    <n v="179278"/>
    <n v="326980"/>
    <n v="179278"/>
    <n v="200562"/>
    <n v="179278"/>
    <n v="332289"/>
    <n v="658069"/>
    <s v="WA.2378.EBA.994.002.GC"/>
    <s v="WA.2378.EBA.994.002.GC.523121"/>
    <s v="WA.2378.EBA.994.002.GC.523121.000539"/>
    <s v="000539"/>
    <s v="WA.2378.EBA.994.002.GC.523121.8"/>
    <s v="8"/>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7"/>
    <x v="770"/>
    <n v="1"/>
    <n v="54062000"/>
    <n v="54062000"/>
    <n v="0"/>
    <n v="54062000"/>
    <m/>
    <n v="0"/>
    <n v="4063099"/>
    <n v="3385915"/>
    <n v="3436921"/>
    <n v="3765746"/>
    <n v="3436921"/>
    <n v="6268501"/>
    <n v="3436921"/>
    <n v="3844967"/>
    <n v="3436921"/>
    <n v="6370296"/>
    <n v="12615792"/>
    <s v="WA.2378.EBA.994.002.GC"/>
    <s v="WA.2378.EBA.994.002.GC.523121"/>
    <s v="WA.2378.EBA.994.002.GC.523121.000540"/>
    <s v="000540"/>
    <s v="WA.2378.EBA.994.002.GC.523121.9"/>
    <s v="9"/>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0"/>
    <x v="5"/>
    <x v="771"/>
    <n v="24"/>
    <n v="1500000"/>
    <n v="36000000"/>
    <n v="0"/>
    <n v="36000000"/>
    <m/>
    <n v="0"/>
    <n v="2705625"/>
    <n v="2254688"/>
    <n v="2288653"/>
    <n v="2507618"/>
    <n v="2288653"/>
    <n v="4174207.9999999995"/>
    <n v="2288653"/>
    <n v="2560372"/>
    <n v="2288653"/>
    <n v="4241994"/>
    <n v="8400883"/>
    <s v="WA.2378.EBA.994.002.GC"/>
    <s v="WA.2378.EBA.994.002.GC.523199"/>
    <s v="WA.2378.EBA.994.002.GC.523199.000541"/>
    <s v="000541"/>
    <s v="WA.2378.EBA.994.002.GC.523199.1"/>
    <s v="1"/>
    <s v="Pemeliharaan Kantor Pusat Pendidikan KP"/>
    <x v="1"/>
    <s v="Tata Usaha"/>
    <s v="Umum"/>
    <s v="Belanja Barang"/>
    <s v="Belanja Barang Operasional"/>
    <s v="Belanja Pemeliharaan"/>
    <s v="Non Covid"/>
  </r>
  <r>
    <s v="12"/>
    <s v="626402"/>
    <s v="SEKRETARIAT BADAN RISET DAN SUMBERDAYA MANUSIA KELAUTAN DAN PERIKANAN"/>
    <x v="0"/>
    <x v="0"/>
    <x v="0"/>
    <x v="11"/>
    <x v="23"/>
    <x v="151"/>
    <x v="23"/>
    <x v="772"/>
    <n v="118"/>
    <n v="670000"/>
    <n v="79060000"/>
    <n v="0"/>
    <n v="79060000"/>
    <m/>
    <n v="0"/>
    <n v="3641239"/>
    <n v="23924690"/>
    <n v="2720572"/>
    <n v="27008925"/>
    <n v="2720572"/>
    <n v="2720572"/>
    <n v="2720572"/>
    <n v="2720572"/>
    <n v="2720572"/>
    <n v="2720572"/>
    <n v="5441142"/>
    <s v="WA.2378.EBA.994.002.GD"/>
    <s v="WA.2378.EBA.994.002.GD.521111"/>
    <s v="WA.2378.EBA.994.002.GD.521111.000542"/>
    <s v="000542"/>
    <s v="WA.2378.EBA.994.002.GD.521111.1"/>
    <s v="1"/>
    <s v="Pembayaran Pelaksanaan Operasional Kantor Pusat Pendidikan KP"/>
    <x v="1"/>
    <s v="Tata Usaha"/>
    <s v="Umum"/>
    <s v="Belanja Barang"/>
    <s v="Belanja Barang Operasional"/>
    <s v="Keperluan Perkantoran"/>
    <s v="Non Covid"/>
  </r>
  <r>
    <s v="12"/>
    <s v="626402"/>
    <s v="SEKRETARIAT BADAN RISET DAN SUMBERDAYA MANUSIA KELAUTAN DAN PERIKANAN"/>
    <x v="0"/>
    <x v="0"/>
    <x v="0"/>
    <x v="11"/>
    <x v="23"/>
    <x v="151"/>
    <x v="29"/>
    <x v="773"/>
    <n v="12"/>
    <n v="2920000"/>
    <n v="35040000"/>
    <n v="0"/>
    <n v="35040000"/>
    <m/>
    <n v="0"/>
    <n v="1613825"/>
    <n v="10603607"/>
    <n v="1205778"/>
    <n v="11970563"/>
    <n v="1205778"/>
    <n v="1205778"/>
    <n v="1205778"/>
    <n v="1205778"/>
    <n v="1205778"/>
    <n v="1205778"/>
    <n v="2411559"/>
    <s v="WA.2378.EBA.994.002.GD"/>
    <s v="WA.2378.EBA.994.002.GD.521115"/>
    <s v="WA.2378.EBA.994.002.GD.521115.000543"/>
    <s v="000543"/>
    <s v="WA.2378.EBA.994.002.GD.521115.1"/>
    <s v="1"/>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4"/>
    <n v="12"/>
    <n v="324000"/>
    <n v="3888000"/>
    <n v="0"/>
    <n v="3888000"/>
    <m/>
    <n v="0"/>
    <n v="179068"/>
    <n v="1176565"/>
    <n v="133792"/>
    <n v="1328241"/>
    <n v="133792"/>
    <n v="133792"/>
    <n v="133792"/>
    <n v="133792"/>
    <n v="133792"/>
    <n v="133792"/>
    <n v="267582"/>
    <s v="WA.2378.EBA.994.002.GD"/>
    <s v="WA.2378.EBA.994.002.GD.521115"/>
    <s v="WA.2378.EBA.994.002.GD.521115.000545"/>
    <s v="000545"/>
    <s v="WA.2378.EBA.994.002.GD.521115.2"/>
    <s v="2"/>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5"/>
    <n v="12"/>
    <n v="324000"/>
    <n v="3888000"/>
    <n v="0"/>
    <n v="3888000"/>
    <m/>
    <n v="0"/>
    <n v="179068"/>
    <n v="1176565"/>
    <n v="133792"/>
    <n v="1328241"/>
    <n v="133792"/>
    <n v="133792"/>
    <n v="133792"/>
    <n v="133792"/>
    <n v="133792"/>
    <n v="133792"/>
    <n v="267582"/>
    <s v="WA.2378.EBA.994.002.GD"/>
    <s v="WA.2378.EBA.994.002.GD.521115"/>
    <s v="WA.2378.EBA.994.002.GD.521115.000546"/>
    <s v="000546"/>
    <s v="WA.2378.EBA.994.002.GD.521115.3"/>
    <s v="3"/>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6"/>
    <n v="12"/>
    <n v="680000"/>
    <n v="8160000"/>
    <n v="0"/>
    <n v="8160000"/>
    <m/>
    <n v="0"/>
    <n v="375822"/>
    <n v="2469333"/>
    <n v="280798"/>
    <n v="2787665"/>
    <n v="280798"/>
    <n v="280798"/>
    <n v="280798"/>
    <n v="280798"/>
    <n v="280798"/>
    <n v="280798"/>
    <n v="561594"/>
    <s v="WA.2378.EBA.994.002.GD"/>
    <s v="WA.2378.EBA.994.002.GD.521115"/>
    <s v="WA.2378.EBA.994.002.GD.521115.000547"/>
    <s v="000547"/>
    <s v="WA.2378.EBA.994.002.GD.521115.4"/>
    <s v="4"/>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7"/>
    <n v="12"/>
    <n v="200000"/>
    <n v="2400000"/>
    <n v="0"/>
    <n v="2400000"/>
    <m/>
    <n v="0"/>
    <n v="110536"/>
    <n v="726274"/>
    <n v="82588"/>
    <n v="819902"/>
    <n v="82588"/>
    <n v="82588"/>
    <n v="82588"/>
    <n v="82588"/>
    <n v="82588"/>
    <n v="82588"/>
    <n v="165172"/>
    <s v="WA.2378.EBA.994.002.GD"/>
    <s v="WA.2378.EBA.994.002.GD.521115"/>
    <s v="WA.2378.EBA.994.002.GD.521115.000548"/>
    <s v="000548"/>
    <s v="WA.2378.EBA.994.002.GD.521115.5"/>
    <s v="5"/>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8"/>
    <n v="12"/>
    <n v="80000"/>
    <n v="960000"/>
    <n v="0"/>
    <n v="960000"/>
    <m/>
    <n v="0"/>
    <n v="44214"/>
    <n v="290510"/>
    <n v="33035"/>
    <n v="327961"/>
    <n v="33035"/>
    <n v="33035"/>
    <n v="33035"/>
    <n v="33035"/>
    <n v="33035"/>
    <n v="33035"/>
    <n v="66070"/>
    <s v="WA.2378.EBA.994.002.GD"/>
    <s v="WA.2378.EBA.994.002.GD.521115"/>
    <s v="WA.2378.EBA.994.002.GD.521115.000549"/>
    <s v="000549"/>
    <s v="WA.2378.EBA.994.002.GD.521115.6"/>
    <s v="6"/>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79"/>
    <n v="12"/>
    <n v="200000"/>
    <n v="2400000"/>
    <n v="0"/>
    <n v="2400000"/>
    <m/>
    <n v="0"/>
    <n v="110536"/>
    <n v="726274"/>
    <n v="82588"/>
    <n v="819902"/>
    <n v="82588"/>
    <n v="82588"/>
    <n v="82588"/>
    <n v="82588"/>
    <n v="82588"/>
    <n v="82588"/>
    <n v="165172"/>
    <s v="WA.2378.EBA.994.002.GD"/>
    <s v="WA.2378.EBA.994.002.GD.521115"/>
    <s v="WA.2378.EBA.994.002.GD.521115.000550"/>
    <s v="000550"/>
    <s v="WA.2378.EBA.994.002.GD.521115.7"/>
    <s v="7"/>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80"/>
    <n v="1"/>
    <n v="400000"/>
    <n v="400000"/>
    <n v="0"/>
    <n v="400000"/>
    <m/>
    <n v="0"/>
    <n v="18423"/>
    <n v="121046"/>
    <n v="13765"/>
    <n v="136650"/>
    <n v="13765"/>
    <n v="13765"/>
    <n v="13765"/>
    <n v="13765"/>
    <n v="13765"/>
    <n v="13765"/>
    <n v="27526"/>
    <s v="WA.2378.EBA.994.002.GD"/>
    <s v="WA.2378.EBA.994.002.GD.521115"/>
    <s v="WA.2378.EBA.994.002.GD.521115.000551"/>
    <s v="000551"/>
    <s v="WA.2378.EBA.994.002.GD.521115.8"/>
    <s v="8"/>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81"/>
    <n v="1"/>
    <n v="300000"/>
    <n v="300000"/>
    <n v="0"/>
    <n v="300000"/>
    <m/>
    <n v="0"/>
    <n v="13817"/>
    <n v="90784"/>
    <n v="10323"/>
    <n v="102488"/>
    <n v="10323"/>
    <n v="10323"/>
    <n v="10323"/>
    <n v="10323"/>
    <n v="10323"/>
    <n v="10323"/>
    <n v="20650"/>
    <s v="WA.2378.EBA.994.002.GD"/>
    <s v="WA.2378.EBA.994.002.GD.521115"/>
    <s v="WA.2378.EBA.994.002.GD.521115.000552"/>
    <s v="000552"/>
    <s v="WA.2378.EBA.994.002.GD.521115.9"/>
    <s v="9"/>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0"/>
    <x v="11"/>
    <x v="23"/>
    <x v="151"/>
    <x v="29"/>
    <x v="782"/>
    <n v="3"/>
    <n v="300000"/>
    <n v="900000"/>
    <n v="0"/>
    <n v="900000"/>
    <m/>
    <n v="0"/>
    <n v="0"/>
    <n v="0"/>
    <n v="0"/>
    <n v="0"/>
    <n v="0"/>
    <n v="0"/>
    <n v="0"/>
    <n v="0"/>
    <n v="0"/>
    <n v="900000"/>
    <n v="0"/>
    <s v="WA.2378.EBA.994.002.GD"/>
    <s v="WA.2378.EBA.994.002.GD.521115"/>
    <s v="WA.2378.EBA.994.002.GD.521115.001384"/>
    <s v="001384"/>
    <s v="WA.2378.EBA.994.002.GD.521115.10"/>
    <s v="10"/>
    <s v="Pembayaran Pelaksanaan Operasional Kantor Pusat Pendidikan KP"/>
    <x v="1"/>
    <s v="Tata Usaha"/>
    <s v="Umum"/>
    <s v="Belanja Barang"/>
    <s v="Belanja Barang Operasional"/>
    <s v="Honor Operasional Kantor"/>
    <s v="Non Covid"/>
  </r>
  <r>
    <s v="12"/>
    <s v="626402"/>
    <s v="SEKRETARIAT BADAN RISET DAN SUMBERDAYA MANUSIA KELAUTAN DAN PERIKANAN"/>
    <x v="0"/>
    <x v="0"/>
    <x v="6"/>
    <x v="15"/>
    <x v="47"/>
    <x v="152"/>
    <x v="37"/>
    <x v="783"/>
    <n v="1"/>
    <n v="200000000"/>
    <n v="200000000"/>
    <n v="0"/>
    <n v="200000000"/>
    <m/>
    <n v="0"/>
    <n v="0"/>
    <n v="200000000"/>
    <n v="0"/>
    <n v="0"/>
    <n v="0"/>
    <n v="0"/>
    <n v="0"/>
    <n v="0"/>
    <n v="0"/>
    <n v="0"/>
    <n v="0"/>
    <s v="WA.2378.EBB.951.303.A"/>
    <s v="WA.2378.EBB.951.303.A.532111"/>
    <s v="WA.2378.EBB.951.303.A.532111.000786"/>
    <s v="000786"/>
    <s v="WA.2378.EBB.951.303.A.532111.1"/>
    <s v="1"/>
    <s v="Peralatan Fasilitas Perkantoran Pendidikan Kelautan dan Perikanan"/>
    <x v="1"/>
    <s v="Tata Usaha"/>
    <s v="Umum"/>
    <s v="Belanja Modal"/>
    <s v="Belanja Modal"/>
    <s v="Modal"/>
    <s v="Non Covid"/>
  </r>
  <r>
    <s v="12"/>
    <s v="626402"/>
    <s v="SEKRETARIAT BADAN RISET DAN SUMBERDAYA MANUSIA KELAUTAN DAN PERIKANAN"/>
    <x v="0"/>
    <x v="0"/>
    <x v="2"/>
    <x v="8"/>
    <x v="15"/>
    <x v="30"/>
    <x v="0"/>
    <x v="126"/>
    <n v="350"/>
    <n v="75000"/>
    <n v="26250000"/>
    <n v="0"/>
    <n v="26250000"/>
    <m/>
    <n v="0"/>
    <n v="1586728"/>
    <n v="1310775"/>
    <n v="2621551"/>
    <n v="2690539"/>
    <n v="2828515"/>
    <n v="3035480"/>
    <n v="2828515"/>
    <n v="3000986"/>
    <n v="2104139"/>
    <n v="2311104"/>
    <n v="1931668"/>
    <s v="WA.2378.EBD.952.301.B"/>
    <s v="WA.2378.EBD.952.301.B.521211"/>
    <s v="WA.2378.EBD.952.301.B.521211.000953"/>
    <s v="000953"/>
    <s v="WA.2378.EBD.952.301.B.521211.1"/>
    <s v="1"/>
    <s v="Sinkronisasi Kegiatan Pendidikan KP"/>
    <x v="1"/>
    <s v="Perencanaan dan Evaluasi"/>
    <s v="Perencanaan"/>
    <s v="Belanja Barang"/>
    <s v="Belanja Barang Non Operasional"/>
    <s v="Belanja Bahan"/>
    <s v="Non Covid"/>
  </r>
  <r>
    <s v="12"/>
    <s v="626402"/>
    <s v="SEKRETARIAT BADAN RISET DAN SUMBERDAYA MANUSIA KELAUTAN DAN PERIKANAN"/>
    <x v="0"/>
    <x v="0"/>
    <x v="2"/>
    <x v="8"/>
    <x v="15"/>
    <x v="30"/>
    <x v="0"/>
    <x v="26"/>
    <n v="8"/>
    <n v="1500000"/>
    <n v="12000000"/>
    <n v="0"/>
    <n v="12000000"/>
    <m/>
    <n v="0"/>
    <n v="725361"/>
    <n v="599212"/>
    <n v="1198423"/>
    <n v="1229961"/>
    <n v="1293035"/>
    <n v="1387648"/>
    <n v="1293035"/>
    <n v="1371879"/>
    <n v="961892"/>
    <n v="1056505"/>
    <n v="883049"/>
    <s v="WA.2378.EBD.952.301.B"/>
    <s v="WA.2378.EBD.952.301.B.521211"/>
    <s v="WA.2378.EBD.952.301.B.521211.000954"/>
    <s v="000954"/>
    <s v="WA.2378.EBD.952.301.B.521211.2"/>
    <s v="2"/>
    <s v="Sinkronisasi Kegiatan Pendidikan KP"/>
    <x v="1"/>
    <s v="Perencanaan dan Evaluasi"/>
    <s v="Perencanaan"/>
    <s v="Belanja Barang"/>
    <s v="Belanja Barang Non Operasional"/>
    <s v="Belanja Bahan"/>
    <s v="Non Covid"/>
  </r>
  <r>
    <s v="12"/>
    <s v="626402"/>
    <s v="SEKRETARIAT BADAN RISET DAN SUMBERDAYA MANUSIA KELAUTAN DAN PERIKANAN"/>
    <x v="0"/>
    <x v="0"/>
    <x v="2"/>
    <x v="8"/>
    <x v="15"/>
    <x v="30"/>
    <x v="0"/>
    <x v="37"/>
    <n v="8"/>
    <n v="1500000"/>
    <n v="12000000"/>
    <n v="0"/>
    <n v="12000000"/>
    <m/>
    <n v="0"/>
    <n v="725361"/>
    <n v="599212"/>
    <n v="1198423"/>
    <n v="1229961"/>
    <n v="1293035"/>
    <n v="1387648"/>
    <n v="1293035"/>
    <n v="1371879"/>
    <n v="961892"/>
    <n v="1056505"/>
    <n v="883049"/>
    <s v="WA.2378.EBD.952.301.B"/>
    <s v="WA.2378.EBD.952.301.B.521211"/>
    <s v="WA.2378.EBD.952.301.B.521211.000955"/>
    <s v="000955"/>
    <s v="WA.2378.EBD.952.301.B.521211.3"/>
    <s v="3"/>
    <s v="Sinkronisasi Kegiatan Pendidikan KP"/>
    <x v="1"/>
    <s v="Perencanaan dan Evaluasi"/>
    <s v="Perencanaan"/>
    <s v="Belanja Barang"/>
    <s v="Belanja Barang Non Operasional"/>
    <s v="Belanja Bahan"/>
    <s v="Non Covid"/>
  </r>
  <r>
    <s v="12"/>
    <s v="626402"/>
    <s v="SEKRETARIAT BADAN RISET DAN SUMBERDAYA MANUSIA KELAUTAN DAN PERIKANAN"/>
    <x v="0"/>
    <x v="0"/>
    <x v="2"/>
    <x v="8"/>
    <x v="15"/>
    <x v="30"/>
    <x v="0"/>
    <x v="132"/>
    <n v="40"/>
    <n v="250000"/>
    <n v="10000000"/>
    <n v="0"/>
    <n v="10000000"/>
    <m/>
    <n v="0"/>
    <n v="604468"/>
    <n v="499343"/>
    <n v="998686"/>
    <n v="1024967.0000000001"/>
    <n v="1077530"/>
    <n v="1156373"/>
    <n v="1077530"/>
    <n v="1143233"/>
    <n v="801577"/>
    <n v="880420"/>
    <n v="735873"/>
    <s v="WA.2378.EBD.952.301.B"/>
    <s v="WA.2378.EBD.952.301.B.521211"/>
    <s v="WA.2378.EBD.952.301.B.521211.000957"/>
    <s v="000957"/>
    <s v="WA.2378.EBD.952.301.B.521211.5"/>
    <s v="5"/>
    <s v="Sinkronisasi Kegiatan Pendidikan KP"/>
    <x v="1"/>
    <s v="Perencanaan dan Evaluasi"/>
    <s v="Perencanaan"/>
    <s v="Belanja Barang"/>
    <s v="Belanja Barang Non Operasional"/>
    <s v="Belanja Bahan"/>
    <s v="Non Covid"/>
  </r>
  <r>
    <s v="12"/>
    <s v="626402"/>
    <s v="SEKRETARIAT BADAN RISET DAN SUMBERDAYA MANUSIA KELAUTAN DAN PERIKANAN"/>
    <x v="0"/>
    <x v="0"/>
    <x v="2"/>
    <x v="8"/>
    <x v="15"/>
    <x v="30"/>
    <x v="9"/>
    <x v="70"/>
    <n v="4"/>
    <n v="250000"/>
    <n v="1000000"/>
    <n v="0"/>
    <n v="1000000"/>
    <m/>
    <n v="0"/>
    <n v="60447"/>
    <n v="49934"/>
    <n v="99869"/>
    <n v="102497"/>
    <n v="107753"/>
    <n v="115637"/>
    <n v="107753"/>
    <n v="114323"/>
    <n v="80158"/>
    <n v="88042"/>
    <n v="73587"/>
    <s v="WA.2378.EBD.952.301.B"/>
    <s v="WA.2378.EBD.952.301.B.521219"/>
    <s v="WA.2378.EBD.952.301.B.521219.000958"/>
    <s v="000958"/>
    <s v="WA.2378.EBD.952.301.B.521219.1"/>
    <s v="1"/>
    <s v="Sinkronisasi Kegiatan Pendidikan KP"/>
    <x v="1"/>
    <s v="Perencanaan dan Evaluasi"/>
    <s v="Perencanaan"/>
    <s v="Belanja Barang"/>
    <s v="Belanja Barang Non Operasional"/>
    <s v="Non Ops Lainnya"/>
    <s v="Non Covid"/>
  </r>
  <r>
    <s v="12"/>
    <s v="626402"/>
    <s v="SEKRETARIAT BADAN RISET DAN SUMBERDAYA MANUSIA KELAUTAN DAN PERIKANAN"/>
    <x v="0"/>
    <x v="0"/>
    <x v="2"/>
    <x v="8"/>
    <x v="15"/>
    <x v="30"/>
    <x v="3"/>
    <x v="784"/>
    <n v="18"/>
    <n v="6500000"/>
    <n v="117000000"/>
    <n v="0"/>
    <n v="117000000"/>
    <m/>
    <n v="0"/>
    <n v="7072273"/>
    <n v="5842313"/>
    <n v="11684625"/>
    <n v="11992114"/>
    <n v="12607096"/>
    <n v="13529566"/>
    <n v="12607096"/>
    <n v="13375821"/>
    <n v="9378449"/>
    <n v="10300920"/>
    <n v="8609727"/>
    <s v="WA.2378.EBD.952.301.B"/>
    <s v="WA.2378.EBD.952.301.B.524111"/>
    <s v="WA.2378.EBD.952.301.B.524111.000960"/>
    <s v="000960"/>
    <s v="WA.2378.EBD.952.301.B.524111.1"/>
    <s v="1"/>
    <s v="Sinkronisasi Kegiatan Pendidikan KP"/>
    <x v="1"/>
    <s v="Perencanaan dan Evaluasi"/>
    <s v="Perencanaan"/>
    <s v="Belanja Barang"/>
    <s v="Belanja Barang Non Operasional"/>
    <s v="Perjalanan Dinas"/>
    <s v="Non Covid"/>
  </r>
  <r>
    <s v="12"/>
    <s v="626402"/>
    <s v="SEKRETARIAT BADAN RISET DAN SUMBERDAYA MANUSIA KELAUTAN DAN PERIKANAN"/>
    <x v="0"/>
    <x v="0"/>
    <x v="2"/>
    <x v="8"/>
    <x v="15"/>
    <x v="31"/>
    <x v="0"/>
    <x v="126"/>
    <n v="200"/>
    <n v="75000"/>
    <n v="15000000"/>
    <n v="0"/>
    <n v="15000000"/>
    <m/>
    <n v="0"/>
    <n v="882674"/>
    <n v="819626"/>
    <n v="1591756"/>
    <n v="1891445"/>
    <n v="1744333"/>
    <n v="1639252"/>
    <n v="1555188"/>
    <n v="1681285"/>
    <n v="1324012"/>
    <n v="1324012"/>
    <n v="546417"/>
    <s v="WA.2378.EBD.952.301.C"/>
    <s v="WA.2378.EBD.952.301.C.521211"/>
    <s v="WA.2378.EBD.952.301.C.521211.000961"/>
    <s v="000961"/>
    <s v="WA.2378.EBD.952.301.C.521211.1"/>
    <s v="1"/>
    <s v="Penyusunan Anggaran Pendidikan KP"/>
    <x v="1"/>
    <s v="Perencanaan dan Evaluasi"/>
    <s v="Perencanaan"/>
    <s v="Belanja Barang"/>
    <s v="Belanja Barang Non Operasional"/>
    <s v="Belanja Bahan"/>
    <s v="Non Covid"/>
  </r>
  <r>
    <s v="12"/>
    <s v="626402"/>
    <s v="SEKRETARIAT BADAN RISET DAN SUMBERDAYA MANUSIA KELAUTAN DAN PERIKANAN"/>
    <x v="0"/>
    <x v="0"/>
    <x v="2"/>
    <x v="8"/>
    <x v="15"/>
    <x v="31"/>
    <x v="0"/>
    <x v="26"/>
    <n v="8"/>
    <n v="1500000"/>
    <n v="12000000"/>
    <n v="0"/>
    <n v="12000000"/>
    <m/>
    <n v="0"/>
    <n v="706139"/>
    <n v="655701"/>
    <n v="1273405"/>
    <n v="1513156"/>
    <n v="1395466"/>
    <n v="1311402"/>
    <n v="1244151"/>
    <n v="1345028"/>
    <n v="1059209"/>
    <n v="1059209"/>
    <n v="437134"/>
    <s v="WA.2378.EBD.952.301.C"/>
    <s v="WA.2378.EBD.952.301.C.521211"/>
    <s v="WA.2378.EBD.952.301.C.521211.000962"/>
    <s v="000962"/>
    <s v="WA.2378.EBD.952.301.C.521211.2"/>
    <s v="2"/>
    <s v="Penyusunan Anggaran Pendidikan KP"/>
    <x v="1"/>
    <s v="Perencanaan dan Evaluasi"/>
    <s v="Perencanaan"/>
    <s v="Belanja Barang"/>
    <s v="Belanja Barang Non Operasional"/>
    <s v="Belanja Bahan"/>
    <s v="Non Covid"/>
  </r>
  <r>
    <s v="12"/>
    <s v="626402"/>
    <s v="SEKRETARIAT BADAN RISET DAN SUMBERDAYA MANUSIA KELAUTAN DAN PERIKANAN"/>
    <x v="0"/>
    <x v="0"/>
    <x v="2"/>
    <x v="8"/>
    <x v="15"/>
    <x v="31"/>
    <x v="0"/>
    <x v="37"/>
    <n v="8"/>
    <n v="1500000"/>
    <n v="12000000"/>
    <n v="0"/>
    <n v="12000000"/>
    <m/>
    <n v="0"/>
    <n v="706139"/>
    <n v="655701"/>
    <n v="1273405"/>
    <n v="1513156"/>
    <n v="1395466"/>
    <n v="1311402"/>
    <n v="1244151"/>
    <n v="1345028"/>
    <n v="1059209"/>
    <n v="1059209"/>
    <n v="437134"/>
    <s v="WA.2378.EBD.952.301.C"/>
    <s v="WA.2378.EBD.952.301.C.521211"/>
    <s v="WA.2378.EBD.952.301.C.521211.000963"/>
    <s v="000963"/>
    <s v="WA.2378.EBD.952.301.C.521211.3"/>
    <s v="3"/>
    <s v="Penyusunan Anggaran Pendidikan KP"/>
    <x v="1"/>
    <s v="Perencanaan dan Evaluasi"/>
    <s v="Perencanaan"/>
    <s v="Belanja Barang"/>
    <s v="Belanja Barang Non Operasional"/>
    <s v="Belanja Bahan"/>
    <s v="Non Covid"/>
  </r>
  <r>
    <s v="12"/>
    <s v="626402"/>
    <s v="SEKRETARIAT BADAN RISET DAN SUMBERDAYA MANUSIA KELAUTAN DAN PERIKANAN"/>
    <x v="0"/>
    <x v="0"/>
    <x v="2"/>
    <x v="8"/>
    <x v="15"/>
    <x v="31"/>
    <x v="0"/>
    <x v="132"/>
    <n v="20"/>
    <n v="250000"/>
    <n v="5000000"/>
    <n v="0"/>
    <n v="5000000"/>
    <m/>
    <n v="0"/>
    <n v="294225"/>
    <n v="273209"/>
    <n v="530585"/>
    <n v="630482"/>
    <n v="581444"/>
    <n v="546417"/>
    <n v="518395.99999999994"/>
    <n v="560428"/>
    <n v="441337"/>
    <n v="441337"/>
    <n v="182140"/>
    <s v="WA.2378.EBD.952.301.C"/>
    <s v="WA.2378.EBD.952.301.C.521211"/>
    <s v="WA.2378.EBD.952.301.C.521211.000965"/>
    <s v="000965"/>
    <s v="WA.2378.EBD.952.301.C.521211.5"/>
    <s v="5"/>
    <s v="Penyusunan Anggaran Pendidikan KP"/>
    <x v="1"/>
    <s v="Perencanaan dan Evaluasi"/>
    <s v="Perencanaan"/>
    <s v="Belanja Barang"/>
    <s v="Belanja Barang Non Operasional"/>
    <s v="Belanja Bahan"/>
    <s v="Non Covid"/>
  </r>
  <r>
    <s v="12"/>
    <s v="626402"/>
    <s v="SEKRETARIAT BADAN RISET DAN SUMBERDAYA MANUSIA KELAUTAN DAN PERIKANAN"/>
    <x v="0"/>
    <x v="0"/>
    <x v="2"/>
    <x v="8"/>
    <x v="15"/>
    <x v="31"/>
    <x v="9"/>
    <x v="70"/>
    <n v="4"/>
    <n v="250000"/>
    <n v="1000000"/>
    <n v="0"/>
    <n v="1000000"/>
    <m/>
    <n v="0"/>
    <n v="58845"/>
    <n v="54642"/>
    <n v="106117"/>
    <n v="126096"/>
    <n v="116289"/>
    <n v="109283"/>
    <n v="103679"/>
    <n v="112086"/>
    <n v="88267"/>
    <n v="88267"/>
    <n v="36429"/>
    <s v="WA.2378.EBD.952.301.C"/>
    <s v="WA.2378.EBD.952.301.C.521219"/>
    <s v="WA.2378.EBD.952.301.C.521219.000966"/>
    <s v="000966"/>
    <s v="WA.2378.EBD.952.301.C.521219.1"/>
    <s v="1"/>
    <s v="Penyusunan Anggaran Pendidikan KP"/>
    <x v="1"/>
    <s v="Perencanaan dan Evaluasi"/>
    <s v="Perencanaan"/>
    <s v="Belanja Barang"/>
    <s v="Belanja Barang Non Operasional"/>
    <s v="Non Ops Lainnya"/>
    <s v="Non Covid"/>
  </r>
  <r>
    <s v="12"/>
    <s v="626402"/>
    <s v="SEKRETARIAT BADAN RISET DAN SUMBERDAYA MANUSIA KELAUTAN DAN PERIKANAN"/>
    <x v="0"/>
    <x v="0"/>
    <x v="2"/>
    <x v="8"/>
    <x v="15"/>
    <x v="31"/>
    <x v="3"/>
    <x v="785"/>
    <n v="20"/>
    <n v="5872000"/>
    <n v="117435000"/>
    <n v="0"/>
    <n v="117435000"/>
    <m/>
    <n v="0"/>
    <n v="6910458"/>
    <n v="6416853"/>
    <n v="12461858"/>
    <n v="14808123"/>
    <n v="13656380"/>
    <n v="12833707"/>
    <n v="12175567"/>
    <n v="13162775"/>
    <n v="10365686"/>
    <n v="10365686"/>
    <n v="4277907"/>
    <s v="WA.2378.EBD.952.301.C"/>
    <s v="WA.2378.EBD.952.301.C.524111"/>
    <s v="WA.2378.EBD.952.301.C.524111.000968"/>
    <s v="000968"/>
    <s v="WA.2378.EBD.952.301.C.524111.1"/>
    <s v="1"/>
    <s v="Penyusunan Anggaran Pendidikan KP"/>
    <x v="1"/>
    <s v="Perencanaan dan Evaluasi"/>
    <s v="Perencanaan"/>
    <s v="Belanja Barang"/>
    <s v="Belanja Barang Non Operasional"/>
    <s v="Perjalanan Dinas"/>
    <s v="Non Covid"/>
  </r>
  <r>
    <s v="12"/>
    <s v="626402"/>
    <s v="SEKRETARIAT BADAN RISET DAN SUMBERDAYA MANUSIA KELAUTAN DAN PERIKANAN"/>
    <x v="0"/>
    <x v="0"/>
    <x v="2"/>
    <x v="8"/>
    <x v="15"/>
    <x v="32"/>
    <x v="0"/>
    <x v="126"/>
    <n v="230"/>
    <n v="75000"/>
    <n v="17250000"/>
    <n v="0"/>
    <n v="17250000"/>
    <m/>
    <n v="0"/>
    <n v="1662651"/>
    <n v="1246988"/>
    <n v="1662651"/>
    <n v="1893574"/>
    <n v="1939759"/>
    <n v="1893574"/>
    <n v="1893574"/>
    <n v="1616466"/>
    <n v="1246988"/>
    <n v="1616466"/>
    <n v="577309"/>
    <s v="WA.2378.EBD.952.301.D"/>
    <s v="WA.2378.EBD.952.301.D.521211"/>
    <s v="WA.2378.EBD.952.301.D.521211.000969"/>
    <s v="000969"/>
    <s v="WA.2378.EBD.952.301.D.521211.1"/>
    <s v="1"/>
    <s v="Rencana Kerja Pendidikan KP"/>
    <x v="1"/>
    <s v="Perencanaan dan Evaluasi"/>
    <s v="Perencanaan"/>
    <s v="Belanja Barang"/>
    <s v="Belanja Barang Non Operasional"/>
    <s v="Belanja Bahan"/>
    <s v="Non Covid"/>
  </r>
  <r>
    <s v="12"/>
    <s v="626402"/>
    <s v="SEKRETARIAT BADAN RISET DAN SUMBERDAYA MANUSIA KELAUTAN DAN PERIKANAN"/>
    <x v="0"/>
    <x v="0"/>
    <x v="2"/>
    <x v="8"/>
    <x v="15"/>
    <x v="32"/>
    <x v="0"/>
    <x v="133"/>
    <n v="8"/>
    <n v="1500000"/>
    <n v="12000000"/>
    <n v="0"/>
    <n v="12000000"/>
    <m/>
    <n v="0"/>
    <n v="1156627"/>
    <n v="867470"/>
    <n v="1156627"/>
    <n v="1317269"/>
    <n v="1349398"/>
    <n v="1317269"/>
    <n v="1317269"/>
    <n v="1124498"/>
    <n v="867470"/>
    <n v="1124498"/>
    <n v="401605"/>
    <s v="WA.2378.EBD.952.301.D"/>
    <s v="WA.2378.EBD.952.301.D.521211"/>
    <s v="WA.2378.EBD.952.301.D.521211.000970"/>
    <s v="000970"/>
    <s v="WA.2378.EBD.952.301.D.521211.2"/>
    <s v="2"/>
    <s v="Rencana Kerja Pendidikan KP"/>
    <x v="1"/>
    <s v="Perencanaan dan Evaluasi"/>
    <s v="Perencanaan"/>
    <s v="Belanja Barang"/>
    <s v="Belanja Barang Non Operasional"/>
    <s v="Belanja Bahan"/>
    <s v="Non Covid"/>
  </r>
  <r>
    <s v="12"/>
    <s v="626402"/>
    <s v="SEKRETARIAT BADAN RISET DAN SUMBERDAYA MANUSIA KELAUTAN DAN PERIKANAN"/>
    <x v="0"/>
    <x v="0"/>
    <x v="2"/>
    <x v="8"/>
    <x v="15"/>
    <x v="32"/>
    <x v="0"/>
    <x v="37"/>
    <n v="8"/>
    <n v="1500000"/>
    <n v="12000000"/>
    <n v="0"/>
    <n v="12000000"/>
    <m/>
    <n v="0"/>
    <n v="1156627"/>
    <n v="867470"/>
    <n v="1156627"/>
    <n v="1317269"/>
    <n v="1349398"/>
    <n v="1317269"/>
    <n v="1317269"/>
    <n v="1124498"/>
    <n v="867470"/>
    <n v="1124498"/>
    <n v="401605"/>
    <s v="WA.2378.EBD.952.301.D"/>
    <s v="WA.2378.EBD.952.301.D.521211"/>
    <s v="WA.2378.EBD.952.301.D.521211.000971"/>
    <s v="000971"/>
    <s v="WA.2378.EBD.952.301.D.521211.3"/>
    <s v="3"/>
    <s v="Rencana Kerja Pendidikan KP"/>
    <x v="1"/>
    <s v="Perencanaan dan Evaluasi"/>
    <s v="Perencanaan"/>
    <s v="Belanja Barang"/>
    <s v="Belanja Barang Non Operasional"/>
    <s v="Belanja Bahan"/>
    <s v="Non Covid"/>
  </r>
  <r>
    <s v="12"/>
    <s v="626402"/>
    <s v="SEKRETARIAT BADAN RISET DAN SUMBERDAYA MANUSIA KELAUTAN DAN PERIKANAN"/>
    <x v="0"/>
    <x v="0"/>
    <x v="2"/>
    <x v="8"/>
    <x v="15"/>
    <x v="32"/>
    <x v="3"/>
    <x v="786"/>
    <n v="25"/>
    <n v="5500000"/>
    <n v="137500000"/>
    <n v="0"/>
    <n v="137500000"/>
    <m/>
    <n v="0"/>
    <n v="13253011"/>
    <n v="9939759"/>
    <n v="13253011"/>
    <n v="15093708"/>
    <n v="15461847"/>
    <n v="15093708"/>
    <n v="15093708"/>
    <n v="12884873"/>
    <n v="9939759"/>
    <n v="12884873"/>
    <n v="4601743"/>
    <s v="WA.2378.EBD.952.301.D"/>
    <s v="WA.2378.EBD.952.301.D.524111"/>
    <s v="WA.2378.EBD.952.301.D.524111.000973"/>
    <s v="000973"/>
    <s v="WA.2378.EBD.952.301.D.524111.1"/>
    <s v="1"/>
    <s v="Rencana Kerja Pendidikan KP"/>
    <x v="1"/>
    <s v="Perencanaan dan Evaluasi"/>
    <s v="Perencanaan"/>
    <s v="Belanja Barang"/>
    <s v="Belanja Barang Non Operasional"/>
    <s v="Perjalanan Dinas"/>
    <s v="Non Covid"/>
  </r>
  <r>
    <s v="12"/>
    <s v="626402"/>
    <s v="SEKRETARIAT BADAN RISET DAN SUMBERDAYA MANUSIA KELAUTAN DAN PERIKANAN"/>
    <x v="0"/>
    <x v="0"/>
    <x v="2"/>
    <x v="8"/>
    <x v="15"/>
    <x v="33"/>
    <x v="0"/>
    <x v="126"/>
    <n v="70"/>
    <n v="75000"/>
    <n v="5250000"/>
    <n v="0"/>
    <n v="5250000"/>
    <m/>
    <n v="0"/>
    <n v="349604"/>
    <n v="301931"/>
    <n v="603861"/>
    <n v="500569"/>
    <n v="762772"/>
    <n v="524406"/>
    <n v="572079"/>
    <n v="572079"/>
    <n v="429059"/>
    <n v="508515"/>
    <n v="125125"/>
    <s v="WA.2378.EBD.952.301.E"/>
    <s v="WA.2378.EBD.952.301.E.521211"/>
    <s v="WA.2378.EBD.952.301.E.521211.000974"/>
    <s v="000974"/>
    <s v="WA.2378.EBD.952.301.E.521211.1"/>
    <s v="1"/>
    <s v="Revisi Anggaran Pendidikan KP"/>
    <x v="1"/>
    <s v="Perencanaan dan Evaluasi"/>
    <s v="Perencanaan"/>
    <s v="Belanja Barang"/>
    <s v="Belanja Barang Non Operasional"/>
    <s v="Belanja Bahan"/>
    <s v="Non Covid"/>
  </r>
  <r>
    <s v="12"/>
    <s v="626402"/>
    <s v="SEKRETARIAT BADAN RISET DAN SUMBERDAYA MANUSIA KELAUTAN DAN PERIKANAN"/>
    <x v="0"/>
    <x v="0"/>
    <x v="2"/>
    <x v="8"/>
    <x v="15"/>
    <x v="33"/>
    <x v="0"/>
    <x v="133"/>
    <n v="6"/>
    <n v="1500000"/>
    <n v="9000000"/>
    <n v="0"/>
    <n v="9000000"/>
    <m/>
    <n v="0"/>
    <n v="599321"/>
    <n v="517595"/>
    <n v="1035190"/>
    <n v="858118"/>
    <n v="1307609"/>
    <n v="898981"/>
    <n v="980707"/>
    <n v="980707"/>
    <n v="735530"/>
    <n v="871739"/>
    <n v="214503"/>
    <s v="WA.2378.EBD.952.301.E"/>
    <s v="WA.2378.EBD.952.301.E.521211"/>
    <s v="WA.2378.EBD.952.301.E.521211.000975"/>
    <s v="000975"/>
    <s v="WA.2378.EBD.952.301.E.521211.2"/>
    <s v="2"/>
    <s v="Revisi Anggaran Pendidikan KP"/>
    <x v="1"/>
    <s v="Perencanaan dan Evaluasi"/>
    <s v="Perencanaan"/>
    <s v="Belanja Barang"/>
    <s v="Belanja Barang Non Operasional"/>
    <s v="Belanja Bahan"/>
    <s v="Non Covid"/>
  </r>
  <r>
    <s v="12"/>
    <s v="626402"/>
    <s v="SEKRETARIAT BADAN RISET DAN SUMBERDAYA MANUSIA KELAUTAN DAN PERIKANAN"/>
    <x v="0"/>
    <x v="0"/>
    <x v="2"/>
    <x v="8"/>
    <x v="15"/>
    <x v="33"/>
    <x v="0"/>
    <x v="37"/>
    <n v="6"/>
    <n v="1500000"/>
    <n v="9000000"/>
    <n v="0"/>
    <n v="9000000"/>
    <m/>
    <n v="0"/>
    <n v="599321"/>
    <n v="517595"/>
    <n v="1035190"/>
    <n v="858118"/>
    <n v="1307609"/>
    <n v="898981"/>
    <n v="980707"/>
    <n v="980707"/>
    <n v="735530"/>
    <n v="871739"/>
    <n v="214503"/>
    <s v="WA.2378.EBD.952.301.E"/>
    <s v="WA.2378.EBD.952.301.E.521211"/>
    <s v="WA.2378.EBD.952.301.E.521211.000976"/>
    <s v="000976"/>
    <s v="WA.2378.EBD.952.301.E.521211.3"/>
    <s v="3"/>
    <s v="Revisi Anggaran Pendidikan KP"/>
    <x v="1"/>
    <s v="Perencanaan dan Evaluasi"/>
    <s v="Perencanaan"/>
    <s v="Belanja Barang"/>
    <s v="Belanja Barang Non Operasional"/>
    <s v="Belanja Bahan"/>
    <s v="Non Covid"/>
  </r>
  <r>
    <s v="12"/>
    <s v="626402"/>
    <s v="SEKRETARIAT BADAN RISET DAN SUMBERDAYA MANUSIA KELAUTAN DAN PERIKANAN"/>
    <x v="0"/>
    <x v="0"/>
    <x v="2"/>
    <x v="8"/>
    <x v="15"/>
    <x v="33"/>
    <x v="3"/>
    <x v="787"/>
    <n v="25"/>
    <n v="5437000"/>
    <n v="135937000"/>
    <n v="0"/>
    <n v="135937000"/>
    <m/>
    <n v="0"/>
    <n v="9052207"/>
    <n v="7817816"/>
    <n v="15635631"/>
    <n v="12961115"/>
    <n v="19750271"/>
    <n v="13578311"/>
    <n v="14812703"/>
    <n v="14812703"/>
    <n v="11109527"/>
    <n v="13166847"/>
    <n v="3239869"/>
    <s v="WA.2378.EBD.952.301.E"/>
    <s v="WA.2378.EBD.952.301.E.524111"/>
    <s v="WA.2378.EBD.952.301.E.524111.000978"/>
    <s v="000978"/>
    <s v="WA.2378.EBD.952.301.E.524111.1"/>
    <s v="1"/>
    <s v="Revisi Anggaran Pendidikan KP"/>
    <x v="1"/>
    <s v="Perencanaan dan Evaluasi"/>
    <s v="Perencanaan"/>
    <s v="Belanja Barang"/>
    <s v="Belanja Barang Non Operasional"/>
    <s v="Perjalanan Dinas"/>
    <s v="Non Covid"/>
  </r>
  <r>
    <s v="12"/>
    <s v="626402"/>
    <s v="SEKRETARIAT BADAN RISET DAN SUMBERDAYA MANUSIA KELAUTAN DAN PERIKANAN"/>
    <x v="0"/>
    <x v="0"/>
    <x v="2"/>
    <x v="8"/>
    <x v="15"/>
    <x v="34"/>
    <x v="0"/>
    <x v="126"/>
    <n v="100"/>
    <n v="75000"/>
    <n v="7500000"/>
    <n v="0"/>
    <n v="7500000"/>
    <m/>
    <n v="0"/>
    <n v="0"/>
    <n v="0"/>
    <n v="0"/>
    <n v="622177"/>
    <n v="6877823"/>
    <n v="0"/>
    <n v="0"/>
    <n v="0"/>
    <n v="0"/>
    <n v="0"/>
    <n v="0"/>
    <s v="WA.2378.EBD.952.301.F"/>
    <s v="WA.2378.EBD.952.301.F.521211"/>
    <s v="WA.2378.EBD.952.301.F.521211.000979"/>
    <s v="000979"/>
    <s v="WA.2378.EBD.952.301.F.521211.1"/>
    <s v="1"/>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0"/>
    <x v="133"/>
    <n v="2"/>
    <n v="1500000"/>
    <n v="3000000"/>
    <n v="0"/>
    <n v="3000000"/>
    <m/>
    <n v="0"/>
    <n v="0"/>
    <n v="0"/>
    <n v="0"/>
    <n v="248871"/>
    <n v="2751129"/>
    <n v="0"/>
    <n v="0"/>
    <n v="0"/>
    <n v="0"/>
    <n v="0"/>
    <n v="0"/>
    <s v="WA.2378.EBD.952.301.F"/>
    <s v="WA.2378.EBD.952.301.F.521211"/>
    <s v="WA.2378.EBD.952.301.F.521211.000980"/>
    <s v="000980"/>
    <s v="WA.2378.EBD.952.301.F.521211.2"/>
    <s v="2"/>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0"/>
    <x v="37"/>
    <n v="2"/>
    <n v="1500000"/>
    <n v="3000000"/>
    <n v="0"/>
    <n v="3000000"/>
    <m/>
    <n v="0"/>
    <n v="0"/>
    <n v="0"/>
    <n v="0"/>
    <n v="248871"/>
    <n v="2751129"/>
    <n v="0"/>
    <n v="0"/>
    <n v="0"/>
    <n v="0"/>
    <n v="0"/>
    <n v="0"/>
    <s v="WA.2378.EBD.952.301.F"/>
    <s v="WA.2378.EBD.952.301.F.521211"/>
    <s v="WA.2378.EBD.952.301.F.521211.000981"/>
    <s v="000981"/>
    <s v="WA.2378.EBD.952.301.F.521211.3"/>
    <s v="3"/>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0"/>
    <x v="134"/>
    <n v="20"/>
    <n v="250000"/>
    <n v="5000000"/>
    <n v="0"/>
    <n v="5000000"/>
    <m/>
    <n v="0"/>
    <n v="0"/>
    <n v="0"/>
    <n v="0"/>
    <n v="414785"/>
    <n v="4585215"/>
    <n v="0"/>
    <n v="0"/>
    <n v="0"/>
    <n v="0"/>
    <n v="0"/>
    <n v="0"/>
    <s v="WA.2378.EBD.952.301.F"/>
    <s v="WA.2378.EBD.952.301.F.521211"/>
    <s v="WA.2378.EBD.952.301.F.521211.000983"/>
    <s v="000983"/>
    <s v="WA.2378.EBD.952.301.F.521211.5"/>
    <s v="5"/>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0"/>
    <x v="653"/>
    <n v="80"/>
    <n v="280000"/>
    <n v="22400000"/>
    <n v="0"/>
    <n v="22400000"/>
    <m/>
    <n v="0"/>
    <n v="0"/>
    <n v="0"/>
    <n v="0"/>
    <n v="1858236"/>
    <n v="20541764"/>
    <n v="0"/>
    <n v="0"/>
    <n v="0"/>
    <n v="0"/>
    <n v="0"/>
    <n v="0"/>
    <s v="WA.2378.EBD.952.301.F"/>
    <s v="WA.2378.EBD.952.301.F.521211"/>
    <s v="WA.2378.EBD.952.301.F.521211.000984"/>
    <s v="000984"/>
    <s v="WA.2378.EBD.952.301.F.521211.6"/>
    <s v="6"/>
    <s v="Rapat Kerja Teknis Pendidikan KP"/>
    <x v="1"/>
    <s v="Perencanaan dan Evaluasi"/>
    <s v="Perencanaan"/>
    <s v="Belanja Barang"/>
    <s v="Belanja Barang Non Operasional"/>
    <s v="Belanja Bahan"/>
    <s v="Non Covid"/>
  </r>
  <r>
    <s v="12"/>
    <s v="626402"/>
    <s v="SEKRETARIAT BADAN RISET DAN SUMBERDAYA MANUSIA KELAUTAN DAN PERIKANAN"/>
    <x v="0"/>
    <x v="0"/>
    <x v="2"/>
    <x v="8"/>
    <x v="15"/>
    <x v="34"/>
    <x v="3"/>
    <x v="788"/>
    <n v="2"/>
    <n v="7500000"/>
    <n v="15000000"/>
    <n v="0"/>
    <n v="15000000"/>
    <m/>
    <n v="0"/>
    <n v="0"/>
    <n v="0"/>
    <n v="0"/>
    <n v="1244355"/>
    <n v="13755645"/>
    <n v="0"/>
    <n v="0"/>
    <n v="0"/>
    <n v="0"/>
    <n v="0"/>
    <n v="0"/>
    <s v="WA.2378.EBD.952.301.F"/>
    <s v="WA.2378.EBD.952.301.F.524111"/>
    <s v="WA.2378.EBD.952.301.F.524111.000986"/>
    <s v="000986"/>
    <s v="WA.2378.EBD.952.301.F.524111.1"/>
    <s v="1"/>
    <s v="Rapat Kerja Teknis Pendidikan KP"/>
    <x v="1"/>
    <s v="Perencanaan dan Evaluasi"/>
    <s v="Perencanaan"/>
    <s v="Belanja Barang"/>
    <s v="Belanja Barang Non Operasional"/>
    <s v="Perjalanan Dinas"/>
    <s v="Non Covid"/>
  </r>
  <r>
    <s v="12"/>
    <s v="626402"/>
    <s v="SEKRETARIAT BADAN RISET DAN SUMBERDAYA MANUSIA KELAUTAN DAN PERIKANAN"/>
    <x v="0"/>
    <x v="0"/>
    <x v="2"/>
    <x v="8"/>
    <x v="15"/>
    <x v="34"/>
    <x v="26"/>
    <x v="789"/>
    <n v="160"/>
    <n v="825000"/>
    <n v="132000000"/>
    <n v="0"/>
    <n v="132000000"/>
    <m/>
    <n v="0"/>
    <n v="0"/>
    <n v="0"/>
    <n v="0"/>
    <n v="10950321"/>
    <n v="121049679"/>
    <n v="0"/>
    <n v="0"/>
    <n v="0"/>
    <n v="0"/>
    <n v="0"/>
    <n v="0"/>
    <s v="WA.2378.EBD.952.301.F"/>
    <s v="WA.2378.EBD.952.301.F.524119"/>
    <s v="WA.2378.EBD.952.301.F.524119.000987"/>
    <s v="000987"/>
    <s v="WA.2378.EBD.952.301.F.524119.1"/>
    <s v="1"/>
    <s v="Rapat Kerja Teknis Pendidikan KP"/>
    <x v="1"/>
    <s v="Perencanaan dan Evaluasi"/>
    <s v="Perencanaan"/>
    <s v="Belanja Barang"/>
    <s v="Belanja Barang Non Operasional"/>
    <s v="Perjalanan Dinas"/>
    <s v="Non Covid"/>
  </r>
  <r>
    <s v="12"/>
    <s v="626402"/>
    <s v="SEKRETARIAT BADAN RISET DAN SUMBERDAYA MANUSIA KELAUTAN DAN PERIKANAN"/>
    <x v="0"/>
    <x v="0"/>
    <x v="2"/>
    <x v="8"/>
    <x v="15"/>
    <x v="34"/>
    <x v="26"/>
    <x v="790"/>
    <n v="240"/>
    <n v="145000"/>
    <n v="34800000"/>
    <n v="0"/>
    <n v="34800000"/>
    <m/>
    <n v="0"/>
    <n v="0"/>
    <n v="0"/>
    <n v="0"/>
    <n v="2886903"/>
    <n v="31913097"/>
    <n v="0"/>
    <n v="0"/>
    <n v="0"/>
    <n v="0"/>
    <n v="0"/>
    <n v="0"/>
    <s v="WA.2378.EBD.952.301.F"/>
    <s v="WA.2378.EBD.952.301.F.524119"/>
    <s v="WA.2378.EBD.952.301.F.524119.000988"/>
    <s v="000988"/>
    <s v="WA.2378.EBD.952.301.F.524119.2"/>
    <s v="2"/>
    <s v="Rapat Kerja Teknis Pendidikan KP"/>
    <x v="1"/>
    <s v="Perencanaan dan Evaluasi"/>
    <s v="Perencanaan"/>
    <s v="Belanja Barang"/>
    <s v="Belanja Barang Non Operasional"/>
    <s v="Perjalanan Dinas"/>
    <s v="Non Covid"/>
  </r>
  <r>
    <s v="12"/>
    <s v="626402"/>
    <s v="SEKRETARIAT BADAN RISET DAN SUMBERDAYA MANUSIA KELAUTAN DAN PERIKANAN"/>
    <x v="0"/>
    <x v="0"/>
    <x v="2"/>
    <x v="8"/>
    <x v="15"/>
    <x v="34"/>
    <x v="26"/>
    <x v="791"/>
    <n v="30"/>
    <n v="6000000"/>
    <n v="180000000"/>
    <n v="0"/>
    <n v="180000000"/>
    <m/>
    <n v="0"/>
    <n v="0"/>
    <n v="0"/>
    <n v="0"/>
    <n v="14932255"/>
    <n v="165067745"/>
    <n v="0"/>
    <n v="0"/>
    <n v="0"/>
    <n v="0"/>
    <n v="0"/>
    <n v="0"/>
    <s v="WA.2378.EBD.952.301.F"/>
    <s v="WA.2378.EBD.952.301.F.524119"/>
    <s v="WA.2378.EBD.952.301.F.524119.000989"/>
    <s v="000989"/>
    <s v="WA.2378.EBD.952.301.F.524119.3"/>
    <s v="3"/>
    <s v="Rapat Kerja Teknis Pendidikan KP"/>
    <x v="1"/>
    <s v="Perencanaan dan Evaluasi"/>
    <s v="Perencanaan"/>
    <s v="Belanja Barang"/>
    <s v="Belanja Barang Non Operasional"/>
    <s v="Perjalanan Dinas"/>
    <s v="Non Covid"/>
  </r>
  <r>
    <s v="12"/>
    <s v="626402"/>
    <s v="SEKRETARIAT BADAN RISET DAN SUMBERDAYA MANUSIA KELAUTAN DAN PERIKANAN"/>
    <x v="0"/>
    <x v="0"/>
    <x v="2"/>
    <x v="5"/>
    <x v="16"/>
    <x v="35"/>
    <x v="0"/>
    <x v="126"/>
    <n v="180"/>
    <n v="75000"/>
    <n v="13500000"/>
    <n v="0"/>
    <n v="13500000"/>
    <m/>
    <n v="0"/>
    <n v="819791"/>
    <n v="462282"/>
    <n v="462282"/>
    <n v="1910196"/>
    <n v="480157"/>
    <n v="837667"/>
    <n v="1659940"/>
    <n v="569535"/>
    <n v="569535"/>
    <n v="5123330"/>
    <n v="605285"/>
    <s v="WA.2378.EBD.953.301.B"/>
    <s v="WA.2378.EBD.953.301.B.521211"/>
    <s v="WA.2378.EBD.953.301.B.521211.001278"/>
    <s v="001278"/>
    <s v="WA.2378.EBD.953.301.B.521211.1"/>
    <s v="1"/>
    <s v="Monitoring Evaluasi Kegiatan dan Anggaran Pendidikan KP dan OII"/>
    <x v="1"/>
    <s v="Perencanaan dan Evaluasi"/>
    <s v="Evaluasi"/>
    <s v="Belanja Barang"/>
    <s v="Belanja Barang Non Operasional"/>
    <s v="Belanja Bahan"/>
    <s v="Non Covid"/>
  </r>
  <r>
    <s v="12"/>
    <s v="626402"/>
    <s v="SEKRETARIAT BADAN RISET DAN SUMBERDAYA MANUSIA KELAUTAN DAN PERIKANAN"/>
    <x v="0"/>
    <x v="0"/>
    <x v="2"/>
    <x v="5"/>
    <x v="16"/>
    <x v="35"/>
    <x v="0"/>
    <x v="26"/>
    <n v="4"/>
    <n v="1500000"/>
    <n v="6000000"/>
    <n v="0"/>
    <n v="6000000"/>
    <m/>
    <n v="0"/>
    <n v="364352"/>
    <n v="205459"/>
    <n v="205459"/>
    <n v="848976"/>
    <n v="213403"/>
    <n v="372296"/>
    <n v="737751"/>
    <n v="253126"/>
    <n v="253126"/>
    <n v="2277036"/>
    <n v="269016"/>
    <s v="WA.2378.EBD.953.301.B"/>
    <s v="WA.2378.EBD.953.301.B.521211"/>
    <s v="WA.2378.EBD.953.301.B.521211.001279"/>
    <s v="001279"/>
    <s v="WA.2378.EBD.953.301.B.521211.2"/>
    <s v="2"/>
    <s v="Monitoring Evaluasi Kegiatan dan Anggaran Pendidikan KP dan OII"/>
    <x v="1"/>
    <s v="Perencanaan dan Evaluasi"/>
    <s v="Evaluasi"/>
    <s v="Belanja Barang"/>
    <s v="Belanja Barang Non Operasional"/>
    <s v="Belanja Bahan"/>
    <s v="Non Covid"/>
  </r>
  <r>
    <s v="12"/>
    <s v="626402"/>
    <s v="SEKRETARIAT BADAN RISET DAN SUMBERDAYA MANUSIA KELAUTAN DAN PERIKANAN"/>
    <x v="0"/>
    <x v="0"/>
    <x v="2"/>
    <x v="5"/>
    <x v="16"/>
    <x v="35"/>
    <x v="0"/>
    <x v="37"/>
    <n v="4"/>
    <n v="1500000"/>
    <n v="6000000"/>
    <n v="0"/>
    <n v="6000000"/>
    <m/>
    <n v="0"/>
    <n v="364352"/>
    <n v="205459"/>
    <n v="205459"/>
    <n v="848976"/>
    <n v="213403"/>
    <n v="372296"/>
    <n v="737751"/>
    <n v="253126"/>
    <n v="253126"/>
    <n v="2277036"/>
    <n v="269016"/>
    <s v="WA.2378.EBD.953.301.B"/>
    <s v="WA.2378.EBD.953.301.B.521211"/>
    <s v="WA.2378.EBD.953.301.B.521211.001280"/>
    <s v="001280"/>
    <s v="WA.2378.EBD.953.301.B.521211.3"/>
    <s v="3"/>
    <s v="Monitoring Evaluasi Kegiatan dan Anggaran Pendidikan KP dan OII"/>
    <x v="1"/>
    <s v="Perencanaan dan Evaluasi"/>
    <s v="Evaluasi"/>
    <s v="Belanja Barang"/>
    <s v="Belanja Barang Non Operasional"/>
    <s v="Belanja Bahan"/>
    <s v="Non Covid"/>
  </r>
  <r>
    <s v="12"/>
    <s v="626402"/>
    <s v="SEKRETARIAT BADAN RISET DAN SUMBERDAYA MANUSIA KELAUTAN DAN PERIKANAN"/>
    <x v="0"/>
    <x v="0"/>
    <x v="2"/>
    <x v="5"/>
    <x v="16"/>
    <x v="35"/>
    <x v="0"/>
    <x v="792"/>
    <n v="8"/>
    <n v="500000"/>
    <n v="4000000"/>
    <n v="0"/>
    <n v="4000000"/>
    <m/>
    <n v="0"/>
    <n v="242901"/>
    <n v="136972"/>
    <n v="136972"/>
    <n v="565984"/>
    <n v="142269"/>
    <n v="248198"/>
    <n v="491834"/>
    <n v="168751"/>
    <n v="168751"/>
    <n v="1518024"/>
    <n v="179344"/>
    <s v="WA.2378.EBD.953.301.B"/>
    <s v="WA.2378.EBD.953.301.B.521211"/>
    <s v="WA.2378.EBD.953.301.B.521211.001282"/>
    <s v="001282"/>
    <s v="WA.2378.EBD.953.301.B.521211.5"/>
    <s v="5"/>
    <s v="Monitoring Evaluasi Kegiatan dan Anggaran Pendidikan KP dan OII"/>
    <x v="1"/>
    <s v="Perencanaan dan Evaluasi"/>
    <s v="Evaluasi"/>
    <s v="Belanja Barang"/>
    <s v="Belanja Barang Non Operasional"/>
    <s v="Belanja Bahan"/>
    <s v="Non Covid"/>
  </r>
  <r>
    <s v="12"/>
    <s v="626402"/>
    <s v="SEKRETARIAT BADAN RISET DAN SUMBERDAYA MANUSIA KELAUTAN DAN PERIKANAN"/>
    <x v="0"/>
    <x v="0"/>
    <x v="2"/>
    <x v="5"/>
    <x v="16"/>
    <x v="35"/>
    <x v="9"/>
    <x v="117"/>
    <n v="4"/>
    <n v="250000"/>
    <n v="1000000"/>
    <n v="0"/>
    <n v="1000000"/>
    <m/>
    <n v="0"/>
    <n v="60725"/>
    <n v="34243"/>
    <n v="34243"/>
    <n v="141496"/>
    <n v="35567"/>
    <n v="62049"/>
    <n v="122958"/>
    <n v="42188"/>
    <n v="42188"/>
    <n v="379506"/>
    <n v="44837"/>
    <s v="WA.2378.EBD.953.301.B"/>
    <s v="WA.2378.EBD.953.301.B.521219"/>
    <s v="WA.2378.EBD.953.301.B.521219.001283"/>
    <s v="001283"/>
    <s v="WA.2378.EBD.953.301.B.521219.1"/>
    <s v="1"/>
    <s v="Monitoring Evaluasi Kegiatan dan Anggaran Pendidikan KP dan OII"/>
    <x v="1"/>
    <s v="Perencanaan dan Evaluasi"/>
    <s v="Evaluasi"/>
    <s v="Belanja Barang"/>
    <s v="Belanja Barang Non Operasional"/>
    <s v="Non Ops Lainnya"/>
    <s v="Non Covid"/>
  </r>
  <r>
    <s v="12"/>
    <s v="626402"/>
    <s v="SEKRETARIAT BADAN RISET DAN SUMBERDAYA MANUSIA KELAUTAN DAN PERIKANAN"/>
    <x v="0"/>
    <x v="0"/>
    <x v="2"/>
    <x v="5"/>
    <x v="16"/>
    <x v="35"/>
    <x v="9"/>
    <x v="793"/>
    <n v="2"/>
    <n v="15000000"/>
    <n v="30000000"/>
    <n v="0"/>
    <n v="30000000"/>
    <m/>
    <n v="0"/>
    <n v="1821759"/>
    <n v="1027292.9999999999"/>
    <n v="1027292.9999999999"/>
    <n v="4244881"/>
    <n v="1067016"/>
    <n v="1861482"/>
    <n v="3688755"/>
    <n v="1265632"/>
    <n v="1265632"/>
    <n v="11385178"/>
    <n v="1345079"/>
    <s v="WA.2378.EBD.953.301.B"/>
    <s v="WA.2378.EBD.953.301.B.521219"/>
    <s v="WA.2378.EBD.953.301.B.521219.001284"/>
    <s v="001284"/>
    <s v="WA.2378.EBD.953.301.B.521219.2"/>
    <s v="2"/>
    <s v="Monitoring Evaluasi Kegiatan dan Anggaran Pendidikan KP dan OII"/>
    <x v="1"/>
    <s v="Perencanaan dan Evaluasi"/>
    <s v="Evaluasi"/>
    <s v="Belanja Barang"/>
    <s v="Belanja Barang Non Operasional"/>
    <s v="Non Ops Lainnya"/>
    <s v="Non Covid"/>
  </r>
  <r>
    <s v="12"/>
    <s v="626402"/>
    <s v="SEKRETARIAT BADAN RISET DAN SUMBERDAYA MANUSIA KELAUTAN DAN PERIKANAN"/>
    <x v="0"/>
    <x v="0"/>
    <x v="2"/>
    <x v="5"/>
    <x v="16"/>
    <x v="35"/>
    <x v="3"/>
    <x v="794"/>
    <n v="20"/>
    <n v="5715000"/>
    <n v="114306000"/>
    <n v="0"/>
    <n v="114306000"/>
    <m/>
    <n v="0"/>
    <n v="6941266"/>
    <n v="3914189"/>
    <n v="3914189"/>
    <n v="16173846"/>
    <n v="4065544"/>
    <n v="7092619"/>
    <n v="14054892"/>
    <n v="4822313"/>
    <n v="4822313"/>
    <n v="43379807"/>
    <n v="5125022"/>
    <s v="WA.2378.EBD.953.301.B"/>
    <s v="WA.2378.EBD.953.301.B.524111"/>
    <s v="WA.2378.EBD.953.301.B.524111.001286"/>
    <s v="001286"/>
    <s v="WA.2378.EBD.953.301.B.524111.1"/>
    <s v="1"/>
    <s v="Monitoring Evaluasi Kegiatan dan Anggaran Pendidikan KP dan OII"/>
    <x v="1"/>
    <s v="Perencanaan dan Evaluasi"/>
    <s v="Evaluasi"/>
    <s v="Belanja Barang"/>
    <s v="Belanja Barang Non Operasional"/>
    <s v="Perjalanan Dinas"/>
    <s v="Non Covid"/>
  </r>
  <r>
    <s v="12"/>
    <s v="626402"/>
    <s v="SEKRETARIAT BADAN RISET DAN SUMBERDAYA MANUSIA KELAUTAN DAN PERIKANAN"/>
    <x v="0"/>
    <x v="0"/>
    <x v="2"/>
    <x v="5"/>
    <x v="16"/>
    <x v="36"/>
    <x v="0"/>
    <x v="126"/>
    <n v="280"/>
    <n v="75000"/>
    <n v="21000000"/>
    <n v="0"/>
    <n v="21000000"/>
    <m/>
    <n v="0"/>
    <n v="1248581"/>
    <n v="702090"/>
    <n v="79416"/>
    <n v="848271"/>
    <n v="2335098"/>
    <n v="2449513"/>
    <n v="2049202.0000000002"/>
    <n v="2865707"/>
    <n v="1213582"/>
    <n v="6633545"/>
    <n v="574995"/>
    <s v="WA.2378.EBD.953.301.C"/>
    <s v="WA.2378.EBD.953.301.C.521211"/>
    <s v="WA.2378.EBD.953.301.C.521211.001287"/>
    <s v="001287"/>
    <s v="WA.2378.EBD.953.301.C.521211.1"/>
    <s v="1"/>
    <s v="Monitoring Evaluasi Penyelenggaraan Pendidikan KP"/>
    <x v="1"/>
    <s v="Perencanaan dan Evaluasi"/>
    <s v="Evaluasi"/>
    <s v="Belanja Barang"/>
    <s v="Belanja Barang Non Operasional"/>
    <s v="Belanja Bahan"/>
    <s v="Non Covid"/>
  </r>
  <r>
    <s v="12"/>
    <s v="626402"/>
    <s v="SEKRETARIAT BADAN RISET DAN SUMBERDAYA MANUSIA KELAUTAN DAN PERIKANAN"/>
    <x v="0"/>
    <x v="0"/>
    <x v="2"/>
    <x v="5"/>
    <x v="16"/>
    <x v="36"/>
    <x v="0"/>
    <x v="26"/>
    <n v="5"/>
    <n v="1500000"/>
    <n v="7500000"/>
    <n v="0"/>
    <n v="7500000"/>
    <m/>
    <n v="0"/>
    <n v="445922"/>
    <n v="250746"/>
    <n v="28363"/>
    <n v="302954"/>
    <n v="833964"/>
    <n v="874826"/>
    <n v="731858"/>
    <n v="1023467"/>
    <n v="433422"/>
    <n v="2369123"/>
    <n v="205355"/>
    <s v="WA.2378.EBD.953.301.C"/>
    <s v="WA.2378.EBD.953.301.C.521211"/>
    <s v="WA.2378.EBD.953.301.C.521211.001288"/>
    <s v="001288"/>
    <s v="WA.2378.EBD.953.301.C.521211.2"/>
    <s v="2"/>
    <s v="Monitoring Evaluasi Penyelenggaraan Pendidikan KP"/>
    <x v="1"/>
    <s v="Perencanaan dan Evaluasi"/>
    <s v="Evaluasi"/>
    <s v="Belanja Barang"/>
    <s v="Belanja Barang Non Operasional"/>
    <s v="Belanja Bahan"/>
    <s v="Non Covid"/>
  </r>
  <r>
    <s v="12"/>
    <s v="626402"/>
    <s v="SEKRETARIAT BADAN RISET DAN SUMBERDAYA MANUSIA KELAUTAN DAN PERIKANAN"/>
    <x v="0"/>
    <x v="0"/>
    <x v="2"/>
    <x v="5"/>
    <x v="16"/>
    <x v="36"/>
    <x v="0"/>
    <x v="37"/>
    <n v="4"/>
    <n v="1500000"/>
    <n v="6000000"/>
    <n v="0"/>
    <n v="6000000"/>
    <m/>
    <n v="0"/>
    <n v="356737"/>
    <n v="200597"/>
    <n v="22690"/>
    <n v="242363"/>
    <n v="667171"/>
    <n v="699861"/>
    <n v="585486"/>
    <n v="818773"/>
    <n v="346738"/>
    <n v="1895299"/>
    <n v="164285"/>
    <s v="WA.2378.EBD.953.301.C"/>
    <s v="WA.2378.EBD.953.301.C.521211"/>
    <s v="WA.2378.EBD.953.301.C.521211.001289"/>
    <s v="001289"/>
    <s v="WA.2378.EBD.953.301.C.521211.3"/>
    <s v="3"/>
    <s v="Monitoring Evaluasi Penyelenggaraan Pendidikan KP"/>
    <x v="1"/>
    <s v="Perencanaan dan Evaluasi"/>
    <s v="Evaluasi"/>
    <s v="Belanja Barang"/>
    <s v="Belanja Barang Non Operasional"/>
    <s v="Belanja Bahan"/>
    <s v="Non Covid"/>
  </r>
  <r>
    <s v="12"/>
    <s v="626402"/>
    <s v="SEKRETARIAT BADAN RISET DAN SUMBERDAYA MANUSIA KELAUTAN DAN PERIKANAN"/>
    <x v="0"/>
    <x v="0"/>
    <x v="2"/>
    <x v="5"/>
    <x v="16"/>
    <x v="36"/>
    <x v="0"/>
    <x v="132"/>
    <n v="30"/>
    <n v="250000"/>
    <n v="7500000"/>
    <n v="0"/>
    <n v="7500000"/>
    <m/>
    <n v="0"/>
    <n v="445922"/>
    <n v="250746"/>
    <n v="28363"/>
    <n v="302954"/>
    <n v="833964"/>
    <n v="874826"/>
    <n v="731858"/>
    <n v="1023467"/>
    <n v="433422"/>
    <n v="2369123"/>
    <n v="205355"/>
    <s v="WA.2378.EBD.953.301.C"/>
    <s v="WA.2378.EBD.953.301.C.521211"/>
    <s v="WA.2378.EBD.953.301.C.521211.001291"/>
    <s v="001291"/>
    <s v="WA.2378.EBD.953.301.C.521211.5"/>
    <s v="5"/>
    <s v="Monitoring Evaluasi Penyelenggaraan Pendidikan KP"/>
    <x v="1"/>
    <s v="Perencanaan dan Evaluasi"/>
    <s v="Evaluasi"/>
    <s v="Belanja Barang"/>
    <s v="Belanja Barang Non Operasional"/>
    <s v="Belanja Bahan"/>
    <s v="Non Covid"/>
  </r>
  <r>
    <s v="12"/>
    <s v="626402"/>
    <s v="SEKRETARIAT BADAN RISET DAN SUMBERDAYA MANUSIA KELAUTAN DAN PERIKANAN"/>
    <x v="0"/>
    <x v="0"/>
    <x v="2"/>
    <x v="5"/>
    <x v="16"/>
    <x v="36"/>
    <x v="9"/>
    <x v="117"/>
    <n v="4"/>
    <n v="250000"/>
    <n v="1000000"/>
    <n v="0"/>
    <n v="1000000"/>
    <m/>
    <n v="0"/>
    <n v="59456"/>
    <n v="33433"/>
    <n v="3782"/>
    <n v="40394"/>
    <n v="111195"/>
    <n v="116643"/>
    <n v="97581"/>
    <n v="136462"/>
    <n v="57790"/>
    <n v="315883"/>
    <n v="27381"/>
    <s v="WA.2378.EBD.953.301.C"/>
    <s v="WA.2378.EBD.953.301.C.521219"/>
    <s v="WA.2378.EBD.953.301.C.521219.001292"/>
    <s v="001292"/>
    <s v="WA.2378.EBD.953.301.C.521219.1"/>
    <s v="1"/>
    <s v="Monitoring Evaluasi Penyelenggaraan Pendidikan KP"/>
    <x v="1"/>
    <s v="Perencanaan dan Evaluasi"/>
    <s v="Evaluasi"/>
    <s v="Belanja Barang"/>
    <s v="Belanja Barang Non Operasional"/>
    <s v="Non Ops Lainnya"/>
    <s v="Non Covid"/>
  </r>
  <r>
    <s v="12"/>
    <s v="626402"/>
    <s v="SEKRETARIAT BADAN RISET DAN SUMBERDAYA MANUSIA KELAUTAN DAN PERIKANAN"/>
    <x v="0"/>
    <x v="0"/>
    <x v="2"/>
    <x v="5"/>
    <x v="16"/>
    <x v="36"/>
    <x v="3"/>
    <x v="795"/>
    <n v="45"/>
    <n v="6301000"/>
    <n v="283540000"/>
    <n v="0"/>
    <n v="283540000"/>
    <m/>
    <n v="0"/>
    <n v="16858224"/>
    <n v="9479546"/>
    <n v="1072259"/>
    <n v="11453267"/>
    <n v="31528272"/>
    <n v="33073091"/>
    <n v="27668135"/>
    <n v="38692498"/>
    <n v="16385666.000000002"/>
    <n v="89565494"/>
    <n v="7763548"/>
    <s v="WA.2378.EBD.953.301.C"/>
    <s v="WA.2378.EBD.953.301.C.524111"/>
    <s v="WA.2378.EBD.953.301.C.524111.001293"/>
    <s v="001293"/>
    <s v="WA.2378.EBD.953.301.C.524111.1"/>
    <s v="1"/>
    <s v="Monitoring Evaluasi Penyelenggaraan Pendidikan KP"/>
    <x v="1"/>
    <s v="Perencanaan dan Evaluasi"/>
    <s v="Evaluasi"/>
    <s v="Belanja Barang"/>
    <s v="Belanja Barang Non Operasional"/>
    <s v="Perjalanan Dinas"/>
    <s v="Non Covid"/>
  </r>
  <r>
    <s v="12"/>
    <s v="626402"/>
    <s v="SEKRETARIAT BADAN RISET DAN SUMBERDAYA MANUSIA KELAUTAN DAN PERIKANAN"/>
    <x v="0"/>
    <x v="0"/>
    <x v="2"/>
    <x v="9"/>
    <x v="17"/>
    <x v="37"/>
    <x v="0"/>
    <x v="126"/>
    <n v="50"/>
    <n v="75000"/>
    <n v="3750000"/>
    <n v="0"/>
    <n v="3750000"/>
    <m/>
    <n v="0"/>
    <n v="1014093"/>
    <n v="133343"/>
    <n v="266685"/>
    <n v="404526"/>
    <n v="266685"/>
    <n v="133343"/>
    <n v="518025.99999999994"/>
    <n v="149217"/>
    <n v="282560"/>
    <n v="392620"/>
    <n v="188902"/>
    <s v="WA.2378.EBD.955.301.C"/>
    <s v="WA.2378.EBD.955.301.C.521211"/>
    <s v="WA.2378.EBD.955.301.C.521211.001115"/>
    <s v="001115"/>
    <s v="WA.2378.EBD.955.301.C.521211.1"/>
    <s v="1"/>
    <s v="Verifikasi dan Validasi Pertanggung Jawaban Kegiatan"/>
    <x v="1"/>
    <s v="Tata Usaha"/>
    <s v="Keuangan"/>
    <s v="Belanja Barang"/>
    <s v="Belanja Barang Non Operasional"/>
    <s v="Belanja Bahan"/>
    <s v="Non Covid"/>
  </r>
  <r>
    <s v="12"/>
    <s v="626402"/>
    <s v="SEKRETARIAT BADAN RISET DAN SUMBERDAYA MANUSIA KELAUTAN DAN PERIKANAN"/>
    <x v="0"/>
    <x v="0"/>
    <x v="2"/>
    <x v="9"/>
    <x v="17"/>
    <x v="37"/>
    <x v="0"/>
    <x v="796"/>
    <n v="6"/>
    <n v="1500000"/>
    <n v="9000000"/>
    <n v="0"/>
    <n v="9000000"/>
    <m/>
    <n v="0"/>
    <n v="2433822"/>
    <n v="320023"/>
    <n v="640045"/>
    <n v="970862"/>
    <n v="640045"/>
    <n v="320023"/>
    <n v="1243262"/>
    <n v="358121"/>
    <n v="678143"/>
    <n v="942289"/>
    <n v="453365"/>
    <s v="WA.2378.EBD.955.301.C"/>
    <s v="WA.2378.EBD.955.301.C.521211"/>
    <s v="WA.2378.EBD.955.301.C.521211.001116"/>
    <s v="001116"/>
    <s v="WA.2378.EBD.955.301.C.521211.2"/>
    <s v="2"/>
    <s v="Verifikasi dan Validasi Pertanggung Jawaban Kegiatan"/>
    <x v="1"/>
    <s v="Tata Usaha"/>
    <s v="Keuangan"/>
    <s v="Belanja Barang"/>
    <s v="Belanja Barang Non Operasional"/>
    <s v="Belanja Bahan"/>
    <s v="Non Covid"/>
  </r>
  <r>
    <s v="12"/>
    <s v="626402"/>
    <s v="SEKRETARIAT BADAN RISET DAN SUMBERDAYA MANUSIA KELAUTAN DAN PERIKANAN"/>
    <x v="0"/>
    <x v="0"/>
    <x v="2"/>
    <x v="9"/>
    <x v="17"/>
    <x v="37"/>
    <x v="0"/>
    <x v="797"/>
    <n v="4"/>
    <n v="1500000"/>
    <n v="6000000"/>
    <n v="0"/>
    <n v="6000000"/>
    <m/>
    <n v="0"/>
    <n v="1622548"/>
    <n v="213348"/>
    <n v="426697"/>
    <n v="647241"/>
    <n v="426697"/>
    <n v="213348"/>
    <n v="828842"/>
    <n v="238747"/>
    <n v="452095"/>
    <n v="628192"/>
    <n v="302245"/>
    <s v="WA.2378.EBD.955.301.C"/>
    <s v="WA.2378.EBD.955.301.C.521211"/>
    <s v="WA.2378.EBD.955.301.C.521211.001117"/>
    <s v="001117"/>
    <s v="WA.2378.EBD.955.301.C.521211.3"/>
    <s v="3"/>
    <s v="Verifikasi dan Validasi Pertanggung Jawaban Kegiatan"/>
    <x v="1"/>
    <s v="Tata Usaha"/>
    <s v="Keuangan"/>
    <s v="Belanja Barang"/>
    <s v="Belanja Barang Non Operasional"/>
    <s v="Belanja Bahan"/>
    <s v="Non Covid"/>
  </r>
  <r>
    <s v="12"/>
    <s v="626402"/>
    <s v="SEKRETARIAT BADAN RISET DAN SUMBERDAYA MANUSIA KELAUTAN DAN PERIKANAN"/>
    <x v="0"/>
    <x v="0"/>
    <x v="2"/>
    <x v="9"/>
    <x v="17"/>
    <x v="37"/>
    <x v="0"/>
    <x v="14"/>
    <n v="4"/>
    <n v="1500000"/>
    <n v="6000000"/>
    <n v="0"/>
    <n v="6000000"/>
    <m/>
    <n v="0"/>
    <n v="1622548"/>
    <n v="213348"/>
    <n v="426697"/>
    <n v="647241"/>
    <n v="426697"/>
    <n v="213348"/>
    <n v="828842"/>
    <n v="238747"/>
    <n v="452095"/>
    <n v="628192"/>
    <n v="302245"/>
    <s v="WA.2378.EBD.955.301.C"/>
    <s v="WA.2378.EBD.955.301.C.521211"/>
    <s v="WA.2378.EBD.955.301.C.521211.001118"/>
    <s v="001118"/>
    <s v="WA.2378.EBD.955.301.C.521211.4"/>
    <s v="4"/>
    <s v="Verifikasi dan Validasi Pertanggung Jawaban Kegiatan"/>
    <x v="1"/>
    <s v="Tata Usaha"/>
    <s v="Keuangan"/>
    <s v="Belanja Barang"/>
    <s v="Belanja Barang Non Operasional"/>
    <s v="Belanja Bahan"/>
    <s v="Non Covid"/>
  </r>
  <r>
    <s v="12"/>
    <s v="626402"/>
    <s v="SEKRETARIAT BADAN RISET DAN SUMBERDAYA MANUSIA KELAUTAN DAN PERIKANAN"/>
    <x v="0"/>
    <x v="0"/>
    <x v="2"/>
    <x v="9"/>
    <x v="17"/>
    <x v="37"/>
    <x v="3"/>
    <x v="798"/>
    <n v="10"/>
    <n v="4032000"/>
    <n v="40320000"/>
    <n v="0"/>
    <n v="40320000"/>
    <m/>
    <n v="0"/>
    <n v="10903525"/>
    <n v="1433701"/>
    <n v="2867402"/>
    <n v="4349462"/>
    <n v="2867402"/>
    <n v="1433701"/>
    <n v="5569815"/>
    <n v="1604380"/>
    <n v="3038081"/>
    <n v="4221453"/>
    <n v="2031078"/>
    <s v="WA.2378.EBD.955.301.C"/>
    <s v="WA.2378.EBD.955.301.C.524111"/>
    <s v="WA.2378.EBD.955.301.C.524111.001120"/>
    <s v="001120"/>
    <s v="WA.2378.EBD.955.301.C.524111.1"/>
    <s v="1"/>
    <s v="Verifikasi dan Validasi Pertanggung Jawaban Kegiatan"/>
    <x v="1"/>
    <s v="Tata Usaha"/>
    <s v="Keuangan"/>
    <s v="Belanja Barang"/>
    <s v="Belanja Barang Non Operasional"/>
    <s v="Perjalanan Dinas"/>
    <s v="Non Covid"/>
  </r>
  <r>
    <s v="12"/>
    <s v="626402"/>
    <s v="SEKRETARIAT BADAN RISET DAN SUMBERDAYA MANUSIA KELAUTAN DAN PERIKANAN"/>
    <x v="0"/>
    <x v="0"/>
    <x v="2"/>
    <x v="9"/>
    <x v="17"/>
    <x v="37"/>
    <x v="8"/>
    <x v="67"/>
    <n v="12"/>
    <n v="150000"/>
    <n v="1800000"/>
    <n v="0"/>
    <n v="1800000"/>
    <m/>
    <n v="0"/>
    <n v="486764"/>
    <n v="64004.999999999993"/>
    <n v="128008.99999999999"/>
    <n v="194172"/>
    <n v="128008.99999999999"/>
    <n v="64004.999999999993"/>
    <n v="248652"/>
    <n v="71623"/>
    <n v="135629"/>
    <n v="188458"/>
    <n v="90674"/>
    <s v="WA.2378.EBD.955.301.C"/>
    <s v="WA.2378.EBD.955.301.C.524113"/>
    <s v="WA.2378.EBD.955.301.C.524113.001121"/>
    <s v="001121"/>
    <s v="WA.2378.EBD.955.301.C.524113.1"/>
    <s v="1"/>
    <s v="Verifikasi dan Validasi Pertanggung Jawaban Kegiatan"/>
    <x v="1"/>
    <s v="Tata Usaha"/>
    <s v="Keuangan"/>
    <s v="Belanja Barang"/>
    <s v="Belanja Barang Non Operasional"/>
    <s v="Perjalanan Dinas"/>
    <s v="Non Covid"/>
  </r>
  <r>
    <s v="12"/>
    <s v="626402"/>
    <s v="SEKRETARIAT BADAN RISET DAN SUMBERDAYA MANUSIA KELAUTAN DAN PERIKANAN"/>
    <x v="0"/>
    <x v="0"/>
    <x v="2"/>
    <x v="9"/>
    <x v="17"/>
    <x v="38"/>
    <x v="0"/>
    <x v="126"/>
    <n v="120"/>
    <n v="75000"/>
    <n v="9000000"/>
    <n v="0"/>
    <n v="9000000"/>
    <m/>
    <n v="0"/>
    <n v="0"/>
    <n v="0"/>
    <n v="1995000"/>
    <n v="0"/>
    <n v="630000"/>
    <n v="1905000"/>
    <n v="90000"/>
    <n v="0"/>
    <n v="2295000"/>
    <n v="2085000"/>
    <n v="0"/>
    <s v="WA.2378.EBD.955.301.F"/>
    <s v="WA.2378.EBD.955.301.F.521211"/>
    <s v="WA.2378.EBD.955.301.F.521211.001134"/>
    <s v="001134"/>
    <s v="WA.2378.EBD.955.301.F.521211.1"/>
    <s v="1"/>
    <s v="Dukungan Kegiatan BRSDMKP"/>
    <x v="1"/>
    <s v="Tata Usaha"/>
    <s v="Keuangan"/>
    <s v="Belanja Barang"/>
    <s v="Belanja Barang Non Operasional"/>
    <s v="Belanja Bahan"/>
    <s v="Non Covid"/>
  </r>
  <r>
    <s v="12"/>
    <s v="626402"/>
    <s v="SEKRETARIAT BADAN RISET DAN SUMBERDAYA MANUSIA KELAUTAN DAN PERIKANAN"/>
    <x v="0"/>
    <x v="0"/>
    <x v="2"/>
    <x v="9"/>
    <x v="17"/>
    <x v="38"/>
    <x v="0"/>
    <x v="135"/>
    <n v="1"/>
    <n v="1500000"/>
    <n v="1500000"/>
    <n v="0"/>
    <n v="1500000"/>
    <m/>
    <n v="0"/>
    <n v="0"/>
    <n v="0"/>
    <n v="332500"/>
    <n v="0"/>
    <n v="105000"/>
    <n v="317500"/>
    <n v="15000"/>
    <n v="0"/>
    <n v="382500"/>
    <n v="347500"/>
    <n v="0"/>
    <s v="WA.2378.EBD.955.301.F"/>
    <s v="WA.2378.EBD.955.301.F.521211"/>
    <s v="WA.2378.EBD.955.301.F.521211.001135"/>
    <s v="001135"/>
    <s v="WA.2378.EBD.955.301.F.521211.2"/>
    <s v="2"/>
    <s v="Dukungan Kegiatan BRSDMKP"/>
    <x v="1"/>
    <s v="Tata Usaha"/>
    <s v="Keuangan"/>
    <s v="Belanja Barang"/>
    <s v="Belanja Barang Non Operasional"/>
    <s v="Belanja Bahan"/>
    <s v="Non Covid"/>
  </r>
  <r>
    <s v="12"/>
    <s v="626402"/>
    <s v="SEKRETARIAT BADAN RISET DAN SUMBERDAYA MANUSIA KELAUTAN DAN PERIKANAN"/>
    <x v="0"/>
    <x v="0"/>
    <x v="2"/>
    <x v="9"/>
    <x v="17"/>
    <x v="38"/>
    <x v="0"/>
    <x v="37"/>
    <n v="1"/>
    <n v="1500000"/>
    <n v="1500000"/>
    <n v="0"/>
    <n v="1500000"/>
    <m/>
    <n v="0"/>
    <n v="0"/>
    <n v="0"/>
    <n v="332500"/>
    <n v="0"/>
    <n v="105000"/>
    <n v="317500"/>
    <n v="15000"/>
    <n v="0"/>
    <n v="382500"/>
    <n v="347500"/>
    <n v="0"/>
    <s v="WA.2378.EBD.955.301.F"/>
    <s v="WA.2378.EBD.955.301.F.521211"/>
    <s v="WA.2378.EBD.955.301.F.521211.001136"/>
    <s v="001136"/>
    <s v="WA.2378.EBD.955.301.F.521211.3"/>
    <s v="3"/>
    <s v="Dukungan Kegiatan BRSDMKP"/>
    <x v="1"/>
    <s v="Tata Usaha"/>
    <s v="Keuangan"/>
    <s v="Belanja Barang"/>
    <s v="Belanja Barang Non Operasional"/>
    <s v="Belanja Bahan"/>
    <s v="Non Covid"/>
  </r>
  <r>
    <s v="12"/>
    <s v="626402"/>
    <s v="SEKRETARIAT BADAN RISET DAN SUMBERDAYA MANUSIA KELAUTAN DAN PERIKANAN"/>
    <x v="0"/>
    <x v="0"/>
    <x v="2"/>
    <x v="9"/>
    <x v="17"/>
    <x v="38"/>
    <x v="3"/>
    <x v="799"/>
    <n v="20"/>
    <n v="6350000"/>
    <n v="127000000"/>
    <n v="0"/>
    <n v="127000000"/>
    <m/>
    <n v="0"/>
    <n v="0"/>
    <n v="0"/>
    <n v="28151666"/>
    <n v="0"/>
    <n v="8890000"/>
    <n v="26881666"/>
    <n v="1270000"/>
    <n v="0"/>
    <n v="32385000"/>
    <n v="29421668"/>
    <n v="0"/>
    <s v="WA.2378.EBD.955.301.F"/>
    <s v="WA.2378.EBD.955.301.F.524111"/>
    <s v="WA.2378.EBD.955.301.F.524111.001139"/>
    <s v="001139"/>
    <s v="WA.2378.EBD.955.301.F.524111.1"/>
    <s v="1"/>
    <s v="Dukungan Kegiatan BRSDMKP"/>
    <x v="1"/>
    <s v="Tata Usaha"/>
    <s v="Keuangan"/>
    <s v="Belanja Barang"/>
    <s v="Belanja Barang Non Operasional"/>
    <s v="Perjalanan Dinas"/>
    <s v="Non Covid"/>
  </r>
  <r>
    <s v="12"/>
    <s v="626402"/>
    <s v="SEKRETARIAT BADAN RISET DAN SUMBERDAYA MANUSIA KELAUTAN DAN PERIKANAN"/>
    <x v="0"/>
    <x v="2"/>
    <x v="4"/>
    <x v="10"/>
    <x v="18"/>
    <x v="39"/>
    <x v="0"/>
    <x v="126"/>
    <n v="400"/>
    <n v="70000"/>
    <n v="28000000"/>
    <n v="0"/>
    <n v="28000000"/>
    <m/>
    <n v="0"/>
    <n v="83222"/>
    <n v="44385"/>
    <n v="155347"/>
    <n v="155347"/>
    <n v="266310"/>
    <n v="221925"/>
    <n v="539277"/>
    <n v="3600475"/>
    <n v="11358113"/>
    <n v="11531214"/>
    <n v="44385"/>
    <s v="WA.4345.EBC.996.301.A"/>
    <s v="WA.4345.EBC.996.301.A.521211"/>
    <s v="WA.4345.EBC.996.301.A.521211.001301"/>
    <s v="001301"/>
    <s v="WA.4345.EBC.996.301.A.521211.1"/>
    <s v="1"/>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0"/>
    <x v="133"/>
    <n v="8"/>
    <n v="1500000"/>
    <n v="12000000"/>
    <n v="0"/>
    <n v="12000000"/>
    <m/>
    <n v="0"/>
    <n v="35666"/>
    <n v="19022"/>
    <n v="66577"/>
    <n v="66577"/>
    <n v="114133"/>
    <n v="95111"/>
    <n v="231119"/>
    <n v="1543061"/>
    <n v="4867763"/>
    <n v="4941949"/>
    <n v="19022"/>
    <s v="WA.4345.EBC.996.301.A"/>
    <s v="WA.4345.EBC.996.301.A.521211"/>
    <s v="WA.4345.EBC.996.301.A.521211.001302"/>
    <s v="001302"/>
    <s v="WA.4345.EBC.996.301.A.521211.2"/>
    <s v="2"/>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0"/>
    <x v="37"/>
    <n v="8"/>
    <n v="1500000"/>
    <n v="12000000"/>
    <n v="0"/>
    <n v="12000000"/>
    <m/>
    <n v="0"/>
    <n v="35666"/>
    <n v="19022"/>
    <n v="66577"/>
    <n v="66577"/>
    <n v="114133"/>
    <n v="95111"/>
    <n v="231119"/>
    <n v="1543061"/>
    <n v="4867763"/>
    <n v="4941949"/>
    <n v="19022"/>
    <s v="WA.4345.EBC.996.301.A"/>
    <s v="WA.4345.EBC.996.301.A.521211"/>
    <s v="WA.4345.EBC.996.301.A.521211.001303"/>
    <s v="001303"/>
    <s v="WA.4345.EBC.996.301.A.521211.3"/>
    <s v="3"/>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0"/>
    <x v="800"/>
    <n v="120"/>
    <n v="280000"/>
    <n v="33600000"/>
    <n v="0"/>
    <n v="33600000"/>
    <m/>
    <n v="0"/>
    <n v="99866"/>
    <n v="53262"/>
    <n v="186417"/>
    <n v="186417"/>
    <n v="319572"/>
    <n v="266310"/>
    <n v="647133"/>
    <n v="4320570"/>
    <n v="13629735"/>
    <n v="13837457"/>
    <n v="53261"/>
    <s v="WA.4345.EBC.996.301.A"/>
    <s v="WA.4345.EBC.996.301.A.521211"/>
    <s v="WA.4345.EBC.996.301.A.521211.001305"/>
    <s v="001305"/>
    <s v="WA.4345.EBC.996.301.A.521211.5"/>
    <s v="5"/>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0"/>
    <x v="801"/>
    <n v="90"/>
    <n v="400000"/>
    <n v="36000000"/>
    <n v="0"/>
    <n v="36000000"/>
    <m/>
    <n v="0"/>
    <n v="106999"/>
    <n v="57066"/>
    <n v="199732"/>
    <n v="199732"/>
    <n v="342398"/>
    <n v="285332"/>
    <n v="693357"/>
    <n v="4629182"/>
    <n v="14603288"/>
    <n v="14825846"/>
    <n v="57068"/>
    <s v="WA.4345.EBC.996.301.A"/>
    <s v="WA.4345.EBC.996.301.A.521211"/>
    <s v="WA.4345.EBC.996.301.A.521211.001306"/>
    <s v="001306"/>
    <s v="WA.4345.EBC.996.301.A.521211.6"/>
    <s v="6"/>
    <s v="Tugas Belajar Baru"/>
    <x v="1"/>
    <s v="Perencanaan dan Evaluasi"/>
    <s v="Perencanaan"/>
    <s v="Belanja Barang"/>
    <s v="Belanja Barang Non Operasional"/>
    <s v="Belanja Bahan"/>
    <s v="Non Covid"/>
  </r>
  <r>
    <s v="12"/>
    <s v="626402"/>
    <s v="SEKRETARIAT BADAN RISET DAN SUMBERDAYA MANUSIA KELAUTAN DAN PERIKANAN"/>
    <x v="0"/>
    <x v="2"/>
    <x v="4"/>
    <x v="10"/>
    <x v="18"/>
    <x v="39"/>
    <x v="9"/>
    <x v="802"/>
    <n v="89"/>
    <n v="23281000"/>
    <n v="2071977000"/>
    <n v="0"/>
    <n v="2071977000"/>
    <m/>
    <n v="0"/>
    <n v="6158346"/>
    <n v="3284451"/>
    <n v="11495578"/>
    <n v="11495578"/>
    <n v="19706706"/>
    <n v="16422255.000000002"/>
    <n v="39906079"/>
    <n v="266432197.99999997"/>
    <n v="840491000"/>
    <n v="853300358"/>
    <n v="3284451"/>
    <s v="WA.4345.EBC.996.301.A"/>
    <s v="WA.4345.EBC.996.301.A.521219"/>
    <s v="WA.4345.EBC.996.301.A.521219.001307"/>
    <s v="001307"/>
    <s v="WA.4345.EBC.996.301.A.521219.1"/>
    <s v="1"/>
    <s v="Tugas Belajar Baru"/>
    <x v="1"/>
    <s v="Perencanaan dan Evaluasi"/>
    <s v="Perencanaan"/>
    <s v="Belanja Barang"/>
    <s v="Belanja Barang Non Operasional"/>
    <s v="Non Ops Lainnya"/>
    <s v="Non Covid"/>
  </r>
  <r>
    <s v="12"/>
    <s v="626402"/>
    <s v="SEKRETARIAT BADAN RISET DAN SUMBERDAYA MANUSIA KELAUTAN DAN PERIKANAN"/>
    <x v="0"/>
    <x v="2"/>
    <x v="4"/>
    <x v="10"/>
    <x v="18"/>
    <x v="39"/>
    <x v="9"/>
    <x v="803"/>
    <n v="1"/>
    <n v="250000"/>
    <n v="250000"/>
    <n v="0"/>
    <n v="250000"/>
    <m/>
    <n v="0"/>
    <n v="743"/>
    <n v="396"/>
    <n v="1387"/>
    <n v="1387"/>
    <n v="2378"/>
    <n v="1981"/>
    <n v="4815"/>
    <n v="32147"/>
    <n v="101412"/>
    <n v="102957"/>
    <n v="397"/>
    <s v="WA.4345.EBC.996.301.A"/>
    <s v="WA.4345.EBC.996.301.A.521219"/>
    <s v="WA.4345.EBC.996.301.A.521219.001308"/>
    <s v="001308"/>
    <s v="WA.4345.EBC.996.301.A.521219.2"/>
    <s v="2"/>
    <s v="Tugas Belajar Baru"/>
    <x v="1"/>
    <s v="Perencanaan dan Evaluasi"/>
    <s v="Perencanaan"/>
    <s v="Belanja Barang"/>
    <s v="Belanja Barang Non Operasional"/>
    <s v="Non Ops Lainnya"/>
    <s v="Non Covid"/>
  </r>
  <r>
    <s v="12"/>
    <s v="626402"/>
    <s v="SEKRETARIAT BADAN RISET DAN SUMBERDAYA MANUSIA KELAUTAN DAN PERIKANAN"/>
    <x v="0"/>
    <x v="2"/>
    <x v="4"/>
    <x v="10"/>
    <x v="18"/>
    <x v="39"/>
    <x v="27"/>
    <x v="804"/>
    <n v="90"/>
    <n v="855000"/>
    <n v="76950000"/>
    <n v="0"/>
    <n v="76950000"/>
    <m/>
    <n v="0"/>
    <n v="228711"/>
    <n v="121979"/>
    <n v="426928"/>
    <n v="426928"/>
    <n v="731876"/>
    <n v="609897"/>
    <n v="1482050"/>
    <n v="9894877"/>
    <n v="31214527"/>
    <n v="31690247"/>
    <n v="121980"/>
    <s v="WA.4345.EBC.996.301.A"/>
    <s v="WA.4345.EBC.996.301.A.522191"/>
    <s v="WA.4345.EBC.996.301.A.522191.001310"/>
    <s v="001310"/>
    <s v="WA.4345.EBC.996.301.A.522191.1"/>
    <s v="1"/>
    <s v="Tugas Belajar Baru"/>
    <x v="1"/>
    <s v="Perencanaan dan Evaluasi"/>
    <s v="Perencanaan"/>
    <s v="Belanja Barang"/>
    <s v="Belanja Barang Non Operasional"/>
    <s v="Belanja Jasa"/>
    <s v="Non Covid"/>
  </r>
  <r>
    <s v="12"/>
    <s v="626402"/>
    <s v="SEKRETARIAT BADAN RISET DAN SUMBERDAYA MANUSIA KELAUTAN DAN PERIKANAN"/>
    <x v="0"/>
    <x v="2"/>
    <x v="4"/>
    <x v="10"/>
    <x v="18"/>
    <x v="39"/>
    <x v="3"/>
    <x v="805"/>
    <n v="20"/>
    <n v="5500000"/>
    <n v="110000000"/>
    <n v="0"/>
    <n v="110000000"/>
    <m/>
    <n v="0"/>
    <n v="326943"/>
    <n v="174370"/>
    <n v="610293"/>
    <n v="610293"/>
    <n v="1046217.0000000001"/>
    <n v="871848"/>
    <n v="2118589"/>
    <n v="14144724"/>
    <n v="44621156"/>
    <n v="45301198"/>
    <n v="174369"/>
    <s v="WA.4345.EBC.996.301.A"/>
    <s v="WA.4345.EBC.996.301.A.524111"/>
    <s v="WA.4345.EBC.996.301.A.524111.001311"/>
    <s v="001311"/>
    <s v="WA.4345.EBC.996.301.A.524111.1"/>
    <s v="1"/>
    <s v="Tugas Belajar Baru"/>
    <x v="1"/>
    <s v="Perencanaan dan Evaluasi"/>
    <s v="Perencanaan"/>
    <s v="Belanja Barang"/>
    <s v="Belanja Barang Non Operasional"/>
    <s v="Perjalanan Dinas"/>
    <s v="Non Covid"/>
  </r>
  <r>
    <s v="12"/>
    <s v="626402"/>
    <s v="SEKRETARIAT BADAN RISET DAN SUMBERDAYA MANUSIA KELAUTAN DAN PERIKANAN"/>
    <x v="0"/>
    <x v="2"/>
    <x v="4"/>
    <x v="10"/>
    <x v="18"/>
    <x v="39"/>
    <x v="3"/>
    <x v="806"/>
    <n v="89"/>
    <n v="1400000"/>
    <n v="124600000"/>
    <n v="0"/>
    <n v="124600000"/>
    <m/>
    <n v="0"/>
    <n v="370337"/>
    <n v="197513"/>
    <n v="691296"/>
    <n v="691296"/>
    <n v="1185077"/>
    <n v="987564"/>
    <n v="2399784"/>
    <n v="16022114"/>
    <n v="50543599"/>
    <n v="51313901"/>
    <n v="197519"/>
    <s v="WA.4345.EBC.996.301.A"/>
    <s v="WA.4345.EBC.996.301.A.524111"/>
    <s v="WA.4345.EBC.996.301.A.524111.001312"/>
    <s v="001312"/>
    <s v="WA.4345.EBC.996.301.A.524111.2"/>
    <s v="2"/>
    <s v="Tugas Belajar Baru"/>
    <x v="1"/>
    <s v="Perencanaan dan Evaluasi"/>
    <s v="Perencanaan"/>
    <s v="Belanja Barang"/>
    <s v="Belanja Barang Non Operasional"/>
    <s v="Perjalanan Dinas"/>
    <s v="Non Covid"/>
  </r>
  <r>
    <s v="12"/>
    <s v="626402"/>
    <s v="SEKRETARIAT BADAN RISET DAN SUMBERDAYA MANUSIA KELAUTAN DAN PERIKANAN"/>
    <x v="0"/>
    <x v="2"/>
    <x v="4"/>
    <x v="10"/>
    <x v="18"/>
    <x v="40"/>
    <x v="0"/>
    <x v="126"/>
    <n v="100"/>
    <n v="70000"/>
    <n v="7000000"/>
    <n v="0"/>
    <n v="7000000"/>
    <m/>
    <n v="0"/>
    <n v="561900"/>
    <n v="557601"/>
    <n v="526896"/>
    <n v="1122572"/>
    <n v="1871772"/>
    <n v="518299"/>
    <n v="714282"/>
    <n v="437852"/>
    <n v="303171"/>
    <n v="262834"/>
    <n v="122821"/>
    <s v="WA.4345.EBC.996.301.B"/>
    <s v="WA.4345.EBC.996.301.B.521211"/>
    <s v="WA.4345.EBC.996.301.B.521211.001313"/>
    <s v="001313"/>
    <s v="WA.4345.EBC.996.301.B.521211.1"/>
    <s v="1"/>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0"/>
    <x v="133"/>
    <n v="8"/>
    <n v="1500000"/>
    <n v="12000000"/>
    <n v="0"/>
    <n v="12000000"/>
    <m/>
    <n v="0"/>
    <n v="963257"/>
    <n v="955888"/>
    <n v="903251"/>
    <n v="1924409"/>
    <n v="3208752"/>
    <n v="888513"/>
    <n v="1224484"/>
    <n v="750604"/>
    <n v="519721"/>
    <n v="450573"/>
    <n v="210548"/>
    <s v="WA.4345.EBC.996.301.B"/>
    <s v="WA.4345.EBC.996.301.B.521211"/>
    <s v="WA.4345.EBC.996.301.B.521211.001314"/>
    <s v="001314"/>
    <s v="WA.4345.EBC.996.301.B.521211.2"/>
    <s v="2"/>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0"/>
    <x v="37"/>
    <n v="8"/>
    <n v="1500000"/>
    <n v="12000000"/>
    <n v="0"/>
    <n v="12000000"/>
    <m/>
    <n v="0"/>
    <n v="963257"/>
    <n v="955888"/>
    <n v="903251"/>
    <n v="1924409"/>
    <n v="3208752"/>
    <n v="888513"/>
    <n v="1224484"/>
    <n v="750604"/>
    <n v="519721"/>
    <n v="450573"/>
    <n v="210548"/>
    <s v="WA.4345.EBC.996.301.B"/>
    <s v="WA.4345.EBC.996.301.B.521211"/>
    <s v="WA.4345.EBC.996.301.B.521211.001315"/>
    <s v="001315"/>
    <s v="WA.4345.EBC.996.301.B.521211.3"/>
    <s v="3"/>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0"/>
    <x v="134"/>
    <n v="30"/>
    <n v="350000"/>
    <n v="10500000"/>
    <n v="0"/>
    <n v="10500000"/>
    <m/>
    <n v="0"/>
    <n v="842850"/>
    <n v="836402"/>
    <n v="790345"/>
    <n v="1683858"/>
    <n v="2807658"/>
    <n v="777449"/>
    <n v="1071424"/>
    <n v="656778"/>
    <n v="454756"/>
    <n v="394251"/>
    <n v="184229"/>
    <s v="WA.4345.EBC.996.301.B"/>
    <s v="WA.4345.EBC.996.301.B.521211"/>
    <s v="WA.4345.EBC.996.301.B.521211.001317"/>
    <s v="001317"/>
    <s v="WA.4345.EBC.996.301.B.521211.5"/>
    <s v="5"/>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0"/>
    <x v="653"/>
    <n v="54"/>
    <n v="280000"/>
    <n v="15120000"/>
    <n v="0"/>
    <n v="15120000"/>
    <m/>
    <n v="0"/>
    <n v="1213704"/>
    <n v="1204419"/>
    <n v="1138096"/>
    <n v="2424755"/>
    <n v="4043028"/>
    <n v="1119526"/>
    <n v="1542850"/>
    <n v="945761"/>
    <n v="654848"/>
    <n v="567722"/>
    <n v="265291"/>
    <s v="WA.4345.EBC.996.301.B"/>
    <s v="WA.4345.EBC.996.301.B.521211"/>
    <s v="WA.4345.EBC.996.301.B.521211.001318"/>
    <s v="001318"/>
    <s v="WA.4345.EBC.996.301.B.521211.6"/>
    <s v="6"/>
    <s v="Lanjutan Tugas Belajar"/>
    <x v="1"/>
    <s v="Perencanaan dan Evaluasi"/>
    <s v="Perencanaan"/>
    <s v="Belanja Barang"/>
    <s v="Belanja Barang Non Operasional"/>
    <s v="Belanja Bahan"/>
    <s v="Non Covid"/>
  </r>
  <r>
    <s v="12"/>
    <s v="626402"/>
    <s v="SEKRETARIAT BADAN RISET DAN SUMBERDAYA MANUSIA KELAUTAN DAN PERIKANAN"/>
    <x v="0"/>
    <x v="2"/>
    <x v="4"/>
    <x v="10"/>
    <x v="18"/>
    <x v="40"/>
    <x v="9"/>
    <x v="802"/>
    <n v="101"/>
    <n v="52048000"/>
    <n v="5256842000"/>
    <n v="0"/>
    <n v="5256842000"/>
    <m/>
    <n v="0"/>
    <n v="421974269"/>
    <n v="418746051"/>
    <n v="395687348"/>
    <n v="843026191"/>
    <n v="1405658550"/>
    <n v="389230911"/>
    <n v="536410002"/>
    <n v="328817108"/>
    <n v="227674257"/>
    <n v="197382500"/>
    <n v="92234813"/>
    <s v="WA.4345.EBC.996.301.B"/>
    <s v="WA.4345.EBC.996.301.B.521219"/>
    <s v="WA.4345.EBC.996.301.B.521219.001319"/>
    <s v="001319"/>
    <s v="WA.4345.EBC.996.301.B.521219.1"/>
    <s v="1"/>
    <s v="Lanjutan Tugas Belajar"/>
    <x v="1"/>
    <s v="Perencanaan dan Evaluasi"/>
    <s v="Perencanaan"/>
    <s v="Belanja Barang"/>
    <s v="Belanja Barang Non Operasional"/>
    <s v="Non Ops Lainnya"/>
    <s v="Non Covid"/>
  </r>
  <r>
    <s v="12"/>
    <s v="626402"/>
    <s v="SEKRETARIAT BADAN RISET DAN SUMBERDAYA MANUSIA KELAUTAN DAN PERIKANAN"/>
    <x v="0"/>
    <x v="2"/>
    <x v="4"/>
    <x v="10"/>
    <x v="18"/>
    <x v="40"/>
    <x v="9"/>
    <x v="803"/>
    <n v="3"/>
    <n v="250000"/>
    <n v="750000"/>
    <n v="0"/>
    <n v="750000"/>
    <m/>
    <n v="0"/>
    <n v="60204"/>
    <n v="59743"/>
    <n v="56453"/>
    <n v="120276"/>
    <n v="200547"/>
    <n v="55532"/>
    <n v="76530"/>
    <n v="46913"/>
    <n v="32482.999999999996"/>
    <n v="28161"/>
    <n v="13158"/>
    <s v="WA.4345.EBC.996.301.B"/>
    <s v="WA.4345.EBC.996.301.B.521219"/>
    <s v="WA.4345.EBC.996.301.B.521219.001320"/>
    <s v="001320"/>
    <s v="WA.4345.EBC.996.301.B.521219.2"/>
    <s v="2"/>
    <s v="Lanjutan Tugas Belajar"/>
    <x v="1"/>
    <s v="Perencanaan dan Evaluasi"/>
    <s v="Perencanaan"/>
    <s v="Belanja Barang"/>
    <s v="Belanja Barang Non Operasional"/>
    <s v="Non Ops Lainnya"/>
    <s v="Non Covid"/>
  </r>
  <r>
    <s v="12"/>
    <s v="626402"/>
    <s v="SEKRETARIAT BADAN RISET DAN SUMBERDAYA MANUSIA KELAUTAN DAN PERIKANAN"/>
    <x v="0"/>
    <x v="2"/>
    <x v="4"/>
    <x v="10"/>
    <x v="18"/>
    <x v="40"/>
    <x v="3"/>
    <x v="805"/>
    <n v="20"/>
    <n v="5500000"/>
    <n v="110000000"/>
    <n v="0"/>
    <n v="110000000"/>
    <m/>
    <n v="0"/>
    <n v="8829858"/>
    <n v="8762307"/>
    <n v="8279800.9999999991"/>
    <n v="17640416"/>
    <n v="29413561"/>
    <n v="8144700"/>
    <n v="11224439"/>
    <n v="6880534"/>
    <n v="4764109"/>
    <n v="4130251"/>
    <n v="1930024"/>
    <s v="WA.4345.EBC.996.301.B"/>
    <s v="WA.4345.EBC.996.301.B.524111"/>
    <s v="WA.4345.EBC.996.301.B.524111.001322"/>
    <s v="001322"/>
    <s v="WA.4345.EBC.996.301.B.524111.1"/>
    <s v="1"/>
    <s v="Lanjutan Tugas Belajar"/>
    <x v="1"/>
    <s v="Perencanaan dan Evaluasi"/>
    <s v="Perencanaan"/>
    <s v="Belanja Barang"/>
    <s v="Belanja Barang Non Operasional"/>
    <s v="Perjalanan Dinas"/>
    <s v="Non Covid"/>
  </r>
  <r>
    <s v="12"/>
    <s v="626402"/>
    <s v="SEKRETARIAT BADAN RISET DAN SUMBERDAYA MANUSIA KELAUTAN DAN PERIKANAN"/>
    <x v="0"/>
    <x v="2"/>
    <x v="4"/>
    <x v="10"/>
    <x v="18"/>
    <x v="40"/>
    <x v="3"/>
    <x v="806"/>
    <n v="28"/>
    <n v="1500000"/>
    <n v="42000000"/>
    <n v="0"/>
    <n v="42000000"/>
    <m/>
    <n v="0"/>
    <n v="3371400"/>
    <n v="3345608"/>
    <n v="3161379"/>
    <n v="6735432"/>
    <n v="11230632"/>
    <n v="3109794"/>
    <n v="4285695"/>
    <n v="2627113"/>
    <n v="1819023"/>
    <n v="1577005"/>
    <n v="736919"/>
    <s v="WA.4345.EBC.996.301.B"/>
    <s v="WA.4345.EBC.996.301.B.524111"/>
    <s v="WA.4345.EBC.996.301.B.524111.001323"/>
    <s v="001323"/>
    <s v="WA.4345.EBC.996.301.B.524111.2"/>
    <s v="2"/>
    <s v="Lanjutan Tugas Belajar"/>
    <x v="1"/>
    <s v="Perencanaan dan Evaluasi"/>
    <s v="Perencanaan"/>
    <s v="Belanja Barang"/>
    <s v="Belanja Barang Non Operasional"/>
    <s v="Perjalanan Dinas"/>
    <s v="Non Covid"/>
  </r>
  <r>
    <s v="12"/>
    <s v="626402"/>
    <s v="SEKRETARIAT BADAN RISET DAN SUMBERDAYA MANUSIA KELAUTAN DAN PERIKANAN"/>
    <x v="0"/>
    <x v="2"/>
    <x v="4"/>
    <x v="10"/>
    <x v="18"/>
    <x v="40"/>
    <x v="26"/>
    <x v="807"/>
    <n v="108"/>
    <n v="850000"/>
    <n v="91800000"/>
    <n v="0"/>
    <n v="91800000"/>
    <m/>
    <n v="0"/>
    <n v="7368918"/>
    <n v="7312544"/>
    <n v="6909871"/>
    <n v="14721729"/>
    <n v="24546953"/>
    <n v="6797122"/>
    <n v="9367304"/>
    <n v="5742119"/>
    <n v="3975866"/>
    <n v="3446882"/>
    <n v="1610692"/>
    <s v="WA.4345.EBC.996.301.B"/>
    <s v="WA.4345.EBC.996.301.B.524119"/>
    <s v="WA.4345.EBC.996.301.B.524119.001324"/>
    <s v="001324"/>
    <s v="WA.4345.EBC.996.301.B.524119.1"/>
    <s v="1"/>
    <s v="Lanjutan Tugas Belajar"/>
    <x v="1"/>
    <s v="Perencanaan dan Evaluasi"/>
    <s v="Perencanaan"/>
    <s v="Belanja Barang"/>
    <s v="Belanja Barang Non Operasional"/>
    <s v="Perjalanan Dinas"/>
    <s v="Non Covid"/>
  </r>
  <r>
    <s v="12"/>
    <s v="626402"/>
    <s v="SEKRETARIAT BADAN RISET DAN SUMBERDAYA MANUSIA KELAUTAN DAN PERIKANAN"/>
    <x v="0"/>
    <x v="2"/>
    <x v="4"/>
    <x v="10"/>
    <x v="18"/>
    <x v="40"/>
    <x v="26"/>
    <x v="808"/>
    <n v="54"/>
    <n v="450000"/>
    <n v="24300000"/>
    <n v="0"/>
    <n v="24300000"/>
    <m/>
    <n v="0"/>
    <n v="1950596"/>
    <n v="1935673"/>
    <n v="1829083"/>
    <n v="3896928"/>
    <n v="6497723"/>
    <n v="1799238"/>
    <n v="2479581"/>
    <n v="1519973"/>
    <n v="1052435"/>
    <n v="912410"/>
    <n v="426360"/>
    <s v="WA.4345.EBC.996.301.B"/>
    <s v="WA.4345.EBC.996.301.B.524119"/>
    <s v="WA.4345.EBC.996.301.B.524119.001325"/>
    <s v="001325"/>
    <s v="WA.4345.EBC.996.301.B.524119.2"/>
    <s v="2"/>
    <s v="Lanjutan Tugas Belajar"/>
    <x v="1"/>
    <s v="Perencanaan dan Evaluasi"/>
    <s v="Perencanaan"/>
    <s v="Belanja Barang"/>
    <s v="Belanja Barang Non Operasional"/>
    <s v="Perjalanan Dinas"/>
    <s v="Non Covid"/>
  </r>
  <r>
    <s v="12"/>
    <s v="626402"/>
    <s v="SEKRETARIAT BADAN RISET DAN SUMBERDAYA MANUSIA KELAUTAN DAN PERIKANAN"/>
    <x v="0"/>
    <x v="2"/>
    <x v="4"/>
    <x v="10"/>
    <x v="18"/>
    <x v="40"/>
    <x v="26"/>
    <x v="809"/>
    <n v="54"/>
    <n v="1650000"/>
    <n v="89100000"/>
    <n v="0"/>
    <n v="89100000"/>
    <m/>
    <n v="0"/>
    <n v="7152185"/>
    <n v="7097469"/>
    <n v="6706639"/>
    <n v="14288737"/>
    <n v="23824984"/>
    <n v="6597206"/>
    <n v="9091795"/>
    <n v="5573233"/>
    <n v="3858927"/>
    <n v="3345501"/>
    <n v="1563324"/>
    <s v="WA.4345.EBC.996.301.B"/>
    <s v="WA.4345.EBC.996.301.B.524119"/>
    <s v="WA.4345.EBC.996.301.B.524119.001326"/>
    <s v="001326"/>
    <s v="WA.4345.EBC.996.301.B.524119.3"/>
    <s v="3"/>
    <s v="Lanjutan Tugas Belajar"/>
    <x v="1"/>
    <s v="Perencanaan dan Evaluasi"/>
    <s v="Perencanaan"/>
    <s v="Belanja Barang"/>
    <s v="Belanja Barang Non Operasional"/>
    <s v="Perjalanan Dinas"/>
    <s v="Non Covid"/>
  </r>
  <r>
    <s v="12"/>
    <s v="626402"/>
    <s v="SEKRETARIAT BADAN RISET DAN SUMBERDAYA MANUSIA KELAUTAN DAN PERIKANAN"/>
    <x v="0"/>
    <x v="2"/>
    <x v="4"/>
    <x v="10"/>
    <x v="18"/>
    <x v="41"/>
    <x v="0"/>
    <x v="28"/>
    <n v="6"/>
    <n v="1500000"/>
    <n v="9000000"/>
    <n v="0"/>
    <n v="9000000"/>
    <m/>
    <n v="0"/>
    <n v="0"/>
    <n v="193506"/>
    <n v="193506"/>
    <n v="0"/>
    <n v="193506"/>
    <n v="193506"/>
    <n v="0"/>
    <n v="193506"/>
    <n v="7838966"/>
    <n v="193504"/>
    <n v="0"/>
    <s v="WA.4345.EBC.996.301.C"/>
    <s v="WA.4345.EBC.996.301.C.521211"/>
    <s v="WA.4345.EBC.996.301.C.521211.001327"/>
    <s v="001327"/>
    <s v="WA.4345.EBC.996.301.C.521211.1"/>
    <s v="1"/>
    <s v="Tugas Belajar Luar Negeri"/>
    <x v="1"/>
    <s v="Perencanaan dan Evaluasi"/>
    <s v="Perencanaan"/>
    <s v="Belanja Barang"/>
    <s v="Belanja Barang Non Operasional"/>
    <s v="Belanja Bahan"/>
    <s v="Non Covid"/>
  </r>
  <r>
    <s v="12"/>
    <s v="626402"/>
    <s v="SEKRETARIAT BADAN RISET DAN SUMBERDAYA MANUSIA KELAUTAN DAN PERIKANAN"/>
    <x v="0"/>
    <x v="2"/>
    <x v="4"/>
    <x v="10"/>
    <x v="18"/>
    <x v="41"/>
    <x v="0"/>
    <x v="2"/>
    <n v="6"/>
    <n v="1500000"/>
    <n v="9000000"/>
    <n v="0"/>
    <n v="9000000"/>
    <m/>
    <n v="0"/>
    <n v="0"/>
    <n v="193506"/>
    <n v="193506"/>
    <n v="0"/>
    <n v="193506"/>
    <n v="193506"/>
    <n v="0"/>
    <n v="193506"/>
    <n v="7838966"/>
    <n v="193504"/>
    <n v="0"/>
    <s v="WA.4345.EBC.996.301.C"/>
    <s v="WA.4345.EBC.996.301.C.521211"/>
    <s v="WA.4345.EBC.996.301.C.521211.001328"/>
    <s v="001328"/>
    <s v="WA.4345.EBC.996.301.C.521211.2"/>
    <s v="2"/>
    <s v="Tugas Belajar Luar Negeri"/>
    <x v="1"/>
    <s v="Perencanaan dan Evaluasi"/>
    <s v="Perencanaan"/>
    <s v="Belanja Barang"/>
    <s v="Belanja Barang Non Operasional"/>
    <s v="Belanja Bahan"/>
    <s v="Non Covid"/>
  </r>
  <r>
    <s v="12"/>
    <s v="626402"/>
    <s v="SEKRETARIAT BADAN RISET DAN SUMBERDAYA MANUSIA KELAUTAN DAN PERIKANAN"/>
    <x v="0"/>
    <x v="2"/>
    <x v="4"/>
    <x v="10"/>
    <x v="18"/>
    <x v="41"/>
    <x v="9"/>
    <x v="810"/>
    <n v="2"/>
    <n v="10000000"/>
    <n v="20000000"/>
    <n v="0"/>
    <n v="20000000"/>
    <m/>
    <n v="0"/>
    <n v="0"/>
    <n v="430013"/>
    <n v="430013"/>
    <n v="0"/>
    <n v="430013"/>
    <n v="430013"/>
    <n v="0"/>
    <n v="430013"/>
    <n v="17419924"/>
    <n v="430011"/>
    <n v="0"/>
    <s v="WA.4345.EBC.996.301.C"/>
    <s v="WA.4345.EBC.996.301.C.521219"/>
    <s v="WA.4345.EBC.996.301.C.521219.001330"/>
    <s v="001330"/>
    <s v="WA.4345.EBC.996.301.C.521219.1"/>
    <s v="1"/>
    <s v="Tugas Belajar Luar Negeri"/>
    <x v="1"/>
    <s v="Perencanaan dan Evaluasi"/>
    <s v="Perencanaan"/>
    <s v="Belanja Barang"/>
    <s v="Belanja Barang Non Operasional"/>
    <s v="Non Ops Lainnya"/>
    <s v="Non Covid"/>
  </r>
  <r>
    <s v="12"/>
    <s v="626402"/>
    <s v="SEKRETARIAT BADAN RISET DAN SUMBERDAYA MANUSIA KELAUTAN DAN PERIKANAN"/>
    <x v="0"/>
    <x v="2"/>
    <x v="4"/>
    <x v="10"/>
    <x v="18"/>
    <x v="41"/>
    <x v="39"/>
    <x v="811"/>
    <n v="3"/>
    <n v="47347000"/>
    <n v="142041000"/>
    <n v="0"/>
    <n v="142041000"/>
    <m/>
    <n v="0"/>
    <n v="0"/>
    <n v="3053971"/>
    <n v="3053971"/>
    <n v="0"/>
    <n v="3053971"/>
    <n v="3053971"/>
    <n v="0"/>
    <n v="3053971"/>
    <n v="123717167"/>
    <n v="3053978"/>
    <n v="0"/>
    <s v="WA.4345.EBC.996.301.C"/>
    <s v="WA.4345.EBC.996.301.C.524211"/>
    <s v="WA.4345.EBC.996.301.C.524211.001331"/>
    <s v="001331"/>
    <s v="WA.4345.EBC.996.301.C.524211.1"/>
    <s v="1"/>
    <s v="Tugas Belajar Luar Negeri"/>
    <x v="1"/>
    <s v="Perencanaan dan Evaluasi"/>
    <s v="Perencanaan"/>
    <s v="Belanja Barang"/>
    <s v="Belanja Barang Non Operasional"/>
    <s v="Perjalanan Dinas"/>
    <s v="Non Covid"/>
  </r>
  <r>
    <s v="12"/>
    <s v="626402"/>
    <s v="SEKRETARIAT BADAN RISET DAN SUMBERDAYA MANUSIA KELAUTAN DAN PERIKANAN"/>
    <x v="0"/>
    <x v="2"/>
    <x v="4"/>
    <x v="10"/>
    <x v="19"/>
    <x v="42"/>
    <x v="0"/>
    <x v="126"/>
    <n v="100"/>
    <n v="70000"/>
    <n v="7000000"/>
    <n v="0"/>
    <n v="7000000"/>
    <m/>
    <n v="0"/>
    <n v="0"/>
    <n v="307119"/>
    <n v="422288"/>
    <n v="307119"/>
    <n v="422288"/>
    <n v="1074915"/>
    <n v="1190084"/>
    <n v="1151695"/>
    <n v="767796"/>
    <n v="1190084"/>
    <n v="166612"/>
    <s v="WA.4345.EBC.996.302.A"/>
    <s v="WA.4345.EBC.996.302.A.521211"/>
    <s v="WA.4345.EBC.996.302.A.521211.001332"/>
    <s v="001332"/>
    <s v="WA.4345.EBC.996.302.A.521211.1"/>
    <s v="1"/>
    <s v="Aparatur KKP yang Diberikan Izin Belajar"/>
    <x v="1"/>
    <s v="Perencanaan dan Evaluasi"/>
    <s v="Perencanaan"/>
    <s v="Belanja Barang"/>
    <s v="Belanja Barang Non Operasional"/>
    <s v="Belanja Bahan"/>
    <s v="Non Covid"/>
  </r>
  <r>
    <s v="12"/>
    <s v="626402"/>
    <s v="SEKRETARIAT BADAN RISET DAN SUMBERDAYA MANUSIA KELAUTAN DAN PERIKANAN"/>
    <x v="0"/>
    <x v="2"/>
    <x v="4"/>
    <x v="10"/>
    <x v="19"/>
    <x v="42"/>
    <x v="0"/>
    <x v="133"/>
    <n v="8"/>
    <n v="1500000"/>
    <n v="12000000"/>
    <n v="0"/>
    <n v="12000000"/>
    <m/>
    <n v="0"/>
    <n v="0"/>
    <n v="526489"/>
    <n v="723922"/>
    <n v="526489"/>
    <n v="723922"/>
    <n v="1842711"/>
    <n v="2040145"/>
    <n v="1974334"/>
    <n v="1316222"/>
    <n v="2040145"/>
    <n v="285621"/>
    <s v="WA.4345.EBC.996.302.A"/>
    <s v="WA.4345.EBC.996.302.A.521211"/>
    <s v="WA.4345.EBC.996.302.A.521211.001333"/>
    <s v="001333"/>
    <s v="WA.4345.EBC.996.302.A.521211.2"/>
    <s v="2"/>
    <s v="Aparatur KKP yang Diberikan Izin Belajar"/>
    <x v="1"/>
    <s v="Perencanaan dan Evaluasi"/>
    <s v="Perencanaan"/>
    <s v="Belanja Barang"/>
    <s v="Belanja Barang Non Operasional"/>
    <s v="Belanja Bahan"/>
    <s v="Non Covid"/>
  </r>
  <r>
    <s v="12"/>
    <s v="626402"/>
    <s v="SEKRETARIAT BADAN RISET DAN SUMBERDAYA MANUSIA KELAUTAN DAN PERIKANAN"/>
    <x v="0"/>
    <x v="2"/>
    <x v="4"/>
    <x v="10"/>
    <x v="19"/>
    <x v="42"/>
    <x v="0"/>
    <x v="37"/>
    <n v="8"/>
    <n v="1500000"/>
    <n v="12000000"/>
    <n v="0"/>
    <n v="12000000"/>
    <m/>
    <n v="0"/>
    <n v="0"/>
    <n v="526489"/>
    <n v="723922"/>
    <n v="526489"/>
    <n v="723922"/>
    <n v="1842711"/>
    <n v="2040145"/>
    <n v="1974334"/>
    <n v="1316222"/>
    <n v="2040145"/>
    <n v="285621"/>
    <s v="WA.4345.EBC.996.302.A"/>
    <s v="WA.4345.EBC.996.302.A.521211"/>
    <s v="WA.4345.EBC.996.302.A.521211.001334"/>
    <s v="001334"/>
    <s v="WA.4345.EBC.996.302.A.521211.3"/>
    <s v="3"/>
    <s v="Aparatur KKP yang Diberikan Izin Belajar"/>
    <x v="1"/>
    <s v="Perencanaan dan Evaluasi"/>
    <s v="Perencanaan"/>
    <s v="Belanja Barang"/>
    <s v="Belanja Barang Non Operasional"/>
    <s v="Belanja Bahan"/>
    <s v="Non Covid"/>
  </r>
  <r>
    <s v="12"/>
    <s v="626402"/>
    <s v="SEKRETARIAT BADAN RISET DAN SUMBERDAYA MANUSIA KELAUTAN DAN PERIKANAN"/>
    <x v="0"/>
    <x v="2"/>
    <x v="4"/>
    <x v="10"/>
    <x v="19"/>
    <x v="42"/>
    <x v="3"/>
    <x v="812"/>
    <n v="10"/>
    <n v="5217000"/>
    <n v="52170000"/>
    <n v="0"/>
    <n v="52170000"/>
    <m/>
    <n v="0"/>
    <n v="0"/>
    <n v="2288910"/>
    <n v="3147252"/>
    <n v="2288910"/>
    <n v="3147252"/>
    <n v="8011188"/>
    <n v="8869529"/>
    <n v="8583415"/>
    <n v="5722277"/>
    <n v="8869529"/>
    <n v="1241738"/>
    <s v="WA.4345.EBC.996.302.A"/>
    <s v="WA.4345.EBC.996.302.A.524111"/>
    <s v="WA.4345.EBC.996.302.A.524111.001336"/>
    <s v="001336"/>
    <s v="WA.4345.EBC.996.302.A.524111.1"/>
    <s v="1"/>
    <s v="Aparatur KKP yang Diberikan Izin Belajar"/>
    <x v="1"/>
    <s v="Perencanaan dan Evaluasi"/>
    <s v="Perencanaan"/>
    <s v="Belanja Barang"/>
    <s v="Belanja Barang Non Operasional"/>
    <s v="Perjalanan Dinas"/>
    <s v="Non Covi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C07F38-1BC6-420D-8985-30E0D861A864}" name="PivotTable8" cacheId="8"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rowHeaderCaption="Satker/Kegiatan">
  <location ref="I3:N8" firstHeaderRow="0" firstDataRow="1" firstDataCol="1"/>
  <pivotFields count="7">
    <pivotField axis="axisRow" allDrilled="1" showAll="0" dataSourceSort="1" defaultAttributeDrillState="1">
      <items count="2">
        <item x="0"/>
        <item t="default"/>
      </items>
    </pivotField>
    <pivotField axis="axisRow" allDrilled="1" showAll="0" defaultAttributeDrillState="1">
      <items count="4">
        <item x="2"/>
        <item x="1"/>
        <item x="0"/>
        <item t="default"/>
      </items>
    </pivotField>
    <pivotField dataField="1" subtotalTop="0" showAll="0" defaultSubtotal="0"/>
    <pivotField dataField="1" subtotalTop="0" showAll="0" defaultSubtotal="0"/>
    <pivotField dataField="1" subtotalTop="0" showAll="0" defaultSubtotal="0"/>
    <pivotField dataField="1" showAll="0"/>
    <pivotField dataField="1" showAll="0"/>
  </pivotFields>
  <rowFields count="2">
    <field x="0"/>
    <field x="1"/>
  </rowFields>
  <rowItems count="5">
    <i>
      <x/>
    </i>
    <i r="1">
      <x/>
    </i>
    <i r="1">
      <x v="1"/>
    </i>
    <i r="1">
      <x v="2"/>
    </i>
    <i t="grand">
      <x/>
    </i>
  </rowItems>
  <colFields count="1">
    <field x="-2"/>
  </colFields>
  <colItems count="5">
    <i>
      <x/>
    </i>
    <i i="1">
      <x v="1"/>
    </i>
    <i i="2">
      <x v="2"/>
    </i>
    <i i="3">
      <x v="3"/>
    </i>
    <i i="4">
      <x v="4"/>
    </i>
  </colItems>
  <dataFields count="5">
    <dataField name="Pagu - Blokir" fld="2" baseField="0" baseItem="0" numFmtId="41"/>
    <dataField name="Realisasi" fld="3" baseField="0" baseItem="0" numFmtId="41"/>
    <dataField fld="4" subtotal="count" baseField="0" baseItem="0"/>
    <dataField name="Sisa " fld="5" subtotal="count" baseField="0" baseItem="0"/>
    <dataField name="%Sisa " fld="6" subtotal="count" baseField="0" baseItem="0"/>
  </dataFields>
  <formats count="49">
    <format dxfId="171">
      <pivotArea outline="0" fieldPosition="0">
        <references count="1">
          <reference field="4294967294" count="1">
            <x v="1"/>
          </reference>
        </references>
      </pivotArea>
    </format>
    <format dxfId="170">
      <pivotArea field="0" type="button" dataOnly="0" labelOnly="1" outline="0" axis="axisRow" fieldPosition="0"/>
    </format>
    <format dxfId="169">
      <pivotArea dataOnly="0" labelOnly="1" outline="0" fieldPosition="0">
        <references count="1">
          <reference field="4294967294" count="3">
            <x v="0"/>
            <x v="1"/>
            <x v="2"/>
          </reference>
        </references>
      </pivotArea>
    </format>
    <format dxfId="168">
      <pivotArea field="0" type="button" dataOnly="0" labelOnly="1" outline="0" axis="axisRow" fieldPosition="0"/>
    </format>
    <format dxfId="167">
      <pivotArea dataOnly="0" labelOnly="1" outline="0" fieldPosition="0">
        <references count="1">
          <reference field="4294967294" count="3">
            <x v="0"/>
            <x v="1"/>
            <x v="2"/>
          </reference>
        </references>
      </pivotArea>
    </format>
    <format dxfId="166">
      <pivotArea type="all" dataOnly="0" outline="0" fieldPosition="0"/>
    </format>
    <format dxfId="165">
      <pivotArea outline="0" collapsedLevelsAreSubtotals="1" fieldPosition="0"/>
    </format>
    <format dxfId="164">
      <pivotArea field="0" type="button" dataOnly="0" labelOnly="1" outline="0" axis="axisRow" fieldPosition="0"/>
    </format>
    <format dxfId="163">
      <pivotArea dataOnly="0" labelOnly="1" fieldPosition="0">
        <references count="1">
          <reference field="0" count="0"/>
        </references>
      </pivotArea>
    </format>
    <format dxfId="162">
      <pivotArea dataOnly="0" labelOnly="1" grandRow="1" outline="0" fieldPosition="0"/>
    </format>
    <format dxfId="161">
      <pivotArea dataOnly="0" labelOnly="1" fieldPosition="0">
        <references count="2">
          <reference field="0" count="0" selected="0"/>
          <reference field="1" count="0"/>
        </references>
      </pivotArea>
    </format>
    <format dxfId="160">
      <pivotArea dataOnly="0" labelOnly="1" outline="0" fieldPosition="0">
        <references count="1">
          <reference field="4294967294" count="3">
            <x v="0"/>
            <x v="1"/>
            <x v="2"/>
          </reference>
        </references>
      </pivotArea>
    </format>
    <format dxfId="159">
      <pivotArea type="all" dataOnly="0" outline="0" fieldPosition="0"/>
    </format>
    <format dxfId="158">
      <pivotArea outline="0" collapsedLevelsAreSubtotals="1" fieldPosition="0"/>
    </format>
    <format dxfId="157">
      <pivotArea field="0" type="button" dataOnly="0" labelOnly="1" outline="0" axis="axisRow" fieldPosition="0"/>
    </format>
    <format dxfId="156">
      <pivotArea dataOnly="0" labelOnly="1" fieldPosition="0">
        <references count="1">
          <reference field="0" count="0"/>
        </references>
      </pivotArea>
    </format>
    <format dxfId="155">
      <pivotArea dataOnly="0" labelOnly="1" grandRow="1" outline="0" fieldPosition="0"/>
    </format>
    <format dxfId="154">
      <pivotArea dataOnly="0" labelOnly="1" fieldPosition="0">
        <references count="2">
          <reference field="0" count="0" selected="0"/>
          <reference field="1" count="0"/>
        </references>
      </pivotArea>
    </format>
    <format dxfId="153">
      <pivotArea dataOnly="0" labelOnly="1" outline="0" fieldPosition="0">
        <references count="1">
          <reference field="4294967294" count="3">
            <x v="0"/>
            <x v="1"/>
            <x v="2"/>
          </reference>
        </references>
      </pivotArea>
    </format>
    <format dxfId="152">
      <pivotArea dataOnly="0" labelOnly="1" fieldPosition="0">
        <references count="1">
          <reference field="0" count="0"/>
        </references>
      </pivotArea>
    </format>
    <format dxfId="151">
      <pivotArea dataOnly="0" labelOnly="1" fieldPosition="0">
        <references count="1">
          <reference field="1" count="0"/>
        </references>
      </pivotArea>
    </format>
    <format dxfId="150">
      <pivotArea collapsedLevelsAreSubtotals="1" fieldPosition="0">
        <references count="1">
          <reference field="0" count="0"/>
        </references>
      </pivotArea>
    </format>
    <format dxfId="149">
      <pivotArea dataOnly="0" labelOnly="1" fieldPosition="0">
        <references count="1">
          <reference field="0" count="0"/>
        </references>
      </pivotArea>
    </format>
    <format dxfId="148">
      <pivotArea dataOnly="0" labelOnly="1" fieldPosition="0">
        <references count="1">
          <reference field="0" count="0"/>
        </references>
      </pivotArea>
    </format>
    <format dxfId="147">
      <pivotArea dataOnly="0" labelOnly="1" grandRow="1" outline="0" fieldPosition="0"/>
    </format>
    <format dxfId="146">
      <pivotArea field="0" type="button" dataOnly="0" labelOnly="1" outline="0" axis="axisRow" fieldPosition="0"/>
    </format>
    <format dxfId="145">
      <pivotArea dataOnly="0" labelOnly="1" outline="0" fieldPosition="0">
        <references count="1">
          <reference field="4294967294" count="3">
            <x v="0"/>
            <x v="1"/>
            <x v="2"/>
          </reference>
        </references>
      </pivotArea>
    </format>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grandRow="1" outline="0" fieldPosition="0"/>
    </format>
    <format dxfId="140">
      <pivotArea dataOnly="0" labelOnly="1" fieldPosition="0">
        <references count="2">
          <reference field="0" count="0" selected="0"/>
          <reference field="1" count="0"/>
        </references>
      </pivotArea>
    </format>
    <format dxfId="139">
      <pivotArea dataOnly="0" labelOnly="1" outline="0" fieldPosition="0">
        <references count="1">
          <reference field="4294967294" count="3">
            <x v="0"/>
            <x v="1"/>
            <x v="2"/>
          </reference>
        </references>
      </pivotArea>
    </format>
    <format dxfId="138">
      <pivotArea type="all" dataOnly="0" outline="0" fieldPosition="0"/>
    </format>
    <format dxfId="137">
      <pivotArea outline="0" collapsedLevelsAreSubtotals="1" fieldPosition="0"/>
    </format>
    <format dxfId="136">
      <pivotArea field="0" type="button" dataOnly="0" labelOnly="1" outline="0" axis="axisRow" fieldPosition="0"/>
    </format>
    <format dxfId="135">
      <pivotArea dataOnly="0" labelOnly="1" grandRow="1" outline="0" fieldPosition="0"/>
    </format>
    <format dxfId="134">
      <pivotArea dataOnly="0" labelOnly="1" fieldPosition="0">
        <references count="2">
          <reference field="0" count="0" selected="0"/>
          <reference field="1" count="0"/>
        </references>
      </pivotArea>
    </format>
    <format dxfId="133">
      <pivotArea dataOnly="0" labelOnly="1" outline="0" fieldPosition="0">
        <references count="1">
          <reference field="4294967294" count="3">
            <x v="0"/>
            <x v="1"/>
            <x v="2"/>
          </reference>
        </references>
      </pivotArea>
    </format>
    <format dxfId="132">
      <pivotArea collapsedLevelsAreSubtotals="1" fieldPosition="0">
        <references count="1">
          <reference field="0" count="0"/>
        </references>
      </pivotArea>
    </format>
    <format dxfId="131">
      <pivotArea dataOnly="0" labelOnly="1" fieldPosition="0">
        <references count="1">
          <reference field="0" count="0"/>
        </references>
      </pivotArea>
    </format>
    <format dxfId="130">
      <pivotArea collapsedLevelsAreSubtotals="1" fieldPosition="0">
        <references count="2">
          <reference field="0" count="0" selected="0"/>
          <reference field="1" count="1">
            <x v="1"/>
          </reference>
        </references>
      </pivotArea>
    </format>
    <format dxfId="129">
      <pivotArea dataOnly="0" labelOnly="1" fieldPosition="0">
        <references count="2">
          <reference field="0" count="0" selected="0"/>
          <reference field="1" count="1">
            <x v="1"/>
          </reference>
        </references>
      </pivotArea>
    </format>
    <format dxfId="128">
      <pivotArea collapsedLevelsAreSubtotals="1" fieldPosition="0">
        <references count="2">
          <reference field="0" count="0" selected="0"/>
          <reference field="1" count="1">
            <x v="1"/>
          </reference>
        </references>
      </pivotArea>
    </format>
    <format dxfId="127">
      <pivotArea dataOnly="0" labelOnly="1" fieldPosition="0">
        <references count="2">
          <reference field="0" count="0" selected="0"/>
          <reference field="1" count="1">
            <x v="1"/>
          </reference>
        </references>
      </pivotArea>
    </format>
    <format dxfId="126">
      <pivotArea collapsedLevelsAreSubtotals="1" fieldPosition="0">
        <references count="1">
          <reference field="0" count="0"/>
        </references>
      </pivotArea>
    </format>
    <format dxfId="125">
      <pivotArea dataOnly="0" labelOnly="1" outline="0" fieldPosition="0">
        <references count="1">
          <reference field="4294967294" count="2">
            <x v="3"/>
            <x v="4"/>
          </reference>
        </references>
      </pivotArea>
    </format>
    <format dxfId="124">
      <pivotArea collapsedLevelsAreSubtotals="1" fieldPosition="0">
        <references count="1">
          <reference field="0" count="0"/>
        </references>
      </pivotArea>
    </format>
    <format dxfId="123">
      <pivotArea dataOnly="0" labelOnly="1" fieldPosition="0">
        <references count="1">
          <reference field="0" count="0"/>
        </references>
      </pivotArea>
    </format>
  </formats>
  <pivotHierarchies count="1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caption="Sisa "/>
    <pivotHierarchy dragToRow="0" dragToCol="0" dragToPage="0" dragToData="1" caption="%Sisa "/>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agu - Blokir"/>
    <pivotHierarchy dragToData="1" caption="Realisasi"/>
    <pivotHierarchy dragToData="1" caption="Sisa "/>
    <pivotHierarchy dragToData="1" caption="Lock Pagu _x000a_(Proses Revisi)"/>
    <pivotHierarchy dragToData="1"/>
  </pivotHierarchies>
  <pivotTableStyleInfo name="PivotStyleMedium2" showRowHeaders="1" showColHeaders="1" showRowStripes="0" showColStripes="0" showLastColumn="1"/>
  <rowHierarchiesUsage count="2">
    <rowHierarchyUsage hierarchyUsage="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8431BC-F407-4F93-82E5-DB7A395401C4}" name="PivotTable5" cacheId="9"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rowHeaderCaption="Satker/Kegiatan">
  <location ref="A3:G8" firstHeaderRow="0" firstDataRow="1" firstDataCol="1"/>
  <pivotFields count="8">
    <pivotField axis="axisRow" allDrilled="1" showAll="0" dataSourceSort="1" defaultAttributeDrillState="1">
      <items count="2">
        <item x="0"/>
        <item t="default"/>
      </items>
    </pivotField>
    <pivotField axis="axisRow" allDrilled="1" showAll="0" defaultAttributeDrillState="1">
      <items count="4">
        <item x="2"/>
        <item x="1"/>
        <item x="0"/>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0"/>
    <field x="1"/>
  </rowFields>
  <rowItems count="5">
    <i>
      <x/>
    </i>
    <i r="1">
      <x/>
    </i>
    <i r="1">
      <x v="1"/>
    </i>
    <i r="1">
      <x v="2"/>
    </i>
    <i t="grand">
      <x/>
    </i>
  </rowItems>
  <colFields count="1">
    <field x="-2"/>
  </colFields>
  <colItems count="6">
    <i>
      <x/>
    </i>
    <i i="1">
      <x v="1"/>
    </i>
    <i i="2">
      <x v="2"/>
    </i>
    <i i="3">
      <x v="3"/>
    </i>
    <i i="4">
      <x v="4"/>
    </i>
    <i i="5">
      <x v="5"/>
    </i>
  </colItems>
  <dataFields count="6">
    <dataField name="Pagu - Blokir" fld="2" baseField="0" baseItem="0" numFmtId="41"/>
    <dataField name="Lock Pagu _x000a_(Proses Revisi)" fld="3" baseField="0" baseItem="0" numFmtId="41"/>
    <dataField name="Realisasi" fld="4" baseField="0" baseItem="0" numFmtId="41"/>
    <dataField fld="5" subtotal="count" baseField="0" baseItem="0"/>
    <dataField name="Sisa " fld="6" baseField="0" baseItem="0" numFmtId="41"/>
    <dataField name="% Sisa " fld="7" subtotal="count" baseField="0" baseItem="0"/>
  </dataFields>
  <formats count="55">
    <format dxfId="226">
      <pivotArea collapsedLevelsAreSubtotals="1" fieldPosition="0">
        <references count="2">
          <reference field="4294967294" count="1" selected="0">
            <x v="1"/>
          </reference>
          <reference field="0" count="0"/>
        </references>
      </pivotArea>
    </format>
    <format dxfId="225">
      <pivotArea outline="0" collapsedLevelsAreSubtotals="1" fieldPosition="0">
        <references count="1">
          <reference field="4294967294" count="1" selected="0">
            <x v="1"/>
          </reference>
        </references>
      </pivotArea>
    </format>
    <format dxfId="224">
      <pivotArea dataOnly="0" labelOnly="1" outline="0" fieldPosition="0">
        <references count="1">
          <reference field="4294967294" count="1">
            <x v="1"/>
          </reference>
        </references>
      </pivotArea>
    </format>
    <format dxfId="223">
      <pivotArea outline="0" fieldPosition="0">
        <references count="1">
          <reference field="4294967294" count="1">
            <x v="2"/>
          </reference>
        </references>
      </pivotArea>
    </format>
    <format dxfId="222">
      <pivotArea outline="0" fieldPosition="0">
        <references count="1">
          <reference field="4294967294" count="1">
            <x v="4"/>
          </reference>
        </references>
      </pivotArea>
    </format>
    <format dxfId="221">
      <pivotArea field="0" type="button" dataOnly="0" labelOnly="1" outline="0" axis="axisRow" fieldPosition="0"/>
    </format>
    <format dxfId="220">
      <pivotArea dataOnly="0" labelOnly="1" outline="0" fieldPosition="0">
        <references count="1">
          <reference field="4294967294" count="5">
            <x v="0"/>
            <x v="1"/>
            <x v="2"/>
            <x v="3"/>
            <x v="4"/>
          </reference>
        </references>
      </pivotArea>
    </format>
    <format dxfId="219">
      <pivotArea field="0" type="button" dataOnly="0" labelOnly="1" outline="0" axis="axisRow" fieldPosition="0"/>
    </format>
    <format dxfId="218">
      <pivotArea dataOnly="0" labelOnly="1" outline="0" fieldPosition="0">
        <references count="1">
          <reference field="4294967294" count="5">
            <x v="0"/>
            <x v="1"/>
            <x v="2"/>
            <x v="3"/>
            <x v="4"/>
          </reference>
        </references>
      </pivotArea>
    </format>
    <format dxfId="217">
      <pivotArea type="all" dataOnly="0" outline="0" fieldPosition="0"/>
    </format>
    <format dxfId="216">
      <pivotArea outline="0" collapsedLevelsAreSubtotals="1" fieldPosition="0"/>
    </format>
    <format dxfId="215">
      <pivotArea field="0" type="button" dataOnly="0" labelOnly="1" outline="0" axis="axisRow" fieldPosition="0"/>
    </format>
    <format dxfId="214">
      <pivotArea dataOnly="0" labelOnly="1" fieldPosition="0">
        <references count="1">
          <reference field="0" count="0"/>
        </references>
      </pivotArea>
    </format>
    <format dxfId="213">
      <pivotArea dataOnly="0" labelOnly="1" grandRow="1" outline="0" fieldPosition="0"/>
    </format>
    <format dxfId="212">
      <pivotArea dataOnly="0" labelOnly="1" fieldPosition="0">
        <references count="2">
          <reference field="0" count="0" selected="0"/>
          <reference field="1" count="0"/>
        </references>
      </pivotArea>
    </format>
    <format dxfId="211">
      <pivotArea dataOnly="0" labelOnly="1" outline="0" fieldPosition="0">
        <references count="1">
          <reference field="4294967294" count="5">
            <x v="0"/>
            <x v="1"/>
            <x v="2"/>
            <x v="3"/>
            <x v="4"/>
          </reference>
        </references>
      </pivotArea>
    </format>
    <format dxfId="210">
      <pivotArea type="all" dataOnly="0" outline="0" fieldPosition="0"/>
    </format>
    <format dxfId="209">
      <pivotArea outline="0" collapsedLevelsAreSubtotals="1" fieldPosition="0"/>
    </format>
    <format dxfId="208">
      <pivotArea field="0" type="button" dataOnly="0" labelOnly="1" outline="0" axis="axisRow" fieldPosition="0"/>
    </format>
    <format dxfId="207">
      <pivotArea dataOnly="0" labelOnly="1" fieldPosition="0">
        <references count="1">
          <reference field="0" count="0"/>
        </references>
      </pivotArea>
    </format>
    <format dxfId="206">
      <pivotArea dataOnly="0" labelOnly="1" grandRow="1" outline="0" fieldPosition="0"/>
    </format>
    <format dxfId="205">
      <pivotArea dataOnly="0" labelOnly="1" fieldPosition="0">
        <references count="2">
          <reference field="0" count="0" selected="0"/>
          <reference field="1" count="0"/>
        </references>
      </pivotArea>
    </format>
    <format dxfId="204">
      <pivotArea dataOnly="0" labelOnly="1" outline="0" fieldPosition="0">
        <references count="1">
          <reference field="4294967294" count="5">
            <x v="0"/>
            <x v="1"/>
            <x v="2"/>
            <x v="3"/>
            <x v="4"/>
          </reference>
        </references>
      </pivotArea>
    </format>
    <format dxfId="203">
      <pivotArea dataOnly="0" labelOnly="1" fieldPosition="0">
        <references count="1">
          <reference field="0" count="0"/>
        </references>
      </pivotArea>
    </format>
    <format dxfId="202">
      <pivotArea dataOnly="0" labelOnly="1" fieldPosition="0">
        <references count="1">
          <reference field="1" count="0"/>
        </references>
      </pivotArea>
    </format>
    <format dxfId="201">
      <pivotArea collapsedLevelsAreSubtotals="1" fieldPosition="0">
        <references count="1">
          <reference field="0" count="0"/>
        </references>
      </pivotArea>
    </format>
    <format dxfId="200">
      <pivotArea dataOnly="0" labelOnly="1" fieldPosition="0">
        <references count="1">
          <reference field="0" count="0"/>
        </references>
      </pivotArea>
    </format>
    <format dxfId="199">
      <pivotArea dataOnly="0" labelOnly="1" fieldPosition="0">
        <references count="1">
          <reference field="0" count="0"/>
        </references>
      </pivotArea>
    </format>
    <format dxfId="198">
      <pivotArea dataOnly="0" labelOnly="1" grandRow="1" outline="0" fieldPosition="0"/>
    </format>
    <format dxfId="197">
      <pivotArea field="0" type="button" dataOnly="0" labelOnly="1" outline="0" axis="axisRow" fieldPosition="0"/>
    </format>
    <format dxfId="196">
      <pivotArea dataOnly="0" labelOnly="1" outline="0" fieldPosition="0">
        <references count="1">
          <reference field="4294967294" count="5">
            <x v="0"/>
            <x v="1"/>
            <x v="2"/>
            <x v="3"/>
            <x v="4"/>
          </reference>
        </references>
      </pivotArea>
    </format>
    <format dxfId="195">
      <pivotArea type="all" dataOnly="0" outline="0" fieldPosition="0"/>
    </format>
    <format dxfId="194">
      <pivotArea outline="0" collapsedLevelsAreSubtotals="1" fieldPosition="0"/>
    </format>
    <format dxfId="193">
      <pivotArea field="0" type="button" dataOnly="0" labelOnly="1" outline="0" axis="axisRow" fieldPosition="0"/>
    </format>
    <format dxfId="192">
      <pivotArea dataOnly="0" labelOnly="1" grandRow="1" outline="0" fieldPosition="0"/>
    </format>
    <format dxfId="191">
      <pivotArea dataOnly="0" labelOnly="1" fieldPosition="0">
        <references count="2">
          <reference field="0" count="0" selected="0"/>
          <reference field="1" count="0"/>
        </references>
      </pivotArea>
    </format>
    <format dxfId="190">
      <pivotArea dataOnly="0" labelOnly="1" outline="0" fieldPosition="0">
        <references count="1">
          <reference field="4294967294" count="5">
            <x v="0"/>
            <x v="1"/>
            <x v="2"/>
            <x v="3"/>
            <x v="4"/>
          </reference>
        </references>
      </pivotArea>
    </format>
    <format dxfId="189">
      <pivotArea type="all" dataOnly="0" outline="0" fieldPosition="0"/>
    </format>
    <format dxfId="188">
      <pivotArea outline="0" collapsedLevelsAreSubtotals="1" fieldPosition="0"/>
    </format>
    <format dxfId="187">
      <pivotArea field="0" type="button" dataOnly="0" labelOnly="1" outline="0" axis="axisRow" fieldPosition="0"/>
    </format>
    <format dxfId="186">
      <pivotArea dataOnly="0" labelOnly="1" grandRow="1" outline="0" fieldPosition="0"/>
    </format>
    <format dxfId="185">
      <pivotArea dataOnly="0" labelOnly="1" fieldPosition="0">
        <references count="2">
          <reference field="0" count="0" selected="0"/>
          <reference field="1" count="0"/>
        </references>
      </pivotArea>
    </format>
    <format dxfId="184">
      <pivotArea dataOnly="0" labelOnly="1" outline="0" fieldPosition="0">
        <references count="1">
          <reference field="4294967294" count="5">
            <x v="0"/>
            <x v="1"/>
            <x v="2"/>
            <x v="3"/>
            <x v="4"/>
          </reference>
        </references>
      </pivotArea>
    </format>
    <format dxfId="183">
      <pivotArea collapsedLevelsAreSubtotals="1" fieldPosition="0">
        <references count="1">
          <reference field="0" count="0"/>
        </references>
      </pivotArea>
    </format>
    <format dxfId="182">
      <pivotArea dataOnly="0" labelOnly="1" fieldPosition="0">
        <references count="1">
          <reference field="0" count="0"/>
        </references>
      </pivotArea>
    </format>
    <format dxfId="181">
      <pivotArea dataOnly="0" labelOnly="1" outline="0" fieldPosition="0">
        <references count="1">
          <reference field="4294967294" count="1">
            <x v="5"/>
          </reference>
        </references>
      </pivotArea>
    </format>
    <format dxfId="180">
      <pivotArea dataOnly="0" labelOnly="1" outline="0" fieldPosition="0">
        <references count="1">
          <reference field="4294967294" count="1">
            <x v="5"/>
          </reference>
        </references>
      </pivotArea>
    </format>
    <format dxfId="179">
      <pivotArea dataOnly="0" labelOnly="1" outline="0" fieldPosition="0">
        <references count="1">
          <reference field="4294967294" count="1">
            <x v="5"/>
          </reference>
        </references>
      </pivotArea>
    </format>
    <format dxfId="178">
      <pivotArea collapsedLevelsAreSubtotals="1" fieldPosition="0">
        <references count="2">
          <reference field="0" count="0" selected="0"/>
          <reference field="1" count="1">
            <x v="1"/>
          </reference>
        </references>
      </pivotArea>
    </format>
    <format dxfId="177">
      <pivotArea dataOnly="0" labelOnly="1" fieldPosition="0">
        <references count="2">
          <reference field="0" count="0" selected="0"/>
          <reference field="1" count="1">
            <x v="1"/>
          </reference>
        </references>
      </pivotArea>
    </format>
    <format dxfId="176">
      <pivotArea collapsedLevelsAreSubtotals="1" fieldPosition="0">
        <references count="2">
          <reference field="0" count="0" selected="0"/>
          <reference field="1" count="1">
            <x v="1"/>
          </reference>
        </references>
      </pivotArea>
    </format>
    <format dxfId="175">
      <pivotArea dataOnly="0" labelOnly="1" fieldPosition="0">
        <references count="2">
          <reference field="0" count="0" selected="0"/>
          <reference field="1" count="1">
            <x v="1"/>
          </reference>
        </references>
      </pivotArea>
    </format>
    <format dxfId="174">
      <pivotArea collapsedLevelsAreSubtotals="1" fieldPosition="0">
        <references count="1">
          <reference field="0" count="0"/>
        </references>
      </pivotArea>
    </format>
    <format dxfId="173">
      <pivotArea collapsedLevelsAreSubtotals="1" fieldPosition="0">
        <references count="1">
          <reference field="0" count="0"/>
        </references>
      </pivotArea>
    </format>
    <format dxfId="172">
      <pivotArea dataOnly="0" labelOnly="1" fieldPosition="0">
        <references count="1">
          <reference field="0" count="0"/>
        </references>
      </pivotArea>
    </format>
  </formats>
  <pivotHierarchies count="1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Sisa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agu - Blokir"/>
    <pivotHierarchy dragToData="1" caption="Realisasi"/>
    <pivotHierarchy dragToData="1" caption="Sisa "/>
    <pivotHierarchy dragToData="1" caption="Lock Pagu _x000a_(Proses Revisi)"/>
    <pivotHierarchy dragToData="1"/>
  </pivotHierarchies>
  <pivotTableStyleInfo name="PivotStyleMedium2" showRowHeaders="1" showColHeaders="1" showRowStripes="0" showColStripes="0" showLastColumn="1"/>
  <rowHierarchiesUsage count="2">
    <rowHierarchyUsage hierarchyUsage="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REALISASI TA.2023.xlsm!FA_Detil_16_SP2D">
        <x15:activeTabTopLevelEntity name="[FA_Detil_16_SP2D]"/>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A76553-FC02-4AE3-91BC-09BFCD889EBF}" name="PivotTable1" cacheId="10"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1:D553" firstHeaderRow="0" firstDataRow="1" firstDataCol="1"/>
  <pivotFields count="13">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11">
        <item x="0"/>
        <item x="1"/>
        <item x="2"/>
        <item x="3"/>
        <item x="4"/>
        <item x="5"/>
        <item x="6"/>
        <item x="7"/>
        <item x="8"/>
        <item x="9"/>
        <item t="default"/>
      </items>
    </pivotField>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2">
        <item s="1" x="0"/>
        <item t="default"/>
      </items>
    </pivotField>
  </pivotFields>
  <rowFields count="10">
    <field x="11"/>
    <field x="12"/>
    <field x="0"/>
    <field x="1"/>
    <field x="2"/>
    <field x="3"/>
    <field x="4"/>
    <field x="5"/>
    <field x="6"/>
    <field x="7"/>
  </rowFields>
  <rowItems count="552">
    <i>
      <x/>
    </i>
    <i r="1">
      <x/>
    </i>
    <i r="2">
      <x/>
    </i>
    <i r="3">
      <x/>
    </i>
    <i r="4">
      <x/>
    </i>
    <i r="5">
      <x/>
    </i>
    <i r="6">
      <x/>
    </i>
    <i r="7">
      <x/>
    </i>
    <i r="8">
      <x/>
    </i>
    <i r="9">
      <x/>
    </i>
    <i r="9">
      <x v="1"/>
    </i>
    <i r="9">
      <x v="2"/>
    </i>
    <i r="9">
      <x v="3"/>
    </i>
    <i r="8">
      <x v="1"/>
    </i>
    <i r="9">
      <x v="4"/>
    </i>
    <i r="8">
      <x v="2"/>
    </i>
    <i r="9">
      <x v="5"/>
    </i>
    <i r="7">
      <x v="1"/>
    </i>
    <i r="8">
      <x/>
    </i>
    <i r="9">
      <x/>
    </i>
    <i r="9">
      <x v="1"/>
    </i>
    <i r="9">
      <x v="2"/>
    </i>
    <i r="9">
      <x v="3"/>
    </i>
    <i r="8">
      <x v="1"/>
    </i>
    <i r="9">
      <x v="4"/>
    </i>
    <i r="8">
      <x v="2"/>
    </i>
    <i r="9">
      <x v="6"/>
    </i>
    <i r="6">
      <x v="1"/>
    </i>
    <i r="7">
      <x v="2"/>
    </i>
    <i r="8">
      <x/>
    </i>
    <i r="9">
      <x/>
    </i>
    <i r="9">
      <x v="7"/>
    </i>
    <i r="9">
      <x v="8"/>
    </i>
    <i r="9">
      <x v="9"/>
    </i>
    <i r="8">
      <x v="2"/>
    </i>
    <i r="9">
      <x v="10"/>
    </i>
    <i r="7">
      <x v="3"/>
    </i>
    <i r="8">
      <x/>
    </i>
    <i r="9">
      <x/>
    </i>
    <i r="9">
      <x v="7"/>
    </i>
    <i r="9">
      <x v="8"/>
    </i>
    <i r="9">
      <x v="11"/>
    </i>
    <i r="8">
      <x v="1"/>
    </i>
    <i r="9">
      <x v="4"/>
    </i>
    <i r="8">
      <x v="2"/>
    </i>
    <i r="9">
      <x v="12"/>
    </i>
    <i r="6">
      <x v="2"/>
    </i>
    <i r="7">
      <x v="4"/>
    </i>
    <i r="8">
      <x/>
    </i>
    <i r="9">
      <x/>
    </i>
    <i r="9">
      <x v="1"/>
    </i>
    <i r="9">
      <x v="2"/>
    </i>
    <i r="9">
      <x v="3"/>
    </i>
    <i r="9">
      <x v="13"/>
    </i>
    <i r="8">
      <x v="1"/>
    </i>
    <i r="9">
      <x v="4"/>
    </i>
    <i r="8">
      <x v="2"/>
    </i>
    <i r="9">
      <x v="14"/>
    </i>
    <i r="8">
      <x v="3"/>
    </i>
    <i r="9">
      <x v="15"/>
    </i>
    <i r="7">
      <x v="5"/>
    </i>
    <i r="8">
      <x/>
    </i>
    <i r="9">
      <x/>
    </i>
    <i r="9">
      <x v="1"/>
    </i>
    <i r="9">
      <x v="2"/>
    </i>
    <i r="9">
      <x v="3"/>
    </i>
    <i r="8">
      <x v="1"/>
    </i>
    <i r="9">
      <x v="4"/>
    </i>
    <i r="8">
      <x v="2"/>
    </i>
    <i r="9">
      <x v="16"/>
    </i>
    <i r="6">
      <x v="3"/>
    </i>
    <i r="7">
      <x v="6"/>
    </i>
    <i r="8">
      <x/>
    </i>
    <i r="9">
      <x/>
    </i>
    <i r="9">
      <x v="1"/>
    </i>
    <i r="9">
      <x v="2"/>
    </i>
    <i r="9">
      <x v="3"/>
    </i>
    <i r="8">
      <x v="2"/>
    </i>
    <i r="9">
      <x v="17"/>
    </i>
    <i r="7">
      <x v="7"/>
    </i>
    <i r="8">
      <x/>
    </i>
    <i r="9">
      <x/>
    </i>
    <i r="9">
      <x v="1"/>
    </i>
    <i r="9">
      <x v="2"/>
    </i>
    <i r="9">
      <x v="3"/>
    </i>
    <i r="9">
      <x v="18"/>
    </i>
    <i r="8">
      <x v="1"/>
    </i>
    <i r="9">
      <x v="4"/>
    </i>
    <i r="8">
      <x v="2"/>
    </i>
    <i r="9">
      <x v="19"/>
    </i>
    <i r="2">
      <x v="1"/>
    </i>
    <i r="3">
      <x v="1"/>
    </i>
    <i r="4">
      <x v="1"/>
    </i>
    <i r="5">
      <x v="1"/>
    </i>
    <i r="6">
      <x v="4"/>
    </i>
    <i r="7">
      <x v="8"/>
    </i>
    <i r="8">
      <x v="4"/>
    </i>
    <i r="9">
      <x v="20"/>
    </i>
    <i r="4">
      <x v="2"/>
    </i>
    <i r="5">
      <x v="2"/>
    </i>
    <i r="6">
      <x v="5"/>
    </i>
    <i r="7">
      <x v="9"/>
    </i>
    <i r="8">
      <x/>
    </i>
    <i r="9">
      <x/>
    </i>
    <i r="9">
      <x v="1"/>
    </i>
    <i r="9">
      <x v="2"/>
    </i>
    <i r="9">
      <x v="3"/>
    </i>
    <i r="8">
      <x v="5"/>
    </i>
    <i r="9">
      <x v="21"/>
    </i>
    <i r="9">
      <x v="22"/>
    </i>
    <i r="8">
      <x v="1"/>
    </i>
    <i r="9">
      <x v="4"/>
    </i>
    <i r="8">
      <x v="2"/>
    </i>
    <i r="9">
      <x v="23"/>
    </i>
    <i r="5">
      <x v="3"/>
    </i>
    <i r="6">
      <x v="6"/>
    </i>
    <i r="7">
      <x v="10"/>
    </i>
    <i r="8">
      <x/>
    </i>
    <i r="9">
      <x v="24"/>
    </i>
    <i r="9">
      <x v="7"/>
    </i>
    <i r="9">
      <x v="8"/>
    </i>
    <i r="9">
      <x v="25"/>
    </i>
    <i r="8">
      <x v="2"/>
    </i>
    <i r="9">
      <x v="26"/>
    </i>
    <i r="8">
      <x v="3"/>
    </i>
    <i r="9">
      <x v="27"/>
    </i>
    <i r="7">
      <x v="11"/>
    </i>
    <i r="8">
      <x/>
    </i>
    <i r="9">
      <x v="28"/>
    </i>
    <i r="9">
      <x v="29"/>
    </i>
    <i r="8">
      <x v="5"/>
    </i>
    <i r="9">
      <x v="21"/>
    </i>
    <i r="8">
      <x v="2"/>
    </i>
    <i r="9">
      <x v="30"/>
    </i>
    <i r="9">
      <x v="31"/>
    </i>
    <i r="7">
      <x v="12"/>
    </i>
    <i r="8">
      <x/>
    </i>
    <i r="9">
      <x v="24"/>
    </i>
    <i r="9">
      <x v="7"/>
    </i>
    <i r="9">
      <x v="8"/>
    </i>
    <i r="9">
      <x v="32"/>
    </i>
    <i r="8">
      <x v="6"/>
    </i>
    <i r="9">
      <x v="33"/>
    </i>
    <i r="8">
      <x v="2"/>
    </i>
    <i r="9">
      <x v="34"/>
    </i>
    <i r="8">
      <x v="3"/>
    </i>
    <i r="9">
      <x v="35"/>
    </i>
    <i r="7">
      <x v="13"/>
    </i>
    <i r="8">
      <x/>
    </i>
    <i r="9">
      <x v="24"/>
    </i>
    <i r="9">
      <x v="7"/>
    </i>
    <i r="9">
      <x v="8"/>
    </i>
    <i r="9">
      <x v="32"/>
    </i>
    <i r="8">
      <x v="2"/>
    </i>
    <i r="9">
      <x v="36"/>
    </i>
    <i r="8">
      <x v="3"/>
    </i>
    <i r="9">
      <x v="35"/>
    </i>
    <i r="7">
      <x v="14"/>
    </i>
    <i r="8">
      <x/>
    </i>
    <i r="9">
      <x v="24"/>
    </i>
    <i r="9">
      <x v="7"/>
    </i>
    <i r="9">
      <x v="8"/>
    </i>
    <i r="9">
      <x v="32"/>
    </i>
    <i r="8">
      <x v="5"/>
    </i>
    <i r="9">
      <x v="37"/>
    </i>
    <i r="8">
      <x v="2"/>
    </i>
    <i r="9">
      <x v="38"/>
    </i>
    <i r="8">
      <x v="3"/>
    </i>
    <i r="9">
      <x v="35"/>
    </i>
    <i r="7">
      <x v="15"/>
    </i>
    <i r="8">
      <x/>
    </i>
    <i r="9">
      <x/>
    </i>
    <i r="9">
      <x v="1"/>
    </i>
    <i r="9">
      <x v="2"/>
    </i>
    <i r="9">
      <x v="3"/>
    </i>
    <i r="8">
      <x v="5"/>
    </i>
    <i r="9">
      <x v="21"/>
    </i>
    <i r="8">
      <x v="1"/>
    </i>
    <i r="9">
      <x v="4"/>
    </i>
    <i r="8">
      <x v="2"/>
    </i>
    <i r="9">
      <x v="39"/>
    </i>
    <i r="7">
      <x v="16"/>
    </i>
    <i r="8">
      <x/>
    </i>
    <i r="9">
      <x/>
    </i>
    <i r="9">
      <x v="1"/>
    </i>
    <i r="9">
      <x v="2"/>
    </i>
    <i r="9">
      <x v="3"/>
    </i>
    <i r="8">
      <x v="5"/>
    </i>
    <i r="9">
      <x v="21"/>
    </i>
    <i r="8">
      <x v="2"/>
    </i>
    <i r="9">
      <x v="40"/>
    </i>
    <i r="7">
      <x v="17"/>
    </i>
    <i r="8">
      <x/>
    </i>
    <i r="9">
      <x/>
    </i>
    <i r="9">
      <x v="1"/>
    </i>
    <i r="9">
      <x v="2"/>
    </i>
    <i r="9">
      <x v="3"/>
    </i>
    <i r="8">
      <x v="2"/>
    </i>
    <i r="9">
      <x v="41"/>
    </i>
    <i r="7">
      <x v="18"/>
    </i>
    <i r="8">
      <x/>
    </i>
    <i r="9">
      <x/>
    </i>
    <i r="9">
      <x v="1"/>
    </i>
    <i r="9">
      <x v="2"/>
    </i>
    <i r="9">
      <x v="3"/>
    </i>
    <i r="8">
      <x v="2"/>
    </i>
    <i r="9">
      <x v="42"/>
    </i>
    <i r="5">
      <x v="4"/>
    </i>
    <i r="6">
      <x v="7"/>
    </i>
    <i r="7">
      <x v="19"/>
    </i>
    <i r="8">
      <x v="7"/>
    </i>
    <i r="9">
      <x v="43"/>
    </i>
    <i r="8">
      <x v="8"/>
    </i>
    <i r="9">
      <x v="44"/>
    </i>
    <i r="8">
      <x v="9"/>
    </i>
    <i r="9">
      <x v="45"/>
    </i>
    <i r="8">
      <x v="10"/>
    </i>
    <i r="9">
      <x v="46"/>
    </i>
    <i r="8">
      <x v="11"/>
    </i>
    <i r="9">
      <x v="47"/>
    </i>
    <i r="8">
      <x v="12"/>
    </i>
    <i r="9">
      <x v="48"/>
    </i>
    <i r="8">
      <x v="13"/>
    </i>
    <i r="9">
      <x v="49"/>
    </i>
    <i r="8">
      <x v="14"/>
    </i>
    <i r="9">
      <x v="50"/>
    </i>
    <i r="8">
      <x v="15"/>
    </i>
    <i r="9">
      <x v="51"/>
    </i>
    <i r="8">
      <x v="16"/>
    </i>
    <i r="9">
      <x v="52"/>
    </i>
    <i r="8">
      <x v="17"/>
    </i>
    <i r="9">
      <x v="53"/>
    </i>
    <i r="8">
      <x v="18"/>
    </i>
    <i r="9">
      <x v="54"/>
    </i>
    <i r="6">
      <x v="8"/>
    </i>
    <i r="7">
      <x v="20"/>
    </i>
    <i r="8">
      <x v="19"/>
    </i>
    <i r="9">
      <x v="55"/>
    </i>
    <i r="9">
      <x v="56"/>
    </i>
    <i r="9">
      <x v="57"/>
    </i>
    <i r="9">
      <x v="58"/>
    </i>
    <i r="9">
      <x v="59"/>
    </i>
    <i r="9">
      <x v="60"/>
    </i>
    <i r="9">
      <x v="61"/>
    </i>
    <i r="9">
      <x v="62"/>
    </i>
    <i r="9">
      <x v="63"/>
    </i>
    <i r="9">
      <x v="64"/>
    </i>
    <i r="8">
      <x v="20"/>
    </i>
    <i r="9">
      <x v="65"/>
    </i>
    <i r="8">
      <x v="21"/>
    </i>
    <i r="9">
      <x v="66"/>
    </i>
    <i r="9">
      <x v="7"/>
    </i>
    <i r="9">
      <x v="67"/>
    </i>
    <i r="9">
      <x v="68"/>
    </i>
    <i r="9">
      <x v="69"/>
    </i>
    <i r="9">
      <x v="70"/>
    </i>
    <i r="9">
      <x v="71"/>
    </i>
    <i r="9">
      <x v="72"/>
    </i>
    <i r="9">
      <x v="73"/>
    </i>
    <i r="7">
      <x v="21"/>
    </i>
    <i r="8">
      <x v="22"/>
    </i>
    <i r="9">
      <x v="74"/>
    </i>
    <i r="8">
      <x v="6"/>
    </i>
    <i r="9">
      <x v="75"/>
    </i>
    <i r="9">
      <x v="76"/>
    </i>
    <i r="7">
      <x v="22"/>
    </i>
    <i r="8">
      <x v="23"/>
    </i>
    <i r="9">
      <x v="77"/>
    </i>
    <i r="9">
      <x v="78"/>
    </i>
    <i r="9">
      <x v="79"/>
    </i>
    <i r="9">
      <x v="80"/>
    </i>
    <i r="9">
      <x v="81"/>
    </i>
    <i r="9">
      <x v="82"/>
    </i>
    <i r="9">
      <x v="83"/>
    </i>
    <i r="9">
      <x v="84"/>
    </i>
    <i r="9">
      <x v="85"/>
    </i>
    <i r="8">
      <x v="24"/>
    </i>
    <i r="9">
      <x v="86"/>
    </i>
    <i r="7">
      <x v="23"/>
    </i>
    <i r="8">
      <x v="19"/>
    </i>
    <i r="9">
      <x v="87"/>
    </i>
    <i r="8">
      <x v="25"/>
    </i>
    <i r="9">
      <x v="88"/>
    </i>
    <i r="9">
      <x v="89"/>
    </i>
    <i r="9">
      <x v="90"/>
    </i>
    <i r="9">
      <x v="91"/>
    </i>
    <i r="9">
      <x v="92"/>
    </i>
    <i r="9">
      <x v="93"/>
    </i>
    <i r="9">
      <x v="94"/>
    </i>
    <i r="9">
      <x v="95"/>
    </i>
    <i r="9">
      <x v="96"/>
    </i>
    <i r="9">
      <x v="97"/>
    </i>
    <i r="4">
      <x v="3"/>
    </i>
    <i r="5">
      <x v="5"/>
    </i>
    <i r="6">
      <x v="9"/>
    </i>
    <i r="7">
      <x v="24"/>
    </i>
    <i r="8">
      <x v="4"/>
    </i>
    <i r="9">
      <x v="98"/>
    </i>
    <i r="4">
      <x v="4"/>
    </i>
    <i r="5">
      <x v="6"/>
    </i>
    <i r="6">
      <x v="10"/>
    </i>
    <i r="7">
      <x v="25"/>
    </i>
    <i r="8">
      <x/>
    </i>
    <i r="9">
      <x/>
    </i>
    <i r="9">
      <x v="1"/>
    </i>
    <i r="9">
      <x v="2"/>
    </i>
    <i r="9">
      <x v="3"/>
    </i>
    <i r="9">
      <x v="99"/>
    </i>
    <i r="8">
      <x v="5"/>
    </i>
    <i r="9">
      <x v="21"/>
    </i>
    <i r="8">
      <x v="2"/>
    </i>
    <i r="9">
      <x v="100"/>
    </i>
    <i r="7">
      <x v="26"/>
    </i>
    <i r="8">
      <x/>
    </i>
    <i r="9">
      <x/>
    </i>
    <i r="9">
      <x v="1"/>
    </i>
    <i r="9">
      <x v="2"/>
    </i>
    <i r="9">
      <x v="3"/>
    </i>
    <i r="9">
      <x v="99"/>
    </i>
    <i r="8">
      <x v="5"/>
    </i>
    <i r="9">
      <x v="21"/>
    </i>
    <i r="8">
      <x v="1"/>
    </i>
    <i r="9">
      <x v="4"/>
    </i>
    <i r="8">
      <x v="2"/>
    </i>
    <i r="9">
      <x v="101"/>
    </i>
    <i r="7">
      <x v="27"/>
    </i>
    <i r="8">
      <x/>
    </i>
    <i r="9">
      <x/>
    </i>
    <i r="9">
      <x v="1"/>
    </i>
    <i r="9">
      <x v="2"/>
    </i>
    <i r="9">
      <x v="3"/>
    </i>
    <i r="9">
      <x v="99"/>
    </i>
    <i r="8">
      <x v="5"/>
    </i>
    <i r="9">
      <x v="21"/>
    </i>
    <i r="8">
      <x v="1"/>
    </i>
    <i r="9">
      <x v="4"/>
    </i>
    <i r="8">
      <x v="2"/>
    </i>
    <i r="9">
      <x v="102"/>
    </i>
    <i r="7">
      <x v="28"/>
    </i>
    <i r="8">
      <x/>
    </i>
    <i r="9">
      <x/>
    </i>
    <i r="9">
      <x v="1"/>
    </i>
    <i r="9">
      <x v="2"/>
    </i>
    <i r="9">
      <x v="3"/>
    </i>
    <i r="8">
      <x v="2"/>
    </i>
    <i r="9">
      <x v="103"/>
    </i>
    <i r="7">
      <x v="29"/>
    </i>
    <i r="8">
      <x/>
    </i>
    <i r="9">
      <x/>
    </i>
    <i r="9">
      <x v="1"/>
    </i>
    <i r="9">
      <x v="2"/>
    </i>
    <i r="9">
      <x v="3"/>
    </i>
    <i r="8">
      <x v="2"/>
    </i>
    <i r="9">
      <x v="104"/>
    </i>
    <i r="7">
      <x v="30"/>
    </i>
    <i r="8">
      <x/>
    </i>
    <i r="9">
      <x/>
    </i>
    <i r="9">
      <x v="1"/>
    </i>
    <i r="9">
      <x v="2"/>
    </i>
    <i r="9">
      <x v="3"/>
    </i>
    <i r="9">
      <x v="105"/>
    </i>
    <i r="9">
      <x v="106"/>
    </i>
    <i r="8">
      <x v="1"/>
    </i>
    <i r="9">
      <x v="4"/>
    </i>
    <i r="8">
      <x v="2"/>
    </i>
    <i r="9">
      <x v="107"/>
    </i>
    <i r="8">
      <x v="26"/>
    </i>
    <i r="9">
      <x v="108"/>
    </i>
    <i r="9">
      <x v="109"/>
    </i>
    <i r="9">
      <x v="110"/>
    </i>
    <i r="5">
      <x v="7"/>
    </i>
    <i r="6">
      <x v="11"/>
    </i>
    <i r="7">
      <x v="31"/>
    </i>
    <i r="8">
      <x/>
    </i>
    <i r="9">
      <x/>
    </i>
    <i r="9">
      <x v="1"/>
    </i>
    <i r="9">
      <x v="2"/>
    </i>
    <i r="9">
      <x v="3"/>
    </i>
    <i r="9">
      <x v="99"/>
    </i>
    <i r="8">
      <x v="5"/>
    </i>
    <i r="9">
      <x v="111"/>
    </i>
    <i r="8">
      <x v="2"/>
    </i>
    <i r="9">
      <x v="112"/>
    </i>
    <i r="7">
      <x v="32"/>
    </i>
    <i r="8">
      <x/>
    </i>
    <i r="9">
      <x/>
    </i>
    <i r="9">
      <x v="1"/>
    </i>
    <i r="9">
      <x v="2"/>
    </i>
    <i r="9">
      <x v="3"/>
    </i>
    <i r="9">
      <x v="113"/>
    </i>
    <i r="8">
      <x v="5"/>
    </i>
    <i r="9">
      <x v="111"/>
    </i>
    <i r="9">
      <x v="114"/>
    </i>
    <i r="8">
      <x v="1"/>
    </i>
    <i r="9">
      <x v="4"/>
    </i>
    <i r="8">
      <x v="2"/>
    </i>
    <i r="9">
      <x v="115"/>
    </i>
    <i r="7">
      <x v="33"/>
    </i>
    <i r="8">
      <x/>
    </i>
    <i r="9">
      <x/>
    </i>
    <i r="9">
      <x v="1"/>
    </i>
    <i r="9">
      <x v="2"/>
    </i>
    <i r="9">
      <x v="3"/>
    </i>
    <i r="9">
      <x v="99"/>
    </i>
    <i r="8">
      <x v="5"/>
    </i>
    <i r="9">
      <x v="111"/>
    </i>
    <i r="8">
      <x v="2"/>
    </i>
    <i r="9">
      <x v="116"/>
    </i>
    <i r="6">
      <x v="12"/>
    </i>
    <i r="7">
      <x v="34"/>
    </i>
    <i r="8">
      <x/>
    </i>
    <i r="9">
      <x/>
    </i>
    <i r="9">
      <x v="1"/>
    </i>
    <i r="9">
      <x v="2"/>
    </i>
    <i r="9">
      <x v="3"/>
    </i>
    <i r="9">
      <x v="105"/>
    </i>
    <i r="8">
      <x v="2"/>
    </i>
    <i r="9">
      <x v="117"/>
    </i>
    <i r="5">
      <x v="8"/>
    </i>
    <i r="6">
      <x v="13"/>
    </i>
    <i r="7">
      <x v="35"/>
    </i>
    <i r="8">
      <x/>
    </i>
    <i r="9">
      <x/>
    </i>
    <i r="9">
      <x v="1"/>
    </i>
    <i r="9">
      <x v="2"/>
    </i>
    <i r="9">
      <x v="3"/>
    </i>
    <i r="8">
      <x v="2"/>
    </i>
    <i r="9">
      <x v="118"/>
    </i>
    <i r="8">
      <x v="3"/>
    </i>
    <i r="9">
      <x v="15"/>
    </i>
    <i r="7">
      <x v="36"/>
    </i>
    <i r="8">
      <x/>
    </i>
    <i r="9">
      <x/>
    </i>
    <i r="9">
      <x v="1"/>
    </i>
    <i r="9">
      <x v="2"/>
    </i>
    <i r="9">
      <x v="3"/>
    </i>
    <i r="8">
      <x v="2"/>
    </i>
    <i r="9">
      <x v="119"/>
    </i>
    <i r="8">
      <x v="3"/>
    </i>
    <i r="9">
      <x v="15"/>
    </i>
    <i r="7">
      <x v="37"/>
    </i>
    <i r="8">
      <x/>
    </i>
    <i r="9">
      <x/>
    </i>
    <i r="9">
      <x v="120"/>
    </i>
    <i r="9">
      <x v="121"/>
    </i>
    <i r="9">
      <x v="122"/>
    </i>
    <i r="9">
      <x v="123"/>
    </i>
    <i r="8">
      <x v="2"/>
    </i>
    <i r="9">
      <x v="124"/>
    </i>
    <i r="8">
      <x v="3"/>
    </i>
    <i r="9">
      <x v="15"/>
    </i>
    <i r="7">
      <x v="38"/>
    </i>
    <i r="8">
      <x/>
    </i>
    <i r="9">
      <x/>
    </i>
    <i r="9">
      <x v="125"/>
    </i>
    <i r="9">
      <x v="2"/>
    </i>
    <i r="9">
      <x v="3"/>
    </i>
    <i r="8">
      <x v="2"/>
    </i>
    <i r="9">
      <x v="126"/>
    </i>
    <i r="8">
      <x v="3"/>
    </i>
    <i r="9">
      <x v="15"/>
    </i>
    <i r="7">
      <x v="39"/>
    </i>
    <i r="8">
      <x/>
    </i>
    <i r="9">
      <x/>
    </i>
    <i r="9">
      <x v="125"/>
    </i>
    <i r="9">
      <x v="2"/>
    </i>
    <i r="9">
      <x v="3"/>
    </i>
    <i r="8">
      <x v="2"/>
    </i>
    <i r="9">
      <x v="127"/>
    </i>
    <i r="8">
      <x v="3"/>
    </i>
    <i r="9">
      <x v="15"/>
    </i>
    <i r="7">
      <x v="40"/>
    </i>
    <i r="8">
      <x/>
    </i>
    <i r="9">
      <x/>
    </i>
    <i r="9">
      <x v="125"/>
    </i>
    <i r="9">
      <x v="2"/>
    </i>
    <i r="9">
      <x v="3"/>
    </i>
    <i r="8">
      <x v="1"/>
    </i>
    <i r="9">
      <x v="4"/>
    </i>
    <i r="8">
      <x v="2"/>
    </i>
    <i r="9">
      <x v="128"/>
    </i>
    <i r="7">
      <x v="41"/>
    </i>
    <i r="8">
      <x/>
    </i>
    <i r="9">
      <x/>
    </i>
    <i r="9">
      <x v="125"/>
    </i>
    <i r="9">
      <x v="2"/>
    </i>
    <i r="9">
      <x v="3"/>
    </i>
    <i r="8">
      <x v="1"/>
    </i>
    <i r="9">
      <x v="4"/>
    </i>
    <i r="8">
      <x v="2"/>
    </i>
    <i r="9">
      <x v="129"/>
    </i>
    <i r="3">
      <x v="2"/>
    </i>
    <i r="4">
      <x v="5"/>
    </i>
    <i r="5">
      <x v="9"/>
    </i>
    <i r="6">
      <x v="14"/>
    </i>
    <i r="7">
      <x v="42"/>
    </i>
    <i r="8">
      <x/>
    </i>
    <i r="9">
      <x/>
    </i>
    <i r="9">
      <x v="1"/>
    </i>
    <i r="9">
      <x v="2"/>
    </i>
    <i r="9">
      <x v="3"/>
    </i>
    <i r="9">
      <x v="130"/>
    </i>
    <i r="9">
      <x v="131"/>
    </i>
    <i r="8">
      <x v="5"/>
    </i>
    <i r="9">
      <x v="132"/>
    </i>
    <i r="9">
      <x v="133"/>
    </i>
    <i r="8">
      <x v="1"/>
    </i>
    <i r="9">
      <x v="4"/>
    </i>
    <i r="8">
      <x v="27"/>
    </i>
    <i r="9">
      <x v="134"/>
    </i>
    <i r="8">
      <x v="2"/>
    </i>
    <i r="9">
      <x v="135"/>
    </i>
    <i r="9">
      <x v="136"/>
    </i>
    <i r="7">
      <x v="43"/>
    </i>
    <i r="8">
      <x/>
    </i>
    <i r="9">
      <x/>
    </i>
    <i r="9">
      <x v="1"/>
    </i>
    <i r="9">
      <x v="2"/>
    </i>
    <i r="9">
      <x v="3"/>
    </i>
    <i r="9">
      <x v="105"/>
    </i>
    <i r="9">
      <x v="106"/>
    </i>
    <i r="8">
      <x v="5"/>
    </i>
    <i r="9">
      <x v="132"/>
    </i>
    <i r="9">
      <x v="133"/>
    </i>
    <i r="8">
      <x v="1"/>
    </i>
    <i r="9">
      <x v="4"/>
    </i>
    <i r="8">
      <x v="2"/>
    </i>
    <i r="9">
      <x v="135"/>
    </i>
    <i r="9">
      <x v="136"/>
    </i>
    <i r="8">
      <x v="26"/>
    </i>
    <i r="9">
      <x v="137"/>
    </i>
    <i r="9">
      <x v="138"/>
    </i>
    <i r="9">
      <x v="139"/>
    </i>
    <i r="7">
      <x v="44"/>
    </i>
    <i r="8">
      <x/>
    </i>
    <i r="9">
      <x v="24"/>
    </i>
    <i r="9">
      <x v="7"/>
    </i>
    <i r="9">
      <x v="8"/>
    </i>
    <i r="8">
      <x v="5"/>
    </i>
    <i r="9">
      <x v="140"/>
    </i>
    <i r="8">
      <x v="28"/>
    </i>
    <i r="9">
      <x v="141"/>
    </i>
    <i r="6">
      <x v="15"/>
    </i>
    <i r="7">
      <x v="45"/>
    </i>
    <i r="8">
      <x/>
    </i>
    <i r="9">
      <x/>
    </i>
    <i r="9">
      <x v="1"/>
    </i>
    <i r="9">
      <x v="2"/>
    </i>
    <i r="9">
      <x v="3"/>
    </i>
    <i r="8">
      <x v="2"/>
    </i>
    <i r="9">
      <x v="142"/>
    </i>
    <i t="grand">
      <x/>
    </i>
  </rowItems>
  <colFields count="1">
    <field x="-2"/>
  </colFields>
  <colItems count="3">
    <i>
      <x/>
    </i>
    <i i="1">
      <x v="1"/>
    </i>
    <i i="2">
      <x v="2"/>
    </i>
  </colItems>
  <dataFields count="3">
    <dataField name="Pagu " fld="8" baseField="11" baseItem="0" numFmtId="41"/>
    <dataField name="Blokir " fld="9" baseField="11" baseItem="0" numFmtId="41"/>
    <dataField name="Pagu-Blokir " fld="10" baseField="11" baseItem="0" numFmtId="41"/>
  </dataFields>
  <formats count="18">
    <format dxfId="90">
      <pivotArea dataOnly="0" labelOnly="1" fieldPosition="0">
        <references count="1">
          <reference field="7" count="0"/>
        </references>
      </pivotArea>
    </format>
    <format dxfId="89">
      <pivotArea dataOnly="0" labelOnly="1" fieldPosition="0">
        <references count="1">
          <reference field="12" count="0"/>
        </references>
      </pivotArea>
    </format>
    <format dxfId="88">
      <pivotArea outline="0" fieldPosition="0">
        <references count="1">
          <reference field="4294967294" count="1">
            <x v="0"/>
          </reference>
        </references>
      </pivotArea>
    </format>
    <format dxfId="87">
      <pivotArea outline="0" fieldPosition="0">
        <references count="1">
          <reference field="4294967294" count="1">
            <x v="1"/>
          </reference>
        </references>
      </pivotArea>
    </format>
    <format dxfId="86">
      <pivotArea outline="0" fieldPosition="0">
        <references count="1">
          <reference field="4294967294" count="1">
            <x v="2"/>
          </reference>
        </references>
      </pivotArea>
    </format>
    <format dxfId="85">
      <pivotArea dataOnly="0" labelOnly="1" grandRow="1" outline="0" fieldPosition="0"/>
    </format>
    <format dxfId="84">
      <pivotArea collapsedLevelsAreSubtotals="1" fieldPosition="0">
        <references count="10">
          <reference field="0" count="1" selected="0">
            <x v="1"/>
          </reference>
          <reference field="1" count="1" selected="0">
            <x v="1"/>
          </reference>
          <reference field="2" count="1" selected="0">
            <x v="4"/>
          </reference>
          <reference field="3" count="1" selected="0">
            <x v="7"/>
          </reference>
          <reference field="4" count="1" selected="0">
            <x v="11"/>
          </reference>
          <reference field="5" count="1" selected="0">
            <x v="32"/>
          </reference>
          <reference field="6" count="1" selected="0">
            <x v="5"/>
          </reference>
          <reference field="7" count="1">
            <x v="111"/>
          </reference>
          <reference field="11" count="0" selected="0"/>
          <reference field="12" count="0" selected="0"/>
        </references>
      </pivotArea>
    </format>
    <format dxfId="83">
      <pivotArea dataOnly="0" labelOnly="1" fieldPosition="0">
        <references count="10">
          <reference field="0" count="1" selected="0">
            <x v="1"/>
          </reference>
          <reference field="1" count="1" selected="0">
            <x v="1"/>
          </reference>
          <reference field="2" count="1" selected="0">
            <x v="4"/>
          </reference>
          <reference field="3" count="1" selected="0">
            <x v="7"/>
          </reference>
          <reference field="4" count="1" selected="0">
            <x v="11"/>
          </reference>
          <reference field="5" count="1" selected="0">
            <x v="32"/>
          </reference>
          <reference field="6" count="1" selected="0">
            <x v="5"/>
          </reference>
          <reference field="7" count="1">
            <x v="111"/>
          </reference>
          <reference field="11" count="0" selected="0"/>
          <reference field="12" count="0" selected="0"/>
        </references>
      </pivotArea>
    </format>
    <format dxfId="82">
      <pivotArea dataOnly="0" labelOnly="1" fieldPosition="0">
        <references count="1">
          <reference field="7" count="0"/>
        </references>
      </pivotArea>
    </format>
    <format dxfId="81">
      <pivotArea dataOnly="0" labelOnly="1" fieldPosition="0">
        <references count="1">
          <reference field="7" count="0"/>
        </references>
      </pivotArea>
    </format>
    <format dxfId="80">
      <pivotArea dataOnly="0" labelOnly="1" fieldPosition="0">
        <references count="1">
          <reference field="7" count="0"/>
        </references>
      </pivotArea>
    </format>
    <format dxfId="79">
      <pivotArea dataOnly="0" labelOnly="1" fieldPosition="0">
        <references count="1">
          <reference field="7" count="0"/>
        </references>
      </pivotArea>
    </format>
    <format dxfId="78">
      <pivotArea dataOnly="0" labelOnly="1" fieldPosition="0">
        <references count="1">
          <reference field="7" count="0"/>
        </references>
      </pivotArea>
    </format>
    <format dxfId="77">
      <pivotArea dataOnly="0" labelOnly="1" fieldPosition="0">
        <references count="1">
          <reference field="7" count="0"/>
        </references>
      </pivotArea>
    </format>
    <format dxfId="76">
      <pivotArea dataOnly="0" labelOnly="1" fieldPosition="0">
        <references count="1">
          <reference field="7" count="0"/>
        </references>
      </pivotArea>
    </format>
    <format dxfId="75">
      <pivotArea dataOnly="0" labelOnly="1" fieldPosition="0">
        <references count="1">
          <reference field="7" count="0"/>
        </references>
      </pivotArea>
    </format>
    <format dxfId="74">
      <pivotArea dataOnly="0" labelOnly="1" fieldPosition="0">
        <references count="1">
          <reference field="7" count="0"/>
        </references>
      </pivotArea>
    </format>
    <format dxfId="73">
      <pivotArea dataOnly="0" labelOnly="1" fieldPosition="0">
        <references count="1">
          <reference field="7" count="0"/>
        </references>
      </pivotArea>
    </format>
  </formats>
  <pivotHierarchies count="1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caption="Blokir "/>
    <pivotHierarchy dragToData="1" caption="Pagu-Blokir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0">
    <rowHierarchyUsage hierarchyUsage="41"/>
    <rowHierarchyUsage hierarchyUsage="75"/>
    <rowHierarchyUsage hierarchyUsage="42"/>
    <rowHierarchyUsage hierarchyUsage="43"/>
    <rowHierarchyUsage hierarchyUsage="44"/>
    <rowHierarchyUsage hierarchyUsage="45"/>
    <rowHierarchyUsage hierarchyUsage="46"/>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Form Cetak POK">
        <x15:activeTabTopLevelEntity name="[Form Cetak POK]"/>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C9CB8C-9C97-460C-9252-683A13094779}" name="PivotTable1"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7" firstHeaderRow="0" firstDataRow="1" firstDataCol="1"/>
  <pivotFields count="43">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s>
  <rowFields count="1">
    <field x="36"/>
  </rowFields>
  <rowItems count="4">
    <i>
      <x/>
    </i>
    <i>
      <x v="1"/>
    </i>
    <i>
      <x v="2"/>
    </i>
    <i t="grand">
      <x/>
    </i>
  </rowItems>
  <colFields count="1">
    <field x="-2"/>
  </colFields>
  <colItems count="13">
    <i>
      <x/>
    </i>
    <i i="1">
      <x v="1"/>
    </i>
    <i i="2">
      <x v="2"/>
    </i>
    <i i="3">
      <x v="3"/>
    </i>
    <i i="4">
      <x v="4"/>
    </i>
    <i i="5">
      <x v="5"/>
    </i>
    <i i="6">
      <x v="6"/>
    </i>
    <i i="7">
      <x v="7"/>
    </i>
    <i i="8">
      <x v="8"/>
    </i>
    <i i="9">
      <x v="9"/>
    </i>
    <i i="10">
      <x v="10"/>
    </i>
    <i i="11">
      <x v="11"/>
    </i>
    <i i="12">
      <x v="12"/>
    </i>
  </colItems>
  <dataFields count="13">
    <dataField name="Sum of Jmlh" fld="13" baseField="0" baseItem="0"/>
    <dataField name="Sum of JAN" fld="17" baseField="36" baseItem="1"/>
    <dataField name="Sum of FEB" fld="18" baseField="0" baseItem="0"/>
    <dataField name="Sum of MRT" fld="19" baseField="0" baseItem="0"/>
    <dataField name="Sum of APRIL" fld="20" baseField="0" baseItem="0"/>
    <dataField name="Sum of MEI" fld="21" baseField="0" baseItem="0"/>
    <dataField name="Sum of JUNI" fld="22" baseField="0" baseItem="0"/>
    <dataField name="Sum of JULI" fld="23" baseField="0" baseItem="0"/>
    <dataField name="Sum of AGUST" fld="24" baseField="0" baseItem="0"/>
    <dataField name="Sum of SEPT" fld="25" baseField="0" baseItem="0"/>
    <dataField name="Sum of OKT" fld="26" baseField="0" baseItem="0"/>
    <dataField name="Sum of NOP" fld="27" baseField="0" baseItem="0"/>
    <dataField name="Sum of DES" fld="28" baseField="0" baseItem="0"/>
  </dataFields>
  <formats count="3">
    <format dxfId="3">
      <pivotArea collapsedLevelsAreSubtotals="1" fieldPosition="0">
        <references count="1">
          <reference field="36" count="0"/>
        </references>
      </pivotArea>
    </format>
    <format dxfId="2">
      <pivotArea dataOnly="0" labelOnly="1" outline="0" fieldPosition="0">
        <references count="1">
          <reference field="4294967294" count="12">
            <x v="1"/>
            <x v="2"/>
            <x v="3"/>
            <x v="4"/>
            <x v="5"/>
            <x v="6"/>
            <x v="7"/>
            <x v="8"/>
            <x v="9"/>
            <x v="10"/>
            <x v="11"/>
            <x v="12"/>
          </reference>
        </references>
      </pivotArea>
    </format>
    <format dxfId="0">
      <pivotArea field="36"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333F966-9BD3-4BCC-820C-F0A448AF5ADC}" autoFormatId="16" applyNumberFormats="0" applyBorderFormats="0" applyFontFormats="0" applyPatternFormats="0" applyAlignmentFormats="0" applyWidthHeightFormats="0">
  <queryTableRefresh nextId="40">
    <queryTableFields count="39">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19" name="Kode Akun" tableColumnId="19"/>
      <queryTableField id="20" name="Nama Akun" tableColumnId="20"/>
      <queryTableField id="21" name="Detil" tableColumnId="21"/>
      <queryTableField id="22" name="Pagu Revisi" tableColumnId="22"/>
      <queryTableField id="23" name="Lock Pagu" tableColumnId="23"/>
      <queryTableField id="24" name="Periode Lalu" tableColumnId="24"/>
      <queryTableField id="25" name="Periode Ini" tableColumnId="25"/>
      <queryTableField id="26" name="S.d Periode" tableColumnId="26"/>
      <queryTableField id="27" name="% Realisasi" tableColumnId="27"/>
      <queryTableField id="28" name="Sisa" tableColumnId="28"/>
      <queryTableField id="29" name="MAK Subkomponen" tableColumnId="29"/>
      <queryTableField id="30" name="MAK AKUN" tableColumnId="30"/>
      <queryTableField id="31" name="MAK" tableColumnId="31"/>
      <queryTableField id="32" name="NoItem" tableColumnId="32"/>
      <queryTableField id="33" name="Es2" tableColumnId="33"/>
      <queryTableField id="34" name="Koordinator" tableColumnId="34"/>
      <queryTableField id="35" name="Subkoordinator" tableColumnId="35"/>
      <queryTableField id="36" name="Jenis Belanja" tableColumnId="36"/>
      <queryTableField id="37" name="Detil Jenis Belanja" tableColumnId="37"/>
      <queryTableField id="38" name="Status Akun" tableColumnId="38"/>
      <queryTableField id="39" name="Status Covid"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B9C69D4-BC03-438D-9FE3-D36543E3A2EA}" autoFormatId="16" applyNumberFormats="0" applyBorderFormats="0" applyFontFormats="0" applyPatternFormats="0" applyAlignmentFormats="0" applyWidthHeightFormats="0">
  <queryTableRefresh nextId="45" unboundColumnsRight="1">
    <queryTableFields count="44">
      <queryTableField id="1" name="Es1" tableColumnId="1"/>
      <queryTableField id="2" name="KdSatker" tableColumnId="2"/>
      <queryTableField id="3" name="Nama Satker" tableColumnId="3"/>
      <queryTableField id="4" name="Program" tableColumnId="4"/>
      <queryTableField id="5" name="Kegiatan" tableColumnId="5"/>
      <queryTableField id="6" name="KRO" tableColumnId="6"/>
      <queryTableField id="7" name="RO" tableColumnId="7"/>
      <queryTableField id="8" name="Komponen" tableColumnId="8"/>
      <queryTableField id="9" name="Subkomponen" tableColumnId="9"/>
      <queryTableField id="10" name="Akun" tableColumnId="10"/>
      <queryTableField id="11" name="Uraian" tableColumnId="11"/>
      <queryTableField id="12" name="Vol" tableColumnId="12"/>
      <queryTableField id="13" name="HSat" tableColumnId="13"/>
      <queryTableField id="14" name="Jmlh" tableColumnId="14"/>
      <queryTableField id="15" name="BLOKIR" tableColumnId="15"/>
      <queryTableField id="16" name="Pagu-Blokir" tableColumnId="16"/>
      <queryTableField id="17" name="PPK" tableColumnId="17"/>
      <queryTableField id="18" name="JAN" tableColumnId="18"/>
      <queryTableField id="19" name="FEB" tableColumnId="19"/>
      <queryTableField id="20" name="MRT" tableColumnId="20"/>
      <queryTableField id="21" name="APRIL" tableColumnId="21"/>
      <queryTableField id="22" name="MEI" tableColumnId="22"/>
      <queryTableField id="23" name="JUNI" tableColumnId="23"/>
      <queryTableField id="24" name="JULI" tableColumnId="24"/>
      <queryTableField id="25" name="AGUST" tableColumnId="25"/>
      <queryTableField id="26" name="SEPT" tableColumnId="26"/>
      <queryTableField id="27" name="OKT" tableColumnId="27"/>
      <queryTableField id="28" name="NOP" tableColumnId="28"/>
      <queryTableField id="29" name="DES" tableColumnId="29"/>
      <queryTableField id="30" name="MAK Subkomp" tableColumnId="30"/>
      <queryTableField id="31" name="MAK AKUN" tableColumnId="31"/>
      <queryTableField id="32" name="MAK" tableColumnId="32"/>
      <queryTableField id="33" name="NOITEM" tableColumnId="33"/>
      <queryTableField id="34" name="MAK2" tableColumnId="34"/>
      <queryTableField id="35" name="Index" tableColumnId="35"/>
      <queryTableField id="36" name="Kegiatan KoordSubKoord" tableColumnId="36"/>
      <queryTableField id="37" name="Es2" tableColumnId="37"/>
      <queryTableField id="38" name="Koordinator" tableColumnId="38"/>
      <queryTableField id="39" name="Subkoordinator" tableColumnId="39"/>
      <queryTableField id="40" name="Jenis Belanja" tableColumnId="40"/>
      <queryTableField id="41" name="Detil Jenis Belanja" tableColumnId="41"/>
      <queryTableField id="42" name="Status Akun" tableColumnId="42"/>
      <queryTableField id="43" name="Status Covid" tableColumnId="43"/>
      <queryTableField id="44" dataBound="0" tableColumnId="44"/>
    </queryTableFields>
  </queryTableRefresh>
  <extLst>
    <ext xmlns:x15="http://schemas.microsoft.com/office/spreadsheetml/2010/11/main" uri="{883FBD77-0823-4a55-B5E3-86C4891E6966}">
      <x15:queryTable sourceDataName="Query - Form Cetak POK"/>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A44B971B-423E-41C7-9E92-5C844209E657}" autoFormatId="16" applyNumberFormats="0" applyBorderFormats="0" applyFontFormats="0" applyPatternFormats="0" applyAlignmentFormats="0" applyWidthHeightFormats="0">
  <queryTableRefresh nextId="44">
    <queryTableFields count="43">
      <queryTableField id="1" name="Es1" tableColumnId="1"/>
      <queryTableField id="2" name="KdSatker" tableColumnId="2"/>
      <queryTableField id="3" name="Nama Satker" tableColumnId="3"/>
      <queryTableField id="4" name="Program" tableColumnId="4"/>
      <queryTableField id="5" name="Kegiatan" tableColumnId="5"/>
      <queryTableField id="6" name="KRO" tableColumnId="6"/>
      <queryTableField id="7" name="RO" tableColumnId="7"/>
      <queryTableField id="8" name="Komponen" tableColumnId="8"/>
      <queryTableField id="9" name="Subkomponen" tableColumnId="9"/>
      <queryTableField id="10" name="Akun" tableColumnId="10"/>
      <queryTableField id="11" name="Uraian" tableColumnId="11"/>
      <queryTableField id="12" name="Vol" tableColumnId="12"/>
      <queryTableField id="13" name="HSat" tableColumnId="13"/>
      <queryTableField id="14" name="Jmlh" tableColumnId="14"/>
      <queryTableField id="15" name="BLOKIR" tableColumnId="15"/>
      <queryTableField id="16" name="Pagu-Blokir" tableColumnId="16"/>
      <queryTableField id="17" name="PPK" tableColumnId="17"/>
      <queryTableField id="18" name="JAN" tableColumnId="18"/>
      <queryTableField id="19" name="FEB" tableColumnId="19"/>
      <queryTableField id="20" name="MRT" tableColumnId="20"/>
      <queryTableField id="21" name="APRIL" tableColumnId="21"/>
      <queryTableField id="22" name="MEI" tableColumnId="22"/>
      <queryTableField id="23" name="JUNI" tableColumnId="23"/>
      <queryTableField id="24" name="JULI" tableColumnId="24"/>
      <queryTableField id="25" name="AGUST" tableColumnId="25"/>
      <queryTableField id="26" name="SEPT" tableColumnId="26"/>
      <queryTableField id="27" name="OKT" tableColumnId="27"/>
      <queryTableField id="28" name="NOP" tableColumnId="28"/>
      <queryTableField id="29" name="DES" tableColumnId="29"/>
      <queryTableField id="30" name="MAK Subkomp" tableColumnId="30"/>
      <queryTableField id="31" name="MAK AKUN" tableColumnId="31"/>
      <queryTableField id="32" name="MAK" tableColumnId="32"/>
      <queryTableField id="33" name="NOITEM" tableColumnId="33"/>
      <queryTableField id="34" name="MAK2" tableColumnId="34"/>
      <queryTableField id="35" name="Index" tableColumnId="35"/>
      <queryTableField id="36" name="Kegiatan KoordSubKoord" tableColumnId="36"/>
      <queryTableField id="37" name="Es2" tableColumnId="37"/>
      <queryTableField id="38" name="Koordinator" tableColumnId="38"/>
      <queryTableField id="39" name="Subkoordinator" tableColumnId="39"/>
      <queryTableField id="40" name="Jenis Belanja" tableColumnId="40"/>
      <queryTableField id="41" name="Detil Jenis Belanja" tableColumnId="41"/>
      <queryTableField id="42" name="Status Akun" tableColumnId="42"/>
      <queryTableField id="43" name="Status Covid" tableColumnId="43"/>
    </queryTableFields>
  </queryTableRefresh>
  <extLst>
    <ext xmlns:x15="http://schemas.microsoft.com/office/spreadsheetml/2010/11/main" uri="{883FBD77-0823-4a55-B5E3-86C4891E6966}">
      <x15:queryTable sourceDataName="Query - RPD Revi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21" xr10:uid="{003A63B7-AD21-4C21-B039-C83C56C5711B}" sourceName="[Form Cetak POK].[Es2]">
  <pivotTables>
    <pivotTable tabId="6" name="PivotTable1"/>
  </pivotTables>
  <data>
    <olap pivotCacheId="798671497">
      <levels count="2">
        <level uniqueName="[Form Cetak POK].[Es2].[(All)]" sourceCaption="(All)" count="0"/>
        <level uniqueName="[Form Cetak POK].[Es2].[Es2]" sourceCaption="Es2" count="3">
          <ranges>
            <range startItem="0">
              <i n="[Form Cetak POK].[Es2].&amp;[Pusat Pelatihan dan Penyuluhan KP]" c="Pusat Pelatihan dan Penyuluhan KP"/>
              <i n="[Form Cetak POK].[Es2].&amp;[Pusat Pendidikan KP]" c="Pusat Pendidikan KP"/>
              <i n="[Form Cetak POK].[Es2].&amp;[Sekretariat BRSDM KP]" c="Sekretariat BRSDM KP"/>
            </range>
          </ranges>
        </level>
      </levels>
      <selections count="1">
        <selection n="[Form Cetak POK].[Es2].&amp;[Pusat Pendidikan KP]"/>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2 1" xr10:uid="{4F0C049F-25CD-46CD-989F-562C3DA617B7}" cache="Slicer_Es21" caption="Es2"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1ED329-8C53-46A2-ADA9-CEECEC934C2C}" name="UnitKerja" displayName="UnitKerja" ref="C1:C2" totalsRowShown="0" headerRowDxfId="229" dataDxfId="228">
  <tableColumns count="1">
    <tableColumn id="1" xr3:uid="{927A8C35-5BA1-4033-AA2D-8BF64179D1A9}" name="Unit Kerja" dataDxfId="2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016916-F68E-4286-9F29-D38E0F63DC15}" name="FA_SP2D" displayName="FA_SP2D" ref="A1:AM1315" tableType="queryTable" totalsRowShown="0">
  <autoFilter ref="A1:AM1315" xr:uid="{C3016916-F68E-4286-9F29-D38E0F63DC15}"/>
  <tableColumns count="39">
    <tableColumn id="1" xr3:uid="{0622A18A-8ABF-4A29-8DF0-F45531C63ACC}" uniqueName="1" name="BA" queryTableFieldId="1" dataDxfId="122"/>
    <tableColumn id="2" xr3:uid="{7BCFE1AF-27EF-40F4-94EF-61AE061E2CB2}" uniqueName="2" name="Nama BA" queryTableFieldId="2" dataDxfId="121"/>
    <tableColumn id="3" xr3:uid="{0E0930EC-5E9D-484A-81BF-24779D6560C2}" uniqueName="3" name="Es1" queryTableFieldId="3" dataDxfId="120"/>
    <tableColumn id="4" xr3:uid="{EC82A20B-00C8-4213-8101-D7C8ED29421A}" uniqueName="4" name="Nama Es1" queryTableFieldId="4" dataDxfId="119"/>
    <tableColumn id="5" xr3:uid="{252E547A-052B-47BF-9572-7A7E885961A8}" uniqueName="5" name="Kode Satker" queryTableFieldId="5" dataDxfId="118"/>
    <tableColumn id="6" xr3:uid="{B32F6767-5937-42A9-BD37-44D63B4BE0C5}" uniqueName="6" name="Nama Satker" queryTableFieldId="6" dataDxfId="117"/>
    <tableColumn id="7" xr3:uid="{EAD10D17-51DF-4D79-A577-358BF747892A}" uniqueName="7" name="Kode Program" queryTableFieldId="7" dataDxfId="116"/>
    <tableColumn id="8" xr3:uid="{3FA42484-ADD3-490F-904D-9993F3E35AC3}" uniqueName="8" name="Nama Program" queryTableFieldId="8" dataDxfId="115"/>
    <tableColumn id="9" xr3:uid="{C0F5F428-1C6C-4730-BA77-A7138C492565}" uniqueName="9" name="Kode Kegiatan" queryTableFieldId="9" dataDxfId="114"/>
    <tableColumn id="10" xr3:uid="{5A8DF1A1-3487-4B1F-8492-92000E2792B0}" uniqueName="10" name="Nama Kegiatan" queryTableFieldId="10" dataDxfId="113"/>
    <tableColumn id="11" xr3:uid="{4721E579-6F5E-4285-9F9F-095B53EDF5AE}" uniqueName="11" name="Kode KRO" queryTableFieldId="11" dataDxfId="112"/>
    <tableColumn id="12" xr3:uid="{61601610-213A-4A10-B674-D189BC2A77ED}" uniqueName="12" name="Nama KRO" queryTableFieldId="12" dataDxfId="111"/>
    <tableColumn id="13" xr3:uid="{CBFDAF28-24D7-4081-8CD1-47A6F2B5A039}" uniqueName="13" name="Kode RO" queryTableFieldId="13" dataDxfId="110"/>
    <tableColumn id="14" xr3:uid="{B3391808-BBA8-48DF-A89D-752B7500FF93}" uniqueName="14" name="Nama RO" queryTableFieldId="14" dataDxfId="109"/>
    <tableColumn id="15" xr3:uid="{2E5E1F86-41D0-4479-8ABA-3F671900F1D5}" uniqueName="15" name="Kode Komponen" queryTableFieldId="15" dataDxfId="108"/>
    <tableColumn id="16" xr3:uid="{8D974AFA-992A-49B2-91F9-C54F8B985A8F}" uniqueName="16" name="Nama Komponen" queryTableFieldId="16" dataDxfId="107"/>
    <tableColumn id="17" xr3:uid="{2DB76ECD-0284-4EB3-A788-2CA31EB44EDE}" uniqueName="17" name="Kode Subkomponen" queryTableFieldId="17" dataDxfId="106"/>
    <tableColumn id="18" xr3:uid="{92B0D674-7C10-4D4F-8421-CAC4F846FAE2}" uniqueName="18" name="Nama Subkomponen" queryTableFieldId="18" dataDxfId="105"/>
    <tableColumn id="19" xr3:uid="{4F8D51FC-33AC-4084-B0BC-C34EA0FD3720}" uniqueName="19" name="Kode Akun" queryTableFieldId="19" dataDxfId="104"/>
    <tableColumn id="20" xr3:uid="{265875B1-EA85-43A1-A2D6-41E4701C2142}" uniqueName="20" name="Nama Akun" queryTableFieldId="20" dataDxfId="103"/>
    <tableColumn id="21" xr3:uid="{362A3B5F-010C-4EE5-8F04-8D9D2E6B7DCA}" uniqueName="21" name="Detil" queryTableFieldId="21" dataDxfId="102"/>
    <tableColumn id="22" xr3:uid="{A698B9D4-BF1E-44E4-BA8D-B49C2E01676F}" uniqueName="22" name="Pagu Revisi" queryTableFieldId="22"/>
    <tableColumn id="23" xr3:uid="{0388EC2A-5E0F-4B5C-8FF3-CF8AC4FC27CA}" uniqueName="23" name="Lock Pagu" queryTableFieldId="23"/>
    <tableColumn id="24" xr3:uid="{F024E063-6AB6-435B-8ACD-BEAE116FDD2B}" uniqueName="24" name="Periode Lalu" queryTableFieldId="24"/>
    <tableColumn id="25" xr3:uid="{F1611328-9F2A-40D6-837A-41EFAB8F336C}" uniqueName="25" name="Periode Ini" queryTableFieldId="25"/>
    <tableColumn id="26" xr3:uid="{AADBD822-3C55-4705-8FE2-F1D9C8CA8D81}" uniqueName="26" name="S.d Periode" queryTableFieldId="26"/>
    <tableColumn id="27" xr3:uid="{03B8DC19-6F64-4DEE-B15E-29AA8909FAE3}" uniqueName="27" name="% Realisasi" queryTableFieldId="27"/>
    <tableColumn id="28" xr3:uid="{1675C37B-C8D6-4EED-ADF6-71BFC33D2769}" uniqueName="28" name="Sisa" queryTableFieldId="28"/>
    <tableColumn id="29" xr3:uid="{7710B4D1-971F-4B70-9882-4A791E633269}" uniqueName="29" name="MAK Subkomponen" queryTableFieldId="29" dataDxfId="101"/>
    <tableColumn id="30" xr3:uid="{9D684955-3FA4-4C42-A8CD-9EF95ACF2B48}" uniqueName="30" name="MAK AKUN" queryTableFieldId="30" dataDxfId="100"/>
    <tableColumn id="31" xr3:uid="{39B437A4-3112-411D-B7DC-0CC077168A47}" uniqueName="31" name="MAK" queryTableFieldId="31" dataDxfId="99"/>
    <tableColumn id="32" xr3:uid="{BA30E294-5CCB-45CF-988E-B3C59789B57E}" uniqueName="32" name="NoItem" queryTableFieldId="32" dataDxfId="98"/>
    <tableColumn id="33" xr3:uid="{561E3AD3-78D1-44E8-847C-3E483D2BD1D3}" uniqueName="33" name="Es2" queryTableFieldId="33" dataDxfId="97"/>
    <tableColumn id="34" xr3:uid="{42E979B8-5950-4918-9114-70E951B2F8CE}" uniqueName="34" name="Koordinator" queryTableFieldId="34" dataDxfId="96"/>
    <tableColumn id="35" xr3:uid="{79F6D3EE-866D-4F35-834C-050206A6FBD7}" uniqueName="35" name="Subkoordinator" queryTableFieldId="35" dataDxfId="95"/>
    <tableColumn id="36" xr3:uid="{504A448E-1A71-4A50-8964-49EFF7688354}" uniqueName="36" name="Jenis Belanja" queryTableFieldId="36" dataDxfId="94"/>
    <tableColumn id="37" xr3:uid="{2727FFA9-09DF-4F92-8F9A-AE7921F87D19}" uniqueName="37" name="Detil Jenis Belanja" queryTableFieldId="37" dataDxfId="93"/>
    <tableColumn id="38" xr3:uid="{D04C54F4-F338-4E8D-BD0B-A9FF51398E52}" uniqueName="38" name="Status Akun" queryTableFieldId="38" dataDxfId="92"/>
    <tableColumn id="39" xr3:uid="{9DA622CB-2D44-477F-AA66-34916ED48230}" uniqueName="39" name="Status Covid" queryTableFieldId="39" dataDxfId="9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CBA4F1-0574-4124-B25C-0DB9929FE6C4}" name="Form_Cetak_POK" displayName="Form_Cetak_POK" ref="A1:AR1337" tableType="queryTable" totalsRowShown="0">
  <autoFilter ref="A1:AR1337" xr:uid="{FBCBA4F1-0574-4124-B25C-0DB9929FE6C4}">
    <filterColumn colId="36">
      <filters>
        <filter val="Pusat Pendidikan KP"/>
      </filters>
    </filterColumn>
    <filterColumn colId="43">
      <filters>
        <filter val="-1800000"/>
        <filter val="-220375000"/>
        <filter val="-31000000"/>
        <filter val="-9000000"/>
      </filters>
    </filterColumn>
  </autoFilter>
  <tableColumns count="44">
    <tableColumn id="1" xr3:uid="{85174A09-0D44-412B-A62B-ABFBEE7F8524}" uniqueName="1" name="Es1" queryTableFieldId="1" dataDxfId="72"/>
    <tableColumn id="2" xr3:uid="{62E1A0A8-DA6E-4012-85F2-C7C1F45C4C17}" uniqueName="2" name="KdSatker" queryTableFieldId="2" dataDxfId="71"/>
    <tableColumn id="3" xr3:uid="{FCE91563-7BE1-4A63-9D51-E3111A2DFA88}" uniqueName="3" name="Nama Satker" queryTableFieldId="3" dataDxfId="70"/>
    <tableColumn id="4" xr3:uid="{710DE3BE-7975-4DF1-AB24-59C75EF091DC}" uniqueName="4" name="Program" queryTableFieldId="4" dataDxfId="69"/>
    <tableColumn id="5" xr3:uid="{F075FFDD-9763-41DE-A78B-9BCB2674D1CF}" uniqueName="5" name="Kegiatan" queryTableFieldId="5" dataDxfId="68"/>
    <tableColumn id="6" xr3:uid="{ACB044B8-5879-4D68-9ADE-EE4C73FD9BF7}" uniqueName="6" name="KRO" queryTableFieldId="6" dataDxfId="67"/>
    <tableColumn id="7" xr3:uid="{B6732E6A-276B-4BD0-BBFA-DDB15B1C818E}" uniqueName="7" name="RO" queryTableFieldId="7" dataDxfId="66"/>
    <tableColumn id="8" xr3:uid="{204BCDCF-32F7-4DB8-953A-2904C0E5F5E8}" uniqueName="8" name="Komponen" queryTableFieldId="8" dataDxfId="65"/>
    <tableColumn id="9" xr3:uid="{D77D3966-DFA6-4F6E-A9A9-4AD53753E9F9}" uniqueName="9" name="Subkomponen" queryTableFieldId="9" dataDxfId="64"/>
    <tableColumn id="10" xr3:uid="{4E302529-8834-41F2-AD26-9AFFDC2721BB}" uniqueName="10" name="Akun" queryTableFieldId="10" dataDxfId="63"/>
    <tableColumn id="11" xr3:uid="{A9AB9122-205B-47E4-80A9-5DD7E29FB562}" uniqueName="11" name="Uraian" queryTableFieldId="11" dataDxfId="62"/>
    <tableColumn id="12" xr3:uid="{DABF6F5C-DB1D-4711-815D-06EA3480D5E6}" uniqueName="12" name="Vol" queryTableFieldId="12"/>
    <tableColumn id="13" xr3:uid="{4B13C673-2573-4811-9A53-5EA25B6DE422}" uniqueName="13" name="HSat" queryTableFieldId="13"/>
    <tableColumn id="14" xr3:uid="{92A47415-1324-4647-A0FC-C1F1477995CC}" uniqueName="14" name="Jmlh" queryTableFieldId="14"/>
    <tableColumn id="15" xr3:uid="{81D1F975-1128-4955-AD9B-F6B2820DF7A6}" uniqueName="15" name="BLOKIR" queryTableFieldId="15"/>
    <tableColumn id="16" xr3:uid="{D011F324-0BB9-4953-AA40-189D731E6499}" uniqueName="16" name="Pagu-Blokir" queryTableFieldId="16"/>
    <tableColumn id="17" xr3:uid="{84F0D6D0-2959-497E-A472-F78E718C8049}" uniqueName="17" name="PPK" queryTableFieldId="17" dataDxfId="61"/>
    <tableColumn id="18" xr3:uid="{1C794F99-4AF9-4D27-8C2F-792B5D0533A5}" uniqueName="18" name="JAN" queryTableFieldId="18"/>
    <tableColumn id="19" xr3:uid="{7D9D6B17-514A-46C3-A84C-DC0865FAEDFF}" uniqueName="19" name="FEB" queryTableFieldId="19"/>
    <tableColumn id="20" xr3:uid="{0CA7399D-95F7-44D9-A6CC-2D26A955BD62}" uniqueName="20" name="MRT" queryTableFieldId="20"/>
    <tableColumn id="21" xr3:uid="{85396F77-A591-4BFA-A160-1314105332CB}" uniqueName="21" name="APRIL" queryTableFieldId="21"/>
    <tableColumn id="22" xr3:uid="{640DA282-7C93-407B-A453-3F0D71FFFC54}" uniqueName="22" name="MEI" queryTableFieldId="22"/>
    <tableColumn id="23" xr3:uid="{D78D208C-4FB0-49AE-BDCF-871C2F0C0F18}" uniqueName="23" name="JUNI" queryTableFieldId="23"/>
    <tableColumn id="24" xr3:uid="{FE198995-0E35-49F1-A3D7-3B7A015ED92A}" uniqueName="24" name="JULI" queryTableFieldId="24"/>
    <tableColumn id="25" xr3:uid="{190D3FAF-FBBB-44F4-A06C-2A37C10F663F}" uniqueName="25" name="AGUST" queryTableFieldId="25"/>
    <tableColumn id="26" xr3:uid="{AAB59C4F-9826-4A9A-9BA6-4302B8CCC3B6}" uniqueName="26" name="SEPT" queryTableFieldId="26"/>
    <tableColumn id="27" xr3:uid="{22110822-B2E5-42FD-88CF-91B0BB411196}" uniqueName="27" name="OKT" queryTableFieldId="27"/>
    <tableColumn id="28" xr3:uid="{08F7FB16-A45F-4180-BEB0-027C0C97C3E8}" uniqueName="28" name="NOP" queryTableFieldId="28"/>
    <tableColumn id="29" xr3:uid="{9C4806AB-F41D-432D-B88A-9A2C02D545F8}" uniqueName="29" name="DES" queryTableFieldId="29"/>
    <tableColumn id="30" xr3:uid="{BEDECE7A-84D4-47F1-867F-2643A1B88A7B}" uniqueName="30" name="MAK Subkomp" queryTableFieldId="30" dataDxfId="60"/>
    <tableColumn id="31" xr3:uid="{3EF34373-2B61-4B38-B6C2-896D5694D2EE}" uniqueName="31" name="MAK AKUN" queryTableFieldId="31" dataDxfId="59"/>
    <tableColumn id="32" xr3:uid="{EF8736BA-64AA-448E-A8F4-4BB160BA57F2}" uniqueName="32" name="MAK" queryTableFieldId="32" dataDxfId="58"/>
    <tableColumn id="33" xr3:uid="{9D107D59-152B-4C76-ACD3-18E211A604D3}" uniqueName="33" name="NOITEM" queryTableFieldId="33" dataDxfId="57"/>
    <tableColumn id="34" xr3:uid="{B19DB036-F868-4E5B-83A5-5A5F5B375A97}" uniqueName="34" name="MAK2" queryTableFieldId="34" dataDxfId="56"/>
    <tableColumn id="35" xr3:uid="{C936C76E-40AC-4AB1-9EF2-21E991962E83}" uniqueName="35" name="Index" queryTableFieldId="35" dataDxfId="55"/>
    <tableColumn id="36" xr3:uid="{BE20A58F-F85E-4D4C-BDBB-8295D5B2A74E}" uniqueName="36" name="Kegiatan KoordSubKoord" queryTableFieldId="36" dataDxfId="54"/>
    <tableColumn id="37" xr3:uid="{AC16138B-24F9-48CC-B287-8E342EE883D2}" uniqueName="37" name="Es2" queryTableFieldId="37" dataDxfId="53"/>
    <tableColumn id="38" xr3:uid="{7D3AB20A-3602-45F8-99FE-1279FEBCBDEE}" uniqueName="38" name="Koordinator" queryTableFieldId="38" dataDxfId="52"/>
    <tableColumn id="39" xr3:uid="{162767CF-E8E1-4196-A197-A574E3D9CE8F}" uniqueName="39" name="Subkoordinator" queryTableFieldId="39" dataDxfId="51"/>
    <tableColumn id="40" xr3:uid="{A9748B07-A17E-4780-A27E-EF3BB53B5374}" uniqueName="40" name="Jenis Belanja" queryTableFieldId="40" dataDxfId="50"/>
    <tableColumn id="41" xr3:uid="{B5BBDAEF-CDAF-478C-BCAC-BCFA2B45CE04}" uniqueName="41" name="Detil Jenis Belanja" queryTableFieldId="41" dataDxfId="49"/>
    <tableColumn id="42" xr3:uid="{8C09567C-EB18-4858-A3DC-98B03A87D0B0}" uniqueName="42" name="Status Akun" queryTableFieldId="42" dataDxfId="48"/>
    <tableColumn id="43" xr3:uid="{2804FA83-F7B8-440D-AC16-C16805FE7218}" uniqueName="43" name="Status Covid" queryTableFieldId="43" dataDxfId="47"/>
    <tableColumn id="44" xr3:uid="{57C0280D-E32C-4849-8FCF-844333C93C2D}" uniqueName="44" name="RPD" queryTableFieldId="44" dataDxfId="46">
      <calculatedColumnFormula array="1">_xlfn._xlws.FILTER(RPD_Revisi[Jmlh],RPD_Revisi[MAK]=Form_Cetak_POK[[#This Row],[MAK]],0)-Form_Cetak_POK[[#This Row],[Jmlh]]</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AC5BA2B-3166-42C2-A48A-44E87D77116E}" name="RPD_Revisi" displayName="RPD_Revisi" ref="A2:AQ1344" tableType="queryTable" totalsRowShown="0">
  <autoFilter ref="A2:AQ1344" xr:uid="{AAC5BA2B-3166-42C2-A48A-44E87D77116E}"/>
  <tableColumns count="43">
    <tableColumn id="1" xr3:uid="{D5F08196-131C-4E70-B0A9-558FC078B4BB}" uniqueName="1" name="Es1" queryTableFieldId="1" dataDxfId="45"/>
    <tableColumn id="2" xr3:uid="{02F95AB3-986B-4325-A21F-B0273249EB82}" uniqueName="2" name="KdSatker" queryTableFieldId="2" dataDxfId="44"/>
    <tableColumn id="3" xr3:uid="{45DF4471-5D0D-4057-B31C-AD981EE51823}" uniqueName="3" name="Nama Satker" queryTableFieldId="3" dataDxfId="43"/>
    <tableColumn id="4" xr3:uid="{530E2496-EABE-4358-A098-F681584C1F59}" uniqueName="4" name="Program" queryTableFieldId="4" dataDxfId="42"/>
    <tableColumn id="5" xr3:uid="{7385DC2A-04CC-4966-BA96-3A71C5D11FFD}" uniqueName="5" name="Kegiatan" queryTableFieldId="5" dataDxfId="41"/>
    <tableColumn id="6" xr3:uid="{F9AA901F-A236-4EC3-8633-DE5641530CD9}" uniqueName="6" name="KRO" queryTableFieldId="6" dataDxfId="40"/>
    <tableColumn id="7" xr3:uid="{599AD287-11CE-4DBC-B698-1795752CE885}" uniqueName="7" name="RO" queryTableFieldId="7" dataDxfId="39"/>
    <tableColumn id="8" xr3:uid="{4BB6E1D7-D98B-4632-B915-67A7722D3B9A}" uniqueName="8" name="Komponen" queryTableFieldId="8" dataDxfId="38"/>
    <tableColumn id="9" xr3:uid="{003E7DE0-F848-4D1D-931D-1828B8DBDCC0}" uniqueName="9" name="Subkomponen" queryTableFieldId="9" dataDxfId="37"/>
    <tableColumn id="10" xr3:uid="{987178A8-977A-4879-AA5B-29BCFF3A8274}" uniqueName="10" name="Akun" queryTableFieldId="10" dataDxfId="36"/>
    <tableColumn id="11" xr3:uid="{3FC98E31-368E-448F-9534-9F93DD89DE7A}" uniqueName="11" name="Uraian" queryTableFieldId="11" dataDxfId="35"/>
    <tableColumn id="12" xr3:uid="{06F436E9-6F88-4018-9CA0-EB34A722ED9A}" uniqueName="12" name="Vol" queryTableFieldId="12"/>
    <tableColumn id="13" xr3:uid="{BDCC7687-90A5-4B84-8BC6-14CBC8FB330E}" uniqueName="13" name="HSat" queryTableFieldId="13"/>
    <tableColumn id="14" xr3:uid="{58966E4B-7443-491C-8C8F-E329AAF7B634}" uniqueName="14" name="Jmlh" queryTableFieldId="14"/>
    <tableColumn id="15" xr3:uid="{C11757D4-7CDF-4971-B4C7-813776896570}" uniqueName="15" name="BLOKIR" queryTableFieldId="15"/>
    <tableColumn id="16" xr3:uid="{68B80976-89C5-4A5E-97C4-410E47C189C1}" uniqueName="16" name="Pagu-Blokir" queryTableFieldId="16"/>
    <tableColumn id="17" xr3:uid="{8E927440-6577-4CAF-964A-161DDA9BE383}" uniqueName="17" name="PPK" queryTableFieldId="17" dataDxfId="34"/>
    <tableColumn id="18" xr3:uid="{92F1095B-0555-451E-9CB7-7C7EDA7F5C07}" uniqueName="18" name="JAN" queryTableFieldId="18"/>
    <tableColumn id="19" xr3:uid="{54406D76-2091-47BE-A4DC-2B3F1A0A9144}" uniqueName="19" name="FEB" queryTableFieldId="19"/>
    <tableColumn id="20" xr3:uid="{77157D61-D88B-4614-A477-82145BE4E971}" uniqueName="20" name="MRT" queryTableFieldId="20"/>
    <tableColumn id="21" xr3:uid="{582F72F3-8DF2-410A-B895-C0D3F5DF429E}" uniqueName="21" name="APRIL" queryTableFieldId="21"/>
    <tableColumn id="22" xr3:uid="{32319EC5-CD5F-4A6D-A6A9-8C0ABC997514}" uniqueName="22" name="MEI" queryTableFieldId="22"/>
    <tableColumn id="23" xr3:uid="{B90748D1-280E-400C-99A4-88FB41AC35E6}" uniqueName="23" name="JUNI" queryTableFieldId="23"/>
    <tableColumn id="24" xr3:uid="{A8B6E440-25CB-47C5-979A-0C558C532E8E}" uniqueName="24" name="JULI" queryTableFieldId="24"/>
    <tableColumn id="25" xr3:uid="{8B5B92BF-02A2-48FC-A2A2-759322B2ADA3}" uniqueName="25" name="AGUST" queryTableFieldId="25"/>
    <tableColumn id="26" xr3:uid="{E0B1F237-8843-4B27-9CD9-06A157B48727}" uniqueName="26" name="SEPT" queryTableFieldId="26"/>
    <tableColumn id="27" xr3:uid="{00514C36-B815-45E4-AD7F-3D7EAE2F7132}" uniqueName="27" name="OKT" queryTableFieldId="27"/>
    <tableColumn id="28" xr3:uid="{C4D9ED80-BFFF-40A9-A2D9-03409E491A11}" uniqueName="28" name="NOP" queryTableFieldId="28"/>
    <tableColumn id="29" xr3:uid="{E5D1C520-C67C-4067-9231-8FB19E36237D}" uniqueName="29" name="DES" queryTableFieldId="29"/>
    <tableColumn id="30" xr3:uid="{010A633D-CDA3-430B-B75C-4E23A053B247}" uniqueName="30" name="MAK Subkomp" queryTableFieldId="30" dataDxfId="33"/>
    <tableColumn id="31" xr3:uid="{A2ABC075-C5EB-4BF0-80E1-439FC00E4BA9}" uniqueName="31" name="MAK AKUN" queryTableFieldId="31" dataDxfId="32"/>
    <tableColumn id="32" xr3:uid="{1DE8CE71-29EF-436E-BB0E-445E5AD1C0FA}" uniqueName="32" name="MAK" queryTableFieldId="32" dataDxfId="31"/>
    <tableColumn id="33" xr3:uid="{AD682BEB-5746-4CF0-887E-1D0697A1A384}" uniqueName="33" name="NOITEM" queryTableFieldId="33" dataDxfId="30"/>
    <tableColumn id="34" xr3:uid="{ADE0CED8-46A1-4B18-A994-FD9AB1475492}" uniqueName="34" name="MAK2" queryTableFieldId="34" dataDxfId="29"/>
    <tableColumn id="35" xr3:uid="{0FE288D4-A1C7-48D1-8612-CB053D3574CF}" uniqueName="35" name="Index" queryTableFieldId="35" dataDxfId="28"/>
    <tableColumn id="36" xr3:uid="{50FC6FD4-C6E2-432C-BBED-456F856FF6BB}" uniqueName="36" name="Kegiatan KoordSubKoord" queryTableFieldId="36" dataDxfId="27"/>
    <tableColumn id="37" xr3:uid="{B7196827-BCB6-4278-A60B-3187E93FE887}" uniqueName="37" name="Es2" queryTableFieldId="37" dataDxfId="26"/>
    <tableColumn id="38" xr3:uid="{91C37F26-2859-4393-84BB-DCC2AA667E28}" uniqueName="38" name="Koordinator" queryTableFieldId="38" dataDxfId="25"/>
    <tableColumn id="39" xr3:uid="{309CD8F5-5300-4F9B-9D6C-6169CB5C3A28}" uniqueName="39" name="Subkoordinator" queryTableFieldId="39" dataDxfId="24"/>
    <tableColumn id="40" xr3:uid="{99E62088-D0ED-4AD8-B15A-832FB15A8B6B}" uniqueName="40" name="Jenis Belanja" queryTableFieldId="40" dataDxfId="23"/>
    <tableColumn id="41" xr3:uid="{DED01DD3-638B-45AC-9523-3083A71571D6}" uniqueName="41" name="Detil Jenis Belanja" queryTableFieldId="41" dataDxfId="22"/>
    <tableColumn id="42" xr3:uid="{63582C9B-7166-40EC-879B-BB7C7B687AC8}" uniqueName="42" name="Status Akun" queryTableFieldId="42" dataDxfId="21"/>
    <tableColumn id="43" xr3:uid="{0520B719-46C4-49A1-BE79-25DDFC0F9175}" uniqueName="43" name="Status Covid" queryTableFieldId="43" dataDxfId="2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3FF3B8-A83B-48AA-B97B-D47CB62D9223}" name="IKU" displayName="IKU" ref="A1:X605" totalsRowShown="0" headerRowDxfId="19" tableBorderDxfId="18">
  <autoFilter ref="A1:X605" xr:uid="{E62352B7-DD42-48E6-854B-6B548F0E3B6B}">
    <filterColumn colId="21">
      <filters>
        <filter val="Pusat Pendidikan KP"/>
      </filters>
    </filterColumn>
  </autoFilter>
  <tableColumns count="24">
    <tableColumn id="1" xr3:uid="{476E9495-AAAE-4159-9624-5372740E598D}" name="BA"/>
    <tableColumn id="2" xr3:uid="{6010883D-07D9-4C9C-A52B-AFB2E3943D6E}" name="Nama BA"/>
    <tableColumn id="3" xr3:uid="{585DC063-62CB-49F4-B6E6-FAF13D38D5C1}" name="Es1"/>
    <tableColumn id="4" xr3:uid="{1F895D61-7B1B-4088-8FEC-2516B0FDFDA5}" name="Nama Es1"/>
    <tableColumn id="5" xr3:uid="{7F7DDF34-3211-4C00-AA3E-53462458D7DF}" name="Kode Satker"/>
    <tableColumn id="6" xr3:uid="{FABA4C8A-2580-4FE1-B3B2-5D2B63B0D9B6}" name="Nama Satker"/>
    <tableColumn id="7" xr3:uid="{1696C701-2771-437E-8FE9-5CAD6161817C}" name="Kode Program"/>
    <tableColumn id="8" xr3:uid="{7F50F1AC-9B1C-4176-BBAB-A02A65A951AF}" name="Nama Program"/>
    <tableColumn id="9" xr3:uid="{AC014135-17FF-4BA5-977F-BE1B7702435B}" name="Kode Kegiatan"/>
    <tableColumn id="10" xr3:uid="{DD3999CC-E88C-4C38-BC49-C612E8CD8BEF}" name="Nama Kegiatan"/>
    <tableColumn id="11" xr3:uid="{62FD37C7-E5EB-48A2-B977-39F614E63568}" name="Kode KRO"/>
    <tableColumn id="12" xr3:uid="{7A1ACBEC-1483-45D3-B8FF-80D8BE681304}" name="Nama KRO"/>
    <tableColumn id="13" xr3:uid="{2568CA99-AC7E-414C-AE26-A288FC1F512B}" name="Kode RO"/>
    <tableColumn id="14" xr3:uid="{9460E0BA-15EB-4576-8667-C61E0924E79A}" name="Nama RO"/>
    <tableColumn id="15" xr3:uid="{D38F49DE-B873-45B8-9738-9DB2C1F36455}" name="Kode Komponen"/>
    <tableColumn id="16" xr3:uid="{2A13F3EC-FC6F-4FFE-BD0A-2797A0BEA292}" name="Nama Komponen"/>
    <tableColumn id="17" xr3:uid="{E49610A5-3373-4A17-B4C1-FE42989274EF}" name="Kode Subkomponen"/>
    <tableColumn id="18" xr3:uid="{246AB039-B9C5-424E-B2C1-754C975073EA}" name="Nama Subkomponen"/>
    <tableColumn id="19" xr3:uid="{881364FB-2DAA-4665-8B47-E34141795A34}" name="Kode Akun"/>
    <tableColumn id="20" xr3:uid="{DF65A39C-F864-4E62-9397-15BC6349F5E7}" name="Nama Akun"/>
    <tableColumn id="21" xr3:uid="{41859780-5E6F-4E5F-9FF2-42BD2D5A4660}" name="MAK Akun" dataDxfId="17">
      <calculatedColumnFormula>_xlfn.TEXTJOIN(".",TRUE,G2,I2,K2,M2,O2,Q2,S2)</calculatedColumnFormula>
    </tableColumn>
    <tableColumn id="22" xr3:uid="{EDA217FE-94A5-4D47-BEAF-C3ED748912FF}" name="Es2" dataDxfId="16"/>
    <tableColumn id="23" xr3:uid="{E9E24BAC-77B8-4519-889F-1F95C95E06C0}" name="Koordinator" dataDxfId="15"/>
    <tableColumn id="24" xr3:uid="{58050D89-6794-4C44-9D6F-76A717D186E1}" name="Subkoordinator" dataDxfId="1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3A3011-E6E5-447C-9E09-97FC6679DD70}" name="Eselon2" displayName="Eselon2" ref="A1:B4" totalsRowShown="0" headerRowDxfId="13" dataDxfId="12">
  <autoFilter ref="A1:B4" xr:uid="{549CF5E5-47AC-42CB-86CF-4E8288C3FEB2}"/>
  <tableColumns count="2">
    <tableColumn id="1" xr3:uid="{7A4FF102-401A-49DB-BE7E-124A9D5AC97A}" name="Kode" dataDxfId="11"/>
    <tableColumn id="2" xr3:uid="{5C08FA46-F0CF-4759-A9FE-C1C25783CE85}" name="Eselon2" dataDxfId="1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C56999-D861-485A-BBE3-BC594B057349}" name="Table3" displayName="Table3" ref="E1:G5" totalsRowShown="0">
  <autoFilter ref="E1:G5" xr:uid="{D551EA6E-3A12-4E70-93DB-634E06AB1F1D}"/>
  <tableColumns count="3">
    <tableColumn id="1" xr3:uid="{BDB1A316-F383-4859-B14A-F48CD45A19A6}" name="KdEs2"/>
    <tableColumn id="2" xr3:uid="{008BAFD8-339E-41F8-B30E-1D069EE9765A}" name="kdKoord"/>
    <tableColumn id="3" xr3:uid="{8D54549A-3876-4B31-9F96-37016827FECC}" name="Koordinator"/>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08E595-4DA5-4036-9F15-9A5BDB2E66F0}" name="Table5" displayName="Table5" ref="J1:M9" totalsRowShown="0" headerRowDxfId="9" dataDxfId="8">
  <autoFilter ref="J1:M9" xr:uid="{24FCF63A-EF30-48EC-8260-E0462B345355}"/>
  <tableColumns count="4">
    <tableColumn id="1" xr3:uid="{9C712759-6E7E-4B7B-BF75-8D7DF4191BBE}" name="KdEs2" dataDxfId="7"/>
    <tableColumn id="2" xr3:uid="{5E0DF8D0-6886-4AF7-AA35-7CA52A4077D2}" name="kdKoord" dataDxfId="6"/>
    <tableColumn id="3" xr3:uid="{BDAE2DC3-6053-4EFF-AA44-0FF68D216D2A}" name="KdSubKoord" dataDxfId="5"/>
    <tableColumn id="4" xr3:uid="{D20B0F5B-B40C-4259-BA6B-D426736D3A78}" name="SubKoordinator"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D17BA-7518-4CC2-92DC-846A996B3174}">
  <sheetPr codeName="shSettingDB"/>
  <dimension ref="A1:D18"/>
  <sheetViews>
    <sheetView showGridLines="0" workbookViewId="0">
      <selection activeCell="B21" sqref="B21"/>
    </sheetView>
  </sheetViews>
  <sheetFormatPr defaultColWidth="8.77734375" defaultRowHeight="14.4" x14ac:dyDescent="0.3"/>
  <cols>
    <col min="1" max="1" width="27" style="19" customWidth="1"/>
    <col min="2" max="2" width="82.5546875" style="19" bestFit="1" customWidth="1"/>
    <col min="3" max="3" width="45.77734375" style="40" customWidth="1"/>
    <col min="4" max="4" width="10.21875" style="19" bestFit="1" customWidth="1"/>
    <col min="5" max="16384" width="8.77734375" style="19"/>
  </cols>
  <sheetData>
    <row r="1" spans="1:4" ht="18" x14ac:dyDescent="0.3">
      <c r="C1" s="20" t="s">
        <v>437</v>
      </c>
    </row>
    <row r="2" spans="1:4" ht="18" x14ac:dyDescent="0.3">
      <c r="C2" s="21" t="s">
        <v>98</v>
      </c>
    </row>
    <row r="4" spans="1:4" s="21" customFormat="1" ht="18" x14ac:dyDescent="0.3">
      <c r="A4" s="22" t="s">
        <v>438</v>
      </c>
      <c r="B4" s="22" t="s">
        <v>439</v>
      </c>
      <c r="C4" s="154" t="s">
        <v>440</v>
      </c>
      <c r="D4" s="155"/>
    </row>
    <row r="5" spans="1:4" s="26" customFormat="1" ht="13.8" x14ac:dyDescent="0.3">
      <c r="A5" s="23" t="s">
        <v>441</v>
      </c>
      <c r="B5" s="23" t="str" cm="1">
        <f t="array" aca="1" ref="B5" ca="1">LEFT(CELL("filename",$A$4),FIND("[",CELL("filename",$A$4),1)-1)&amp;$A$4</f>
        <v>D:\BACK\PUSDIK\2023\Github\TA.2023\DATABASE</v>
      </c>
      <c r="C5" s="156" t="s">
        <v>442</v>
      </c>
      <c r="D5" s="157"/>
    </row>
    <row r="6" spans="1:4" s="26" customFormat="1" ht="13.8" x14ac:dyDescent="0.3">
      <c r="A6" s="23" t="s">
        <v>443</v>
      </c>
      <c r="B6" s="23" t="str" cm="1">
        <f t="array" aca="1" ref="B6" ca="1">LEFT(CELL("filename",$A$4),FIND("[",CELL("filename",$A$4),1)-1)&amp;$A$4</f>
        <v>D:\BACK\PUSDIK\2023\Github\TA.2023\DATABASE</v>
      </c>
      <c r="C6" s="156" t="s">
        <v>444</v>
      </c>
      <c r="D6" s="157"/>
    </row>
    <row r="7" spans="1:4" s="26" customFormat="1" ht="13.8" x14ac:dyDescent="0.3">
      <c r="A7" s="23" t="s">
        <v>445</v>
      </c>
      <c r="B7" s="23" t="str" cm="1">
        <f t="array" aca="1" ref="B7" ca="1">LEFT(CELL("filename",$A$4),FIND("[",CELL("filename",$A$4),1)-1)&amp;$A$4</f>
        <v>D:\BACK\PUSDIK\2023\Github\TA.2023\DATABASE</v>
      </c>
      <c r="C7" s="156" t="s">
        <v>446</v>
      </c>
      <c r="D7" s="157"/>
    </row>
    <row r="8" spans="1:4" s="26" customFormat="1" ht="13.8" x14ac:dyDescent="0.3">
      <c r="A8" s="23" t="s">
        <v>447</v>
      </c>
      <c r="B8" s="23" t="str" cm="1">
        <f t="array" aca="1" ref="B8" ca="1">LEFT(CELL("filename",$A$4),FIND("[",CELL("filename",$A$4),1)-1)&amp;$A$4</f>
        <v>D:\BACK\PUSDIK\2023\Github\TA.2023\DATABASE</v>
      </c>
      <c r="C8" s="156" t="s">
        <v>448</v>
      </c>
      <c r="D8" s="157"/>
    </row>
    <row r="9" spans="1:4" s="26" customFormat="1" ht="36" customHeight="1" x14ac:dyDescent="0.3">
      <c r="A9" s="27" t="s">
        <v>449</v>
      </c>
      <c r="B9" s="23" t="str" cm="1">
        <f t="array" aca="1" ref="B9" ca="1">LEFT(CELL("filename",$A$4),FIND("[",CELL("filename",$A$4),1)-1)&amp;$A$4</f>
        <v>D:\BACK\PUSDIK\2023\Github\TA.2023\DATABASE</v>
      </c>
      <c r="C9" s="156" t="s">
        <v>450</v>
      </c>
      <c r="D9" s="157"/>
    </row>
    <row r="10" spans="1:4" s="26" customFormat="1" ht="36" customHeight="1" x14ac:dyDescent="0.3">
      <c r="A10" s="23" t="s">
        <v>451</v>
      </c>
      <c r="B10" s="23" t="str" cm="1">
        <f t="array" aca="1" ref="B10" ca="1">LEFT(CELL("filename",$A$4),FIND("[",CELL("filename",$A$4),1)-1)&amp;$A$4</f>
        <v>D:\BACK\PUSDIK\2023\Github\TA.2023\DATABASE</v>
      </c>
      <c r="C10" s="24" t="s">
        <v>452</v>
      </c>
      <c r="D10" s="25"/>
    </row>
    <row r="11" spans="1:4" s="28" customFormat="1" ht="21" x14ac:dyDescent="0.3">
      <c r="C11" s="29" t="str">
        <f>"Realisasi SAKTI Non Gaji s.d " &amp;TglRealisasi &amp; ": "</f>
        <v xml:space="preserve">Realisasi SAKTI Non Gaji s.d 06 Februari 2023: </v>
      </c>
      <c r="D11" s="30" t="e">
        <f>ROUND(#REF!,2) &amp; "%"</f>
        <v>#REF!</v>
      </c>
    </row>
    <row r="12" spans="1:4" ht="21" x14ac:dyDescent="0.3">
      <c r="C12" s="29" t="str">
        <f>"Realisasi SAKTI Plus Gaji s.d " &amp;TglRealisasi &amp; ": "</f>
        <v xml:space="preserve">Realisasi SAKTI Plus Gaji s.d 06 Februari 2023: </v>
      </c>
      <c r="D12" s="30" t="e">
        <f>ROUND(#REF!,2) &amp; "%"</f>
        <v>#REF!</v>
      </c>
    </row>
    <row r="13" spans="1:4" s="28" customFormat="1" ht="18" x14ac:dyDescent="0.3">
      <c r="A13" s="19"/>
      <c r="B13" s="19"/>
      <c r="C13" s="31"/>
      <c r="D13" s="32"/>
    </row>
    <row r="14" spans="1:4" s="28" customFormat="1" ht="18" x14ac:dyDescent="0.3">
      <c r="A14" s="33" t="s">
        <v>453</v>
      </c>
      <c r="B14" s="34" t="s">
        <v>454</v>
      </c>
      <c r="C14" s="31"/>
      <c r="D14" s="32"/>
    </row>
    <row r="15" spans="1:4" s="28" customFormat="1" ht="18" x14ac:dyDescent="0.3">
      <c r="A15" s="33" t="s">
        <v>455</v>
      </c>
      <c r="B15" s="35" t="s">
        <v>456</v>
      </c>
      <c r="C15" s="152" t="s">
        <v>457</v>
      </c>
      <c r="D15" s="153"/>
    </row>
    <row r="16" spans="1:4" ht="18" x14ac:dyDescent="0.3">
      <c r="A16" s="33" t="s">
        <v>458</v>
      </c>
      <c r="B16" s="36" t="str" cm="1">
        <f t="array" aca="1" ref="B16" ca="1">LEFT(CELL("filename",$A$4),FIND("[",CELL("filename",$A$4),1)-1)&amp;$A$15</f>
        <v>D:\BACK\PUSDIK\2023\Github\TA.2023\Realisasi Pusdik</v>
      </c>
      <c r="C16" s="37"/>
      <c r="D16" s="38"/>
    </row>
    <row r="18" spans="2:2" x14ac:dyDescent="0.3">
      <c r="B18" s="39"/>
    </row>
  </sheetData>
  <mergeCells count="7">
    <mergeCell ref="C15:D15"/>
    <mergeCell ref="C4:D4"/>
    <mergeCell ref="C5:D5"/>
    <mergeCell ref="C6:D6"/>
    <mergeCell ref="C7:D7"/>
    <mergeCell ref="C8:D8"/>
    <mergeCell ref="C9:D9"/>
  </mergeCells>
  <dataValidations count="2">
    <dataValidation type="list" allowBlank="1" showInputMessage="1" showErrorMessage="1" sqref="C2" xr:uid="{DB42EF06-A5A6-4A11-BA7B-974348BB89AE}">
      <formula1>INDIRECT("Eselon2[Eselon2]")</formula1>
    </dataValidation>
    <dataValidation type="list" allowBlank="1" showInputMessage="1" showErrorMessage="1" sqref="A15" xr:uid="{4605AB3A-BAE1-4A88-977B-EC6675C20FE3}">
      <formula1>"Realisasi Pusdik,Realisasi Pusdik OK"</formula1>
    </dataValidation>
  </dataValidations>
  <pageMargins left="0.7" right="0.7" top="0.75" bottom="0.75" header="0.3" footer="0.3"/>
  <pageSetup paperSize="9" orientation="landscape" horizontalDpi="0"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F100-9395-4DA3-B7A1-3FB235451391}">
  <sheetPr codeName="Sheet13">
    <tabColor rgb="FFFFFF00"/>
    <pageSetUpPr fitToPage="1"/>
  </sheetPr>
  <dimension ref="A1:N62"/>
  <sheetViews>
    <sheetView showGridLines="0" zoomScaleNormal="100" workbookViewId="0">
      <selection activeCell="J4" sqref="J4"/>
    </sheetView>
  </sheetViews>
  <sheetFormatPr defaultRowHeight="13.2" x14ac:dyDescent="0.25"/>
  <cols>
    <col min="1" max="1" width="6.5546875" style="56" customWidth="1"/>
    <col min="2" max="2" width="16.33203125" style="56" customWidth="1"/>
    <col min="3" max="3" width="43.5546875" style="56" customWidth="1"/>
    <col min="4" max="4" width="17.21875" style="56" customWidth="1"/>
    <col min="5" max="5" width="15.44140625" style="56" bestFit="1" customWidth="1"/>
    <col min="6" max="6" width="8" style="56" customWidth="1"/>
    <col min="7" max="7" width="15.77734375" style="56" bestFit="1" customWidth="1"/>
    <col min="8" max="8" width="8" style="56" bestFit="1" customWidth="1"/>
    <col min="9" max="9" width="16.21875" style="56" customWidth="1"/>
    <col min="10" max="10" width="15.44140625" style="56" bestFit="1" customWidth="1"/>
    <col min="11" max="11" width="8" style="56" customWidth="1"/>
    <col min="12" max="12" width="15.21875" style="56" bestFit="1" customWidth="1"/>
    <col min="13" max="13" width="8" style="56" bestFit="1" customWidth="1"/>
    <col min="14" max="14" width="14.77734375" style="56" customWidth="1"/>
    <col min="15" max="16384" width="8.88671875" style="56"/>
  </cols>
  <sheetData>
    <row r="1" spans="1:14" s="53" customFormat="1" ht="18" x14ac:dyDescent="0.35">
      <c r="A1" s="191" t="s">
        <v>7629</v>
      </c>
      <c r="B1" s="191"/>
      <c r="C1" s="191"/>
      <c r="D1" s="191"/>
      <c r="E1" s="191"/>
      <c r="F1" s="191"/>
      <c r="G1" s="191"/>
      <c r="H1" s="191"/>
      <c r="I1" s="191"/>
      <c r="J1" s="191"/>
      <c r="K1" s="191"/>
      <c r="L1" s="191"/>
      <c r="M1" s="191"/>
      <c r="N1" s="191"/>
    </row>
    <row r="2" spans="1:14" s="53" customFormat="1" ht="15.6" x14ac:dyDescent="0.3">
      <c r="A2" s="192" t="str">
        <f>'Setting Database'!$B14</f>
        <v>Berdasarkan DIPA Awal, TA. 2023 (30 November 2022)</v>
      </c>
      <c r="B2" s="192"/>
      <c r="C2" s="192"/>
      <c r="D2" s="192"/>
      <c r="E2" s="192"/>
      <c r="F2" s="192"/>
      <c r="G2" s="192"/>
      <c r="H2" s="192"/>
      <c r="I2" s="192"/>
      <c r="J2" s="192"/>
      <c r="K2" s="192"/>
      <c r="L2" s="192"/>
      <c r="M2" s="192"/>
      <c r="N2" s="192"/>
    </row>
    <row r="3" spans="1:14" s="53" customFormat="1" ht="15.6" x14ac:dyDescent="0.3">
      <c r="A3" s="192" t="str">
        <f>'Setting Database'!$B15</f>
        <v>06 Februari 2023</v>
      </c>
      <c r="B3" s="192"/>
      <c r="C3" s="192"/>
      <c r="D3" s="192"/>
      <c r="E3" s="192"/>
      <c r="F3" s="192"/>
      <c r="G3" s="192"/>
      <c r="H3" s="192"/>
      <c r="I3" s="192"/>
      <c r="J3" s="192"/>
      <c r="K3" s="192"/>
      <c r="L3" s="192"/>
      <c r="M3" s="192"/>
      <c r="N3" s="192"/>
    </row>
    <row r="4" spans="1:14" ht="15.6" x14ac:dyDescent="0.3">
      <c r="A4" s="54" t="s">
        <v>7630</v>
      </c>
      <c r="B4" s="55"/>
      <c r="C4" s="55"/>
      <c r="D4" s="55"/>
      <c r="E4" s="55"/>
      <c r="F4" s="55"/>
      <c r="G4" s="55"/>
      <c r="H4" s="55"/>
      <c r="I4" s="55"/>
      <c r="J4" s="55"/>
      <c r="K4" s="55"/>
      <c r="L4" s="55"/>
      <c r="M4" s="55"/>
      <c r="N4" s="55"/>
    </row>
    <row r="5" spans="1:14" ht="15.6" x14ac:dyDescent="0.3">
      <c r="A5" s="57" t="s">
        <v>98</v>
      </c>
      <c r="B5" s="119"/>
      <c r="C5" s="55"/>
      <c r="D5" s="55"/>
      <c r="E5" s="55"/>
      <c r="F5" s="55"/>
      <c r="G5" s="55"/>
      <c r="H5" s="55"/>
      <c r="I5" s="55"/>
      <c r="J5" s="55"/>
      <c r="K5" s="55"/>
      <c r="L5" s="55"/>
      <c r="M5" s="55"/>
      <c r="N5" s="55"/>
    </row>
    <row r="6" spans="1:14" x14ac:dyDescent="0.25">
      <c r="A6" s="193" t="s">
        <v>7631</v>
      </c>
      <c r="B6" s="195" t="s">
        <v>22</v>
      </c>
      <c r="C6" s="195" t="s">
        <v>7632</v>
      </c>
      <c r="D6" s="165" t="s">
        <v>7633</v>
      </c>
      <c r="E6" s="166"/>
      <c r="F6" s="166"/>
      <c r="G6" s="166"/>
      <c r="H6" s="167"/>
      <c r="I6" s="168" t="s">
        <v>7634</v>
      </c>
      <c r="J6" s="168"/>
      <c r="K6" s="168"/>
      <c r="L6" s="168"/>
      <c r="M6" s="168"/>
      <c r="N6" s="170" t="s">
        <v>7635</v>
      </c>
    </row>
    <row r="7" spans="1:14" x14ac:dyDescent="0.25">
      <c r="A7" s="194"/>
      <c r="B7" s="196"/>
      <c r="C7" s="196"/>
      <c r="D7" s="171" t="s">
        <v>7636</v>
      </c>
      <c r="E7" s="165" t="s">
        <v>7637</v>
      </c>
      <c r="F7" s="167"/>
      <c r="G7" s="165" t="s">
        <v>1297</v>
      </c>
      <c r="H7" s="167"/>
      <c r="I7" s="173" t="s">
        <v>7638</v>
      </c>
      <c r="J7" s="168" t="s">
        <v>7637</v>
      </c>
      <c r="K7" s="168"/>
      <c r="L7" s="168" t="s">
        <v>1297</v>
      </c>
      <c r="M7" s="168"/>
      <c r="N7" s="170"/>
    </row>
    <row r="8" spans="1:14" x14ac:dyDescent="0.25">
      <c r="A8" s="60" t="s">
        <v>40</v>
      </c>
      <c r="B8" s="189" t="s">
        <v>7639</v>
      </c>
      <c r="C8" s="190"/>
      <c r="D8" s="172"/>
      <c r="E8" s="61" t="s">
        <v>7640</v>
      </c>
      <c r="F8" s="61" t="s">
        <v>7641</v>
      </c>
      <c r="G8" s="61" t="s">
        <v>7640</v>
      </c>
      <c r="H8" s="61" t="s">
        <v>7641</v>
      </c>
      <c r="I8" s="173"/>
      <c r="J8" s="59" t="s">
        <v>7640</v>
      </c>
      <c r="K8" s="59" t="s">
        <v>7641</v>
      </c>
      <c r="L8" s="59" t="s">
        <v>7640</v>
      </c>
      <c r="M8" s="59" t="s">
        <v>7641</v>
      </c>
      <c r="N8" s="170"/>
    </row>
    <row r="9" spans="1:14" x14ac:dyDescent="0.25">
      <c r="A9" s="174">
        <v>1</v>
      </c>
      <c r="B9" s="186" t="s">
        <v>99</v>
      </c>
      <c r="C9" s="62" t="s">
        <v>100</v>
      </c>
      <c r="D9" s="63" cm="1">
        <f t="array" ref="D9">SUM(_xlfn._xlws.FILTER(FA_SP2D[Pagu Revisi],(FA_SP2D[Es2]=$A$5)*(FA_SP2D[Koordinator]=$B9)*(FA_SP2D[Subkoordinator]=$C9),0))</f>
        <v>364329000</v>
      </c>
      <c r="E9" s="63" cm="1">
        <f t="array" ref="E9">SUM(_xlfn._xlws.FILTER(FA_SP2D[S.d Periode],(FA_SP2D[Es2]=$A$5)*(FA_SP2D[Koordinator]=$B9)*(FA_SP2D[Subkoordinator]=$C9),0))</f>
        <v>9376000</v>
      </c>
      <c r="F9" s="64">
        <f>E9/D9*100</f>
        <v>2.5734981294379531</v>
      </c>
      <c r="G9" s="65">
        <f>D9-E9</f>
        <v>354953000</v>
      </c>
      <c r="H9" s="64">
        <f>G9/D9*100</f>
        <v>97.426501870562049</v>
      </c>
      <c r="I9" s="65" cm="1">
        <f t="array" ref="I9">SUM(_xlfn._xlws.FILTER(FA_SP2D[Pagu Revisi],(FA_SP2D[Es2]=$A$5)*(FA_SP2D[Koordinator]=$B9)*(FA_SP2D[Subkoordinator]=$C9),0))</f>
        <v>364329000</v>
      </c>
      <c r="J9" s="65" cm="1">
        <f t="array" ref="J9">SUM(_xlfn._xlws.FILTER(FA_SP2D[S.d Periode],(FA_SP2D[Es2]=$A$5)*(FA_SP2D[Koordinator]=$B9)*(FA_SP2D[Subkoordinator]=$C9),0))</f>
        <v>9376000</v>
      </c>
      <c r="K9" s="64">
        <f>J9/I9*100</f>
        <v>2.5734981294379531</v>
      </c>
      <c r="L9" s="65">
        <f>I9-J9</f>
        <v>354953000</v>
      </c>
      <c r="M9" s="64">
        <f>L9/I9*100</f>
        <v>97.426501870562049</v>
      </c>
      <c r="N9" s="65">
        <v>0</v>
      </c>
    </row>
    <row r="10" spans="1:14" x14ac:dyDescent="0.25">
      <c r="A10" s="175"/>
      <c r="B10" s="187"/>
      <c r="C10" s="66" t="s">
        <v>104</v>
      </c>
      <c r="D10" s="63" cm="1">
        <f t="array" ref="D10">SUM(_xlfn._xlws.FILTER(FA_SP2D[Pagu Revisi],(FA_SP2D[Es2]=$A$5)*(FA_SP2D[Koordinator]=$B9)*(FA_SP2D[Subkoordinator]=$C10),0))</f>
        <v>258356000</v>
      </c>
      <c r="E10" s="63" cm="1">
        <f t="array" ref="E10">SUM(_xlfn._xlws.FILTER(FA_SP2D[S.d Periode],(FA_SP2D[Es2]=$A$5)*(FA_SP2D[Koordinator]=$B9)*(FA_SP2D[Subkoordinator]=$C10),0))</f>
        <v>12930000</v>
      </c>
      <c r="F10" s="64">
        <f t="shared" ref="F10:F28" si="0">E10/D10*100</f>
        <v>5.0047221663131491</v>
      </c>
      <c r="G10" s="65">
        <f t="shared" ref="G10:G28" si="1">D10-E10</f>
        <v>245426000</v>
      </c>
      <c r="H10" s="64">
        <f t="shared" ref="H10:H28" si="2">G10/D10*100</f>
        <v>94.995277833686856</v>
      </c>
      <c r="I10" s="65" cm="1">
        <f t="array" ref="I10">SUM(_xlfn._xlws.FILTER(FA_SP2D[Pagu Revisi],(FA_SP2D[Es2]=$A$5)*(FA_SP2D[Koordinator]=$B9)*(FA_SP2D[Subkoordinator]=$C10),0))</f>
        <v>258356000</v>
      </c>
      <c r="J10" s="65" cm="1">
        <f t="array" ref="J10">SUM(_xlfn._xlws.FILTER(FA_SP2D[S.d Periode],(FA_SP2D[Es2]=$A$5)*(FA_SP2D[Koordinator]=$B9)*(FA_SP2D[Subkoordinator]=$C10),0))</f>
        <v>12930000</v>
      </c>
      <c r="K10" s="64">
        <f t="shared" ref="K10:K28" si="3">J10/I10*100</f>
        <v>5.0047221663131491</v>
      </c>
      <c r="L10" s="65">
        <f t="shared" ref="L10:L28" si="4">I10-J10</f>
        <v>245426000</v>
      </c>
      <c r="M10" s="64">
        <f t="shared" ref="M10:M28" si="5">L10/I10*100</f>
        <v>94.995277833686856</v>
      </c>
      <c r="N10" s="65">
        <v>0</v>
      </c>
    </row>
    <row r="11" spans="1:14" x14ac:dyDescent="0.25">
      <c r="A11" s="176"/>
      <c r="B11" s="188"/>
      <c r="C11" s="67" t="s">
        <v>7642</v>
      </c>
      <c r="D11" s="68">
        <f>SUM(D9:D10)</f>
        <v>622685000</v>
      </c>
      <c r="E11" s="68">
        <f>SUM(E9:E10)</f>
        <v>22306000</v>
      </c>
      <c r="F11" s="69">
        <f t="shared" si="0"/>
        <v>3.5822285746404683</v>
      </c>
      <c r="G11" s="68">
        <f t="shared" si="1"/>
        <v>600379000</v>
      </c>
      <c r="H11" s="69">
        <f t="shared" si="2"/>
        <v>96.417771425359533</v>
      </c>
      <c r="I11" s="68">
        <f>SUM(I9:I10)</f>
        <v>622685000</v>
      </c>
      <c r="J11" s="68">
        <f>SUM(J9:J10)</f>
        <v>22306000</v>
      </c>
      <c r="K11" s="69">
        <f t="shared" si="3"/>
        <v>3.5822285746404683</v>
      </c>
      <c r="L11" s="68">
        <f t="shared" si="4"/>
        <v>600379000</v>
      </c>
      <c r="M11" s="69">
        <f t="shared" si="5"/>
        <v>96.417771425359533</v>
      </c>
      <c r="N11" s="68">
        <v>0</v>
      </c>
    </row>
    <row r="12" spans="1:14" x14ac:dyDescent="0.25">
      <c r="A12" s="174">
        <v>2</v>
      </c>
      <c r="B12" s="186" t="s">
        <v>168</v>
      </c>
      <c r="C12" s="70" t="s">
        <v>169</v>
      </c>
      <c r="D12" s="71">
        <f>SUM(D13:D14)</f>
        <v>10084852000</v>
      </c>
      <c r="E12" s="71">
        <f>SUM(E13:E14)</f>
        <v>0</v>
      </c>
      <c r="F12" s="72">
        <f t="shared" si="0"/>
        <v>0</v>
      </c>
      <c r="G12" s="71">
        <f t="shared" si="1"/>
        <v>10084852000</v>
      </c>
      <c r="H12" s="72">
        <f t="shared" si="2"/>
        <v>100</v>
      </c>
      <c r="I12" s="71">
        <f>SUM(I13:I14)</f>
        <v>10084852000</v>
      </c>
      <c r="J12" s="71">
        <f>SUM(J13:J14)</f>
        <v>0</v>
      </c>
      <c r="K12" s="72">
        <f t="shared" si="3"/>
        <v>0</v>
      </c>
      <c r="L12" s="71">
        <f t="shared" si="4"/>
        <v>10084852000</v>
      </c>
      <c r="M12" s="72">
        <f t="shared" si="5"/>
        <v>100</v>
      </c>
      <c r="N12" s="71">
        <v>0</v>
      </c>
    </row>
    <row r="13" spans="1:14" ht="26.4" x14ac:dyDescent="0.25">
      <c r="A13" s="175"/>
      <c r="B13" s="187"/>
      <c r="C13" s="73" t="s">
        <v>7643</v>
      </c>
      <c r="D13" s="63" cm="1">
        <f t="array" ref="D13">SUM(_xlfn._xlws.FILTER(FA_SP2D[Pagu Revisi],(FA_SP2D[Es2]=$A$5)*(FA_SP2D[Koordinator]=$B12)*(FA_SP2D[Subkoordinator]=$C12),0))-D14</f>
        <v>1584852000</v>
      </c>
      <c r="E13" s="63" cm="1">
        <f t="array" ref="E13">SUM(_xlfn._xlws.FILTER(FA_SP2D[S.d Periode],(FA_SP2D[Es2]=$A$5)*(FA_SP2D[Koordinator]=$B12)*(FA_SP2D[Subkoordinator]=$C12),0))-E14</f>
        <v>0</v>
      </c>
      <c r="F13" s="74">
        <f t="shared" si="0"/>
        <v>0</v>
      </c>
      <c r="G13" s="75">
        <f t="shared" si="1"/>
        <v>1584852000</v>
      </c>
      <c r="H13" s="74">
        <f t="shared" si="2"/>
        <v>100</v>
      </c>
      <c r="I13" s="75" cm="1">
        <f t="array" ref="I13">SUM(_xlfn._xlws.FILTER(FA_SP2D[Pagu Revisi],(FA_SP2D[Es2]=$A$5)*(FA_SP2D[Koordinator]=$B12)*(FA_SP2D[Subkoordinator]=$C12),0))-I14</f>
        <v>1584852000</v>
      </c>
      <c r="J13" s="75" cm="1">
        <f t="array" ref="J13">SUM(_xlfn._xlws.FILTER(FA_SP2D[S.d Periode],(FA_SP2D[Es2]=$A$5)*(FA_SP2D[Koordinator]=$B12)*(FA_SP2D[Subkoordinator]=$C12),0))-J14</f>
        <v>0</v>
      </c>
      <c r="K13" s="74">
        <f t="shared" si="3"/>
        <v>0</v>
      </c>
      <c r="L13" s="75">
        <f t="shared" si="4"/>
        <v>1584852000</v>
      </c>
      <c r="M13" s="74">
        <f t="shared" si="5"/>
        <v>100</v>
      </c>
      <c r="N13" s="65">
        <v>0</v>
      </c>
    </row>
    <row r="14" spans="1:14" x14ac:dyDescent="0.25">
      <c r="A14" s="175"/>
      <c r="B14" s="187"/>
      <c r="C14" s="76" t="s">
        <v>7644</v>
      </c>
      <c r="D14" s="63" cm="1">
        <f t="array" ref="D14">SUM(_xlfn._xlws.FILTER(FA_SP2D[Pagu Revisi],(FA_SP2D[Es2]=$A$5)*(FA_SP2D[Koordinator]=$B12)*(FA_SP2D[Subkoordinator]=$C12)*(IFERROR(SEARCH($C$14,FA_SP2D[Nama Kegiatan],1),"")&lt;&gt;""),0))</f>
        <v>8500000000</v>
      </c>
      <c r="E14" s="63" cm="1">
        <f t="array" ref="E14">SUM(_xlfn._xlws.FILTER(FA_SP2D[S.d Periode],(FA_SP2D[Es2]=$A$5)*(FA_SP2D[Koordinator]=$B12)*(FA_SP2D[Subkoordinator]=$C12)*(IFERROR(SEARCH($C$14,FA_SP2D[Nama RO],1),"")&lt;&gt;""),0))</f>
        <v>0</v>
      </c>
      <c r="F14" s="64">
        <f t="shared" si="0"/>
        <v>0</v>
      </c>
      <c r="G14" s="65">
        <f t="shared" si="1"/>
        <v>8500000000</v>
      </c>
      <c r="H14" s="64">
        <f t="shared" si="2"/>
        <v>100</v>
      </c>
      <c r="I14" s="65" cm="1">
        <f t="array" ref="I14">SUM(_xlfn._xlws.FILTER(FA_SP2D[Pagu Revisi],(FA_SP2D[Es2]=$A$5)*(FA_SP2D[Koordinator]=$B12)*(FA_SP2D[Subkoordinator]=$C12)*(IFERROR(SEARCH($C$14,FA_SP2D[Nama Kegiatan],1),"")&lt;&gt;""),0))</f>
        <v>8500000000</v>
      </c>
      <c r="J14" s="65" cm="1">
        <f t="array" ref="J14">SUM(_xlfn._xlws.FILTER(FA_SP2D[S.d Periode],(FA_SP2D[Es2]=$A$5)*(FA_SP2D[Koordinator]=$B12)*(FA_SP2D[Subkoordinator]=$C12)*(IFERROR(SEARCH($C$14,FA_SP2D[Nama RO],1),"")&lt;&gt;""),0))</f>
        <v>0</v>
      </c>
      <c r="K14" s="64">
        <f t="shared" si="3"/>
        <v>0</v>
      </c>
      <c r="L14" s="65">
        <f t="shared" si="4"/>
        <v>8500000000</v>
      </c>
      <c r="M14" s="64">
        <f t="shared" si="5"/>
        <v>100</v>
      </c>
      <c r="N14" s="65">
        <v>0</v>
      </c>
    </row>
    <row r="15" spans="1:14" x14ac:dyDescent="0.25">
      <c r="A15" s="175"/>
      <c r="B15" s="187"/>
      <c r="C15" s="70" t="s">
        <v>208</v>
      </c>
      <c r="D15" s="77" cm="1">
        <f t="array" ref="D15">SUM(_xlfn._xlws.FILTER(FA_SP2D[Pagu Revisi],(FA_SP2D[Es2]=$A$5)*(FA_SP2D[Koordinator]=$B12)*(FA_SP2D[Subkoordinator]=$C15),0))</f>
        <v>823732000</v>
      </c>
      <c r="E15" s="77" cm="1">
        <f t="array" ref="E15">SUM(_xlfn._xlws.FILTER(FA_SP2D[S.d Periode],(FA_SP2D[Es2]=$A$5)*(FA_SP2D[Koordinator]=$B12)*(FA_SP2D[Subkoordinator]=$C15),0))</f>
        <v>11070682</v>
      </c>
      <c r="F15" s="72">
        <f t="shared" si="0"/>
        <v>1.3439664842448757</v>
      </c>
      <c r="G15" s="71">
        <f t="shared" si="1"/>
        <v>812661318</v>
      </c>
      <c r="H15" s="72">
        <f t="shared" si="2"/>
        <v>98.656033515755126</v>
      </c>
      <c r="I15" s="71" cm="1">
        <f t="array" ref="I15">SUM(_xlfn._xlws.FILTER(FA_SP2D[Pagu Revisi],(FA_SP2D[Es2]=$A$5)*(FA_SP2D[Koordinator]=$B12)*(FA_SP2D[Subkoordinator]=$C15),0))</f>
        <v>823732000</v>
      </c>
      <c r="J15" s="71" cm="1">
        <f t="array" ref="J15">SUM(_xlfn._xlws.FILTER(FA_SP2D[S.d Periode],(FA_SP2D[Es2]=$A$5)*(FA_SP2D[Koordinator]=$B12)*(FA_SP2D[Subkoordinator]=$C15),0))</f>
        <v>11070682</v>
      </c>
      <c r="K15" s="72">
        <f t="shared" si="3"/>
        <v>1.3439664842448757</v>
      </c>
      <c r="L15" s="71">
        <f t="shared" si="4"/>
        <v>812661318</v>
      </c>
      <c r="M15" s="72">
        <f t="shared" si="5"/>
        <v>98.656033515755126</v>
      </c>
      <c r="N15" s="71">
        <v>0</v>
      </c>
    </row>
    <row r="16" spans="1:14" x14ac:dyDescent="0.25">
      <c r="A16" s="176"/>
      <c r="B16" s="188"/>
      <c r="C16" s="67" t="s">
        <v>7645</v>
      </c>
      <c r="D16" s="68">
        <f>SUM(D12,D15)</f>
        <v>10908584000</v>
      </c>
      <c r="E16" s="68">
        <f>SUM(E12,E15)</f>
        <v>11070682</v>
      </c>
      <c r="F16" s="69">
        <f t="shared" si="0"/>
        <v>0.10148596738128431</v>
      </c>
      <c r="G16" s="68">
        <f t="shared" si="1"/>
        <v>10897513318</v>
      </c>
      <c r="H16" s="69">
        <f t="shared" si="2"/>
        <v>99.898514032618706</v>
      </c>
      <c r="I16" s="68">
        <f>SUM(I12,I15)</f>
        <v>10908584000</v>
      </c>
      <c r="J16" s="68">
        <f>SUM(J12,J15)</f>
        <v>11070682</v>
      </c>
      <c r="K16" s="69">
        <f t="shared" si="3"/>
        <v>0.10148596738128431</v>
      </c>
      <c r="L16" s="68">
        <f t="shared" si="4"/>
        <v>10897513318</v>
      </c>
      <c r="M16" s="69">
        <f t="shared" si="5"/>
        <v>99.898514032618706</v>
      </c>
      <c r="N16" s="68">
        <v>0</v>
      </c>
    </row>
    <row r="17" spans="1:14" x14ac:dyDescent="0.25">
      <c r="A17" s="174">
        <v>3</v>
      </c>
      <c r="B17" s="186" t="s">
        <v>108</v>
      </c>
      <c r="C17" s="78" t="s">
        <v>109</v>
      </c>
      <c r="D17" s="63" cm="1">
        <f t="array" ref="D17">SUM(_xlfn._xlws.FILTER(FA_SP2D[Pagu Revisi],(FA_SP2D[Es2]=$A$5)*(FA_SP2D[Koordinator]=$B17)*(FA_SP2D[Subkoordinator]=$C17),0))</f>
        <v>525378000</v>
      </c>
      <c r="E17" s="63" cm="1">
        <f t="array" ref="E17">SUM(_xlfn._xlws.FILTER(FA_SP2D[S.d Periode],(FA_SP2D[Es2]=$A$5)*(FA_SP2D[Koordinator]=$B17)*(FA_SP2D[Subkoordinator]=$C17),0))</f>
        <v>9488700</v>
      </c>
      <c r="F17" s="64">
        <f t="shared" si="0"/>
        <v>1.8060710574100933</v>
      </c>
      <c r="G17" s="65">
        <f t="shared" si="1"/>
        <v>515889300</v>
      </c>
      <c r="H17" s="64">
        <f t="shared" si="2"/>
        <v>98.193928942589906</v>
      </c>
      <c r="I17" s="65" cm="1">
        <f t="array" ref="I17">SUM(_xlfn._xlws.FILTER(FA_SP2D[Pagu Revisi],(FA_SP2D[Es2]=$A$5)*(FA_SP2D[Koordinator]=$B17)*(FA_SP2D[Subkoordinator]=$C17),0))</f>
        <v>525378000</v>
      </c>
      <c r="J17" s="65" cm="1">
        <f t="array" ref="J17">SUM(_xlfn._xlws.FILTER(FA_SP2D[S.d Periode],(FA_SP2D[Es2]=$A$5)*(FA_SP2D[Koordinator]=$B17)*(FA_SP2D[Subkoordinator]=$C17),0))</f>
        <v>9488700</v>
      </c>
      <c r="K17" s="64">
        <f t="shared" si="3"/>
        <v>1.8060710574100933</v>
      </c>
      <c r="L17" s="65">
        <f t="shared" si="4"/>
        <v>515889300</v>
      </c>
      <c r="M17" s="64">
        <f t="shared" si="5"/>
        <v>98.193928942589906</v>
      </c>
      <c r="N17" s="65">
        <v>0</v>
      </c>
    </row>
    <row r="18" spans="1:14" x14ac:dyDescent="0.25">
      <c r="A18" s="175"/>
      <c r="B18" s="187"/>
      <c r="C18" s="78" t="s">
        <v>113</v>
      </c>
      <c r="D18" s="63" cm="1">
        <f t="array" ref="D18">SUM(_xlfn._xlws.FILTER(FA_SP2D[Pagu Revisi],(FA_SP2D[Es2]=$A$5)*(FA_SP2D[Koordinator]=$B17)*(FA_SP2D[Subkoordinator]=$C18),0))</f>
        <v>219670000</v>
      </c>
      <c r="E18" s="63" cm="1">
        <f t="array" ref="E18">SUM(_xlfn._xlws.FILTER(FA_SP2D[S.d Periode],(FA_SP2D[Es2]=$A$5)*(FA_SP2D[Koordinator]=$B17)*(FA_SP2D[Subkoordinator]=$C18),0))</f>
        <v>5437000</v>
      </c>
      <c r="F18" s="64">
        <f t="shared" si="0"/>
        <v>2.4750762507397459</v>
      </c>
      <c r="G18" s="65">
        <f t="shared" si="1"/>
        <v>214233000</v>
      </c>
      <c r="H18" s="64">
        <f t="shared" si="2"/>
        <v>97.524923749260253</v>
      </c>
      <c r="I18" s="65" cm="1">
        <f t="array" ref="I18">SUM(_xlfn._xlws.FILTER(FA_SP2D[Pagu Revisi],(FA_SP2D[Es2]=$A$5)*(FA_SP2D[Koordinator]=$B17)*(FA_SP2D[Subkoordinator]=$C18),0))</f>
        <v>219670000</v>
      </c>
      <c r="J18" s="65" cm="1">
        <f t="array" ref="J18">SUM(_xlfn._xlws.FILTER(FA_SP2D[S.d Periode],(FA_SP2D[Es2]=$A$5)*(FA_SP2D[Koordinator]=$B17)*(FA_SP2D[Subkoordinator]=$C18),0))</f>
        <v>5437000</v>
      </c>
      <c r="K18" s="64">
        <f t="shared" si="3"/>
        <v>2.4750762507397459</v>
      </c>
      <c r="L18" s="65">
        <f t="shared" si="4"/>
        <v>214233000</v>
      </c>
      <c r="M18" s="64">
        <f t="shared" si="5"/>
        <v>97.524923749260253</v>
      </c>
      <c r="N18" s="65">
        <v>0</v>
      </c>
    </row>
    <row r="19" spans="1:14" x14ac:dyDescent="0.25">
      <c r="A19" s="176"/>
      <c r="B19" s="188"/>
      <c r="C19" s="79" t="s">
        <v>7646</v>
      </c>
      <c r="D19" s="68">
        <f>SUM(D17:D18)</f>
        <v>745048000</v>
      </c>
      <c r="E19" s="68">
        <f>SUM(E17:E18)</f>
        <v>14925700</v>
      </c>
      <c r="F19" s="69">
        <f t="shared" si="0"/>
        <v>2.0033205914249819</v>
      </c>
      <c r="G19" s="68">
        <f t="shared" si="1"/>
        <v>730122300</v>
      </c>
      <c r="H19" s="69">
        <f t="shared" si="2"/>
        <v>97.996679408575019</v>
      </c>
      <c r="I19" s="68">
        <f>SUM(I17:I18)</f>
        <v>745048000</v>
      </c>
      <c r="J19" s="68">
        <f>SUM(J17:J18)</f>
        <v>14925700</v>
      </c>
      <c r="K19" s="69">
        <f t="shared" si="3"/>
        <v>2.0033205914249819</v>
      </c>
      <c r="L19" s="68">
        <f t="shared" si="4"/>
        <v>730122300</v>
      </c>
      <c r="M19" s="69">
        <f t="shared" si="5"/>
        <v>97.996679408575019</v>
      </c>
      <c r="N19" s="68">
        <v>0</v>
      </c>
    </row>
    <row r="20" spans="1:14" x14ac:dyDescent="0.25">
      <c r="A20" s="174">
        <v>4</v>
      </c>
      <c r="B20" s="177" t="s">
        <v>127</v>
      </c>
      <c r="C20" s="80" t="s">
        <v>128</v>
      </c>
      <c r="D20" s="71">
        <f>SUM(D21:D23)</f>
        <v>3525843000</v>
      </c>
      <c r="E20" s="71">
        <f>SUM(E21:E23)</f>
        <v>98252587</v>
      </c>
      <c r="F20" s="72">
        <f t="shared" si="0"/>
        <v>2.7866410103909902</v>
      </c>
      <c r="G20" s="71">
        <f t="shared" si="1"/>
        <v>3427590413</v>
      </c>
      <c r="H20" s="72">
        <f t="shared" si="2"/>
        <v>97.213358989609006</v>
      </c>
      <c r="I20" s="71">
        <f>SUM(I21:I23)</f>
        <v>3525843000</v>
      </c>
      <c r="J20" s="71">
        <f>SUM(J21:J23)</f>
        <v>98252587</v>
      </c>
      <c r="K20" s="72">
        <f t="shared" si="3"/>
        <v>2.7866410103909902</v>
      </c>
      <c r="L20" s="71">
        <f t="shared" si="4"/>
        <v>3427590413</v>
      </c>
      <c r="M20" s="72">
        <f t="shared" si="5"/>
        <v>97.213358989609006</v>
      </c>
      <c r="N20" s="71">
        <v>0</v>
      </c>
    </row>
    <row r="21" spans="1:14" x14ac:dyDescent="0.25">
      <c r="A21" s="175"/>
      <c r="B21" s="178"/>
      <c r="C21" s="76" t="s">
        <v>7647</v>
      </c>
      <c r="D21" s="63" cm="1">
        <f t="array" ref="D21">SUM(_xlfn._xlws.FILTER(FA_SP2D[Pagu Revisi],(FA_SP2D[Es2]=$A$5)*(FA_SP2D[Koordinator]=$B20)*(FA_SP2D[Subkoordinator]=$C20),0))-SUM(D22:D23)</f>
        <v>870185000</v>
      </c>
      <c r="E21" s="63" cm="1">
        <f t="array" ref="E21">SUM(_xlfn._xlws.FILTER(FA_SP2D[S.d Periode],(FA_SP2D[Es2]=$A$5)*(FA_SP2D[Koordinator]=$B20)*(FA_SP2D[Subkoordinator]=$C20),0))-SUM(E22:E23)</f>
        <v>24196300</v>
      </c>
      <c r="F21" s="64">
        <f t="shared" si="0"/>
        <v>2.7805926326011137</v>
      </c>
      <c r="G21" s="65">
        <f t="shared" si="1"/>
        <v>845988700</v>
      </c>
      <c r="H21" s="64">
        <f t="shared" si="2"/>
        <v>97.219407367398887</v>
      </c>
      <c r="I21" s="65" cm="1">
        <f t="array" ref="I21">SUM(_xlfn._xlws.FILTER(FA_SP2D[Pagu Revisi],(FA_SP2D[Es2]=$A$5)*(FA_SP2D[Koordinator]=$B20)*(FA_SP2D[Subkoordinator]=$C20),0))-SUM(I22:I23)</f>
        <v>870185000</v>
      </c>
      <c r="J21" s="65" cm="1">
        <f t="array" ref="J21">SUM(_xlfn._xlws.FILTER(FA_SP2D[S.d Periode],(FA_SP2D[Es2]=$A$5)*(FA_SP2D[Koordinator]=$B20)*(FA_SP2D[Subkoordinator]=$C20),0))-SUM(J22:J23)</f>
        <v>24196300</v>
      </c>
      <c r="K21" s="64">
        <f t="shared" si="3"/>
        <v>2.7805926326011137</v>
      </c>
      <c r="L21" s="65">
        <f t="shared" si="4"/>
        <v>845988700</v>
      </c>
      <c r="M21" s="64">
        <f t="shared" si="5"/>
        <v>97.219407367398887</v>
      </c>
      <c r="N21" s="65">
        <v>0</v>
      </c>
    </row>
    <row r="22" spans="1:14" x14ac:dyDescent="0.25">
      <c r="A22" s="175"/>
      <c r="B22" s="178"/>
      <c r="C22" s="81" t="s">
        <v>7648</v>
      </c>
      <c r="D22" s="63" cm="1">
        <f t="array" ref="D22">SUM(_xlfn._xlws.FILTER(FA_SP2D[Pagu Revisi],(FA_SP2D[Es2]=$A$5)*(FA_SP2D[Koordinator]=$B20)*(IFERROR(SEARCH($C$22,FA_SP2D[Nama Komponen],1),"")&lt;&gt;""),0))</f>
        <v>2195658000</v>
      </c>
      <c r="E22" s="63" cm="1">
        <f t="array" ref="E22">SUM(_xlfn._xlws.FILTER(FA_SP2D[S.d Periode],(FA_SP2D[Es2]=$A$5)*(FA_SP2D[Koordinator]=$B20)*(FA_SP2D[Subkoordinator]=$C20)*(IFERROR(SEARCH($C$22,FA_SP2D[Nama Komponen],1),"")&lt;&gt;""),0))</f>
        <v>74056287</v>
      </c>
      <c r="F22" s="64">
        <f t="shared" si="0"/>
        <v>3.3728516462946416</v>
      </c>
      <c r="G22" s="65">
        <f t="shared" si="1"/>
        <v>2121601713</v>
      </c>
      <c r="H22" s="64">
        <f t="shared" si="2"/>
        <v>96.627148353705365</v>
      </c>
      <c r="I22" s="65" cm="1">
        <f t="array" ref="I22">SUM(_xlfn._xlws.FILTER(FA_SP2D[Pagu Revisi],(FA_SP2D[Es2]=$A$5)*(FA_SP2D[Koordinator]=$B20)*(IFERROR(SEARCH($C$22,FA_SP2D[Nama Komponen],1),"")&lt;&gt;""),0))</f>
        <v>2195658000</v>
      </c>
      <c r="J22" s="65" cm="1">
        <f t="array" ref="J22">SUM(_xlfn._xlws.FILTER(FA_SP2D[S.d Periode],(FA_SP2D[Es2]=$A$5)*(FA_SP2D[Koordinator]=$B20)*(FA_SP2D[Subkoordinator]=$C20)*(IFERROR(SEARCH($C$22,FA_SP2D[Nama Komponen],1),"")&lt;&gt;""),0))</f>
        <v>74056287</v>
      </c>
      <c r="K22" s="64">
        <f t="shared" si="3"/>
        <v>3.3728516462946416</v>
      </c>
      <c r="L22" s="65">
        <f t="shared" si="4"/>
        <v>2121601713</v>
      </c>
      <c r="M22" s="64">
        <f t="shared" si="5"/>
        <v>96.627148353705365</v>
      </c>
      <c r="N22" s="65">
        <v>0</v>
      </c>
    </row>
    <row r="23" spans="1:14" x14ac:dyDescent="0.25">
      <c r="A23" s="175"/>
      <c r="B23" s="178"/>
      <c r="C23" s="81" t="s">
        <v>2012</v>
      </c>
      <c r="D23" s="63" cm="1">
        <f t="array" ref="D23">SUM(_xlfn._xlws.FILTER(FA_SP2D[Pagu Revisi],(FA_SP2D[Es2]=$A$5)*(FA_SP2D[Koordinator]=$B20)*(FA_SP2D[Subkoordinator]=$C20)*(FA_SP2D[Jenis Belanja]=$C23),0))</f>
        <v>460000000</v>
      </c>
      <c r="E23" s="63" cm="1">
        <f t="array" ref="E23">SUM(_xlfn._xlws.FILTER(FA_SP2D[S.d Periode],(FA_SP2D[Es2]=$A$5)*(FA_SP2D[Koordinator]=$B20)*(FA_SP2D[Subkoordinator]=$C20)*(FA_SP2D[Jenis Belanja]=$C23),0))</f>
        <v>0</v>
      </c>
      <c r="F23" s="64">
        <f t="shared" si="0"/>
        <v>0</v>
      </c>
      <c r="G23" s="65">
        <f t="shared" si="1"/>
        <v>460000000</v>
      </c>
      <c r="H23" s="64">
        <f t="shared" si="2"/>
        <v>100</v>
      </c>
      <c r="I23" s="65" cm="1">
        <f t="array" ref="I23">SUM(_xlfn._xlws.FILTER(FA_SP2D[Pagu Revisi],(FA_SP2D[Es2]=$A$5)*(FA_SP2D[Koordinator]=$B20)*(FA_SP2D[Subkoordinator]=$C20)*(FA_SP2D[Jenis Belanja]=$C23),0))</f>
        <v>460000000</v>
      </c>
      <c r="J23" s="65" cm="1">
        <f t="array" ref="J23">SUM(_xlfn._xlws.FILTER(FA_SP2D[S.d Periode],(FA_SP2D[Es2]=$A$5)*(FA_SP2D[Koordinator]=$B20)*(FA_SP2D[Subkoordinator]=$C20)*(FA_SP2D[Jenis Belanja]=$C23),0))</f>
        <v>0</v>
      </c>
      <c r="K23" s="64">
        <f t="shared" si="3"/>
        <v>0</v>
      </c>
      <c r="L23" s="65">
        <f t="shared" si="4"/>
        <v>460000000</v>
      </c>
      <c r="M23" s="64">
        <f t="shared" si="5"/>
        <v>100</v>
      </c>
      <c r="N23" s="65">
        <v>0</v>
      </c>
    </row>
    <row r="24" spans="1:14" x14ac:dyDescent="0.25">
      <c r="A24" s="175"/>
      <c r="B24" s="178"/>
      <c r="C24" s="80" t="s">
        <v>248</v>
      </c>
      <c r="D24" s="71">
        <f>SUM(D25:D26)</f>
        <v>7486020000</v>
      </c>
      <c r="E24" s="71">
        <f>SUM(E25:E26)</f>
        <v>429233043</v>
      </c>
      <c r="F24" s="72">
        <f t="shared" si="0"/>
        <v>5.7337950339432702</v>
      </c>
      <c r="G24" s="71">
        <f t="shared" si="1"/>
        <v>7056786957</v>
      </c>
      <c r="H24" s="72">
        <f t="shared" si="2"/>
        <v>94.266204966056733</v>
      </c>
      <c r="I24" s="71">
        <f>SUM(I25:I26)</f>
        <v>7486020000</v>
      </c>
      <c r="J24" s="71">
        <f>SUM(J25:J26)</f>
        <v>429233043</v>
      </c>
      <c r="K24" s="72">
        <f t="shared" si="3"/>
        <v>5.7337950339432702</v>
      </c>
      <c r="L24" s="71">
        <f t="shared" si="4"/>
        <v>7056786957</v>
      </c>
      <c r="M24" s="72">
        <f t="shared" si="5"/>
        <v>94.266204966056733</v>
      </c>
      <c r="N24" s="71">
        <v>0</v>
      </c>
    </row>
    <row r="25" spans="1:14" x14ac:dyDescent="0.25">
      <c r="A25" s="175"/>
      <c r="B25" s="178"/>
      <c r="C25" s="81" t="s">
        <v>7649</v>
      </c>
      <c r="D25" s="63" cm="1">
        <f t="array" ref="D25">SUM(_xlfn._xlws.FILTER(FA_SP2D[Pagu Revisi],(FA_SP2D[Es2]=$A$5)*(FA_SP2D[Koordinator]=$B20)*(FA_SP2D[Subkoordinator]=$C24),0))-D26</f>
        <v>450000000</v>
      </c>
      <c r="E25" s="63" cm="1">
        <f t="array" ref="E25">SUM(_xlfn._xlws.FILTER(FA_SP2D[S.d Periode],(FA_SP2D[Es2]=$A$5)*(FA_SP2D[Koordinator]=$B20)*(FA_SP2D[Subkoordinator]=$C24),0))-E26</f>
        <v>20200500</v>
      </c>
      <c r="F25" s="64">
        <f t="shared" si="0"/>
        <v>4.4889999999999999</v>
      </c>
      <c r="G25" s="65">
        <f t="shared" si="1"/>
        <v>429799500</v>
      </c>
      <c r="H25" s="64">
        <f t="shared" si="2"/>
        <v>95.510999999999996</v>
      </c>
      <c r="I25" s="65" cm="1">
        <f t="array" ref="I25">SUM(_xlfn._xlws.FILTER(FA_SP2D[Pagu Revisi],(FA_SP2D[Es2]=$A$5)*(FA_SP2D[Koordinator]=$B20)*(FA_SP2D[Subkoordinator]=$C24),0))-I26</f>
        <v>450000000</v>
      </c>
      <c r="J25" s="65" cm="1">
        <f t="array" ref="J25">SUM(_xlfn._xlws.FILTER(FA_SP2D[S.d Periode],(FA_SP2D[Es2]=$A$5)*(FA_SP2D[Koordinator]=$B20)*(FA_SP2D[Subkoordinator]=$C24),0))-J26</f>
        <v>20200500</v>
      </c>
      <c r="K25" s="64">
        <f t="shared" si="3"/>
        <v>4.4889999999999999</v>
      </c>
      <c r="L25" s="65">
        <f t="shared" si="4"/>
        <v>429799500</v>
      </c>
      <c r="M25" s="64">
        <f t="shared" si="5"/>
        <v>95.510999999999996</v>
      </c>
      <c r="N25" s="65">
        <v>0</v>
      </c>
    </row>
    <row r="26" spans="1:14" x14ac:dyDescent="0.25">
      <c r="A26" s="175"/>
      <c r="B26" s="178"/>
      <c r="C26" s="81" t="s">
        <v>3268</v>
      </c>
      <c r="D26" s="63" cm="1">
        <f t="array" ref="D26">SUM(_xlfn._xlws.FILTER(FA_SP2D[Pagu Revisi],(FA_SP2D[Es2]=$A$5)*(FA_SP2D[Koordinator]=$B20)*(FA_SP2D[Subkoordinator]=$C24)*(FA_SP2D[Jenis Belanja]=$C26),0))</f>
        <v>7036020000</v>
      </c>
      <c r="E26" s="63" cm="1">
        <f t="array" ref="E26">SUM(_xlfn._xlws.FILTER(FA_SP2D[S.d Periode],(FA_SP2D[Es2]=$A$5)*(FA_SP2D[Koordinator]=$B20)*(FA_SP2D[Subkoordinator]=$C24)*(FA_SP2D[Jenis Belanja]=$C26),0))</f>
        <v>409032543</v>
      </c>
      <c r="F26" s="64">
        <f t="shared" si="0"/>
        <v>5.8134079067427322</v>
      </c>
      <c r="G26" s="65">
        <f t="shared" si="1"/>
        <v>6626987457</v>
      </c>
      <c r="H26" s="64">
        <f t="shared" si="2"/>
        <v>94.186592093257275</v>
      </c>
      <c r="I26" s="65" cm="1">
        <f t="array" ref="I26">SUM(_xlfn._xlws.FILTER(FA_SP2D[Pagu Revisi],(FA_SP2D[Es2]=$A$5)*(FA_SP2D[Koordinator]=$B20)*(FA_SP2D[Subkoordinator]=$C24)*(FA_SP2D[Jenis Belanja]=$C26),0))</f>
        <v>7036020000</v>
      </c>
      <c r="J26" s="65" cm="1">
        <f t="array" ref="J26">SUM(_xlfn._xlws.FILTER(FA_SP2D[S.d Periode],(FA_SP2D[Es2]=$A$5)*(FA_SP2D[Koordinator]=$B20)*(FA_SP2D[Subkoordinator]=$C24)*(FA_SP2D[Jenis Belanja]=$C26),0))</f>
        <v>409032543</v>
      </c>
      <c r="K26" s="64">
        <f t="shared" si="3"/>
        <v>5.8134079067427322</v>
      </c>
      <c r="L26" s="65">
        <f t="shared" si="4"/>
        <v>6626987457</v>
      </c>
      <c r="M26" s="64">
        <f t="shared" si="5"/>
        <v>94.186592093257275</v>
      </c>
      <c r="N26" s="65">
        <v>0</v>
      </c>
    </row>
    <row r="27" spans="1:14" x14ac:dyDescent="0.25">
      <c r="A27" s="176"/>
      <c r="B27" s="179"/>
      <c r="C27" s="82" t="s">
        <v>7650</v>
      </c>
      <c r="D27" s="68">
        <f>SUM(D20,D24)</f>
        <v>11011863000</v>
      </c>
      <c r="E27" s="68">
        <f>SUM(E20,E24)</f>
        <v>527485630</v>
      </c>
      <c r="F27" s="69">
        <f t="shared" si="0"/>
        <v>4.7901579414854689</v>
      </c>
      <c r="G27" s="68">
        <f t="shared" si="1"/>
        <v>10484377370</v>
      </c>
      <c r="H27" s="69">
        <f t="shared" si="2"/>
        <v>95.209842058514525</v>
      </c>
      <c r="I27" s="68">
        <f>SUM(I20,I24)</f>
        <v>11011863000</v>
      </c>
      <c r="J27" s="68">
        <f>SUM(J20,J24)</f>
        <v>527485630</v>
      </c>
      <c r="K27" s="69">
        <f t="shared" si="3"/>
        <v>4.7901579414854689</v>
      </c>
      <c r="L27" s="68">
        <f t="shared" si="4"/>
        <v>10484377370</v>
      </c>
      <c r="M27" s="69">
        <f t="shared" si="5"/>
        <v>95.209842058514525</v>
      </c>
      <c r="N27" s="68">
        <v>0</v>
      </c>
    </row>
    <row r="28" spans="1:14" x14ac:dyDescent="0.25">
      <c r="A28" s="180" t="s">
        <v>7651</v>
      </c>
      <c r="B28" s="181"/>
      <c r="C28" s="181"/>
      <c r="D28" s="83">
        <f>SUM(D11,D16,D19,D27)</f>
        <v>23288180000</v>
      </c>
      <c r="E28" s="83">
        <f>SUM(E11,E16,E19,E27)</f>
        <v>575788012</v>
      </c>
      <c r="F28" s="84">
        <f t="shared" si="0"/>
        <v>2.4724474475892921</v>
      </c>
      <c r="G28" s="83">
        <f t="shared" si="1"/>
        <v>22712391988</v>
      </c>
      <c r="H28" s="84">
        <f t="shared" si="2"/>
        <v>97.527552552410711</v>
      </c>
      <c r="I28" s="85">
        <f>SUM(I11,I16,I19,I27)</f>
        <v>23288180000</v>
      </c>
      <c r="J28" s="85">
        <f>SUM(J11,J16,J19,J27)</f>
        <v>575788012</v>
      </c>
      <c r="K28" s="86">
        <f t="shared" si="3"/>
        <v>2.4724474475892921</v>
      </c>
      <c r="L28" s="85">
        <f t="shared" si="4"/>
        <v>22712391988</v>
      </c>
      <c r="M28" s="86">
        <f t="shared" si="5"/>
        <v>97.527552552410711</v>
      </c>
      <c r="N28" s="87">
        <v>0</v>
      </c>
    </row>
    <row r="29" spans="1:14" x14ac:dyDescent="0.25">
      <c r="A29" s="55"/>
      <c r="B29" s="55"/>
      <c r="C29" s="55"/>
      <c r="D29" s="55"/>
      <c r="E29" s="55"/>
      <c r="F29" s="55"/>
      <c r="G29" s="55"/>
      <c r="H29" s="55"/>
      <c r="I29" s="55"/>
      <c r="J29" s="55"/>
      <c r="K29" s="55"/>
      <c r="L29" s="55"/>
      <c r="M29" s="55"/>
      <c r="N29" s="55"/>
    </row>
    <row r="30" spans="1:14" hidden="1" x14ac:dyDescent="0.25">
      <c r="A30" s="55"/>
      <c r="B30" s="55"/>
      <c r="C30" s="55"/>
      <c r="D30" s="55"/>
      <c r="E30" s="55"/>
      <c r="F30" s="55"/>
      <c r="G30" s="55"/>
      <c r="H30" s="55"/>
      <c r="I30" s="55"/>
      <c r="J30" s="55"/>
      <c r="K30" s="55"/>
      <c r="L30" s="55"/>
      <c r="M30" s="55"/>
      <c r="N30" s="55"/>
    </row>
    <row r="31" spans="1:14" ht="15.6" x14ac:dyDescent="0.3">
      <c r="A31" s="54" t="s">
        <v>7652</v>
      </c>
      <c r="B31" s="55"/>
      <c r="C31" s="55"/>
      <c r="D31" s="55"/>
      <c r="E31" s="55"/>
      <c r="F31" s="55"/>
      <c r="G31" s="55"/>
      <c r="H31" s="55"/>
      <c r="I31" s="55"/>
      <c r="J31" s="55"/>
      <c r="K31" s="55"/>
      <c r="L31" s="55"/>
      <c r="M31" s="55"/>
      <c r="N31" s="55"/>
    </row>
    <row r="32" spans="1:14" ht="28.8" customHeight="1" x14ac:dyDescent="0.25">
      <c r="A32" s="182" t="s">
        <v>7653</v>
      </c>
      <c r="B32" s="185" t="s">
        <v>7654</v>
      </c>
      <c r="C32" s="185"/>
      <c r="D32" s="165" t="s">
        <v>7633</v>
      </c>
      <c r="E32" s="166"/>
      <c r="F32" s="166"/>
      <c r="G32" s="166"/>
      <c r="H32" s="167"/>
      <c r="I32" s="168" t="s">
        <v>7634</v>
      </c>
      <c r="J32" s="168"/>
      <c r="K32" s="168"/>
      <c r="L32" s="168"/>
      <c r="M32" s="168"/>
      <c r="N32" s="58" t="s">
        <v>7635</v>
      </c>
    </row>
    <row r="33" spans="1:14" ht="14.4" customHeight="1" x14ac:dyDescent="0.25">
      <c r="A33" s="183"/>
      <c r="B33" s="185"/>
      <c r="C33" s="185"/>
      <c r="D33" s="171" t="s">
        <v>7636</v>
      </c>
      <c r="E33" s="165" t="s">
        <v>7637</v>
      </c>
      <c r="F33" s="167"/>
      <c r="G33" s="165" t="s">
        <v>1297</v>
      </c>
      <c r="H33" s="167"/>
      <c r="I33" s="173" t="s">
        <v>7638</v>
      </c>
      <c r="J33" s="168" t="s">
        <v>7637</v>
      </c>
      <c r="K33" s="168"/>
      <c r="L33" s="168" t="s">
        <v>1297</v>
      </c>
      <c r="M33" s="168"/>
      <c r="N33" s="88"/>
    </row>
    <row r="34" spans="1:14" x14ac:dyDescent="0.25">
      <c r="A34" s="184"/>
      <c r="B34" s="185"/>
      <c r="C34" s="185"/>
      <c r="D34" s="172"/>
      <c r="E34" s="61" t="s">
        <v>7640</v>
      </c>
      <c r="F34" s="61" t="s">
        <v>7641</v>
      </c>
      <c r="G34" s="61" t="s">
        <v>7640</v>
      </c>
      <c r="H34" s="61" t="s">
        <v>7641</v>
      </c>
      <c r="I34" s="173"/>
      <c r="J34" s="59" t="s">
        <v>7640</v>
      </c>
      <c r="K34" s="59" t="s">
        <v>7641</v>
      </c>
      <c r="L34" s="59" t="s">
        <v>7640</v>
      </c>
      <c r="M34" s="59" t="s">
        <v>7641</v>
      </c>
      <c r="N34" s="88"/>
    </row>
    <row r="35" spans="1:14" x14ac:dyDescent="0.25">
      <c r="A35" s="89">
        <v>1</v>
      </c>
      <c r="B35" s="90" t="s">
        <v>7655</v>
      </c>
      <c r="C35" s="91"/>
      <c r="D35" s="92">
        <f>D26</f>
        <v>7036020000</v>
      </c>
      <c r="E35" s="92">
        <f>E26</f>
        <v>409032543</v>
      </c>
      <c r="F35" s="93">
        <f>IFERROR(E35/D35*100,0)</f>
        <v>5.8134079067427322</v>
      </c>
      <c r="G35" s="92">
        <f>D35-E35</f>
        <v>6626987457</v>
      </c>
      <c r="H35" s="93">
        <f>IFERROR(G35/D35*100,0)</f>
        <v>94.186592093257275</v>
      </c>
      <c r="I35" s="92">
        <f>I26</f>
        <v>7036020000</v>
      </c>
      <c r="J35" s="92">
        <f>J26</f>
        <v>409032543</v>
      </c>
      <c r="K35" s="93">
        <f>IFERROR(J35/I35*100,0)</f>
        <v>5.8134079067427322</v>
      </c>
      <c r="L35" s="92">
        <f>I35-J35</f>
        <v>6626987457</v>
      </c>
      <c r="M35" s="93">
        <f>IFERROR(L35/I35*100,0)</f>
        <v>94.186592093257275</v>
      </c>
      <c r="N35" s="92">
        <v>0</v>
      </c>
    </row>
    <row r="36" spans="1:14" x14ac:dyDescent="0.25">
      <c r="A36" s="89">
        <v>2</v>
      </c>
      <c r="B36" s="90" t="s">
        <v>7656</v>
      </c>
      <c r="C36" s="91"/>
      <c r="D36" s="92">
        <f>SUM(D37:D38)</f>
        <v>15792160000</v>
      </c>
      <c r="E36" s="92">
        <f>SUM(E37:E38)</f>
        <v>166755469</v>
      </c>
      <c r="F36" s="93">
        <f>IFERROR(E36/D36*100,0)</f>
        <v>1.0559383200271526</v>
      </c>
      <c r="G36" s="92">
        <f>SUM(G37:G38)</f>
        <v>15625404531</v>
      </c>
      <c r="H36" s="93">
        <f>IFERROR(G36/D36*100,0)</f>
        <v>98.944061679972847</v>
      </c>
      <c r="I36" s="92">
        <f>SUM(I37:I38)</f>
        <v>15792160000</v>
      </c>
      <c r="J36" s="92">
        <f>SUM(J37:J38)</f>
        <v>166755469</v>
      </c>
      <c r="K36" s="93">
        <f>IFERROR(J36/I36*100,0)</f>
        <v>1.0559383200271526</v>
      </c>
      <c r="L36" s="92">
        <f>SUM(L37:L38)</f>
        <v>15625404531</v>
      </c>
      <c r="M36" s="93">
        <f>IFERROR(L36/I36*100,0)</f>
        <v>98.944061679972847</v>
      </c>
      <c r="N36" s="92">
        <f>SUM(N37:N38)</f>
        <v>0</v>
      </c>
    </row>
    <row r="37" spans="1:14" x14ac:dyDescent="0.25">
      <c r="A37" s="94"/>
      <c r="B37" s="95" t="s">
        <v>7657</v>
      </c>
      <c r="C37" s="91"/>
      <c r="D37" s="96">
        <f>D22</f>
        <v>2195658000</v>
      </c>
      <c r="E37" s="96">
        <f>E22</f>
        <v>74056287</v>
      </c>
      <c r="F37" s="97">
        <f>IFERROR(E37/D37*100,0)</f>
        <v>3.3728516462946416</v>
      </c>
      <c r="G37" s="98">
        <f>D37-E37</f>
        <v>2121601713</v>
      </c>
      <c r="H37" s="97">
        <f>IFERROR(G37/D37*100,0)</f>
        <v>96.627148353705365</v>
      </c>
      <c r="I37" s="96">
        <f>I22</f>
        <v>2195658000</v>
      </c>
      <c r="J37" s="96">
        <f>J22</f>
        <v>74056287</v>
      </c>
      <c r="K37" s="97">
        <f>IFERROR(J37/I37*100,0)</f>
        <v>3.3728516462946416</v>
      </c>
      <c r="L37" s="96">
        <f>I37-J37</f>
        <v>2121601713</v>
      </c>
      <c r="M37" s="97">
        <f>IFERROR(L37/I37*100,0)</f>
        <v>96.627148353705365</v>
      </c>
      <c r="N37" s="96">
        <v>0</v>
      </c>
    </row>
    <row r="38" spans="1:14" x14ac:dyDescent="0.25">
      <c r="A38" s="94"/>
      <c r="B38" s="95" t="s">
        <v>7658</v>
      </c>
      <c r="C38" s="91"/>
      <c r="D38" s="96" cm="1">
        <f t="array" ref="D38">SUM(_xlfn._xlws.FILTER(FA_SP2D[Pagu Revisi],(FA_SP2D[Es2]=$A$5)*(FA_SP2D[Detil Jenis Belanja]="Belanja Barang Non Operasional"),0))</f>
        <v>13596502000</v>
      </c>
      <c r="E38" s="96" cm="1">
        <f t="array" ref="E38">SUM(_xlfn._xlws.FILTER(FA_SP2D[S.d Periode],(FA_SP2D[Es2]=$A$5)*(FA_SP2D[Detil Jenis Belanja]="Belanja Barang Non Operasional"),0))</f>
        <v>92699182</v>
      </c>
      <c r="F38" s="97">
        <f>IFERROR(E38/D38*100,0)</f>
        <v>0.68178699197778958</v>
      </c>
      <c r="G38" s="98">
        <f>D38-E38</f>
        <v>13503802818</v>
      </c>
      <c r="H38" s="97">
        <f>IFERROR(G38/D38*100,0)</f>
        <v>99.318213008022212</v>
      </c>
      <c r="I38" s="96" cm="1">
        <f t="array" ref="I38">SUM(_xlfn._xlws.FILTER(FA_SP2D[Pagu Revisi],(FA_SP2D[Es2]=$A$5)*(FA_SP2D[Detil Jenis Belanja]="Belanja Barang Non Operasional"),0))</f>
        <v>13596502000</v>
      </c>
      <c r="J38" s="96" cm="1">
        <f t="array" ref="J38">SUM(_xlfn._xlws.FILTER(FA_SP2D[S.d Periode],(FA_SP2D[Es2]=$A$5)*(FA_SP2D[Detil Jenis Belanja]="Belanja Barang Non Operasional"),0))</f>
        <v>92699182</v>
      </c>
      <c r="K38" s="97">
        <f>IFERROR(J38/I38*100,0)</f>
        <v>0.68178699197778958</v>
      </c>
      <c r="L38" s="96">
        <f>I38-J38</f>
        <v>13503802818</v>
      </c>
      <c r="M38" s="97">
        <f>IFERROR(L38/I38*100,0)</f>
        <v>99.318213008022212</v>
      </c>
      <c r="N38" s="96">
        <v>0</v>
      </c>
    </row>
    <row r="39" spans="1:14" x14ac:dyDescent="0.25">
      <c r="A39" s="89">
        <v>3</v>
      </c>
      <c r="B39" s="90" t="s">
        <v>7659</v>
      </c>
      <c r="C39" s="91"/>
      <c r="D39" s="92">
        <f>D23</f>
        <v>460000000</v>
      </c>
      <c r="E39" s="92">
        <f>E23</f>
        <v>0</v>
      </c>
      <c r="F39" s="93">
        <f>IFERROR(E39/D39*100,0)</f>
        <v>0</v>
      </c>
      <c r="G39" s="92">
        <f>G23</f>
        <v>460000000</v>
      </c>
      <c r="H39" s="93">
        <f>IFERROR(G39/D39*100,0)</f>
        <v>100</v>
      </c>
      <c r="I39" s="92">
        <f>I23</f>
        <v>460000000</v>
      </c>
      <c r="J39" s="92">
        <f>J23</f>
        <v>0</v>
      </c>
      <c r="K39" s="93">
        <f>IFERROR(J39/I39*100,0)</f>
        <v>0</v>
      </c>
      <c r="L39" s="92">
        <f>L23</f>
        <v>460000000</v>
      </c>
      <c r="M39" s="93">
        <f>IFERROR(L39/I39*100,0)</f>
        <v>100</v>
      </c>
      <c r="N39" s="92">
        <v>0</v>
      </c>
    </row>
    <row r="40" spans="1:14" x14ac:dyDescent="0.25">
      <c r="A40" s="99"/>
      <c r="B40" s="90"/>
      <c r="C40" s="91"/>
      <c r="D40" s="92"/>
      <c r="E40" s="92"/>
      <c r="F40" s="92"/>
      <c r="G40" s="92"/>
      <c r="H40" s="92"/>
      <c r="I40" s="92"/>
      <c r="J40" s="92"/>
      <c r="K40" s="93"/>
      <c r="L40" s="92"/>
      <c r="M40" s="93"/>
      <c r="N40" s="92"/>
    </row>
    <row r="41" spans="1:14" x14ac:dyDescent="0.25">
      <c r="A41" s="100" t="s">
        <v>7651</v>
      </c>
      <c r="B41" s="101"/>
      <c r="C41" s="102"/>
      <c r="D41" s="83">
        <f>SUM(D35,D36,D39)</f>
        <v>23288180000</v>
      </c>
      <c r="E41" s="83">
        <f>SUM(E35,E36,E39)</f>
        <v>575788012</v>
      </c>
      <c r="F41" s="84">
        <f>IFERROR(E41/D41*100,0)</f>
        <v>2.4724474475892921</v>
      </c>
      <c r="G41" s="83">
        <f>SUM(G35,G36,G39)</f>
        <v>22712391988</v>
      </c>
      <c r="H41" s="84">
        <f>IFERROR(G41/D41*100,0)</f>
        <v>97.527552552410711</v>
      </c>
      <c r="I41" s="103">
        <f>SUM(I35,I36,I39)</f>
        <v>23288180000</v>
      </c>
      <c r="J41" s="103">
        <f>SUM(J35,J36,J39)</f>
        <v>575788012</v>
      </c>
      <c r="K41" s="104">
        <f>IFERROR(J41/I41*100,0)</f>
        <v>2.4724474475892921</v>
      </c>
      <c r="L41" s="103">
        <f>SUM(L35,L36,L39)</f>
        <v>22712391988</v>
      </c>
      <c r="M41" s="104">
        <f>IFERROR(L41/I41*100,0)</f>
        <v>97.527552552410711</v>
      </c>
      <c r="N41" s="87">
        <f>SUM(N35,N36,N39)</f>
        <v>0</v>
      </c>
    </row>
    <row r="42" spans="1:14" hidden="1" x14ac:dyDescent="0.25">
      <c r="A42" s="105" t="s">
        <v>7660</v>
      </c>
      <c r="B42" s="106"/>
      <c r="C42" s="107"/>
      <c r="D42" s="108"/>
      <c r="E42" s="108"/>
      <c r="F42" s="108"/>
      <c r="G42" s="108"/>
      <c r="H42" s="108"/>
      <c r="I42" s="103"/>
      <c r="J42" s="103"/>
      <c r="K42" s="104"/>
      <c r="L42" s="103"/>
      <c r="M42" s="104"/>
      <c r="N42" s="87"/>
    </row>
    <row r="43" spans="1:14" hidden="1" x14ac:dyDescent="0.25">
      <c r="A43" s="105" t="s">
        <v>7651</v>
      </c>
      <c r="B43" s="106"/>
      <c r="C43" s="107"/>
      <c r="D43" s="108">
        <f>D41</f>
        <v>23288180000</v>
      </c>
      <c r="E43" s="108">
        <f>E41</f>
        <v>575788012</v>
      </c>
      <c r="F43" s="109">
        <f>IFERROR(E43/D43*100,0)</f>
        <v>2.4724474475892921</v>
      </c>
      <c r="G43" s="108">
        <f>G41</f>
        <v>22712391988</v>
      </c>
      <c r="H43" s="109">
        <f>IFERROR(G43/D43*100,0)</f>
        <v>97.527552552410711</v>
      </c>
      <c r="I43" s="103">
        <f>I41</f>
        <v>23288180000</v>
      </c>
      <c r="J43" s="103">
        <f>J41</f>
        <v>575788012</v>
      </c>
      <c r="K43" s="110">
        <f>IFERROR(J43/I43*100,0)</f>
        <v>2.4724474475892921</v>
      </c>
      <c r="L43" s="103">
        <f>L41</f>
        <v>22712391988</v>
      </c>
      <c r="M43" s="110">
        <f>IFERROR(L43/I43*100,0)</f>
        <v>97.527552552410711</v>
      </c>
      <c r="N43" s="111">
        <f>N41</f>
        <v>0</v>
      </c>
    </row>
    <row r="44" spans="1:14" x14ac:dyDescent="0.25">
      <c r="A44" s="55"/>
      <c r="B44" s="55"/>
      <c r="C44" s="55"/>
      <c r="D44" s="55"/>
      <c r="E44" s="55"/>
      <c r="F44" s="55"/>
      <c r="G44" s="55"/>
      <c r="H44" s="55"/>
      <c r="I44" s="55"/>
      <c r="J44" s="55"/>
      <c r="K44" s="55"/>
      <c r="L44" s="55"/>
      <c r="M44" s="55"/>
      <c r="N44" s="55"/>
    </row>
    <row r="45" spans="1:14" hidden="1" x14ac:dyDescent="0.25">
      <c r="A45" s="55"/>
      <c r="B45" s="55"/>
      <c r="C45" s="55"/>
      <c r="D45" s="55"/>
      <c r="E45" s="55"/>
      <c r="F45" s="55"/>
      <c r="G45" s="55"/>
      <c r="H45" s="55"/>
      <c r="I45" s="55"/>
      <c r="J45" s="55"/>
      <c r="K45" s="55"/>
      <c r="L45" s="55"/>
      <c r="M45" s="55"/>
      <c r="N45" s="55"/>
    </row>
    <row r="46" spans="1:14" ht="15.6" x14ac:dyDescent="0.3">
      <c r="A46" s="54" t="s">
        <v>7661</v>
      </c>
      <c r="B46" s="55"/>
      <c r="C46" s="55"/>
      <c r="D46" s="55"/>
      <c r="E46" s="55"/>
      <c r="F46" s="55"/>
      <c r="G46" s="55"/>
      <c r="H46" s="55"/>
      <c r="I46" s="55"/>
      <c r="J46" s="55"/>
      <c r="K46" s="55"/>
      <c r="L46" s="55"/>
      <c r="M46" s="55"/>
      <c r="N46" s="55"/>
    </row>
    <row r="47" spans="1:14" x14ac:dyDescent="0.25">
      <c r="A47" s="169" t="s">
        <v>7631</v>
      </c>
      <c r="B47" s="162" t="s">
        <v>22</v>
      </c>
      <c r="C47" s="162" t="s">
        <v>23</v>
      </c>
      <c r="D47" s="165" t="s">
        <v>7633</v>
      </c>
      <c r="E47" s="166"/>
      <c r="F47" s="166"/>
      <c r="G47" s="166"/>
      <c r="H47" s="167"/>
      <c r="I47" s="168" t="s">
        <v>7634</v>
      </c>
      <c r="J47" s="168"/>
      <c r="K47" s="168"/>
      <c r="L47" s="168"/>
      <c r="M47" s="168"/>
      <c r="N47" s="170" t="s">
        <v>7635</v>
      </c>
    </row>
    <row r="48" spans="1:14" ht="14.4" customHeight="1" x14ac:dyDescent="0.25">
      <c r="A48" s="169"/>
      <c r="B48" s="163"/>
      <c r="C48" s="163"/>
      <c r="D48" s="171" t="s">
        <v>7636</v>
      </c>
      <c r="E48" s="165" t="s">
        <v>7637</v>
      </c>
      <c r="F48" s="167"/>
      <c r="G48" s="165" t="s">
        <v>1297</v>
      </c>
      <c r="H48" s="167"/>
      <c r="I48" s="173" t="s">
        <v>7638</v>
      </c>
      <c r="J48" s="168" t="s">
        <v>7637</v>
      </c>
      <c r="K48" s="168"/>
      <c r="L48" s="168" t="s">
        <v>1297</v>
      </c>
      <c r="M48" s="168"/>
      <c r="N48" s="170"/>
    </row>
    <row r="49" spans="1:14" x14ac:dyDescent="0.25">
      <c r="A49" s="169"/>
      <c r="B49" s="164"/>
      <c r="C49" s="164"/>
      <c r="D49" s="172"/>
      <c r="E49" s="61" t="s">
        <v>7640</v>
      </c>
      <c r="F49" s="61" t="s">
        <v>7641</v>
      </c>
      <c r="G49" s="61" t="s">
        <v>7640</v>
      </c>
      <c r="H49" s="61" t="s">
        <v>7641</v>
      </c>
      <c r="I49" s="173"/>
      <c r="J49" s="59" t="s">
        <v>7640</v>
      </c>
      <c r="K49" s="59" t="s">
        <v>7641</v>
      </c>
      <c r="L49" s="59" t="s">
        <v>7640</v>
      </c>
      <c r="M49" s="59" t="s">
        <v>7641</v>
      </c>
      <c r="N49" s="170"/>
    </row>
    <row r="50" spans="1:14" x14ac:dyDescent="0.25">
      <c r="A50" s="158">
        <v>1</v>
      </c>
      <c r="B50" s="159" t="s">
        <v>99</v>
      </c>
      <c r="C50" s="112" t="s">
        <v>100</v>
      </c>
      <c r="D50" s="98" cm="1">
        <f t="array" ref="D50">SUM(_xlfn._xlws.FILTER(FA_SP2D[Pagu Revisi],(FA_SP2D[Es2]=$A$5)*(FA_SP2D[Koordinator]=$B50)*(FA_SP2D[Subkoordinator]=$C50)*(FA_SP2D[Status Covid]="Covid"),0))</f>
        <v>0</v>
      </c>
      <c r="E50" s="98" cm="1">
        <f t="array" ref="E50">SUM(_xlfn._xlws.FILTER(FA_SP2D[S.d Periode],(FA_SP2D[Es2]=$A$5)*(FA_SP2D[Koordinator]=$B50)*(FA_SP2D[Subkoordinator]=$C50)*(FA_SP2D[Status Covid]="Covid"),0))</f>
        <v>0</v>
      </c>
      <c r="F50" s="97">
        <f t="shared" ref="F50:F62" si="6">IFERROR(E50/D50*100,0)</f>
        <v>0</v>
      </c>
      <c r="G50" s="98">
        <f t="shared" ref="G50:G62" si="7">D50-E50</f>
        <v>0</v>
      </c>
      <c r="H50" s="113">
        <f t="shared" ref="H50:H62" si="8">IFERROR(G50/D50*100,0)</f>
        <v>0</v>
      </c>
      <c r="I50" s="98" cm="1">
        <f t="array" ref="I50">SUM(_xlfn._xlws.FILTER(FA_SP2D[Pagu Revisi],(FA_SP2D[Es2]=$A$5)*(FA_SP2D[Koordinator]=$B50)*(FA_SP2D[Subkoordinator]=$C50)*(FA_SP2D[Status Covid]="Covid"),0))</f>
        <v>0</v>
      </c>
      <c r="J50" s="98" cm="1">
        <f t="array" ref="J50">SUM(_xlfn._xlws.FILTER(FA_SP2D[S.d Periode],(FA_SP2D[Es2]=$A$5)*(FA_SP2D[Koordinator]=$B50)*(FA_SP2D[Subkoordinator]=$C50)*(FA_SP2D[Status Covid]="Covid"),0))</f>
        <v>0</v>
      </c>
      <c r="K50" s="113">
        <f>F50</f>
        <v>0</v>
      </c>
      <c r="L50" s="98">
        <f t="shared" ref="L50:L62" si="9">I50-J50</f>
        <v>0</v>
      </c>
      <c r="M50" s="113">
        <f t="shared" ref="M50:M62" si="10">IFERROR(L50/I50*100,0)</f>
        <v>0</v>
      </c>
      <c r="N50" s="98">
        <v>0</v>
      </c>
    </row>
    <row r="51" spans="1:14" x14ac:dyDescent="0.25">
      <c r="A51" s="158"/>
      <c r="B51" s="159"/>
      <c r="C51" s="112" t="s">
        <v>104</v>
      </c>
      <c r="D51" s="98" cm="1">
        <f t="array" ref="D51">SUM(_xlfn._xlws.FILTER(FA_SP2D[Pagu Revisi],(FA_SP2D[Es2]=$A$5)*(FA_SP2D[Koordinator]=$B50)*(FA_SP2D[Subkoordinator]=$C51)*(FA_SP2D[Status Covid]="Covid"),0))</f>
        <v>0</v>
      </c>
      <c r="E51" s="98" cm="1">
        <f t="array" ref="E51">SUM(_xlfn._xlws.FILTER(FA_SP2D[S.d Periode],(FA_SP2D[Es2]=$A$5)*(FA_SP2D[Koordinator]=$B50)*(FA_SP2D[Subkoordinator]=$C51)*(FA_SP2D[Status Covid]="Covid"),0))</f>
        <v>0</v>
      </c>
      <c r="F51" s="113">
        <f t="shared" si="6"/>
        <v>0</v>
      </c>
      <c r="G51" s="98">
        <f t="shared" si="7"/>
        <v>0</v>
      </c>
      <c r="H51" s="113">
        <f t="shared" si="8"/>
        <v>0</v>
      </c>
      <c r="I51" s="98" cm="1">
        <f t="array" ref="I51">SUM(_xlfn._xlws.FILTER(FA_SP2D[Pagu Revisi],(FA_SP2D[Es2]=$A$5)*(FA_SP2D[Koordinator]=$B50)*(FA_SP2D[Subkoordinator]=$C51)*(FA_SP2D[Status Covid]="Covid"),0))</f>
        <v>0</v>
      </c>
      <c r="J51" s="98" cm="1">
        <f t="array" ref="J51">SUM(_xlfn._xlws.FILTER(FA_SP2D[S.d Periode],(FA_SP2D[Es2]=$A$5)*(FA_SP2D[Koordinator]=$B50)*(FA_SP2D[Subkoordinator]=$C51)*(FA_SP2D[Status Covid]="Covid"),0))</f>
        <v>0</v>
      </c>
      <c r="K51" s="113">
        <f t="shared" ref="K51:K62" si="11">F51</f>
        <v>0</v>
      </c>
      <c r="L51" s="98">
        <f t="shared" si="9"/>
        <v>0</v>
      </c>
      <c r="M51" s="113">
        <f t="shared" si="10"/>
        <v>0</v>
      </c>
      <c r="N51" s="98">
        <v>0</v>
      </c>
    </row>
    <row r="52" spans="1:14" x14ac:dyDescent="0.25">
      <c r="A52" s="158"/>
      <c r="B52" s="159"/>
      <c r="C52" s="114" t="s">
        <v>7642</v>
      </c>
      <c r="D52" s="115">
        <f>SUM(D50:D51)</f>
        <v>0</v>
      </c>
      <c r="E52" s="115">
        <f>SUM(E50:E51)</f>
        <v>0</v>
      </c>
      <c r="F52" s="116">
        <f t="shared" si="6"/>
        <v>0</v>
      </c>
      <c r="G52" s="115">
        <f t="shared" si="7"/>
        <v>0</v>
      </c>
      <c r="H52" s="116">
        <f t="shared" si="8"/>
        <v>0</v>
      </c>
      <c r="I52" s="115">
        <f>SUM(I50:I51)</f>
        <v>0</v>
      </c>
      <c r="J52" s="115">
        <f>SUM(J50:J51)</f>
        <v>0</v>
      </c>
      <c r="K52" s="116">
        <f t="shared" si="11"/>
        <v>0</v>
      </c>
      <c r="L52" s="115">
        <f t="shared" si="9"/>
        <v>0</v>
      </c>
      <c r="M52" s="116">
        <f t="shared" si="10"/>
        <v>0</v>
      </c>
      <c r="N52" s="115">
        <f>SUM(N50:N51)</f>
        <v>0</v>
      </c>
    </row>
    <row r="53" spans="1:14" ht="14.4" customHeight="1" x14ac:dyDescent="0.25">
      <c r="A53" s="158">
        <v>2</v>
      </c>
      <c r="B53" s="159" t="s">
        <v>168</v>
      </c>
      <c r="C53" s="112" t="s">
        <v>169</v>
      </c>
      <c r="D53" s="98" cm="1">
        <f t="array" ref="D53">SUM(_xlfn._xlws.FILTER(FA_SP2D[Pagu Revisi],(FA_SP2D[Es2]=$A$5)*(FA_SP2D[Koordinator]=$B53)*(FA_SP2D[Subkoordinator]=$C53)*(FA_SP2D[Status Covid]="Covid"),0))</f>
        <v>0</v>
      </c>
      <c r="E53" s="98" cm="1">
        <f t="array" ref="E53">SUM(_xlfn._xlws.FILTER(FA_SP2D[S.d Periode],(FA_SP2D[Es2]=$A$5)*(FA_SP2D[Koordinator]=$B53)*(FA_SP2D[Subkoordinator]=$C53)*(FA_SP2D[Status Covid]="Covid"),0))</f>
        <v>0</v>
      </c>
      <c r="F53" s="113">
        <f t="shared" si="6"/>
        <v>0</v>
      </c>
      <c r="G53" s="98">
        <f t="shared" si="7"/>
        <v>0</v>
      </c>
      <c r="H53" s="113">
        <f t="shared" si="8"/>
        <v>0</v>
      </c>
      <c r="I53" s="98" cm="1">
        <f t="array" ref="I53">SUM(_xlfn._xlws.FILTER(FA_SP2D[Pagu Revisi],(FA_SP2D[Es2]=$A$5)*(FA_SP2D[Koordinator]=$B53)*(FA_SP2D[Subkoordinator]=$C53)*(FA_SP2D[Status Covid]="Covid"),0))</f>
        <v>0</v>
      </c>
      <c r="J53" s="98" cm="1">
        <f t="array" ref="J53">SUM(_xlfn._xlws.FILTER(FA_SP2D[S.d Periode],(FA_SP2D[Es2]=$A$5)*(FA_SP2D[Koordinator]=$B53)*(FA_SP2D[Subkoordinator]=$C53)*(FA_SP2D[Status Covid]="Covid"),0))</f>
        <v>0</v>
      </c>
      <c r="K53" s="113">
        <f t="shared" si="11"/>
        <v>0</v>
      </c>
      <c r="L53" s="98">
        <f t="shared" si="9"/>
        <v>0</v>
      </c>
      <c r="M53" s="113">
        <f t="shared" si="10"/>
        <v>0</v>
      </c>
      <c r="N53" s="98">
        <v>0</v>
      </c>
    </row>
    <row r="54" spans="1:14" x14ac:dyDescent="0.25">
      <c r="A54" s="158"/>
      <c r="B54" s="159"/>
      <c r="C54" s="112" t="s">
        <v>208</v>
      </c>
      <c r="D54" s="98" cm="1">
        <f t="array" ref="D54">SUM(_xlfn._xlws.FILTER(FA_SP2D[Pagu Revisi],(FA_SP2D[Es2]=$A$5)*(FA_SP2D[Koordinator]=$B53)*(FA_SP2D[Subkoordinator]=$C54)*(FA_SP2D[Status Covid]="Covid"),0))</f>
        <v>0</v>
      </c>
      <c r="E54" s="98" cm="1">
        <f t="array" ref="E54">SUM(_xlfn._xlws.FILTER(FA_SP2D[S.d Periode],(FA_SP2D[Es2]=$A$5)*(FA_SP2D[Koordinator]=$B53)*(FA_SP2D[Subkoordinator]=$C54)*(FA_SP2D[Status Covid]="Covid"),0))</f>
        <v>0</v>
      </c>
      <c r="F54" s="113">
        <f t="shared" si="6"/>
        <v>0</v>
      </c>
      <c r="G54" s="98">
        <f t="shared" si="7"/>
        <v>0</v>
      </c>
      <c r="H54" s="113">
        <f t="shared" si="8"/>
        <v>0</v>
      </c>
      <c r="I54" s="98" cm="1">
        <f t="array" ref="I54">SUM(_xlfn._xlws.FILTER(FA_SP2D[Pagu Revisi],(FA_SP2D[Es2]=$A$5)*(FA_SP2D[Koordinator]=$B53)*(FA_SP2D[Subkoordinator]=$C54)*(FA_SP2D[Status Covid]="Covid"),0))</f>
        <v>0</v>
      </c>
      <c r="J54" s="98" cm="1">
        <f t="array" ref="J54">SUM(_xlfn._xlws.FILTER(FA_SP2D[S.d Periode],(FA_SP2D[Es2]=$A$5)*(FA_SP2D[Koordinator]=$B53)*(FA_SP2D[Subkoordinator]=$C54)*(FA_SP2D[Status Covid]="Covid"),0))</f>
        <v>0</v>
      </c>
      <c r="K54" s="113">
        <f t="shared" si="11"/>
        <v>0</v>
      </c>
      <c r="L54" s="98">
        <f t="shared" si="9"/>
        <v>0</v>
      </c>
      <c r="M54" s="113">
        <f t="shared" si="10"/>
        <v>0</v>
      </c>
      <c r="N54" s="98">
        <v>0</v>
      </c>
    </row>
    <row r="55" spans="1:14" x14ac:dyDescent="0.25">
      <c r="A55" s="158"/>
      <c r="B55" s="159"/>
      <c r="C55" s="114" t="s">
        <v>7645</v>
      </c>
      <c r="D55" s="115">
        <f>SUM(D53:D54)</f>
        <v>0</v>
      </c>
      <c r="E55" s="115">
        <f>SUM(E53:E54)</f>
        <v>0</v>
      </c>
      <c r="F55" s="116">
        <f t="shared" si="6"/>
        <v>0</v>
      </c>
      <c r="G55" s="115">
        <f t="shared" si="7"/>
        <v>0</v>
      </c>
      <c r="H55" s="116">
        <f t="shared" si="8"/>
        <v>0</v>
      </c>
      <c r="I55" s="115">
        <f>SUM(I53:I54)</f>
        <v>0</v>
      </c>
      <c r="J55" s="115">
        <f>SUM(J53:J54)</f>
        <v>0</v>
      </c>
      <c r="K55" s="116">
        <f t="shared" si="11"/>
        <v>0</v>
      </c>
      <c r="L55" s="115">
        <f t="shared" si="9"/>
        <v>0</v>
      </c>
      <c r="M55" s="116">
        <f t="shared" si="10"/>
        <v>0</v>
      </c>
      <c r="N55" s="115">
        <f>SUM(N53:N54)</f>
        <v>0</v>
      </c>
    </row>
    <row r="56" spans="1:14" ht="14.4" customHeight="1" x14ac:dyDescent="0.25">
      <c r="A56" s="158">
        <v>3</v>
      </c>
      <c r="B56" s="159" t="s">
        <v>108</v>
      </c>
      <c r="C56" s="112" t="s">
        <v>109</v>
      </c>
      <c r="D56" s="98" cm="1">
        <f t="array" ref="D56">SUM(_xlfn._xlws.FILTER(FA_SP2D[Pagu Revisi],(FA_SP2D[Es2]=$A$5)*(FA_SP2D[Koordinator]=$B56)*(FA_SP2D[Subkoordinator]=$C56)*(FA_SP2D[Status Covid]="Covid"),0))</f>
        <v>0</v>
      </c>
      <c r="E56" s="98" cm="1">
        <f t="array" ref="E56">SUM(_xlfn._xlws.FILTER(FA_SP2D[S.d Periode],(FA_SP2D[Es2]=$A$5)*(FA_SP2D[Koordinator]=$B56)*(FA_SP2D[Subkoordinator]=$C56)*(FA_SP2D[Status Covid]="Covid"),0))</f>
        <v>0</v>
      </c>
      <c r="F56" s="113">
        <f t="shared" si="6"/>
        <v>0</v>
      </c>
      <c r="G56" s="98">
        <f t="shared" si="7"/>
        <v>0</v>
      </c>
      <c r="H56" s="113">
        <f t="shared" si="8"/>
        <v>0</v>
      </c>
      <c r="I56" s="98" cm="1">
        <f t="array" ref="I56">SUM(_xlfn._xlws.FILTER(FA_SP2D[Pagu Revisi],(FA_SP2D[Es2]=$A$5)*(FA_SP2D[Koordinator]=$B56)*(FA_SP2D[Subkoordinator]=$C56)*(FA_SP2D[Status Covid]="Covid"),0))</f>
        <v>0</v>
      </c>
      <c r="J56" s="98" cm="1">
        <f t="array" ref="J56">SUM(_xlfn._xlws.FILTER(FA_SP2D[S.d Periode],(FA_SP2D[Es2]=$A$5)*(FA_SP2D[Koordinator]=$B56)*(FA_SP2D[Subkoordinator]=$C56)*(FA_SP2D[Status Covid]="Covid"),0))</f>
        <v>0</v>
      </c>
      <c r="K56" s="113">
        <f t="shared" si="11"/>
        <v>0</v>
      </c>
      <c r="L56" s="98">
        <f t="shared" si="9"/>
        <v>0</v>
      </c>
      <c r="M56" s="113">
        <f t="shared" si="10"/>
        <v>0</v>
      </c>
      <c r="N56" s="98">
        <v>0</v>
      </c>
    </row>
    <row r="57" spans="1:14" x14ac:dyDescent="0.25">
      <c r="A57" s="158"/>
      <c r="B57" s="159"/>
      <c r="C57" s="112" t="s">
        <v>113</v>
      </c>
      <c r="D57" s="98" cm="1">
        <f t="array" ref="D57">SUM(_xlfn._xlws.FILTER(FA_SP2D[Pagu Revisi],(FA_SP2D[Es2]=$A$5)*(FA_SP2D[Koordinator]=$B56)*(FA_SP2D[Subkoordinator]=$C57)*(FA_SP2D[Status Covid]="Covid"),0))</f>
        <v>0</v>
      </c>
      <c r="E57" s="98" cm="1">
        <f t="array" ref="E57">SUM(_xlfn._xlws.FILTER(FA_SP2D[S.d Periode],(FA_SP2D[Es2]=$A$5)*(FA_SP2D[Koordinator]=$B56)*(FA_SP2D[Subkoordinator]=$C57)*(FA_SP2D[Status Covid]="Covid"),0))</f>
        <v>0</v>
      </c>
      <c r="F57" s="113">
        <f t="shared" si="6"/>
        <v>0</v>
      </c>
      <c r="G57" s="98">
        <f t="shared" si="7"/>
        <v>0</v>
      </c>
      <c r="H57" s="113">
        <f t="shared" si="8"/>
        <v>0</v>
      </c>
      <c r="I57" s="98" cm="1">
        <f t="array" ref="I57">SUM(_xlfn._xlws.FILTER(FA_SP2D[Pagu Revisi],(FA_SP2D[Es2]=$A$5)*(FA_SP2D[Koordinator]=$B56)*(FA_SP2D[Subkoordinator]=$C57)*(FA_SP2D[Status Covid]="Covid"),0))</f>
        <v>0</v>
      </c>
      <c r="J57" s="98" cm="1">
        <f t="array" ref="J57">SUM(_xlfn._xlws.FILTER(FA_SP2D[S.d Periode],(FA_SP2D[Es2]=$A$5)*(FA_SP2D[Koordinator]=$B56)*(FA_SP2D[Subkoordinator]=$C57)*(FA_SP2D[Status Covid]="Covid"),0))</f>
        <v>0</v>
      </c>
      <c r="K57" s="113">
        <f t="shared" si="11"/>
        <v>0</v>
      </c>
      <c r="L57" s="98">
        <f t="shared" si="9"/>
        <v>0</v>
      </c>
      <c r="M57" s="113">
        <f t="shared" si="10"/>
        <v>0</v>
      </c>
      <c r="N57" s="98">
        <v>0</v>
      </c>
    </row>
    <row r="58" spans="1:14" x14ac:dyDescent="0.25">
      <c r="A58" s="158"/>
      <c r="B58" s="159"/>
      <c r="C58" s="114" t="s">
        <v>7646</v>
      </c>
      <c r="D58" s="115">
        <f>SUM(D56:D57)</f>
        <v>0</v>
      </c>
      <c r="E58" s="115">
        <f>SUM(E56:E57)</f>
        <v>0</v>
      </c>
      <c r="F58" s="116">
        <f t="shared" si="6"/>
        <v>0</v>
      </c>
      <c r="G58" s="115">
        <f t="shared" si="7"/>
        <v>0</v>
      </c>
      <c r="H58" s="116">
        <f t="shared" si="8"/>
        <v>0</v>
      </c>
      <c r="I58" s="115">
        <f>SUM(I56:I57)</f>
        <v>0</v>
      </c>
      <c r="J58" s="115">
        <f>SUM(J56:J57)</f>
        <v>0</v>
      </c>
      <c r="K58" s="116">
        <f t="shared" si="11"/>
        <v>0</v>
      </c>
      <c r="L58" s="115">
        <f t="shared" si="9"/>
        <v>0</v>
      </c>
      <c r="M58" s="116">
        <f t="shared" si="10"/>
        <v>0</v>
      </c>
      <c r="N58" s="115">
        <f>SUM(N56:N57)</f>
        <v>0</v>
      </c>
    </row>
    <row r="59" spans="1:14" ht="14.4" customHeight="1" x14ac:dyDescent="0.25">
      <c r="A59" s="158">
        <v>4</v>
      </c>
      <c r="B59" s="159" t="s">
        <v>127</v>
      </c>
      <c r="C59" s="112" t="s">
        <v>128</v>
      </c>
      <c r="D59" s="98" cm="1">
        <f t="array" ref="D59">SUM(_xlfn._xlws.FILTER(FA_SP2D[Pagu Revisi],(FA_SP2D[Es2]=$A$5)*(FA_SP2D[Koordinator]=$B59)*(FA_SP2D[Subkoordinator]=$C59)*(FA_SP2D[Status Covid]="Covid"),0))</f>
        <v>103250000</v>
      </c>
      <c r="E59" s="98" cm="1">
        <f t="array" ref="E59">SUM(_xlfn._xlws.FILTER(FA_SP2D[S.d Periode],(FA_SP2D[Es2]=$A$5)*(FA_SP2D[Koordinator]=$B59)*(FA_SP2D[Subkoordinator]=$C59)*(FA_SP2D[Status Covid]="Covid"),0))</f>
        <v>0</v>
      </c>
      <c r="F59" s="113">
        <f t="shared" si="6"/>
        <v>0</v>
      </c>
      <c r="G59" s="98">
        <f t="shared" si="7"/>
        <v>103250000</v>
      </c>
      <c r="H59" s="113">
        <f t="shared" si="8"/>
        <v>100</v>
      </c>
      <c r="I59" s="98" cm="1">
        <f t="array" ref="I59">SUM(_xlfn._xlws.FILTER(FA_SP2D[Pagu Revisi],(FA_SP2D[Es2]=$A$5)*(FA_SP2D[Koordinator]=$B59)*(FA_SP2D[Subkoordinator]=$C59)*(FA_SP2D[Status Covid]="Covid"),0))</f>
        <v>103250000</v>
      </c>
      <c r="J59" s="98" cm="1">
        <f t="array" ref="J59">SUM(_xlfn._xlws.FILTER(FA_SP2D[S.d Periode],(FA_SP2D[Es2]=$A$5)*(FA_SP2D[Koordinator]=$B59)*(FA_SP2D[Subkoordinator]=$C59)*(FA_SP2D[Status Covid]="Covid"),0))</f>
        <v>0</v>
      </c>
      <c r="K59" s="113">
        <f t="shared" si="11"/>
        <v>0</v>
      </c>
      <c r="L59" s="98">
        <f t="shared" si="9"/>
        <v>103250000</v>
      </c>
      <c r="M59" s="113">
        <f t="shared" si="10"/>
        <v>100</v>
      </c>
      <c r="N59" s="98">
        <v>0</v>
      </c>
    </row>
    <row r="60" spans="1:14" x14ac:dyDescent="0.25">
      <c r="A60" s="158"/>
      <c r="B60" s="159"/>
      <c r="C60" s="112" t="s">
        <v>248</v>
      </c>
      <c r="D60" s="98" cm="1">
        <f t="array" ref="D60">SUM(_xlfn._xlws.FILTER(FA_SP2D[Pagu Revisi],(FA_SP2D[Es2]=$A$5)*(FA_SP2D[Koordinator]=$B59)*(FA_SP2D[Subkoordinator]=$C60)*(FA_SP2D[Status Covid]="Covid"),0))</f>
        <v>0</v>
      </c>
      <c r="E60" s="98" cm="1">
        <f t="array" ref="E60">SUM(_xlfn._xlws.FILTER(FA_SP2D[S.d Periode],(FA_SP2D[Es2]=$A$5)*(FA_SP2D[Koordinator]=$B59)*(FA_SP2D[Subkoordinator]=$C60)*(FA_SP2D[Status Covid]="Covid"),0))</f>
        <v>0</v>
      </c>
      <c r="F60" s="113">
        <f t="shared" si="6"/>
        <v>0</v>
      </c>
      <c r="G60" s="98">
        <f t="shared" si="7"/>
        <v>0</v>
      </c>
      <c r="H60" s="113">
        <f t="shared" si="8"/>
        <v>0</v>
      </c>
      <c r="I60" s="98" cm="1">
        <f t="array" ref="I60">SUM(_xlfn._xlws.FILTER(FA_SP2D[Pagu Revisi],(FA_SP2D[Es2]=$A$5)*(FA_SP2D[Koordinator]=$B59)*(FA_SP2D[Subkoordinator]=$C60)*(FA_SP2D[Status Covid]="Covid"),0))</f>
        <v>0</v>
      </c>
      <c r="J60" s="98" cm="1">
        <f t="array" ref="J60">SUM(_xlfn._xlws.FILTER(FA_SP2D[S.d Periode],(FA_SP2D[Es2]=$A$5)*(FA_SP2D[Koordinator]=$B59)*(FA_SP2D[Subkoordinator]=$C60)*(FA_SP2D[Status Covid]="Covid"),0))</f>
        <v>0</v>
      </c>
      <c r="K60" s="113">
        <f t="shared" si="11"/>
        <v>0</v>
      </c>
      <c r="L60" s="98">
        <f t="shared" si="9"/>
        <v>0</v>
      </c>
      <c r="M60" s="113">
        <f t="shared" si="10"/>
        <v>0</v>
      </c>
      <c r="N60" s="98">
        <v>0</v>
      </c>
    </row>
    <row r="61" spans="1:14" x14ac:dyDescent="0.25">
      <c r="A61" s="158"/>
      <c r="B61" s="159"/>
      <c r="C61" s="114" t="s">
        <v>7650</v>
      </c>
      <c r="D61" s="115">
        <f>SUM(D59:D60)</f>
        <v>103250000</v>
      </c>
      <c r="E61" s="115">
        <f>SUM(E59:E60)</f>
        <v>0</v>
      </c>
      <c r="F61" s="116">
        <f t="shared" si="6"/>
        <v>0</v>
      </c>
      <c r="G61" s="115">
        <f t="shared" si="7"/>
        <v>103250000</v>
      </c>
      <c r="H61" s="116">
        <f t="shared" si="8"/>
        <v>100</v>
      </c>
      <c r="I61" s="115">
        <f>SUM(I59:I60)</f>
        <v>103250000</v>
      </c>
      <c r="J61" s="115">
        <f>SUM(J59:J60)</f>
        <v>0</v>
      </c>
      <c r="K61" s="116">
        <f t="shared" si="11"/>
        <v>0</v>
      </c>
      <c r="L61" s="115">
        <f t="shared" si="9"/>
        <v>103250000</v>
      </c>
      <c r="M61" s="116">
        <f t="shared" si="10"/>
        <v>100</v>
      </c>
      <c r="N61" s="115">
        <f>SUM(N59:N60)</f>
        <v>0</v>
      </c>
    </row>
    <row r="62" spans="1:14" x14ac:dyDescent="0.25">
      <c r="A62" s="117"/>
      <c r="B62" s="160" t="s">
        <v>7651</v>
      </c>
      <c r="C62" s="161"/>
      <c r="D62" s="83">
        <f>D52+D55+D58+D61</f>
        <v>103250000</v>
      </c>
      <c r="E62" s="83">
        <f>E52+E55+E58+E61</f>
        <v>0</v>
      </c>
      <c r="F62" s="84">
        <f t="shared" si="6"/>
        <v>0</v>
      </c>
      <c r="G62" s="83">
        <f t="shared" si="7"/>
        <v>103250000</v>
      </c>
      <c r="H62" s="84">
        <f t="shared" si="8"/>
        <v>100</v>
      </c>
      <c r="I62" s="103">
        <f>I52+I55+I58+I61</f>
        <v>103250000</v>
      </c>
      <c r="J62" s="103">
        <f>J52+J55+J58+J61</f>
        <v>0</v>
      </c>
      <c r="K62" s="104">
        <f t="shared" si="11"/>
        <v>0</v>
      </c>
      <c r="L62" s="103">
        <f t="shared" si="9"/>
        <v>103250000</v>
      </c>
      <c r="M62" s="104">
        <f t="shared" si="10"/>
        <v>100</v>
      </c>
      <c r="N62" s="118">
        <f>N52+N55+N58+N61</f>
        <v>0</v>
      </c>
    </row>
  </sheetData>
  <mergeCells count="56">
    <mergeCell ref="B8:C8"/>
    <mergeCell ref="A1:N1"/>
    <mergeCell ref="A2:N2"/>
    <mergeCell ref="A3:N3"/>
    <mergeCell ref="A6:A7"/>
    <mergeCell ref="B6:B7"/>
    <mergeCell ref="C6:C7"/>
    <mergeCell ref="D6:H6"/>
    <mergeCell ref="I6:M6"/>
    <mergeCell ref="N6:N8"/>
    <mergeCell ref="D7:D8"/>
    <mergeCell ref="E7:F7"/>
    <mergeCell ref="G7:H7"/>
    <mergeCell ref="I7:I8"/>
    <mergeCell ref="J7:K7"/>
    <mergeCell ref="L7:M7"/>
    <mergeCell ref="A9:A11"/>
    <mergeCell ref="B9:B11"/>
    <mergeCell ref="A12:A16"/>
    <mergeCell ref="B12:B16"/>
    <mergeCell ref="A17:A19"/>
    <mergeCell ref="B17:B19"/>
    <mergeCell ref="A20:A27"/>
    <mergeCell ref="B20:B27"/>
    <mergeCell ref="A28:C28"/>
    <mergeCell ref="A32:A34"/>
    <mergeCell ref="B32:C34"/>
    <mergeCell ref="I32:M32"/>
    <mergeCell ref="D33:D34"/>
    <mergeCell ref="E33:F33"/>
    <mergeCell ref="G33:H33"/>
    <mergeCell ref="I33:I34"/>
    <mergeCell ref="J33:K33"/>
    <mergeCell ref="L33:M33"/>
    <mergeCell ref="D32:H32"/>
    <mergeCell ref="N47:N49"/>
    <mergeCell ref="D48:D49"/>
    <mergeCell ref="E48:F48"/>
    <mergeCell ref="G48:H48"/>
    <mergeCell ref="I48:I49"/>
    <mergeCell ref="J48:K48"/>
    <mergeCell ref="L48:M48"/>
    <mergeCell ref="I47:M47"/>
    <mergeCell ref="A56:A58"/>
    <mergeCell ref="B56:B58"/>
    <mergeCell ref="A50:A52"/>
    <mergeCell ref="B50:B52"/>
    <mergeCell ref="A53:A55"/>
    <mergeCell ref="B53:B55"/>
    <mergeCell ref="A47:A49"/>
    <mergeCell ref="B47:B49"/>
    <mergeCell ref="A59:A61"/>
    <mergeCell ref="B59:B61"/>
    <mergeCell ref="B62:C62"/>
    <mergeCell ref="C47:C49"/>
    <mergeCell ref="D47:H47"/>
  </mergeCells>
  <printOptions horizontalCentered="1"/>
  <pageMargins left="0.70866141732283472" right="0.70866141732283472" top="0.39370078740157483" bottom="0.39370078740157483" header="0.31496062992125984" footer="0.31496062992125984"/>
  <pageSetup paperSize="9" scale="63" fitToHeight="0" orientation="landscape" horizontalDpi="0"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89101D0A-DE83-4D2E-A3BF-8CF69C65D57B}">
          <x14:formula1>
            <xm:f>Ref_IKU!$B$2:$B$4</xm:f>
          </x14:formula1>
          <xm:sqref>A5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607D-A88B-4B86-A60A-4354D06710A0}">
  <sheetPr codeName="Sheet7">
    <tabColor rgb="FF00B050"/>
  </sheetPr>
  <dimension ref="A3:N16"/>
  <sheetViews>
    <sheetView showGridLines="0" topLeftCell="D1" workbookViewId="0">
      <selection activeCell="I13" sqref="I13"/>
    </sheetView>
  </sheetViews>
  <sheetFormatPr defaultRowHeight="13.2" x14ac:dyDescent="0.25"/>
  <cols>
    <col min="1" max="1" width="48.109375" style="55" customWidth="1"/>
    <col min="2" max="2" width="16.33203125" style="55" bestFit="1" customWidth="1"/>
    <col min="3" max="3" width="16" style="139" customWidth="1"/>
    <col min="4" max="4" width="15.21875" style="55" bestFit="1" customWidth="1"/>
    <col min="5" max="5" width="7.21875" style="55" customWidth="1"/>
    <col min="6" max="6" width="16.33203125" style="55" bestFit="1" customWidth="1"/>
    <col min="7" max="8" width="8.88671875" style="55"/>
    <col min="9" max="9" width="48.109375" style="55" customWidth="1"/>
    <col min="10" max="10" width="16.33203125" style="55" bestFit="1" customWidth="1"/>
    <col min="11" max="11" width="14.109375" style="55" bestFit="1" customWidth="1"/>
    <col min="12" max="12" width="7.109375" style="55" bestFit="1" customWidth="1"/>
    <col min="13" max="13" width="13.77734375" style="55" bestFit="1" customWidth="1"/>
    <col min="14" max="14" width="7" style="55" bestFit="1" customWidth="1"/>
    <col min="15" max="16384" width="8.88671875" style="55"/>
  </cols>
  <sheetData>
    <row r="3" spans="1:14" s="122" customFormat="1" ht="26.4" x14ac:dyDescent="0.3">
      <c r="A3" s="120" t="s">
        <v>7662</v>
      </c>
      <c r="B3" s="120" t="s">
        <v>7663</v>
      </c>
      <c r="C3" s="121" t="s">
        <v>7664</v>
      </c>
      <c r="D3" s="120" t="s">
        <v>7637</v>
      </c>
      <c r="E3" s="120" t="s">
        <v>7665</v>
      </c>
      <c r="F3" s="120" t="s">
        <v>7666</v>
      </c>
      <c r="G3" s="120" t="s">
        <v>7667</v>
      </c>
      <c r="I3" s="120" t="s">
        <v>7662</v>
      </c>
      <c r="J3" s="120" t="s">
        <v>7663</v>
      </c>
      <c r="K3" s="120" t="s">
        <v>7637</v>
      </c>
      <c r="L3" s="120" t="s">
        <v>7665</v>
      </c>
      <c r="M3" s="120" t="s">
        <v>7666</v>
      </c>
      <c r="N3" s="120" t="s">
        <v>7668</v>
      </c>
    </row>
    <row r="4" spans="1:14" s="127" customFormat="1" ht="26.4" x14ac:dyDescent="0.3">
      <c r="A4" s="123" t="s">
        <v>29</v>
      </c>
      <c r="B4" s="124">
        <v>97475005000</v>
      </c>
      <c r="C4" s="125">
        <v>262175000</v>
      </c>
      <c r="D4" s="124">
        <v>3378838476</v>
      </c>
      <c r="E4" s="126">
        <v>3.466363993518133</v>
      </c>
      <c r="F4" s="124">
        <v>93833991524</v>
      </c>
      <c r="G4" s="126">
        <v>96.533636006481871</v>
      </c>
      <c r="I4" s="123" t="s">
        <v>29</v>
      </c>
      <c r="J4" s="124">
        <v>97475005000</v>
      </c>
      <c r="K4" s="124">
        <v>3378838476</v>
      </c>
      <c r="L4" s="126">
        <v>3.466363993518133</v>
      </c>
      <c r="M4" s="128">
        <v>94096166524</v>
      </c>
      <c r="N4" s="126">
        <v>96.533636006481871</v>
      </c>
    </row>
    <row r="5" spans="1:14" x14ac:dyDescent="0.25">
      <c r="A5" s="129" t="s">
        <v>136</v>
      </c>
      <c r="B5" s="98">
        <v>59374440000</v>
      </c>
      <c r="C5" s="130">
        <v>0</v>
      </c>
      <c r="D5" s="98">
        <v>2185391854</v>
      </c>
      <c r="E5" s="131">
        <v>3.6806946793940289</v>
      </c>
      <c r="F5" s="98">
        <v>57189048146</v>
      </c>
      <c r="G5" s="131">
        <v>96.319305320605977</v>
      </c>
      <c r="I5" s="129" t="s">
        <v>136</v>
      </c>
      <c r="J5" s="98">
        <v>59374440000</v>
      </c>
      <c r="K5" s="98">
        <v>2185391854</v>
      </c>
      <c r="L5" s="131">
        <v>3.6806946793940289</v>
      </c>
      <c r="M5" s="132">
        <v>57189048146</v>
      </c>
      <c r="N5" s="131">
        <v>96.319305320605977</v>
      </c>
    </row>
    <row r="6" spans="1:14" x14ac:dyDescent="0.25">
      <c r="A6" s="133" t="s">
        <v>98</v>
      </c>
      <c r="B6" s="134">
        <v>23288180000</v>
      </c>
      <c r="C6" s="135">
        <v>262175000</v>
      </c>
      <c r="D6" s="134">
        <v>575788012</v>
      </c>
      <c r="E6" s="136">
        <v>2.4724474475892921</v>
      </c>
      <c r="F6" s="134">
        <v>22450216988</v>
      </c>
      <c r="G6" s="136">
        <v>97.527552552410711</v>
      </c>
      <c r="I6" s="133" t="s">
        <v>98</v>
      </c>
      <c r="J6" s="134">
        <v>23288180000</v>
      </c>
      <c r="K6" s="134">
        <v>575788012</v>
      </c>
      <c r="L6" s="136">
        <v>2.4724474475892921</v>
      </c>
      <c r="M6" s="137">
        <v>22712391988</v>
      </c>
      <c r="N6" s="136">
        <v>97.527552552410711</v>
      </c>
    </row>
    <row r="7" spans="1:14" x14ac:dyDescent="0.25">
      <c r="A7" s="129" t="s">
        <v>44</v>
      </c>
      <c r="B7" s="98">
        <v>14812385000</v>
      </c>
      <c r="C7" s="130">
        <v>0</v>
      </c>
      <c r="D7" s="98">
        <v>617658610</v>
      </c>
      <c r="E7" s="131">
        <v>4.1698795298663924</v>
      </c>
      <c r="F7" s="98">
        <v>14194726390</v>
      </c>
      <c r="G7" s="131">
        <v>95.830120470133608</v>
      </c>
      <c r="I7" s="129" t="s">
        <v>44</v>
      </c>
      <c r="J7" s="98">
        <v>14812385000</v>
      </c>
      <c r="K7" s="98">
        <v>617658610</v>
      </c>
      <c r="L7" s="131">
        <v>4.1698795298663924</v>
      </c>
      <c r="M7" s="132">
        <v>14194726390</v>
      </c>
      <c r="N7" s="131">
        <v>95.830120470133608</v>
      </c>
    </row>
    <row r="8" spans="1:14" x14ac:dyDescent="0.25">
      <c r="A8" s="138" t="s">
        <v>462</v>
      </c>
      <c r="B8" s="98">
        <v>97475005000</v>
      </c>
      <c r="C8" s="130">
        <v>262175000</v>
      </c>
      <c r="D8" s="98">
        <v>3378838476</v>
      </c>
      <c r="E8" s="131">
        <v>3.466363993518133</v>
      </c>
      <c r="F8" s="98">
        <v>93833991524</v>
      </c>
      <c r="G8" s="131">
        <v>96.533636006481871</v>
      </c>
      <c r="I8" s="138" t="s">
        <v>462</v>
      </c>
      <c r="J8" s="98">
        <v>97475005000</v>
      </c>
      <c r="K8" s="98">
        <v>3378838476</v>
      </c>
      <c r="L8" s="131">
        <v>3.466363993518133</v>
      </c>
      <c r="M8" s="132">
        <v>94096166524</v>
      </c>
      <c r="N8" s="131">
        <v>96.533636006481871</v>
      </c>
    </row>
    <row r="11" spans="1:14" ht="14.4" x14ac:dyDescent="0.3">
      <c r="A11"/>
      <c r="B11"/>
      <c r="C11"/>
      <c r="D11"/>
      <c r="E11"/>
      <c r="F11"/>
      <c r="G11"/>
    </row>
    <row r="12" spans="1:14" ht="14.4" x14ac:dyDescent="0.3">
      <c r="A12"/>
      <c r="B12"/>
      <c r="C12"/>
      <c r="D12"/>
      <c r="E12"/>
      <c r="F12"/>
      <c r="G12"/>
    </row>
    <row r="13" spans="1:14" ht="14.4" x14ac:dyDescent="0.3">
      <c r="A13"/>
      <c r="B13"/>
      <c r="C13"/>
      <c r="D13"/>
      <c r="E13"/>
      <c r="F13"/>
      <c r="G13"/>
    </row>
    <row r="14" spans="1:14" ht="14.4" x14ac:dyDescent="0.3">
      <c r="A14"/>
      <c r="B14"/>
      <c r="C14"/>
      <c r="D14"/>
      <c r="E14"/>
      <c r="F14"/>
      <c r="G14"/>
    </row>
    <row r="15" spans="1:14" ht="14.4" x14ac:dyDescent="0.3">
      <c r="A15"/>
      <c r="B15"/>
      <c r="C15"/>
      <c r="D15"/>
      <c r="E15"/>
      <c r="F15"/>
      <c r="G15"/>
    </row>
    <row r="16" spans="1:14" ht="14.4" x14ac:dyDescent="0.3">
      <c r="A16"/>
      <c r="B16"/>
      <c r="C16"/>
      <c r="D16"/>
      <c r="E16"/>
      <c r="F16"/>
      <c r="G16"/>
    </row>
  </sheetData>
  <pageMargins left="0.7" right="0.7" top="0.75" bottom="0.75" header="0.3" footer="0.3"/>
  <pageSetup paperSize="9" orientation="portrait" horizontalDpi="0"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0CEA2-8004-484A-9076-D22DD3CF8330}">
  <dimension ref="A1:AM1315"/>
  <sheetViews>
    <sheetView workbookViewId="0">
      <selection activeCell="E21" sqref="E21"/>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80.88671875" bestFit="1" customWidth="1"/>
    <col min="22" max="22" width="12.6640625" bestFit="1" customWidth="1"/>
    <col min="23" max="23" width="11.77734375" bestFit="1" customWidth="1"/>
    <col min="24" max="24" width="13.5546875" bestFit="1" customWidth="1"/>
    <col min="25" max="25" width="12.21875" bestFit="1" customWidth="1"/>
    <col min="26" max="26" width="12.77734375" bestFit="1" customWidth="1"/>
    <col min="27" max="27" width="12.109375" bestFit="1" customWidth="1"/>
    <col min="28" max="28" width="11" bestFit="1" customWidth="1"/>
    <col min="29" max="29" width="22.6640625" bestFit="1" customWidth="1"/>
    <col min="30" max="30" width="29.33203125" bestFit="1" customWidth="1"/>
    <col min="31" max="31" width="36.109375" bestFit="1" customWidth="1"/>
    <col min="32" max="32" width="9.5546875" bestFit="1" customWidth="1"/>
    <col min="33" max="33" width="29.6640625" bestFit="1" customWidth="1"/>
    <col min="34" max="34" width="25.77734375" bestFit="1" customWidth="1"/>
    <col min="35" max="35" width="30.109375" bestFit="1" customWidth="1"/>
    <col min="36" max="36" width="14.33203125" bestFit="1" customWidth="1"/>
    <col min="37" max="37" width="27.6640625" bestFit="1" customWidth="1"/>
    <col min="38" max="38" width="28.21875" bestFit="1" customWidth="1"/>
    <col min="39" max="39" width="13.664062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1290</v>
      </c>
      <c r="V1" t="s">
        <v>1291</v>
      </c>
      <c r="W1" t="s">
        <v>1292</v>
      </c>
      <c r="X1" t="s">
        <v>1293</v>
      </c>
      <c r="Y1" t="s">
        <v>1294</v>
      </c>
      <c r="Z1" t="s">
        <v>1295</v>
      </c>
      <c r="AA1" t="s">
        <v>1296</v>
      </c>
      <c r="AB1" t="s">
        <v>1297</v>
      </c>
      <c r="AC1" t="s">
        <v>1298</v>
      </c>
      <c r="AD1" t="s">
        <v>1299</v>
      </c>
      <c r="AE1" t="s">
        <v>1300</v>
      </c>
      <c r="AF1" t="s">
        <v>1301</v>
      </c>
      <c r="AG1" t="s">
        <v>21</v>
      </c>
      <c r="AH1" t="s">
        <v>22</v>
      </c>
      <c r="AI1" t="s">
        <v>23</v>
      </c>
      <c r="AJ1" t="s">
        <v>1302</v>
      </c>
      <c r="AK1" t="s">
        <v>1303</v>
      </c>
      <c r="AL1" t="s">
        <v>1304</v>
      </c>
      <c r="AM1" t="s">
        <v>1305</v>
      </c>
    </row>
    <row r="2" spans="1:39" x14ac:dyDescent="0.3">
      <c r="A2" t="s">
        <v>24</v>
      </c>
      <c r="B2" t="s">
        <v>25</v>
      </c>
      <c r="C2" t="s">
        <v>26</v>
      </c>
      <c r="D2" t="s">
        <v>27</v>
      </c>
      <c r="E2" t="s">
        <v>28</v>
      </c>
      <c r="F2" t="s">
        <v>29</v>
      </c>
      <c r="G2" t="s">
        <v>30</v>
      </c>
      <c r="H2" t="s">
        <v>31</v>
      </c>
      <c r="I2" t="s">
        <v>32</v>
      </c>
      <c r="J2" t="s">
        <v>33</v>
      </c>
      <c r="K2" t="s">
        <v>34</v>
      </c>
      <c r="L2" t="s">
        <v>35</v>
      </c>
      <c r="M2" t="s">
        <v>36</v>
      </c>
      <c r="N2" t="s">
        <v>37</v>
      </c>
      <c r="O2" t="s">
        <v>38</v>
      </c>
      <c r="P2" t="s">
        <v>39</v>
      </c>
      <c r="Q2" t="s">
        <v>40</v>
      </c>
      <c r="R2" t="s">
        <v>41</v>
      </c>
      <c r="S2" t="s">
        <v>42</v>
      </c>
      <c r="T2" t="s">
        <v>43</v>
      </c>
      <c r="U2" t="s">
        <v>1306</v>
      </c>
      <c r="V2">
        <v>1000000</v>
      </c>
      <c r="W2">
        <v>0</v>
      </c>
      <c r="Y2">
        <v>0</v>
      </c>
      <c r="Z2">
        <v>0</v>
      </c>
      <c r="AA2">
        <v>0</v>
      </c>
      <c r="AB2">
        <v>1000000</v>
      </c>
      <c r="AC2" t="s">
        <v>1307</v>
      </c>
      <c r="AD2" t="s">
        <v>1308</v>
      </c>
      <c r="AE2" t="s">
        <v>1309</v>
      </c>
      <c r="AF2" t="s">
        <v>1310</v>
      </c>
      <c r="AG2" t="s">
        <v>44</v>
      </c>
      <c r="AJ2" t="s">
        <v>1311</v>
      </c>
      <c r="AK2" t="s">
        <v>1312</v>
      </c>
      <c r="AL2" t="s">
        <v>1313</v>
      </c>
      <c r="AM2" t="s">
        <v>1314</v>
      </c>
    </row>
    <row r="3" spans="1:39" x14ac:dyDescent="0.3">
      <c r="A3" t="s">
        <v>24</v>
      </c>
      <c r="B3" t="s">
        <v>25</v>
      </c>
      <c r="C3" t="s">
        <v>26</v>
      </c>
      <c r="D3" t="s">
        <v>27</v>
      </c>
      <c r="E3" t="s">
        <v>28</v>
      </c>
      <c r="F3" t="s">
        <v>29</v>
      </c>
      <c r="G3" t="s">
        <v>30</v>
      </c>
      <c r="H3" t="s">
        <v>31</v>
      </c>
      <c r="I3" t="s">
        <v>32</v>
      </c>
      <c r="J3" t="s">
        <v>33</v>
      </c>
      <c r="K3" t="s">
        <v>34</v>
      </c>
      <c r="L3" t="s">
        <v>35</v>
      </c>
      <c r="M3" t="s">
        <v>36</v>
      </c>
      <c r="N3" t="s">
        <v>37</v>
      </c>
      <c r="O3" t="s">
        <v>38</v>
      </c>
      <c r="P3" t="s">
        <v>39</v>
      </c>
      <c r="Q3" t="s">
        <v>40</v>
      </c>
      <c r="R3" t="s">
        <v>41</v>
      </c>
      <c r="S3" t="s">
        <v>42</v>
      </c>
      <c r="T3" t="s">
        <v>43</v>
      </c>
      <c r="U3" t="s">
        <v>1315</v>
      </c>
      <c r="V3">
        <v>5520000</v>
      </c>
      <c r="W3">
        <v>0</v>
      </c>
      <c r="Y3">
        <v>0</v>
      </c>
      <c r="Z3">
        <v>0</v>
      </c>
      <c r="AA3">
        <v>0</v>
      </c>
      <c r="AB3">
        <v>5520000</v>
      </c>
      <c r="AC3" t="s">
        <v>1307</v>
      </c>
      <c r="AD3" t="s">
        <v>1308</v>
      </c>
      <c r="AE3" t="s">
        <v>1316</v>
      </c>
      <c r="AF3" t="s">
        <v>1317</v>
      </c>
      <c r="AG3" t="s">
        <v>44</v>
      </c>
      <c r="AJ3" t="s">
        <v>1311</v>
      </c>
      <c r="AK3" t="s">
        <v>1312</v>
      </c>
      <c r="AL3" t="s">
        <v>1313</v>
      </c>
      <c r="AM3" t="s">
        <v>1314</v>
      </c>
    </row>
    <row r="4" spans="1:39" x14ac:dyDescent="0.3">
      <c r="A4" t="s">
        <v>24</v>
      </c>
      <c r="B4" t="s">
        <v>25</v>
      </c>
      <c r="C4" t="s">
        <v>26</v>
      </c>
      <c r="D4" t="s">
        <v>27</v>
      </c>
      <c r="E4" t="s">
        <v>28</v>
      </c>
      <c r="F4" t="s">
        <v>29</v>
      </c>
      <c r="G4" t="s">
        <v>30</v>
      </c>
      <c r="H4" t="s">
        <v>31</v>
      </c>
      <c r="I4" t="s">
        <v>32</v>
      </c>
      <c r="J4" t="s">
        <v>33</v>
      </c>
      <c r="K4" t="s">
        <v>34</v>
      </c>
      <c r="L4" t="s">
        <v>35</v>
      </c>
      <c r="M4" t="s">
        <v>36</v>
      </c>
      <c r="N4" t="s">
        <v>37</v>
      </c>
      <c r="O4" t="s">
        <v>38</v>
      </c>
      <c r="P4" t="s">
        <v>39</v>
      </c>
      <c r="Q4" t="s">
        <v>40</v>
      </c>
      <c r="R4" t="s">
        <v>41</v>
      </c>
      <c r="S4" t="s">
        <v>42</v>
      </c>
      <c r="T4" t="s">
        <v>43</v>
      </c>
      <c r="U4" t="s">
        <v>1318</v>
      </c>
      <c r="V4">
        <v>1000000</v>
      </c>
      <c r="W4">
        <v>0</v>
      </c>
      <c r="Y4">
        <v>0</v>
      </c>
      <c r="Z4">
        <v>0</v>
      </c>
      <c r="AA4">
        <v>0</v>
      </c>
      <c r="AB4">
        <v>1000000</v>
      </c>
      <c r="AC4" t="s">
        <v>1307</v>
      </c>
      <c r="AD4" t="s">
        <v>1308</v>
      </c>
      <c r="AE4" t="s">
        <v>1319</v>
      </c>
      <c r="AF4" t="s">
        <v>1320</v>
      </c>
      <c r="AG4" t="s">
        <v>44</v>
      </c>
      <c r="AJ4" t="s">
        <v>1311</v>
      </c>
      <c r="AK4" t="s">
        <v>1312</v>
      </c>
      <c r="AL4" t="s">
        <v>1313</v>
      </c>
      <c r="AM4" t="s">
        <v>1314</v>
      </c>
    </row>
    <row r="5" spans="1:39" x14ac:dyDescent="0.3">
      <c r="A5" t="s">
        <v>24</v>
      </c>
      <c r="B5" t="s">
        <v>25</v>
      </c>
      <c r="C5" t="s">
        <v>26</v>
      </c>
      <c r="D5" t="s">
        <v>27</v>
      </c>
      <c r="E5" t="s">
        <v>28</v>
      </c>
      <c r="F5" t="s">
        <v>29</v>
      </c>
      <c r="G5" t="s">
        <v>30</v>
      </c>
      <c r="H5" t="s">
        <v>31</v>
      </c>
      <c r="I5" t="s">
        <v>32</v>
      </c>
      <c r="J5" t="s">
        <v>33</v>
      </c>
      <c r="K5" t="s">
        <v>34</v>
      </c>
      <c r="L5" t="s">
        <v>35</v>
      </c>
      <c r="M5" t="s">
        <v>36</v>
      </c>
      <c r="N5" t="s">
        <v>37</v>
      </c>
      <c r="O5" t="s">
        <v>38</v>
      </c>
      <c r="P5" t="s">
        <v>39</v>
      </c>
      <c r="Q5" t="s">
        <v>40</v>
      </c>
      <c r="R5" t="s">
        <v>41</v>
      </c>
      <c r="S5" t="s">
        <v>42</v>
      </c>
      <c r="T5" t="s">
        <v>43</v>
      </c>
      <c r="U5" t="s">
        <v>1321</v>
      </c>
      <c r="V5">
        <v>1000000</v>
      </c>
      <c r="W5">
        <v>0</v>
      </c>
      <c r="Y5">
        <v>0</v>
      </c>
      <c r="Z5">
        <v>0</v>
      </c>
      <c r="AA5">
        <v>0</v>
      </c>
      <c r="AB5">
        <v>1000000</v>
      </c>
      <c r="AC5" t="s">
        <v>1307</v>
      </c>
      <c r="AD5" t="s">
        <v>1308</v>
      </c>
      <c r="AE5" t="s">
        <v>1322</v>
      </c>
      <c r="AF5" t="s">
        <v>1323</v>
      </c>
      <c r="AG5" t="s">
        <v>44</v>
      </c>
      <c r="AJ5" t="s">
        <v>1311</v>
      </c>
      <c r="AK5" t="s">
        <v>1312</v>
      </c>
      <c r="AL5" t="s">
        <v>1313</v>
      </c>
      <c r="AM5" t="s">
        <v>1314</v>
      </c>
    </row>
    <row r="6" spans="1:39" x14ac:dyDescent="0.3">
      <c r="A6" t="s">
        <v>24</v>
      </c>
      <c r="B6" t="s">
        <v>25</v>
      </c>
      <c r="C6" t="s">
        <v>26</v>
      </c>
      <c r="D6" t="s">
        <v>27</v>
      </c>
      <c r="E6" t="s">
        <v>28</v>
      </c>
      <c r="F6" t="s">
        <v>29</v>
      </c>
      <c r="G6" t="s">
        <v>30</v>
      </c>
      <c r="H6" t="s">
        <v>31</v>
      </c>
      <c r="I6" t="s">
        <v>32</v>
      </c>
      <c r="J6" t="s">
        <v>33</v>
      </c>
      <c r="K6" t="s">
        <v>34</v>
      </c>
      <c r="L6" t="s">
        <v>35</v>
      </c>
      <c r="M6" t="s">
        <v>36</v>
      </c>
      <c r="N6" t="s">
        <v>37</v>
      </c>
      <c r="O6" t="s">
        <v>38</v>
      </c>
      <c r="P6" t="s">
        <v>39</v>
      </c>
      <c r="Q6" t="s">
        <v>40</v>
      </c>
      <c r="R6" t="s">
        <v>41</v>
      </c>
      <c r="S6" t="s">
        <v>42</v>
      </c>
      <c r="T6" t="s">
        <v>43</v>
      </c>
      <c r="U6" t="s">
        <v>1324</v>
      </c>
      <c r="V6">
        <v>3000000</v>
      </c>
      <c r="W6">
        <v>0</v>
      </c>
      <c r="Y6">
        <v>0</v>
      </c>
      <c r="Z6">
        <v>0</v>
      </c>
      <c r="AA6">
        <v>0</v>
      </c>
      <c r="AB6">
        <v>3000000</v>
      </c>
      <c r="AC6" t="s">
        <v>1307</v>
      </c>
      <c r="AD6" t="s">
        <v>1308</v>
      </c>
      <c r="AE6" t="s">
        <v>1325</v>
      </c>
      <c r="AF6" t="s">
        <v>1326</v>
      </c>
      <c r="AG6" t="s">
        <v>44</v>
      </c>
      <c r="AJ6" t="s">
        <v>1311</v>
      </c>
      <c r="AK6" t="s">
        <v>1312</v>
      </c>
      <c r="AL6" t="s">
        <v>1313</v>
      </c>
      <c r="AM6" t="s">
        <v>1314</v>
      </c>
    </row>
    <row r="7" spans="1:39" x14ac:dyDescent="0.3">
      <c r="A7" t="s">
        <v>24</v>
      </c>
      <c r="B7" t="s">
        <v>25</v>
      </c>
      <c r="C7" t="s">
        <v>26</v>
      </c>
      <c r="D7" t="s">
        <v>27</v>
      </c>
      <c r="E7" t="s">
        <v>28</v>
      </c>
      <c r="F7" t="s">
        <v>29</v>
      </c>
      <c r="G7" t="s">
        <v>30</v>
      </c>
      <c r="H7" t="s">
        <v>31</v>
      </c>
      <c r="I7" t="s">
        <v>32</v>
      </c>
      <c r="J7" t="s">
        <v>33</v>
      </c>
      <c r="K7" t="s">
        <v>34</v>
      </c>
      <c r="L7" t="s">
        <v>35</v>
      </c>
      <c r="M7" t="s">
        <v>36</v>
      </c>
      <c r="N7" t="s">
        <v>37</v>
      </c>
      <c r="O7" t="s">
        <v>38</v>
      </c>
      <c r="P7" t="s">
        <v>39</v>
      </c>
      <c r="Q7" t="s">
        <v>40</v>
      </c>
      <c r="R7" t="s">
        <v>41</v>
      </c>
      <c r="S7" t="s">
        <v>45</v>
      </c>
      <c r="T7" t="s">
        <v>46</v>
      </c>
      <c r="U7" t="s">
        <v>1327</v>
      </c>
      <c r="V7">
        <v>10000000</v>
      </c>
      <c r="W7">
        <v>0</v>
      </c>
      <c r="Y7">
        <v>0</v>
      </c>
      <c r="Z7">
        <v>0</v>
      </c>
      <c r="AA7">
        <v>0</v>
      </c>
      <c r="AB7">
        <v>10000000</v>
      </c>
      <c r="AC7" t="s">
        <v>1307</v>
      </c>
      <c r="AD7" t="s">
        <v>1328</v>
      </c>
      <c r="AE7" t="s">
        <v>1329</v>
      </c>
      <c r="AF7" t="s">
        <v>1330</v>
      </c>
      <c r="AG7" t="s">
        <v>44</v>
      </c>
      <c r="AJ7" t="s">
        <v>1311</v>
      </c>
      <c r="AK7" t="s">
        <v>1312</v>
      </c>
      <c r="AL7" t="s">
        <v>1331</v>
      </c>
      <c r="AM7" t="s">
        <v>1314</v>
      </c>
    </row>
    <row r="8" spans="1:39" x14ac:dyDescent="0.3">
      <c r="A8" t="s">
        <v>24</v>
      </c>
      <c r="B8" t="s">
        <v>25</v>
      </c>
      <c r="C8" t="s">
        <v>26</v>
      </c>
      <c r="D8" t="s">
        <v>27</v>
      </c>
      <c r="E8" t="s">
        <v>28</v>
      </c>
      <c r="F8" t="s">
        <v>29</v>
      </c>
      <c r="G8" t="s">
        <v>30</v>
      </c>
      <c r="H8" t="s">
        <v>31</v>
      </c>
      <c r="I8" t="s">
        <v>32</v>
      </c>
      <c r="J8" t="s">
        <v>33</v>
      </c>
      <c r="K8" t="s">
        <v>34</v>
      </c>
      <c r="L8" t="s">
        <v>35</v>
      </c>
      <c r="M8" t="s">
        <v>36</v>
      </c>
      <c r="N8" t="s">
        <v>37</v>
      </c>
      <c r="O8" t="s">
        <v>38</v>
      </c>
      <c r="P8" t="s">
        <v>39</v>
      </c>
      <c r="Q8" t="s">
        <v>40</v>
      </c>
      <c r="R8" t="s">
        <v>41</v>
      </c>
      <c r="S8" t="s">
        <v>47</v>
      </c>
      <c r="T8" t="s">
        <v>48</v>
      </c>
      <c r="U8" t="s">
        <v>1332</v>
      </c>
      <c r="V8">
        <v>10000000</v>
      </c>
      <c r="W8">
        <v>0</v>
      </c>
      <c r="Y8">
        <v>0</v>
      </c>
      <c r="Z8">
        <v>0</v>
      </c>
      <c r="AA8">
        <v>0</v>
      </c>
      <c r="AB8">
        <v>10000000</v>
      </c>
      <c r="AC8" t="s">
        <v>1307</v>
      </c>
      <c r="AD8" t="s">
        <v>1333</v>
      </c>
      <c r="AE8" t="s">
        <v>1334</v>
      </c>
      <c r="AF8" t="s">
        <v>1335</v>
      </c>
      <c r="AG8" t="s">
        <v>44</v>
      </c>
      <c r="AJ8" t="s">
        <v>1311</v>
      </c>
      <c r="AK8" t="s">
        <v>1312</v>
      </c>
      <c r="AL8" t="s">
        <v>1336</v>
      </c>
      <c r="AM8" t="s">
        <v>1314</v>
      </c>
    </row>
    <row r="9" spans="1:39" x14ac:dyDescent="0.3">
      <c r="A9" t="s">
        <v>24</v>
      </c>
      <c r="B9" t="s">
        <v>25</v>
      </c>
      <c r="C9" t="s">
        <v>26</v>
      </c>
      <c r="D9" t="s">
        <v>27</v>
      </c>
      <c r="E9" t="s">
        <v>28</v>
      </c>
      <c r="F9" t="s">
        <v>29</v>
      </c>
      <c r="G9" t="s">
        <v>30</v>
      </c>
      <c r="H9" t="s">
        <v>31</v>
      </c>
      <c r="I9" t="s">
        <v>32</v>
      </c>
      <c r="J9" t="s">
        <v>33</v>
      </c>
      <c r="K9" t="s">
        <v>34</v>
      </c>
      <c r="L9" t="s">
        <v>35</v>
      </c>
      <c r="M9" t="s">
        <v>36</v>
      </c>
      <c r="N9" t="s">
        <v>37</v>
      </c>
      <c r="O9" t="s">
        <v>38</v>
      </c>
      <c r="P9" t="s">
        <v>39</v>
      </c>
      <c r="Q9" t="s">
        <v>40</v>
      </c>
      <c r="R9" t="s">
        <v>41</v>
      </c>
      <c r="S9" t="s">
        <v>49</v>
      </c>
      <c r="T9" t="s">
        <v>50</v>
      </c>
      <c r="U9" t="s">
        <v>1337</v>
      </c>
      <c r="V9">
        <v>30000000</v>
      </c>
      <c r="W9">
        <v>0</v>
      </c>
      <c r="Y9">
        <v>0</v>
      </c>
      <c r="Z9">
        <v>0</v>
      </c>
      <c r="AA9">
        <v>0</v>
      </c>
      <c r="AB9">
        <v>30000000</v>
      </c>
      <c r="AC9" t="s">
        <v>1307</v>
      </c>
      <c r="AD9" t="s">
        <v>1338</v>
      </c>
      <c r="AE9" t="s">
        <v>1339</v>
      </c>
      <c r="AF9" t="s">
        <v>1340</v>
      </c>
      <c r="AG9" t="s">
        <v>44</v>
      </c>
      <c r="AJ9" t="s">
        <v>1311</v>
      </c>
      <c r="AK9" t="s">
        <v>1312</v>
      </c>
      <c r="AL9" t="s">
        <v>1336</v>
      </c>
      <c r="AM9" t="s">
        <v>1314</v>
      </c>
    </row>
    <row r="10" spans="1:39" x14ac:dyDescent="0.3">
      <c r="A10" t="s">
        <v>24</v>
      </c>
      <c r="B10" t="s">
        <v>25</v>
      </c>
      <c r="C10" t="s">
        <v>26</v>
      </c>
      <c r="D10" t="s">
        <v>27</v>
      </c>
      <c r="E10" t="s">
        <v>28</v>
      </c>
      <c r="F10" t="s">
        <v>29</v>
      </c>
      <c r="G10" t="s">
        <v>30</v>
      </c>
      <c r="H10" t="s">
        <v>31</v>
      </c>
      <c r="I10" t="s">
        <v>32</v>
      </c>
      <c r="J10" t="s">
        <v>33</v>
      </c>
      <c r="K10" t="s">
        <v>34</v>
      </c>
      <c r="L10" t="s">
        <v>35</v>
      </c>
      <c r="M10" t="s">
        <v>36</v>
      </c>
      <c r="N10" t="s">
        <v>37</v>
      </c>
      <c r="O10" t="s">
        <v>38</v>
      </c>
      <c r="P10" t="s">
        <v>39</v>
      </c>
      <c r="Q10" t="s">
        <v>40</v>
      </c>
      <c r="R10" t="s">
        <v>41</v>
      </c>
      <c r="S10" t="s">
        <v>49</v>
      </c>
      <c r="T10" t="s">
        <v>50</v>
      </c>
      <c r="U10" t="s">
        <v>1341</v>
      </c>
      <c r="V10">
        <v>28000000</v>
      </c>
      <c r="W10">
        <v>0</v>
      </c>
      <c r="Y10">
        <v>0</v>
      </c>
      <c r="Z10">
        <v>0</v>
      </c>
      <c r="AA10">
        <v>0</v>
      </c>
      <c r="AB10">
        <v>28000000</v>
      </c>
      <c r="AC10" t="s">
        <v>1307</v>
      </c>
      <c r="AD10" t="s">
        <v>1338</v>
      </c>
      <c r="AE10" t="s">
        <v>1342</v>
      </c>
      <c r="AF10" t="s">
        <v>1343</v>
      </c>
      <c r="AG10" t="s">
        <v>44</v>
      </c>
      <c r="AJ10" t="s">
        <v>1311</v>
      </c>
      <c r="AK10" t="s">
        <v>1312</v>
      </c>
      <c r="AL10" t="s">
        <v>1336</v>
      </c>
      <c r="AM10" t="s">
        <v>1314</v>
      </c>
    </row>
    <row r="11" spans="1:39" x14ac:dyDescent="0.3">
      <c r="A11" t="s">
        <v>24</v>
      </c>
      <c r="B11" t="s">
        <v>25</v>
      </c>
      <c r="C11" t="s">
        <v>26</v>
      </c>
      <c r="D11" t="s">
        <v>27</v>
      </c>
      <c r="E11" t="s">
        <v>28</v>
      </c>
      <c r="F11" t="s">
        <v>29</v>
      </c>
      <c r="G11" t="s">
        <v>30</v>
      </c>
      <c r="H11" t="s">
        <v>31</v>
      </c>
      <c r="I11" t="s">
        <v>32</v>
      </c>
      <c r="J11" t="s">
        <v>33</v>
      </c>
      <c r="K11" t="s">
        <v>34</v>
      </c>
      <c r="L11" t="s">
        <v>35</v>
      </c>
      <c r="M11" t="s">
        <v>36</v>
      </c>
      <c r="N11" t="s">
        <v>37</v>
      </c>
      <c r="O11" t="s">
        <v>38</v>
      </c>
      <c r="P11" t="s">
        <v>39</v>
      </c>
      <c r="Q11" t="s">
        <v>51</v>
      </c>
      <c r="R11" t="s">
        <v>52</v>
      </c>
      <c r="S11" t="s">
        <v>42</v>
      </c>
      <c r="T11" t="s">
        <v>43</v>
      </c>
      <c r="U11" t="s">
        <v>1344</v>
      </c>
      <c r="V11">
        <v>1000000</v>
      </c>
      <c r="W11">
        <v>0</v>
      </c>
      <c r="Y11">
        <v>0</v>
      </c>
      <c r="Z11">
        <v>0</v>
      </c>
      <c r="AA11">
        <v>0</v>
      </c>
      <c r="AB11">
        <v>1000000</v>
      </c>
      <c r="AC11" t="s">
        <v>1345</v>
      </c>
      <c r="AD11" t="s">
        <v>1346</v>
      </c>
      <c r="AE11" t="s">
        <v>1347</v>
      </c>
      <c r="AF11" t="s">
        <v>1348</v>
      </c>
      <c r="AG11" t="s">
        <v>44</v>
      </c>
      <c r="AJ11" t="s">
        <v>1311</v>
      </c>
      <c r="AK11" t="s">
        <v>1312</v>
      </c>
      <c r="AL11" t="s">
        <v>1313</v>
      </c>
      <c r="AM11" t="s">
        <v>1314</v>
      </c>
    </row>
    <row r="12" spans="1:39" x14ac:dyDescent="0.3">
      <c r="A12" t="s">
        <v>24</v>
      </c>
      <c r="B12" t="s">
        <v>25</v>
      </c>
      <c r="C12" t="s">
        <v>26</v>
      </c>
      <c r="D12" t="s">
        <v>27</v>
      </c>
      <c r="E12" t="s">
        <v>28</v>
      </c>
      <c r="F12" t="s">
        <v>29</v>
      </c>
      <c r="G12" t="s">
        <v>30</v>
      </c>
      <c r="H12" t="s">
        <v>31</v>
      </c>
      <c r="I12" t="s">
        <v>32</v>
      </c>
      <c r="J12" t="s">
        <v>33</v>
      </c>
      <c r="K12" t="s">
        <v>34</v>
      </c>
      <c r="L12" t="s">
        <v>35</v>
      </c>
      <c r="M12" t="s">
        <v>36</v>
      </c>
      <c r="N12" t="s">
        <v>37</v>
      </c>
      <c r="O12" t="s">
        <v>38</v>
      </c>
      <c r="P12" t="s">
        <v>39</v>
      </c>
      <c r="Q12" t="s">
        <v>51</v>
      </c>
      <c r="R12" t="s">
        <v>52</v>
      </c>
      <c r="S12" t="s">
        <v>42</v>
      </c>
      <c r="T12" t="s">
        <v>43</v>
      </c>
      <c r="U12" t="s">
        <v>1349</v>
      </c>
      <c r="V12">
        <v>5520000</v>
      </c>
      <c r="W12">
        <v>0</v>
      </c>
      <c r="Y12">
        <v>0</v>
      </c>
      <c r="Z12">
        <v>0</v>
      </c>
      <c r="AA12">
        <v>0</v>
      </c>
      <c r="AB12">
        <v>5520000</v>
      </c>
      <c r="AC12" t="s">
        <v>1345</v>
      </c>
      <c r="AD12" t="s">
        <v>1346</v>
      </c>
      <c r="AE12" t="s">
        <v>1350</v>
      </c>
      <c r="AF12" t="s">
        <v>1351</v>
      </c>
      <c r="AG12" t="s">
        <v>44</v>
      </c>
      <c r="AJ12" t="s">
        <v>1311</v>
      </c>
      <c r="AK12" t="s">
        <v>1312</v>
      </c>
      <c r="AL12" t="s">
        <v>1313</v>
      </c>
      <c r="AM12" t="s">
        <v>1314</v>
      </c>
    </row>
    <row r="13" spans="1:39" x14ac:dyDescent="0.3">
      <c r="A13" t="s">
        <v>24</v>
      </c>
      <c r="B13" t="s">
        <v>25</v>
      </c>
      <c r="C13" t="s">
        <v>26</v>
      </c>
      <c r="D13" t="s">
        <v>27</v>
      </c>
      <c r="E13" t="s">
        <v>28</v>
      </c>
      <c r="F13" t="s">
        <v>29</v>
      </c>
      <c r="G13" t="s">
        <v>30</v>
      </c>
      <c r="H13" t="s">
        <v>31</v>
      </c>
      <c r="I13" t="s">
        <v>32</v>
      </c>
      <c r="J13" t="s">
        <v>33</v>
      </c>
      <c r="K13" t="s">
        <v>34</v>
      </c>
      <c r="L13" t="s">
        <v>35</v>
      </c>
      <c r="M13" t="s">
        <v>36</v>
      </c>
      <c r="N13" t="s">
        <v>37</v>
      </c>
      <c r="O13" t="s">
        <v>38</v>
      </c>
      <c r="P13" t="s">
        <v>39</v>
      </c>
      <c r="Q13" t="s">
        <v>51</v>
      </c>
      <c r="R13" t="s">
        <v>52</v>
      </c>
      <c r="S13" t="s">
        <v>42</v>
      </c>
      <c r="T13" t="s">
        <v>43</v>
      </c>
      <c r="U13" t="s">
        <v>1352</v>
      </c>
      <c r="V13">
        <v>1000000</v>
      </c>
      <c r="W13">
        <v>0</v>
      </c>
      <c r="Y13">
        <v>0</v>
      </c>
      <c r="Z13">
        <v>0</v>
      </c>
      <c r="AA13">
        <v>0</v>
      </c>
      <c r="AB13">
        <v>1000000</v>
      </c>
      <c r="AC13" t="s">
        <v>1345</v>
      </c>
      <c r="AD13" t="s">
        <v>1346</v>
      </c>
      <c r="AE13" t="s">
        <v>1353</v>
      </c>
      <c r="AF13" t="s">
        <v>1354</v>
      </c>
      <c r="AG13" t="s">
        <v>44</v>
      </c>
      <c r="AJ13" t="s">
        <v>1311</v>
      </c>
      <c r="AK13" t="s">
        <v>1312</v>
      </c>
      <c r="AL13" t="s">
        <v>1313</v>
      </c>
      <c r="AM13" t="s">
        <v>1314</v>
      </c>
    </row>
    <row r="14" spans="1:39" x14ac:dyDescent="0.3">
      <c r="A14" t="s">
        <v>24</v>
      </c>
      <c r="B14" t="s">
        <v>25</v>
      </c>
      <c r="C14" t="s">
        <v>26</v>
      </c>
      <c r="D14" t="s">
        <v>27</v>
      </c>
      <c r="E14" t="s">
        <v>28</v>
      </c>
      <c r="F14" t="s">
        <v>29</v>
      </c>
      <c r="G14" t="s">
        <v>30</v>
      </c>
      <c r="H14" t="s">
        <v>31</v>
      </c>
      <c r="I14" t="s">
        <v>32</v>
      </c>
      <c r="J14" t="s">
        <v>33</v>
      </c>
      <c r="K14" t="s">
        <v>34</v>
      </c>
      <c r="L14" t="s">
        <v>35</v>
      </c>
      <c r="M14" t="s">
        <v>36</v>
      </c>
      <c r="N14" t="s">
        <v>37</v>
      </c>
      <c r="O14" t="s">
        <v>38</v>
      </c>
      <c r="P14" t="s">
        <v>39</v>
      </c>
      <c r="Q14" t="s">
        <v>51</v>
      </c>
      <c r="R14" t="s">
        <v>52</v>
      </c>
      <c r="S14" t="s">
        <v>42</v>
      </c>
      <c r="T14" t="s">
        <v>43</v>
      </c>
      <c r="U14" t="s">
        <v>1355</v>
      </c>
      <c r="V14">
        <v>1000000</v>
      </c>
      <c r="W14">
        <v>0</v>
      </c>
      <c r="Y14">
        <v>0</v>
      </c>
      <c r="Z14">
        <v>0</v>
      </c>
      <c r="AA14">
        <v>0</v>
      </c>
      <c r="AB14">
        <v>1000000</v>
      </c>
      <c r="AC14" t="s">
        <v>1345</v>
      </c>
      <c r="AD14" t="s">
        <v>1346</v>
      </c>
      <c r="AE14" t="s">
        <v>1356</v>
      </c>
      <c r="AF14" t="s">
        <v>1357</v>
      </c>
      <c r="AG14" t="s">
        <v>44</v>
      </c>
      <c r="AJ14" t="s">
        <v>1311</v>
      </c>
      <c r="AK14" t="s">
        <v>1312</v>
      </c>
      <c r="AL14" t="s">
        <v>1313</v>
      </c>
      <c r="AM14" t="s">
        <v>1314</v>
      </c>
    </row>
    <row r="15" spans="1:39" x14ac:dyDescent="0.3">
      <c r="A15" t="s">
        <v>24</v>
      </c>
      <c r="B15" t="s">
        <v>25</v>
      </c>
      <c r="C15" t="s">
        <v>26</v>
      </c>
      <c r="D15" t="s">
        <v>27</v>
      </c>
      <c r="E15" t="s">
        <v>28</v>
      </c>
      <c r="F15" t="s">
        <v>29</v>
      </c>
      <c r="G15" t="s">
        <v>30</v>
      </c>
      <c r="H15" t="s">
        <v>31</v>
      </c>
      <c r="I15" t="s">
        <v>32</v>
      </c>
      <c r="J15" t="s">
        <v>33</v>
      </c>
      <c r="K15" t="s">
        <v>34</v>
      </c>
      <c r="L15" t="s">
        <v>35</v>
      </c>
      <c r="M15" t="s">
        <v>36</v>
      </c>
      <c r="N15" t="s">
        <v>37</v>
      </c>
      <c r="O15" t="s">
        <v>38</v>
      </c>
      <c r="P15" t="s">
        <v>39</v>
      </c>
      <c r="Q15" t="s">
        <v>51</v>
      </c>
      <c r="R15" t="s">
        <v>52</v>
      </c>
      <c r="S15" t="s">
        <v>42</v>
      </c>
      <c r="T15" t="s">
        <v>43</v>
      </c>
      <c r="U15" t="s">
        <v>1358</v>
      </c>
      <c r="V15">
        <v>3000000</v>
      </c>
      <c r="W15">
        <v>0</v>
      </c>
      <c r="Y15">
        <v>0</v>
      </c>
      <c r="Z15">
        <v>0</v>
      </c>
      <c r="AA15">
        <v>0</v>
      </c>
      <c r="AB15">
        <v>3000000</v>
      </c>
      <c r="AC15" t="s">
        <v>1345</v>
      </c>
      <c r="AD15" t="s">
        <v>1346</v>
      </c>
      <c r="AE15" t="s">
        <v>1359</v>
      </c>
      <c r="AF15" t="s">
        <v>1360</v>
      </c>
      <c r="AG15" t="s">
        <v>44</v>
      </c>
      <c r="AJ15" t="s">
        <v>1311</v>
      </c>
      <c r="AK15" t="s">
        <v>1312</v>
      </c>
      <c r="AL15" t="s">
        <v>1313</v>
      </c>
      <c r="AM15" t="s">
        <v>1314</v>
      </c>
    </row>
    <row r="16" spans="1:39" x14ac:dyDescent="0.3">
      <c r="A16" t="s">
        <v>24</v>
      </c>
      <c r="B16" t="s">
        <v>25</v>
      </c>
      <c r="C16" t="s">
        <v>26</v>
      </c>
      <c r="D16" t="s">
        <v>27</v>
      </c>
      <c r="E16" t="s">
        <v>28</v>
      </c>
      <c r="F16" t="s">
        <v>29</v>
      </c>
      <c r="G16" t="s">
        <v>30</v>
      </c>
      <c r="H16" t="s">
        <v>31</v>
      </c>
      <c r="I16" t="s">
        <v>32</v>
      </c>
      <c r="J16" t="s">
        <v>33</v>
      </c>
      <c r="K16" t="s">
        <v>34</v>
      </c>
      <c r="L16" t="s">
        <v>35</v>
      </c>
      <c r="M16" t="s">
        <v>36</v>
      </c>
      <c r="N16" t="s">
        <v>37</v>
      </c>
      <c r="O16" t="s">
        <v>38</v>
      </c>
      <c r="P16" t="s">
        <v>39</v>
      </c>
      <c r="Q16" t="s">
        <v>51</v>
      </c>
      <c r="R16" t="s">
        <v>52</v>
      </c>
      <c r="S16" t="s">
        <v>45</v>
      </c>
      <c r="T16" t="s">
        <v>46</v>
      </c>
      <c r="U16" t="s">
        <v>1361</v>
      </c>
      <c r="V16">
        <v>14400000</v>
      </c>
      <c r="W16">
        <v>0</v>
      </c>
      <c r="Y16">
        <v>0</v>
      </c>
      <c r="Z16">
        <v>0</v>
      </c>
      <c r="AA16">
        <v>0</v>
      </c>
      <c r="AB16">
        <v>14400000</v>
      </c>
      <c r="AC16" t="s">
        <v>1345</v>
      </c>
      <c r="AD16" t="s">
        <v>1362</v>
      </c>
      <c r="AE16" t="s">
        <v>1363</v>
      </c>
      <c r="AF16" t="s">
        <v>1364</v>
      </c>
      <c r="AG16" t="s">
        <v>44</v>
      </c>
      <c r="AJ16" t="s">
        <v>1311</v>
      </c>
      <c r="AK16" t="s">
        <v>1312</v>
      </c>
      <c r="AL16" t="s">
        <v>1331</v>
      </c>
      <c r="AM16" t="s">
        <v>1314</v>
      </c>
    </row>
    <row r="17" spans="1:39" x14ac:dyDescent="0.3">
      <c r="A17" t="s">
        <v>24</v>
      </c>
      <c r="B17" t="s">
        <v>25</v>
      </c>
      <c r="C17" t="s">
        <v>26</v>
      </c>
      <c r="D17" t="s">
        <v>27</v>
      </c>
      <c r="E17" t="s">
        <v>28</v>
      </c>
      <c r="F17" t="s">
        <v>29</v>
      </c>
      <c r="G17" t="s">
        <v>30</v>
      </c>
      <c r="H17" t="s">
        <v>31</v>
      </c>
      <c r="I17" t="s">
        <v>32</v>
      </c>
      <c r="J17" t="s">
        <v>33</v>
      </c>
      <c r="K17" t="s">
        <v>34</v>
      </c>
      <c r="L17" t="s">
        <v>35</v>
      </c>
      <c r="M17" t="s">
        <v>36</v>
      </c>
      <c r="N17" t="s">
        <v>37</v>
      </c>
      <c r="O17" t="s">
        <v>38</v>
      </c>
      <c r="P17" t="s">
        <v>39</v>
      </c>
      <c r="Q17" t="s">
        <v>51</v>
      </c>
      <c r="R17" t="s">
        <v>52</v>
      </c>
      <c r="S17" t="s">
        <v>47</v>
      </c>
      <c r="T17" t="s">
        <v>48</v>
      </c>
      <c r="U17" t="s">
        <v>1365</v>
      </c>
      <c r="V17">
        <v>27000000</v>
      </c>
      <c r="W17">
        <v>0</v>
      </c>
      <c r="Y17">
        <v>0</v>
      </c>
      <c r="Z17">
        <v>0</v>
      </c>
      <c r="AA17">
        <v>0</v>
      </c>
      <c r="AB17">
        <v>27000000</v>
      </c>
      <c r="AC17" t="s">
        <v>1345</v>
      </c>
      <c r="AD17" t="s">
        <v>1366</v>
      </c>
      <c r="AE17" t="s">
        <v>1367</v>
      </c>
      <c r="AF17" t="s">
        <v>1368</v>
      </c>
      <c r="AG17" t="s">
        <v>44</v>
      </c>
      <c r="AJ17" t="s">
        <v>1311</v>
      </c>
      <c r="AK17" t="s">
        <v>1312</v>
      </c>
      <c r="AL17" t="s">
        <v>1336</v>
      </c>
      <c r="AM17" t="s">
        <v>1314</v>
      </c>
    </row>
    <row r="18" spans="1:39" x14ac:dyDescent="0.3">
      <c r="A18" t="s">
        <v>24</v>
      </c>
      <c r="B18" t="s">
        <v>25</v>
      </c>
      <c r="C18" t="s">
        <v>26</v>
      </c>
      <c r="D18" t="s">
        <v>27</v>
      </c>
      <c r="E18" t="s">
        <v>28</v>
      </c>
      <c r="F18" t="s">
        <v>29</v>
      </c>
      <c r="G18" t="s">
        <v>30</v>
      </c>
      <c r="H18" t="s">
        <v>31</v>
      </c>
      <c r="I18" t="s">
        <v>32</v>
      </c>
      <c r="J18" t="s">
        <v>33</v>
      </c>
      <c r="K18" t="s">
        <v>34</v>
      </c>
      <c r="L18" t="s">
        <v>35</v>
      </c>
      <c r="M18" t="s">
        <v>36</v>
      </c>
      <c r="N18" t="s">
        <v>37</v>
      </c>
      <c r="O18" t="s">
        <v>38</v>
      </c>
      <c r="P18" t="s">
        <v>39</v>
      </c>
      <c r="Q18" t="s">
        <v>51</v>
      </c>
      <c r="R18" t="s">
        <v>52</v>
      </c>
      <c r="S18" t="s">
        <v>49</v>
      </c>
      <c r="T18" t="s">
        <v>50</v>
      </c>
      <c r="U18" t="s">
        <v>1369</v>
      </c>
      <c r="V18">
        <v>30000000</v>
      </c>
      <c r="W18">
        <v>0</v>
      </c>
      <c r="Y18">
        <v>0</v>
      </c>
      <c r="Z18">
        <v>0</v>
      </c>
      <c r="AA18">
        <v>0</v>
      </c>
      <c r="AB18">
        <v>30000000</v>
      </c>
      <c r="AC18" t="s">
        <v>1345</v>
      </c>
      <c r="AD18" t="s">
        <v>1370</v>
      </c>
      <c r="AE18" t="s">
        <v>1371</v>
      </c>
      <c r="AF18" t="s">
        <v>1372</v>
      </c>
      <c r="AG18" t="s">
        <v>44</v>
      </c>
      <c r="AJ18" t="s">
        <v>1311</v>
      </c>
      <c r="AK18" t="s">
        <v>1312</v>
      </c>
      <c r="AL18" t="s">
        <v>1336</v>
      </c>
      <c r="AM18" t="s">
        <v>1314</v>
      </c>
    </row>
    <row r="19" spans="1:39" x14ac:dyDescent="0.3">
      <c r="A19" t="s">
        <v>24</v>
      </c>
      <c r="B19" t="s">
        <v>25</v>
      </c>
      <c r="C19" t="s">
        <v>26</v>
      </c>
      <c r="D19" t="s">
        <v>27</v>
      </c>
      <c r="E19" t="s">
        <v>28</v>
      </c>
      <c r="F19" t="s">
        <v>29</v>
      </c>
      <c r="G19" t="s">
        <v>30</v>
      </c>
      <c r="H19" t="s">
        <v>31</v>
      </c>
      <c r="I19" t="s">
        <v>32</v>
      </c>
      <c r="J19" t="s">
        <v>33</v>
      </c>
      <c r="K19" t="s">
        <v>34</v>
      </c>
      <c r="L19" t="s">
        <v>35</v>
      </c>
      <c r="M19" t="s">
        <v>36</v>
      </c>
      <c r="N19" t="s">
        <v>37</v>
      </c>
      <c r="O19" t="s">
        <v>38</v>
      </c>
      <c r="P19" t="s">
        <v>39</v>
      </c>
      <c r="Q19" t="s">
        <v>51</v>
      </c>
      <c r="R19" t="s">
        <v>52</v>
      </c>
      <c r="S19" t="s">
        <v>49</v>
      </c>
      <c r="T19" t="s">
        <v>50</v>
      </c>
      <c r="U19" t="s">
        <v>1373</v>
      </c>
      <c r="V19">
        <v>28000000</v>
      </c>
      <c r="W19">
        <v>0</v>
      </c>
      <c r="Y19">
        <v>0</v>
      </c>
      <c r="Z19">
        <v>0</v>
      </c>
      <c r="AA19">
        <v>0</v>
      </c>
      <c r="AB19">
        <v>28000000</v>
      </c>
      <c r="AC19" t="s">
        <v>1345</v>
      </c>
      <c r="AD19" t="s">
        <v>1370</v>
      </c>
      <c r="AE19" t="s">
        <v>1374</v>
      </c>
      <c r="AF19" t="s">
        <v>1375</v>
      </c>
      <c r="AG19" t="s">
        <v>44</v>
      </c>
      <c r="AJ19" t="s">
        <v>1311</v>
      </c>
      <c r="AK19" t="s">
        <v>1312</v>
      </c>
      <c r="AL19" t="s">
        <v>1336</v>
      </c>
      <c r="AM19" t="s">
        <v>1314</v>
      </c>
    </row>
    <row r="20" spans="1:39" x14ac:dyDescent="0.3">
      <c r="A20" t="s">
        <v>24</v>
      </c>
      <c r="B20" t="s">
        <v>25</v>
      </c>
      <c r="C20" t="s">
        <v>26</v>
      </c>
      <c r="D20" t="s">
        <v>27</v>
      </c>
      <c r="E20" t="s">
        <v>28</v>
      </c>
      <c r="F20" t="s">
        <v>29</v>
      </c>
      <c r="G20" t="s">
        <v>30</v>
      </c>
      <c r="H20" t="s">
        <v>31</v>
      </c>
      <c r="I20" t="s">
        <v>32</v>
      </c>
      <c r="J20" t="s">
        <v>33</v>
      </c>
      <c r="K20" t="s">
        <v>34</v>
      </c>
      <c r="L20" t="s">
        <v>35</v>
      </c>
      <c r="M20" t="s">
        <v>36</v>
      </c>
      <c r="N20" t="s">
        <v>37</v>
      </c>
      <c r="O20" t="s">
        <v>38</v>
      </c>
      <c r="P20" t="s">
        <v>39</v>
      </c>
      <c r="Q20" t="s">
        <v>53</v>
      </c>
      <c r="R20" t="s">
        <v>54</v>
      </c>
      <c r="S20" t="s">
        <v>42</v>
      </c>
      <c r="T20" t="s">
        <v>43</v>
      </c>
      <c r="U20" t="s">
        <v>1376</v>
      </c>
      <c r="V20">
        <v>1000000</v>
      </c>
      <c r="W20">
        <v>0</v>
      </c>
      <c r="Y20">
        <v>0</v>
      </c>
      <c r="Z20">
        <v>0</v>
      </c>
      <c r="AA20">
        <v>0</v>
      </c>
      <c r="AB20">
        <v>1000000</v>
      </c>
      <c r="AC20" t="s">
        <v>1377</v>
      </c>
      <c r="AD20" t="s">
        <v>1378</v>
      </c>
      <c r="AE20" t="s">
        <v>1379</v>
      </c>
      <c r="AF20" t="s">
        <v>1380</v>
      </c>
      <c r="AG20" t="s">
        <v>44</v>
      </c>
      <c r="AJ20" t="s">
        <v>1311</v>
      </c>
      <c r="AK20" t="s">
        <v>1312</v>
      </c>
      <c r="AL20" t="s">
        <v>1313</v>
      </c>
      <c r="AM20" t="s">
        <v>1314</v>
      </c>
    </row>
    <row r="21" spans="1:39" x14ac:dyDescent="0.3">
      <c r="A21" t="s">
        <v>24</v>
      </c>
      <c r="B21" t="s">
        <v>25</v>
      </c>
      <c r="C21" t="s">
        <v>26</v>
      </c>
      <c r="D21" t="s">
        <v>27</v>
      </c>
      <c r="E21" t="s">
        <v>28</v>
      </c>
      <c r="F21" t="s">
        <v>29</v>
      </c>
      <c r="G21" t="s">
        <v>30</v>
      </c>
      <c r="H21" t="s">
        <v>31</v>
      </c>
      <c r="I21" t="s">
        <v>32</v>
      </c>
      <c r="J21" t="s">
        <v>33</v>
      </c>
      <c r="K21" t="s">
        <v>34</v>
      </c>
      <c r="L21" t="s">
        <v>35</v>
      </c>
      <c r="M21" t="s">
        <v>36</v>
      </c>
      <c r="N21" t="s">
        <v>37</v>
      </c>
      <c r="O21" t="s">
        <v>38</v>
      </c>
      <c r="P21" t="s">
        <v>39</v>
      </c>
      <c r="Q21" t="s">
        <v>53</v>
      </c>
      <c r="R21" t="s">
        <v>54</v>
      </c>
      <c r="S21" t="s">
        <v>42</v>
      </c>
      <c r="T21" t="s">
        <v>43</v>
      </c>
      <c r="U21" t="s">
        <v>1381</v>
      </c>
      <c r="V21">
        <v>2070000</v>
      </c>
      <c r="W21">
        <v>0</v>
      </c>
      <c r="Y21">
        <v>0</v>
      </c>
      <c r="Z21">
        <v>0</v>
      </c>
      <c r="AA21">
        <v>0</v>
      </c>
      <c r="AB21">
        <v>2070000</v>
      </c>
      <c r="AC21" t="s">
        <v>1377</v>
      </c>
      <c r="AD21" t="s">
        <v>1378</v>
      </c>
      <c r="AE21" t="s">
        <v>1382</v>
      </c>
      <c r="AF21" t="s">
        <v>1383</v>
      </c>
      <c r="AG21" t="s">
        <v>44</v>
      </c>
      <c r="AJ21" t="s">
        <v>1311</v>
      </c>
      <c r="AK21" t="s">
        <v>1312</v>
      </c>
      <c r="AL21" t="s">
        <v>1313</v>
      </c>
      <c r="AM21" t="s">
        <v>1314</v>
      </c>
    </row>
    <row r="22" spans="1:39" x14ac:dyDescent="0.3">
      <c r="A22" t="s">
        <v>24</v>
      </c>
      <c r="B22" t="s">
        <v>25</v>
      </c>
      <c r="C22" t="s">
        <v>26</v>
      </c>
      <c r="D22" t="s">
        <v>27</v>
      </c>
      <c r="E22" t="s">
        <v>28</v>
      </c>
      <c r="F22" t="s">
        <v>29</v>
      </c>
      <c r="G22" t="s">
        <v>30</v>
      </c>
      <c r="H22" t="s">
        <v>31</v>
      </c>
      <c r="I22" t="s">
        <v>32</v>
      </c>
      <c r="J22" t="s">
        <v>33</v>
      </c>
      <c r="K22" t="s">
        <v>34</v>
      </c>
      <c r="L22" t="s">
        <v>35</v>
      </c>
      <c r="M22" t="s">
        <v>36</v>
      </c>
      <c r="N22" t="s">
        <v>37</v>
      </c>
      <c r="O22" t="s">
        <v>38</v>
      </c>
      <c r="P22" t="s">
        <v>39</v>
      </c>
      <c r="Q22" t="s">
        <v>53</v>
      </c>
      <c r="R22" t="s">
        <v>54</v>
      </c>
      <c r="S22" t="s">
        <v>42</v>
      </c>
      <c r="T22" t="s">
        <v>43</v>
      </c>
      <c r="U22" t="s">
        <v>1384</v>
      </c>
      <c r="V22">
        <v>1000000</v>
      </c>
      <c r="W22">
        <v>0</v>
      </c>
      <c r="Y22">
        <v>0</v>
      </c>
      <c r="Z22">
        <v>0</v>
      </c>
      <c r="AA22">
        <v>0</v>
      </c>
      <c r="AB22">
        <v>1000000</v>
      </c>
      <c r="AC22" t="s">
        <v>1377</v>
      </c>
      <c r="AD22" t="s">
        <v>1378</v>
      </c>
      <c r="AE22" t="s">
        <v>1385</v>
      </c>
      <c r="AF22" t="s">
        <v>1386</v>
      </c>
      <c r="AG22" t="s">
        <v>44</v>
      </c>
      <c r="AJ22" t="s">
        <v>1311</v>
      </c>
      <c r="AK22" t="s">
        <v>1312</v>
      </c>
      <c r="AL22" t="s">
        <v>1313</v>
      </c>
      <c r="AM22" t="s">
        <v>1314</v>
      </c>
    </row>
    <row r="23" spans="1:39" x14ac:dyDescent="0.3">
      <c r="A23" t="s">
        <v>24</v>
      </c>
      <c r="B23" t="s">
        <v>25</v>
      </c>
      <c r="C23" t="s">
        <v>26</v>
      </c>
      <c r="D23" t="s">
        <v>27</v>
      </c>
      <c r="E23" t="s">
        <v>28</v>
      </c>
      <c r="F23" t="s">
        <v>29</v>
      </c>
      <c r="G23" t="s">
        <v>30</v>
      </c>
      <c r="H23" t="s">
        <v>31</v>
      </c>
      <c r="I23" t="s">
        <v>32</v>
      </c>
      <c r="J23" t="s">
        <v>33</v>
      </c>
      <c r="K23" t="s">
        <v>34</v>
      </c>
      <c r="L23" t="s">
        <v>35</v>
      </c>
      <c r="M23" t="s">
        <v>36</v>
      </c>
      <c r="N23" t="s">
        <v>37</v>
      </c>
      <c r="O23" t="s">
        <v>38</v>
      </c>
      <c r="P23" t="s">
        <v>39</v>
      </c>
      <c r="Q23" t="s">
        <v>53</v>
      </c>
      <c r="R23" t="s">
        <v>54</v>
      </c>
      <c r="S23" t="s">
        <v>42</v>
      </c>
      <c r="T23" t="s">
        <v>43</v>
      </c>
      <c r="U23" t="s">
        <v>1387</v>
      </c>
      <c r="V23">
        <v>1000000</v>
      </c>
      <c r="W23">
        <v>0</v>
      </c>
      <c r="Y23">
        <v>0</v>
      </c>
      <c r="Z23">
        <v>0</v>
      </c>
      <c r="AA23">
        <v>0</v>
      </c>
      <c r="AB23">
        <v>1000000</v>
      </c>
      <c r="AC23" t="s">
        <v>1377</v>
      </c>
      <c r="AD23" t="s">
        <v>1378</v>
      </c>
      <c r="AE23" t="s">
        <v>1388</v>
      </c>
      <c r="AF23" t="s">
        <v>1389</v>
      </c>
      <c r="AG23" t="s">
        <v>44</v>
      </c>
      <c r="AJ23" t="s">
        <v>1311</v>
      </c>
      <c r="AK23" t="s">
        <v>1312</v>
      </c>
      <c r="AL23" t="s">
        <v>1313</v>
      </c>
      <c r="AM23" t="s">
        <v>1314</v>
      </c>
    </row>
    <row r="24" spans="1:39" x14ac:dyDescent="0.3">
      <c r="A24" t="s">
        <v>24</v>
      </c>
      <c r="B24" t="s">
        <v>25</v>
      </c>
      <c r="C24" t="s">
        <v>26</v>
      </c>
      <c r="D24" t="s">
        <v>27</v>
      </c>
      <c r="E24" t="s">
        <v>28</v>
      </c>
      <c r="F24" t="s">
        <v>29</v>
      </c>
      <c r="G24" t="s">
        <v>30</v>
      </c>
      <c r="H24" t="s">
        <v>31</v>
      </c>
      <c r="I24" t="s">
        <v>32</v>
      </c>
      <c r="J24" t="s">
        <v>33</v>
      </c>
      <c r="K24" t="s">
        <v>34</v>
      </c>
      <c r="L24" t="s">
        <v>35</v>
      </c>
      <c r="M24" t="s">
        <v>36</v>
      </c>
      <c r="N24" t="s">
        <v>37</v>
      </c>
      <c r="O24" t="s">
        <v>38</v>
      </c>
      <c r="P24" t="s">
        <v>39</v>
      </c>
      <c r="Q24" t="s">
        <v>53</v>
      </c>
      <c r="R24" t="s">
        <v>54</v>
      </c>
      <c r="S24" t="s">
        <v>47</v>
      </c>
      <c r="T24" t="s">
        <v>48</v>
      </c>
      <c r="U24" t="s">
        <v>1390</v>
      </c>
      <c r="V24">
        <v>30000000</v>
      </c>
      <c r="W24">
        <v>0</v>
      </c>
      <c r="Y24">
        <v>0</v>
      </c>
      <c r="Z24">
        <v>0</v>
      </c>
      <c r="AA24">
        <v>0</v>
      </c>
      <c r="AB24">
        <v>30000000</v>
      </c>
      <c r="AC24" t="s">
        <v>1377</v>
      </c>
      <c r="AD24" t="s">
        <v>1391</v>
      </c>
      <c r="AE24" t="s">
        <v>1392</v>
      </c>
      <c r="AF24" t="s">
        <v>1393</v>
      </c>
      <c r="AG24" t="s">
        <v>44</v>
      </c>
      <c r="AJ24" t="s">
        <v>1311</v>
      </c>
      <c r="AK24" t="s">
        <v>1312</v>
      </c>
      <c r="AL24" t="s">
        <v>1336</v>
      </c>
      <c r="AM24" t="s">
        <v>1314</v>
      </c>
    </row>
    <row r="25" spans="1:39" x14ac:dyDescent="0.3">
      <c r="A25" t="s">
        <v>24</v>
      </c>
      <c r="B25" t="s">
        <v>25</v>
      </c>
      <c r="C25" t="s">
        <v>26</v>
      </c>
      <c r="D25" t="s">
        <v>27</v>
      </c>
      <c r="E25" t="s">
        <v>28</v>
      </c>
      <c r="F25" t="s">
        <v>29</v>
      </c>
      <c r="G25" t="s">
        <v>30</v>
      </c>
      <c r="H25" t="s">
        <v>31</v>
      </c>
      <c r="I25" t="s">
        <v>32</v>
      </c>
      <c r="J25" t="s">
        <v>33</v>
      </c>
      <c r="K25" t="s">
        <v>34</v>
      </c>
      <c r="L25" t="s">
        <v>35</v>
      </c>
      <c r="M25" t="s">
        <v>36</v>
      </c>
      <c r="N25" t="s">
        <v>37</v>
      </c>
      <c r="O25" t="s">
        <v>38</v>
      </c>
      <c r="P25" t="s">
        <v>39</v>
      </c>
      <c r="Q25" t="s">
        <v>55</v>
      </c>
      <c r="R25" t="s">
        <v>56</v>
      </c>
      <c r="S25" t="s">
        <v>42</v>
      </c>
      <c r="T25" t="s">
        <v>43</v>
      </c>
      <c r="U25" t="s">
        <v>1394</v>
      </c>
      <c r="V25">
        <v>2000000</v>
      </c>
      <c r="W25">
        <v>0</v>
      </c>
      <c r="Y25">
        <v>0</v>
      </c>
      <c r="Z25">
        <v>0</v>
      </c>
      <c r="AA25">
        <v>0</v>
      </c>
      <c r="AB25">
        <v>2000000</v>
      </c>
      <c r="AC25" t="s">
        <v>1395</v>
      </c>
      <c r="AD25" t="s">
        <v>1396</v>
      </c>
      <c r="AE25" t="s">
        <v>1397</v>
      </c>
      <c r="AF25" t="s">
        <v>1398</v>
      </c>
      <c r="AG25" t="s">
        <v>44</v>
      </c>
      <c r="AJ25" t="s">
        <v>1311</v>
      </c>
      <c r="AK25" t="s">
        <v>1312</v>
      </c>
      <c r="AL25" t="s">
        <v>1313</v>
      </c>
      <c r="AM25" t="s">
        <v>1314</v>
      </c>
    </row>
    <row r="26" spans="1:39" x14ac:dyDescent="0.3">
      <c r="A26" t="s">
        <v>24</v>
      </c>
      <c r="B26" t="s">
        <v>25</v>
      </c>
      <c r="C26" t="s">
        <v>26</v>
      </c>
      <c r="D26" t="s">
        <v>27</v>
      </c>
      <c r="E26" t="s">
        <v>28</v>
      </c>
      <c r="F26" t="s">
        <v>29</v>
      </c>
      <c r="G26" t="s">
        <v>30</v>
      </c>
      <c r="H26" t="s">
        <v>31</v>
      </c>
      <c r="I26" t="s">
        <v>32</v>
      </c>
      <c r="J26" t="s">
        <v>33</v>
      </c>
      <c r="K26" t="s">
        <v>34</v>
      </c>
      <c r="L26" t="s">
        <v>35</v>
      </c>
      <c r="M26" t="s">
        <v>36</v>
      </c>
      <c r="N26" t="s">
        <v>37</v>
      </c>
      <c r="O26" t="s">
        <v>38</v>
      </c>
      <c r="P26" t="s">
        <v>39</v>
      </c>
      <c r="Q26" t="s">
        <v>55</v>
      </c>
      <c r="R26" t="s">
        <v>56</v>
      </c>
      <c r="S26" t="s">
        <v>42</v>
      </c>
      <c r="T26" t="s">
        <v>43</v>
      </c>
      <c r="U26" t="s">
        <v>1399</v>
      </c>
      <c r="V26">
        <v>11040000</v>
      </c>
      <c r="W26">
        <v>0</v>
      </c>
      <c r="Y26">
        <v>0</v>
      </c>
      <c r="Z26">
        <v>0</v>
      </c>
      <c r="AA26">
        <v>0</v>
      </c>
      <c r="AB26">
        <v>11040000</v>
      </c>
      <c r="AC26" t="s">
        <v>1395</v>
      </c>
      <c r="AD26" t="s">
        <v>1396</v>
      </c>
      <c r="AE26" t="s">
        <v>1400</v>
      </c>
      <c r="AF26" t="s">
        <v>1401</v>
      </c>
      <c r="AG26" t="s">
        <v>44</v>
      </c>
      <c r="AJ26" t="s">
        <v>1311</v>
      </c>
      <c r="AK26" t="s">
        <v>1312</v>
      </c>
      <c r="AL26" t="s">
        <v>1313</v>
      </c>
      <c r="AM26" t="s">
        <v>1314</v>
      </c>
    </row>
    <row r="27" spans="1:39" x14ac:dyDescent="0.3">
      <c r="A27" t="s">
        <v>24</v>
      </c>
      <c r="B27" t="s">
        <v>25</v>
      </c>
      <c r="C27" t="s">
        <v>26</v>
      </c>
      <c r="D27" t="s">
        <v>27</v>
      </c>
      <c r="E27" t="s">
        <v>28</v>
      </c>
      <c r="F27" t="s">
        <v>29</v>
      </c>
      <c r="G27" t="s">
        <v>30</v>
      </c>
      <c r="H27" t="s">
        <v>31</v>
      </c>
      <c r="I27" t="s">
        <v>32</v>
      </c>
      <c r="J27" t="s">
        <v>33</v>
      </c>
      <c r="K27" t="s">
        <v>34</v>
      </c>
      <c r="L27" t="s">
        <v>35</v>
      </c>
      <c r="M27" t="s">
        <v>36</v>
      </c>
      <c r="N27" t="s">
        <v>37</v>
      </c>
      <c r="O27" t="s">
        <v>38</v>
      </c>
      <c r="P27" t="s">
        <v>39</v>
      </c>
      <c r="Q27" t="s">
        <v>55</v>
      </c>
      <c r="R27" t="s">
        <v>56</v>
      </c>
      <c r="S27" t="s">
        <v>42</v>
      </c>
      <c r="T27" t="s">
        <v>43</v>
      </c>
      <c r="U27" t="s">
        <v>1402</v>
      </c>
      <c r="V27">
        <v>2000000</v>
      </c>
      <c r="W27">
        <v>0</v>
      </c>
      <c r="Y27">
        <v>0</v>
      </c>
      <c r="Z27">
        <v>0</v>
      </c>
      <c r="AA27">
        <v>0</v>
      </c>
      <c r="AB27">
        <v>2000000</v>
      </c>
      <c r="AC27" t="s">
        <v>1395</v>
      </c>
      <c r="AD27" t="s">
        <v>1396</v>
      </c>
      <c r="AE27" t="s">
        <v>1403</v>
      </c>
      <c r="AF27" t="s">
        <v>1404</v>
      </c>
      <c r="AG27" t="s">
        <v>44</v>
      </c>
      <c r="AJ27" t="s">
        <v>1311</v>
      </c>
      <c r="AK27" t="s">
        <v>1312</v>
      </c>
      <c r="AL27" t="s">
        <v>1313</v>
      </c>
      <c r="AM27" t="s">
        <v>1314</v>
      </c>
    </row>
    <row r="28" spans="1:39" x14ac:dyDescent="0.3">
      <c r="A28" t="s">
        <v>24</v>
      </c>
      <c r="B28" t="s">
        <v>25</v>
      </c>
      <c r="C28" t="s">
        <v>26</v>
      </c>
      <c r="D28" t="s">
        <v>27</v>
      </c>
      <c r="E28" t="s">
        <v>28</v>
      </c>
      <c r="F28" t="s">
        <v>29</v>
      </c>
      <c r="G28" t="s">
        <v>30</v>
      </c>
      <c r="H28" t="s">
        <v>31</v>
      </c>
      <c r="I28" t="s">
        <v>32</v>
      </c>
      <c r="J28" t="s">
        <v>33</v>
      </c>
      <c r="K28" t="s">
        <v>34</v>
      </c>
      <c r="L28" t="s">
        <v>35</v>
      </c>
      <c r="M28" t="s">
        <v>36</v>
      </c>
      <c r="N28" t="s">
        <v>37</v>
      </c>
      <c r="O28" t="s">
        <v>38</v>
      </c>
      <c r="P28" t="s">
        <v>39</v>
      </c>
      <c r="Q28" t="s">
        <v>55</v>
      </c>
      <c r="R28" t="s">
        <v>56</v>
      </c>
      <c r="S28" t="s">
        <v>42</v>
      </c>
      <c r="T28" t="s">
        <v>43</v>
      </c>
      <c r="U28" t="s">
        <v>1405</v>
      </c>
      <c r="V28">
        <v>2000000</v>
      </c>
      <c r="W28">
        <v>0</v>
      </c>
      <c r="Y28">
        <v>0</v>
      </c>
      <c r="Z28">
        <v>0</v>
      </c>
      <c r="AA28">
        <v>0</v>
      </c>
      <c r="AB28">
        <v>2000000</v>
      </c>
      <c r="AC28" t="s">
        <v>1395</v>
      </c>
      <c r="AD28" t="s">
        <v>1396</v>
      </c>
      <c r="AE28" t="s">
        <v>1406</v>
      </c>
      <c r="AF28" t="s">
        <v>1407</v>
      </c>
      <c r="AG28" t="s">
        <v>44</v>
      </c>
      <c r="AJ28" t="s">
        <v>1311</v>
      </c>
      <c r="AK28" t="s">
        <v>1312</v>
      </c>
      <c r="AL28" t="s">
        <v>1313</v>
      </c>
      <c r="AM28" t="s">
        <v>1314</v>
      </c>
    </row>
    <row r="29" spans="1:39" x14ac:dyDescent="0.3">
      <c r="A29" t="s">
        <v>24</v>
      </c>
      <c r="B29" t="s">
        <v>25</v>
      </c>
      <c r="C29" t="s">
        <v>26</v>
      </c>
      <c r="D29" t="s">
        <v>27</v>
      </c>
      <c r="E29" t="s">
        <v>28</v>
      </c>
      <c r="F29" t="s">
        <v>29</v>
      </c>
      <c r="G29" t="s">
        <v>30</v>
      </c>
      <c r="H29" t="s">
        <v>31</v>
      </c>
      <c r="I29" t="s">
        <v>32</v>
      </c>
      <c r="J29" t="s">
        <v>33</v>
      </c>
      <c r="K29" t="s">
        <v>34</v>
      </c>
      <c r="L29" t="s">
        <v>35</v>
      </c>
      <c r="M29" t="s">
        <v>36</v>
      </c>
      <c r="N29" t="s">
        <v>37</v>
      </c>
      <c r="O29" t="s">
        <v>38</v>
      </c>
      <c r="P29" t="s">
        <v>39</v>
      </c>
      <c r="Q29" t="s">
        <v>55</v>
      </c>
      <c r="R29" t="s">
        <v>56</v>
      </c>
      <c r="S29" t="s">
        <v>45</v>
      </c>
      <c r="T29" t="s">
        <v>46</v>
      </c>
      <c r="U29" t="s">
        <v>1408</v>
      </c>
      <c r="V29">
        <v>5400000</v>
      </c>
      <c r="W29">
        <v>0</v>
      </c>
      <c r="Y29">
        <v>0</v>
      </c>
      <c r="Z29">
        <v>0</v>
      </c>
      <c r="AA29">
        <v>0</v>
      </c>
      <c r="AB29">
        <v>5400000</v>
      </c>
      <c r="AC29" t="s">
        <v>1395</v>
      </c>
      <c r="AD29" t="s">
        <v>1409</v>
      </c>
      <c r="AE29" t="s">
        <v>1410</v>
      </c>
      <c r="AF29" t="s">
        <v>1411</v>
      </c>
      <c r="AG29" t="s">
        <v>44</v>
      </c>
      <c r="AJ29" t="s">
        <v>1311</v>
      </c>
      <c r="AK29" t="s">
        <v>1312</v>
      </c>
      <c r="AL29" t="s">
        <v>1331</v>
      </c>
      <c r="AM29" t="s">
        <v>1314</v>
      </c>
    </row>
    <row r="30" spans="1:39" x14ac:dyDescent="0.3">
      <c r="A30" t="s">
        <v>24</v>
      </c>
      <c r="B30" t="s">
        <v>25</v>
      </c>
      <c r="C30" t="s">
        <v>26</v>
      </c>
      <c r="D30" t="s">
        <v>27</v>
      </c>
      <c r="E30" t="s">
        <v>28</v>
      </c>
      <c r="F30" t="s">
        <v>29</v>
      </c>
      <c r="G30" t="s">
        <v>30</v>
      </c>
      <c r="H30" t="s">
        <v>31</v>
      </c>
      <c r="I30" t="s">
        <v>32</v>
      </c>
      <c r="J30" t="s">
        <v>33</v>
      </c>
      <c r="K30" t="s">
        <v>34</v>
      </c>
      <c r="L30" t="s">
        <v>35</v>
      </c>
      <c r="M30" t="s">
        <v>36</v>
      </c>
      <c r="N30" t="s">
        <v>37</v>
      </c>
      <c r="O30" t="s">
        <v>38</v>
      </c>
      <c r="P30" t="s">
        <v>39</v>
      </c>
      <c r="Q30" t="s">
        <v>55</v>
      </c>
      <c r="R30" t="s">
        <v>56</v>
      </c>
      <c r="S30" t="s">
        <v>57</v>
      </c>
      <c r="T30" t="s">
        <v>58</v>
      </c>
      <c r="U30" t="s">
        <v>1412</v>
      </c>
      <c r="V30">
        <v>45030000</v>
      </c>
      <c r="W30">
        <v>0</v>
      </c>
      <c r="Y30">
        <v>0</v>
      </c>
      <c r="Z30">
        <v>0</v>
      </c>
      <c r="AA30">
        <v>0</v>
      </c>
      <c r="AB30">
        <v>45030000</v>
      </c>
      <c r="AC30" t="s">
        <v>1395</v>
      </c>
      <c r="AD30" t="s">
        <v>1413</v>
      </c>
      <c r="AE30" t="s">
        <v>1414</v>
      </c>
      <c r="AF30" t="s">
        <v>1415</v>
      </c>
      <c r="AG30" t="s">
        <v>44</v>
      </c>
      <c r="AJ30" t="s">
        <v>1311</v>
      </c>
      <c r="AK30" t="s">
        <v>1312</v>
      </c>
      <c r="AL30" t="s">
        <v>1331</v>
      </c>
      <c r="AM30" t="s">
        <v>1314</v>
      </c>
    </row>
    <row r="31" spans="1:39" x14ac:dyDescent="0.3">
      <c r="A31" t="s">
        <v>24</v>
      </c>
      <c r="B31" t="s">
        <v>25</v>
      </c>
      <c r="C31" t="s">
        <v>26</v>
      </c>
      <c r="D31" t="s">
        <v>27</v>
      </c>
      <c r="E31" t="s">
        <v>28</v>
      </c>
      <c r="F31" t="s">
        <v>29</v>
      </c>
      <c r="G31" t="s">
        <v>30</v>
      </c>
      <c r="H31" t="s">
        <v>31</v>
      </c>
      <c r="I31" t="s">
        <v>32</v>
      </c>
      <c r="J31" t="s">
        <v>33</v>
      </c>
      <c r="K31" t="s">
        <v>34</v>
      </c>
      <c r="L31" t="s">
        <v>35</v>
      </c>
      <c r="M31" t="s">
        <v>36</v>
      </c>
      <c r="N31" t="s">
        <v>37</v>
      </c>
      <c r="O31" t="s">
        <v>38</v>
      </c>
      <c r="P31" t="s">
        <v>39</v>
      </c>
      <c r="Q31" t="s">
        <v>55</v>
      </c>
      <c r="R31" t="s">
        <v>56</v>
      </c>
      <c r="S31" t="s">
        <v>57</v>
      </c>
      <c r="T31" t="s">
        <v>58</v>
      </c>
      <c r="U31" t="s">
        <v>1416</v>
      </c>
      <c r="V31">
        <v>20000000</v>
      </c>
      <c r="W31">
        <v>0</v>
      </c>
      <c r="Y31">
        <v>0</v>
      </c>
      <c r="Z31">
        <v>0</v>
      </c>
      <c r="AA31">
        <v>0</v>
      </c>
      <c r="AB31">
        <v>20000000</v>
      </c>
      <c r="AC31" t="s">
        <v>1395</v>
      </c>
      <c r="AD31" t="s">
        <v>1413</v>
      </c>
      <c r="AE31" t="s">
        <v>1417</v>
      </c>
      <c r="AF31" t="s">
        <v>1418</v>
      </c>
      <c r="AG31" t="s">
        <v>44</v>
      </c>
      <c r="AJ31" t="s">
        <v>1311</v>
      </c>
      <c r="AK31" t="s">
        <v>1312</v>
      </c>
      <c r="AL31" t="s">
        <v>1331</v>
      </c>
      <c r="AM31" t="s">
        <v>1314</v>
      </c>
    </row>
    <row r="32" spans="1:39" x14ac:dyDescent="0.3">
      <c r="A32" t="s">
        <v>24</v>
      </c>
      <c r="B32" t="s">
        <v>25</v>
      </c>
      <c r="C32" t="s">
        <v>26</v>
      </c>
      <c r="D32" t="s">
        <v>27</v>
      </c>
      <c r="E32" t="s">
        <v>28</v>
      </c>
      <c r="F32" t="s">
        <v>29</v>
      </c>
      <c r="G32" t="s">
        <v>30</v>
      </c>
      <c r="H32" t="s">
        <v>31</v>
      </c>
      <c r="I32" t="s">
        <v>32</v>
      </c>
      <c r="J32" t="s">
        <v>33</v>
      </c>
      <c r="K32" t="s">
        <v>34</v>
      </c>
      <c r="L32" t="s">
        <v>35</v>
      </c>
      <c r="M32" t="s">
        <v>36</v>
      </c>
      <c r="N32" t="s">
        <v>37</v>
      </c>
      <c r="O32" t="s">
        <v>38</v>
      </c>
      <c r="P32" t="s">
        <v>39</v>
      </c>
      <c r="Q32" t="s">
        <v>55</v>
      </c>
      <c r="R32" t="s">
        <v>56</v>
      </c>
      <c r="S32" t="s">
        <v>47</v>
      </c>
      <c r="T32" t="s">
        <v>48</v>
      </c>
      <c r="U32" t="s">
        <v>1419</v>
      </c>
      <c r="V32">
        <v>46970000</v>
      </c>
      <c r="W32">
        <v>0</v>
      </c>
      <c r="Y32">
        <v>0</v>
      </c>
      <c r="Z32">
        <v>0</v>
      </c>
      <c r="AA32">
        <v>0</v>
      </c>
      <c r="AB32">
        <v>46970000</v>
      </c>
      <c r="AC32" t="s">
        <v>1395</v>
      </c>
      <c r="AD32" t="s">
        <v>1420</v>
      </c>
      <c r="AE32" t="s">
        <v>1421</v>
      </c>
      <c r="AF32" t="s">
        <v>1422</v>
      </c>
      <c r="AG32" t="s">
        <v>44</v>
      </c>
      <c r="AJ32" t="s">
        <v>1311</v>
      </c>
      <c r="AK32" t="s">
        <v>1312</v>
      </c>
      <c r="AL32" t="s">
        <v>1336</v>
      </c>
      <c r="AM32" t="s">
        <v>1314</v>
      </c>
    </row>
    <row r="33" spans="1:39" x14ac:dyDescent="0.3">
      <c r="A33" t="s">
        <v>24</v>
      </c>
      <c r="B33" t="s">
        <v>25</v>
      </c>
      <c r="C33" t="s">
        <v>26</v>
      </c>
      <c r="D33" t="s">
        <v>27</v>
      </c>
      <c r="E33" t="s">
        <v>28</v>
      </c>
      <c r="F33" t="s">
        <v>29</v>
      </c>
      <c r="G33" t="s">
        <v>30</v>
      </c>
      <c r="H33" t="s">
        <v>31</v>
      </c>
      <c r="I33" t="s">
        <v>32</v>
      </c>
      <c r="J33" t="s">
        <v>33</v>
      </c>
      <c r="K33" t="s">
        <v>34</v>
      </c>
      <c r="L33" t="s">
        <v>35</v>
      </c>
      <c r="M33" t="s">
        <v>36</v>
      </c>
      <c r="N33" t="s">
        <v>37</v>
      </c>
      <c r="O33" t="s">
        <v>38</v>
      </c>
      <c r="P33" t="s">
        <v>39</v>
      </c>
      <c r="Q33" t="s">
        <v>55</v>
      </c>
      <c r="R33" t="s">
        <v>56</v>
      </c>
      <c r="S33" t="s">
        <v>47</v>
      </c>
      <c r="T33" t="s">
        <v>48</v>
      </c>
      <c r="U33" t="s">
        <v>1423</v>
      </c>
      <c r="V33">
        <v>25000000</v>
      </c>
      <c r="W33">
        <v>0</v>
      </c>
      <c r="Y33">
        <v>0</v>
      </c>
      <c r="Z33">
        <v>0</v>
      </c>
      <c r="AA33">
        <v>0</v>
      </c>
      <c r="AB33">
        <v>25000000</v>
      </c>
      <c r="AC33" t="s">
        <v>1395</v>
      </c>
      <c r="AD33" t="s">
        <v>1420</v>
      </c>
      <c r="AE33" t="s">
        <v>1424</v>
      </c>
      <c r="AF33" t="s">
        <v>1425</v>
      </c>
      <c r="AG33" t="s">
        <v>44</v>
      </c>
      <c r="AJ33" t="s">
        <v>1311</v>
      </c>
      <c r="AK33" t="s">
        <v>1312</v>
      </c>
      <c r="AL33" t="s">
        <v>1336</v>
      </c>
      <c r="AM33" t="s">
        <v>1314</v>
      </c>
    </row>
    <row r="34" spans="1:39" x14ac:dyDescent="0.3">
      <c r="A34" t="s">
        <v>24</v>
      </c>
      <c r="B34" t="s">
        <v>25</v>
      </c>
      <c r="C34" t="s">
        <v>26</v>
      </c>
      <c r="D34" t="s">
        <v>27</v>
      </c>
      <c r="E34" t="s">
        <v>28</v>
      </c>
      <c r="F34" t="s">
        <v>29</v>
      </c>
      <c r="G34" t="s">
        <v>30</v>
      </c>
      <c r="H34" t="s">
        <v>31</v>
      </c>
      <c r="I34" t="s">
        <v>32</v>
      </c>
      <c r="J34" t="s">
        <v>33</v>
      </c>
      <c r="K34" t="s">
        <v>34</v>
      </c>
      <c r="L34" t="s">
        <v>35</v>
      </c>
      <c r="M34" t="s">
        <v>36</v>
      </c>
      <c r="N34" t="s">
        <v>37</v>
      </c>
      <c r="O34" t="s">
        <v>38</v>
      </c>
      <c r="P34" t="s">
        <v>39</v>
      </c>
      <c r="Q34" t="s">
        <v>59</v>
      </c>
      <c r="R34" t="s">
        <v>60</v>
      </c>
      <c r="S34" t="s">
        <v>42</v>
      </c>
      <c r="T34" t="s">
        <v>43</v>
      </c>
      <c r="U34" t="s">
        <v>1426</v>
      </c>
      <c r="V34">
        <v>2000000</v>
      </c>
      <c r="W34">
        <v>0</v>
      </c>
      <c r="Y34">
        <v>0</v>
      </c>
      <c r="Z34">
        <v>0</v>
      </c>
      <c r="AA34">
        <v>0</v>
      </c>
      <c r="AB34">
        <v>2000000</v>
      </c>
      <c r="AC34" t="s">
        <v>1427</v>
      </c>
      <c r="AD34" t="s">
        <v>1428</v>
      </c>
      <c r="AE34" t="s">
        <v>1429</v>
      </c>
      <c r="AF34" t="s">
        <v>1430</v>
      </c>
      <c r="AG34" t="s">
        <v>44</v>
      </c>
      <c r="AJ34" t="s">
        <v>1311</v>
      </c>
      <c r="AK34" t="s">
        <v>1312</v>
      </c>
      <c r="AL34" t="s">
        <v>1313</v>
      </c>
      <c r="AM34" t="s">
        <v>1314</v>
      </c>
    </row>
    <row r="35" spans="1:39" x14ac:dyDescent="0.3">
      <c r="A35" t="s">
        <v>24</v>
      </c>
      <c r="B35" t="s">
        <v>25</v>
      </c>
      <c r="C35" t="s">
        <v>26</v>
      </c>
      <c r="D35" t="s">
        <v>27</v>
      </c>
      <c r="E35" t="s">
        <v>28</v>
      </c>
      <c r="F35" t="s">
        <v>29</v>
      </c>
      <c r="G35" t="s">
        <v>30</v>
      </c>
      <c r="H35" t="s">
        <v>31</v>
      </c>
      <c r="I35" t="s">
        <v>32</v>
      </c>
      <c r="J35" t="s">
        <v>33</v>
      </c>
      <c r="K35" t="s">
        <v>34</v>
      </c>
      <c r="L35" t="s">
        <v>35</v>
      </c>
      <c r="M35" t="s">
        <v>36</v>
      </c>
      <c r="N35" t="s">
        <v>37</v>
      </c>
      <c r="O35" t="s">
        <v>38</v>
      </c>
      <c r="P35" t="s">
        <v>39</v>
      </c>
      <c r="Q35" t="s">
        <v>59</v>
      </c>
      <c r="R35" t="s">
        <v>60</v>
      </c>
      <c r="S35" t="s">
        <v>42</v>
      </c>
      <c r="T35" t="s">
        <v>43</v>
      </c>
      <c r="U35" t="s">
        <v>1431</v>
      </c>
      <c r="V35">
        <v>2000000</v>
      </c>
      <c r="W35">
        <v>0</v>
      </c>
      <c r="Y35">
        <v>0</v>
      </c>
      <c r="Z35">
        <v>0</v>
      </c>
      <c r="AA35">
        <v>0</v>
      </c>
      <c r="AB35">
        <v>2000000</v>
      </c>
      <c r="AC35" t="s">
        <v>1427</v>
      </c>
      <c r="AD35" t="s">
        <v>1428</v>
      </c>
      <c r="AE35" t="s">
        <v>1432</v>
      </c>
      <c r="AF35" t="s">
        <v>1433</v>
      </c>
      <c r="AG35" t="s">
        <v>44</v>
      </c>
      <c r="AJ35" t="s">
        <v>1311</v>
      </c>
      <c r="AK35" t="s">
        <v>1312</v>
      </c>
      <c r="AL35" t="s">
        <v>1313</v>
      </c>
      <c r="AM35" t="s">
        <v>1314</v>
      </c>
    </row>
    <row r="36" spans="1:39" x14ac:dyDescent="0.3">
      <c r="A36" t="s">
        <v>24</v>
      </c>
      <c r="B36" t="s">
        <v>25</v>
      </c>
      <c r="C36" t="s">
        <v>26</v>
      </c>
      <c r="D36" t="s">
        <v>27</v>
      </c>
      <c r="E36" t="s">
        <v>28</v>
      </c>
      <c r="F36" t="s">
        <v>29</v>
      </c>
      <c r="G36" t="s">
        <v>30</v>
      </c>
      <c r="H36" t="s">
        <v>31</v>
      </c>
      <c r="I36" t="s">
        <v>32</v>
      </c>
      <c r="J36" t="s">
        <v>33</v>
      </c>
      <c r="K36" t="s">
        <v>34</v>
      </c>
      <c r="L36" t="s">
        <v>35</v>
      </c>
      <c r="M36" t="s">
        <v>36</v>
      </c>
      <c r="N36" t="s">
        <v>37</v>
      </c>
      <c r="O36" t="s">
        <v>38</v>
      </c>
      <c r="P36" t="s">
        <v>39</v>
      </c>
      <c r="Q36" t="s">
        <v>59</v>
      </c>
      <c r="R36" t="s">
        <v>60</v>
      </c>
      <c r="S36" t="s">
        <v>42</v>
      </c>
      <c r="T36" t="s">
        <v>43</v>
      </c>
      <c r="U36" t="s">
        <v>1434</v>
      </c>
      <c r="V36">
        <v>2000000</v>
      </c>
      <c r="W36">
        <v>0</v>
      </c>
      <c r="Y36">
        <v>0</v>
      </c>
      <c r="Z36">
        <v>0</v>
      </c>
      <c r="AA36">
        <v>0</v>
      </c>
      <c r="AB36">
        <v>2000000</v>
      </c>
      <c r="AC36" t="s">
        <v>1427</v>
      </c>
      <c r="AD36" t="s">
        <v>1428</v>
      </c>
      <c r="AE36" t="s">
        <v>1435</v>
      </c>
      <c r="AF36" t="s">
        <v>1436</v>
      </c>
      <c r="AG36" t="s">
        <v>44</v>
      </c>
      <c r="AJ36" t="s">
        <v>1311</v>
      </c>
      <c r="AK36" t="s">
        <v>1312</v>
      </c>
      <c r="AL36" t="s">
        <v>1313</v>
      </c>
      <c r="AM36" t="s">
        <v>1314</v>
      </c>
    </row>
    <row r="37" spans="1:39" x14ac:dyDescent="0.3">
      <c r="A37" t="s">
        <v>24</v>
      </c>
      <c r="B37" t="s">
        <v>25</v>
      </c>
      <c r="C37" t="s">
        <v>26</v>
      </c>
      <c r="D37" t="s">
        <v>27</v>
      </c>
      <c r="E37" t="s">
        <v>28</v>
      </c>
      <c r="F37" t="s">
        <v>29</v>
      </c>
      <c r="G37" t="s">
        <v>30</v>
      </c>
      <c r="H37" t="s">
        <v>31</v>
      </c>
      <c r="I37" t="s">
        <v>32</v>
      </c>
      <c r="J37" t="s">
        <v>33</v>
      </c>
      <c r="K37" t="s">
        <v>34</v>
      </c>
      <c r="L37" t="s">
        <v>35</v>
      </c>
      <c r="M37" t="s">
        <v>36</v>
      </c>
      <c r="N37" t="s">
        <v>37</v>
      </c>
      <c r="O37" t="s">
        <v>38</v>
      </c>
      <c r="P37" t="s">
        <v>39</v>
      </c>
      <c r="Q37" t="s">
        <v>59</v>
      </c>
      <c r="R37" t="s">
        <v>60</v>
      </c>
      <c r="S37" t="s">
        <v>42</v>
      </c>
      <c r="T37" t="s">
        <v>43</v>
      </c>
      <c r="U37" t="s">
        <v>1437</v>
      </c>
      <c r="V37">
        <v>12420000</v>
      </c>
      <c r="W37">
        <v>0</v>
      </c>
      <c r="Y37">
        <v>0</v>
      </c>
      <c r="Z37">
        <v>0</v>
      </c>
      <c r="AA37">
        <v>0</v>
      </c>
      <c r="AB37">
        <v>12420000</v>
      </c>
      <c r="AC37" t="s">
        <v>1427</v>
      </c>
      <c r="AD37" t="s">
        <v>1428</v>
      </c>
      <c r="AE37" t="s">
        <v>1438</v>
      </c>
      <c r="AF37" t="s">
        <v>1439</v>
      </c>
      <c r="AG37" t="s">
        <v>44</v>
      </c>
      <c r="AJ37" t="s">
        <v>1311</v>
      </c>
      <c r="AK37" t="s">
        <v>1312</v>
      </c>
      <c r="AL37" t="s">
        <v>1313</v>
      </c>
      <c r="AM37" t="s">
        <v>1314</v>
      </c>
    </row>
    <row r="38" spans="1:39" x14ac:dyDescent="0.3">
      <c r="A38" t="s">
        <v>24</v>
      </c>
      <c r="B38" t="s">
        <v>25</v>
      </c>
      <c r="C38" t="s">
        <v>26</v>
      </c>
      <c r="D38" t="s">
        <v>27</v>
      </c>
      <c r="E38" t="s">
        <v>28</v>
      </c>
      <c r="F38" t="s">
        <v>29</v>
      </c>
      <c r="G38" t="s">
        <v>30</v>
      </c>
      <c r="H38" t="s">
        <v>31</v>
      </c>
      <c r="I38" t="s">
        <v>32</v>
      </c>
      <c r="J38" t="s">
        <v>33</v>
      </c>
      <c r="K38" t="s">
        <v>34</v>
      </c>
      <c r="L38" t="s">
        <v>35</v>
      </c>
      <c r="M38" t="s">
        <v>36</v>
      </c>
      <c r="N38" t="s">
        <v>37</v>
      </c>
      <c r="O38" t="s">
        <v>38</v>
      </c>
      <c r="P38" t="s">
        <v>39</v>
      </c>
      <c r="Q38" t="s">
        <v>59</v>
      </c>
      <c r="R38" t="s">
        <v>60</v>
      </c>
      <c r="S38" t="s">
        <v>57</v>
      </c>
      <c r="T38" t="s">
        <v>58</v>
      </c>
      <c r="U38" t="s">
        <v>1440</v>
      </c>
      <c r="V38">
        <v>10800000</v>
      </c>
      <c r="W38">
        <v>0</v>
      </c>
      <c r="Y38">
        <v>0</v>
      </c>
      <c r="Z38">
        <v>0</v>
      </c>
      <c r="AA38">
        <v>0</v>
      </c>
      <c r="AB38">
        <v>10800000</v>
      </c>
      <c r="AC38" t="s">
        <v>1427</v>
      </c>
      <c r="AD38" t="s">
        <v>1441</v>
      </c>
      <c r="AE38" t="s">
        <v>1442</v>
      </c>
      <c r="AF38" t="s">
        <v>1443</v>
      </c>
      <c r="AG38" t="s">
        <v>44</v>
      </c>
      <c r="AJ38" t="s">
        <v>1311</v>
      </c>
      <c r="AK38" t="s">
        <v>1312</v>
      </c>
      <c r="AL38" t="s">
        <v>1331</v>
      </c>
      <c r="AM38" t="s">
        <v>1314</v>
      </c>
    </row>
    <row r="39" spans="1:39" x14ac:dyDescent="0.3">
      <c r="A39" t="s">
        <v>24</v>
      </c>
      <c r="B39" t="s">
        <v>25</v>
      </c>
      <c r="C39" t="s">
        <v>26</v>
      </c>
      <c r="D39" t="s">
        <v>27</v>
      </c>
      <c r="E39" t="s">
        <v>28</v>
      </c>
      <c r="F39" t="s">
        <v>29</v>
      </c>
      <c r="G39" t="s">
        <v>30</v>
      </c>
      <c r="H39" t="s">
        <v>31</v>
      </c>
      <c r="I39" t="s">
        <v>32</v>
      </c>
      <c r="J39" t="s">
        <v>33</v>
      </c>
      <c r="K39" t="s">
        <v>34</v>
      </c>
      <c r="L39" t="s">
        <v>35</v>
      </c>
      <c r="M39" t="s">
        <v>36</v>
      </c>
      <c r="N39" t="s">
        <v>37</v>
      </c>
      <c r="O39" t="s">
        <v>38</v>
      </c>
      <c r="P39" t="s">
        <v>39</v>
      </c>
      <c r="Q39" t="s">
        <v>59</v>
      </c>
      <c r="R39" t="s">
        <v>60</v>
      </c>
      <c r="S39" t="s">
        <v>47</v>
      </c>
      <c r="T39" t="s">
        <v>48</v>
      </c>
      <c r="U39" t="s">
        <v>1444</v>
      </c>
      <c r="V39">
        <v>52500000</v>
      </c>
      <c r="W39">
        <v>0</v>
      </c>
      <c r="Y39">
        <v>0</v>
      </c>
      <c r="Z39">
        <v>0</v>
      </c>
      <c r="AA39">
        <v>0</v>
      </c>
      <c r="AB39">
        <v>52500000</v>
      </c>
      <c r="AC39" t="s">
        <v>1427</v>
      </c>
      <c r="AD39" t="s">
        <v>1445</v>
      </c>
      <c r="AE39" t="s">
        <v>1446</v>
      </c>
      <c r="AF39" t="s">
        <v>1447</v>
      </c>
      <c r="AG39" t="s">
        <v>44</v>
      </c>
      <c r="AJ39" t="s">
        <v>1311</v>
      </c>
      <c r="AK39" t="s">
        <v>1312</v>
      </c>
      <c r="AL39" t="s">
        <v>1336</v>
      </c>
      <c r="AM39" t="s">
        <v>1314</v>
      </c>
    </row>
    <row r="40" spans="1:39" x14ac:dyDescent="0.3">
      <c r="A40" t="s">
        <v>24</v>
      </c>
      <c r="B40" t="s">
        <v>25</v>
      </c>
      <c r="C40" t="s">
        <v>26</v>
      </c>
      <c r="D40" t="s">
        <v>27</v>
      </c>
      <c r="E40" t="s">
        <v>28</v>
      </c>
      <c r="F40" t="s">
        <v>29</v>
      </c>
      <c r="G40" t="s">
        <v>30</v>
      </c>
      <c r="H40" t="s">
        <v>31</v>
      </c>
      <c r="I40" t="s">
        <v>32</v>
      </c>
      <c r="J40" t="s">
        <v>33</v>
      </c>
      <c r="K40" t="s">
        <v>34</v>
      </c>
      <c r="L40" t="s">
        <v>35</v>
      </c>
      <c r="M40" t="s">
        <v>36</v>
      </c>
      <c r="N40" t="s">
        <v>37</v>
      </c>
      <c r="O40" t="s">
        <v>38</v>
      </c>
      <c r="P40" t="s">
        <v>39</v>
      </c>
      <c r="Q40" t="s">
        <v>59</v>
      </c>
      <c r="R40" t="s">
        <v>60</v>
      </c>
      <c r="S40" t="s">
        <v>47</v>
      </c>
      <c r="T40" t="s">
        <v>48</v>
      </c>
      <c r="U40" t="s">
        <v>1448</v>
      </c>
      <c r="V40">
        <v>15000000</v>
      </c>
      <c r="W40">
        <v>0</v>
      </c>
      <c r="Y40">
        <v>0</v>
      </c>
      <c r="Z40">
        <v>0</v>
      </c>
      <c r="AA40">
        <v>0</v>
      </c>
      <c r="AB40">
        <v>15000000</v>
      </c>
      <c r="AC40" t="s">
        <v>1427</v>
      </c>
      <c r="AD40" t="s">
        <v>1445</v>
      </c>
      <c r="AE40" t="s">
        <v>1449</v>
      </c>
      <c r="AF40" t="s">
        <v>1450</v>
      </c>
      <c r="AG40" t="s">
        <v>44</v>
      </c>
      <c r="AJ40" t="s">
        <v>1311</v>
      </c>
      <c r="AK40" t="s">
        <v>1312</v>
      </c>
      <c r="AL40" t="s">
        <v>1336</v>
      </c>
      <c r="AM40" t="s">
        <v>1314</v>
      </c>
    </row>
    <row r="41" spans="1:39" x14ac:dyDescent="0.3">
      <c r="A41" t="s">
        <v>24</v>
      </c>
      <c r="B41" t="s">
        <v>25</v>
      </c>
      <c r="C41" t="s">
        <v>26</v>
      </c>
      <c r="D41" t="s">
        <v>27</v>
      </c>
      <c r="E41" t="s">
        <v>28</v>
      </c>
      <c r="F41" t="s">
        <v>29</v>
      </c>
      <c r="G41" t="s">
        <v>30</v>
      </c>
      <c r="H41" t="s">
        <v>31</v>
      </c>
      <c r="I41" t="s">
        <v>32</v>
      </c>
      <c r="J41" t="s">
        <v>33</v>
      </c>
      <c r="K41" t="s">
        <v>34</v>
      </c>
      <c r="L41" t="s">
        <v>35</v>
      </c>
      <c r="M41" t="s">
        <v>36</v>
      </c>
      <c r="N41" t="s">
        <v>37</v>
      </c>
      <c r="O41" t="s">
        <v>61</v>
      </c>
      <c r="P41" t="s">
        <v>62</v>
      </c>
      <c r="Q41" t="s">
        <v>40</v>
      </c>
      <c r="R41" t="s">
        <v>63</v>
      </c>
      <c r="S41" t="s">
        <v>42</v>
      </c>
      <c r="T41" t="s">
        <v>43</v>
      </c>
      <c r="U41" t="s">
        <v>1451</v>
      </c>
      <c r="V41">
        <v>1405000</v>
      </c>
      <c r="W41">
        <v>0</v>
      </c>
      <c r="Y41">
        <v>0</v>
      </c>
      <c r="Z41">
        <v>0</v>
      </c>
      <c r="AA41">
        <v>0</v>
      </c>
      <c r="AB41">
        <v>1405000</v>
      </c>
      <c r="AC41" t="s">
        <v>1452</v>
      </c>
      <c r="AD41" t="s">
        <v>1453</v>
      </c>
      <c r="AE41" t="s">
        <v>1454</v>
      </c>
      <c r="AF41" t="s">
        <v>1455</v>
      </c>
      <c r="AG41" t="s">
        <v>44</v>
      </c>
      <c r="AJ41" t="s">
        <v>1311</v>
      </c>
      <c r="AK41" t="s">
        <v>1312</v>
      </c>
      <c r="AL41" t="s">
        <v>1313</v>
      </c>
      <c r="AM41" t="s">
        <v>1314</v>
      </c>
    </row>
    <row r="42" spans="1:39" x14ac:dyDescent="0.3">
      <c r="A42" t="s">
        <v>24</v>
      </c>
      <c r="B42" t="s">
        <v>25</v>
      </c>
      <c r="C42" t="s">
        <v>26</v>
      </c>
      <c r="D42" t="s">
        <v>27</v>
      </c>
      <c r="E42" t="s">
        <v>28</v>
      </c>
      <c r="F42" t="s">
        <v>29</v>
      </c>
      <c r="G42" t="s">
        <v>30</v>
      </c>
      <c r="H42" t="s">
        <v>31</v>
      </c>
      <c r="I42" t="s">
        <v>32</v>
      </c>
      <c r="J42" t="s">
        <v>33</v>
      </c>
      <c r="K42" t="s">
        <v>34</v>
      </c>
      <c r="L42" t="s">
        <v>35</v>
      </c>
      <c r="M42" t="s">
        <v>36</v>
      </c>
      <c r="N42" t="s">
        <v>37</v>
      </c>
      <c r="O42" t="s">
        <v>61</v>
      </c>
      <c r="P42" t="s">
        <v>62</v>
      </c>
      <c r="Q42" t="s">
        <v>40</v>
      </c>
      <c r="R42" t="s">
        <v>63</v>
      </c>
      <c r="S42" t="s">
        <v>42</v>
      </c>
      <c r="T42" t="s">
        <v>43</v>
      </c>
      <c r="U42" t="s">
        <v>1456</v>
      </c>
      <c r="V42">
        <v>1500000</v>
      </c>
      <c r="W42">
        <v>0</v>
      </c>
      <c r="Y42">
        <v>0</v>
      </c>
      <c r="Z42">
        <v>0</v>
      </c>
      <c r="AA42">
        <v>0</v>
      </c>
      <c r="AB42">
        <v>1500000</v>
      </c>
      <c r="AC42" t="s">
        <v>1452</v>
      </c>
      <c r="AD42" t="s">
        <v>1453</v>
      </c>
      <c r="AE42" t="s">
        <v>1457</v>
      </c>
      <c r="AF42" t="s">
        <v>1458</v>
      </c>
      <c r="AG42" t="s">
        <v>44</v>
      </c>
      <c r="AJ42" t="s">
        <v>1311</v>
      </c>
      <c r="AK42" t="s">
        <v>1312</v>
      </c>
      <c r="AL42" t="s">
        <v>1313</v>
      </c>
      <c r="AM42" t="s">
        <v>1314</v>
      </c>
    </row>
    <row r="43" spans="1:39" x14ac:dyDescent="0.3">
      <c r="A43" t="s">
        <v>24</v>
      </c>
      <c r="B43" t="s">
        <v>25</v>
      </c>
      <c r="C43" t="s">
        <v>26</v>
      </c>
      <c r="D43" t="s">
        <v>27</v>
      </c>
      <c r="E43" t="s">
        <v>28</v>
      </c>
      <c r="F43" t="s">
        <v>29</v>
      </c>
      <c r="G43" t="s">
        <v>30</v>
      </c>
      <c r="H43" t="s">
        <v>31</v>
      </c>
      <c r="I43" t="s">
        <v>32</v>
      </c>
      <c r="J43" t="s">
        <v>33</v>
      </c>
      <c r="K43" t="s">
        <v>34</v>
      </c>
      <c r="L43" t="s">
        <v>35</v>
      </c>
      <c r="M43" t="s">
        <v>36</v>
      </c>
      <c r="N43" t="s">
        <v>37</v>
      </c>
      <c r="O43" t="s">
        <v>61</v>
      </c>
      <c r="P43" t="s">
        <v>62</v>
      </c>
      <c r="Q43" t="s">
        <v>40</v>
      </c>
      <c r="R43" t="s">
        <v>63</v>
      </c>
      <c r="S43" t="s">
        <v>42</v>
      </c>
      <c r="T43" t="s">
        <v>43</v>
      </c>
      <c r="U43" t="s">
        <v>1459</v>
      </c>
      <c r="V43">
        <v>9000000</v>
      </c>
      <c r="W43">
        <v>0</v>
      </c>
      <c r="Y43">
        <v>0</v>
      </c>
      <c r="Z43">
        <v>0</v>
      </c>
      <c r="AA43">
        <v>0</v>
      </c>
      <c r="AB43">
        <v>9000000</v>
      </c>
      <c r="AC43" t="s">
        <v>1452</v>
      </c>
      <c r="AD43" t="s">
        <v>1453</v>
      </c>
      <c r="AE43" t="s">
        <v>1460</v>
      </c>
      <c r="AF43" t="s">
        <v>1461</v>
      </c>
      <c r="AG43" t="s">
        <v>44</v>
      </c>
      <c r="AJ43" t="s">
        <v>1311</v>
      </c>
      <c r="AK43" t="s">
        <v>1312</v>
      </c>
      <c r="AL43" t="s">
        <v>1313</v>
      </c>
      <c r="AM43" t="s">
        <v>1314</v>
      </c>
    </row>
    <row r="44" spans="1:39" x14ac:dyDescent="0.3">
      <c r="A44" t="s">
        <v>24</v>
      </c>
      <c r="B44" t="s">
        <v>25</v>
      </c>
      <c r="C44" t="s">
        <v>26</v>
      </c>
      <c r="D44" t="s">
        <v>27</v>
      </c>
      <c r="E44" t="s">
        <v>28</v>
      </c>
      <c r="F44" t="s">
        <v>29</v>
      </c>
      <c r="G44" t="s">
        <v>30</v>
      </c>
      <c r="H44" t="s">
        <v>31</v>
      </c>
      <c r="I44" t="s">
        <v>32</v>
      </c>
      <c r="J44" t="s">
        <v>33</v>
      </c>
      <c r="K44" t="s">
        <v>34</v>
      </c>
      <c r="L44" t="s">
        <v>35</v>
      </c>
      <c r="M44" t="s">
        <v>36</v>
      </c>
      <c r="N44" t="s">
        <v>37</v>
      </c>
      <c r="O44" t="s">
        <v>61</v>
      </c>
      <c r="P44" t="s">
        <v>62</v>
      </c>
      <c r="Q44" t="s">
        <v>51</v>
      </c>
      <c r="R44" t="s">
        <v>64</v>
      </c>
      <c r="S44" t="s">
        <v>42</v>
      </c>
      <c r="T44" t="s">
        <v>43</v>
      </c>
      <c r="U44" t="s">
        <v>1462</v>
      </c>
      <c r="V44">
        <v>1000000</v>
      </c>
      <c r="W44">
        <v>0</v>
      </c>
      <c r="Y44">
        <v>0</v>
      </c>
      <c r="Z44">
        <v>0</v>
      </c>
      <c r="AA44">
        <v>0</v>
      </c>
      <c r="AB44">
        <v>1000000</v>
      </c>
      <c r="AC44" t="s">
        <v>1463</v>
      </c>
      <c r="AD44" t="s">
        <v>1464</v>
      </c>
      <c r="AE44" t="s">
        <v>1465</v>
      </c>
      <c r="AF44" t="s">
        <v>1466</v>
      </c>
      <c r="AG44" t="s">
        <v>44</v>
      </c>
      <c r="AJ44" t="s">
        <v>1311</v>
      </c>
      <c r="AK44" t="s">
        <v>1312</v>
      </c>
      <c r="AL44" t="s">
        <v>1313</v>
      </c>
      <c r="AM44" t="s">
        <v>1314</v>
      </c>
    </row>
    <row r="45" spans="1:39" x14ac:dyDescent="0.3">
      <c r="A45" t="s">
        <v>24</v>
      </c>
      <c r="B45" t="s">
        <v>25</v>
      </c>
      <c r="C45" t="s">
        <v>26</v>
      </c>
      <c r="D45" t="s">
        <v>27</v>
      </c>
      <c r="E45" t="s">
        <v>28</v>
      </c>
      <c r="F45" t="s">
        <v>29</v>
      </c>
      <c r="G45" t="s">
        <v>30</v>
      </c>
      <c r="H45" t="s">
        <v>31</v>
      </c>
      <c r="I45" t="s">
        <v>32</v>
      </c>
      <c r="J45" t="s">
        <v>33</v>
      </c>
      <c r="K45" t="s">
        <v>34</v>
      </c>
      <c r="L45" t="s">
        <v>35</v>
      </c>
      <c r="M45" t="s">
        <v>36</v>
      </c>
      <c r="N45" t="s">
        <v>37</v>
      </c>
      <c r="O45" t="s">
        <v>61</v>
      </c>
      <c r="P45" t="s">
        <v>62</v>
      </c>
      <c r="Q45" t="s">
        <v>51</v>
      </c>
      <c r="R45" t="s">
        <v>64</v>
      </c>
      <c r="S45" t="s">
        <v>42</v>
      </c>
      <c r="T45" t="s">
        <v>43</v>
      </c>
      <c r="U45" t="s">
        <v>1467</v>
      </c>
      <c r="V45">
        <v>1500000</v>
      </c>
      <c r="W45">
        <v>0</v>
      </c>
      <c r="Y45">
        <v>0</v>
      </c>
      <c r="Z45">
        <v>0</v>
      </c>
      <c r="AA45">
        <v>0</v>
      </c>
      <c r="AB45">
        <v>1500000</v>
      </c>
      <c r="AC45" t="s">
        <v>1463</v>
      </c>
      <c r="AD45" t="s">
        <v>1464</v>
      </c>
      <c r="AE45" t="s">
        <v>1468</v>
      </c>
      <c r="AF45" t="s">
        <v>1469</v>
      </c>
      <c r="AG45" t="s">
        <v>44</v>
      </c>
      <c r="AJ45" t="s">
        <v>1311</v>
      </c>
      <c r="AK45" t="s">
        <v>1312</v>
      </c>
      <c r="AL45" t="s">
        <v>1313</v>
      </c>
      <c r="AM45" t="s">
        <v>1314</v>
      </c>
    </row>
    <row r="46" spans="1:39" x14ac:dyDescent="0.3">
      <c r="A46" t="s">
        <v>24</v>
      </c>
      <c r="B46" t="s">
        <v>25</v>
      </c>
      <c r="C46" t="s">
        <v>26</v>
      </c>
      <c r="D46" t="s">
        <v>27</v>
      </c>
      <c r="E46" t="s">
        <v>28</v>
      </c>
      <c r="F46" t="s">
        <v>29</v>
      </c>
      <c r="G46" t="s">
        <v>30</v>
      </c>
      <c r="H46" t="s">
        <v>31</v>
      </c>
      <c r="I46" t="s">
        <v>32</v>
      </c>
      <c r="J46" t="s">
        <v>33</v>
      </c>
      <c r="K46" t="s">
        <v>34</v>
      </c>
      <c r="L46" t="s">
        <v>35</v>
      </c>
      <c r="M46" t="s">
        <v>36</v>
      </c>
      <c r="N46" t="s">
        <v>37</v>
      </c>
      <c r="O46" t="s">
        <v>61</v>
      </c>
      <c r="P46" t="s">
        <v>62</v>
      </c>
      <c r="Q46" t="s">
        <v>51</v>
      </c>
      <c r="R46" t="s">
        <v>64</v>
      </c>
      <c r="S46" t="s">
        <v>42</v>
      </c>
      <c r="T46" t="s">
        <v>43</v>
      </c>
      <c r="U46" t="s">
        <v>1470</v>
      </c>
      <c r="V46">
        <v>9000000</v>
      </c>
      <c r="W46">
        <v>0</v>
      </c>
      <c r="Y46">
        <v>0</v>
      </c>
      <c r="Z46">
        <v>0</v>
      </c>
      <c r="AA46">
        <v>0</v>
      </c>
      <c r="AB46">
        <v>9000000</v>
      </c>
      <c r="AC46" t="s">
        <v>1463</v>
      </c>
      <c r="AD46" t="s">
        <v>1464</v>
      </c>
      <c r="AE46" t="s">
        <v>1471</v>
      </c>
      <c r="AF46" t="s">
        <v>1472</v>
      </c>
      <c r="AG46" t="s">
        <v>44</v>
      </c>
      <c r="AJ46" t="s">
        <v>1311</v>
      </c>
      <c r="AK46" t="s">
        <v>1312</v>
      </c>
      <c r="AL46" t="s">
        <v>1313</v>
      </c>
      <c r="AM46" t="s">
        <v>1314</v>
      </c>
    </row>
    <row r="47" spans="1:39" x14ac:dyDescent="0.3">
      <c r="A47" t="s">
        <v>24</v>
      </c>
      <c r="B47" t="s">
        <v>25</v>
      </c>
      <c r="C47" t="s">
        <v>26</v>
      </c>
      <c r="D47" t="s">
        <v>27</v>
      </c>
      <c r="E47" t="s">
        <v>28</v>
      </c>
      <c r="F47" t="s">
        <v>29</v>
      </c>
      <c r="G47" t="s">
        <v>30</v>
      </c>
      <c r="H47" t="s">
        <v>31</v>
      </c>
      <c r="I47" t="s">
        <v>32</v>
      </c>
      <c r="J47" t="s">
        <v>33</v>
      </c>
      <c r="K47" t="s">
        <v>34</v>
      </c>
      <c r="L47" t="s">
        <v>35</v>
      </c>
      <c r="M47" t="s">
        <v>36</v>
      </c>
      <c r="N47" t="s">
        <v>37</v>
      </c>
      <c r="O47" t="s">
        <v>61</v>
      </c>
      <c r="P47" t="s">
        <v>62</v>
      </c>
      <c r="Q47" t="s">
        <v>51</v>
      </c>
      <c r="R47" t="s">
        <v>64</v>
      </c>
      <c r="S47" t="s">
        <v>42</v>
      </c>
      <c r="T47" t="s">
        <v>43</v>
      </c>
      <c r="U47" t="s">
        <v>1473</v>
      </c>
      <c r="V47">
        <v>10000000</v>
      </c>
      <c r="W47">
        <v>0</v>
      </c>
      <c r="Y47">
        <v>0</v>
      </c>
      <c r="Z47">
        <v>0</v>
      </c>
      <c r="AA47">
        <v>0</v>
      </c>
      <c r="AB47">
        <v>10000000</v>
      </c>
      <c r="AC47" t="s">
        <v>1463</v>
      </c>
      <c r="AD47" t="s">
        <v>1464</v>
      </c>
      <c r="AE47" t="s">
        <v>1474</v>
      </c>
      <c r="AF47" t="s">
        <v>1475</v>
      </c>
      <c r="AG47" t="s">
        <v>44</v>
      </c>
      <c r="AJ47" t="s">
        <v>1311</v>
      </c>
      <c r="AK47" t="s">
        <v>1312</v>
      </c>
      <c r="AL47" t="s">
        <v>1313</v>
      </c>
      <c r="AM47" t="s">
        <v>1314</v>
      </c>
    </row>
    <row r="48" spans="1:39" x14ac:dyDescent="0.3">
      <c r="A48" t="s">
        <v>24</v>
      </c>
      <c r="B48" t="s">
        <v>25</v>
      </c>
      <c r="C48" t="s">
        <v>26</v>
      </c>
      <c r="D48" t="s">
        <v>27</v>
      </c>
      <c r="E48" t="s">
        <v>28</v>
      </c>
      <c r="F48" t="s">
        <v>29</v>
      </c>
      <c r="G48" t="s">
        <v>30</v>
      </c>
      <c r="H48" t="s">
        <v>31</v>
      </c>
      <c r="I48" t="s">
        <v>32</v>
      </c>
      <c r="J48" t="s">
        <v>33</v>
      </c>
      <c r="K48" t="s">
        <v>34</v>
      </c>
      <c r="L48" t="s">
        <v>35</v>
      </c>
      <c r="M48" t="s">
        <v>36</v>
      </c>
      <c r="N48" t="s">
        <v>37</v>
      </c>
      <c r="O48" t="s">
        <v>61</v>
      </c>
      <c r="P48" t="s">
        <v>62</v>
      </c>
      <c r="Q48" t="s">
        <v>51</v>
      </c>
      <c r="R48" t="s">
        <v>64</v>
      </c>
      <c r="S48" t="s">
        <v>65</v>
      </c>
      <c r="T48" t="s">
        <v>66</v>
      </c>
      <c r="U48" t="s">
        <v>1476</v>
      </c>
      <c r="V48">
        <v>144000000</v>
      </c>
      <c r="W48">
        <v>0</v>
      </c>
      <c r="Y48">
        <v>0</v>
      </c>
      <c r="Z48">
        <v>0</v>
      </c>
      <c r="AA48">
        <v>0</v>
      </c>
      <c r="AB48">
        <v>144000000</v>
      </c>
      <c r="AC48" t="s">
        <v>1463</v>
      </c>
      <c r="AD48" t="s">
        <v>1477</v>
      </c>
      <c r="AE48" t="s">
        <v>1478</v>
      </c>
      <c r="AF48" t="s">
        <v>1479</v>
      </c>
      <c r="AG48" t="s">
        <v>44</v>
      </c>
      <c r="AJ48" t="s">
        <v>1311</v>
      </c>
      <c r="AK48" t="s">
        <v>1312</v>
      </c>
      <c r="AL48" t="s">
        <v>1480</v>
      </c>
      <c r="AM48" t="s">
        <v>1314</v>
      </c>
    </row>
    <row r="49" spans="1:39" x14ac:dyDescent="0.3">
      <c r="A49" t="s">
        <v>24</v>
      </c>
      <c r="B49" t="s">
        <v>25</v>
      </c>
      <c r="C49" t="s">
        <v>26</v>
      </c>
      <c r="D49" t="s">
        <v>27</v>
      </c>
      <c r="E49" t="s">
        <v>28</v>
      </c>
      <c r="F49" t="s">
        <v>29</v>
      </c>
      <c r="G49" t="s">
        <v>30</v>
      </c>
      <c r="H49" t="s">
        <v>31</v>
      </c>
      <c r="I49" t="s">
        <v>32</v>
      </c>
      <c r="J49" t="s">
        <v>33</v>
      </c>
      <c r="K49" t="s">
        <v>34</v>
      </c>
      <c r="L49" t="s">
        <v>35</v>
      </c>
      <c r="M49" t="s">
        <v>36</v>
      </c>
      <c r="N49" t="s">
        <v>37</v>
      </c>
      <c r="O49" t="s">
        <v>61</v>
      </c>
      <c r="P49" t="s">
        <v>62</v>
      </c>
      <c r="Q49" t="s">
        <v>51</v>
      </c>
      <c r="R49" t="s">
        <v>64</v>
      </c>
      <c r="S49" t="s">
        <v>67</v>
      </c>
      <c r="T49" t="s">
        <v>68</v>
      </c>
      <c r="U49" t="s">
        <v>1481</v>
      </c>
      <c r="V49">
        <v>14400000</v>
      </c>
      <c r="W49">
        <v>0</v>
      </c>
      <c r="Y49">
        <v>0</v>
      </c>
      <c r="Z49">
        <v>0</v>
      </c>
      <c r="AA49">
        <v>0</v>
      </c>
      <c r="AB49">
        <v>14400000</v>
      </c>
      <c r="AC49" t="s">
        <v>1463</v>
      </c>
      <c r="AD49" t="s">
        <v>1482</v>
      </c>
      <c r="AE49" t="s">
        <v>1483</v>
      </c>
      <c r="AF49" t="s">
        <v>1484</v>
      </c>
      <c r="AG49" t="s">
        <v>44</v>
      </c>
      <c r="AJ49" t="s">
        <v>1311</v>
      </c>
      <c r="AK49" t="s">
        <v>1312</v>
      </c>
      <c r="AL49" t="s">
        <v>1485</v>
      </c>
      <c r="AM49" t="s">
        <v>1486</v>
      </c>
    </row>
    <row r="50" spans="1:39" x14ac:dyDescent="0.3">
      <c r="A50" t="s">
        <v>24</v>
      </c>
      <c r="B50" t="s">
        <v>25</v>
      </c>
      <c r="C50" t="s">
        <v>26</v>
      </c>
      <c r="D50" t="s">
        <v>27</v>
      </c>
      <c r="E50" t="s">
        <v>28</v>
      </c>
      <c r="F50" t="s">
        <v>29</v>
      </c>
      <c r="G50" t="s">
        <v>30</v>
      </c>
      <c r="H50" t="s">
        <v>31</v>
      </c>
      <c r="I50" t="s">
        <v>32</v>
      </c>
      <c r="J50" t="s">
        <v>33</v>
      </c>
      <c r="K50" t="s">
        <v>34</v>
      </c>
      <c r="L50" t="s">
        <v>35</v>
      </c>
      <c r="M50" t="s">
        <v>36</v>
      </c>
      <c r="N50" t="s">
        <v>37</v>
      </c>
      <c r="O50" t="s">
        <v>61</v>
      </c>
      <c r="P50" t="s">
        <v>62</v>
      </c>
      <c r="Q50" t="s">
        <v>51</v>
      </c>
      <c r="R50" t="s">
        <v>64</v>
      </c>
      <c r="S50" t="s">
        <v>47</v>
      </c>
      <c r="T50" t="s">
        <v>48</v>
      </c>
      <c r="U50" t="s">
        <v>1487</v>
      </c>
      <c r="V50">
        <v>15000000</v>
      </c>
      <c r="W50">
        <v>0</v>
      </c>
      <c r="Y50">
        <v>0</v>
      </c>
      <c r="Z50">
        <v>0</v>
      </c>
      <c r="AA50">
        <v>0</v>
      </c>
      <c r="AB50">
        <v>15000000</v>
      </c>
      <c r="AC50" t="s">
        <v>1463</v>
      </c>
      <c r="AD50" t="s">
        <v>1488</v>
      </c>
      <c r="AE50" t="s">
        <v>1489</v>
      </c>
      <c r="AF50" t="s">
        <v>1490</v>
      </c>
      <c r="AG50" t="s">
        <v>44</v>
      </c>
      <c r="AJ50" t="s">
        <v>1311</v>
      </c>
      <c r="AK50" t="s">
        <v>1312</v>
      </c>
      <c r="AL50" t="s">
        <v>1336</v>
      </c>
      <c r="AM50" t="s">
        <v>1314</v>
      </c>
    </row>
    <row r="51" spans="1:39" x14ac:dyDescent="0.3">
      <c r="A51" t="s">
        <v>24</v>
      </c>
      <c r="B51" t="s">
        <v>25</v>
      </c>
      <c r="C51" t="s">
        <v>26</v>
      </c>
      <c r="D51" t="s">
        <v>27</v>
      </c>
      <c r="E51" t="s">
        <v>28</v>
      </c>
      <c r="F51" t="s">
        <v>29</v>
      </c>
      <c r="G51" t="s">
        <v>30</v>
      </c>
      <c r="H51" t="s">
        <v>31</v>
      </c>
      <c r="I51" t="s">
        <v>32</v>
      </c>
      <c r="J51" t="s">
        <v>33</v>
      </c>
      <c r="K51" t="s">
        <v>34</v>
      </c>
      <c r="L51" t="s">
        <v>35</v>
      </c>
      <c r="M51" t="s">
        <v>36</v>
      </c>
      <c r="N51" t="s">
        <v>37</v>
      </c>
      <c r="O51" t="s">
        <v>61</v>
      </c>
      <c r="P51" t="s">
        <v>62</v>
      </c>
      <c r="Q51" t="s">
        <v>51</v>
      </c>
      <c r="R51" t="s">
        <v>64</v>
      </c>
      <c r="S51" t="s">
        <v>49</v>
      </c>
      <c r="T51" t="s">
        <v>50</v>
      </c>
      <c r="U51" t="s">
        <v>1491</v>
      </c>
      <c r="V51">
        <v>36000000</v>
      </c>
      <c r="W51">
        <v>0</v>
      </c>
      <c r="Y51">
        <v>0</v>
      </c>
      <c r="Z51">
        <v>0</v>
      </c>
      <c r="AA51">
        <v>0</v>
      </c>
      <c r="AB51">
        <v>36000000</v>
      </c>
      <c r="AC51" t="s">
        <v>1463</v>
      </c>
      <c r="AD51" t="s">
        <v>1492</v>
      </c>
      <c r="AE51" t="s">
        <v>1493</v>
      </c>
      <c r="AF51" t="s">
        <v>1494</v>
      </c>
      <c r="AG51" t="s">
        <v>44</v>
      </c>
      <c r="AJ51" t="s">
        <v>1311</v>
      </c>
      <c r="AK51" t="s">
        <v>1312</v>
      </c>
      <c r="AL51" t="s">
        <v>1336</v>
      </c>
      <c r="AM51" t="s">
        <v>1314</v>
      </c>
    </row>
    <row r="52" spans="1:39" x14ac:dyDescent="0.3">
      <c r="A52" t="s">
        <v>24</v>
      </c>
      <c r="B52" t="s">
        <v>25</v>
      </c>
      <c r="C52" t="s">
        <v>26</v>
      </c>
      <c r="D52" t="s">
        <v>27</v>
      </c>
      <c r="E52" t="s">
        <v>28</v>
      </c>
      <c r="F52" t="s">
        <v>29</v>
      </c>
      <c r="G52" t="s">
        <v>30</v>
      </c>
      <c r="H52" t="s">
        <v>31</v>
      </c>
      <c r="I52" t="s">
        <v>32</v>
      </c>
      <c r="J52" t="s">
        <v>33</v>
      </c>
      <c r="K52" t="s">
        <v>34</v>
      </c>
      <c r="L52" t="s">
        <v>35</v>
      </c>
      <c r="M52" t="s">
        <v>36</v>
      </c>
      <c r="N52" t="s">
        <v>37</v>
      </c>
      <c r="O52" t="s">
        <v>61</v>
      </c>
      <c r="P52" t="s">
        <v>62</v>
      </c>
      <c r="Q52" t="s">
        <v>51</v>
      </c>
      <c r="R52" t="s">
        <v>64</v>
      </c>
      <c r="S52" t="s">
        <v>49</v>
      </c>
      <c r="T52" t="s">
        <v>50</v>
      </c>
      <c r="U52" t="s">
        <v>1495</v>
      </c>
      <c r="V52">
        <v>96000000</v>
      </c>
      <c r="W52">
        <v>0</v>
      </c>
      <c r="Y52">
        <v>0</v>
      </c>
      <c r="Z52">
        <v>0</v>
      </c>
      <c r="AA52">
        <v>0</v>
      </c>
      <c r="AB52">
        <v>96000000</v>
      </c>
      <c r="AC52" t="s">
        <v>1463</v>
      </c>
      <c r="AD52" t="s">
        <v>1492</v>
      </c>
      <c r="AE52" t="s">
        <v>1496</v>
      </c>
      <c r="AF52" t="s">
        <v>1497</v>
      </c>
      <c r="AG52" t="s">
        <v>44</v>
      </c>
      <c r="AJ52" t="s">
        <v>1311</v>
      </c>
      <c r="AK52" t="s">
        <v>1312</v>
      </c>
      <c r="AL52" t="s">
        <v>1336</v>
      </c>
      <c r="AM52" t="s">
        <v>1314</v>
      </c>
    </row>
    <row r="53" spans="1:39" x14ac:dyDescent="0.3">
      <c r="A53" t="s">
        <v>24</v>
      </c>
      <c r="B53" t="s">
        <v>25</v>
      </c>
      <c r="C53" t="s">
        <v>26</v>
      </c>
      <c r="D53" t="s">
        <v>27</v>
      </c>
      <c r="E53" t="s">
        <v>28</v>
      </c>
      <c r="F53" t="s">
        <v>29</v>
      </c>
      <c r="G53" t="s">
        <v>30</v>
      </c>
      <c r="H53" t="s">
        <v>31</v>
      </c>
      <c r="I53" t="s">
        <v>32</v>
      </c>
      <c r="J53" t="s">
        <v>33</v>
      </c>
      <c r="K53" t="s">
        <v>34</v>
      </c>
      <c r="L53" t="s">
        <v>35</v>
      </c>
      <c r="M53" t="s">
        <v>36</v>
      </c>
      <c r="N53" t="s">
        <v>37</v>
      </c>
      <c r="O53" t="s">
        <v>61</v>
      </c>
      <c r="P53" t="s">
        <v>62</v>
      </c>
      <c r="Q53" t="s">
        <v>53</v>
      </c>
      <c r="R53" t="s">
        <v>69</v>
      </c>
      <c r="S53" t="s">
        <v>42</v>
      </c>
      <c r="T53" t="s">
        <v>43</v>
      </c>
      <c r="U53" t="s">
        <v>1498</v>
      </c>
      <c r="V53">
        <v>1000000</v>
      </c>
      <c r="W53">
        <v>0</v>
      </c>
      <c r="Y53">
        <v>0</v>
      </c>
      <c r="Z53">
        <v>0</v>
      </c>
      <c r="AA53">
        <v>0</v>
      </c>
      <c r="AB53">
        <v>1000000</v>
      </c>
      <c r="AC53" t="s">
        <v>1499</v>
      </c>
      <c r="AD53" t="s">
        <v>1500</v>
      </c>
      <c r="AE53" t="s">
        <v>1501</v>
      </c>
      <c r="AF53" t="s">
        <v>1502</v>
      </c>
      <c r="AG53" t="s">
        <v>44</v>
      </c>
      <c r="AJ53" t="s">
        <v>1311</v>
      </c>
      <c r="AK53" t="s">
        <v>1312</v>
      </c>
      <c r="AL53" t="s">
        <v>1313</v>
      </c>
      <c r="AM53" t="s">
        <v>1314</v>
      </c>
    </row>
    <row r="54" spans="1:39" x14ac:dyDescent="0.3">
      <c r="A54" t="s">
        <v>24</v>
      </c>
      <c r="B54" t="s">
        <v>25</v>
      </c>
      <c r="C54" t="s">
        <v>26</v>
      </c>
      <c r="D54" t="s">
        <v>27</v>
      </c>
      <c r="E54" t="s">
        <v>28</v>
      </c>
      <c r="F54" t="s">
        <v>29</v>
      </c>
      <c r="G54" t="s">
        <v>30</v>
      </c>
      <c r="H54" t="s">
        <v>31</v>
      </c>
      <c r="I54" t="s">
        <v>32</v>
      </c>
      <c r="J54" t="s">
        <v>33</v>
      </c>
      <c r="K54" t="s">
        <v>34</v>
      </c>
      <c r="L54" t="s">
        <v>35</v>
      </c>
      <c r="M54" t="s">
        <v>36</v>
      </c>
      <c r="N54" t="s">
        <v>37</v>
      </c>
      <c r="O54" t="s">
        <v>61</v>
      </c>
      <c r="P54" t="s">
        <v>62</v>
      </c>
      <c r="Q54" t="s">
        <v>53</v>
      </c>
      <c r="R54" t="s">
        <v>69</v>
      </c>
      <c r="S54" t="s">
        <v>42</v>
      </c>
      <c r="T54" t="s">
        <v>43</v>
      </c>
      <c r="U54" t="s">
        <v>1503</v>
      </c>
      <c r="V54">
        <v>1000000</v>
      </c>
      <c r="W54">
        <v>0</v>
      </c>
      <c r="Y54">
        <v>0</v>
      </c>
      <c r="Z54">
        <v>0</v>
      </c>
      <c r="AA54">
        <v>0</v>
      </c>
      <c r="AB54">
        <v>1000000</v>
      </c>
      <c r="AC54" t="s">
        <v>1499</v>
      </c>
      <c r="AD54" t="s">
        <v>1500</v>
      </c>
      <c r="AE54" t="s">
        <v>1504</v>
      </c>
      <c r="AF54" t="s">
        <v>1505</v>
      </c>
      <c r="AG54" t="s">
        <v>44</v>
      </c>
      <c r="AJ54" t="s">
        <v>1311</v>
      </c>
      <c r="AK54" t="s">
        <v>1312</v>
      </c>
      <c r="AL54" t="s">
        <v>1313</v>
      </c>
      <c r="AM54" t="s">
        <v>1314</v>
      </c>
    </row>
    <row r="55" spans="1:39" x14ac:dyDescent="0.3">
      <c r="A55" t="s">
        <v>24</v>
      </c>
      <c r="B55" t="s">
        <v>25</v>
      </c>
      <c r="C55" t="s">
        <v>26</v>
      </c>
      <c r="D55" t="s">
        <v>27</v>
      </c>
      <c r="E55" t="s">
        <v>28</v>
      </c>
      <c r="F55" t="s">
        <v>29</v>
      </c>
      <c r="G55" t="s">
        <v>30</v>
      </c>
      <c r="H55" t="s">
        <v>31</v>
      </c>
      <c r="I55" t="s">
        <v>32</v>
      </c>
      <c r="J55" t="s">
        <v>33</v>
      </c>
      <c r="K55" t="s">
        <v>34</v>
      </c>
      <c r="L55" t="s">
        <v>35</v>
      </c>
      <c r="M55" t="s">
        <v>36</v>
      </c>
      <c r="N55" t="s">
        <v>37</v>
      </c>
      <c r="O55" t="s">
        <v>61</v>
      </c>
      <c r="P55" t="s">
        <v>62</v>
      </c>
      <c r="Q55" t="s">
        <v>53</v>
      </c>
      <c r="R55" t="s">
        <v>69</v>
      </c>
      <c r="S55" t="s">
        <v>42</v>
      </c>
      <c r="T55" t="s">
        <v>43</v>
      </c>
      <c r="U55" t="s">
        <v>1506</v>
      </c>
      <c r="V55">
        <v>3375000</v>
      </c>
      <c r="W55">
        <v>0</v>
      </c>
      <c r="Y55">
        <v>0</v>
      </c>
      <c r="Z55">
        <v>0</v>
      </c>
      <c r="AA55">
        <v>0</v>
      </c>
      <c r="AB55">
        <v>3375000</v>
      </c>
      <c r="AC55" t="s">
        <v>1499</v>
      </c>
      <c r="AD55" t="s">
        <v>1500</v>
      </c>
      <c r="AE55" t="s">
        <v>1507</v>
      </c>
      <c r="AF55" t="s">
        <v>1508</v>
      </c>
      <c r="AG55" t="s">
        <v>44</v>
      </c>
      <c r="AJ55" t="s">
        <v>1311</v>
      </c>
      <c r="AK55" t="s">
        <v>1312</v>
      </c>
      <c r="AL55" t="s">
        <v>1313</v>
      </c>
      <c r="AM55" t="s">
        <v>1314</v>
      </c>
    </row>
    <row r="56" spans="1:39" x14ac:dyDescent="0.3">
      <c r="A56" t="s">
        <v>24</v>
      </c>
      <c r="B56" t="s">
        <v>25</v>
      </c>
      <c r="C56" t="s">
        <v>26</v>
      </c>
      <c r="D56" t="s">
        <v>27</v>
      </c>
      <c r="E56" t="s">
        <v>28</v>
      </c>
      <c r="F56" t="s">
        <v>29</v>
      </c>
      <c r="G56" t="s">
        <v>30</v>
      </c>
      <c r="H56" t="s">
        <v>31</v>
      </c>
      <c r="I56" t="s">
        <v>32</v>
      </c>
      <c r="J56" t="s">
        <v>33</v>
      </c>
      <c r="K56" t="s">
        <v>34</v>
      </c>
      <c r="L56" t="s">
        <v>35</v>
      </c>
      <c r="M56" t="s">
        <v>36</v>
      </c>
      <c r="N56" t="s">
        <v>37</v>
      </c>
      <c r="O56" t="s">
        <v>61</v>
      </c>
      <c r="P56" t="s">
        <v>62</v>
      </c>
      <c r="Q56" t="s">
        <v>55</v>
      </c>
      <c r="R56" t="s">
        <v>70</v>
      </c>
      <c r="S56" t="s">
        <v>42</v>
      </c>
      <c r="T56" t="s">
        <v>43</v>
      </c>
      <c r="U56" t="s">
        <v>1509</v>
      </c>
      <c r="V56">
        <v>1000000</v>
      </c>
      <c r="W56">
        <v>0</v>
      </c>
      <c r="Y56">
        <v>0</v>
      </c>
      <c r="Z56">
        <v>0</v>
      </c>
      <c r="AA56">
        <v>0</v>
      </c>
      <c r="AB56">
        <v>1000000</v>
      </c>
      <c r="AC56" t="s">
        <v>1510</v>
      </c>
      <c r="AD56" t="s">
        <v>1511</v>
      </c>
      <c r="AE56" t="s">
        <v>1512</v>
      </c>
      <c r="AF56" t="s">
        <v>1513</v>
      </c>
      <c r="AG56" t="s">
        <v>44</v>
      </c>
      <c r="AJ56" t="s">
        <v>1311</v>
      </c>
      <c r="AK56" t="s">
        <v>1312</v>
      </c>
      <c r="AL56" t="s">
        <v>1313</v>
      </c>
      <c r="AM56" t="s">
        <v>1314</v>
      </c>
    </row>
    <row r="57" spans="1:39" x14ac:dyDescent="0.3">
      <c r="A57" t="s">
        <v>24</v>
      </c>
      <c r="B57" t="s">
        <v>25</v>
      </c>
      <c r="C57" t="s">
        <v>26</v>
      </c>
      <c r="D57" t="s">
        <v>27</v>
      </c>
      <c r="E57" t="s">
        <v>28</v>
      </c>
      <c r="F57" t="s">
        <v>29</v>
      </c>
      <c r="G57" t="s">
        <v>30</v>
      </c>
      <c r="H57" t="s">
        <v>31</v>
      </c>
      <c r="I57" t="s">
        <v>32</v>
      </c>
      <c r="J57" t="s">
        <v>33</v>
      </c>
      <c r="K57" t="s">
        <v>34</v>
      </c>
      <c r="L57" t="s">
        <v>35</v>
      </c>
      <c r="M57" t="s">
        <v>36</v>
      </c>
      <c r="N57" t="s">
        <v>37</v>
      </c>
      <c r="O57" t="s">
        <v>61</v>
      </c>
      <c r="P57" t="s">
        <v>62</v>
      </c>
      <c r="Q57" t="s">
        <v>55</v>
      </c>
      <c r="R57" t="s">
        <v>70</v>
      </c>
      <c r="S57" t="s">
        <v>42</v>
      </c>
      <c r="T57" t="s">
        <v>43</v>
      </c>
      <c r="U57" t="s">
        <v>1514</v>
      </c>
      <c r="V57">
        <v>1000000</v>
      </c>
      <c r="W57">
        <v>0</v>
      </c>
      <c r="Y57">
        <v>0</v>
      </c>
      <c r="Z57">
        <v>0</v>
      </c>
      <c r="AA57">
        <v>0</v>
      </c>
      <c r="AB57">
        <v>1000000</v>
      </c>
      <c r="AC57" t="s">
        <v>1510</v>
      </c>
      <c r="AD57" t="s">
        <v>1511</v>
      </c>
      <c r="AE57" t="s">
        <v>1515</v>
      </c>
      <c r="AF57" t="s">
        <v>1516</v>
      </c>
      <c r="AG57" t="s">
        <v>44</v>
      </c>
      <c r="AJ57" t="s">
        <v>1311</v>
      </c>
      <c r="AK57" t="s">
        <v>1312</v>
      </c>
      <c r="AL57" t="s">
        <v>1313</v>
      </c>
      <c r="AM57" t="s">
        <v>1314</v>
      </c>
    </row>
    <row r="58" spans="1:39" x14ac:dyDescent="0.3">
      <c r="A58" t="s">
        <v>24</v>
      </c>
      <c r="B58" t="s">
        <v>25</v>
      </c>
      <c r="C58" t="s">
        <v>26</v>
      </c>
      <c r="D58" t="s">
        <v>27</v>
      </c>
      <c r="E58" t="s">
        <v>28</v>
      </c>
      <c r="F58" t="s">
        <v>29</v>
      </c>
      <c r="G58" t="s">
        <v>30</v>
      </c>
      <c r="H58" t="s">
        <v>31</v>
      </c>
      <c r="I58" t="s">
        <v>32</v>
      </c>
      <c r="J58" t="s">
        <v>33</v>
      </c>
      <c r="K58" t="s">
        <v>34</v>
      </c>
      <c r="L58" t="s">
        <v>35</v>
      </c>
      <c r="M58" t="s">
        <v>36</v>
      </c>
      <c r="N58" t="s">
        <v>37</v>
      </c>
      <c r="O58" t="s">
        <v>61</v>
      </c>
      <c r="P58" t="s">
        <v>62</v>
      </c>
      <c r="Q58" t="s">
        <v>55</v>
      </c>
      <c r="R58" t="s">
        <v>70</v>
      </c>
      <c r="S58" t="s">
        <v>42</v>
      </c>
      <c r="T58" t="s">
        <v>43</v>
      </c>
      <c r="U58" t="s">
        <v>1517</v>
      </c>
      <c r="V58">
        <v>6750000</v>
      </c>
      <c r="W58">
        <v>0</v>
      </c>
      <c r="Y58">
        <v>0</v>
      </c>
      <c r="Z58">
        <v>0</v>
      </c>
      <c r="AA58">
        <v>0</v>
      </c>
      <c r="AB58">
        <v>6750000</v>
      </c>
      <c r="AC58" t="s">
        <v>1510</v>
      </c>
      <c r="AD58" t="s">
        <v>1511</v>
      </c>
      <c r="AE58" t="s">
        <v>1518</v>
      </c>
      <c r="AF58" t="s">
        <v>1519</v>
      </c>
      <c r="AG58" t="s">
        <v>44</v>
      </c>
      <c r="AJ58" t="s">
        <v>1311</v>
      </c>
      <c r="AK58" t="s">
        <v>1312</v>
      </c>
      <c r="AL58" t="s">
        <v>1313</v>
      </c>
      <c r="AM58" t="s">
        <v>1314</v>
      </c>
    </row>
    <row r="59" spans="1:39" x14ac:dyDescent="0.3">
      <c r="A59" t="s">
        <v>24</v>
      </c>
      <c r="B59" t="s">
        <v>25</v>
      </c>
      <c r="C59" t="s">
        <v>26</v>
      </c>
      <c r="D59" t="s">
        <v>27</v>
      </c>
      <c r="E59" t="s">
        <v>28</v>
      </c>
      <c r="F59" t="s">
        <v>29</v>
      </c>
      <c r="G59" t="s">
        <v>30</v>
      </c>
      <c r="H59" t="s">
        <v>31</v>
      </c>
      <c r="I59" t="s">
        <v>32</v>
      </c>
      <c r="J59" t="s">
        <v>33</v>
      </c>
      <c r="K59" t="s">
        <v>34</v>
      </c>
      <c r="L59" t="s">
        <v>35</v>
      </c>
      <c r="M59" t="s">
        <v>36</v>
      </c>
      <c r="N59" t="s">
        <v>37</v>
      </c>
      <c r="O59" t="s">
        <v>61</v>
      </c>
      <c r="P59" t="s">
        <v>62</v>
      </c>
      <c r="Q59" t="s">
        <v>55</v>
      </c>
      <c r="R59" t="s">
        <v>70</v>
      </c>
      <c r="S59" t="s">
        <v>42</v>
      </c>
      <c r="T59" t="s">
        <v>43</v>
      </c>
      <c r="U59" t="s">
        <v>1520</v>
      </c>
      <c r="V59">
        <v>4050000</v>
      </c>
      <c r="W59">
        <v>0</v>
      </c>
      <c r="Y59">
        <v>0</v>
      </c>
      <c r="Z59">
        <v>0</v>
      </c>
      <c r="AA59">
        <v>0</v>
      </c>
      <c r="AB59">
        <v>4050000</v>
      </c>
      <c r="AC59" t="s">
        <v>1510</v>
      </c>
      <c r="AD59" t="s">
        <v>1511</v>
      </c>
      <c r="AE59" t="s">
        <v>1521</v>
      </c>
      <c r="AF59" t="s">
        <v>1522</v>
      </c>
      <c r="AG59" t="s">
        <v>44</v>
      </c>
      <c r="AJ59" t="s">
        <v>1311</v>
      </c>
      <c r="AK59" t="s">
        <v>1312</v>
      </c>
      <c r="AL59" t="s">
        <v>1313</v>
      </c>
      <c r="AM59" t="s">
        <v>1314</v>
      </c>
    </row>
    <row r="60" spans="1:39" x14ac:dyDescent="0.3">
      <c r="A60" t="s">
        <v>24</v>
      </c>
      <c r="B60" t="s">
        <v>25</v>
      </c>
      <c r="C60" t="s">
        <v>26</v>
      </c>
      <c r="D60" t="s">
        <v>27</v>
      </c>
      <c r="E60" t="s">
        <v>28</v>
      </c>
      <c r="F60" t="s">
        <v>29</v>
      </c>
      <c r="G60" t="s">
        <v>30</v>
      </c>
      <c r="H60" t="s">
        <v>31</v>
      </c>
      <c r="I60" t="s">
        <v>32</v>
      </c>
      <c r="J60" t="s">
        <v>33</v>
      </c>
      <c r="K60" t="s">
        <v>34</v>
      </c>
      <c r="L60" t="s">
        <v>35</v>
      </c>
      <c r="M60" t="s">
        <v>36</v>
      </c>
      <c r="N60" t="s">
        <v>37</v>
      </c>
      <c r="O60" t="s">
        <v>61</v>
      </c>
      <c r="P60" t="s">
        <v>62</v>
      </c>
      <c r="Q60" t="s">
        <v>55</v>
      </c>
      <c r="R60" t="s">
        <v>70</v>
      </c>
      <c r="S60" t="s">
        <v>65</v>
      </c>
      <c r="T60" t="s">
        <v>66</v>
      </c>
      <c r="U60" t="s">
        <v>1523</v>
      </c>
      <c r="V60">
        <v>54000000</v>
      </c>
      <c r="W60">
        <v>0</v>
      </c>
      <c r="Y60">
        <v>0</v>
      </c>
      <c r="Z60">
        <v>0</v>
      </c>
      <c r="AA60">
        <v>0</v>
      </c>
      <c r="AB60">
        <v>54000000</v>
      </c>
      <c r="AC60" t="s">
        <v>1510</v>
      </c>
      <c r="AD60" t="s">
        <v>1524</v>
      </c>
      <c r="AE60" t="s">
        <v>1525</v>
      </c>
      <c r="AF60" t="s">
        <v>1526</v>
      </c>
      <c r="AG60" t="s">
        <v>44</v>
      </c>
      <c r="AJ60" t="s">
        <v>1311</v>
      </c>
      <c r="AK60" t="s">
        <v>1312</v>
      </c>
      <c r="AL60" t="s">
        <v>1480</v>
      </c>
      <c r="AM60" t="s">
        <v>1314</v>
      </c>
    </row>
    <row r="61" spans="1:39" x14ac:dyDescent="0.3">
      <c r="A61" t="s">
        <v>24</v>
      </c>
      <c r="B61" t="s">
        <v>25</v>
      </c>
      <c r="C61" t="s">
        <v>26</v>
      </c>
      <c r="D61" t="s">
        <v>27</v>
      </c>
      <c r="E61" t="s">
        <v>28</v>
      </c>
      <c r="F61" t="s">
        <v>29</v>
      </c>
      <c r="G61" t="s">
        <v>30</v>
      </c>
      <c r="H61" t="s">
        <v>31</v>
      </c>
      <c r="I61" t="s">
        <v>32</v>
      </c>
      <c r="J61" t="s">
        <v>33</v>
      </c>
      <c r="K61" t="s">
        <v>34</v>
      </c>
      <c r="L61" t="s">
        <v>35</v>
      </c>
      <c r="M61" t="s">
        <v>36</v>
      </c>
      <c r="N61" t="s">
        <v>37</v>
      </c>
      <c r="O61" t="s">
        <v>61</v>
      </c>
      <c r="P61" t="s">
        <v>62</v>
      </c>
      <c r="Q61" t="s">
        <v>55</v>
      </c>
      <c r="R61" t="s">
        <v>70</v>
      </c>
      <c r="S61" t="s">
        <v>49</v>
      </c>
      <c r="T61" t="s">
        <v>50</v>
      </c>
      <c r="U61" t="s">
        <v>1527</v>
      </c>
      <c r="V61">
        <v>27000000</v>
      </c>
      <c r="W61">
        <v>0</v>
      </c>
      <c r="Y61">
        <v>0</v>
      </c>
      <c r="Z61">
        <v>0</v>
      </c>
      <c r="AA61">
        <v>0</v>
      </c>
      <c r="AB61">
        <v>27000000</v>
      </c>
      <c r="AC61" t="s">
        <v>1510</v>
      </c>
      <c r="AD61" t="s">
        <v>1528</v>
      </c>
      <c r="AE61" t="s">
        <v>1529</v>
      </c>
      <c r="AF61" t="s">
        <v>1530</v>
      </c>
      <c r="AG61" t="s">
        <v>44</v>
      </c>
      <c r="AJ61" t="s">
        <v>1311</v>
      </c>
      <c r="AK61" t="s">
        <v>1312</v>
      </c>
      <c r="AL61" t="s">
        <v>1336</v>
      </c>
      <c r="AM61" t="s">
        <v>1314</v>
      </c>
    </row>
    <row r="62" spans="1:39" x14ac:dyDescent="0.3">
      <c r="A62" t="s">
        <v>24</v>
      </c>
      <c r="B62" t="s">
        <v>25</v>
      </c>
      <c r="C62" t="s">
        <v>26</v>
      </c>
      <c r="D62" t="s">
        <v>27</v>
      </c>
      <c r="E62" t="s">
        <v>28</v>
      </c>
      <c r="F62" t="s">
        <v>29</v>
      </c>
      <c r="G62" t="s">
        <v>30</v>
      </c>
      <c r="H62" t="s">
        <v>31</v>
      </c>
      <c r="I62" t="s">
        <v>32</v>
      </c>
      <c r="J62" t="s">
        <v>33</v>
      </c>
      <c r="K62" t="s">
        <v>34</v>
      </c>
      <c r="L62" t="s">
        <v>35</v>
      </c>
      <c r="M62" t="s">
        <v>36</v>
      </c>
      <c r="N62" t="s">
        <v>37</v>
      </c>
      <c r="O62" t="s">
        <v>61</v>
      </c>
      <c r="P62" t="s">
        <v>62</v>
      </c>
      <c r="Q62" t="s">
        <v>55</v>
      </c>
      <c r="R62" t="s">
        <v>70</v>
      </c>
      <c r="S62" t="s">
        <v>49</v>
      </c>
      <c r="T62" t="s">
        <v>50</v>
      </c>
      <c r="U62" t="s">
        <v>1531</v>
      </c>
      <c r="V62">
        <v>78000000</v>
      </c>
      <c r="W62">
        <v>0</v>
      </c>
      <c r="Y62">
        <v>0</v>
      </c>
      <c r="Z62">
        <v>0</v>
      </c>
      <c r="AA62">
        <v>0</v>
      </c>
      <c r="AB62">
        <v>78000000</v>
      </c>
      <c r="AC62" t="s">
        <v>1510</v>
      </c>
      <c r="AD62" t="s">
        <v>1528</v>
      </c>
      <c r="AE62" t="s">
        <v>1532</v>
      </c>
      <c r="AF62" t="s">
        <v>1533</v>
      </c>
      <c r="AG62" t="s">
        <v>44</v>
      </c>
      <c r="AJ62" t="s">
        <v>1311</v>
      </c>
      <c r="AK62" t="s">
        <v>1312</v>
      </c>
      <c r="AL62" t="s">
        <v>1336</v>
      </c>
      <c r="AM62" t="s">
        <v>1314</v>
      </c>
    </row>
    <row r="63" spans="1:39" x14ac:dyDescent="0.3">
      <c r="A63" t="s">
        <v>24</v>
      </c>
      <c r="B63" t="s">
        <v>25</v>
      </c>
      <c r="C63" t="s">
        <v>26</v>
      </c>
      <c r="D63" t="s">
        <v>27</v>
      </c>
      <c r="E63" t="s">
        <v>28</v>
      </c>
      <c r="F63" t="s">
        <v>29</v>
      </c>
      <c r="G63" t="s">
        <v>30</v>
      </c>
      <c r="H63" t="s">
        <v>31</v>
      </c>
      <c r="I63" t="s">
        <v>32</v>
      </c>
      <c r="J63" t="s">
        <v>33</v>
      </c>
      <c r="K63" t="s">
        <v>34</v>
      </c>
      <c r="L63" t="s">
        <v>35</v>
      </c>
      <c r="M63" t="s">
        <v>36</v>
      </c>
      <c r="N63" t="s">
        <v>37</v>
      </c>
      <c r="O63" t="s">
        <v>61</v>
      </c>
      <c r="P63" t="s">
        <v>62</v>
      </c>
      <c r="Q63" t="s">
        <v>59</v>
      </c>
      <c r="R63" t="s">
        <v>71</v>
      </c>
      <c r="S63" t="s">
        <v>42</v>
      </c>
      <c r="T63" t="s">
        <v>43</v>
      </c>
      <c r="U63" t="s">
        <v>1534</v>
      </c>
      <c r="V63">
        <v>1000000</v>
      </c>
      <c r="W63">
        <v>0</v>
      </c>
      <c r="Y63">
        <v>0</v>
      </c>
      <c r="Z63">
        <v>0</v>
      </c>
      <c r="AA63">
        <v>0</v>
      </c>
      <c r="AB63">
        <v>1000000</v>
      </c>
      <c r="AC63" t="s">
        <v>1535</v>
      </c>
      <c r="AD63" t="s">
        <v>1536</v>
      </c>
      <c r="AE63" t="s">
        <v>1537</v>
      </c>
      <c r="AF63" t="s">
        <v>1538</v>
      </c>
      <c r="AG63" t="s">
        <v>44</v>
      </c>
      <c r="AJ63" t="s">
        <v>1311</v>
      </c>
      <c r="AK63" t="s">
        <v>1312</v>
      </c>
      <c r="AL63" t="s">
        <v>1313</v>
      </c>
      <c r="AM63" t="s">
        <v>1314</v>
      </c>
    </row>
    <row r="64" spans="1:39" x14ac:dyDescent="0.3">
      <c r="A64" t="s">
        <v>24</v>
      </c>
      <c r="B64" t="s">
        <v>25</v>
      </c>
      <c r="C64" t="s">
        <v>26</v>
      </c>
      <c r="D64" t="s">
        <v>27</v>
      </c>
      <c r="E64" t="s">
        <v>28</v>
      </c>
      <c r="F64" t="s">
        <v>29</v>
      </c>
      <c r="G64" t="s">
        <v>30</v>
      </c>
      <c r="H64" t="s">
        <v>31</v>
      </c>
      <c r="I64" t="s">
        <v>32</v>
      </c>
      <c r="J64" t="s">
        <v>33</v>
      </c>
      <c r="K64" t="s">
        <v>34</v>
      </c>
      <c r="L64" t="s">
        <v>35</v>
      </c>
      <c r="M64" t="s">
        <v>36</v>
      </c>
      <c r="N64" t="s">
        <v>37</v>
      </c>
      <c r="O64" t="s">
        <v>61</v>
      </c>
      <c r="P64" t="s">
        <v>62</v>
      </c>
      <c r="Q64" t="s">
        <v>59</v>
      </c>
      <c r="R64" t="s">
        <v>71</v>
      </c>
      <c r="S64" t="s">
        <v>42</v>
      </c>
      <c r="T64" t="s">
        <v>43</v>
      </c>
      <c r="U64" t="s">
        <v>1539</v>
      </c>
      <c r="V64">
        <v>1000000</v>
      </c>
      <c r="W64">
        <v>0</v>
      </c>
      <c r="Y64">
        <v>0</v>
      </c>
      <c r="Z64">
        <v>0</v>
      </c>
      <c r="AA64">
        <v>0</v>
      </c>
      <c r="AB64">
        <v>1000000</v>
      </c>
      <c r="AC64" t="s">
        <v>1535</v>
      </c>
      <c r="AD64" t="s">
        <v>1536</v>
      </c>
      <c r="AE64" t="s">
        <v>1540</v>
      </c>
      <c r="AF64" t="s">
        <v>1541</v>
      </c>
      <c r="AG64" t="s">
        <v>44</v>
      </c>
      <c r="AJ64" t="s">
        <v>1311</v>
      </c>
      <c r="AK64" t="s">
        <v>1312</v>
      </c>
      <c r="AL64" t="s">
        <v>1313</v>
      </c>
      <c r="AM64" t="s">
        <v>1314</v>
      </c>
    </row>
    <row r="65" spans="1:39" x14ac:dyDescent="0.3">
      <c r="A65" t="s">
        <v>24</v>
      </c>
      <c r="B65" t="s">
        <v>25</v>
      </c>
      <c r="C65" t="s">
        <v>26</v>
      </c>
      <c r="D65" t="s">
        <v>27</v>
      </c>
      <c r="E65" t="s">
        <v>28</v>
      </c>
      <c r="F65" t="s">
        <v>29</v>
      </c>
      <c r="G65" t="s">
        <v>30</v>
      </c>
      <c r="H65" t="s">
        <v>31</v>
      </c>
      <c r="I65" t="s">
        <v>32</v>
      </c>
      <c r="J65" t="s">
        <v>33</v>
      </c>
      <c r="K65" t="s">
        <v>34</v>
      </c>
      <c r="L65" t="s">
        <v>35</v>
      </c>
      <c r="M65" t="s">
        <v>36</v>
      </c>
      <c r="N65" t="s">
        <v>37</v>
      </c>
      <c r="O65" t="s">
        <v>61</v>
      </c>
      <c r="P65" t="s">
        <v>62</v>
      </c>
      <c r="Q65" t="s">
        <v>59</v>
      </c>
      <c r="R65" t="s">
        <v>71</v>
      </c>
      <c r="S65" t="s">
        <v>42</v>
      </c>
      <c r="T65" t="s">
        <v>43</v>
      </c>
      <c r="U65" t="s">
        <v>1542</v>
      </c>
      <c r="V65">
        <v>4500000</v>
      </c>
      <c r="W65">
        <v>0</v>
      </c>
      <c r="Y65">
        <v>0</v>
      </c>
      <c r="Z65">
        <v>0</v>
      </c>
      <c r="AA65">
        <v>0</v>
      </c>
      <c r="AB65">
        <v>4500000</v>
      </c>
      <c r="AC65" t="s">
        <v>1535</v>
      </c>
      <c r="AD65" t="s">
        <v>1536</v>
      </c>
      <c r="AE65" t="s">
        <v>1543</v>
      </c>
      <c r="AF65" t="s">
        <v>1544</v>
      </c>
      <c r="AG65" t="s">
        <v>44</v>
      </c>
      <c r="AJ65" t="s">
        <v>1311</v>
      </c>
      <c r="AK65" t="s">
        <v>1312</v>
      </c>
      <c r="AL65" t="s">
        <v>1313</v>
      </c>
      <c r="AM65" t="s">
        <v>1314</v>
      </c>
    </row>
    <row r="66" spans="1:39" x14ac:dyDescent="0.3">
      <c r="A66" t="s">
        <v>24</v>
      </c>
      <c r="B66" t="s">
        <v>25</v>
      </c>
      <c r="C66" t="s">
        <v>26</v>
      </c>
      <c r="D66" t="s">
        <v>27</v>
      </c>
      <c r="E66" t="s">
        <v>28</v>
      </c>
      <c r="F66" t="s">
        <v>29</v>
      </c>
      <c r="G66" t="s">
        <v>30</v>
      </c>
      <c r="H66" t="s">
        <v>31</v>
      </c>
      <c r="I66" t="s">
        <v>32</v>
      </c>
      <c r="J66" t="s">
        <v>33</v>
      </c>
      <c r="K66" t="s">
        <v>34</v>
      </c>
      <c r="L66" t="s">
        <v>35</v>
      </c>
      <c r="M66" t="s">
        <v>36</v>
      </c>
      <c r="N66" t="s">
        <v>37</v>
      </c>
      <c r="O66" t="s">
        <v>61</v>
      </c>
      <c r="P66" t="s">
        <v>62</v>
      </c>
      <c r="Q66" t="s">
        <v>59</v>
      </c>
      <c r="R66" t="s">
        <v>71</v>
      </c>
      <c r="S66" t="s">
        <v>42</v>
      </c>
      <c r="T66" t="s">
        <v>43</v>
      </c>
      <c r="U66" t="s">
        <v>1545</v>
      </c>
      <c r="V66">
        <v>300000</v>
      </c>
      <c r="W66">
        <v>0</v>
      </c>
      <c r="Y66">
        <v>0</v>
      </c>
      <c r="Z66">
        <v>0</v>
      </c>
      <c r="AA66">
        <v>0</v>
      </c>
      <c r="AB66">
        <v>300000</v>
      </c>
      <c r="AC66" t="s">
        <v>1535</v>
      </c>
      <c r="AD66" t="s">
        <v>1536</v>
      </c>
      <c r="AE66" t="s">
        <v>1546</v>
      </c>
      <c r="AF66" t="s">
        <v>1547</v>
      </c>
      <c r="AG66" t="s">
        <v>44</v>
      </c>
      <c r="AJ66" t="s">
        <v>1311</v>
      </c>
      <c r="AK66" t="s">
        <v>1312</v>
      </c>
      <c r="AL66" t="s">
        <v>1313</v>
      </c>
      <c r="AM66" t="s">
        <v>1314</v>
      </c>
    </row>
    <row r="67" spans="1:39" x14ac:dyDescent="0.3">
      <c r="A67" t="s">
        <v>24</v>
      </c>
      <c r="B67" t="s">
        <v>25</v>
      </c>
      <c r="C67" t="s">
        <v>26</v>
      </c>
      <c r="D67" t="s">
        <v>27</v>
      </c>
      <c r="E67" t="s">
        <v>28</v>
      </c>
      <c r="F67" t="s">
        <v>29</v>
      </c>
      <c r="G67" t="s">
        <v>30</v>
      </c>
      <c r="H67" t="s">
        <v>31</v>
      </c>
      <c r="I67" t="s">
        <v>32</v>
      </c>
      <c r="J67" t="s">
        <v>33</v>
      </c>
      <c r="K67" t="s">
        <v>34</v>
      </c>
      <c r="L67" t="s">
        <v>35</v>
      </c>
      <c r="M67" t="s">
        <v>36</v>
      </c>
      <c r="N67" t="s">
        <v>37</v>
      </c>
      <c r="O67" t="s">
        <v>61</v>
      </c>
      <c r="P67" t="s">
        <v>62</v>
      </c>
      <c r="Q67" t="s">
        <v>59</v>
      </c>
      <c r="R67" t="s">
        <v>71</v>
      </c>
      <c r="S67" t="s">
        <v>72</v>
      </c>
      <c r="T67" t="s">
        <v>73</v>
      </c>
      <c r="U67" t="s">
        <v>1548</v>
      </c>
      <c r="V67">
        <v>3600000</v>
      </c>
      <c r="W67">
        <v>0</v>
      </c>
      <c r="Y67">
        <v>0</v>
      </c>
      <c r="Z67">
        <v>0</v>
      </c>
      <c r="AA67">
        <v>0</v>
      </c>
      <c r="AB67">
        <v>3600000</v>
      </c>
      <c r="AC67" t="s">
        <v>1535</v>
      </c>
      <c r="AD67" t="s">
        <v>1549</v>
      </c>
      <c r="AE67" t="s">
        <v>1550</v>
      </c>
      <c r="AF67" t="s">
        <v>1551</v>
      </c>
      <c r="AG67" t="s">
        <v>44</v>
      </c>
      <c r="AJ67" t="s">
        <v>1311</v>
      </c>
      <c r="AK67" t="s">
        <v>1312</v>
      </c>
      <c r="AL67" t="s">
        <v>1336</v>
      </c>
      <c r="AM67" t="s">
        <v>1314</v>
      </c>
    </row>
    <row r="68" spans="1:39" x14ac:dyDescent="0.3">
      <c r="A68" t="s">
        <v>24</v>
      </c>
      <c r="B68" t="s">
        <v>25</v>
      </c>
      <c r="C68" t="s">
        <v>26</v>
      </c>
      <c r="D68" t="s">
        <v>27</v>
      </c>
      <c r="E68" t="s">
        <v>28</v>
      </c>
      <c r="F68" t="s">
        <v>29</v>
      </c>
      <c r="G68" t="s">
        <v>30</v>
      </c>
      <c r="H68" t="s">
        <v>31</v>
      </c>
      <c r="I68" t="s">
        <v>32</v>
      </c>
      <c r="J68" t="s">
        <v>33</v>
      </c>
      <c r="K68" t="s">
        <v>34</v>
      </c>
      <c r="L68" t="s">
        <v>35</v>
      </c>
      <c r="M68" t="s">
        <v>36</v>
      </c>
      <c r="N68" t="s">
        <v>37</v>
      </c>
      <c r="O68" t="s">
        <v>61</v>
      </c>
      <c r="P68" t="s">
        <v>62</v>
      </c>
      <c r="Q68" t="s">
        <v>59</v>
      </c>
      <c r="R68" t="s">
        <v>71</v>
      </c>
      <c r="S68" t="s">
        <v>74</v>
      </c>
      <c r="T68" t="s">
        <v>75</v>
      </c>
      <c r="U68" t="s">
        <v>1552</v>
      </c>
      <c r="V68">
        <v>3120000</v>
      </c>
      <c r="W68">
        <v>0</v>
      </c>
      <c r="Y68">
        <v>0</v>
      </c>
      <c r="Z68">
        <v>0</v>
      </c>
      <c r="AA68">
        <v>0</v>
      </c>
      <c r="AB68">
        <v>3120000</v>
      </c>
      <c r="AC68" t="s">
        <v>1535</v>
      </c>
      <c r="AD68" t="s">
        <v>1553</v>
      </c>
      <c r="AE68" t="s">
        <v>1554</v>
      </c>
      <c r="AF68" t="s">
        <v>1555</v>
      </c>
      <c r="AG68" t="s">
        <v>44</v>
      </c>
      <c r="AJ68" t="s">
        <v>1311</v>
      </c>
      <c r="AK68" t="s">
        <v>1312</v>
      </c>
      <c r="AL68" t="s">
        <v>1336</v>
      </c>
      <c r="AM68" t="s">
        <v>1314</v>
      </c>
    </row>
    <row r="69" spans="1:39" x14ac:dyDescent="0.3">
      <c r="A69" t="s">
        <v>24</v>
      </c>
      <c r="B69" t="s">
        <v>25</v>
      </c>
      <c r="C69" t="s">
        <v>26</v>
      </c>
      <c r="D69" t="s">
        <v>27</v>
      </c>
      <c r="E69" t="s">
        <v>28</v>
      </c>
      <c r="F69" t="s">
        <v>29</v>
      </c>
      <c r="G69" t="s">
        <v>30</v>
      </c>
      <c r="H69" t="s">
        <v>31</v>
      </c>
      <c r="I69" t="s">
        <v>32</v>
      </c>
      <c r="J69" t="s">
        <v>33</v>
      </c>
      <c r="K69" t="s">
        <v>34</v>
      </c>
      <c r="L69" t="s">
        <v>35</v>
      </c>
      <c r="M69" t="s">
        <v>36</v>
      </c>
      <c r="N69" t="s">
        <v>37</v>
      </c>
      <c r="O69" t="s">
        <v>61</v>
      </c>
      <c r="P69" t="s">
        <v>62</v>
      </c>
      <c r="Q69" t="s">
        <v>76</v>
      </c>
      <c r="R69" t="s">
        <v>77</v>
      </c>
      <c r="S69" t="s">
        <v>42</v>
      </c>
      <c r="T69" t="s">
        <v>43</v>
      </c>
      <c r="U69" t="s">
        <v>1556</v>
      </c>
      <c r="V69">
        <v>1000000</v>
      </c>
      <c r="W69">
        <v>0</v>
      </c>
      <c r="Y69">
        <v>0</v>
      </c>
      <c r="Z69">
        <v>0</v>
      </c>
      <c r="AA69">
        <v>0</v>
      </c>
      <c r="AB69">
        <v>1000000</v>
      </c>
      <c r="AC69" t="s">
        <v>1557</v>
      </c>
      <c r="AD69" t="s">
        <v>1558</v>
      </c>
      <c r="AE69" t="s">
        <v>1559</v>
      </c>
      <c r="AF69" t="s">
        <v>1560</v>
      </c>
      <c r="AG69" t="s">
        <v>44</v>
      </c>
      <c r="AJ69" t="s">
        <v>1311</v>
      </c>
      <c r="AK69" t="s">
        <v>1312</v>
      </c>
      <c r="AL69" t="s">
        <v>1313</v>
      </c>
      <c r="AM69" t="s">
        <v>1314</v>
      </c>
    </row>
    <row r="70" spans="1:39" x14ac:dyDescent="0.3">
      <c r="A70" t="s">
        <v>24</v>
      </c>
      <c r="B70" t="s">
        <v>25</v>
      </c>
      <c r="C70" t="s">
        <v>26</v>
      </c>
      <c r="D70" t="s">
        <v>27</v>
      </c>
      <c r="E70" t="s">
        <v>28</v>
      </c>
      <c r="F70" t="s">
        <v>29</v>
      </c>
      <c r="G70" t="s">
        <v>30</v>
      </c>
      <c r="H70" t="s">
        <v>31</v>
      </c>
      <c r="I70" t="s">
        <v>32</v>
      </c>
      <c r="J70" t="s">
        <v>33</v>
      </c>
      <c r="K70" t="s">
        <v>34</v>
      </c>
      <c r="L70" t="s">
        <v>35</v>
      </c>
      <c r="M70" t="s">
        <v>36</v>
      </c>
      <c r="N70" t="s">
        <v>37</v>
      </c>
      <c r="O70" t="s">
        <v>61</v>
      </c>
      <c r="P70" t="s">
        <v>62</v>
      </c>
      <c r="Q70" t="s">
        <v>76</v>
      </c>
      <c r="R70" t="s">
        <v>77</v>
      </c>
      <c r="S70" t="s">
        <v>42</v>
      </c>
      <c r="T70" t="s">
        <v>43</v>
      </c>
      <c r="U70" t="s">
        <v>1561</v>
      </c>
      <c r="V70">
        <v>1500000</v>
      </c>
      <c r="W70">
        <v>0</v>
      </c>
      <c r="Y70">
        <v>0</v>
      </c>
      <c r="Z70">
        <v>0</v>
      </c>
      <c r="AA70">
        <v>0</v>
      </c>
      <c r="AB70">
        <v>1500000</v>
      </c>
      <c r="AC70" t="s">
        <v>1557</v>
      </c>
      <c r="AD70" t="s">
        <v>1558</v>
      </c>
      <c r="AE70" t="s">
        <v>1562</v>
      </c>
      <c r="AF70" t="s">
        <v>1563</v>
      </c>
      <c r="AG70" t="s">
        <v>44</v>
      </c>
      <c r="AJ70" t="s">
        <v>1311</v>
      </c>
      <c r="AK70" t="s">
        <v>1312</v>
      </c>
      <c r="AL70" t="s">
        <v>1313</v>
      </c>
      <c r="AM70" t="s">
        <v>1314</v>
      </c>
    </row>
    <row r="71" spans="1:39" x14ac:dyDescent="0.3">
      <c r="A71" t="s">
        <v>24</v>
      </c>
      <c r="B71" t="s">
        <v>25</v>
      </c>
      <c r="C71" t="s">
        <v>26</v>
      </c>
      <c r="D71" t="s">
        <v>27</v>
      </c>
      <c r="E71" t="s">
        <v>28</v>
      </c>
      <c r="F71" t="s">
        <v>29</v>
      </c>
      <c r="G71" t="s">
        <v>30</v>
      </c>
      <c r="H71" t="s">
        <v>31</v>
      </c>
      <c r="I71" t="s">
        <v>32</v>
      </c>
      <c r="J71" t="s">
        <v>33</v>
      </c>
      <c r="K71" t="s">
        <v>34</v>
      </c>
      <c r="L71" t="s">
        <v>35</v>
      </c>
      <c r="M71" t="s">
        <v>36</v>
      </c>
      <c r="N71" t="s">
        <v>37</v>
      </c>
      <c r="O71" t="s">
        <v>61</v>
      </c>
      <c r="P71" t="s">
        <v>62</v>
      </c>
      <c r="Q71" t="s">
        <v>76</v>
      </c>
      <c r="R71" t="s">
        <v>77</v>
      </c>
      <c r="S71" t="s">
        <v>42</v>
      </c>
      <c r="T71" t="s">
        <v>43</v>
      </c>
      <c r="U71" t="s">
        <v>1564</v>
      </c>
      <c r="V71">
        <v>3000000</v>
      </c>
      <c r="W71">
        <v>0</v>
      </c>
      <c r="Y71">
        <v>0</v>
      </c>
      <c r="Z71">
        <v>0</v>
      </c>
      <c r="AA71">
        <v>0</v>
      </c>
      <c r="AB71">
        <v>3000000</v>
      </c>
      <c r="AC71" t="s">
        <v>1557</v>
      </c>
      <c r="AD71" t="s">
        <v>1558</v>
      </c>
      <c r="AE71" t="s">
        <v>1565</v>
      </c>
      <c r="AF71" t="s">
        <v>1566</v>
      </c>
      <c r="AG71" t="s">
        <v>44</v>
      </c>
      <c r="AJ71" t="s">
        <v>1311</v>
      </c>
      <c r="AK71" t="s">
        <v>1312</v>
      </c>
      <c r="AL71" t="s">
        <v>1313</v>
      </c>
      <c r="AM71" t="s">
        <v>1314</v>
      </c>
    </row>
    <row r="72" spans="1:39" x14ac:dyDescent="0.3">
      <c r="A72" t="s">
        <v>24</v>
      </c>
      <c r="B72" t="s">
        <v>25</v>
      </c>
      <c r="C72" t="s">
        <v>26</v>
      </c>
      <c r="D72" t="s">
        <v>27</v>
      </c>
      <c r="E72" t="s">
        <v>28</v>
      </c>
      <c r="F72" t="s">
        <v>29</v>
      </c>
      <c r="G72" t="s">
        <v>30</v>
      </c>
      <c r="H72" t="s">
        <v>31</v>
      </c>
      <c r="I72" t="s">
        <v>32</v>
      </c>
      <c r="J72" t="s">
        <v>33</v>
      </c>
      <c r="K72" t="s">
        <v>34</v>
      </c>
      <c r="L72" t="s">
        <v>35</v>
      </c>
      <c r="M72" t="s">
        <v>36</v>
      </c>
      <c r="N72" t="s">
        <v>37</v>
      </c>
      <c r="O72" t="s">
        <v>61</v>
      </c>
      <c r="P72" t="s">
        <v>62</v>
      </c>
      <c r="Q72" t="s">
        <v>76</v>
      </c>
      <c r="R72" t="s">
        <v>77</v>
      </c>
      <c r="S72" t="s">
        <v>45</v>
      </c>
      <c r="T72" t="s">
        <v>46</v>
      </c>
      <c r="U72" t="s">
        <v>1567</v>
      </c>
      <c r="V72">
        <v>10800000</v>
      </c>
      <c r="W72">
        <v>0</v>
      </c>
      <c r="Y72">
        <v>0</v>
      </c>
      <c r="Z72">
        <v>0</v>
      </c>
      <c r="AA72">
        <v>0</v>
      </c>
      <c r="AB72">
        <v>10800000</v>
      </c>
      <c r="AC72" t="s">
        <v>1557</v>
      </c>
      <c r="AD72" t="s">
        <v>1568</v>
      </c>
      <c r="AE72" t="s">
        <v>1569</v>
      </c>
      <c r="AF72" t="s">
        <v>1570</v>
      </c>
      <c r="AG72" t="s">
        <v>44</v>
      </c>
      <c r="AJ72" t="s">
        <v>1311</v>
      </c>
      <c r="AK72" t="s">
        <v>1312</v>
      </c>
      <c r="AL72" t="s">
        <v>1331</v>
      </c>
      <c r="AM72" t="s">
        <v>1314</v>
      </c>
    </row>
    <row r="73" spans="1:39" x14ac:dyDescent="0.3">
      <c r="A73" t="s">
        <v>24</v>
      </c>
      <c r="B73" t="s">
        <v>25</v>
      </c>
      <c r="C73" t="s">
        <v>26</v>
      </c>
      <c r="D73" t="s">
        <v>27</v>
      </c>
      <c r="E73" t="s">
        <v>28</v>
      </c>
      <c r="F73" t="s">
        <v>29</v>
      </c>
      <c r="G73" t="s">
        <v>30</v>
      </c>
      <c r="H73" t="s">
        <v>31</v>
      </c>
      <c r="I73" t="s">
        <v>32</v>
      </c>
      <c r="J73" t="s">
        <v>33</v>
      </c>
      <c r="K73" t="s">
        <v>34</v>
      </c>
      <c r="L73" t="s">
        <v>35</v>
      </c>
      <c r="M73" t="s">
        <v>36</v>
      </c>
      <c r="N73" t="s">
        <v>37</v>
      </c>
      <c r="O73" t="s">
        <v>61</v>
      </c>
      <c r="P73" t="s">
        <v>62</v>
      </c>
      <c r="Q73" t="s">
        <v>76</v>
      </c>
      <c r="R73" t="s">
        <v>77</v>
      </c>
      <c r="S73" t="s">
        <v>47</v>
      </c>
      <c r="T73" t="s">
        <v>48</v>
      </c>
      <c r="U73" t="s">
        <v>1571</v>
      </c>
      <c r="V73">
        <v>36380000</v>
      </c>
      <c r="W73">
        <v>0</v>
      </c>
      <c r="Y73">
        <v>0</v>
      </c>
      <c r="Z73">
        <v>0</v>
      </c>
      <c r="AA73">
        <v>0</v>
      </c>
      <c r="AB73">
        <v>36380000</v>
      </c>
      <c r="AC73" t="s">
        <v>1557</v>
      </c>
      <c r="AD73" t="s">
        <v>1572</v>
      </c>
      <c r="AE73" t="s">
        <v>1573</v>
      </c>
      <c r="AF73" t="s">
        <v>1574</v>
      </c>
      <c r="AG73" t="s">
        <v>44</v>
      </c>
      <c r="AJ73" t="s">
        <v>1311</v>
      </c>
      <c r="AK73" t="s">
        <v>1312</v>
      </c>
      <c r="AL73" t="s">
        <v>1336</v>
      </c>
      <c r="AM73" t="s">
        <v>1314</v>
      </c>
    </row>
    <row r="74" spans="1:39" x14ac:dyDescent="0.3">
      <c r="A74" t="s">
        <v>24</v>
      </c>
      <c r="B74" t="s">
        <v>25</v>
      </c>
      <c r="C74" t="s">
        <v>26</v>
      </c>
      <c r="D74" t="s">
        <v>27</v>
      </c>
      <c r="E74" t="s">
        <v>28</v>
      </c>
      <c r="F74" t="s">
        <v>29</v>
      </c>
      <c r="G74" t="s">
        <v>30</v>
      </c>
      <c r="H74" t="s">
        <v>31</v>
      </c>
      <c r="I74" t="s">
        <v>32</v>
      </c>
      <c r="J74" t="s">
        <v>33</v>
      </c>
      <c r="K74" t="s">
        <v>34</v>
      </c>
      <c r="L74" t="s">
        <v>35</v>
      </c>
      <c r="M74" t="s">
        <v>36</v>
      </c>
      <c r="N74" t="s">
        <v>37</v>
      </c>
      <c r="O74" t="s">
        <v>61</v>
      </c>
      <c r="P74" t="s">
        <v>62</v>
      </c>
      <c r="Q74" t="s">
        <v>76</v>
      </c>
      <c r="R74" t="s">
        <v>77</v>
      </c>
      <c r="S74" t="s">
        <v>49</v>
      </c>
      <c r="T74" t="s">
        <v>50</v>
      </c>
      <c r="U74" t="s">
        <v>1575</v>
      </c>
      <c r="V74">
        <v>36000000</v>
      </c>
      <c r="W74">
        <v>0</v>
      </c>
      <c r="Y74">
        <v>0</v>
      </c>
      <c r="Z74">
        <v>0</v>
      </c>
      <c r="AA74">
        <v>0</v>
      </c>
      <c r="AB74">
        <v>36000000</v>
      </c>
      <c r="AC74" t="s">
        <v>1557</v>
      </c>
      <c r="AD74" t="s">
        <v>1576</v>
      </c>
      <c r="AE74" t="s">
        <v>1577</v>
      </c>
      <c r="AF74" t="s">
        <v>1578</v>
      </c>
      <c r="AG74" t="s">
        <v>44</v>
      </c>
      <c r="AJ74" t="s">
        <v>1311</v>
      </c>
      <c r="AK74" t="s">
        <v>1312</v>
      </c>
      <c r="AL74" t="s">
        <v>1336</v>
      </c>
      <c r="AM74" t="s">
        <v>1314</v>
      </c>
    </row>
    <row r="75" spans="1:39" x14ac:dyDescent="0.3">
      <c r="A75" t="s">
        <v>24</v>
      </c>
      <c r="B75" t="s">
        <v>25</v>
      </c>
      <c r="C75" t="s">
        <v>26</v>
      </c>
      <c r="D75" t="s">
        <v>27</v>
      </c>
      <c r="E75" t="s">
        <v>28</v>
      </c>
      <c r="F75" t="s">
        <v>29</v>
      </c>
      <c r="G75" t="s">
        <v>30</v>
      </c>
      <c r="H75" t="s">
        <v>31</v>
      </c>
      <c r="I75" t="s">
        <v>32</v>
      </c>
      <c r="J75" t="s">
        <v>33</v>
      </c>
      <c r="K75" t="s">
        <v>34</v>
      </c>
      <c r="L75" t="s">
        <v>35</v>
      </c>
      <c r="M75" t="s">
        <v>36</v>
      </c>
      <c r="N75" t="s">
        <v>37</v>
      </c>
      <c r="O75" t="s">
        <v>61</v>
      </c>
      <c r="P75" t="s">
        <v>62</v>
      </c>
      <c r="Q75" t="s">
        <v>76</v>
      </c>
      <c r="R75" t="s">
        <v>77</v>
      </c>
      <c r="S75" t="s">
        <v>49</v>
      </c>
      <c r="T75" t="s">
        <v>50</v>
      </c>
      <c r="U75" t="s">
        <v>1579</v>
      </c>
      <c r="V75">
        <v>96000000</v>
      </c>
      <c r="W75">
        <v>0</v>
      </c>
      <c r="Y75">
        <v>0</v>
      </c>
      <c r="Z75">
        <v>0</v>
      </c>
      <c r="AA75">
        <v>0</v>
      </c>
      <c r="AB75">
        <v>96000000</v>
      </c>
      <c r="AC75" t="s">
        <v>1557</v>
      </c>
      <c r="AD75" t="s">
        <v>1576</v>
      </c>
      <c r="AE75" t="s">
        <v>1580</v>
      </c>
      <c r="AF75" t="s">
        <v>1581</v>
      </c>
      <c r="AG75" t="s">
        <v>44</v>
      </c>
      <c r="AJ75" t="s">
        <v>1311</v>
      </c>
      <c r="AK75" t="s">
        <v>1312</v>
      </c>
      <c r="AL75" t="s">
        <v>1336</v>
      </c>
      <c r="AM75" t="s">
        <v>1314</v>
      </c>
    </row>
    <row r="76" spans="1:39" x14ac:dyDescent="0.3">
      <c r="A76" t="s">
        <v>24</v>
      </c>
      <c r="B76" t="s">
        <v>25</v>
      </c>
      <c r="C76" t="s">
        <v>26</v>
      </c>
      <c r="D76" t="s">
        <v>27</v>
      </c>
      <c r="E76" t="s">
        <v>28</v>
      </c>
      <c r="F76" t="s">
        <v>29</v>
      </c>
      <c r="G76" t="s">
        <v>30</v>
      </c>
      <c r="H76" t="s">
        <v>31</v>
      </c>
      <c r="I76" t="s">
        <v>32</v>
      </c>
      <c r="J76" t="s">
        <v>33</v>
      </c>
      <c r="K76" t="s">
        <v>34</v>
      </c>
      <c r="L76" t="s">
        <v>35</v>
      </c>
      <c r="M76" t="s">
        <v>36</v>
      </c>
      <c r="N76" t="s">
        <v>37</v>
      </c>
      <c r="O76" t="s">
        <v>78</v>
      </c>
      <c r="P76" t="s">
        <v>79</v>
      </c>
      <c r="Q76" t="s">
        <v>40</v>
      </c>
      <c r="R76" t="s">
        <v>80</v>
      </c>
      <c r="S76" t="s">
        <v>42</v>
      </c>
      <c r="T76" t="s">
        <v>43</v>
      </c>
      <c r="U76" t="s">
        <v>1582</v>
      </c>
      <c r="V76">
        <v>1000000</v>
      </c>
      <c r="W76">
        <v>0</v>
      </c>
      <c r="Y76">
        <v>0</v>
      </c>
      <c r="Z76">
        <v>0</v>
      </c>
      <c r="AA76">
        <v>0</v>
      </c>
      <c r="AB76">
        <v>1000000</v>
      </c>
      <c r="AC76" t="s">
        <v>1583</v>
      </c>
      <c r="AD76" t="s">
        <v>1584</v>
      </c>
      <c r="AE76" t="s">
        <v>1585</v>
      </c>
      <c r="AF76" t="s">
        <v>1586</v>
      </c>
      <c r="AG76" t="s">
        <v>44</v>
      </c>
      <c r="AJ76" t="s">
        <v>1311</v>
      </c>
      <c r="AK76" t="s">
        <v>1312</v>
      </c>
      <c r="AL76" t="s">
        <v>1313</v>
      </c>
      <c r="AM76" t="s">
        <v>1314</v>
      </c>
    </row>
    <row r="77" spans="1:39" x14ac:dyDescent="0.3">
      <c r="A77" t="s">
        <v>24</v>
      </c>
      <c r="B77" t="s">
        <v>25</v>
      </c>
      <c r="C77" t="s">
        <v>26</v>
      </c>
      <c r="D77" t="s">
        <v>27</v>
      </c>
      <c r="E77" t="s">
        <v>28</v>
      </c>
      <c r="F77" t="s">
        <v>29</v>
      </c>
      <c r="G77" t="s">
        <v>30</v>
      </c>
      <c r="H77" t="s">
        <v>31</v>
      </c>
      <c r="I77" t="s">
        <v>32</v>
      </c>
      <c r="J77" t="s">
        <v>33</v>
      </c>
      <c r="K77" t="s">
        <v>34</v>
      </c>
      <c r="L77" t="s">
        <v>35</v>
      </c>
      <c r="M77" t="s">
        <v>36</v>
      </c>
      <c r="N77" t="s">
        <v>37</v>
      </c>
      <c r="O77" t="s">
        <v>78</v>
      </c>
      <c r="P77" t="s">
        <v>79</v>
      </c>
      <c r="Q77" t="s">
        <v>40</v>
      </c>
      <c r="R77" t="s">
        <v>80</v>
      </c>
      <c r="S77" t="s">
        <v>42</v>
      </c>
      <c r="T77" t="s">
        <v>43</v>
      </c>
      <c r="U77" t="s">
        <v>1587</v>
      </c>
      <c r="V77">
        <v>1000000</v>
      </c>
      <c r="W77">
        <v>0</v>
      </c>
      <c r="Y77">
        <v>0</v>
      </c>
      <c r="Z77">
        <v>0</v>
      </c>
      <c r="AA77">
        <v>0</v>
      </c>
      <c r="AB77">
        <v>1000000</v>
      </c>
      <c r="AC77" t="s">
        <v>1583</v>
      </c>
      <c r="AD77" t="s">
        <v>1584</v>
      </c>
      <c r="AE77" t="s">
        <v>1588</v>
      </c>
      <c r="AF77" t="s">
        <v>1589</v>
      </c>
      <c r="AG77" t="s">
        <v>44</v>
      </c>
      <c r="AJ77" t="s">
        <v>1311</v>
      </c>
      <c r="AK77" t="s">
        <v>1312</v>
      </c>
      <c r="AL77" t="s">
        <v>1313</v>
      </c>
      <c r="AM77" t="s">
        <v>1314</v>
      </c>
    </row>
    <row r="78" spans="1:39" x14ac:dyDescent="0.3">
      <c r="A78" t="s">
        <v>24</v>
      </c>
      <c r="B78" t="s">
        <v>25</v>
      </c>
      <c r="C78" t="s">
        <v>26</v>
      </c>
      <c r="D78" t="s">
        <v>27</v>
      </c>
      <c r="E78" t="s">
        <v>28</v>
      </c>
      <c r="F78" t="s">
        <v>29</v>
      </c>
      <c r="G78" t="s">
        <v>30</v>
      </c>
      <c r="H78" t="s">
        <v>31</v>
      </c>
      <c r="I78" t="s">
        <v>32</v>
      </c>
      <c r="J78" t="s">
        <v>33</v>
      </c>
      <c r="K78" t="s">
        <v>34</v>
      </c>
      <c r="L78" t="s">
        <v>35</v>
      </c>
      <c r="M78" t="s">
        <v>36</v>
      </c>
      <c r="N78" t="s">
        <v>37</v>
      </c>
      <c r="O78" t="s">
        <v>78</v>
      </c>
      <c r="P78" t="s">
        <v>79</v>
      </c>
      <c r="Q78" t="s">
        <v>40</v>
      </c>
      <c r="R78" t="s">
        <v>80</v>
      </c>
      <c r="S78" t="s">
        <v>42</v>
      </c>
      <c r="T78" t="s">
        <v>43</v>
      </c>
      <c r="U78" t="s">
        <v>1590</v>
      </c>
      <c r="V78">
        <v>2000000</v>
      </c>
      <c r="W78">
        <v>0</v>
      </c>
      <c r="Y78">
        <v>0</v>
      </c>
      <c r="Z78">
        <v>0</v>
      </c>
      <c r="AA78">
        <v>0</v>
      </c>
      <c r="AB78">
        <v>2000000</v>
      </c>
      <c r="AC78" t="s">
        <v>1583</v>
      </c>
      <c r="AD78" t="s">
        <v>1584</v>
      </c>
      <c r="AE78" t="s">
        <v>1591</v>
      </c>
      <c r="AF78" t="s">
        <v>1592</v>
      </c>
      <c r="AG78" t="s">
        <v>44</v>
      </c>
      <c r="AJ78" t="s">
        <v>1311</v>
      </c>
      <c r="AK78" t="s">
        <v>1312</v>
      </c>
      <c r="AL78" t="s">
        <v>1313</v>
      </c>
      <c r="AM78" t="s">
        <v>1314</v>
      </c>
    </row>
    <row r="79" spans="1:39" x14ac:dyDescent="0.3">
      <c r="A79" t="s">
        <v>24</v>
      </c>
      <c r="B79" t="s">
        <v>25</v>
      </c>
      <c r="C79" t="s">
        <v>26</v>
      </c>
      <c r="D79" t="s">
        <v>27</v>
      </c>
      <c r="E79" t="s">
        <v>28</v>
      </c>
      <c r="F79" t="s">
        <v>29</v>
      </c>
      <c r="G79" t="s">
        <v>30</v>
      </c>
      <c r="H79" t="s">
        <v>31</v>
      </c>
      <c r="I79" t="s">
        <v>32</v>
      </c>
      <c r="J79" t="s">
        <v>33</v>
      </c>
      <c r="K79" t="s">
        <v>34</v>
      </c>
      <c r="L79" t="s">
        <v>35</v>
      </c>
      <c r="M79" t="s">
        <v>36</v>
      </c>
      <c r="N79" t="s">
        <v>37</v>
      </c>
      <c r="O79" t="s">
        <v>78</v>
      </c>
      <c r="P79" t="s">
        <v>79</v>
      </c>
      <c r="Q79" t="s">
        <v>40</v>
      </c>
      <c r="R79" t="s">
        <v>80</v>
      </c>
      <c r="S79" t="s">
        <v>42</v>
      </c>
      <c r="T79" t="s">
        <v>43</v>
      </c>
      <c r="U79" t="s">
        <v>1593</v>
      </c>
      <c r="V79">
        <v>3000000</v>
      </c>
      <c r="W79">
        <v>0</v>
      </c>
      <c r="Y79">
        <v>0</v>
      </c>
      <c r="Z79">
        <v>0</v>
      </c>
      <c r="AA79">
        <v>0</v>
      </c>
      <c r="AB79">
        <v>3000000</v>
      </c>
      <c r="AC79" t="s">
        <v>1583</v>
      </c>
      <c r="AD79" t="s">
        <v>1584</v>
      </c>
      <c r="AE79" t="s">
        <v>1594</v>
      </c>
      <c r="AF79" t="s">
        <v>1595</v>
      </c>
      <c r="AG79" t="s">
        <v>44</v>
      </c>
      <c r="AJ79" t="s">
        <v>1311</v>
      </c>
      <c r="AK79" t="s">
        <v>1312</v>
      </c>
      <c r="AL79" t="s">
        <v>1313</v>
      </c>
      <c r="AM79" t="s">
        <v>1314</v>
      </c>
    </row>
    <row r="80" spans="1:39" x14ac:dyDescent="0.3">
      <c r="A80" t="s">
        <v>24</v>
      </c>
      <c r="B80" t="s">
        <v>25</v>
      </c>
      <c r="C80" t="s">
        <v>26</v>
      </c>
      <c r="D80" t="s">
        <v>27</v>
      </c>
      <c r="E80" t="s">
        <v>28</v>
      </c>
      <c r="F80" t="s">
        <v>29</v>
      </c>
      <c r="G80" t="s">
        <v>30</v>
      </c>
      <c r="H80" t="s">
        <v>31</v>
      </c>
      <c r="I80" t="s">
        <v>32</v>
      </c>
      <c r="J80" t="s">
        <v>33</v>
      </c>
      <c r="K80" t="s">
        <v>34</v>
      </c>
      <c r="L80" t="s">
        <v>35</v>
      </c>
      <c r="M80" t="s">
        <v>36</v>
      </c>
      <c r="N80" t="s">
        <v>37</v>
      </c>
      <c r="O80" t="s">
        <v>78</v>
      </c>
      <c r="P80" t="s">
        <v>79</v>
      </c>
      <c r="Q80" t="s">
        <v>40</v>
      </c>
      <c r="R80" t="s">
        <v>80</v>
      </c>
      <c r="S80" t="s">
        <v>42</v>
      </c>
      <c r="T80" t="s">
        <v>43</v>
      </c>
      <c r="U80" t="s">
        <v>1596</v>
      </c>
      <c r="V80">
        <v>17550000</v>
      </c>
      <c r="W80">
        <v>0</v>
      </c>
      <c r="Y80">
        <v>0</v>
      </c>
      <c r="Z80">
        <v>0</v>
      </c>
      <c r="AA80">
        <v>0</v>
      </c>
      <c r="AB80">
        <v>17550000</v>
      </c>
      <c r="AC80" t="s">
        <v>1583</v>
      </c>
      <c r="AD80" t="s">
        <v>1584</v>
      </c>
      <c r="AE80" t="s">
        <v>1597</v>
      </c>
      <c r="AF80" t="s">
        <v>1598</v>
      </c>
      <c r="AG80" t="s">
        <v>44</v>
      </c>
      <c r="AJ80" t="s">
        <v>1311</v>
      </c>
      <c r="AK80" t="s">
        <v>1312</v>
      </c>
      <c r="AL80" t="s">
        <v>1313</v>
      </c>
      <c r="AM80" t="s">
        <v>1314</v>
      </c>
    </row>
    <row r="81" spans="1:39" x14ac:dyDescent="0.3">
      <c r="A81" t="s">
        <v>24</v>
      </c>
      <c r="B81" t="s">
        <v>25</v>
      </c>
      <c r="C81" t="s">
        <v>26</v>
      </c>
      <c r="D81" t="s">
        <v>27</v>
      </c>
      <c r="E81" t="s">
        <v>28</v>
      </c>
      <c r="F81" t="s">
        <v>29</v>
      </c>
      <c r="G81" t="s">
        <v>30</v>
      </c>
      <c r="H81" t="s">
        <v>31</v>
      </c>
      <c r="I81" t="s">
        <v>32</v>
      </c>
      <c r="J81" t="s">
        <v>33</v>
      </c>
      <c r="K81" t="s">
        <v>34</v>
      </c>
      <c r="L81" t="s">
        <v>35</v>
      </c>
      <c r="M81" t="s">
        <v>36</v>
      </c>
      <c r="N81" t="s">
        <v>37</v>
      </c>
      <c r="O81" t="s">
        <v>78</v>
      </c>
      <c r="P81" t="s">
        <v>79</v>
      </c>
      <c r="Q81" t="s">
        <v>40</v>
      </c>
      <c r="R81" t="s">
        <v>80</v>
      </c>
      <c r="S81" t="s">
        <v>47</v>
      </c>
      <c r="T81" t="s">
        <v>48</v>
      </c>
      <c r="U81" t="s">
        <v>1599</v>
      </c>
      <c r="V81">
        <v>45000000</v>
      </c>
      <c r="W81">
        <v>0</v>
      </c>
      <c r="Y81">
        <v>0</v>
      </c>
      <c r="Z81">
        <v>0</v>
      </c>
      <c r="AA81">
        <v>0</v>
      </c>
      <c r="AB81">
        <v>45000000</v>
      </c>
      <c r="AC81" t="s">
        <v>1583</v>
      </c>
      <c r="AD81" t="s">
        <v>1600</v>
      </c>
      <c r="AE81" t="s">
        <v>1601</v>
      </c>
      <c r="AF81" t="s">
        <v>1602</v>
      </c>
      <c r="AG81" t="s">
        <v>44</v>
      </c>
      <c r="AJ81" t="s">
        <v>1311</v>
      </c>
      <c r="AK81" t="s">
        <v>1312</v>
      </c>
      <c r="AL81" t="s">
        <v>1336</v>
      </c>
      <c r="AM81" t="s">
        <v>1314</v>
      </c>
    </row>
    <row r="82" spans="1:39" x14ac:dyDescent="0.3">
      <c r="A82" t="s">
        <v>24</v>
      </c>
      <c r="B82" t="s">
        <v>25</v>
      </c>
      <c r="C82" t="s">
        <v>26</v>
      </c>
      <c r="D82" t="s">
        <v>27</v>
      </c>
      <c r="E82" t="s">
        <v>28</v>
      </c>
      <c r="F82" t="s">
        <v>29</v>
      </c>
      <c r="G82" t="s">
        <v>30</v>
      </c>
      <c r="H82" t="s">
        <v>31</v>
      </c>
      <c r="I82" t="s">
        <v>32</v>
      </c>
      <c r="J82" t="s">
        <v>33</v>
      </c>
      <c r="K82" t="s">
        <v>34</v>
      </c>
      <c r="L82" t="s">
        <v>35</v>
      </c>
      <c r="M82" t="s">
        <v>36</v>
      </c>
      <c r="N82" t="s">
        <v>37</v>
      </c>
      <c r="O82" t="s">
        <v>78</v>
      </c>
      <c r="P82" t="s">
        <v>79</v>
      </c>
      <c r="Q82" t="s">
        <v>40</v>
      </c>
      <c r="R82" t="s">
        <v>80</v>
      </c>
      <c r="S82" t="s">
        <v>74</v>
      </c>
      <c r="T82" t="s">
        <v>75</v>
      </c>
      <c r="U82" t="s">
        <v>1603</v>
      </c>
      <c r="V82">
        <v>3750000</v>
      </c>
      <c r="W82">
        <v>0</v>
      </c>
      <c r="Y82">
        <v>0</v>
      </c>
      <c r="Z82">
        <v>0</v>
      </c>
      <c r="AA82">
        <v>0</v>
      </c>
      <c r="AB82">
        <v>3750000</v>
      </c>
      <c r="AC82" t="s">
        <v>1583</v>
      </c>
      <c r="AD82" t="s">
        <v>1604</v>
      </c>
      <c r="AE82" t="s">
        <v>1605</v>
      </c>
      <c r="AF82" t="s">
        <v>1606</v>
      </c>
      <c r="AG82" t="s">
        <v>44</v>
      </c>
      <c r="AJ82" t="s">
        <v>1311</v>
      </c>
      <c r="AK82" t="s">
        <v>1312</v>
      </c>
      <c r="AL82" t="s">
        <v>1336</v>
      </c>
      <c r="AM82" t="s">
        <v>1314</v>
      </c>
    </row>
    <row r="83" spans="1:39" x14ac:dyDescent="0.3">
      <c r="A83" t="s">
        <v>24</v>
      </c>
      <c r="B83" t="s">
        <v>25</v>
      </c>
      <c r="C83" t="s">
        <v>26</v>
      </c>
      <c r="D83" t="s">
        <v>27</v>
      </c>
      <c r="E83" t="s">
        <v>28</v>
      </c>
      <c r="F83" t="s">
        <v>29</v>
      </c>
      <c r="G83" t="s">
        <v>30</v>
      </c>
      <c r="H83" t="s">
        <v>31</v>
      </c>
      <c r="I83" t="s">
        <v>32</v>
      </c>
      <c r="J83" t="s">
        <v>33</v>
      </c>
      <c r="K83" t="s">
        <v>34</v>
      </c>
      <c r="L83" t="s">
        <v>35</v>
      </c>
      <c r="M83" t="s">
        <v>36</v>
      </c>
      <c r="N83" t="s">
        <v>37</v>
      </c>
      <c r="O83" t="s">
        <v>78</v>
      </c>
      <c r="P83" t="s">
        <v>79</v>
      </c>
      <c r="Q83" t="s">
        <v>40</v>
      </c>
      <c r="R83" t="s">
        <v>80</v>
      </c>
      <c r="S83" t="s">
        <v>74</v>
      </c>
      <c r="T83" t="s">
        <v>75</v>
      </c>
      <c r="U83" t="s">
        <v>1607</v>
      </c>
      <c r="V83">
        <v>3250000</v>
      </c>
      <c r="W83">
        <v>0</v>
      </c>
      <c r="Y83">
        <v>0</v>
      </c>
      <c r="Z83">
        <v>0</v>
      </c>
      <c r="AA83">
        <v>0</v>
      </c>
      <c r="AB83">
        <v>3250000</v>
      </c>
      <c r="AC83" t="s">
        <v>1583</v>
      </c>
      <c r="AD83" t="s">
        <v>1604</v>
      </c>
      <c r="AE83" t="s">
        <v>1608</v>
      </c>
      <c r="AF83" t="s">
        <v>1609</v>
      </c>
      <c r="AG83" t="s">
        <v>44</v>
      </c>
      <c r="AJ83" t="s">
        <v>1311</v>
      </c>
      <c r="AK83" t="s">
        <v>1312</v>
      </c>
      <c r="AL83" t="s">
        <v>1336</v>
      </c>
      <c r="AM83" t="s">
        <v>1314</v>
      </c>
    </row>
    <row r="84" spans="1:39" x14ac:dyDescent="0.3">
      <c r="A84" t="s">
        <v>24</v>
      </c>
      <c r="B84" t="s">
        <v>25</v>
      </c>
      <c r="C84" t="s">
        <v>26</v>
      </c>
      <c r="D84" t="s">
        <v>27</v>
      </c>
      <c r="E84" t="s">
        <v>28</v>
      </c>
      <c r="F84" t="s">
        <v>29</v>
      </c>
      <c r="G84" t="s">
        <v>30</v>
      </c>
      <c r="H84" t="s">
        <v>31</v>
      </c>
      <c r="I84" t="s">
        <v>32</v>
      </c>
      <c r="J84" t="s">
        <v>33</v>
      </c>
      <c r="K84" t="s">
        <v>34</v>
      </c>
      <c r="L84" t="s">
        <v>35</v>
      </c>
      <c r="M84" t="s">
        <v>36</v>
      </c>
      <c r="N84" t="s">
        <v>37</v>
      </c>
      <c r="O84" t="s">
        <v>78</v>
      </c>
      <c r="P84" t="s">
        <v>79</v>
      </c>
      <c r="Q84" t="s">
        <v>40</v>
      </c>
      <c r="R84" t="s">
        <v>80</v>
      </c>
      <c r="S84" t="s">
        <v>49</v>
      </c>
      <c r="T84" t="s">
        <v>50</v>
      </c>
      <c r="U84" t="s">
        <v>1610</v>
      </c>
      <c r="V84">
        <v>75600000</v>
      </c>
      <c r="W84">
        <v>0</v>
      </c>
      <c r="Y84">
        <v>0</v>
      </c>
      <c r="Z84">
        <v>0</v>
      </c>
      <c r="AA84">
        <v>0</v>
      </c>
      <c r="AB84">
        <v>75600000</v>
      </c>
      <c r="AC84" t="s">
        <v>1583</v>
      </c>
      <c r="AD84" t="s">
        <v>1611</v>
      </c>
      <c r="AE84" t="s">
        <v>1612</v>
      </c>
      <c r="AF84" t="s">
        <v>1613</v>
      </c>
      <c r="AG84" t="s">
        <v>44</v>
      </c>
      <c r="AJ84" t="s">
        <v>1311</v>
      </c>
      <c r="AK84" t="s">
        <v>1312</v>
      </c>
      <c r="AL84" t="s">
        <v>1336</v>
      </c>
      <c r="AM84" t="s">
        <v>1314</v>
      </c>
    </row>
    <row r="85" spans="1:39" x14ac:dyDescent="0.3">
      <c r="A85" t="s">
        <v>24</v>
      </c>
      <c r="B85" t="s">
        <v>25</v>
      </c>
      <c r="C85" t="s">
        <v>26</v>
      </c>
      <c r="D85" t="s">
        <v>27</v>
      </c>
      <c r="E85" t="s">
        <v>28</v>
      </c>
      <c r="F85" t="s">
        <v>29</v>
      </c>
      <c r="G85" t="s">
        <v>30</v>
      </c>
      <c r="H85" t="s">
        <v>31</v>
      </c>
      <c r="I85" t="s">
        <v>32</v>
      </c>
      <c r="J85" t="s">
        <v>33</v>
      </c>
      <c r="K85" t="s">
        <v>34</v>
      </c>
      <c r="L85" t="s">
        <v>35</v>
      </c>
      <c r="M85" t="s">
        <v>36</v>
      </c>
      <c r="N85" t="s">
        <v>37</v>
      </c>
      <c r="O85" t="s">
        <v>78</v>
      </c>
      <c r="P85" t="s">
        <v>79</v>
      </c>
      <c r="Q85" t="s">
        <v>51</v>
      </c>
      <c r="R85" t="s">
        <v>81</v>
      </c>
      <c r="S85" t="s">
        <v>42</v>
      </c>
      <c r="T85" t="s">
        <v>43</v>
      </c>
      <c r="U85" t="s">
        <v>1614</v>
      </c>
      <c r="V85">
        <v>1000000</v>
      </c>
      <c r="W85">
        <v>0</v>
      </c>
      <c r="Y85">
        <v>0</v>
      </c>
      <c r="Z85">
        <v>0</v>
      </c>
      <c r="AA85">
        <v>0</v>
      </c>
      <c r="AB85">
        <v>1000000</v>
      </c>
      <c r="AC85" t="s">
        <v>1615</v>
      </c>
      <c r="AD85" t="s">
        <v>1616</v>
      </c>
      <c r="AE85" t="s">
        <v>1617</v>
      </c>
      <c r="AF85" t="s">
        <v>1618</v>
      </c>
      <c r="AG85" t="s">
        <v>44</v>
      </c>
      <c r="AJ85" t="s">
        <v>1311</v>
      </c>
      <c r="AK85" t="s">
        <v>1312</v>
      </c>
      <c r="AL85" t="s">
        <v>1313</v>
      </c>
      <c r="AM85" t="s">
        <v>1314</v>
      </c>
    </row>
    <row r="86" spans="1:39" x14ac:dyDescent="0.3">
      <c r="A86" t="s">
        <v>24</v>
      </c>
      <c r="B86" t="s">
        <v>25</v>
      </c>
      <c r="C86" t="s">
        <v>26</v>
      </c>
      <c r="D86" t="s">
        <v>27</v>
      </c>
      <c r="E86" t="s">
        <v>28</v>
      </c>
      <c r="F86" t="s">
        <v>29</v>
      </c>
      <c r="G86" t="s">
        <v>30</v>
      </c>
      <c r="H86" t="s">
        <v>31</v>
      </c>
      <c r="I86" t="s">
        <v>32</v>
      </c>
      <c r="J86" t="s">
        <v>33</v>
      </c>
      <c r="K86" t="s">
        <v>34</v>
      </c>
      <c r="L86" t="s">
        <v>35</v>
      </c>
      <c r="M86" t="s">
        <v>36</v>
      </c>
      <c r="N86" t="s">
        <v>37</v>
      </c>
      <c r="O86" t="s">
        <v>78</v>
      </c>
      <c r="P86" t="s">
        <v>79</v>
      </c>
      <c r="Q86" t="s">
        <v>51</v>
      </c>
      <c r="R86" t="s">
        <v>81</v>
      </c>
      <c r="S86" t="s">
        <v>42</v>
      </c>
      <c r="T86" t="s">
        <v>43</v>
      </c>
      <c r="U86" t="s">
        <v>1619</v>
      </c>
      <c r="V86">
        <v>1000000</v>
      </c>
      <c r="W86">
        <v>0</v>
      </c>
      <c r="Y86">
        <v>0</v>
      </c>
      <c r="Z86">
        <v>0</v>
      </c>
      <c r="AA86">
        <v>0</v>
      </c>
      <c r="AB86">
        <v>1000000</v>
      </c>
      <c r="AC86" t="s">
        <v>1615</v>
      </c>
      <c r="AD86" t="s">
        <v>1616</v>
      </c>
      <c r="AE86" t="s">
        <v>1620</v>
      </c>
      <c r="AF86" t="s">
        <v>1621</v>
      </c>
      <c r="AG86" t="s">
        <v>44</v>
      </c>
      <c r="AJ86" t="s">
        <v>1311</v>
      </c>
      <c r="AK86" t="s">
        <v>1312</v>
      </c>
      <c r="AL86" t="s">
        <v>1313</v>
      </c>
      <c r="AM86" t="s">
        <v>1314</v>
      </c>
    </row>
    <row r="87" spans="1:39" x14ac:dyDescent="0.3">
      <c r="A87" t="s">
        <v>24</v>
      </c>
      <c r="B87" t="s">
        <v>25</v>
      </c>
      <c r="C87" t="s">
        <v>26</v>
      </c>
      <c r="D87" t="s">
        <v>27</v>
      </c>
      <c r="E87" t="s">
        <v>28</v>
      </c>
      <c r="F87" t="s">
        <v>29</v>
      </c>
      <c r="G87" t="s">
        <v>30</v>
      </c>
      <c r="H87" t="s">
        <v>31</v>
      </c>
      <c r="I87" t="s">
        <v>32</v>
      </c>
      <c r="J87" t="s">
        <v>33</v>
      </c>
      <c r="K87" t="s">
        <v>34</v>
      </c>
      <c r="L87" t="s">
        <v>35</v>
      </c>
      <c r="M87" t="s">
        <v>36</v>
      </c>
      <c r="N87" t="s">
        <v>37</v>
      </c>
      <c r="O87" t="s">
        <v>78</v>
      </c>
      <c r="P87" t="s">
        <v>79</v>
      </c>
      <c r="Q87" t="s">
        <v>51</v>
      </c>
      <c r="R87" t="s">
        <v>81</v>
      </c>
      <c r="S87" t="s">
        <v>42</v>
      </c>
      <c r="T87" t="s">
        <v>43</v>
      </c>
      <c r="U87" t="s">
        <v>1622</v>
      </c>
      <c r="V87">
        <v>1000000</v>
      </c>
      <c r="W87">
        <v>0</v>
      </c>
      <c r="Y87">
        <v>0</v>
      </c>
      <c r="Z87">
        <v>0</v>
      </c>
      <c r="AA87">
        <v>0</v>
      </c>
      <c r="AB87">
        <v>1000000</v>
      </c>
      <c r="AC87" t="s">
        <v>1615</v>
      </c>
      <c r="AD87" t="s">
        <v>1616</v>
      </c>
      <c r="AE87" t="s">
        <v>1623</v>
      </c>
      <c r="AF87" t="s">
        <v>1624</v>
      </c>
      <c r="AG87" t="s">
        <v>44</v>
      </c>
      <c r="AJ87" t="s">
        <v>1311</v>
      </c>
      <c r="AK87" t="s">
        <v>1312</v>
      </c>
      <c r="AL87" t="s">
        <v>1313</v>
      </c>
      <c r="AM87" t="s">
        <v>1314</v>
      </c>
    </row>
    <row r="88" spans="1:39" x14ac:dyDescent="0.3">
      <c r="A88" t="s">
        <v>24</v>
      </c>
      <c r="B88" t="s">
        <v>25</v>
      </c>
      <c r="C88" t="s">
        <v>26</v>
      </c>
      <c r="D88" t="s">
        <v>27</v>
      </c>
      <c r="E88" t="s">
        <v>28</v>
      </c>
      <c r="F88" t="s">
        <v>29</v>
      </c>
      <c r="G88" t="s">
        <v>30</v>
      </c>
      <c r="H88" t="s">
        <v>31</v>
      </c>
      <c r="I88" t="s">
        <v>32</v>
      </c>
      <c r="J88" t="s">
        <v>33</v>
      </c>
      <c r="K88" t="s">
        <v>34</v>
      </c>
      <c r="L88" t="s">
        <v>35</v>
      </c>
      <c r="M88" t="s">
        <v>36</v>
      </c>
      <c r="N88" t="s">
        <v>37</v>
      </c>
      <c r="O88" t="s">
        <v>78</v>
      </c>
      <c r="P88" t="s">
        <v>79</v>
      </c>
      <c r="Q88" t="s">
        <v>51</v>
      </c>
      <c r="R88" t="s">
        <v>81</v>
      </c>
      <c r="S88" t="s">
        <v>42</v>
      </c>
      <c r="T88" t="s">
        <v>43</v>
      </c>
      <c r="U88" t="s">
        <v>1625</v>
      </c>
      <c r="V88">
        <v>1500000</v>
      </c>
      <c r="W88">
        <v>0</v>
      </c>
      <c r="Y88">
        <v>0</v>
      </c>
      <c r="Z88">
        <v>0</v>
      </c>
      <c r="AA88">
        <v>0</v>
      </c>
      <c r="AB88">
        <v>1500000</v>
      </c>
      <c r="AC88" t="s">
        <v>1615</v>
      </c>
      <c r="AD88" t="s">
        <v>1616</v>
      </c>
      <c r="AE88" t="s">
        <v>1626</v>
      </c>
      <c r="AF88" t="s">
        <v>1627</v>
      </c>
      <c r="AG88" t="s">
        <v>44</v>
      </c>
      <c r="AJ88" t="s">
        <v>1311</v>
      </c>
      <c r="AK88" t="s">
        <v>1312</v>
      </c>
      <c r="AL88" t="s">
        <v>1313</v>
      </c>
      <c r="AM88" t="s">
        <v>1314</v>
      </c>
    </row>
    <row r="89" spans="1:39" x14ac:dyDescent="0.3">
      <c r="A89" t="s">
        <v>24</v>
      </c>
      <c r="B89" t="s">
        <v>25</v>
      </c>
      <c r="C89" t="s">
        <v>26</v>
      </c>
      <c r="D89" t="s">
        <v>27</v>
      </c>
      <c r="E89" t="s">
        <v>28</v>
      </c>
      <c r="F89" t="s">
        <v>29</v>
      </c>
      <c r="G89" t="s">
        <v>30</v>
      </c>
      <c r="H89" t="s">
        <v>31</v>
      </c>
      <c r="I89" t="s">
        <v>32</v>
      </c>
      <c r="J89" t="s">
        <v>33</v>
      </c>
      <c r="K89" t="s">
        <v>34</v>
      </c>
      <c r="L89" t="s">
        <v>35</v>
      </c>
      <c r="M89" t="s">
        <v>36</v>
      </c>
      <c r="N89" t="s">
        <v>37</v>
      </c>
      <c r="O89" t="s">
        <v>78</v>
      </c>
      <c r="P89" t="s">
        <v>79</v>
      </c>
      <c r="Q89" t="s">
        <v>51</v>
      </c>
      <c r="R89" t="s">
        <v>81</v>
      </c>
      <c r="S89" t="s">
        <v>42</v>
      </c>
      <c r="T89" t="s">
        <v>43</v>
      </c>
      <c r="U89" t="s">
        <v>1628</v>
      </c>
      <c r="V89">
        <v>11700000</v>
      </c>
      <c r="W89">
        <v>0</v>
      </c>
      <c r="Y89">
        <v>0</v>
      </c>
      <c r="Z89">
        <v>0</v>
      </c>
      <c r="AA89">
        <v>0</v>
      </c>
      <c r="AB89">
        <v>11700000</v>
      </c>
      <c r="AC89" t="s">
        <v>1615</v>
      </c>
      <c r="AD89" t="s">
        <v>1616</v>
      </c>
      <c r="AE89" t="s">
        <v>1629</v>
      </c>
      <c r="AF89" t="s">
        <v>1630</v>
      </c>
      <c r="AG89" t="s">
        <v>44</v>
      </c>
      <c r="AJ89" t="s">
        <v>1311</v>
      </c>
      <c r="AK89" t="s">
        <v>1312</v>
      </c>
      <c r="AL89" t="s">
        <v>1313</v>
      </c>
      <c r="AM89" t="s">
        <v>1314</v>
      </c>
    </row>
    <row r="90" spans="1:39" x14ac:dyDescent="0.3">
      <c r="A90" t="s">
        <v>24</v>
      </c>
      <c r="B90" t="s">
        <v>25</v>
      </c>
      <c r="C90" t="s">
        <v>26</v>
      </c>
      <c r="D90" t="s">
        <v>27</v>
      </c>
      <c r="E90" t="s">
        <v>28</v>
      </c>
      <c r="F90" t="s">
        <v>29</v>
      </c>
      <c r="G90" t="s">
        <v>30</v>
      </c>
      <c r="H90" t="s">
        <v>31</v>
      </c>
      <c r="I90" t="s">
        <v>32</v>
      </c>
      <c r="J90" t="s">
        <v>33</v>
      </c>
      <c r="K90" t="s">
        <v>34</v>
      </c>
      <c r="L90" t="s">
        <v>35</v>
      </c>
      <c r="M90" t="s">
        <v>36</v>
      </c>
      <c r="N90" t="s">
        <v>37</v>
      </c>
      <c r="O90" t="s">
        <v>78</v>
      </c>
      <c r="P90" t="s">
        <v>79</v>
      </c>
      <c r="Q90" t="s">
        <v>51</v>
      </c>
      <c r="R90" t="s">
        <v>81</v>
      </c>
      <c r="S90" t="s">
        <v>45</v>
      </c>
      <c r="T90" t="s">
        <v>46</v>
      </c>
      <c r="U90" t="s">
        <v>1631</v>
      </c>
      <c r="V90">
        <v>16200000</v>
      </c>
      <c r="W90">
        <v>0</v>
      </c>
      <c r="Y90">
        <v>0</v>
      </c>
      <c r="Z90">
        <v>0</v>
      </c>
      <c r="AA90">
        <v>0</v>
      </c>
      <c r="AB90">
        <v>16200000</v>
      </c>
      <c r="AC90" t="s">
        <v>1615</v>
      </c>
      <c r="AD90" t="s">
        <v>1632</v>
      </c>
      <c r="AE90" t="s">
        <v>1633</v>
      </c>
      <c r="AF90" t="s">
        <v>1634</v>
      </c>
      <c r="AG90" t="s">
        <v>44</v>
      </c>
      <c r="AJ90" t="s">
        <v>1311</v>
      </c>
      <c r="AK90" t="s">
        <v>1312</v>
      </c>
      <c r="AL90" t="s">
        <v>1331</v>
      </c>
      <c r="AM90" t="s">
        <v>1314</v>
      </c>
    </row>
    <row r="91" spans="1:39" x14ac:dyDescent="0.3">
      <c r="A91" t="s">
        <v>24</v>
      </c>
      <c r="B91" t="s">
        <v>25</v>
      </c>
      <c r="C91" t="s">
        <v>26</v>
      </c>
      <c r="D91" t="s">
        <v>27</v>
      </c>
      <c r="E91" t="s">
        <v>28</v>
      </c>
      <c r="F91" t="s">
        <v>29</v>
      </c>
      <c r="G91" t="s">
        <v>30</v>
      </c>
      <c r="H91" t="s">
        <v>31</v>
      </c>
      <c r="I91" t="s">
        <v>32</v>
      </c>
      <c r="J91" t="s">
        <v>33</v>
      </c>
      <c r="K91" t="s">
        <v>34</v>
      </c>
      <c r="L91" t="s">
        <v>35</v>
      </c>
      <c r="M91" t="s">
        <v>36</v>
      </c>
      <c r="N91" t="s">
        <v>37</v>
      </c>
      <c r="O91" t="s">
        <v>78</v>
      </c>
      <c r="P91" t="s">
        <v>79</v>
      </c>
      <c r="Q91" t="s">
        <v>51</v>
      </c>
      <c r="R91" t="s">
        <v>81</v>
      </c>
      <c r="S91" t="s">
        <v>47</v>
      </c>
      <c r="T91" t="s">
        <v>48</v>
      </c>
      <c r="U91" t="s">
        <v>1635</v>
      </c>
      <c r="V91">
        <v>45000000</v>
      </c>
      <c r="W91">
        <v>0</v>
      </c>
      <c r="Y91">
        <v>0</v>
      </c>
      <c r="Z91">
        <v>0</v>
      </c>
      <c r="AA91">
        <v>0</v>
      </c>
      <c r="AB91">
        <v>45000000</v>
      </c>
      <c r="AC91" t="s">
        <v>1615</v>
      </c>
      <c r="AD91" t="s">
        <v>1636</v>
      </c>
      <c r="AE91" t="s">
        <v>1637</v>
      </c>
      <c r="AF91" t="s">
        <v>1638</v>
      </c>
      <c r="AG91" t="s">
        <v>44</v>
      </c>
      <c r="AJ91" t="s">
        <v>1311</v>
      </c>
      <c r="AK91" t="s">
        <v>1312</v>
      </c>
      <c r="AL91" t="s">
        <v>1336</v>
      </c>
      <c r="AM91" t="s">
        <v>1314</v>
      </c>
    </row>
    <row r="92" spans="1:39" x14ac:dyDescent="0.3">
      <c r="A92" t="s">
        <v>24</v>
      </c>
      <c r="B92" t="s">
        <v>25</v>
      </c>
      <c r="C92" t="s">
        <v>26</v>
      </c>
      <c r="D92" t="s">
        <v>27</v>
      </c>
      <c r="E92" t="s">
        <v>28</v>
      </c>
      <c r="F92" t="s">
        <v>29</v>
      </c>
      <c r="G92" t="s">
        <v>30</v>
      </c>
      <c r="H92" t="s">
        <v>31</v>
      </c>
      <c r="I92" t="s">
        <v>32</v>
      </c>
      <c r="J92" t="s">
        <v>33</v>
      </c>
      <c r="K92" t="s">
        <v>34</v>
      </c>
      <c r="L92" t="s">
        <v>35</v>
      </c>
      <c r="M92" t="s">
        <v>36</v>
      </c>
      <c r="N92" t="s">
        <v>37</v>
      </c>
      <c r="O92" t="s">
        <v>78</v>
      </c>
      <c r="P92" t="s">
        <v>79</v>
      </c>
      <c r="Q92" t="s">
        <v>51</v>
      </c>
      <c r="R92" t="s">
        <v>81</v>
      </c>
      <c r="S92" t="s">
        <v>49</v>
      </c>
      <c r="T92" t="s">
        <v>50</v>
      </c>
      <c r="U92" t="s">
        <v>1639</v>
      </c>
      <c r="V92">
        <v>50400000</v>
      </c>
      <c r="W92">
        <v>0</v>
      </c>
      <c r="Y92">
        <v>0</v>
      </c>
      <c r="Z92">
        <v>0</v>
      </c>
      <c r="AA92">
        <v>0</v>
      </c>
      <c r="AB92">
        <v>50400000</v>
      </c>
      <c r="AC92" t="s">
        <v>1615</v>
      </c>
      <c r="AD92" t="s">
        <v>1640</v>
      </c>
      <c r="AE92" t="s">
        <v>1641</v>
      </c>
      <c r="AF92" t="s">
        <v>1642</v>
      </c>
      <c r="AG92" t="s">
        <v>44</v>
      </c>
      <c r="AJ92" t="s">
        <v>1311</v>
      </c>
      <c r="AK92" t="s">
        <v>1312</v>
      </c>
      <c r="AL92" t="s">
        <v>1336</v>
      </c>
      <c r="AM92" t="s">
        <v>1314</v>
      </c>
    </row>
    <row r="93" spans="1:39" x14ac:dyDescent="0.3">
      <c r="A93" t="s">
        <v>24</v>
      </c>
      <c r="B93" t="s">
        <v>25</v>
      </c>
      <c r="C93" t="s">
        <v>26</v>
      </c>
      <c r="D93" t="s">
        <v>27</v>
      </c>
      <c r="E93" t="s">
        <v>28</v>
      </c>
      <c r="F93" t="s">
        <v>29</v>
      </c>
      <c r="G93" t="s">
        <v>30</v>
      </c>
      <c r="H93" t="s">
        <v>31</v>
      </c>
      <c r="I93" t="s">
        <v>32</v>
      </c>
      <c r="J93" t="s">
        <v>33</v>
      </c>
      <c r="K93" t="s">
        <v>34</v>
      </c>
      <c r="L93" t="s">
        <v>35</v>
      </c>
      <c r="M93" t="s">
        <v>36</v>
      </c>
      <c r="N93" t="s">
        <v>37</v>
      </c>
      <c r="O93" t="s">
        <v>78</v>
      </c>
      <c r="P93" t="s">
        <v>79</v>
      </c>
      <c r="Q93" t="s">
        <v>53</v>
      </c>
      <c r="R93" t="s">
        <v>82</v>
      </c>
      <c r="S93" t="s">
        <v>42</v>
      </c>
      <c r="T93" t="s">
        <v>43</v>
      </c>
      <c r="U93" t="s">
        <v>1643</v>
      </c>
      <c r="V93">
        <v>1000000</v>
      </c>
      <c r="W93">
        <v>0</v>
      </c>
      <c r="Y93">
        <v>0</v>
      </c>
      <c r="Z93">
        <v>0</v>
      </c>
      <c r="AA93">
        <v>0</v>
      </c>
      <c r="AB93">
        <v>1000000</v>
      </c>
      <c r="AC93" t="s">
        <v>1644</v>
      </c>
      <c r="AD93" t="s">
        <v>1645</v>
      </c>
      <c r="AE93" t="s">
        <v>1646</v>
      </c>
      <c r="AF93" t="s">
        <v>1647</v>
      </c>
      <c r="AG93" t="s">
        <v>44</v>
      </c>
      <c r="AJ93" t="s">
        <v>1311</v>
      </c>
      <c r="AK93" t="s">
        <v>1312</v>
      </c>
      <c r="AL93" t="s">
        <v>1313</v>
      </c>
      <c r="AM93" t="s">
        <v>1314</v>
      </c>
    </row>
    <row r="94" spans="1:39" x14ac:dyDescent="0.3">
      <c r="A94" t="s">
        <v>24</v>
      </c>
      <c r="B94" t="s">
        <v>25</v>
      </c>
      <c r="C94" t="s">
        <v>26</v>
      </c>
      <c r="D94" t="s">
        <v>27</v>
      </c>
      <c r="E94" t="s">
        <v>28</v>
      </c>
      <c r="F94" t="s">
        <v>29</v>
      </c>
      <c r="G94" t="s">
        <v>30</v>
      </c>
      <c r="H94" t="s">
        <v>31</v>
      </c>
      <c r="I94" t="s">
        <v>32</v>
      </c>
      <c r="J94" t="s">
        <v>33</v>
      </c>
      <c r="K94" t="s">
        <v>34</v>
      </c>
      <c r="L94" t="s">
        <v>35</v>
      </c>
      <c r="M94" t="s">
        <v>36</v>
      </c>
      <c r="N94" t="s">
        <v>37</v>
      </c>
      <c r="O94" t="s">
        <v>78</v>
      </c>
      <c r="P94" t="s">
        <v>79</v>
      </c>
      <c r="Q94" t="s">
        <v>53</v>
      </c>
      <c r="R94" t="s">
        <v>82</v>
      </c>
      <c r="S94" t="s">
        <v>42</v>
      </c>
      <c r="T94" t="s">
        <v>43</v>
      </c>
      <c r="U94" t="s">
        <v>1648</v>
      </c>
      <c r="V94">
        <v>1000000</v>
      </c>
      <c r="W94">
        <v>0</v>
      </c>
      <c r="Y94">
        <v>0</v>
      </c>
      <c r="Z94">
        <v>0</v>
      </c>
      <c r="AA94">
        <v>0</v>
      </c>
      <c r="AB94">
        <v>1000000</v>
      </c>
      <c r="AC94" t="s">
        <v>1644</v>
      </c>
      <c r="AD94" t="s">
        <v>1645</v>
      </c>
      <c r="AE94" t="s">
        <v>1649</v>
      </c>
      <c r="AF94" t="s">
        <v>1650</v>
      </c>
      <c r="AG94" t="s">
        <v>44</v>
      </c>
      <c r="AJ94" t="s">
        <v>1311</v>
      </c>
      <c r="AK94" t="s">
        <v>1312</v>
      </c>
      <c r="AL94" t="s">
        <v>1313</v>
      </c>
      <c r="AM94" t="s">
        <v>1314</v>
      </c>
    </row>
    <row r="95" spans="1:39" x14ac:dyDescent="0.3">
      <c r="A95" t="s">
        <v>24</v>
      </c>
      <c r="B95" t="s">
        <v>25</v>
      </c>
      <c r="C95" t="s">
        <v>26</v>
      </c>
      <c r="D95" t="s">
        <v>27</v>
      </c>
      <c r="E95" t="s">
        <v>28</v>
      </c>
      <c r="F95" t="s">
        <v>29</v>
      </c>
      <c r="G95" t="s">
        <v>30</v>
      </c>
      <c r="H95" t="s">
        <v>31</v>
      </c>
      <c r="I95" t="s">
        <v>32</v>
      </c>
      <c r="J95" t="s">
        <v>33</v>
      </c>
      <c r="K95" t="s">
        <v>34</v>
      </c>
      <c r="L95" t="s">
        <v>35</v>
      </c>
      <c r="M95" t="s">
        <v>36</v>
      </c>
      <c r="N95" t="s">
        <v>37</v>
      </c>
      <c r="O95" t="s">
        <v>78</v>
      </c>
      <c r="P95" t="s">
        <v>79</v>
      </c>
      <c r="Q95" t="s">
        <v>53</v>
      </c>
      <c r="R95" t="s">
        <v>82</v>
      </c>
      <c r="S95" t="s">
        <v>42</v>
      </c>
      <c r="T95" t="s">
        <v>43</v>
      </c>
      <c r="U95" t="s">
        <v>1651</v>
      </c>
      <c r="V95">
        <v>900000</v>
      </c>
      <c r="W95">
        <v>0</v>
      </c>
      <c r="Y95">
        <v>0</v>
      </c>
      <c r="Z95">
        <v>0</v>
      </c>
      <c r="AA95">
        <v>0</v>
      </c>
      <c r="AB95">
        <v>900000</v>
      </c>
      <c r="AC95" t="s">
        <v>1644</v>
      </c>
      <c r="AD95" t="s">
        <v>1645</v>
      </c>
      <c r="AE95" t="s">
        <v>1652</v>
      </c>
      <c r="AF95" t="s">
        <v>1653</v>
      </c>
      <c r="AG95" t="s">
        <v>44</v>
      </c>
      <c r="AJ95" t="s">
        <v>1311</v>
      </c>
      <c r="AK95" t="s">
        <v>1312</v>
      </c>
      <c r="AL95" t="s">
        <v>1313</v>
      </c>
      <c r="AM95" t="s">
        <v>1314</v>
      </c>
    </row>
    <row r="96" spans="1:39" x14ac:dyDescent="0.3">
      <c r="A96" t="s">
        <v>24</v>
      </c>
      <c r="B96" t="s">
        <v>25</v>
      </c>
      <c r="C96" t="s">
        <v>26</v>
      </c>
      <c r="D96" t="s">
        <v>27</v>
      </c>
      <c r="E96" t="s">
        <v>28</v>
      </c>
      <c r="F96" t="s">
        <v>29</v>
      </c>
      <c r="G96" t="s">
        <v>30</v>
      </c>
      <c r="H96" t="s">
        <v>31</v>
      </c>
      <c r="I96" t="s">
        <v>32</v>
      </c>
      <c r="J96" t="s">
        <v>33</v>
      </c>
      <c r="K96" t="s">
        <v>34</v>
      </c>
      <c r="L96" t="s">
        <v>35</v>
      </c>
      <c r="M96" t="s">
        <v>36</v>
      </c>
      <c r="N96" t="s">
        <v>37</v>
      </c>
      <c r="O96" t="s">
        <v>78</v>
      </c>
      <c r="P96" t="s">
        <v>79</v>
      </c>
      <c r="Q96" t="s">
        <v>53</v>
      </c>
      <c r="R96" t="s">
        <v>82</v>
      </c>
      <c r="S96" t="s">
        <v>42</v>
      </c>
      <c r="T96" t="s">
        <v>43</v>
      </c>
      <c r="U96" t="s">
        <v>1654</v>
      </c>
      <c r="V96">
        <v>1500000</v>
      </c>
      <c r="W96">
        <v>0</v>
      </c>
      <c r="Y96">
        <v>0</v>
      </c>
      <c r="Z96">
        <v>0</v>
      </c>
      <c r="AA96">
        <v>0</v>
      </c>
      <c r="AB96">
        <v>1500000</v>
      </c>
      <c r="AC96" t="s">
        <v>1644</v>
      </c>
      <c r="AD96" t="s">
        <v>1645</v>
      </c>
      <c r="AE96" t="s">
        <v>1655</v>
      </c>
      <c r="AF96" t="s">
        <v>1656</v>
      </c>
      <c r="AG96" t="s">
        <v>44</v>
      </c>
      <c r="AJ96" t="s">
        <v>1311</v>
      </c>
      <c r="AK96" t="s">
        <v>1312</v>
      </c>
      <c r="AL96" t="s">
        <v>1313</v>
      </c>
      <c r="AM96" t="s">
        <v>1314</v>
      </c>
    </row>
    <row r="97" spans="1:39" x14ac:dyDescent="0.3">
      <c r="A97" t="s">
        <v>24</v>
      </c>
      <c r="B97" t="s">
        <v>25</v>
      </c>
      <c r="C97" t="s">
        <v>26</v>
      </c>
      <c r="D97" t="s">
        <v>27</v>
      </c>
      <c r="E97" t="s">
        <v>28</v>
      </c>
      <c r="F97" t="s">
        <v>29</v>
      </c>
      <c r="G97" t="s">
        <v>30</v>
      </c>
      <c r="H97" t="s">
        <v>31</v>
      </c>
      <c r="I97" t="s">
        <v>32</v>
      </c>
      <c r="J97" t="s">
        <v>33</v>
      </c>
      <c r="K97" t="s">
        <v>34</v>
      </c>
      <c r="L97" t="s">
        <v>35</v>
      </c>
      <c r="M97" t="s">
        <v>36</v>
      </c>
      <c r="N97" t="s">
        <v>37</v>
      </c>
      <c r="O97" t="s">
        <v>78</v>
      </c>
      <c r="P97" t="s">
        <v>79</v>
      </c>
      <c r="Q97" t="s">
        <v>53</v>
      </c>
      <c r="R97" t="s">
        <v>82</v>
      </c>
      <c r="S97" t="s">
        <v>42</v>
      </c>
      <c r="T97" t="s">
        <v>43</v>
      </c>
      <c r="U97" t="s">
        <v>1657</v>
      </c>
      <c r="V97">
        <v>3900000</v>
      </c>
      <c r="W97">
        <v>0</v>
      </c>
      <c r="Y97">
        <v>0</v>
      </c>
      <c r="Z97">
        <v>0</v>
      </c>
      <c r="AA97">
        <v>0</v>
      </c>
      <c r="AB97">
        <v>3900000</v>
      </c>
      <c r="AC97" t="s">
        <v>1644</v>
      </c>
      <c r="AD97" t="s">
        <v>1645</v>
      </c>
      <c r="AE97" t="s">
        <v>1658</v>
      </c>
      <c r="AF97" t="s">
        <v>1659</v>
      </c>
      <c r="AG97" t="s">
        <v>44</v>
      </c>
      <c r="AJ97" t="s">
        <v>1311</v>
      </c>
      <c r="AK97" t="s">
        <v>1312</v>
      </c>
      <c r="AL97" t="s">
        <v>1313</v>
      </c>
      <c r="AM97" t="s">
        <v>1314</v>
      </c>
    </row>
    <row r="98" spans="1:39" x14ac:dyDescent="0.3">
      <c r="A98" t="s">
        <v>24</v>
      </c>
      <c r="B98" t="s">
        <v>25</v>
      </c>
      <c r="C98" t="s">
        <v>26</v>
      </c>
      <c r="D98" t="s">
        <v>27</v>
      </c>
      <c r="E98" t="s">
        <v>28</v>
      </c>
      <c r="F98" t="s">
        <v>29</v>
      </c>
      <c r="G98" t="s">
        <v>30</v>
      </c>
      <c r="H98" t="s">
        <v>31</v>
      </c>
      <c r="I98" t="s">
        <v>32</v>
      </c>
      <c r="J98" t="s">
        <v>33</v>
      </c>
      <c r="K98" t="s">
        <v>34</v>
      </c>
      <c r="L98" t="s">
        <v>35</v>
      </c>
      <c r="M98" t="s">
        <v>36</v>
      </c>
      <c r="N98" t="s">
        <v>37</v>
      </c>
      <c r="O98" t="s">
        <v>78</v>
      </c>
      <c r="P98" t="s">
        <v>79</v>
      </c>
      <c r="Q98" t="s">
        <v>53</v>
      </c>
      <c r="R98" t="s">
        <v>82</v>
      </c>
      <c r="S98" t="s">
        <v>83</v>
      </c>
      <c r="T98" t="s">
        <v>84</v>
      </c>
      <c r="U98" t="s">
        <v>1660</v>
      </c>
      <c r="V98">
        <v>9000000</v>
      </c>
      <c r="W98">
        <v>0</v>
      </c>
      <c r="Y98">
        <v>0</v>
      </c>
      <c r="Z98">
        <v>0</v>
      </c>
      <c r="AA98">
        <v>0</v>
      </c>
      <c r="AB98">
        <v>9000000</v>
      </c>
      <c r="AC98" t="s">
        <v>1644</v>
      </c>
      <c r="AD98" t="s">
        <v>1661</v>
      </c>
      <c r="AE98" t="s">
        <v>1662</v>
      </c>
      <c r="AF98" t="s">
        <v>1663</v>
      </c>
      <c r="AG98" t="s">
        <v>44</v>
      </c>
      <c r="AJ98" t="s">
        <v>1311</v>
      </c>
      <c r="AK98" t="s">
        <v>1312</v>
      </c>
      <c r="AL98" t="s">
        <v>1485</v>
      </c>
      <c r="AM98" t="s">
        <v>1314</v>
      </c>
    </row>
    <row r="99" spans="1:39" x14ac:dyDescent="0.3">
      <c r="A99" t="s">
        <v>24</v>
      </c>
      <c r="B99" t="s">
        <v>25</v>
      </c>
      <c r="C99" t="s">
        <v>26</v>
      </c>
      <c r="D99" t="s">
        <v>27</v>
      </c>
      <c r="E99" t="s">
        <v>28</v>
      </c>
      <c r="F99" t="s">
        <v>29</v>
      </c>
      <c r="G99" t="s">
        <v>30</v>
      </c>
      <c r="H99" t="s">
        <v>31</v>
      </c>
      <c r="I99" t="s">
        <v>32</v>
      </c>
      <c r="J99" t="s">
        <v>33</v>
      </c>
      <c r="K99" t="s">
        <v>34</v>
      </c>
      <c r="L99" t="s">
        <v>35</v>
      </c>
      <c r="M99" t="s">
        <v>36</v>
      </c>
      <c r="N99" t="s">
        <v>37</v>
      </c>
      <c r="O99" t="s">
        <v>78</v>
      </c>
      <c r="P99" t="s">
        <v>79</v>
      </c>
      <c r="Q99" t="s">
        <v>53</v>
      </c>
      <c r="R99" t="s">
        <v>82</v>
      </c>
      <c r="S99" t="s">
        <v>45</v>
      </c>
      <c r="T99" t="s">
        <v>46</v>
      </c>
      <c r="U99" t="s">
        <v>1664</v>
      </c>
      <c r="V99">
        <v>3000000</v>
      </c>
      <c r="W99">
        <v>0</v>
      </c>
      <c r="Y99">
        <v>0</v>
      </c>
      <c r="Z99">
        <v>0</v>
      </c>
      <c r="AA99">
        <v>0</v>
      </c>
      <c r="AB99">
        <v>3000000</v>
      </c>
      <c r="AC99" t="s">
        <v>1644</v>
      </c>
      <c r="AD99" t="s">
        <v>1665</v>
      </c>
      <c r="AE99" t="s">
        <v>1666</v>
      </c>
      <c r="AF99" t="s">
        <v>1667</v>
      </c>
      <c r="AG99" t="s">
        <v>44</v>
      </c>
      <c r="AJ99" t="s">
        <v>1311</v>
      </c>
      <c r="AK99" t="s">
        <v>1312</v>
      </c>
      <c r="AL99" t="s">
        <v>1331</v>
      </c>
      <c r="AM99" t="s">
        <v>1314</v>
      </c>
    </row>
    <row r="100" spans="1:39" x14ac:dyDescent="0.3">
      <c r="A100" t="s">
        <v>24</v>
      </c>
      <c r="B100" t="s">
        <v>25</v>
      </c>
      <c r="C100" t="s">
        <v>26</v>
      </c>
      <c r="D100" t="s">
        <v>27</v>
      </c>
      <c r="E100" t="s">
        <v>28</v>
      </c>
      <c r="F100" t="s">
        <v>29</v>
      </c>
      <c r="G100" t="s">
        <v>30</v>
      </c>
      <c r="H100" t="s">
        <v>31</v>
      </c>
      <c r="I100" t="s">
        <v>32</v>
      </c>
      <c r="J100" t="s">
        <v>33</v>
      </c>
      <c r="K100" t="s">
        <v>34</v>
      </c>
      <c r="L100" t="s">
        <v>35</v>
      </c>
      <c r="M100" t="s">
        <v>36</v>
      </c>
      <c r="N100" t="s">
        <v>37</v>
      </c>
      <c r="O100" t="s">
        <v>78</v>
      </c>
      <c r="P100" t="s">
        <v>79</v>
      </c>
      <c r="Q100" t="s">
        <v>53</v>
      </c>
      <c r="R100" t="s">
        <v>82</v>
      </c>
      <c r="S100" t="s">
        <v>47</v>
      </c>
      <c r="T100" t="s">
        <v>48</v>
      </c>
      <c r="U100" t="s">
        <v>1668</v>
      </c>
      <c r="V100">
        <v>27000000</v>
      </c>
      <c r="W100">
        <v>0</v>
      </c>
      <c r="Y100">
        <v>0</v>
      </c>
      <c r="Z100">
        <v>0</v>
      </c>
      <c r="AA100">
        <v>0</v>
      </c>
      <c r="AB100">
        <v>27000000</v>
      </c>
      <c r="AC100" t="s">
        <v>1644</v>
      </c>
      <c r="AD100" t="s">
        <v>1669</v>
      </c>
      <c r="AE100" t="s">
        <v>1670</v>
      </c>
      <c r="AF100" t="s">
        <v>1671</v>
      </c>
      <c r="AG100" t="s">
        <v>44</v>
      </c>
      <c r="AJ100" t="s">
        <v>1311</v>
      </c>
      <c r="AK100" t="s">
        <v>1312</v>
      </c>
      <c r="AL100" t="s">
        <v>1336</v>
      </c>
      <c r="AM100" t="s">
        <v>1314</v>
      </c>
    </row>
    <row r="101" spans="1:39" x14ac:dyDescent="0.3">
      <c r="A101" t="s">
        <v>24</v>
      </c>
      <c r="B101" t="s">
        <v>25</v>
      </c>
      <c r="C101" t="s">
        <v>26</v>
      </c>
      <c r="D101" t="s">
        <v>27</v>
      </c>
      <c r="E101" t="s">
        <v>28</v>
      </c>
      <c r="F101" t="s">
        <v>29</v>
      </c>
      <c r="G101" t="s">
        <v>30</v>
      </c>
      <c r="H101" t="s">
        <v>31</v>
      </c>
      <c r="I101" t="s">
        <v>32</v>
      </c>
      <c r="J101" t="s">
        <v>33</v>
      </c>
      <c r="K101" t="s">
        <v>34</v>
      </c>
      <c r="L101" t="s">
        <v>35</v>
      </c>
      <c r="M101" t="s">
        <v>36</v>
      </c>
      <c r="N101" t="s">
        <v>37</v>
      </c>
      <c r="O101" t="s">
        <v>78</v>
      </c>
      <c r="P101" t="s">
        <v>79</v>
      </c>
      <c r="Q101" t="s">
        <v>53</v>
      </c>
      <c r="R101" t="s">
        <v>82</v>
      </c>
      <c r="S101" t="s">
        <v>74</v>
      </c>
      <c r="T101" t="s">
        <v>75</v>
      </c>
      <c r="U101" t="s">
        <v>1672</v>
      </c>
      <c r="V101">
        <v>2600000</v>
      </c>
      <c r="W101">
        <v>0</v>
      </c>
      <c r="Y101">
        <v>0</v>
      </c>
      <c r="Z101">
        <v>0</v>
      </c>
      <c r="AA101">
        <v>0</v>
      </c>
      <c r="AB101">
        <v>2600000</v>
      </c>
      <c r="AC101" t="s">
        <v>1644</v>
      </c>
      <c r="AD101" t="s">
        <v>1673</v>
      </c>
      <c r="AE101" t="s">
        <v>1674</v>
      </c>
      <c r="AF101" t="s">
        <v>1675</v>
      </c>
      <c r="AG101" t="s">
        <v>44</v>
      </c>
      <c r="AJ101" t="s">
        <v>1311</v>
      </c>
      <c r="AK101" t="s">
        <v>1312</v>
      </c>
      <c r="AL101" t="s">
        <v>1336</v>
      </c>
      <c r="AM101" t="s">
        <v>1314</v>
      </c>
    </row>
    <row r="102" spans="1:39" x14ac:dyDescent="0.3">
      <c r="A102" t="s">
        <v>24</v>
      </c>
      <c r="B102" t="s">
        <v>25</v>
      </c>
      <c r="C102" t="s">
        <v>26</v>
      </c>
      <c r="D102" t="s">
        <v>27</v>
      </c>
      <c r="E102" t="s">
        <v>28</v>
      </c>
      <c r="F102" t="s">
        <v>29</v>
      </c>
      <c r="G102" t="s">
        <v>30</v>
      </c>
      <c r="H102" t="s">
        <v>31</v>
      </c>
      <c r="I102" t="s">
        <v>32</v>
      </c>
      <c r="J102" t="s">
        <v>33</v>
      </c>
      <c r="K102" t="s">
        <v>34</v>
      </c>
      <c r="L102" t="s">
        <v>35</v>
      </c>
      <c r="M102" t="s">
        <v>36</v>
      </c>
      <c r="N102" t="s">
        <v>37</v>
      </c>
      <c r="O102" t="s">
        <v>78</v>
      </c>
      <c r="P102" t="s">
        <v>79</v>
      </c>
      <c r="Q102" t="s">
        <v>53</v>
      </c>
      <c r="R102" t="s">
        <v>82</v>
      </c>
      <c r="S102" t="s">
        <v>74</v>
      </c>
      <c r="T102" t="s">
        <v>75</v>
      </c>
      <c r="U102" t="s">
        <v>1676</v>
      </c>
      <c r="V102">
        <v>3000000</v>
      </c>
      <c r="W102">
        <v>0</v>
      </c>
      <c r="Y102">
        <v>0</v>
      </c>
      <c r="Z102">
        <v>0</v>
      </c>
      <c r="AA102">
        <v>0</v>
      </c>
      <c r="AB102">
        <v>3000000</v>
      </c>
      <c r="AC102" t="s">
        <v>1644</v>
      </c>
      <c r="AD102" t="s">
        <v>1673</v>
      </c>
      <c r="AE102" t="s">
        <v>1677</v>
      </c>
      <c r="AF102" t="s">
        <v>1678</v>
      </c>
      <c r="AG102" t="s">
        <v>44</v>
      </c>
      <c r="AJ102" t="s">
        <v>1311</v>
      </c>
      <c r="AK102" t="s">
        <v>1312</v>
      </c>
      <c r="AL102" t="s">
        <v>1336</v>
      </c>
      <c r="AM102" t="s">
        <v>1314</v>
      </c>
    </row>
    <row r="103" spans="1:39" x14ac:dyDescent="0.3">
      <c r="A103" t="s">
        <v>24</v>
      </c>
      <c r="B103" t="s">
        <v>25</v>
      </c>
      <c r="C103" t="s">
        <v>26</v>
      </c>
      <c r="D103" t="s">
        <v>27</v>
      </c>
      <c r="E103" t="s">
        <v>28</v>
      </c>
      <c r="F103" t="s">
        <v>29</v>
      </c>
      <c r="G103" t="s">
        <v>30</v>
      </c>
      <c r="H103" t="s">
        <v>31</v>
      </c>
      <c r="I103" t="s">
        <v>32</v>
      </c>
      <c r="J103" t="s">
        <v>33</v>
      </c>
      <c r="K103" t="s">
        <v>34</v>
      </c>
      <c r="L103" t="s">
        <v>35</v>
      </c>
      <c r="M103" t="s">
        <v>36</v>
      </c>
      <c r="N103" t="s">
        <v>37</v>
      </c>
      <c r="O103" t="s">
        <v>78</v>
      </c>
      <c r="P103" t="s">
        <v>79</v>
      </c>
      <c r="Q103" t="s">
        <v>53</v>
      </c>
      <c r="R103" t="s">
        <v>82</v>
      </c>
      <c r="S103" t="s">
        <v>49</v>
      </c>
      <c r="T103" t="s">
        <v>50</v>
      </c>
      <c r="U103" t="s">
        <v>1679</v>
      </c>
      <c r="V103">
        <v>16800000</v>
      </c>
      <c r="W103">
        <v>0</v>
      </c>
      <c r="Y103">
        <v>0</v>
      </c>
      <c r="Z103">
        <v>0</v>
      </c>
      <c r="AA103">
        <v>0</v>
      </c>
      <c r="AB103">
        <v>16800000</v>
      </c>
      <c r="AC103" t="s">
        <v>1644</v>
      </c>
      <c r="AD103" t="s">
        <v>1680</v>
      </c>
      <c r="AE103" t="s">
        <v>1681</v>
      </c>
      <c r="AF103" t="s">
        <v>1682</v>
      </c>
      <c r="AG103" t="s">
        <v>44</v>
      </c>
      <c r="AJ103" t="s">
        <v>1311</v>
      </c>
      <c r="AK103" t="s">
        <v>1312</v>
      </c>
      <c r="AL103" t="s">
        <v>1336</v>
      </c>
      <c r="AM103" t="s">
        <v>1314</v>
      </c>
    </row>
    <row r="104" spans="1:39" x14ac:dyDescent="0.3">
      <c r="A104" t="s">
        <v>24</v>
      </c>
      <c r="B104" t="s">
        <v>25</v>
      </c>
      <c r="C104" t="s">
        <v>26</v>
      </c>
      <c r="D104" t="s">
        <v>27</v>
      </c>
      <c r="E104" t="s">
        <v>28</v>
      </c>
      <c r="F104" t="s">
        <v>29</v>
      </c>
      <c r="G104" t="s">
        <v>30</v>
      </c>
      <c r="H104" t="s">
        <v>31</v>
      </c>
      <c r="I104" t="s">
        <v>32</v>
      </c>
      <c r="J104" t="s">
        <v>33</v>
      </c>
      <c r="K104" t="s">
        <v>34</v>
      </c>
      <c r="L104" t="s">
        <v>35</v>
      </c>
      <c r="M104" t="s">
        <v>36</v>
      </c>
      <c r="N104" t="s">
        <v>37</v>
      </c>
      <c r="O104" t="s">
        <v>78</v>
      </c>
      <c r="P104" t="s">
        <v>79</v>
      </c>
      <c r="Q104" t="s">
        <v>55</v>
      </c>
      <c r="R104" t="s">
        <v>85</v>
      </c>
      <c r="S104" t="s">
        <v>42</v>
      </c>
      <c r="T104" t="s">
        <v>43</v>
      </c>
      <c r="U104" t="s">
        <v>1683</v>
      </c>
      <c r="V104">
        <v>1000000</v>
      </c>
      <c r="W104">
        <v>0</v>
      </c>
      <c r="Y104">
        <v>0</v>
      </c>
      <c r="Z104">
        <v>0</v>
      </c>
      <c r="AA104">
        <v>0</v>
      </c>
      <c r="AB104">
        <v>1000000</v>
      </c>
      <c r="AC104" t="s">
        <v>1684</v>
      </c>
      <c r="AD104" t="s">
        <v>1685</v>
      </c>
      <c r="AE104" t="s">
        <v>1686</v>
      </c>
      <c r="AF104" t="s">
        <v>1687</v>
      </c>
      <c r="AG104" t="s">
        <v>44</v>
      </c>
      <c r="AJ104" t="s">
        <v>1311</v>
      </c>
      <c r="AK104" t="s">
        <v>1312</v>
      </c>
      <c r="AL104" t="s">
        <v>1313</v>
      </c>
      <c r="AM104" t="s">
        <v>1314</v>
      </c>
    </row>
    <row r="105" spans="1:39" x14ac:dyDescent="0.3">
      <c r="A105" t="s">
        <v>24</v>
      </c>
      <c r="B105" t="s">
        <v>25</v>
      </c>
      <c r="C105" t="s">
        <v>26</v>
      </c>
      <c r="D105" t="s">
        <v>27</v>
      </c>
      <c r="E105" t="s">
        <v>28</v>
      </c>
      <c r="F105" t="s">
        <v>29</v>
      </c>
      <c r="G105" t="s">
        <v>30</v>
      </c>
      <c r="H105" t="s">
        <v>31</v>
      </c>
      <c r="I105" t="s">
        <v>32</v>
      </c>
      <c r="J105" t="s">
        <v>33</v>
      </c>
      <c r="K105" t="s">
        <v>34</v>
      </c>
      <c r="L105" t="s">
        <v>35</v>
      </c>
      <c r="M105" t="s">
        <v>36</v>
      </c>
      <c r="N105" t="s">
        <v>37</v>
      </c>
      <c r="O105" t="s">
        <v>78</v>
      </c>
      <c r="P105" t="s">
        <v>79</v>
      </c>
      <c r="Q105" t="s">
        <v>55</v>
      </c>
      <c r="R105" t="s">
        <v>85</v>
      </c>
      <c r="S105" t="s">
        <v>42</v>
      </c>
      <c r="T105" t="s">
        <v>43</v>
      </c>
      <c r="U105" t="s">
        <v>1688</v>
      </c>
      <c r="V105">
        <v>1000000</v>
      </c>
      <c r="W105">
        <v>0</v>
      </c>
      <c r="Y105">
        <v>0</v>
      </c>
      <c r="Z105">
        <v>0</v>
      </c>
      <c r="AA105">
        <v>0</v>
      </c>
      <c r="AB105">
        <v>1000000</v>
      </c>
      <c r="AC105" t="s">
        <v>1684</v>
      </c>
      <c r="AD105" t="s">
        <v>1685</v>
      </c>
      <c r="AE105" t="s">
        <v>1689</v>
      </c>
      <c r="AF105" t="s">
        <v>1690</v>
      </c>
      <c r="AG105" t="s">
        <v>44</v>
      </c>
      <c r="AJ105" t="s">
        <v>1311</v>
      </c>
      <c r="AK105" t="s">
        <v>1312</v>
      </c>
      <c r="AL105" t="s">
        <v>1313</v>
      </c>
      <c r="AM105" t="s">
        <v>1314</v>
      </c>
    </row>
    <row r="106" spans="1:39" x14ac:dyDescent="0.3">
      <c r="A106" t="s">
        <v>24</v>
      </c>
      <c r="B106" t="s">
        <v>25</v>
      </c>
      <c r="C106" t="s">
        <v>26</v>
      </c>
      <c r="D106" t="s">
        <v>27</v>
      </c>
      <c r="E106" t="s">
        <v>28</v>
      </c>
      <c r="F106" t="s">
        <v>29</v>
      </c>
      <c r="G106" t="s">
        <v>30</v>
      </c>
      <c r="H106" t="s">
        <v>31</v>
      </c>
      <c r="I106" t="s">
        <v>32</v>
      </c>
      <c r="J106" t="s">
        <v>33</v>
      </c>
      <c r="K106" t="s">
        <v>34</v>
      </c>
      <c r="L106" t="s">
        <v>35</v>
      </c>
      <c r="M106" t="s">
        <v>36</v>
      </c>
      <c r="N106" t="s">
        <v>37</v>
      </c>
      <c r="O106" t="s">
        <v>78</v>
      </c>
      <c r="P106" t="s">
        <v>79</v>
      </c>
      <c r="Q106" t="s">
        <v>55</v>
      </c>
      <c r="R106" t="s">
        <v>85</v>
      </c>
      <c r="S106" t="s">
        <v>42</v>
      </c>
      <c r="T106" t="s">
        <v>43</v>
      </c>
      <c r="U106" t="s">
        <v>1691</v>
      </c>
      <c r="V106">
        <v>1500000</v>
      </c>
      <c r="W106">
        <v>0</v>
      </c>
      <c r="Y106">
        <v>0</v>
      </c>
      <c r="Z106">
        <v>0</v>
      </c>
      <c r="AA106">
        <v>0</v>
      </c>
      <c r="AB106">
        <v>1500000</v>
      </c>
      <c r="AC106" t="s">
        <v>1684</v>
      </c>
      <c r="AD106" t="s">
        <v>1685</v>
      </c>
      <c r="AE106" t="s">
        <v>1692</v>
      </c>
      <c r="AF106" t="s">
        <v>1693</v>
      </c>
      <c r="AG106" t="s">
        <v>44</v>
      </c>
      <c r="AJ106" t="s">
        <v>1311</v>
      </c>
      <c r="AK106" t="s">
        <v>1312</v>
      </c>
      <c r="AL106" t="s">
        <v>1313</v>
      </c>
      <c r="AM106" t="s">
        <v>1314</v>
      </c>
    </row>
    <row r="107" spans="1:39" x14ac:dyDescent="0.3">
      <c r="A107" t="s">
        <v>24</v>
      </c>
      <c r="B107" t="s">
        <v>25</v>
      </c>
      <c r="C107" t="s">
        <v>26</v>
      </c>
      <c r="D107" t="s">
        <v>27</v>
      </c>
      <c r="E107" t="s">
        <v>28</v>
      </c>
      <c r="F107" t="s">
        <v>29</v>
      </c>
      <c r="G107" t="s">
        <v>30</v>
      </c>
      <c r="H107" t="s">
        <v>31</v>
      </c>
      <c r="I107" t="s">
        <v>32</v>
      </c>
      <c r="J107" t="s">
        <v>33</v>
      </c>
      <c r="K107" t="s">
        <v>34</v>
      </c>
      <c r="L107" t="s">
        <v>35</v>
      </c>
      <c r="M107" t="s">
        <v>36</v>
      </c>
      <c r="N107" t="s">
        <v>37</v>
      </c>
      <c r="O107" t="s">
        <v>78</v>
      </c>
      <c r="P107" t="s">
        <v>79</v>
      </c>
      <c r="Q107" t="s">
        <v>55</v>
      </c>
      <c r="R107" t="s">
        <v>85</v>
      </c>
      <c r="S107" t="s">
        <v>42</v>
      </c>
      <c r="T107" t="s">
        <v>43</v>
      </c>
      <c r="U107" t="s">
        <v>1694</v>
      </c>
      <c r="V107">
        <v>3750000</v>
      </c>
      <c r="W107">
        <v>0</v>
      </c>
      <c r="Y107">
        <v>0</v>
      </c>
      <c r="Z107">
        <v>0</v>
      </c>
      <c r="AA107">
        <v>0</v>
      </c>
      <c r="AB107">
        <v>3750000</v>
      </c>
      <c r="AC107" t="s">
        <v>1684</v>
      </c>
      <c r="AD107" t="s">
        <v>1685</v>
      </c>
      <c r="AE107" t="s">
        <v>1695</v>
      </c>
      <c r="AF107" t="s">
        <v>1696</v>
      </c>
      <c r="AG107" t="s">
        <v>44</v>
      </c>
      <c r="AJ107" t="s">
        <v>1311</v>
      </c>
      <c r="AK107" t="s">
        <v>1312</v>
      </c>
      <c r="AL107" t="s">
        <v>1313</v>
      </c>
      <c r="AM107" t="s">
        <v>1314</v>
      </c>
    </row>
    <row r="108" spans="1:39" x14ac:dyDescent="0.3">
      <c r="A108" t="s">
        <v>24</v>
      </c>
      <c r="B108" t="s">
        <v>25</v>
      </c>
      <c r="C108" t="s">
        <v>26</v>
      </c>
      <c r="D108" t="s">
        <v>27</v>
      </c>
      <c r="E108" t="s">
        <v>28</v>
      </c>
      <c r="F108" t="s">
        <v>29</v>
      </c>
      <c r="G108" t="s">
        <v>30</v>
      </c>
      <c r="H108" t="s">
        <v>31</v>
      </c>
      <c r="I108" t="s">
        <v>32</v>
      </c>
      <c r="J108" t="s">
        <v>33</v>
      </c>
      <c r="K108" t="s">
        <v>34</v>
      </c>
      <c r="L108" t="s">
        <v>35</v>
      </c>
      <c r="M108" t="s">
        <v>36</v>
      </c>
      <c r="N108" t="s">
        <v>37</v>
      </c>
      <c r="O108" t="s">
        <v>78</v>
      </c>
      <c r="P108" t="s">
        <v>79</v>
      </c>
      <c r="Q108" t="s">
        <v>55</v>
      </c>
      <c r="R108" t="s">
        <v>85</v>
      </c>
      <c r="S108" t="s">
        <v>42</v>
      </c>
      <c r="T108" t="s">
        <v>43</v>
      </c>
      <c r="U108" t="s">
        <v>1697</v>
      </c>
      <c r="V108">
        <v>3750000</v>
      </c>
      <c r="W108">
        <v>0</v>
      </c>
      <c r="Y108">
        <v>0</v>
      </c>
      <c r="Z108">
        <v>0</v>
      </c>
      <c r="AA108">
        <v>0</v>
      </c>
      <c r="AB108">
        <v>3750000</v>
      </c>
      <c r="AC108" t="s">
        <v>1684</v>
      </c>
      <c r="AD108" t="s">
        <v>1685</v>
      </c>
      <c r="AE108" t="s">
        <v>1698</v>
      </c>
      <c r="AF108" t="s">
        <v>1699</v>
      </c>
      <c r="AG108" t="s">
        <v>44</v>
      </c>
      <c r="AJ108" t="s">
        <v>1311</v>
      </c>
      <c r="AK108" t="s">
        <v>1312</v>
      </c>
      <c r="AL108" t="s">
        <v>1313</v>
      </c>
      <c r="AM108" t="s">
        <v>1314</v>
      </c>
    </row>
    <row r="109" spans="1:39" x14ac:dyDescent="0.3">
      <c r="A109" t="s">
        <v>24</v>
      </c>
      <c r="B109" t="s">
        <v>25</v>
      </c>
      <c r="C109" t="s">
        <v>26</v>
      </c>
      <c r="D109" t="s">
        <v>27</v>
      </c>
      <c r="E109" t="s">
        <v>28</v>
      </c>
      <c r="F109" t="s">
        <v>29</v>
      </c>
      <c r="G109" t="s">
        <v>30</v>
      </c>
      <c r="H109" t="s">
        <v>31</v>
      </c>
      <c r="I109" t="s">
        <v>32</v>
      </c>
      <c r="J109" t="s">
        <v>33</v>
      </c>
      <c r="K109" t="s">
        <v>34</v>
      </c>
      <c r="L109" t="s">
        <v>35</v>
      </c>
      <c r="M109" t="s">
        <v>36</v>
      </c>
      <c r="N109" t="s">
        <v>37</v>
      </c>
      <c r="O109" t="s">
        <v>78</v>
      </c>
      <c r="P109" t="s">
        <v>79</v>
      </c>
      <c r="Q109" t="s">
        <v>55</v>
      </c>
      <c r="R109" t="s">
        <v>85</v>
      </c>
      <c r="S109" t="s">
        <v>45</v>
      </c>
      <c r="T109" t="s">
        <v>46</v>
      </c>
      <c r="U109" t="s">
        <v>1700</v>
      </c>
      <c r="V109">
        <v>4000000</v>
      </c>
      <c r="W109">
        <v>0</v>
      </c>
      <c r="Y109">
        <v>0</v>
      </c>
      <c r="Z109">
        <v>0</v>
      </c>
      <c r="AA109">
        <v>0</v>
      </c>
      <c r="AB109">
        <v>4000000</v>
      </c>
      <c r="AC109" t="s">
        <v>1684</v>
      </c>
      <c r="AD109" t="s">
        <v>1701</v>
      </c>
      <c r="AE109" t="s">
        <v>1702</v>
      </c>
      <c r="AF109" t="s">
        <v>1703</v>
      </c>
      <c r="AG109" t="s">
        <v>44</v>
      </c>
      <c r="AJ109" t="s">
        <v>1311</v>
      </c>
      <c r="AK109" t="s">
        <v>1312</v>
      </c>
      <c r="AL109" t="s">
        <v>1331</v>
      </c>
      <c r="AM109" t="s">
        <v>1314</v>
      </c>
    </row>
    <row r="110" spans="1:39" x14ac:dyDescent="0.3">
      <c r="A110" t="s">
        <v>24</v>
      </c>
      <c r="B110" t="s">
        <v>25</v>
      </c>
      <c r="C110" t="s">
        <v>26</v>
      </c>
      <c r="D110" t="s">
        <v>27</v>
      </c>
      <c r="E110" t="s">
        <v>28</v>
      </c>
      <c r="F110" t="s">
        <v>29</v>
      </c>
      <c r="G110" t="s">
        <v>30</v>
      </c>
      <c r="H110" t="s">
        <v>31</v>
      </c>
      <c r="I110" t="s">
        <v>32</v>
      </c>
      <c r="J110" t="s">
        <v>33</v>
      </c>
      <c r="K110" t="s">
        <v>34</v>
      </c>
      <c r="L110" t="s">
        <v>35</v>
      </c>
      <c r="M110" t="s">
        <v>36</v>
      </c>
      <c r="N110" t="s">
        <v>37</v>
      </c>
      <c r="O110" t="s">
        <v>78</v>
      </c>
      <c r="P110" t="s">
        <v>79</v>
      </c>
      <c r="Q110" t="s">
        <v>55</v>
      </c>
      <c r="R110" t="s">
        <v>85</v>
      </c>
      <c r="S110" t="s">
        <v>45</v>
      </c>
      <c r="T110" t="s">
        <v>46</v>
      </c>
      <c r="U110" t="s">
        <v>1704</v>
      </c>
      <c r="V110">
        <v>3600000</v>
      </c>
      <c r="W110">
        <v>0</v>
      </c>
      <c r="Y110">
        <v>0</v>
      </c>
      <c r="Z110">
        <v>0</v>
      </c>
      <c r="AA110">
        <v>0</v>
      </c>
      <c r="AB110">
        <v>3600000</v>
      </c>
      <c r="AC110" t="s">
        <v>1684</v>
      </c>
      <c r="AD110" t="s">
        <v>1701</v>
      </c>
      <c r="AE110" t="s">
        <v>1705</v>
      </c>
      <c r="AF110" t="s">
        <v>1706</v>
      </c>
      <c r="AG110" t="s">
        <v>44</v>
      </c>
      <c r="AJ110" t="s">
        <v>1311</v>
      </c>
      <c r="AK110" t="s">
        <v>1312</v>
      </c>
      <c r="AL110" t="s">
        <v>1331</v>
      </c>
      <c r="AM110" t="s">
        <v>1314</v>
      </c>
    </row>
    <row r="111" spans="1:39" x14ac:dyDescent="0.3">
      <c r="A111" t="s">
        <v>24</v>
      </c>
      <c r="B111" t="s">
        <v>25</v>
      </c>
      <c r="C111" t="s">
        <v>26</v>
      </c>
      <c r="D111" t="s">
        <v>27</v>
      </c>
      <c r="E111" t="s">
        <v>28</v>
      </c>
      <c r="F111" t="s">
        <v>29</v>
      </c>
      <c r="G111" t="s">
        <v>30</v>
      </c>
      <c r="H111" t="s">
        <v>31</v>
      </c>
      <c r="I111" t="s">
        <v>32</v>
      </c>
      <c r="J111" t="s">
        <v>33</v>
      </c>
      <c r="K111" t="s">
        <v>34</v>
      </c>
      <c r="L111" t="s">
        <v>35</v>
      </c>
      <c r="M111" t="s">
        <v>36</v>
      </c>
      <c r="N111" t="s">
        <v>37</v>
      </c>
      <c r="O111" t="s">
        <v>78</v>
      </c>
      <c r="P111" t="s">
        <v>79</v>
      </c>
      <c r="Q111" t="s">
        <v>55</v>
      </c>
      <c r="R111" t="s">
        <v>85</v>
      </c>
      <c r="S111" t="s">
        <v>47</v>
      </c>
      <c r="T111" t="s">
        <v>48</v>
      </c>
      <c r="U111" t="s">
        <v>1707</v>
      </c>
      <c r="V111">
        <v>30000000</v>
      </c>
      <c r="W111">
        <v>0</v>
      </c>
      <c r="Y111">
        <v>0</v>
      </c>
      <c r="Z111">
        <v>0</v>
      </c>
      <c r="AA111">
        <v>0</v>
      </c>
      <c r="AB111">
        <v>30000000</v>
      </c>
      <c r="AC111" t="s">
        <v>1684</v>
      </c>
      <c r="AD111" t="s">
        <v>1708</v>
      </c>
      <c r="AE111" t="s">
        <v>1709</v>
      </c>
      <c r="AF111" t="s">
        <v>1710</v>
      </c>
      <c r="AG111" t="s">
        <v>44</v>
      </c>
      <c r="AJ111" t="s">
        <v>1311</v>
      </c>
      <c r="AK111" t="s">
        <v>1312</v>
      </c>
      <c r="AL111" t="s">
        <v>1336</v>
      </c>
      <c r="AM111" t="s">
        <v>1314</v>
      </c>
    </row>
    <row r="112" spans="1:39" x14ac:dyDescent="0.3">
      <c r="A112" t="s">
        <v>24</v>
      </c>
      <c r="B112" t="s">
        <v>25</v>
      </c>
      <c r="C112" t="s">
        <v>26</v>
      </c>
      <c r="D112" t="s">
        <v>27</v>
      </c>
      <c r="E112" t="s">
        <v>28</v>
      </c>
      <c r="F112" t="s">
        <v>29</v>
      </c>
      <c r="G112" t="s">
        <v>30</v>
      </c>
      <c r="H112" t="s">
        <v>31</v>
      </c>
      <c r="I112" t="s">
        <v>32</v>
      </c>
      <c r="J112" t="s">
        <v>33</v>
      </c>
      <c r="K112" t="s">
        <v>34</v>
      </c>
      <c r="L112" t="s">
        <v>35</v>
      </c>
      <c r="M112" t="s">
        <v>36</v>
      </c>
      <c r="N112" t="s">
        <v>37</v>
      </c>
      <c r="O112" t="s">
        <v>78</v>
      </c>
      <c r="P112" t="s">
        <v>79</v>
      </c>
      <c r="Q112" t="s">
        <v>55</v>
      </c>
      <c r="R112" t="s">
        <v>85</v>
      </c>
      <c r="S112" t="s">
        <v>74</v>
      </c>
      <c r="T112" t="s">
        <v>75</v>
      </c>
      <c r="U112" t="s">
        <v>1711</v>
      </c>
      <c r="V112">
        <v>10000000</v>
      </c>
      <c r="W112">
        <v>0</v>
      </c>
      <c r="Y112">
        <v>0</v>
      </c>
      <c r="Z112">
        <v>0</v>
      </c>
      <c r="AA112">
        <v>0</v>
      </c>
      <c r="AB112">
        <v>10000000</v>
      </c>
      <c r="AC112" t="s">
        <v>1684</v>
      </c>
      <c r="AD112" t="s">
        <v>1712</v>
      </c>
      <c r="AE112" t="s">
        <v>1713</v>
      </c>
      <c r="AF112" t="s">
        <v>1714</v>
      </c>
      <c r="AG112" t="s">
        <v>44</v>
      </c>
      <c r="AJ112" t="s">
        <v>1311</v>
      </c>
      <c r="AK112" t="s">
        <v>1312</v>
      </c>
      <c r="AL112" t="s">
        <v>1336</v>
      </c>
      <c r="AM112" t="s">
        <v>1314</v>
      </c>
    </row>
    <row r="113" spans="1:39" x14ac:dyDescent="0.3">
      <c r="A113" t="s">
        <v>24</v>
      </c>
      <c r="B113" t="s">
        <v>25</v>
      </c>
      <c r="C113" t="s">
        <v>26</v>
      </c>
      <c r="D113" t="s">
        <v>27</v>
      </c>
      <c r="E113" t="s">
        <v>28</v>
      </c>
      <c r="F113" t="s">
        <v>29</v>
      </c>
      <c r="G113" t="s">
        <v>30</v>
      </c>
      <c r="H113" t="s">
        <v>31</v>
      </c>
      <c r="I113" t="s">
        <v>32</v>
      </c>
      <c r="J113" t="s">
        <v>33</v>
      </c>
      <c r="K113" t="s">
        <v>34</v>
      </c>
      <c r="L113" t="s">
        <v>35</v>
      </c>
      <c r="M113" t="s">
        <v>36</v>
      </c>
      <c r="N113" t="s">
        <v>37</v>
      </c>
      <c r="O113" t="s">
        <v>78</v>
      </c>
      <c r="P113" t="s">
        <v>79</v>
      </c>
      <c r="Q113" t="s">
        <v>55</v>
      </c>
      <c r="R113" t="s">
        <v>85</v>
      </c>
      <c r="S113" t="s">
        <v>74</v>
      </c>
      <c r="T113" t="s">
        <v>75</v>
      </c>
      <c r="U113" t="s">
        <v>1715</v>
      </c>
      <c r="V113">
        <v>7000000</v>
      </c>
      <c r="W113">
        <v>0</v>
      </c>
      <c r="Y113">
        <v>0</v>
      </c>
      <c r="Z113">
        <v>0</v>
      </c>
      <c r="AA113">
        <v>0</v>
      </c>
      <c r="AB113">
        <v>7000000</v>
      </c>
      <c r="AC113" t="s">
        <v>1684</v>
      </c>
      <c r="AD113" t="s">
        <v>1712</v>
      </c>
      <c r="AE113" t="s">
        <v>1716</v>
      </c>
      <c r="AF113" t="s">
        <v>1717</v>
      </c>
      <c r="AG113" t="s">
        <v>44</v>
      </c>
      <c r="AJ113" t="s">
        <v>1311</v>
      </c>
      <c r="AK113" t="s">
        <v>1312</v>
      </c>
      <c r="AL113" t="s">
        <v>1336</v>
      </c>
      <c r="AM113" t="s">
        <v>1314</v>
      </c>
    </row>
    <row r="114" spans="1:39" x14ac:dyDescent="0.3">
      <c r="A114" t="s">
        <v>24</v>
      </c>
      <c r="B114" t="s">
        <v>25</v>
      </c>
      <c r="C114" t="s">
        <v>26</v>
      </c>
      <c r="D114" t="s">
        <v>27</v>
      </c>
      <c r="E114" t="s">
        <v>28</v>
      </c>
      <c r="F114" t="s">
        <v>29</v>
      </c>
      <c r="G114" t="s">
        <v>30</v>
      </c>
      <c r="H114" t="s">
        <v>31</v>
      </c>
      <c r="I114" t="s">
        <v>32</v>
      </c>
      <c r="J114" t="s">
        <v>33</v>
      </c>
      <c r="K114" t="s">
        <v>34</v>
      </c>
      <c r="L114" t="s">
        <v>35</v>
      </c>
      <c r="M114" t="s">
        <v>36</v>
      </c>
      <c r="N114" t="s">
        <v>37</v>
      </c>
      <c r="O114" t="s">
        <v>86</v>
      </c>
      <c r="P114" t="s">
        <v>87</v>
      </c>
      <c r="Q114" t="s">
        <v>40</v>
      </c>
      <c r="R114" t="s">
        <v>88</v>
      </c>
      <c r="S114" t="s">
        <v>42</v>
      </c>
      <c r="T114" t="s">
        <v>43</v>
      </c>
      <c r="U114" t="s">
        <v>1718</v>
      </c>
      <c r="V114">
        <v>2000000</v>
      </c>
      <c r="W114">
        <v>0</v>
      </c>
      <c r="Y114">
        <v>0</v>
      </c>
      <c r="Z114">
        <v>0</v>
      </c>
      <c r="AA114">
        <v>0</v>
      </c>
      <c r="AB114">
        <v>2000000</v>
      </c>
      <c r="AC114" t="s">
        <v>1719</v>
      </c>
      <c r="AD114" t="s">
        <v>1720</v>
      </c>
      <c r="AE114" t="s">
        <v>1721</v>
      </c>
      <c r="AF114" t="s">
        <v>1722</v>
      </c>
      <c r="AG114" t="s">
        <v>44</v>
      </c>
      <c r="AJ114" t="s">
        <v>1311</v>
      </c>
      <c r="AK114" t="s">
        <v>1312</v>
      </c>
      <c r="AL114" t="s">
        <v>1313</v>
      </c>
      <c r="AM114" t="s">
        <v>1314</v>
      </c>
    </row>
    <row r="115" spans="1:39" x14ac:dyDescent="0.3">
      <c r="A115" t="s">
        <v>24</v>
      </c>
      <c r="B115" t="s">
        <v>25</v>
      </c>
      <c r="C115" t="s">
        <v>26</v>
      </c>
      <c r="D115" t="s">
        <v>27</v>
      </c>
      <c r="E115" t="s">
        <v>28</v>
      </c>
      <c r="F115" t="s">
        <v>29</v>
      </c>
      <c r="G115" t="s">
        <v>30</v>
      </c>
      <c r="H115" t="s">
        <v>31</v>
      </c>
      <c r="I115" t="s">
        <v>32</v>
      </c>
      <c r="J115" t="s">
        <v>33</v>
      </c>
      <c r="K115" t="s">
        <v>34</v>
      </c>
      <c r="L115" t="s">
        <v>35</v>
      </c>
      <c r="M115" t="s">
        <v>36</v>
      </c>
      <c r="N115" t="s">
        <v>37</v>
      </c>
      <c r="O115" t="s">
        <v>86</v>
      </c>
      <c r="P115" t="s">
        <v>87</v>
      </c>
      <c r="Q115" t="s">
        <v>40</v>
      </c>
      <c r="R115" t="s">
        <v>88</v>
      </c>
      <c r="S115" t="s">
        <v>42</v>
      </c>
      <c r="T115" t="s">
        <v>43</v>
      </c>
      <c r="U115" t="s">
        <v>1723</v>
      </c>
      <c r="V115">
        <v>2000000</v>
      </c>
      <c r="W115">
        <v>0</v>
      </c>
      <c r="Y115">
        <v>0</v>
      </c>
      <c r="Z115">
        <v>0</v>
      </c>
      <c r="AA115">
        <v>0</v>
      </c>
      <c r="AB115">
        <v>2000000</v>
      </c>
      <c r="AC115" t="s">
        <v>1719</v>
      </c>
      <c r="AD115" t="s">
        <v>1720</v>
      </c>
      <c r="AE115" t="s">
        <v>1724</v>
      </c>
      <c r="AF115" t="s">
        <v>1725</v>
      </c>
      <c r="AG115" t="s">
        <v>44</v>
      </c>
      <c r="AJ115" t="s">
        <v>1311</v>
      </c>
      <c r="AK115" t="s">
        <v>1312</v>
      </c>
      <c r="AL115" t="s">
        <v>1313</v>
      </c>
      <c r="AM115" t="s">
        <v>1314</v>
      </c>
    </row>
    <row r="116" spans="1:39" x14ac:dyDescent="0.3">
      <c r="A116" t="s">
        <v>24</v>
      </c>
      <c r="B116" t="s">
        <v>25</v>
      </c>
      <c r="C116" t="s">
        <v>26</v>
      </c>
      <c r="D116" t="s">
        <v>27</v>
      </c>
      <c r="E116" t="s">
        <v>28</v>
      </c>
      <c r="F116" t="s">
        <v>29</v>
      </c>
      <c r="G116" t="s">
        <v>30</v>
      </c>
      <c r="H116" t="s">
        <v>31</v>
      </c>
      <c r="I116" t="s">
        <v>32</v>
      </c>
      <c r="J116" t="s">
        <v>33</v>
      </c>
      <c r="K116" t="s">
        <v>34</v>
      </c>
      <c r="L116" t="s">
        <v>35</v>
      </c>
      <c r="M116" t="s">
        <v>36</v>
      </c>
      <c r="N116" t="s">
        <v>37</v>
      </c>
      <c r="O116" t="s">
        <v>86</v>
      </c>
      <c r="P116" t="s">
        <v>87</v>
      </c>
      <c r="Q116" t="s">
        <v>40</v>
      </c>
      <c r="R116" t="s">
        <v>88</v>
      </c>
      <c r="S116" t="s">
        <v>42</v>
      </c>
      <c r="T116" t="s">
        <v>43</v>
      </c>
      <c r="U116" t="s">
        <v>1726</v>
      </c>
      <c r="V116">
        <v>6000000</v>
      </c>
      <c r="W116">
        <v>0</v>
      </c>
      <c r="Y116">
        <v>0</v>
      </c>
      <c r="Z116">
        <v>0</v>
      </c>
      <c r="AA116">
        <v>0</v>
      </c>
      <c r="AB116">
        <v>6000000</v>
      </c>
      <c r="AC116" t="s">
        <v>1719</v>
      </c>
      <c r="AD116" t="s">
        <v>1720</v>
      </c>
      <c r="AE116" t="s">
        <v>1727</v>
      </c>
      <c r="AF116" t="s">
        <v>1728</v>
      </c>
      <c r="AG116" t="s">
        <v>44</v>
      </c>
      <c r="AJ116" t="s">
        <v>1311</v>
      </c>
      <c r="AK116" t="s">
        <v>1312</v>
      </c>
      <c r="AL116" t="s">
        <v>1313</v>
      </c>
      <c r="AM116" t="s">
        <v>1314</v>
      </c>
    </row>
    <row r="117" spans="1:39" x14ac:dyDescent="0.3">
      <c r="A117" t="s">
        <v>24</v>
      </c>
      <c r="B117" t="s">
        <v>25</v>
      </c>
      <c r="C117" t="s">
        <v>26</v>
      </c>
      <c r="D117" t="s">
        <v>27</v>
      </c>
      <c r="E117" t="s">
        <v>28</v>
      </c>
      <c r="F117" t="s">
        <v>29</v>
      </c>
      <c r="G117" t="s">
        <v>30</v>
      </c>
      <c r="H117" t="s">
        <v>31</v>
      </c>
      <c r="I117" t="s">
        <v>32</v>
      </c>
      <c r="J117" t="s">
        <v>33</v>
      </c>
      <c r="K117" t="s">
        <v>34</v>
      </c>
      <c r="L117" t="s">
        <v>35</v>
      </c>
      <c r="M117" t="s">
        <v>36</v>
      </c>
      <c r="N117" t="s">
        <v>37</v>
      </c>
      <c r="O117" t="s">
        <v>86</v>
      </c>
      <c r="P117" t="s">
        <v>87</v>
      </c>
      <c r="Q117" t="s">
        <v>40</v>
      </c>
      <c r="R117" t="s">
        <v>88</v>
      </c>
      <c r="S117" t="s">
        <v>42</v>
      </c>
      <c r="T117" t="s">
        <v>43</v>
      </c>
      <c r="U117" t="s">
        <v>1729</v>
      </c>
      <c r="V117">
        <v>5625000</v>
      </c>
      <c r="W117">
        <v>0</v>
      </c>
      <c r="Y117">
        <v>0</v>
      </c>
      <c r="Z117">
        <v>0</v>
      </c>
      <c r="AA117">
        <v>0</v>
      </c>
      <c r="AB117">
        <v>5625000</v>
      </c>
      <c r="AC117" t="s">
        <v>1719</v>
      </c>
      <c r="AD117" t="s">
        <v>1720</v>
      </c>
      <c r="AE117" t="s">
        <v>1730</v>
      </c>
      <c r="AF117" t="s">
        <v>1731</v>
      </c>
      <c r="AG117" t="s">
        <v>44</v>
      </c>
      <c r="AJ117" t="s">
        <v>1311</v>
      </c>
      <c r="AK117" t="s">
        <v>1312</v>
      </c>
      <c r="AL117" t="s">
        <v>1313</v>
      </c>
      <c r="AM117" t="s">
        <v>1314</v>
      </c>
    </row>
    <row r="118" spans="1:39" x14ac:dyDescent="0.3">
      <c r="A118" t="s">
        <v>24</v>
      </c>
      <c r="B118" t="s">
        <v>25</v>
      </c>
      <c r="C118" t="s">
        <v>26</v>
      </c>
      <c r="D118" t="s">
        <v>27</v>
      </c>
      <c r="E118" t="s">
        <v>28</v>
      </c>
      <c r="F118" t="s">
        <v>29</v>
      </c>
      <c r="G118" t="s">
        <v>30</v>
      </c>
      <c r="H118" t="s">
        <v>31</v>
      </c>
      <c r="I118" t="s">
        <v>32</v>
      </c>
      <c r="J118" t="s">
        <v>33</v>
      </c>
      <c r="K118" t="s">
        <v>34</v>
      </c>
      <c r="L118" t="s">
        <v>35</v>
      </c>
      <c r="M118" t="s">
        <v>36</v>
      </c>
      <c r="N118" t="s">
        <v>37</v>
      </c>
      <c r="O118" t="s">
        <v>86</v>
      </c>
      <c r="P118" t="s">
        <v>87</v>
      </c>
      <c r="Q118" t="s">
        <v>40</v>
      </c>
      <c r="R118" t="s">
        <v>88</v>
      </c>
      <c r="S118" t="s">
        <v>42</v>
      </c>
      <c r="T118" t="s">
        <v>43</v>
      </c>
      <c r="U118" t="s">
        <v>1732</v>
      </c>
      <c r="V118">
        <v>4875000</v>
      </c>
      <c r="W118">
        <v>0</v>
      </c>
      <c r="Y118">
        <v>0</v>
      </c>
      <c r="Z118">
        <v>0</v>
      </c>
      <c r="AA118">
        <v>0</v>
      </c>
      <c r="AB118">
        <v>4875000</v>
      </c>
      <c r="AC118" t="s">
        <v>1719</v>
      </c>
      <c r="AD118" t="s">
        <v>1720</v>
      </c>
      <c r="AE118" t="s">
        <v>1733</v>
      </c>
      <c r="AF118" t="s">
        <v>1734</v>
      </c>
      <c r="AG118" t="s">
        <v>44</v>
      </c>
      <c r="AJ118" t="s">
        <v>1311</v>
      </c>
      <c r="AK118" t="s">
        <v>1312</v>
      </c>
      <c r="AL118" t="s">
        <v>1313</v>
      </c>
      <c r="AM118" t="s">
        <v>1314</v>
      </c>
    </row>
    <row r="119" spans="1:39" x14ac:dyDescent="0.3">
      <c r="A119" t="s">
        <v>24</v>
      </c>
      <c r="B119" t="s">
        <v>25</v>
      </c>
      <c r="C119" t="s">
        <v>26</v>
      </c>
      <c r="D119" t="s">
        <v>27</v>
      </c>
      <c r="E119" t="s">
        <v>28</v>
      </c>
      <c r="F119" t="s">
        <v>29</v>
      </c>
      <c r="G119" t="s">
        <v>30</v>
      </c>
      <c r="H119" t="s">
        <v>31</v>
      </c>
      <c r="I119" t="s">
        <v>32</v>
      </c>
      <c r="J119" t="s">
        <v>33</v>
      </c>
      <c r="K119" t="s">
        <v>34</v>
      </c>
      <c r="L119" t="s">
        <v>35</v>
      </c>
      <c r="M119" t="s">
        <v>36</v>
      </c>
      <c r="N119" t="s">
        <v>37</v>
      </c>
      <c r="O119" t="s">
        <v>86</v>
      </c>
      <c r="P119" t="s">
        <v>87</v>
      </c>
      <c r="Q119" t="s">
        <v>40</v>
      </c>
      <c r="R119" t="s">
        <v>88</v>
      </c>
      <c r="S119" t="s">
        <v>47</v>
      </c>
      <c r="T119" t="s">
        <v>48</v>
      </c>
      <c r="U119" t="s">
        <v>1735</v>
      </c>
      <c r="V119">
        <v>20000000</v>
      </c>
      <c r="W119">
        <v>0</v>
      </c>
      <c r="Y119">
        <v>0</v>
      </c>
      <c r="Z119">
        <v>0</v>
      </c>
      <c r="AA119">
        <v>0</v>
      </c>
      <c r="AB119">
        <v>20000000</v>
      </c>
      <c r="AC119" t="s">
        <v>1719</v>
      </c>
      <c r="AD119" t="s">
        <v>1736</v>
      </c>
      <c r="AE119" t="s">
        <v>1737</v>
      </c>
      <c r="AF119" t="s">
        <v>1738</v>
      </c>
      <c r="AG119" t="s">
        <v>44</v>
      </c>
      <c r="AJ119" t="s">
        <v>1311</v>
      </c>
      <c r="AK119" t="s">
        <v>1312</v>
      </c>
      <c r="AL119" t="s">
        <v>1336</v>
      </c>
      <c r="AM119" t="s">
        <v>1314</v>
      </c>
    </row>
    <row r="120" spans="1:39" x14ac:dyDescent="0.3">
      <c r="A120" t="s">
        <v>24</v>
      </c>
      <c r="B120" t="s">
        <v>25</v>
      </c>
      <c r="C120" t="s">
        <v>26</v>
      </c>
      <c r="D120" t="s">
        <v>27</v>
      </c>
      <c r="E120" t="s">
        <v>28</v>
      </c>
      <c r="F120" t="s">
        <v>29</v>
      </c>
      <c r="G120" t="s">
        <v>30</v>
      </c>
      <c r="H120" t="s">
        <v>31</v>
      </c>
      <c r="I120" t="s">
        <v>32</v>
      </c>
      <c r="J120" t="s">
        <v>33</v>
      </c>
      <c r="K120" t="s">
        <v>34</v>
      </c>
      <c r="L120" t="s">
        <v>35</v>
      </c>
      <c r="M120" t="s">
        <v>36</v>
      </c>
      <c r="N120" t="s">
        <v>37</v>
      </c>
      <c r="O120" t="s">
        <v>86</v>
      </c>
      <c r="P120" t="s">
        <v>87</v>
      </c>
      <c r="Q120" t="s">
        <v>40</v>
      </c>
      <c r="R120" t="s">
        <v>88</v>
      </c>
      <c r="S120" t="s">
        <v>47</v>
      </c>
      <c r="T120" t="s">
        <v>48</v>
      </c>
      <c r="U120" t="s">
        <v>1739</v>
      </c>
      <c r="V120">
        <v>35000000</v>
      </c>
      <c r="W120">
        <v>0</v>
      </c>
      <c r="Y120">
        <v>0</v>
      </c>
      <c r="Z120">
        <v>0</v>
      </c>
      <c r="AA120">
        <v>0</v>
      </c>
      <c r="AB120">
        <v>35000000</v>
      </c>
      <c r="AC120" t="s">
        <v>1719</v>
      </c>
      <c r="AD120" t="s">
        <v>1736</v>
      </c>
      <c r="AE120" t="s">
        <v>1740</v>
      </c>
      <c r="AF120" t="s">
        <v>1741</v>
      </c>
      <c r="AG120" t="s">
        <v>44</v>
      </c>
      <c r="AJ120" t="s">
        <v>1311</v>
      </c>
      <c r="AK120" t="s">
        <v>1312</v>
      </c>
      <c r="AL120" t="s">
        <v>1336</v>
      </c>
      <c r="AM120" t="s">
        <v>1314</v>
      </c>
    </row>
    <row r="121" spans="1:39" x14ac:dyDescent="0.3">
      <c r="A121" t="s">
        <v>24</v>
      </c>
      <c r="B121" t="s">
        <v>25</v>
      </c>
      <c r="C121" t="s">
        <v>26</v>
      </c>
      <c r="D121" t="s">
        <v>27</v>
      </c>
      <c r="E121" t="s">
        <v>28</v>
      </c>
      <c r="F121" t="s">
        <v>29</v>
      </c>
      <c r="G121" t="s">
        <v>30</v>
      </c>
      <c r="H121" t="s">
        <v>31</v>
      </c>
      <c r="I121" t="s">
        <v>32</v>
      </c>
      <c r="J121" t="s">
        <v>33</v>
      </c>
      <c r="K121" t="s">
        <v>34</v>
      </c>
      <c r="L121" t="s">
        <v>35</v>
      </c>
      <c r="M121" t="s">
        <v>36</v>
      </c>
      <c r="N121" t="s">
        <v>37</v>
      </c>
      <c r="O121" t="s">
        <v>86</v>
      </c>
      <c r="P121" t="s">
        <v>87</v>
      </c>
      <c r="Q121" t="s">
        <v>40</v>
      </c>
      <c r="R121" t="s">
        <v>88</v>
      </c>
      <c r="S121" t="s">
        <v>74</v>
      </c>
      <c r="T121" t="s">
        <v>75</v>
      </c>
      <c r="U121" t="s">
        <v>1742</v>
      </c>
      <c r="V121">
        <v>21000000</v>
      </c>
      <c r="W121">
        <v>0</v>
      </c>
      <c r="Y121">
        <v>0</v>
      </c>
      <c r="Z121">
        <v>0</v>
      </c>
      <c r="AA121">
        <v>0</v>
      </c>
      <c r="AB121">
        <v>21000000</v>
      </c>
      <c r="AC121" t="s">
        <v>1719</v>
      </c>
      <c r="AD121" t="s">
        <v>1743</v>
      </c>
      <c r="AE121" t="s">
        <v>1744</v>
      </c>
      <c r="AF121" t="s">
        <v>1745</v>
      </c>
      <c r="AG121" t="s">
        <v>44</v>
      </c>
      <c r="AJ121" t="s">
        <v>1311</v>
      </c>
      <c r="AK121" t="s">
        <v>1312</v>
      </c>
      <c r="AL121" t="s">
        <v>1336</v>
      </c>
      <c r="AM121" t="s">
        <v>1314</v>
      </c>
    </row>
    <row r="122" spans="1:39" x14ac:dyDescent="0.3">
      <c r="A122" t="s">
        <v>24</v>
      </c>
      <c r="B122" t="s">
        <v>25</v>
      </c>
      <c r="C122" t="s">
        <v>26</v>
      </c>
      <c r="D122" t="s">
        <v>27</v>
      </c>
      <c r="E122" t="s">
        <v>28</v>
      </c>
      <c r="F122" t="s">
        <v>29</v>
      </c>
      <c r="G122" t="s">
        <v>30</v>
      </c>
      <c r="H122" t="s">
        <v>31</v>
      </c>
      <c r="I122" t="s">
        <v>32</v>
      </c>
      <c r="J122" t="s">
        <v>33</v>
      </c>
      <c r="K122" t="s">
        <v>34</v>
      </c>
      <c r="L122" t="s">
        <v>35</v>
      </c>
      <c r="M122" t="s">
        <v>36</v>
      </c>
      <c r="N122" t="s">
        <v>37</v>
      </c>
      <c r="O122" t="s">
        <v>86</v>
      </c>
      <c r="P122" t="s">
        <v>87</v>
      </c>
      <c r="Q122" t="s">
        <v>51</v>
      </c>
      <c r="R122" t="s">
        <v>89</v>
      </c>
      <c r="S122" t="s">
        <v>42</v>
      </c>
      <c r="T122" t="s">
        <v>43</v>
      </c>
      <c r="U122" t="s">
        <v>1746</v>
      </c>
      <c r="V122">
        <v>1000000</v>
      </c>
      <c r="W122">
        <v>0</v>
      </c>
      <c r="Y122">
        <v>0</v>
      </c>
      <c r="Z122">
        <v>0</v>
      </c>
      <c r="AA122">
        <v>0</v>
      </c>
      <c r="AB122">
        <v>1000000</v>
      </c>
      <c r="AC122" t="s">
        <v>1747</v>
      </c>
      <c r="AD122" t="s">
        <v>1748</v>
      </c>
      <c r="AE122" t="s">
        <v>1749</v>
      </c>
      <c r="AF122" t="s">
        <v>1750</v>
      </c>
      <c r="AG122" t="s">
        <v>44</v>
      </c>
      <c r="AJ122" t="s">
        <v>1311</v>
      </c>
      <c r="AK122" t="s">
        <v>1312</v>
      </c>
      <c r="AL122" t="s">
        <v>1313</v>
      </c>
      <c r="AM122" t="s">
        <v>1314</v>
      </c>
    </row>
    <row r="123" spans="1:39" x14ac:dyDescent="0.3">
      <c r="A123" t="s">
        <v>24</v>
      </c>
      <c r="B123" t="s">
        <v>25</v>
      </c>
      <c r="C123" t="s">
        <v>26</v>
      </c>
      <c r="D123" t="s">
        <v>27</v>
      </c>
      <c r="E123" t="s">
        <v>28</v>
      </c>
      <c r="F123" t="s">
        <v>29</v>
      </c>
      <c r="G123" t="s">
        <v>30</v>
      </c>
      <c r="H123" t="s">
        <v>31</v>
      </c>
      <c r="I123" t="s">
        <v>32</v>
      </c>
      <c r="J123" t="s">
        <v>33</v>
      </c>
      <c r="K123" t="s">
        <v>34</v>
      </c>
      <c r="L123" t="s">
        <v>35</v>
      </c>
      <c r="M123" t="s">
        <v>36</v>
      </c>
      <c r="N123" t="s">
        <v>37</v>
      </c>
      <c r="O123" t="s">
        <v>86</v>
      </c>
      <c r="P123" t="s">
        <v>87</v>
      </c>
      <c r="Q123" t="s">
        <v>51</v>
      </c>
      <c r="R123" t="s">
        <v>89</v>
      </c>
      <c r="S123" t="s">
        <v>42</v>
      </c>
      <c r="T123" t="s">
        <v>43</v>
      </c>
      <c r="U123" t="s">
        <v>1751</v>
      </c>
      <c r="V123">
        <v>1000000</v>
      </c>
      <c r="W123">
        <v>0</v>
      </c>
      <c r="Y123">
        <v>0</v>
      </c>
      <c r="Z123">
        <v>0</v>
      </c>
      <c r="AA123">
        <v>0</v>
      </c>
      <c r="AB123">
        <v>1000000</v>
      </c>
      <c r="AC123" t="s">
        <v>1747</v>
      </c>
      <c r="AD123" t="s">
        <v>1748</v>
      </c>
      <c r="AE123" t="s">
        <v>1752</v>
      </c>
      <c r="AF123" t="s">
        <v>1753</v>
      </c>
      <c r="AG123" t="s">
        <v>44</v>
      </c>
      <c r="AJ123" t="s">
        <v>1311</v>
      </c>
      <c r="AK123" t="s">
        <v>1312</v>
      </c>
      <c r="AL123" t="s">
        <v>1313</v>
      </c>
      <c r="AM123" t="s">
        <v>1314</v>
      </c>
    </row>
    <row r="124" spans="1:39" x14ac:dyDescent="0.3">
      <c r="A124" t="s">
        <v>24</v>
      </c>
      <c r="B124" t="s">
        <v>25</v>
      </c>
      <c r="C124" t="s">
        <v>26</v>
      </c>
      <c r="D124" t="s">
        <v>27</v>
      </c>
      <c r="E124" t="s">
        <v>28</v>
      </c>
      <c r="F124" t="s">
        <v>29</v>
      </c>
      <c r="G124" t="s">
        <v>30</v>
      </c>
      <c r="H124" t="s">
        <v>31</v>
      </c>
      <c r="I124" t="s">
        <v>32</v>
      </c>
      <c r="J124" t="s">
        <v>33</v>
      </c>
      <c r="K124" t="s">
        <v>34</v>
      </c>
      <c r="L124" t="s">
        <v>35</v>
      </c>
      <c r="M124" t="s">
        <v>36</v>
      </c>
      <c r="N124" t="s">
        <v>37</v>
      </c>
      <c r="O124" t="s">
        <v>86</v>
      </c>
      <c r="P124" t="s">
        <v>87</v>
      </c>
      <c r="Q124" t="s">
        <v>51</v>
      </c>
      <c r="R124" t="s">
        <v>89</v>
      </c>
      <c r="S124" t="s">
        <v>42</v>
      </c>
      <c r="T124" t="s">
        <v>43</v>
      </c>
      <c r="U124" t="s">
        <v>1754</v>
      </c>
      <c r="V124">
        <v>1150000</v>
      </c>
      <c r="W124">
        <v>0</v>
      </c>
      <c r="Y124">
        <v>0</v>
      </c>
      <c r="Z124">
        <v>0</v>
      </c>
      <c r="AA124">
        <v>0</v>
      </c>
      <c r="AB124">
        <v>1150000</v>
      </c>
      <c r="AC124" t="s">
        <v>1747</v>
      </c>
      <c r="AD124" t="s">
        <v>1748</v>
      </c>
      <c r="AE124" t="s">
        <v>1755</v>
      </c>
      <c r="AF124" t="s">
        <v>1756</v>
      </c>
      <c r="AG124" t="s">
        <v>44</v>
      </c>
      <c r="AJ124" t="s">
        <v>1311</v>
      </c>
      <c r="AK124" t="s">
        <v>1312</v>
      </c>
      <c r="AL124" t="s">
        <v>1313</v>
      </c>
      <c r="AM124" t="s">
        <v>1314</v>
      </c>
    </row>
    <row r="125" spans="1:39" x14ac:dyDescent="0.3">
      <c r="A125" t="s">
        <v>24</v>
      </c>
      <c r="B125" t="s">
        <v>25</v>
      </c>
      <c r="C125" t="s">
        <v>26</v>
      </c>
      <c r="D125" t="s">
        <v>27</v>
      </c>
      <c r="E125" t="s">
        <v>28</v>
      </c>
      <c r="F125" t="s">
        <v>29</v>
      </c>
      <c r="G125" t="s">
        <v>30</v>
      </c>
      <c r="H125" t="s">
        <v>31</v>
      </c>
      <c r="I125" t="s">
        <v>32</v>
      </c>
      <c r="J125" t="s">
        <v>33</v>
      </c>
      <c r="K125" t="s">
        <v>34</v>
      </c>
      <c r="L125" t="s">
        <v>35</v>
      </c>
      <c r="M125" t="s">
        <v>36</v>
      </c>
      <c r="N125" t="s">
        <v>37</v>
      </c>
      <c r="O125" t="s">
        <v>86</v>
      </c>
      <c r="P125" t="s">
        <v>87</v>
      </c>
      <c r="Q125" t="s">
        <v>51</v>
      </c>
      <c r="R125" t="s">
        <v>89</v>
      </c>
      <c r="S125" t="s">
        <v>42</v>
      </c>
      <c r="T125" t="s">
        <v>43</v>
      </c>
      <c r="U125" t="s">
        <v>1757</v>
      </c>
      <c r="V125">
        <v>25000000</v>
      </c>
      <c r="W125">
        <v>0</v>
      </c>
      <c r="Y125">
        <v>0</v>
      </c>
      <c r="Z125">
        <v>0</v>
      </c>
      <c r="AA125">
        <v>0</v>
      </c>
      <c r="AB125">
        <v>25000000</v>
      </c>
      <c r="AC125" t="s">
        <v>1747</v>
      </c>
      <c r="AD125" t="s">
        <v>1748</v>
      </c>
      <c r="AE125" t="s">
        <v>1758</v>
      </c>
      <c r="AF125" t="s">
        <v>1759</v>
      </c>
      <c r="AG125" t="s">
        <v>44</v>
      </c>
      <c r="AJ125" t="s">
        <v>1311</v>
      </c>
      <c r="AK125" t="s">
        <v>1312</v>
      </c>
      <c r="AL125" t="s">
        <v>1313</v>
      </c>
      <c r="AM125" t="s">
        <v>1314</v>
      </c>
    </row>
    <row r="126" spans="1:39" x14ac:dyDescent="0.3">
      <c r="A126" t="s">
        <v>24</v>
      </c>
      <c r="B126" t="s">
        <v>25</v>
      </c>
      <c r="C126" t="s">
        <v>26</v>
      </c>
      <c r="D126" t="s">
        <v>27</v>
      </c>
      <c r="E126" t="s">
        <v>28</v>
      </c>
      <c r="F126" t="s">
        <v>29</v>
      </c>
      <c r="G126" t="s">
        <v>30</v>
      </c>
      <c r="H126" t="s">
        <v>31</v>
      </c>
      <c r="I126" t="s">
        <v>32</v>
      </c>
      <c r="J126" t="s">
        <v>33</v>
      </c>
      <c r="K126" t="s">
        <v>34</v>
      </c>
      <c r="L126" t="s">
        <v>35</v>
      </c>
      <c r="M126" t="s">
        <v>36</v>
      </c>
      <c r="N126" t="s">
        <v>37</v>
      </c>
      <c r="O126" t="s">
        <v>86</v>
      </c>
      <c r="P126" t="s">
        <v>87</v>
      </c>
      <c r="Q126" t="s">
        <v>51</v>
      </c>
      <c r="R126" t="s">
        <v>89</v>
      </c>
      <c r="S126" t="s">
        <v>42</v>
      </c>
      <c r="T126" t="s">
        <v>43</v>
      </c>
      <c r="U126" t="s">
        <v>1760</v>
      </c>
      <c r="V126">
        <v>3750000</v>
      </c>
      <c r="W126">
        <v>0</v>
      </c>
      <c r="Y126">
        <v>0</v>
      </c>
      <c r="Z126">
        <v>0</v>
      </c>
      <c r="AA126">
        <v>0</v>
      </c>
      <c r="AB126">
        <v>3750000</v>
      </c>
      <c r="AC126" t="s">
        <v>1747</v>
      </c>
      <c r="AD126" t="s">
        <v>1748</v>
      </c>
      <c r="AE126" t="s">
        <v>1761</v>
      </c>
      <c r="AF126" t="s">
        <v>1762</v>
      </c>
      <c r="AG126" t="s">
        <v>44</v>
      </c>
      <c r="AJ126" t="s">
        <v>1311</v>
      </c>
      <c r="AK126" t="s">
        <v>1312</v>
      </c>
      <c r="AL126" t="s">
        <v>1313</v>
      </c>
      <c r="AM126" t="s">
        <v>1314</v>
      </c>
    </row>
    <row r="127" spans="1:39" x14ac:dyDescent="0.3">
      <c r="A127" t="s">
        <v>24</v>
      </c>
      <c r="B127" t="s">
        <v>25</v>
      </c>
      <c r="C127" t="s">
        <v>26</v>
      </c>
      <c r="D127" t="s">
        <v>27</v>
      </c>
      <c r="E127" t="s">
        <v>28</v>
      </c>
      <c r="F127" t="s">
        <v>29</v>
      </c>
      <c r="G127" t="s">
        <v>30</v>
      </c>
      <c r="H127" t="s">
        <v>31</v>
      </c>
      <c r="I127" t="s">
        <v>32</v>
      </c>
      <c r="J127" t="s">
        <v>33</v>
      </c>
      <c r="K127" t="s">
        <v>34</v>
      </c>
      <c r="L127" t="s">
        <v>35</v>
      </c>
      <c r="M127" t="s">
        <v>36</v>
      </c>
      <c r="N127" t="s">
        <v>37</v>
      </c>
      <c r="O127" t="s">
        <v>86</v>
      </c>
      <c r="P127" t="s">
        <v>87</v>
      </c>
      <c r="Q127" t="s">
        <v>51</v>
      </c>
      <c r="R127" t="s">
        <v>89</v>
      </c>
      <c r="S127" t="s">
        <v>42</v>
      </c>
      <c r="T127" t="s">
        <v>43</v>
      </c>
      <c r="U127" t="s">
        <v>1763</v>
      </c>
      <c r="V127">
        <v>3750000</v>
      </c>
      <c r="W127">
        <v>0</v>
      </c>
      <c r="Y127">
        <v>0</v>
      </c>
      <c r="Z127">
        <v>0</v>
      </c>
      <c r="AA127">
        <v>0</v>
      </c>
      <c r="AB127">
        <v>3750000</v>
      </c>
      <c r="AC127" t="s">
        <v>1747</v>
      </c>
      <c r="AD127" t="s">
        <v>1748</v>
      </c>
      <c r="AE127" t="s">
        <v>1764</v>
      </c>
      <c r="AF127" t="s">
        <v>1765</v>
      </c>
      <c r="AG127" t="s">
        <v>44</v>
      </c>
      <c r="AJ127" t="s">
        <v>1311</v>
      </c>
      <c r="AK127" t="s">
        <v>1312</v>
      </c>
      <c r="AL127" t="s">
        <v>1313</v>
      </c>
      <c r="AM127" t="s">
        <v>1314</v>
      </c>
    </row>
    <row r="128" spans="1:39" x14ac:dyDescent="0.3">
      <c r="A128" t="s">
        <v>24</v>
      </c>
      <c r="B128" t="s">
        <v>25</v>
      </c>
      <c r="C128" t="s">
        <v>26</v>
      </c>
      <c r="D128" t="s">
        <v>27</v>
      </c>
      <c r="E128" t="s">
        <v>28</v>
      </c>
      <c r="F128" t="s">
        <v>29</v>
      </c>
      <c r="G128" t="s">
        <v>30</v>
      </c>
      <c r="H128" t="s">
        <v>31</v>
      </c>
      <c r="I128" t="s">
        <v>32</v>
      </c>
      <c r="J128" t="s">
        <v>33</v>
      </c>
      <c r="K128" t="s">
        <v>34</v>
      </c>
      <c r="L128" t="s">
        <v>35</v>
      </c>
      <c r="M128" t="s">
        <v>36</v>
      </c>
      <c r="N128" t="s">
        <v>37</v>
      </c>
      <c r="O128" t="s">
        <v>86</v>
      </c>
      <c r="P128" t="s">
        <v>87</v>
      </c>
      <c r="Q128" t="s">
        <v>51</v>
      </c>
      <c r="R128" t="s">
        <v>89</v>
      </c>
      <c r="S128" t="s">
        <v>47</v>
      </c>
      <c r="T128" t="s">
        <v>48</v>
      </c>
      <c r="U128" t="s">
        <v>1766</v>
      </c>
      <c r="V128">
        <v>51250000</v>
      </c>
      <c r="W128">
        <v>0</v>
      </c>
      <c r="Y128">
        <v>0</v>
      </c>
      <c r="Z128">
        <v>0</v>
      </c>
      <c r="AA128">
        <v>0</v>
      </c>
      <c r="AB128">
        <v>51250000</v>
      </c>
      <c r="AC128" t="s">
        <v>1747</v>
      </c>
      <c r="AD128" t="s">
        <v>1767</v>
      </c>
      <c r="AE128" t="s">
        <v>1768</v>
      </c>
      <c r="AF128" t="s">
        <v>1769</v>
      </c>
      <c r="AG128" t="s">
        <v>44</v>
      </c>
      <c r="AJ128" t="s">
        <v>1311</v>
      </c>
      <c r="AK128" t="s">
        <v>1312</v>
      </c>
      <c r="AL128" t="s">
        <v>1336</v>
      </c>
      <c r="AM128" t="s">
        <v>1314</v>
      </c>
    </row>
    <row r="129" spans="1:39" x14ac:dyDescent="0.3">
      <c r="A129" t="s">
        <v>24</v>
      </c>
      <c r="B129" t="s">
        <v>25</v>
      </c>
      <c r="C129" t="s">
        <v>26</v>
      </c>
      <c r="D129" t="s">
        <v>27</v>
      </c>
      <c r="E129" t="s">
        <v>28</v>
      </c>
      <c r="F129" t="s">
        <v>29</v>
      </c>
      <c r="G129" t="s">
        <v>30</v>
      </c>
      <c r="H129" t="s">
        <v>31</v>
      </c>
      <c r="I129" t="s">
        <v>32</v>
      </c>
      <c r="J129" t="s">
        <v>33</v>
      </c>
      <c r="K129" t="s">
        <v>34</v>
      </c>
      <c r="L129" t="s">
        <v>35</v>
      </c>
      <c r="M129" t="s">
        <v>36</v>
      </c>
      <c r="N129" t="s">
        <v>37</v>
      </c>
      <c r="O129" t="s">
        <v>86</v>
      </c>
      <c r="P129" t="s">
        <v>87</v>
      </c>
      <c r="Q129" t="s">
        <v>51</v>
      </c>
      <c r="R129" t="s">
        <v>89</v>
      </c>
      <c r="S129" t="s">
        <v>74</v>
      </c>
      <c r="T129" t="s">
        <v>75</v>
      </c>
      <c r="U129" t="s">
        <v>1770</v>
      </c>
      <c r="V129">
        <v>14000000</v>
      </c>
      <c r="W129">
        <v>0</v>
      </c>
      <c r="Y129">
        <v>0</v>
      </c>
      <c r="Z129">
        <v>0</v>
      </c>
      <c r="AA129">
        <v>0</v>
      </c>
      <c r="AB129">
        <v>14000000</v>
      </c>
      <c r="AC129" t="s">
        <v>1747</v>
      </c>
      <c r="AD129" t="s">
        <v>1771</v>
      </c>
      <c r="AE129" t="s">
        <v>1772</v>
      </c>
      <c r="AF129" t="s">
        <v>1773</v>
      </c>
      <c r="AG129" t="s">
        <v>44</v>
      </c>
      <c r="AJ129" t="s">
        <v>1311</v>
      </c>
      <c r="AK129" t="s">
        <v>1312</v>
      </c>
      <c r="AL129" t="s">
        <v>1336</v>
      </c>
      <c r="AM129" t="s">
        <v>1314</v>
      </c>
    </row>
    <row r="130" spans="1:39" x14ac:dyDescent="0.3">
      <c r="A130" t="s">
        <v>24</v>
      </c>
      <c r="B130" t="s">
        <v>25</v>
      </c>
      <c r="C130" t="s">
        <v>26</v>
      </c>
      <c r="D130" t="s">
        <v>27</v>
      </c>
      <c r="E130" t="s">
        <v>28</v>
      </c>
      <c r="F130" t="s">
        <v>29</v>
      </c>
      <c r="G130" t="s">
        <v>30</v>
      </c>
      <c r="H130" t="s">
        <v>31</v>
      </c>
      <c r="I130" t="s">
        <v>32</v>
      </c>
      <c r="J130" t="s">
        <v>33</v>
      </c>
      <c r="K130" t="s">
        <v>34</v>
      </c>
      <c r="L130" t="s">
        <v>35</v>
      </c>
      <c r="M130" t="s">
        <v>36</v>
      </c>
      <c r="N130" t="s">
        <v>37</v>
      </c>
      <c r="O130" t="s">
        <v>86</v>
      </c>
      <c r="P130" t="s">
        <v>87</v>
      </c>
      <c r="Q130" t="s">
        <v>51</v>
      </c>
      <c r="R130" t="s">
        <v>89</v>
      </c>
      <c r="S130" t="s">
        <v>49</v>
      </c>
      <c r="T130" t="s">
        <v>50</v>
      </c>
      <c r="U130" t="s">
        <v>1774</v>
      </c>
      <c r="V130">
        <v>17500000</v>
      </c>
      <c r="W130">
        <v>0</v>
      </c>
      <c r="Y130">
        <v>0</v>
      </c>
      <c r="Z130">
        <v>0</v>
      </c>
      <c r="AA130">
        <v>0</v>
      </c>
      <c r="AB130">
        <v>17500000</v>
      </c>
      <c r="AC130" t="s">
        <v>1747</v>
      </c>
      <c r="AD130" t="s">
        <v>1775</v>
      </c>
      <c r="AE130" t="s">
        <v>1776</v>
      </c>
      <c r="AF130" t="s">
        <v>1777</v>
      </c>
      <c r="AG130" t="s">
        <v>44</v>
      </c>
      <c r="AJ130" t="s">
        <v>1311</v>
      </c>
      <c r="AK130" t="s">
        <v>1312</v>
      </c>
      <c r="AL130" t="s">
        <v>1336</v>
      </c>
      <c r="AM130" t="s">
        <v>1314</v>
      </c>
    </row>
    <row r="131" spans="1:39" x14ac:dyDescent="0.3">
      <c r="A131" t="s">
        <v>24</v>
      </c>
      <c r="B131" t="s">
        <v>25</v>
      </c>
      <c r="C131" t="s">
        <v>26</v>
      </c>
      <c r="D131" t="s">
        <v>27</v>
      </c>
      <c r="E131" t="s">
        <v>28</v>
      </c>
      <c r="F131" t="s">
        <v>29</v>
      </c>
      <c r="G131" t="s">
        <v>30</v>
      </c>
      <c r="H131" t="s">
        <v>31</v>
      </c>
      <c r="I131" t="s">
        <v>32</v>
      </c>
      <c r="J131" t="s">
        <v>33</v>
      </c>
      <c r="K131" t="s">
        <v>34</v>
      </c>
      <c r="L131" t="s">
        <v>35</v>
      </c>
      <c r="M131" t="s">
        <v>36</v>
      </c>
      <c r="N131" t="s">
        <v>37</v>
      </c>
      <c r="O131" t="s">
        <v>86</v>
      </c>
      <c r="P131" t="s">
        <v>87</v>
      </c>
      <c r="Q131" t="s">
        <v>53</v>
      </c>
      <c r="R131" t="s">
        <v>90</v>
      </c>
      <c r="S131" t="s">
        <v>42</v>
      </c>
      <c r="T131" t="s">
        <v>43</v>
      </c>
      <c r="U131" t="s">
        <v>1778</v>
      </c>
      <c r="V131">
        <v>22500000</v>
      </c>
      <c r="W131">
        <v>0</v>
      </c>
      <c r="Y131">
        <v>0</v>
      </c>
      <c r="Z131">
        <v>0</v>
      </c>
      <c r="AA131">
        <v>0</v>
      </c>
      <c r="AB131">
        <v>22500000</v>
      </c>
      <c r="AC131" t="s">
        <v>1779</v>
      </c>
      <c r="AD131" t="s">
        <v>1780</v>
      </c>
      <c r="AE131" t="s">
        <v>1781</v>
      </c>
      <c r="AF131" t="s">
        <v>1782</v>
      </c>
      <c r="AG131" t="s">
        <v>44</v>
      </c>
      <c r="AJ131" t="s">
        <v>1311</v>
      </c>
      <c r="AK131" t="s">
        <v>1312</v>
      </c>
      <c r="AL131" t="s">
        <v>1313</v>
      </c>
      <c r="AM131" t="s">
        <v>1314</v>
      </c>
    </row>
    <row r="132" spans="1:39" x14ac:dyDescent="0.3">
      <c r="A132" t="s">
        <v>24</v>
      </c>
      <c r="B132" t="s">
        <v>25</v>
      </c>
      <c r="C132" t="s">
        <v>26</v>
      </c>
      <c r="D132" t="s">
        <v>27</v>
      </c>
      <c r="E132" t="s">
        <v>28</v>
      </c>
      <c r="F132" t="s">
        <v>29</v>
      </c>
      <c r="G132" t="s">
        <v>30</v>
      </c>
      <c r="H132" t="s">
        <v>31</v>
      </c>
      <c r="I132" t="s">
        <v>32</v>
      </c>
      <c r="J132" t="s">
        <v>33</v>
      </c>
      <c r="K132" t="s">
        <v>34</v>
      </c>
      <c r="L132" t="s">
        <v>35</v>
      </c>
      <c r="M132" t="s">
        <v>36</v>
      </c>
      <c r="N132" t="s">
        <v>37</v>
      </c>
      <c r="O132" t="s">
        <v>86</v>
      </c>
      <c r="P132" t="s">
        <v>87</v>
      </c>
      <c r="Q132" t="s">
        <v>53</v>
      </c>
      <c r="R132" t="s">
        <v>90</v>
      </c>
      <c r="S132" t="s">
        <v>42</v>
      </c>
      <c r="T132" t="s">
        <v>43</v>
      </c>
      <c r="U132" t="s">
        <v>1783</v>
      </c>
      <c r="V132">
        <v>2000000</v>
      </c>
      <c r="W132">
        <v>0</v>
      </c>
      <c r="Y132">
        <v>0</v>
      </c>
      <c r="Z132">
        <v>0</v>
      </c>
      <c r="AA132">
        <v>0</v>
      </c>
      <c r="AB132">
        <v>2000000</v>
      </c>
      <c r="AC132" t="s">
        <v>1779</v>
      </c>
      <c r="AD132" t="s">
        <v>1780</v>
      </c>
      <c r="AE132" t="s">
        <v>1784</v>
      </c>
      <c r="AF132" t="s">
        <v>1785</v>
      </c>
      <c r="AG132" t="s">
        <v>44</v>
      </c>
      <c r="AJ132" t="s">
        <v>1311</v>
      </c>
      <c r="AK132" t="s">
        <v>1312</v>
      </c>
      <c r="AL132" t="s">
        <v>1313</v>
      </c>
      <c r="AM132" t="s">
        <v>1314</v>
      </c>
    </row>
    <row r="133" spans="1:39" x14ac:dyDescent="0.3">
      <c r="A133" t="s">
        <v>24</v>
      </c>
      <c r="B133" t="s">
        <v>25</v>
      </c>
      <c r="C133" t="s">
        <v>26</v>
      </c>
      <c r="D133" t="s">
        <v>27</v>
      </c>
      <c r="E133" t="s">
        <v>28</v>
      </c>
      <c r="F133" t="s">
        <v>29</v>
      </c>
      <c r="G133" t="s">
        <v>30</v>
      </c>
      <c r="H133" t="s">
        <v>31</v>
      </c>
      <c r="I133" t="s">
        <v>32</v>
      </c>
      <c r="J133" t="s">
        <v>33</v>
      </c>
      <c r="K133" t="s">
        <v>34</v>
      </c>
      <c r="L133" t="s">
        <v>35</v>
      </c>
      <c r="M133" t="s">
        <v>36</v>
      </c>
      <c r="N133" t="s">
        <v>37</v>
      </c>
      <c r="O133" t="s">
        <v>86</v>
      </c>
      <c r="P133" t="s">
        <v>87</v>
      </c>
      <c r="Q133" t="s">
        <v>53</v>
      </c>
      <c r="R133" t="s">
        <v>90</v>
      </c>
      <c r="S133" t="s">
        <v>42</v>
      </c>
      <c r="T133" t="s">
        <v>43</v>
      </c>
      <c r="U133" t="s">
        <v>1786</v>
      </c>
      <c r="V133">
        <v>2000000</v>
      </c>
      <c r="W133">
        <v>0</v>
      </c>
      <c r="Y133">
        <v>0</v>
      </c>
      <c r="Z133">
        <v>0</v>
      </c>
      <c r="AA133">
        <v>0</v>
      </c>
      <c r="AB133">
        <v>2000000</v>
      </c>
      <c r="AC133" t="s">
        <v>1779</v>
      </c>
      <c r="AD133" t="s">
        <v>1780</v>
      </c>
      <c r="AE133" t="s">
        <v>1787</v>
      </c>
      <c r="AF133" t="s">
        <v>1788</v>
      </c>
      <c r="AG133" t="s">
        <v>44</v>
      </c>
      <c r="AJ133" t="s">
        <v>1311</v>
      </c>
      <c r="AK133" t="s">
        <v>1312</v>
      </c>
      <c r="AL133" t="s">
        <v>1313</v>
      </c>
      <c r="AM133" t="s">
        <v>1314</v>
      </c>
    </row>
    <row r="134" spans="1:39" x14ac:dyDescent="0.3">
      <c r="A134" t="s">
        <v>24</v>
      </c>
      <c r="B134" t="s">
        <v>25</v>
      </c>
      <c r="C134" t="s">
        <v>26</v>
      </c>
      <c r="D134" t="s">
        <v>27</v>
      </c>
      <c r="E134" t="s">
        <v>28</v>
      </c>
      <c r="F134" t="s">
        <v>29</v>
      </c>
      <c r="G134" t="s">
        <v>30</v>
      </c>
      <c r="H134" t="s">
        <v>31</v>
      </c>
      <c r="I134" t="s">
        <v>32</v>
      </c>
      <c r="J134" t="s">
        <v>33</v>
      </c>
      <c r="K134" t="s">
        <v>34</v>
      </c>
      <c r="L134" t="s">
        <v>35</v>
      </c>
      <c r="M134" t="s">
        <v>36</v>
      </c>
      <c r="N134" t="s">
        <v>37</v>
      </c>
      <c r="O134" t="s">
        <v>86</v>
      </c>
      <c r="P134" t="s">
        <v>87</v>
      </c>
      <c r="Q134" t="s">
        <v>53</v>
      </c>
      <c r="R134" t="s">
        <v>90</v>
      </c>
      <c r="S134" t="s">
        <v>42</v>
      </c>
      <c r="T134" t="s">
        <v>43</v>
      </c>
      <c r="U134" t="s">
        <v>1789</v>
      </c>
      <c r="V134">
        <v>2000000</v>
      </c>
      <c r="W134">
        <v>0</v>
      </c>
      <c r="Y134">
        <v>0</v>
      </c>
      <c r="Z134">
        <v>0</v>
      </c>
      <c r="AA134">
        <v>0</v>
      </c>
      <c r="AB134">
        <v>2000000</v>
      </c>
      <c r="AC134" t="s">
        <v>1779</v>
      </c>
      <c r="AD134" t="s">
        <v>1780</v>
      </c>
      <c r="AE134" t="s">
        <v>1790</v>
      </c>
      <c r="AF134" t="s">
        <v>1791</v>
      </c>
      <c r="AG134" t="s">
        <v>44</v>
      </c>
      <c r="AJ134" t="s">
        <v>1311</v>
      </c>
      <c r="AK134" t="s">
        <v>1312</v>
      </c>
      <c r="AL134" t="s">
        <v>1313</v>
      </c>
      <c r="AM134" t="s">
        <v>1314</v>
      </c>
    </row>
    <row r="135" spans="1:39" x14ac:dyDescent="0.3">
      <c r="A135" t="s">
        <v>24</v>
      </c>
      <c r="B135" t="s">
        <v>25</v>
      </c>
      <c r="C135" t="s">
        <v>26</v>
      </c>
      <c r="D135" t="s">
        <v>27</v>
      </c>
      <c r="E135" t="s">
        <v>28</v>
      </c>
      <c r="F135" t="s">
        <v>29</v>
      </c>
      <c r="G135" t="s">
        <v>30</v>
      </c>
      <c r="H135" t="s">
        <v>31</v>
      </c>
      <c r="I135" t="s">
        <v>32</v>
      </c>
      <c r="J135" t="s">
        <v>33</v>
      </c>
      <c r="K135" t="s">
        <v>34</v>
      </c>
      <c r="L135" t="s">
        <v>35</v>
      </c>
      <c r="M135" t="s">
        <v>36</v>
      </c>
      <c r="N135" t="s">
        <v>37</v>
      </c>
      <c r="O135" t="s">
        <v>86</v>
      </c>
      <c r="P135" t="s">
        <v>87</v>
      </c>
      <c r="Q135" t="s">
        <v>53</v>
      </c>
      <c r="R135" t="s">
        <v>90</v>
      </c>
      <c r="S135" t="s">
        <v>45</v>
      </c>
      <c r="T135" t="s">
        <v>46</v>
      </c>
      <c r="U135" t="s">
        <v>1792</v>
      </c>
      <c r="V135">
        <v>5000000</v>
      </c>
      <c r="W135">
        <v>0</v>
      </c>
      <c r="Y135">
        <v>0</v>
      </c>
      <c r="Z135">
        <v>0</v>
      </c>
      <c r="AA135">
        <v>0</v>
      </c>
      <c r="AB135">
        <v>5000000</v>
      </c>
      <c r="AC135" t="s">
        <v>1779</v>
      </c>
      <c r="AD135" t="s">
        <v>1793</v>
      </c>
      <c r="AE135" t="s">
        <v>1794</v>
      </c>
      <c r="AF135" t="s">
        <v>1795</v>
      </c>
      <c r="AG135" t="s">
        <v>44</v>
      </c>
      <c r="AJ135" t="s">
        <v>1311</v>
      </c>
      <c r="AK135" t="s">
        <v>1312</v>
      </c>
      <c r="AL135" t="s">
        <v>1331</v>
      </c>
      <c r="AM135" t="s">
        <v>1314</v>
      </c>
    </row>
    <row r="136" spans="1:39" x14ac:dyDescent="0.3">
      <c r="A136" t="s">
        <v>24</v>
      </c>
      <c r="B136" t="s">
        <v>25</v>
      </c>
      <c r="C136" t="s">
        <v>26</v>
      </c>
      <c r="D136" t="s">
        <v>27</v>
      </c>
      <c r="E136" t="s">
        <v>28</v>
      </c>
      <c r="F136" t="s">
        <v>29</v>
      </c>
      <c r="G136" t="s">
        <v>30</v>
      </c>
      <c r="H136" t="s">
        <v>31</v>
      </c>
      <c r="I136" t="s">
        <v>32</v>
      </c>
      <c r="J136" t="s">
        <v>33</v>
      </c>
      <c r="K136" t="s">
        <v>34</v>
      </c>
      <c r="L136" t="s">
        <v>35</v>
      </c>
      <c r="M136" t="s">
        <v>36</v>
      </c>
      <c r="N136" t="s">
        <v>37</v>
      </c>
      <c r="O136" t="s">
        <v>86</v>
      </c>
      <c r="P136" t="s">
        <v>87</v>
      </c>
      <c r="Q136" t="s">
        <v>53</v>
      </c>
      <c r="R136" t="s">
        <v>90</v>
      </c>
      <c r="S136" t="s">
        <v>47</v>
      </c>
      <c r="T136" t="s">
        <v>48</v>
      </c>
      <c r="U136" t="s">
        <v>1796</v>
      </c>
      <c r="V136">
        <v>35000000</v>
      </c>
      <c r="W136">
        <v>0</v>
      </c>
      <c r="Y136">
        <v>0</v>
      </c>
      <c r="Z136">
        <v>0</v>
      </c>
      <c r="AA136">
        <v>0</v>
      </c>
      <c r="AB136">
        <v>35000000</v>
      </c>
      <c r="AC136" t="s">
        <v>1779</v>
      </c>
      <c r="AD136" t="s">
        <v>1797</v>
      </c>
      <c r="AE136" t="s">
        <v>1798</v>
      </c>
      <c r="AF136" t="s">
        <v>1799</v>
      </c>
      <c r="AG136" t="s">
        <v>44</v>
      </c>
      <c r="AJ136" t="s">
        <v>1311</v>
      </c>
      <c r="AK136" t="s">
        <v>1312</v>
      </c>
      <c r="AL136" t="s">
        <v>1336</v>
      </c>
      <c r="AM136" t="s">
        <v>1314</v>
      </c>
    </row>
    <row r="137" spans="1:39" x14ac:dyDescent="0.3">
      <c r="A137" t="s">
        <v>24</v>
      </c>
      <c r="B137" t="s">
        <v>25</v>
      </c>
      <c r="C137" t="s">
        <v>26</v>
      </c>
      <c r="D137" t="s">
        <v>27</v>
      </c>
      <c r="E137" t="s">
        <v>28</v>
      </c>
      <c r="F137" t="s">
        <v>29</v>
      </c>
      <c r="G137" t="s">
        <v>30</v>
      </c>
      <c r="H137" t="s">
        <v>31</v>
      </c>
      <c r="I137" t="s">
        <v>32</v>
      </c>
      <c r="J137" t="s">
        <v>33</v>
      </c>
      <c r="K137" t="s">
        <v>34</v>
      </c>
      <c r="L137" t="s">
        <v>35</v>
      </c>
      <c r="M137" t="s">
        <v>36</v>
      </c>
      <c r="N137" t="s">
        <v>37</v>
      </c>
      <c r="O137" t="s">
        <v>86</v>
      </c>
      <c r="P137" t="s">
        <v>87</v>
      </c>
      <c r="Q137" t="s">
        <v>53</v>
      </c>
      <c r="R137" t="s">
        <v>90</v>
      </c>
      <c r="S137" t="s">
        <v>74</v>
      </c>
      <c r="T137" t="s">
        <v>75</v>
      </c>
      <c r="U137" t="s">
        <v>1800</v>
      </c>
      <c r="V137">
        <v>56000000</v>
      </c>
      <c r="W137">
        <v>0</v>
      </c>
      <c r="Y137">
        <v>0</v>
      </c>
      <c r="Z137">
        <v>0</v>
      </c>
      <c r="AA137">
        <v>0</v>
      </c>
      <c r="AB137">
        <v>56000000</v>
      </c>
      <c r="AC137" t="s">
        <v>1779</v>
      </c>
      <c r="AD137" t="s">
        <v>1801</v>
      </c>
      <c r="AE137" t="s">
        <v>1802</v>
      </c>
      <c r="AF137" t="s">
        <v>1803</v>
      </c>
      <c r="AG137" t="s">
        <v>44</v>
      </c>
      <c r="AJ137" t="s">
        <v>1311</v>
      </c>
      <c r="AK137" t="s">
        <v>1312</v>
      </c>
      <c r="AL137" t="s">
        <v>1336</v>
      </c>
      <c r="AM137" t="s">
        <v>1314</v>
      </c>
    </row>
    <row r="138" spans="1:39" x14ac:dyDescent="0.3">
      <c r="A138" t="s">
        <v>24</v>
      </c>
      <c r="B138" t="s">
        <v>25</v>
      </c>
      <c r="C138" t="s">
        <v>26</v>
      </c>
      <c r="D138" t="s">
        <v>27</v>
      </c>
      <c r="E138" t="s">
        <v>28</v>
      </c>
      <c r="F138" t="s">
        <v>29</v>
      </c>
      <c r="G138" t="s">
        <v>30</v>
      </c>
      <c r="H138" t="s">
        <v>31</v>
      </c>
      <c r="I138" t="s">
        <v>32</v>
      </c>
      <c r="J138" t="s">
        <v>33</v>
      </c>
      <c r="K138" t="s">
        <v>34</v>
      </c>
      <c r="L138" t="s">
        <v>35</v>
      </c>
      <c r="M138" t="s">
        <v>36</v>
      </c>
      <c r="N138" t="s">
        <v>37</v>
      </c>
      <c r="O138" t="s">
        <v>86</v>
      </c>
      <c r="P138" t="s">
        <v>87</v>
      </c>
      <c r="Q138" t="s">
        <v>55</v>
      </c>
      <c r="R138" t="s">
        <v>91</v>
      </c>
      <c r="S138" t="s">
        <v>42</v>
      </c>
      <c r="T138" t="s">
        <v>43</v>
      </c>
      <c r="U138" t="s">
        <v>1804</v>
      </c>
      <c r="V138">
        <v>2000000</v>
      </c>
      <c r="W138">
        <v>0</v>
      </c>
      <c r="Y138">
        <v>0</v>
      </c>
      <c r="Z138">
        <v>0</v>
      </c>
      <c r="AA138">
        <v>0</v>
      </c>
      <c r="AB138">
        <v>2000000</v>
      </c>
      <c r="AC138" t="s">
        <v>1805</v>
      </c>
      <c r="AD138" t="s">
        <v>1806</v>
      </c>
      <c r="AE138" t="s">
        <v>1807</v>
      </c>
      <c r="AF138" t="s">
        <v>1808</v>
      </c>
      <c r="AG138" t="s">
        <v>44</v>
      </c>
      <c r="AJ138" t="s">
        <v>1311</v>
      </c>
      <c r="AK138" t="s">
        <v>1312</v>
      </c>
      <c r="AL138" t="s">
        <v>1313</v>
      </c>
      <c r="AM138" t="s">
        <v>1314</v>
      </c>
    </row>
    <row r="139" spans="1:39" x14ac:dyDescent="0.3">
      <c r="A139" t="s">
        <v>24</v>
      </c>
      <c r="B139" t="s">
        <v>25</v>
      </c>
      <c r="C139" t="s">
        <v>26</v>
      </c>
      <c r="D139" t="s">
        <v>27</v>
      </c>
      <c r="E139" t="s">
        <v>28</v>
      </c>
      <c r="F139" t="s">
        <v>29</v>
      </c>
      <c r="G139" t="s">
        <v>30</v>
      </c>
      <c r="H139" t="s">
        <v>31</v>
      </c>
      <c r="I139" t="s">
        <v>32</v>
      </c>
      <c r="J139" t="s">
        <v>33</v>
      </c>
      <c r="K139" t="s">
        <v>34</v>
      </c>
      <c r="L139" t="s">
        <v>35</v>
      </c>
      <c r="M139" t="s">
        <v>36</v>
      </c>
      <c r="N139" t="s">
        <v>37</v>
      </c>
      <c r="O139" t="s">
        <v>86</v>
      </c>
      <c r="P139" t="s">
        <v>87</v>
      </c>
      <c r="Q139" t="s">
        <v>55</v>
      </c>
      <c r="R139" t="s">
        <v>91</v>
      </c>
      <c r="S139" t="s">
        <v>42</v>
      </c>
      <c r="T139" t="s">
        <v>43</v>
      </c>
      <c r="U139" t="s">
        <v>1809</v>
      </c>
      <c r="V139">
        <v>2600000</v>
      </c>
      <c r="W139">
        <v>0</v>
      </c>
      <c r="Y139">
        <v>0</v>
      </c>
      <c r="Z139">
        <v>0</v>
      </c>
      <c r="AA139">
        <v>0</v>
      </c>
      <c r="AB139">
        <v>2600000</v>
      </c>
      <c r="AC139" t="s">
        <v>1805</v>
      </c>
      <c r="AD139" t="s">
        <v>1806</v>
      </c>
      <c r="AE139" t="s">
        <v>1810</v>
      </c>
      <c r="AF139" t="s">
        <v>1811</v>
      </c>
      <c r="AG139" t="s">
        <v>44</v>
      </c>
      <c r="AJ139" t="s">
        <v>1311</v>
      </c>
      <c r="AK139" t="s">
        <v>1312</v>
      </c>
      <c r="AL139" t="s">
        <v>1313</v>
      </c>
      <c r="AM139" t="s">
        <v>1314</v>
      </c>
    </row>
    <row r="140" spans="1:39" x14ac:dyDescent="0.3">
      <c r="A140" t="s">
        <v>24</v>
      </c>
      <c r="B140" t="s">
        <v>25</v>
      </c>
      <c r="C140" t="s">
        <v>26</v>
      </c>
      <c r="D140" t="s">
        <v>27</v>
      </c>
      <c r="E140" t="s">
        <v>28</v>
      </c>
      <c r="F140" t="s">
        <v>29</v>
      </c>
      <c r="G140" t="s">
        <v>30</v>
      </c>
      <c r="H140" t="s">
        <v>31</v>
      </c>
      <c r="I140" t="s">
        <v>32</v>
      </c>
      <c r="J140" t="s">
        <v>33</v>
      </c>
      <c r="K140" t="s">
        <v>34</v>
      </c>
      <c r="L140" t="s">
        <v>35</v>
      </c>
      <c r="M140" t="s">
        <v>36</v>
      </c>
      <c r="N140" t="s">
        <v>37</v>
      </c>
      <c r="O140" t="s">
        <v>86</v>
      </c>
      <c r="P140" t="s">
        <v>87</v>
      </c>
      <c r="Q140" t="s">
        <v>55</v>
      </c>
      <c r="R140" t="s">
        <v>91</v>
      </c>
      <c r="S140" t="s">
        <v>42</v>
      </c>
      <c r="T140" t="s">
        <v>43</v>
      </c>
      <c r="U140" t="s">
        <v>1812</v>
      </c>
      <c r="V140">
        <v>5000000</v>
      </c>
      <c r="W140">
        <v>0</v>
      </c>
      <c r="Y140">
        <v>0</v>
      </c>
      <c r="Z140">
        <v>0</v>
      </c>
      <c r="AA140">
        <v>0</v>
      </c>
      <c r="AB140">
        <v>5000000</v>
      </c>
      <c r="AC140" t="s">
        <v>1805</v>
      </c>
      <c r="AD140" t="s">
        <v>1806</v>
      </c>
      <c r="AE140" t="s">
        <v>1813</v>
      </c>
      <c r="AF140" t="s">
        <v>1814</v>
      </c>
      <c r="AG140" t="s">
        <v>44</v>
      </c>
      <c r="AJ140" t="s">
        <v>1311</v>
      </c>
      <c r="AK140" t="s">
        <v>1312</v>
      </c>
      <c r="AL140" t="s">
        <v>1313</v>
      </c>
      <c r="AM140" t="s">
        <v>1314</v>
      </c>
    </row>
    <row r="141" spans="1:39" x14ac:dyDescent="0.3">
      <c r="A141" t="s">
        <v>24</v>
      </c>
      <c r="B141" t="s">
        <v>25</v>
      </c>
      <c r="C141" t="s">
        <v>26</v>
      </c>
      <c r="D141" t="s">
        <v>27</v>
      </c>
      <c r="E141" t="s">
        <v>28</v>
      </c>
      <c r="F141" t="s">
        <v>29</v>
      </c>
      <c r="G141" t="s">
        <v>30</v>
      </c>
      <c r="H141" t="s">
        <v>31</v>
      </c>
      <c r="I141" t="s">
        <v>32</v>
      </c>
      <c r="J141" t="s">
        <v>33</v>
      </c>
      <c r="K141" t="s">
        <v>34</v>
      </c>
      <c r="L141" t="s">
        <v>35</v>
      </c>
      <c r="M141" t="s">
        <v>36</v>
      </c>
      <c r="N141" t="s">
        <v>37</v>
      </c>
      <c r="O141" t="s">
        <v>86</v>
      </c>
      <c r="P141" t="s">
        <v>87</v>
      </c>
      <c r="Q141" t="s">
        <v>55</v>
      </c>
      <c r="R141" t="s">
        <v>91</v>
      </c>
      <c r="S141" t="s">
        <v>42</v>
      </c>
      <c r="T141" t="s">
        <v>43</v>
      </c>
      <c r="U141" t="s">
        <v>1815</v>
      </c>
      <c r="V141">
        <v>2000000</v>
      </c>
      <c r="W141">
        <v>0</v>
      </c>
      <c r="Y141">
        <v>0</v>
      </c>
      <c r="Z141">
        <v>0</v>
      </c>
      <c r="AA141">
        <v>0</v>
      </c>
      <c r="AB141">
        <v>2000000</v>
      </c>
      <c r="AC141" t="s">
        <v>1805</v>
      </c>
      <c r="AD141" t="s">
        <v>1806</v>
      </c>
      <c r="AE141" t="s">
        <v>1816</v>
      </c>
      <c r="AF141" t="s">
        <v>1817</v>
      </c>
      <c r="AG141" t="s">
        <v>44</v>
      </c>
      <c r="AJ141" t="s">
        <v>1311</v>
      </c>
      <c r="AK141" t="s">
        <v>1312</v>
      </c>
      <c r="AL141" t="s">
        <v>1313</v>
      </c>
      <c r="AM141" t="s">
        <v>1314</v>
      </c>
    </row>
    <row r="142" spans="1:39" x14ac:dyDescent="0.3">
      <c r="A142" t="s">
        <v>24</v>
      </c>
      <c r="B142" t="s">
        <v>25</v>
      </c>
      <c r="C142" t="s">
        <v>26</v>
      </c>
      <c r="D142" t="s">
        <v>27</v>
      </c>
      <c r="E142" t="s">
        <v>28</v>
      </c>
      <c r="F142" t="s">
        <v>29</v>
      </c>
      <c r="G142" t="s">
        <v>30</v>
      </c>
      <c r="H142" t="s">
        <v>31</v>
      </c>
      <c r="I142" t="s">
        <v>32</v>
      </c>
      <c r="J142" t="s">
        <v>33</v>
      </c>
      <c r="K142" t="s">
        <v>34</v>
      </c>
      <c r="L142" t="s">
        <v>35</v>
      </c>
      <c r="M142" t="s">
        <v>36</v>
      </c>
      <c r="N142" t="s">
        <v>37</v>
      </c>
      <c r="O142" t="s">
        <v>86</v>
      </c>
      <c r="P142" t="s">
        <v>87</v>
      </c>
      <c r="Q142" t="s">
        <v>55</v>
      </c>
      <c r="R142" t="s">
        <v>91</v>
      </c>
      <c r="S142" t="s">
        <v>42</v>
      </c>
      <c r="T142" t="s">
        <v>43</v>
      </c>
      <c r="U142" t="s">
        <v>1818</v>
      </c>
      <c r="V142">
        <v>4500000</v>
      </c>
      <c r="W142">
        <v>0</v>
      </c>
      <c r="Y142">
        <v>0</v>
      </c>
      <c r="Z142">
        <v>0</v>
      </c>
      <c r="AA142">
        <v>0</v>
      </c>
      <c r="AB142">
        <v>4500000</v>
      </c>
      <c r="AC142" t="s">
        <v>1805</v>
      </c>
      <c r="AD142" t="s">
        <v>1806</v>
      </c>
      <c r="AE142" t="s">
        <v>1819</v>
      </c>
      <c r="AF142" t="s">
        <v>1820</v>
      </c>
      <c r="AG142" t="s">
        <v>44</v>
      </c>
      <c r="AJ142" t="s">
        <v>1311</v>
      </c>
      <c r="AK142" t="s">
        <v>1312</v>
      </c>
      <c r="AL142" t="s">
        <v>1313</v>
      </c>
      <c r="AM142" t="s">
        <v>1314</v>
      </c>
    </row>
    <row r="143" spans="1:39" x14ac:dyDescent="0.3">
      <c r="A143" t="s">
        <v>24</v>
      </c>
      <c r="B143" t="s">
        <v>25</v>
      </c>
      <c r="C143" t="s">
        <v>26</v>
      </c>
      <c r="D143" t="s">
        <v>27</v>
      </c>
      <c r="E143" t="s">
        <v>28</v>
      </c>
      <c r="F143" t="s">
        <v>29</v>
      </c>
      <c r="G143" t="s">
        <v>30</v>
      </c>
      <c r="H143" t="s">
        <v>31</v>
      </c>
      <c r="I143" t="s">
        <v>32</v>
      </c>
      <c r="J143" t="s">
        <v>33</v>
      </c>
      <c r="K143" t="s">
        <v>34</v>
      </c>
      <c r="L143" t="s">
        <v>35</v>
      </c>
      <c r="M143" t="s">
        <v>36</v>
      </c>
      <c r="N143" t="s">
        <v>37</v>
      </c>
      <c r="O143" t="s">
        <v>86</v>
      </c>
      <c r="P143" t="s">
        <v>87</v>
      </c>
      <c r="Q143" t="s">
        <v>55</v>
      </c>
      <c r="R143" t="s">
        <v>91</v>
      </c>
      <c r="S143" t="s">
        <v>47</v>
      </c>
      <c r="T143" t="s">
        <v>48</v>
      </c>
      <c r="U143" t="s">
        <v>1821</v>
      </c>
      <c r="V143">
        <v>45000000</v>
      </c>
      <c r="W143">
        <v>0</v>
      </c>
      <c r="Y143">
        <v>0</v>
      </c>
      <c r="Z143">
        <v>0</v>
      </c>
      <c r="AA143">
        <v>0</v>
      </c>
      <c r="AB143">
        <v>45000000</v>
      </c>
      <c r="AC143" t="s">
        <v>1805</v>
      </c>
      <c r="AD143" t="s">
        <v>1822</v>
      </c>
      <c r="AE143" t="s">
        <v>1823</v>
      </c>
      <c r="AF143" t="s">
        <v>1824</v>
      </c>
      <c r="AG143" t="s">
        <v>44</v>
      </c>
      <c r="AJ143" t="s">
        <v>1311</v>
      </c>
      <c r="AK143" t="s">
        <v>1312</v>
      </c>
      <c r="AL143" t="s">
        <v>1336</v>
      </c>
      <c r="AM143" t="s">
        <v>1314</v>
      </c>
    </row>
    <row r="144" spans="1:39" x14ac:dyDescent="0.3">
      <c r="A144" t="s">
        <v>24</v>
      </c>
      <c r="B144" t="s">
        <v>25</v>
      </c>
      <c r="C144" t="s">
        <v>26</v>
      </c>
      <c r="D144" t="s">
        <v>27</v>
      </c>
      <c r="E144" t="s">
        <v>28</v>
      </c>
      <c r="F144" t="s">
        <v>29</v>
      </c>
      <c r="G144" t="s">
        <v>30</v>
      </c>
      <c r="H144" t="s">
        <v>31</v>
      </c>
      <c r="I144" t="s">
        <v>32</v>
      </c>
      <c r="J144" t="s">
        <v>33</v>
      </c>
      <c r="K144" t="s">
        <v>34</v>
      </c>
      <c r="L144" t="s">
        <v>35</v>
      </c>
      <c r="M144" t="s">
        <v>36</v>
      </c>
      <c r="N144" t="s">
        <v>37</v>
      </c>
      <c r="O144" t="s">
        <v>86</v>
      </c>
      <c r="P144" t="s">
        <v>87</v>
      </c>
      <c r="Q144" t="s">
        <v>55</v>
      </c>
      <c r="R144" t="s">
        <v>91</v>
      </c>
      <c r="S144" t="s">
        <v>74</v>
      </c>
      <c r="T144" t="s">
        <v>75</v>
      </c>
      <c r="U144" t="s">
        <v>1825</v>
      </c>
      <c r="V144">
        <v>8400000</v>
      </c>
      <c r="W144">
        <v>0</v>
      </c>
      <c r="Y144">
        <v>0</v>
      </c>
      <c r="Z144">
        <v>0</v>
      </c>
      <c r="AA144">
        <v>0</v>
      </c>
      <c r="AB144">
        <v>8400000</v>
      </c>
      <c r="AC144" t="s">
        <v>1805</v>
      </c>
      <c r="AD144" t="s">
        <v>1826</v>
      </c>
      <c r="AE144" t="s">
        <v>1827</v>
      </c>
      <c r="AF144" t="s">
        <v>1828</v>
      </c>
      <c r="AG144" t="s">
        <v>44</v>
      </c>
      <c r="AJ144" t="s">
        <v>1311</v>
      </c>
      <c r="AK144" t="s">
        <v>1312</v>
      </c>
      <c r="AL144" t="s">
        <v>1336</v>
      </c>
      <c r="AM144" t="s">
        <v>1314</v>
      </c>
    </row>
    <row r="145" spans="1:39" x14ac:dyDescent="0.3">
      <c r="A145" t="s">
        <v>24</v>
      </c>
      <c r="B145" t="s">
        <v>25</v>
      </c>
      <c r="C145" t="s">
        <v>26</v>
      </c>
      <c r="D145" t="s">
        <v>27</v>
      </c>
      <c r="E145" t="s">
        <v>28</v>
      </c>
      <c r="F145" t="s">
        <v>29</v>
      </c>
      <c r="G145" t="s">
        <v>30</v>
      </c>
      <c r="H145" t="s">
        <v>31</v>
      </c>
      <c r="I145" t="s">
        <v>92</v>
      </c>
      <c r="J145" t="s">
        <v>93</v>
      </c>
      <c r="K145" t="s">
        <v>34</v>
      </c>
      <c r="L145" t="s">
        <v>94</v>
      </c>
      <c r="M145" t="s">
        <v>36</v>
      </c>
      <c r="N145" t="s">
        <v>95</v>
      </c>
      <c r="O145" t="s">
        <v>38</v>
      </c>
      <c r="P145" t="s">
        <v>96</v>
      </c>
      <c r="Q145" t="s">
        <v>40</v>
      </c>
      <c r="R145" t="s">
        <v>97</v>
      </c>
      <c r="S145" t="s">
        <v>42</v>
      </c>
      <c r="T145" t="s">
        <v>43</v>
      </c>
      <c r="U145" t="s">
        <v>1829</v>
      </c>
      <c r="V145">
        <v>37725000</v>
      </c>
      <c r="W145">
        <v>0</v>
      </c>
      <c r="Y145">
        <v>0</v>
      </c>
      <c r="Z145">
        <v>0</v>
      </c>
      <c r="AA145">
        <v>0</v>
      </c>
      <c r="AB145">
        <v>37725000</v>
      </c>
      <c r="AC145" t="s">
        <v>1830</v>
      </c>
      <c r="AD145" t="s">
        <v>1831</v>
      </c>
      <c r="AE145" t="s">
        <v>1832</v>
      </c>
      <c r="AF145" t="s">
        <v>1833</v>
      </c>
      <c r="AG145" t="s">
        <v>98</v>
      </c>
      <c r="AH145" t="s">
        <v>99</v>
      </c>
      <c r="AI145" t="s">
        <v>100</v>
      </c>
      <c r="AJ145" t="s">
        <v>1311</v>
      </c>
      <c r="AK145" t="s">
        <v>1312</v>
      </c>
      <c r="AL145" t="s">
        <v>1313</v>
      </c>
      <c r="AM145" t="s">
        <v>1314</v>
      </c>
    </row>
    <row r="146" spans="1:39" x14ac:dyDescent="0.3">
      <c r="A146" t="s">
        <v>24</v>
      </c>
      <c r="B146" t="s">
        <v>25</v>
      </c>
      <c r="C146" t="s">
        <v>26</v>
      </c>
      <c r="D146" t="s">
        <v>27</v>
      </c>
      <c r="E146" t="s">
        <v>28</v>
      </c>
      <c r="F146" t="s">
        <v>29</v>
      </c>
      <c r="G146" t="s">
        <v>30</v>
      </c>
      <c r="H146" t="s">
        <v>31</v>
      </c>
      <c r="I146" t="s">
        <v>92</v>
      </c>
      <c r="J146" t="s">
        <v>93</v>
      </c>
      <c r="K146" t="s">
        <v>34</v>
      </c>
      <c r="L146" t="s">
        <v>94</v>
      </c>
      <c r="M146" t="s">
        <v>36</v>
      </c>
      <c r="N146" t="s">
        <v>95</v>
      </c>
      <c r="O146" t="s">
        <v>38</v>
      </c>
      <c r="P146" t="s">
        <v>96</v>
      </c>
      <c r="Q146" t="s">
        <v>40</v>
      </c>
      <c r="R146" t="s">
        <v>97</v>
      </c>
      <c r="S146" t="s">
        <v>42</v>
      </c>
      <c r="T146" t="s">
        <v>43</v>
      </c>
      <c r="U146" t="s">
        <v>1834</v>
      </c>
      <c r="V146">
        <v>3000000</v>
      </c>
      <c r="W146">
        <v>0</v>
      </c>
      <c r="Y146">
        <v>0</v>
      </c>
      <c r="Z146">
        <v>0</v>
      </c>
      <c r="AA146">
        <v>0</v>
      </c>
      <c r="AB146">
        <v>3000000</v>
      </c>
      <c r="AC146" t="s">
        <v>1830</v>
      </c>
      <c r="AD146" t="s">
        <v>1831</v>
      </c>
      <c r="AE146" t="s">
        <v>1835</v>
      </c>
      <c r="AF146" t="s">
        <v>1836</v>
      </c>
      <c r="AG146" t="s">
        <v>98</v>
      </c>
      <c r="AH146" t="s">
        <v>99</v>
      </c>
      <c r="AI146" t="s">
        <v>100</v>
      </c>
      <c r="AJ146" t="s">
        <v>1311</v>
      </c>
      <c r="AK146" t="s">
        <v>1312</v>
      </c>
      <c r="AL146" t="s">
        <v>1313</v>
      </c>
      <c r="AM146" t="s">
        <v>1314</v>
      </c>
    </row>
    <row r="147" spans="1:39" x14ac:dyDescent="0.3">
      <c r="A147" t="s">
        <v>24</v>
      </c>
      <c r="B147" t="s">
        <v>25</v>
      </c>
      <c r="C147" t="s">
        <v>26</v>
      </c>
      <c r="D147" t="s">
        <v>27</v>
      </c>
      <c r="E147" t="s">
        <v>28</v>
      </c>
      <c r="F147" t="s">
        <v>29</v>
      </c>
      <c r="G147" t="s">
        <v>30</v>
      </c>
      <c r="H147" t="s">
        <v>31</v>
      </c>
      <c r="I147" t="s">
        <v>92</v>
      </c>
      <c r="J147" t="s">
        <v>93</v>
      </c>
      <c r="K147" t="s">
        <v>34</v>
      </c>
      <c r="L147" t="s">
        <v>94</v>
      </c>
      <c r="M147" t="s">
        <v>36</v>
      </c>
      <c r="N147" t="s">
        <v>95</v>
      </c>
      <c r="O147" t="s">
        <v>38</v>
      </c>
      <c r="P147" t="s">
        <v>96</v>
      </c>
      <c r="Q147" t="s">
        <v>40</v>
      </c>
      <c r="R147" t="s">
        <v>97</v>
      </c>
      <c r="S147" t="s">
        <v>42</v>
      </c>
      <c r="T147" t="s">
        <v>43</v>
      </c>
      <c r="U147" t="s">
        <v>1837</v>
      </c>
      <c r="V147">
        <v>4500000</v>
      </c>
      <c r="W147">
        <v>0</v>
      </c>
      <c r="Y147">
        <v>0</v>
      </c>
      <c r="Z147">
        <v>0</v>
      </c>
      <c r="AA147">
        <v>0</v>
      </c>
      <c r="AB147">
        <v>4500000</v>
      </c>
      <c r="AC147" t="s">
        <v>1830</v>
      </c>
      <c r="AD147" t="s">
        <v>1831</v>
      </c>
      <c r="AE147" t="s">
        <v>1838</v>
      </c>
      <c r="AF147" t="s">
        <v>1839</v>
      </c>
      <c r="AG147" t="s">
        <v>98</v>
      </c>
      <c r="AH147" t="s">
        <v>99</v>
      </c>
      <c r="AI147" t="s">
        <v>100</v>
      </c>
      <c r="AJ147" t="s">
        <v>1311</v>
      </c>
      <c r="AK147" t="s">
        <v>1312</v>
      </c>
      <c r="AL147" t="s">
        <v>1313</v>
      </c>
      <c r="AM147" t="s">
        <v>1314</v>
      </c>
    </row>
    <row r="148" spans="1:39" x14ac:dyDescent="0.3">
      <c r="A148" t="s">
        <v>24</v>
      </c>
      <c r="B148" t="s">
        <v>25</v>
      </c>
      <c r="C148" t="s">
        <v>26</v>
      </c>
      <c r="D148" t="s">
        <v>27</v>
      </c>
      <c r="E148" t="s">
        <v>28</v>
      </c>
      <c r="F148" t="s">
        <v>29</v>
      </c>
      <c r="G148" t="s">
        <v>30</v>
      </c>
      <c r="H148" t="s">
        <v>31</v>
      </c>
      <c r="I148" t="s">
        <v>92</v>
      </c>
      <c r="J148" t="s">
        <v>93</v>
      </c>
      <c r="K148" t="s">
        <v>34</v>
      </c>
      <c r="L148" t="s">
        <v>94</v>
      </c>
      <c r="M148" t="s">
        <v>36</v>
      </c>
      <c r="N148" t="s">
        <v>95</v>
      </c>
      <c r="O148" t="s">
        <v>38</v>
      </c>
      <c r="P148" t="s">
        <v>96</v>
      </c>
      <c r="Q148" t="s">
        <v>40</v>
      </c>
      <c r="R148" t="s">
        <v>97</v>
      </c>
      <c r="S148" t="s">
        <v>42</v>
      </c>
      <c r="T148" t="s">
        <v>43</v>
      </c>
      <c r="U148" t="s">
        <v>1840</v>
      </c>
      <c r="V148">
        <v>3000000</v>
      </c>
      <c r="W148">
        <v>0</v>
      </c>
      <c r="Y148">
        <v>0</v>
      </c>
      <c r="Z148">
        <v>0</v>
      </c>
      <c r="AA148">
        <v>0</v>
      </c>
      <c r="AB148">
        <v>3000000</v>
      </c>
      <c r="AC148" t="s">
        <v>1830</v>
      </c>
      <c r="AD148" t="s">
        <v>1831</v>
      </c>
      <c r="AE148" t="s">
        <v>1841</v>
      </c>
      <c r="AF148" t="s">
        <v>1842</v>
      </c>
      <c r="AG148" t="s">
        <v>98</v>
      </c>
      <c r="AH148" t="s">
        <v>99</v>
      </c>
      <c r="AI148" t="s">
        <v>100</v>
      </c>
      <c r="AJ148" t="s">
        <v>1311</v>
      </c>
      <c r="AK148" t="s">
        <v>1312</v>
      </c>
      <c r="AL148" t="s">
        <v>1313</v>
      </c>
      <c r="AM148" t="s">
        <v>1314</v>
      </c>
    </row>
    <row r="149" spans="1:39" x14ac:dyDescent="0.3">
      <c r="A149" t="s">
        <v>24</v>
      </c>
      <c r="B149" t="s">
        <v>25</v>
      </c>
      <c r="C149" t="s">
        <v>26</v>
      </c>
      <c r="D149" t="s">
        <v>27</v>
      </c>
      <c r="E149" t="s">
        <v>28</v>
      </c>
      <c r="F149" t="s">
        <v>29</v>
      </c>
      <c r="G149" t="s">
        <v>30</v>
      </c>
      <c r="H149" t="s">
        <v>31</v>
      </c>
      <c r="I149" t="s">
        <v>92</v>
      </c>
      <c r="J149" t="s">
        <v>93</v>
      </c>
      <c r="K149" t="s">
        <v>34</v>
      </c>
      <c r="L149" t="s">
        <v>94</v>
      </c>
      <c r="M149" t="s">
        <v>36</v>
      </c>
      <c r="N149" t="s">
        <v>95</v>
      </c>
      <c r="O149" t="s">
        <v>38</v>
      </c>
      <c r="P149" t="s">
        <v>96</v>
      </c>
      <c r="Q149" t="s">
        <v>40</v>
      </c>
      <c r="R149" t="s">
        <v>97</v>
      </c>
      <c r="S149" t="s">
        <v>45</v>
      </c>
      <c r="T149" t="s">
        <v>46</v>
      </c>
      <c r="U149" t="s">
        <v>1843</v>
      </c>
      <c r="V149">
        <v>16000000</v>
      </c>
      <c r="W149">
        <v>0</v>
      </c>
      <c r="Y149">
        <v>0</v>
      </c>
      <c r="Z149">
        <v>0</v>
      </c>
      <c r="AA149">
        <v>0</v>
      </c>
      <c r="AB149">
        <v>16000000</v>
      </c>
      <c r="AC149" t="s">
        <v>1830</v>
      </c>
      <c r="AD149" t="s">
        <v>1844</v>
      </c>
      <c r="AE149" t="s">
        <v>1845</v>
      </c>
      <c r="AF149" t="s">
        <v>1846</v>
      </c>
      <c r="AG149" t="s">
        <v>98</v>
      </c>
      <c r="AH149" t="s">
        <v>99</v>
      </c>
      <c r="AI149" t="s">
        <v>100</v>
      </c>
      <c r="AJ149" t="s">
        <v>1311</v>
      </c>
      <c r="AK149" t="s">
        <v>1312</v>
      </c>
      <c r="AL149" t="s">
        <v>1331</v>
      </c>
      <c r="AM149" t="s">
        <v>1314</v>
      </c>
    </row>
    <row r="150" spans="1:39" x14ac:dyDescent="0.3">
      <c r="A150" t="s">
        <v>24</v>
      </c>
      <c r="B150" t="s">
        <v>25</v>
      </c>
      <c r="C150" t="s">
        <v>26</v>
      </c>
      <c r="D150" t="s">
        <v>27</v>
      </c>
      <c r="E150" t="s">
        <v>28</v>
      </c>
      <c r="F150" t="s">
        <v>29</v>
      </c>
      <c r="G150" t="s">
        <v>30</v>
      </c>
      <c r="H150" t="s">
        <v>31</v>
      </c>
      <c r="I150" t="s">
        <v>92</v>
      </c>
      <c r="J150" t="s">
        <v>93</v>
      </c>
      <c r="K150" t="s">
        <v>34</v>
      </c>
      <c r="L150" t="s">
        <v>94</v>
      </c>
      <c r="M150" t="s">
        <v>36</v>
      </c>
      <c r="N150" t="s">
        <v>95</v>
      </c>
      <c r="O150" t="s">
        <v>38</v>
      </c>
      <c r="P150" t="s">
        <v>96</v>
      </c>
      <c r="Q150" t="s">
        <v>40</v>
      </c>
      <c r="R150" t="s">
        <v>97</v>
      </c>
      <c r="S150" t="s">
        <v>47</v>
      </c>
      <c r="T150" t="s">
        <v>48</v>
      </c>
      <c r="U150" t="s">
        <v>1847</v>
      </c>
      <c r="V150">
        <v>67448000</v>
      </c>
      <c r="W150">
        <v>0</v>
      </c>
      <c r="Y150">
        <v>0</v>
      </c>
      <c r="Z150">
        <v>0</v>
      </c>
      <c r="AA150">
        <v>0</v>
      </c>
      <c r="AB150">
        <v>67448000</v>
      </c>
      <c r="AC150" t="s">
        <v>1830</v>
      </c>
      <c r="AD150" t="s">
        <v>1848</v>
      </c>
      <c r="AE150" t="s">
        <v>1849</v>
      </c>
      <c r="AF150" t="s">
        <v>1850</v>
      </c>
      <c r="AG150" t="s">
        <v>98</v>
      </c>
      <c r="AH150" t="s">
        <v>99</v>
      </c>
      <c r="AI150" t="s">
        <v>100</v>
      </c>
      <c r="AJ150" t="s">
        <v>1311</v>
      </c>
      <c r="AK150" t="s">
        <v>1312</v>
      </c>
      <c r="AL150" t="s">
        <v>1336</v>
      </c>
      <c r="AM150" t="s">
        <v>1314</v>
      </c>
    </row>
    <row r="151" spans="1:39" x14ac:dyDescent="0.3">
      <c r="A151" t="s">
        <v>24</v>
      </c>
      <c r="B151" t="s">
        <v>25</v>
      </c>
      <c r="C151" t="s">
        <v>26</v>
      </c>
      <c r="D151" t="s">
        <v>27</v>
      </c>
      <c r="E151" t="s">
        <v>28</v>
      </c>
      <c r="F151" t="s">
        <v>29</v>
      </c>
      <c r="G151" t="s">
        <v>30</v>
      </c>
      <c r="H151" t="s">
        <v>31</v>
      </c>
      <c r="I151" t="s">
        <v>92</v>
      </c>
      <c r="J151" t="s">
        <v>93</v>
      </c>
      <c r="K151" t="s">
        <v>34</v>
      </c>
      <c r="L151" t="s">
        <v>94</v>
      </c>
      <c r="M151" t="s">
        <v>36</v>
      </c>
      <c r="N151" t="s">
        <v>95</v>
      </c>
      <c r="O151" t="s">
        <v>38</v>
      </c>
      <c r="P151" t="s">
        <v>96</v>
      </c>
      <c r="Q151" t="s">
        <v>51</v>
      </c>
      <c r="R151" t="s">
        <v>101</v>
      </c>
      <c r="S151" t="s">
        <v>42</v>
      </c>
      <c r="T151" t="s">
        <v>43</v>
      </c>
      <c r="U151" t="s">
        <v>1851</v>
      </c>
      <c r="V151">
        <v>10500000</v>
      </c>
      <c r="W151">
        <v>0</v>
      </c>
      <c r="Y151">
        <v>1056000</v>
      </c>
      <c r="Z151">
        <v>1056000</v>
      </c>
      <c r="AA151">
        <v>0.10057142857142858</v>
      </c>
      <c r="AB151">
        <v>9444000</v>
      </c>
      <c r="AC151" t="s">
        <v>1852</v>
      </c>
      <c r="AD151" t="s">
        <v>1853</v>
      </c>
      <c r="AE151" t="s">
        <v>1854</v>
      </c>
      <c r="AF151" t="s">
        <v>1855</v>
      </c>
      <c r="AG151" t="s">
        <v>98</v>
      </c>
      <c r="AH151" t="s">
        <v>99</v>
      </c>
      <c r="AI151" t="s">
        <v>100</v>
      </c>
      <c r="AJ151" t="s">
        <v>1311</v>
      </c>
      <c r="AK151" t="s">
        <v>1312</v>
      </c>
      <c r="AL151" t="s">
        <v>1313</v>
      </c>
      <c r="AM151" t="s">
        <v>1314</v>
      </c>
    </row>
    <row r="152" spans="1:39" x14ac:dyDescent="0.3">
      <c r="A152" t="s">
        <v>24</v>
      </c>
      <c r="B152" t="s">
        <v>25</v>
      </c>
      <c r="C152" t="s">
        <v>26</v>
      </c>
      <c r="D152" t="s">
        <v>27</v>
      </c>
      <c r="E152" t="s">
        <v>28</v>
      </c>
      <c r="F152" t="s">
        <v>29</v>
      </c>
      <c r="G152" t="s">
        <v>30</v>
      </c>
      <c r="H152" t="s">
        <v>31</v>
      </c>
      <c r="I152" t="s">
        <v>92</v>
      </c>
      <c r="J152" t="s">
        <v>93</v>
      </c>
      <c r="K152" t="s">
        <v>34</v>
      </c>
      <c r="L152" t="s">
        <v>94</v>
      </c>
      <c r="M152" t="s">
        <v>36</v>
      </c>
      <c r="N152" t="s">
        <v>95</v>
      </c>
      <c r="O152" t="s">
        <v>38</v>
      </c>
      <c r="P152" t="s">
        <v>96</v>
      </c>
      <c r="Q152" t="s">
        <v>51</v>
      </c>
      <c r="R152" t="s">
        <v>101</v>
      </c>
      <c r="S152" t="s">
        <v>42</v>
      </c>
      <c r="T152" t="s">
        <v>43</v>
      </c>
      <c r="U152" t="s">
        <v>1856</v>
      </c>
      <c r="V152">
        <v>2000000</v>
      </c>
      <c r="W152">
        <v>0</v>
      </c>
      <c r="Y152">
        <v>0</v>
      </c>
      <c r="Z152">
        <v>0</v>
      </c>
      <c r="AA152">
        <v>0</v>
      </c>
      <c r="AB152">
        <v>2000000</v>
      </c>
      <c r="AC152" t="s">
        <v>1852</v>
      </c>
      <c r="AD152" t="s">
        <v>1853</v>
      </c>
      <c r="AE152" t="s">
        <v>1857</v>
      </c>
      <c r="AF152" t="s">
        <v>1858</v>
      </c>
      <c r="AG152" t="s">
        <v>98</v>
      </c>
      <c r="AH152" t="s">
        <v>99</v>
      </c>
      <c r="AI152" t="s">
        <v>100</v>
      </c>
      <c r="AJ152" t="s">
        <v>1311</v>
      </c>
      <c r="AK152" t="s">
        <v>1312</v>
      </c>
      <c r="AL152" t="s">
        <v>1313</v>
      </c>
      <c r="AM152" t="s">
        <v>1314</v>
      </c>
    </row>
    <row r="153" spans="1:39" x14ac:dyDescent="0.3">
      <c r="A153" t="s">
        <v>24</v>
      </c>
      <c r="B153" t="s">
        <v>25</v>
      </c>
      <c r="C153" t="s">
        <v>26</v>
      </c>
      <c r="D153" t="s">
        <v>27</v>
      </c>
      <c r="E153" t="s">
        <v>28</v>
      </c>
      <c r="F153" t="s">
        <v>29</v>
      </c>
      <c r="G153" t="s">
        <v>30</v>
      </c>
      <c r="H153" t="s">
        <v>31</v>
      </c>
      <c r="I153" t="s">
        <v>92</v>
      </c>
      <c r="J153" t="s">
        <v>93</v>
      </c>
      <c r="K153" t="s">
        <v>34</v>
      </c>
      <c r="L153" t="s">
        <v>94</v>
      </c>
      <c r="M153" t="s">
        <v>36</v>
      </c>
      <c r="N153" t="s">
        <v>95</v>
      </c>
      <c r="O153" t="s">
        <v>38</v>
      </c>
      <c r="P153" t="s">
        <v>96</v>
      </c>
      <c r="Q153" t="s">
        <v>51</v>
      </c>
      <c r="R153" t="s">
        <v>101</v>
      </c>
      <c r="S153" t="s">
        <v>42</v>
      </c>
      <c r="T153" t="s">
        <v>43</v>
      </c>
      <c r="U153" t="s">
        <v>1859</v>
      </c>
      <c r="V153">
        <v>3000000</v>
      </c>
      <c r="W153">
        <v>0</v>
      </c>
      <c r="Y153">
        <v>0</v>
      </c>
      <c r="Z153">
        <v>0</v>
      </c>
      <c r="AA153">
        <v>0</v>
      </c>
      <c r="AB153">
        <v>3000000</v>
      </c>
      <c r="AC153" t="s">
        <v>1852</v>
      </c>
      <c r="AD153" t="s">
        <v>1853</v>
      </c>
      <c r="AE153" t="s">
        <v>1860</v>
      </c>
      <c r="AF153" t="s">
        <v>1861</v>
      </c>
      <c r="AG153" t="s">
        <v>98</v>
      </c>
      <c r="AH153" t="s">
        <v>99</v>
      </c>
      <c r="AI153" t="s">
        <v>100</v>
      </c>
      <c r="AJ153" t="s">
        <v>1311</v>
      </c>
      <c r="AK153" t="s">
        <v>1312</v>
      </c>
      <c r="AL153" t="s">
        <v>1313</v>
      </c>
      <c r="AM153" t="s">
        <v>1314</v>
      </c>
    </row>
    <row r="154" spans="1:39" x14ac:dyDescent="0.3">
      <c r="A154" t="s">
        <v>24</v>
      </c>
      <c r="B154" t="s">
        <v>25</v>
      </c>
      <c r="C154" t="s">
        <v>26</v>
      </c>
      <c r="D154" t="s">
        <v>27</v>
      </c>
      <c r="E154" t="s">
        <v>28</v>
      </c>
      <c r="F154" t="s">
        <v>29</v>
      </c>
      <c r="G154" t="s">
        <v>30</v>
      </c>
      <c r="H154" t="s">
        <v>31</v>
      </c>
      <c r="I154" t="s">
        <v>92</v>
      </c>
      <c r="J154" t="s">
        <v>93</v>
      </c>
      <c r="K154" t="s">
        <v>34</v>
      </c>
      <c r="L154" t="s">
        <v>94</v>
      </c>
      <c r="M154" t="s">
        <v>36</v>
      </c>
      <c r="N154" t="s">
        <v>95</v>
      </c>
      <c r="O154" t="s">
        <v>38</v>
      </c>
      <c r="P154" t="s">
        <v>96</v>
      </c>
      <c r="Q154" t="s">
        <v>51</v>
      </c>
      <c r="R154" t="s">
        <v>101</v>
      </c>
      <c r="S154" t="s">
        <v>42</v>
      </c>
      <c r="T154" t="s">
        <v>43</v>
      </c>
      <c r="U154" t="s">
        <v>1862</v>
      </c>
      <c r="V154">
        <v>2000000</v>
      </c>
      <c r="W154">
        <v>0</v>
      </c>
      <c r="Y154">
        <v>0</v>
      </c>
      <c r="Z154">
        <v>0</v>
      </c>
      <c r="AA154">
        <v>0</v>
      </c>
      <c r="AB154">
        <v>2000000</v>
      </c>
      <c r="AC154" t="s">
        <v>1852</v>
      </c>
      <c r="AD154" t="s">
        <v>1853</v>
      </c>
      <c r="AE154" t="s">
        <v>1863</v>
      </c>
      <c r="AF154" t="s">
        <v>1864</v>
      </c>
      <c r="AG154" t="s">
        <v>98</v>
      </c>
      <c r="AH154" t="s">
        <v>99</v>
      </c>
      <c r="AI154" t="s">
        <v>100</v>
      </c>
      <c r="AJ154" t="s">
        <v>1311</v>
      </c>
      <c r="AK154" t="s">
        <v>1312</v>
      </c>
      <c r="AL154" t="s">
        <v>1313</v>
      </c>
      <c r="AM154" t="s">
        <v>1314</v>
      </c>
    </row>
    <row r="155" spans="1:39" x14ac:dyDescent="0.3">
      <c r="A155" t="s">
        <v>24</v>
      </c>
      <c r="B155" t="s">
        <v>25</v>
      </c>
      <c r="C155" t="s">
        <v>26</v>
      </c>
      <c r="D155" t="s">
        <v>27</v>
      </c>
      <c r="E155" t="s">
        <v>28</v>
      </c>
      <c r="F155" t="s">
        <v>29</v>
      </c>
      <c r="G155" t="s">
        <v>30</v>
      </c>
      <c r="H155" t="s">
        <v>31</v>
      </c>
      <c r="I155" t="s">
        <v>92</v>
      </c>
      <c r="J155" t="s">
        <v>93</v>
      </c>
      <c r="K155" t="s">
        <v>34</v>
      </c>
      <c r="L155" t="s">
        <v>94</v>
      </c>
      <c r="M155" t="s">
        <v>36</v>
      </c>
      <c r="N155" t="s">
        <v>95</v>
      </c>
      <c r="O155" t="s">
        <v>38</v>
      </c>
      <c r="P155" t="s">
        <v>96</v>
      </c>
      <c r="Q155" t="s">
        <v>51</v>
      </c>
      <c r="R155" t="s">
        <v>101</v>
      </c>
      <c r="S155" t="s">
        <v>45</v>
      </c>
      <c r="T155" t="s">
        <v>46</v>
      </c>
      <c r="U155" t="s">
        <v>1865</v>
      </c>
      <c r="V155">
        <v>5000000</v>
      </c>
      <c r="W155">
        <v>0</v>
      </c>
      <c r="Y155">
        <v>0</v>
      </c>
      <c r="Z155">
        <v>0</v>
      </c>
      <c r="AA155">
        <v>0</v>
      </c>
      <c r="AB155">
        <v>5000000</v>
      </c>
      <c r="AC155" t="s">
        <v>1852</v>
      </c>
      <c r="AD155" t="s">
        <v>1866</v>
      </c>
      <c r="AE155" t="s">
        <v>1867</v>
      </c>
      <c r="AF155" t="s">
        <v>1868</v>
      </c>
      <c r="AG155" t="s">
        <v>98</v>
      </c>
      <c r="AH155" t="s">
        <v>99</v>
      </c>
      <c r="AI155" t="s">
        <v>100</v>
      </c>
      <c r="AJ155" t="s">
        <v>1311</v>
      </c>
      <c r="AK155" t="s">
        <v>1312</v>
      </c>
      <c r="AL155" t="s">
        <v>1331</v>
      </c>
      <c r="AM155" t="s">
        <v>1314</v>
      </c>
    </row>
    <row r="156" spans="1:39" x14ac:dyDescent="0.3">
      <c r="A156" t="s">
        <v>24</v>
      </c>
      <c r="B156" t="s">
        <v>25</v>
      </c>
      <c r="C156" t="s">
        <v>26</v>
      </c>
      <c r="D156" t="s">
        <v>27</v>
      </c>
      <c r="E156" t="s">
        <v>28</v>
      </c>
      <c r="F156" t="s">
        <v>29</v>
      </c>
      <c r="G156" t="s">
        <v>30</v>
      </c>
      <c r="H156" t="s">
        <v>31</v>
      </c>
      <c r="I156" t="s">
        <v>92</v>
      </c>
      <c r="J156" t="s">
        <v>93</v>
      </c>
      <c r="K156" t="s">
        <v>34</v>
      </c>
      <c r="L156" t="s">
        <v>94</v>
      </c>
      <c r="M156" t="s">
        <v>36</v>
      </c>
      <c r="N156" t="s">
        <v>95</v>
      </c>
      <c r="O156" t="s">
        <v>38</v>
      </c>
      <c r="P156" t="s">
        <v>96</v>
      </c>
      <c r="Q156" t="s">
        <v>51</v>
      </c>
      <c r="R156" t="s">
        <v>101</v>
      </c>
      <c r="S156" t="s">
        <v>47</v>
      </c>
      <c r="T156" t="s">
        <v>48</v>
      </c>
      <c r="U156" t="s">
        <v>1869</v>
      </c>
      <c r="V156">
        <v>32019000</v>
      </c>
      <c r="W156">
        <v>0</v>
      </c>
      <c r="Y156">
        <v>6880000</v>
      </c>
      <c r="Z156">
        <v>6880000</v>
      </c>
      <c r="AA156">
        <v>0.21487241950092134</v>
      </c>
      <c r="AB156">
        <v>25139000</v>
      </c>
      <c r="AC156" t="s">
        <v>1852</v>
      </c>
      <c r="AD156" t="s">
        <v>1870</v>
      </c>
      <c r="AE156" t="s">
        <v>1871</v>
      </c>
      <c r="AF156" t="s">
        <v>1872</v>
      </c>
      <c r="AG156" t="s">
        <v>98</v>
      </c>
      <c r="AH156" t="s">
        <v>99</v>
      </c>
      <c r="AI156" t="s">
        <v>100</v>
      </c>
      <c r="AJ156" t="s">
        <v>1311</v>
      </c>
      <c r="AK156" t="s">
        <v>1312</v>
      </c>
      <c r="AL156" t="s">
        <v>1336</v>
      </c>
      <c r="AM156" t="s">
        <v>1314</v>
      </c>
    </row>
    <row r="157" spans="1:39" x14ac:dyDescent="0.3">
      <c r="A157" t="s">
        <v>24</v>
      </c>
      <c r="B157" t="s">
        <v>25</v>
      </c>
      <c r="C157" t="s">
        <v>26</v>
      </c>
      <c r="D157" t="s">
        <v>27</v>
      </c>
      <c r="E157" t="s">
        <v>28</v>
      </c>
      <c r="F157" t="s">
        <v>29</v>
      </c>
      <c r="G157" t="s">
        <v>30</v>
      </c>
      <c r="H157" t="s">
        <v>31</v>
      </c>
      <c r="I157" t="s">
        <v>92</v>
      </c>
      <c r="J157" t="s">
        <v>93</v>
      </c>
      <c r="K157" t="s">
        <v>34</v>
      </c>
      <c r="L157" t="s">
        <v>94</v>
      </c>
      <c r="M157" t="s">
        <v>36</v>
      </c>
      <c r="N157" t="s">
        <v>95</v>
      </c>
      <c r="O157" t="s">
        <v>61</v>
      </c>
      <c r="P157" t="s">
        <v>102</v>
      </c>
      <c r="Q157" t="s">
        <v>40</v>
      </c>
      <c r="R157" t="s">
        <v>103</v>
      </c>
      <c r="S157" t="s">
        <v>42</v>
      </c>
      <c r="T157" t="s">
        <v>43</v>
      </c>
      <c r="U157" t="s">
        <v>1873</v>
      </c>
      <c r="V157">
        <v>7500000</v>
      </c>
      <c r="W157">
        <v>0</v>
      </c>
      <c r="Y157">
        <v>770000</v>
      </c>
      <c r="Z157">
        <v>770000</v>
      </c>
      <c r="AA157">
        <v>0.10266666666666667</v>
      </c>
      <c r="AB157">
        <v>6730000</v>
      </c>
      <c r="AC157" t="s">
        <v>1874</v>
      </c>
      <c r="AD157" t="s">
        <v>1875</v>
      </c>
      <c r="AE157" t="s">
        <v>1876</v>
      </c>
      <c r="AF157" t="s">
        <v>1877</v>
      </c>
      <c r="AG157" t="s">
        <v>98</v>
      </c>
      <c r="AH157" t="s">
        <v>99</v>
      </c>
      <c r="AI157" t="s">
        <v>104</v>
      </c>
      <c r="AJ157" t="s">
        <v>1311</v>
      </c>
      <c r="AK157" t="s">
        <v>1312</v>
      </c>
      <c r="AL157" t="s">
        <v>1313</v>
      </c>
      <c r="AM157" t="s">
        <v>1314</v>
      </c>
    </row>
    <row r="158" spans="1:39" x14ac:dyDescent="0.3">
      <c r="A158" t="s">
        <v>24</v>
      </c>
      <c r="B158" t="s">
        <v>25</v>
      </c>
      <c r="C158" t="s">
        <v>26</v>
      </c>
      <c r="D158" t="s">
        <v>27</v>
      </c>
      <c r="E158" t="s">
        <v>28</v>
      </c>
      <c r="F158" t="s">
        <v>29</v>
      </c>
      <c r="G158" t="s">
        <v>30</v>
      </c>
      <c r="H158" t="s">
        <v>31</v>
      </c>
      <c r="I158" t="s">
        <v>92</v>
      </c>
      <c r="J158" t="s">
        <v>93</v>
      </c>
      <c r="K158" t="s">
        <v>34</v>
      </c>
      <c r="L158" t="s">
        <v>94</v>
      </c>
      <c r="M158" t="s">
        <v>36</v>
      </c>
      <c r="N158" t="s">
        <v>95</v>
      </c>
      <c r="O158" t="s">
        <v>61</v>
      </c>
      <c r="P158" t="s">
        <v>102</v>
      </c>
      <c r="Q158" t="s">
        <v>40</v>
      </c>
      <c r="R158" t="s">
        <v>103</v>
      </c>
      <c r="S158" t="s">
        <v>42</v>
      </c>
      <c r="T158" t="s">
        <v>43</v>
      </c>
      <c r="U158" t="s">
        <v>1878</v>
      </c>
      <c r="V158">
        <v>1500000</v>
      </c>
      <c r="W158">
        <v>0</v>
      </c>
      <c r="Y158">
        <v>0</v>
      </c>
      <c r="Z158">
        <v>0</v>
      </c>
      <c r="AA158">
        <v>0</v>
      </c>
      <c r="AB158">
        <v>1500000</v>
      </c>
      <c r="AC158" t="s">
        <v>1874</v>
      </c>
      <c r="AD158" t="s">
        <v>1875</v>
      </c>
      <c r="AE158" t="s">
        <v>1879</v>
      </c>
      <c r="AF158" t="s">
        <v>1880</v>
      </c>
      <c r="AG158" t="s">
        <v>98</v>
      </c>
      <c r="AH158" t="s">
        <v>99</v>
      </c>
      <c r="AI158" t="s">
        <v>104</v>
      </c>
      <c r="AJ158" t="s">
        <v>1311</v>
      </c>
      <c r="AK158" t="s">
        <v>1312</v>
      </c>
      <c r="AL158" t="s">
        <v>1313</v>
      </c>
      <c r="AM158" t="s">
        <v>1314</v>
      </c>
    </row>
    <row r="159" spans="1:39" x14ac:dyDescent="0.3">
      <c r="A159" t="s">
        <v>24</v>
      </c>
      <c r="B159" t="s">
        <v>25</v>
      </c>
      <c r="C159" t="s">
        <v>26</v>
      </c>
      <c r="D159" t="s">
        <v>27</v>
      </c>
      <c r="E159" t="s">
        <v>28</v>
      </c>
      <c r="F159" t="s">
        <v>29</v>
      </c>
      <c r="G159" t="s">
        <v>30</v>
      </c>
      <c r="H159" t="s">
        <v>31</v>
      </c>
      <c r="I159" t="s">
        <v>92</v>
      </c>
      <c r="J159" t="s">
        <v>93</v>
      </c>
      <c r="K159" t="s">
        <v>34</v>
      </c>
      <c r="L159" t="s">
        <v>94</v>
      </c>
      <c r="M159" t="s">
        <v>36</v>
      </c>
      <c r="N159" t="s">
        <v>95</v>
      </c>
      <c r="O159" t="s">
        <v>61</v>
      </c>
      <c r="P159" t="s">
        <v>102</v>
      </c>
      <c r="Q159" t="s">
        <v>40</v>
      </c>
      <c r="R159" t="s">
        <v>103</v>
      </c>
      <c r="S159" t="s">
        <v>42</v>
      </c>
      <c r="T159" t="s">
        <v>43</v>
      </c>
      <c r="U159" t="s">
        <v>1881</v>
      </c>
      <c r="V159">
        <v>1000000</v>
      </c>
      <c r="W159">
        <v>0</v>
      </c>
      <c r="Y159">
        <v>0</v>
      </c>
      <c r="Z159">
        <v>0</v>
      </c>
      <c r="AA159">
        <v>0</v>
      </c>
      <c r="AB159">
        <v>1000000</v>
      </c>
      <c r="AC159" t="s">
        <v>1874</v>
      </c>
      <c r="AD159" t="s">
        <v>1875</v>
      </c>
      <c r="AE159" t="s">
        <v>1882</v>
      </c>
      <c r="AF159" t="s">
        <v>1883</v>
      </c>
      <c r="AG159" t="s">
        <v>98</v>
      </c>
      <c r="AH159" t="s">
        <v>99</v>
      </c>
      <c r="AI159" t="s">
        <v>104</v>
      </c>
      <c r="AJ159" t="s">
        <v>1311</v>
      </c>
      <c r="AK159" t="s">
        <v>1312</v>
      </c>
      <c r="AL159" t="s">
        <v>1313</v>
      </c>
      <c r="AM159" t="s">
        <v>1314</v>
      </c>
    </row>
    <row r="160" spans="1:39" x14ac:dyDescent="0.3">
      <c r="A160" t="s">
        <v>24</v>
      </c>
      <c r="B160" t="s">
        <v>25</v>
      </c>
      <c r="C160" t="s">
        <v>26</v>
      </c>
      <c r="D160" t="s">
        <v>27</v>
      </c>
      <c r="E160" t="s">
        <v>28</v>
      </c>
      <c r="F160" t="s">
        <v>29</v>
      </c>
      <c r="G160" t="s">
        <v>30</v>
      </c>
      <c r="H160" t="s">
        <v>31</v>
      </c>
      <c r="I160" t="s">
        <v>92</v>
      </c>
      <c r="J160" t="s">
        <v>93</v>
      </c>
      <c r="K160" t="s">
        <v>34</v>
      </c>
      <c r="L160" t="s">
        <v>94</v>
      </c>
      <c r="M160" t="s">
        <v>36</v>
      </c>
      <c r="N160" t="s">
        <v>95</v>
      </c>
      <c r="O160" t="s">
        <v>61</v>
      </c>
      <c r="P160" t="s">
        <v>102</v>
      </c>
      <c r="Q160" t="s">
        <v>40</v>
      </c>
      <c r="R160" t="s">
        <v>103</v>
      </c>
      <c r="S160" t="s">
        <v>42</v>
      </c>
      <c r="T160" t="s">
        <v>43</v>
      </c>
      <c r="U160" t="s">
        <v>1884</v>
      </c>
      <c r="V160">
        <v>1050000</v>
      </c>
      <c r="W160">
        <v>0</v>
      </c>
      <c r="Y160">
        <v>0</v>
      </c>
      <c r="Z160">
        <v>0</v>
      </c>
      <c r="AA160">
        <v>0</v>
      </c>
      <c r="AB160">
        <v>1050000</v>
      </c>
      <c r="AC160" t="s">
        <v>1874</v>
      </c>
      <c r="AD160" t="s">
        <v>1875</v>
      </c>
      <c r="AE160" t="s">
        <v>1885</v>
      </c>
      <c r="AF160" t="s">
        <v>1886</v>
      </c>
      <c r="AG160" t="s">
        <v>98</v>
      </c>
      <c r="AH160" t="s">
        <v>99</v>
      </c>
      <c r="AI160" t="s">
        <v>104</v>
      </c>
      <c r="AJ160" t="s">
        <v>1311</v>
      </c>
      <c r="AK160" t="s">
        <v>1312</v>
      </c>
      <c r="AL160" t="s">
        <v>1313</v>
      </c>
      <c r="AM160" t="s">
        <v>1314</v>
      </c>
    </row>
    <row r="161" spans="1:39" x14ac:dyDescent="0.3">
      <c r="A161" t="s">
        <v>24</v>
      </c>
      <c r="B161" t="s">
        <v>25</v>
      </c>
      <c r="C161" t="s">
        <v>26</v>
      </c>
      <c r="D161" t="s">
        <v>27</v>
      </c>
      <c r="E161" t="s">
        <v>28</v>
      </c>
      <c r="F161" t="s">
        <v>29</v>
      </c>
      <c r="G161" t="s">
        <v>30</v>
      </c>
      <c r="H161" t="s">
        <v>31</v>
      </c>
      <c r="I161" t="s">
        <v>92</v>
      </c>
      <c r="J161" t="s">
        <v>93</v>
      </c>
      <c r="K161" t="s">
        <v>34</v>
      </c>
      <c r="L161" t="s">
        <v>94</v>
      </c>
      <c r="M161" t="s">
        <v>36</v>
      </c>
      <c r="N161" t="s">
        <v>95</v>
      </c>
      <c r="O161" t="s">
        <v>61</v>
      </c>
      <c r="P161" t="s">
        <v>102</v>
      </c>
      <c r="Q161" t="s">
        <v>40</v>
      </c>
      <c r="R161" t="s">
        <v>103</v>
      </c>
      <c r="S161" t="s">
        <v>47</v>
      </c>
      <c r="T161" t="s">
        <v>48</v>
      </c>
      <c r="U161" t="s">
        <v>1887</v>
      </c>
      <c r="V161">
        <v>24000000</v>
      </c>
      <c r="W161">
        <v>0</v>
      </c>
      <c r="Y161">
        <v>8860000</v>
      </c>
      <c r="Z161">
        <v>8860000</v>
      </c>
      <c r="AA161">
        <v>0.36916666666666664</v>
      </c>
      <c r="AB161">
        <v>15140000</v>
      </c>
      <c r="AC161" t="s">
        <v>1874</v>
      </c>
      <c r="AD161" t="s">
        <v>1888</v>
      </c>
      <c r="AE161" t="s">
        <v>1889</v>
      </c>
      <c r="AF161" t="s">
        <v>1890</v>
      </c>
      <c r="AG161" t="s">
        <v>98</v>
      </c>
      <c r="AH161" t="s">
        <v>99</v>
      </c>
      <c r="AI161" t="s">
        <v>104</v>
      </c>
      <c r="AJ161" t="s">
        <v>1311</v>
      </c>
      <c r="AK161" t="s">
        <v>1312</v>
      </c>
      <c r="AL161" t="s">
        <v>1336</v>
      </c>
      <c r="AM161" t="s">
        <v>1314</v>
      </c>
    </row>
    <row r="162" spans="1:39" x14ac:dyDescent="0.3">
      <c r="A162" t="s">
        <v>24</v>
      </c>
      <c r="B162" t="s">
        <v>25</v>
      </c>
      <c r="C162" t="s">
        <v>26</v>
      </c>
      <c r="D162" t="s">
        <v>27</v>
      </c>
      <c r="E162" t="s">
        <v>28</v>
      </c>
      <c r="F162" t="s">
        <v>29</v>
      </c>
      <c r="G162" t="s">
        <v>30</v>
      </c>
      <c r="H162" t="s">
        <v>31</v>
      </c>
      <c r="I162" t="s">
        <v>92</v>
      </c>
      <c r="J162" t="s">
        <v>93</v>
      </c>
      <c r="K162" t="s">
        <v>34</v>
      </c>
      <c r="L162" t="s">
        <v>94</v>
      </c>
      <c r="M162" t="s">
        <v>36</v>
      </c>
      <c r="N162" t="s">
        <v>95</v>
      </c>
      <c r="O162" t="s">
        <v>61</v>
      </c>
      <c r="P162" t="s">
        <v>102</v>
      </c>
      <c r="Q162" t="s">
        <v>51</v>
      </c>
      <c r="R162" t="s">
        <v>105</v>
      </c>
      <c r="S162" t="s">
        <v>42</v>
      </c>
      <c r="T162" t="s">
        <v>43</v>
      </c>
      <c r="U162" t="s">
        <v>1891</v>
      </c>
      <c r="V162">
        <v>7500000</v>
      </c>
      <c r="W162">
        <v>0</v>
      </c>
      <c r="Y162">
        <v>0</v>
      </c>
      <c r="Z162">
        <v>0</v>
      </c>
      <c r="AA162">
        <v>0</v>
      </c>
      <c r="AB162">
        <v>7500000</v>
      </c>
      <c r="AC162" t="s">
        <v>1892</v>
      </c>
      <c r="AD162" t="s">
        <v>1893</v>
      </c>
      <c r="AE162" t="s">
        <v>1894</v>
      </c>
      <c r="AF162" t="s">
        <v>1895</v>
      </c>
      <c r="AG162" t="s">
        <v>98</v>
      </c>
      <c r="AH162" t="s">
        <v>99</v>
      </c>
      <c r="AI162" t="s">
        <v>104</v>
      </c>
      <c r="AJ162" t="s">
        <v>1311</v>
      </c>
      <c r="AK162" t="s">
        <v>1312</v>
      </c>
      <c r="AL162" t="s">
        <v>1313</v>
      </c>
      <c r="AM162" t="s">
        <v>1314</v>
      </c>
    </row>
    <row r="163" spans="1:39" x14ac:dyDescent="0.3">
      <c r="A163" t="s">
        <v>24</v>
      </c>
      <c r="B163" t="s">
        <v>25</v>
      </c>
      <c r="C163" t="s">
        <v>26</v>
      </c>
      <c r="D163" t="s">
        <v>27</v>
      </c>
      <c r="E163" t="s">
        <v>28</v>
      </c>
      <c r="F163" t="s">
        <v>29</v>
      </c>
      <c r="G163" t="s">
        <v>30</v>
      </c>
      <c r="H163" t="s">
        <v>31</v>
      </c>
      <c r="I163" t="s">
        <v>92</v>
      </c>
      <c r="J163" t="s">
        <v>93</v>
      </c>
      <c r="K163" t="s">
        <v>34</v>
      </c>
      <c r="L163" t="s">
        <v>94</v>
      </c>
      <c r="M163" t="s">
        <v>36</v>
      </c>
      <c r="N163" t="s">
        <v>95</v>
      </c>
      <c r="O163" t="s">
        <v>61</v>
      </c>
      <c r="P163" t="s">
        <v>102</v>
      </c>
      <c r="Q163" t="s">
        <v>51</v>
      </c>
      <c r="R163" t="s">
        <v>105</v>
      </c>
      <c r="S163" t="s">
        <v>42</v>
      </c>
      <c r="T163" t="s">
        <v>43</v>
      </c>
      <c r="U163" t="s">
        <v>1896</v>
      </c>
      <c r="V163">
        <v>3000000</v>
      </c>
      <c r="W163">
        <v>0</v>
      </c>
      <c r="Y163">
        <v>0</v>
      </c>
      <c r="Z163">
        <v>0</v>
      </c>
      <c r="AA163">
        <v>0</v>
      </c>
      <c r="AB163">
        <v>3000000</v>
      </c>
      <c r="AC163" t="s">
        <v>1892</v>
      </c>
      <c r="AD163" t="s">
        <v>1893</v>
      </c>
      <c r="AE163" t="s">
        <v>1897</v>
      </c>
      <c r="AF163" t="s">
        <v>1898</v>
      </c>
      <c r="AG163" t="s">
        <v>98</v>
      </c>
      <c r="AH163" t="s">
        <v>99</v>
      </c>
      <c r="AI163" t="s">
        <v>104</v>
      </c>
      <c r="AJ163" t="s">
        <v>1311</v>
      </c>
      <c r="AK163" t="s">
        <v>1312</v>
      </c>
      <c r="AL163" t="s">
        <v>1313</v>
      </c>
      <c r="AM163" t="s">
        <v>1314</v>
      </c>
    </row>
    <row r="164" spans="1:39" x14ac:dyDescent="0.3">
      <c r="A164" t="s">
        <v>24</v>
      </c>
      <c r="B164" t="s">
        <v>25</v>
      </c>
      <c r="C164" t="s">
        <v>26</v>
      </c>
      <c r="D164" t="s">
        <v>27</v>
      </c>
      <c r="E164" t="s">
        <v>28</v>
      </c>
      <c r="F164" t="s">
        <v>29</v>
      </c>
      <c r="G164" t="s">
        <v>30</v>
      </c>
      <c r="H164" t="s">
        <v>31</v>
      </c>
      <c r="I164" t="s">
        <v>92</v>
      </c>
      <c r="J164" t="s">
        <v>93</v>
      </c>
      <c r="K164" t="s">
        <v>34</v>
      </c>
      <c r="L164" t="s">
        <v>94</v>
      </c>
      <c r="M164" t="s">
        <v>36</v>
      </c>
      <c r="N164" t="s">
        <v>95</v>
      </c>
      <c r="O164" t="s">
        <v>61</v>
      </c>
      <c r="P164" t="s">
        <v>102</v>
      </c>
      <c r="Q164" t="s">
        <v>51</v>
      </c>
      <c r="R164" t="s">
        <v>105</v>
      </c>
      <c r="S164" t="s">
        <v>42</v>
      </c>
      <c r="T164" t="s">
        <v>43</v>
      </c>
      <c r="U164" t="s">
        <v>1899</v>
      </c>
      <c r="V164">
        <v>2000000</v>
      </c>
      <c r="W164">
        <v>0</v>
      </c>
      <c r="Y164">
        <v>0</v>
      </c>
      <c r="Z164">
        <v>0</v>
      </c>
      <c r="AA164">
        <v>0</v>
      </c>
      <c r="AB164">
        <v>2000000</v>
      </c>
      <c r="AC164" t="s">
        <v>1892</v>
      </c>
      <c r="AD164" t="s">
        <v>1893</v>
      </c>
      <c r="AE164" t="s">
        <v>1900</v>
      </c>
      <c r="AF164" t="s">
        <v>1901</v>
      </c>
      <c r="AG164" t="s">
        <v>98</v>
      </c>
      <c r="AH164" t="s">
        <v>99</v>
      </c>
      <c r="AI164" t="s">
        <v>104</v>
      </c>
      <c r="AJ164" t="s">
        <v>1311</v>
      </c>
      <c r="AK164" t="s">
        <v>1312</v>
      </c>
      <c r="AL164" t="s">
        <v>1313</v>
      </c>
      <c r="AM164" t="s">
        <v>1314</v>
      </c>
    </row>
    <row r="165" spans="1:39" x14ac:dyDescent="0.3">
      <c r="A165" t="s">
        <v>24</v>
      </c>
      <c r="B165" t="s">
        <v>25</v>
      </c>
      <c r="C165" t="s">
        <v>26</v>
      </c>
      <c r="D165" t="s">
        <v>27</v>
      </c>
      <c r="E165" t="s">
        <v>28</v>
      </c>
      <c r="F165" t="s">
        <v>29</v>
      </c>
      <c r="G165" t="s">
        <v>30</v>
      </c>
      <c r="H165" t="s">
        <v>31</v>
      </c>
      <c r="I165" t="s">
        <v>92</v>
      </c>
      <c r="J165" t="s">
        <v>93</v>
      </c>
      <c r="K165" t="s">
        <v>34</v>
      </c>
      <c r="L165" t="s">
        <v>94</v>
      </c>
      <c r="M165" t="s">
        <v>36</v>
      </c>
      <c r="N165" t="s">
        <v>95</v>
      </c>
      <c r="O165" t="s">
        <v>61</v>
      </c>
      <c r="P165" t="s">
        <v>102</v>
      </c>
      <c r="Q165" t="s">
        <v>51</v>
      </c>
      <c r="R165" t="s">
        <v>105</v>
      </c>
      <c r="S165" t="s">
        <v>42</v>
      </c>
      <c r="T165" t="s">
        <v>43</v>
      </c>
      <c r="U165" t="s">
        <v>1902</v>
      </c>
      <c r="V165">
        <v>1000000</v>
      </c>
      <c r="W165">
        <v>0</v>
      </c>
      <c r="Y165">
        <v>0</v>
      </c>
      <c r="Z165">
        <v>0</v>
      </c>
      <c r="AA165">
        <v>0</v>
      </c>
      <c r="AB165">
        <v>1000000</v>
      </c>
      <c r="AC165" t="s">
        <v>1892</v>
      </c>
      <c r="AD165" t="s">
        <v>1893</v>
      </c>
      <c r="AE165" t="s">
        <v>1903</v>
      </c>
      <c r="AF165" t="s">
        <v>1904</v>
      </c>
      <c r="AG165" t="s">
        <v>98</v>
      </c>
      <c r="AH165" t="s">
        <v>99</v>
      </c>
      <c r="AI165" t="s">
        <v>104</v>
      </c>
      <c r="AJ165" t="s">
        <v>1311</v>
      </c>
      <c r="AK165" t="s">
        <v>1312</v>
      </c>
      <c r="AL165" t="s">
        <v>1313</v>
      </c>
      <c r="AM165" t="s">
        <v>1314</v>
      </c>
    </row>
    <row r="166" spans="1:39" x14ac:dyDescent="0.3">
      <c r="A166" t="s">
        <v>24</v>
      </c>
      <c r="B166" t="s">
        <v>25</v>
      </c>
      <c r="C166" t="s">
        <v>26</v>
      </c>
      <c r="D166" t="s">
        <v>27</v>
      </c>
      <c r="E166" t="s">
        <v>28</v>
      </c>
      <c r="F166" t="s">
        <v>29</v>
      </c>
      <c r="G166" t="s">
        <v>30</v>
      </c>
      <c r="H166" t="s">
        <v>31</v>
      </c>
      <c r="I166" t="s">
        <v>92</v>
      </c>
      <c r="J166" t="s">
        <v>93</v>
      </c>
      <c r="K166" t="s">
        <v>34</v>
      </c>
      <c r="L166" t="s">
        <v>94</v>
      </c>
      <c r="M166" t="s">
        <v>36</v>
      </c>
      <c r="N166" t="s">
        <v>95</v>
      </c>
      <c r="O166" t="s">
        <v>61</v>
      </c>
      <c r="P166" t="s">
        <v>102</v>
      </c>
      <c r="Q166" t="s">
        <v>51</v>
      </c>
      <c r="R166" t="s">
        <v>105</v>
      </c>
      <c r="S166" t="s">
        <v>45</v>
      </c>
      <c r="T166" t="s">
        <v>46</v>
      </c>
      <c r="U166" t="s">
        <v>1905</v>
      </c>
      <c r="V166">
        <v>4000000</v>
      </c>
      <c r="W166">
        <v>0</v>
      </c>
      <c r="Y166">
        <v>0</v>
      </c>
      <c r="Z166">
        <v>0</v>
      </c>
      <c r="AA166">
        <v>0</v>
      </c>
      <c r="AB166">
        <v>4000000</v>
      </c>
      <c r="AC166" t="s">
        <v>1892</v>
      </c>
      <c r="AD166" t="s">
        <v>1906</v>
      </c>
      <c r="AE166" t="s">
        <v>1907</v>
      </c>
      <c r="AF166" t="s">
        <v>1908</v>
      </c>
      <c r="AG166" t="s">
        <v>98</v>
      </c>
      <c r="AH166" t="s">
        <v>99</v>
      </c>
      <c r="AI166" t="s">
        <v>104</v>
      </c>
      <c r="AJ166" t="s">
        <v>1311</v>
      </c>
      <c r="AK166" t="s">
        <v>1312</v>
      </c>
      <c r="AL166" t="s">
        <v>1331</v>
      </c>
      <c r="AM166" t="s">
        <v>1314</v>
      </c>
    </row>
    <row r="167" spans="1:39" x14ac:dyDescent="0.3">
      <c r="A167" t="s">
        <v>24</v>
      </c>
      <c r="B167" t="s">
        <v>25</v>
      </c>
      <c r="C167" t="s">
        <v>26</v>
      </c>
      <c r="D167" t="s">
        <v>27</v>
      </c>
      <c r="E167" t="s">
        <v>28</v>
      </c>
      <c r="F167" t="s">
        <v>29</v>
      </c>
      <c r="G167" t="s">
        <v>30</v>
      </c>
      <c r="H167" t="s">
        <v>31</v>
      </c>
      <c r="I167" t="s">
        <v>92</v>
      </c>
      <c r="J167" t="s">
        <v>93</v>
      </c>
      <c r="K167" t="s">
        <v>34</v>
      </c>
      <c r="L167" t="s">
        <v>94</v>
      </c>
      <c r="M167" t="s">
        <v>36</v>
      </c>
      <c r="N167" t="s">
        <v>95</v>
      </c>
      <c r="O167" t="s">
        <v>61</v>
      </c>
      <c r="P167" t="s">
        <v>102</v>
      </c>
      <c r="Q167" t="s">
        <v>51</v>
      </c>
      <c r="R167" t="s">
        <v>105</v>
      </c>
      <c r="S167" t="s">
        <v>47</v>
      </c>
      <c r="T167" t="s">
        <v>48</v>
      </c>
      <c r="U167" t="s">
        <v>1909</v>
      </c>
      <c r="V167">
        <v>66252000</v>
      </c>
      <c r="W167">
        <v>0</v>
      </c>
      <c r="Y167">
        <v>0</v>
      </c>
      <c r="Z167">
        <v>0</v>
      </c>
      <c r="AA167">
        <v>0</v>
      </c>
      <c r="AB167">
        <v>66252000</v>
      </c>
      <c r="AC167" t="s">
        <v>1892</v>
      </c>
      <c r="AD167" t="s">
        <v>1910</v>
      </c>
      <c r="AE167" t="s">
        <v>1911</v>
      </c>
      <c r="AF167" t="s">
        <v>1912</v>
      </c>
      <c r="AG167" t="s">
        <v>98</v>
      </c>
      <c r="AH167" t="s">
        <v>99</v>
      </c>
      <c r="AI167" t="s">
        <v>104</v>
      </c>
      <c r="AJ167" t="s">
        <v>1311</v>
      </c>
      <c r="AK167" t="s">
        <v>1312</v>
      </c>
      <c r="AL167" t="s">
        <v>1336</v>
      </c>
      <c r="AM167" t="s">
        <v>1314</v>
      </c>
    </row>
    <row r="168" spans="1:39" x14ac:dyDescent="0.3">
      <c r="A168" t="s">
        <v>24</v>
      </c>
      <c r="B168" t="s">
        <v>25</v>
      </c>
      <c r="C168" t="s">
        <v>26</v>
      </c>
      <c r="D168" t="s">
        <v>27</v>
      </c>
      <c r="E168" t="s">
        <v>28</v>
      </c>
      <c r="F168" t="s">
        <v>29</v>
      </c>
      <c r="G168" t="s">
        <v>30</v>
      </c>
      <c r="H168" t="s">
        <v>31</v>
      </c>
      <c r="I168" t="s">
        <v>92</v>
      </c>
      <c r="J168" t="s">
        <v>93</v>
      </c>
      <c r="K168" t="s">
        <v>34</v>
      </c>
      <c r="L168" t="s">
        <v>94</v>
      </c>
      <c r="M168" t="s">
        <v>36</v>
      </c>
      <c r="N168" t="s">
        <v>95</v>
      </c>
      <c r="O168" t="s">
        <v>78</v>
      </c>
      <c r="P168" t="s">
        <v>106</v>
      </c>
      <c r="Q168" t="s">
        <v>40</v>
      </c>
      <c r="R168" t="s">
        <v>107</v>
      </c>
      <c r="S168" t="s">
        <v>42</v>
      </c>
      <c r="T168" t="s">
        <v>43</v>
      </c>
      <c r="U168" t="s">
        <v>1913</v>
      </c>
      <c r="V168">
        <v>15000000</v>
      </c>
      <c r="W168">
        <v>0</v>
      </c>
      <c r="Y168">
        <v>4940000</v>
      </c>
      <c r="Z168">
        <v>4940000</v>
      </c>
      <c r="AA168">
        <v>0.32933333333333331</v>
      </c>
      <c r="AB168">
        <v>10060000</v>
      </c>
      <c r="AC168" t="s">
        <v>1914</v>
      </c>
      <c r="AD168" t="s">
        <v>1915</v>
      </c>
      <c r="AE168" t="s">
        <v>1916</v>
      </c>
      <c r="AF168" t="s">
        <v>1917</v>
      </c>
      <c r="AG168" t="s">
        <v>98</v>
      </c>
      <c r="AH168" t="s">
        <v>108</v>
      </c>
      <c r="AI168" t="s">
        <v>109</v>
      </c>
      <c r="AJ168" t="s">
        <v>1311</v>
      </c>
      <c r="AK168" t="s">
        <v>1312</v>
      </c>
      <c r="AL168" t="s">
        <v>1313</v>
      </c>
      <c r="AM168" t="s">
        <v>1314</v>
      </c>
    </row>
    <row r="169" spans="1:39" x14ac:dyDescent="0.3">
      <c r="A169" t="s">
        <v>24</v>
      </c>
      <c r="B169" t="s">
        <v>25</v>
      </c>
      <c r="C169" t="s">
        <v>26</v>
      </c>
      <c r="D169" t="s">
        <v>27</v>
      </c>
      <c r="E169" t="s">
        <v>28</v>
      </c>
      <c r="F169" t="s">
        <v>29</v>
      </c>
      <c r="G169" t="s">
        <v>30</v>
      </c>
      <c r="H169" t="s">
        <v>31</v>
      </c>
      <c r="I169" t="s">
        <v>92</v>
      </c>
      <c r="J169" t="s">
        <v>93</v>
      </c>
      <c r="K169" t="s">
        <v>34</v>
      </c>
      <c r="L169" t="s">
        <v>94</v>
      </c>
      <c r="M169" t="s">
        <v>36</v>
      </c>
      <c r="N169" t="s">
        <v>95</v>
      </c>
      <c r="O169" t="s">
        <v>78</v>
      </c>
      <c r="P169" t="s">
        <v>106</v>
      </c>
      <c r="Q169" t="s">
        <v>40</v>
      </c>
      <c r="R169" t="s">
        <v>107</v>
      </c>
      <c r="S169" t="s">
        <v>42</v>
      </c>
      <c r="T169" t="s">
        <v>43</v>
      </c>
      <c r="U169" t="s">
        <v>1918</v>
      </c>
      <c r="V169">
        <v>8000000</v>
      </c>
      <c r="W169">
        <v>0</v>
      </c>
      <c r="Y169">
        <v>1499200</v>
      </c>
      <c r="Z169">
        <v>1499200</v>
      </c>
      <c r="AA169">
        <v>0.18740000000000001</v>
      </c>
      <c r="AB169">
        <v>6500800</v>
      </c>
      <c r="AC169" t="s">
        <v>1914</v>
      </c>
      <c r="AD169" t="s">
        <v>1915</v>
      </c>
      <c r="AE169" t="s">
        <v>1919</v>
      </c>
      <c r="AF169" t="s">
        <v>1920</v>
      </c>
      <c r="AG169" t="s">
        <v>98</v>
      </c>
      <c r="AH169" t="s">
        <v>108</v>
      </c>
      <c r="AI169" t="s">
        <v>109</v>
      </c>
      <c r="AJ169" t="s">
        <v>1311</v>
      </c>
      <c r="AK169" t="s">
        <v>1312</v>
      </c>
      <c r="AL169" t="s">
        <v>1313</v>
      </c>
      <c r="AM169" t="s">
        <v>1314</v>
      </c>
    </row>
    <row r="170" spans="1:39" x14ac:dyDescent="0.3">
      <c r="A170" t="s">
        <v>24</v>
      </c>
      <c r="B170" t="s">
        <v>25</v>
      </c>
      <c r="C170" t="s">
        <v>26</v>
      </c>
      <c r="D170" t="s">
        <v>27</v>
      </c>
      <c r="E170" t="s">
        <v>28</v>
      </c>
      <c r="F170" t="s">
        <v>29</v>
      </c>
      <c r="G170" t="s">
        <v>30</v>
      </c>
      <c r="H170" t="s">
        <v>31</v>
      </c>
      <c r="I170" t="s">
        <v>92</v>
      </c>
      <c r="J170" t="s">
        <v>93</v>
      </c>
      <c r="K170" t="s">
        <v>34</v>
      </c>
      <c r="L170" t="s">
        <v>94</v>
      </c>
      <c r="M170" t="s">
        <v>36</v>
      </c>
      <c r="N170" t="s">
        <v>95</v>
      </c>
      <c r="O170" t="s">
        <v>78</v>
      </c>
      <c r="P170" t="s">
        <v>106</v>
      </c>
      <c r="Q170" t="s">
        <v>40</v>
      </c>
      <c r="R170" t="s">
        <v>107</v>
      </c>
      <c r="S170" t="s">
        <v>42</v>
      </c>
      <c r="T170" t="s">
        <v>43</v>
      </c>
      <c r="U170" t="s">
        <v>1921</v>
      </c>
      <c r="V170">
        <v>12000000</v>
      </c>
      <c r="W170">
        <v>0</v>
      </c>
      <c r="Y170">
        <v>1480000</v>
      </c>
      <c r="Z170">
        <v>1480000</v>
      </c>
      <c r="AA170">
        <v>0.12333333333333334</v>
      </c>
      <c r="AB170">
        <v>10520000</v>
      </c>
      <c r="AC170" t="s">
        <v>1914</v>
      </c>
      <c r="AD170" t="s">
        <v>1915</v>
      </c>
      <c r="AE170" t="s">
        <v>1922</v>
      </c>
      <c r="AF170" t="s">
        <v>1923</v>
      </c>
      <c r="AG170" t="s">
        <v>98</v>
      </c>
      <c r="AH170" t="s">
        <v>108</v>
      </c>
      <c r="AI170" t="s">
        <v>109</v>
      </c>
      <c r="AJ170" t="s">
        <v>1311</v>
      </c>
      <c r="AK170" t="s">
        <v>1312</v>
      </c>
      <c r="AL170" t="s">
        <v>1313</v>
      </c>
      <c r="AM170" t="s">
        <v>1314</v>
      </c>
    </row>
    <row r="171" spans="1:39" x14ac:dyDescent="0.3">
      <c r="A171" t="s">
        <v>24</v>
      </c>
      <c r="B171" t="s">
        <v>25</v>
      </c>
      <c r="C171" t="s">
        <v>26</v>
      </c>
      <c r="D171" t="s">
        <v>27</v>
      </c>
      <c r="E171" t="s">
        <v>28</v>
      </c>
      <c r="F171" t="s">
        <v>29</v>
      </c>
      <c r="G171" t="s">
        <v>30</v>
      </c>
      <c r="H171" t="s">
        <v>31</v>
      </c>
      <c r="I171" t="s">
        <v>92</v>
      </c>
      <c r="J171" t="s">
        <v>93</v>
      </c>
      <c r="K171" t="s">
        <v>34</v>
      </c>
      <c r="L171" t="s">
        <v>94</v>
      </c>
      <c r="M171" t="s">
        <v>36</v>
      </c>
      <c r="N171" t="s">
        <v>95</v>
      </c>
      <c r="O171" t="s">
        <v>78</v>
      </c>
      <c r="P171" t="s">
        <v>106</v>
      </c>
      <c r="Q171" t="s">
        <v>40</v>
      </c>
      <c r="R171" t="s">
        <v>107</v>
      </c>
      <c r="S171" t="s">
        <v>42</v>
      </c>
      <c r="T171" t="s">
        <v>43</v>
      </c>
      <c r="U171" t="s">
        <v>1924</v>
      </c>
      <c r="V171">
        <v>8000000</v>
      </c>
      <c r="W171">
        <v>0</v>
      </c>
      <c r="Y171">
        <v>999500</v>
      </c>
      <c r="Z171">
        <v>999500</v>
      </c>
      <c r="AA171">
        <v>0.12493750000000001</v>
      </c>
      <c r="AB171">
        <v>7000500</v>
      </c>
      <c r="AC171" t="s">
        <v>1914</v>
      </c>
      <c r="AD171" t="s">
        <v>1915</v>
      </c>
      <c r="AE171" t="s">
        <v>1925</v>
      </c>
      <c r="AF171" t="s">
        <v>1926</v>
      </c>
      <c r="AG171" t="s">
        <v>98</v>
      </c>
      <c r="AH171" t="s">
        <v>108</v>
      </c>
      <c r="AI171" t="s">
        <v>109</v>
      </c>
      <c r="AJ171" t="s">
        <v>1311</v>
      </c>
      <c r="AK171" t="s">
        <v>1312</v>
      </c>
      <c r="AL171" t="s">
        <v>1313</v>
      </c>
      <c r="AM171" t="s">
        <v>1314</v>
      </c>
    </row>
    <row r="172" spans="1:39" x14ac:dyDescent="0.3">
      <c r="A172" t="s">
        <v>24</v>
      </c>
      <c r="B172" t="s">
        <v>25</v>
      </c>
      <c r="C172" t="s">
        <v>26</v>
      </c>
      <c r="D172" t="s">
        <v>27</v>
      </c>
      <c r="E172" t="s">
        <v>28</v>
      </c>
      <c r="F172" t="s">
        <v>29</v>
      </c>
      <c r="G172" t="s">
        <v>30</v>
      </c>
      <c r="H172" t="s">
        <v>31</v>
      </c>
      <c r="I172" t="s">
        <v>92</v>
      </c>
      <c r="J172" t="s">
        <v>93</v>
      </c>
      <c r="K172" t="s">
        <v>34</v>
      </c>
      <c r="L172" t="s">
        <v>94</v>
      </c>
      <c r="M172" t="s">
        <v>36</v>
      </c>
      <c r="N172" t="s">
        <v>95</v>
      </c>
      <c r="O172" t="s">
        <v>78</v>
      </c>
      <c r="P172" t="s">
        <v>106</v>
      </c>
      <c r="Q172" t="s">
        <v>40</v>
      </c>
      <c r="R172" t="s">
        <v>107</v>
      </c>
      <c r="S172" t="s">
        <v>42</v>
      </c>
      <c r="T172" t="s">
        <v>43</v>
      </c>
      <c r="U172" t="s">
        <v>1927</v>
      </c>
      <c r="V172">
        <v>31000000</v>
      </c>
      <c r="W172">
        <v>31000000</v>
      </c>
      <c r="Y172">
        <v>0</v>
      </c>
      <c r="Z172">
        <v>0</v>
      </c>
      <c r="AA172">
        <v>0</v>
      </c>
      <c r="AB172">
        <v>0</v>
      </c>
      <c r="AC172" t="s">
        <v>1914</v>
      </c>
      <c r="AD172" t="s">
        <v>1915</v>
      </c>
      <c r="AE172" t="s">
        <v>1928</v>
      </c>
      <c r="AF172" t="s">
        <v>1929</v>
      </c>
      <c r="AG172" t="s">
        <v>98</v>
      </c>
      <c r="AH172" t="s">
        <v>108</v>
      </c>
      <c r="AI172" t="s">
        <v>109</v>
      </c>
      <c r="AJ172" t="s">
        <v>1311</v>
      </c>
      <c r="AK172" t="s">
        <v>1312</v>
      </c>
      <c r="AL172" t="s">
        <v>1313</v>
      </c>
      <c r="AM172" t="s">
        <v>1314</v>
      </c>
    </row>
    <row r="173" spans="1:39" x14ac:dyDescent="0.3">
      <c r="A173" t="s">
        <v>24</v>
      </c>
      <c r="B173" t="s">
        <v>25</v>
      </c>
      <c r="C173" t="s">
        <v>26</v>
      </c>
      <c r="D173" t="s">
        <v>27</v>
      </c>
      <c r="E173" t="s">
        <v>28</v>
      </c>
      <c r="F173" t="s">
        <v>29</v>
      </c>
      <c r="G173" t="s">
        <v>30</v>
      </c>
      <c r="H173" t="s">
        <v>31</v>
      </c>
      <c r="I173" t="s">
        <v>92</v>
      </c>
      <c r="J173" t="s">
        <v>93</v>
      </c>
      <c r="K173" t="s">
        <v>34</v>
      </c>
      <c r="L173" t="s">
        <v>94</v>
      </c>
      <c r="M173" t="s">
        <v>36</v>
      </c>
      <c r="N173" t="s">
        <v>95</v>
      </c>
      <c r="O173" t="s">
        <v>78</v>
      </c>
      <c r="P173" t="s">
        <v>106</v>
      </c>
      <c r="Q173" t="s">
        <v>40</v>
      </c>
      <c r="R173" t="s">
        <v>107</v>
      </c>
      <c r="S173" t="s">
        <v>45</v>
      </c>
      <c r="T173" t="s">
        <v>46</v>
      </c>
      <c r="U173" t="s">
        <v>1930</v>
      </c>
      <c r="V173">
        <v>25200000</v>
      </c>
      <c r="W173">
        <v>0</v>
      </c>
      <c r="Y173">
        <v>0</v>
      </c>
      <c r="Z173">
        <v>0</v>
      </c>
      <c r="AA173">
        <v>0</v>
      </c>
      <c r="AB173">
        <v>25200000</v>
      </c>
      <c r="AC173" t="s">
        <v>1914</v>
      </c>
      <c r="AD173" t="s">
        <v>1931</v>
      </c>
      <c r="AE173" t="s">
        <v>1932</v>
      </c>
      <c r="AF173" t="s">
        <v>1933</v>
      </c>
      <c r="AG173" t="s">
        <v>98</v>
      </c>
      <c r="AH173" t="s">
        <v>108</v>
      </c>
      <c r="AI173" t="s">
        <v>109</v>
      </c>
      <c r="AJ173" t="s">
        <v>1311</v>
      </c>
      <c r="AK173" t="s">
        <v>1312</v>
      </c>
      <c r="AL173" t="s">
        <v>1331</v>
      </c>
      <c r="AM173" t="s">
        <v>1314</v>
      </c>
    </row>
    <row r="174" spans="1:39" x14ac:dyDescent="0.3">
      <c r="A174" t="s">
        <v>24</v>
      </c>
      <c r="B174" t="s">
        <v>25</v>
      </c>
      <c r="C174" t="s">
        <v>26</v>
      </c>
      <c r="D174" t="s">
        <v>27</v>
      </c>
      <c r="E174" t="s">
        <v>28</v>
      </c>
      <c r="F174" t="s">
        <v>29</v>
      </c>
      <c r="G174" t="s">
        <v>30</v>
      </c>
      <c r="H174" t="s">
        <v>31</v>
      </c>
      <c r="I174" t="s">
        <v>92</v>
      </c>
      <c r="J174" t="s">
        <v>93</v>
      </c>
      <c r="K174" t="s">
        <v>34</v>
      </c>
      <c r="L174" t="s">
        <v>94</v>
      </c>
      <c r="M174" t="s">
        <v>36</v>
      </c>
      <c r="N174" t="s">
        <v>95</v>
      </c>
      <c r="O174" t="s">
        <v>78</v>
      </c>
      <c r="P174" t="s">
        <v>106</v>
      </c>
      <c r="Q174" t="s">
        <v>40</v>
      </c>
      <c r="R174" t="s">
        <v>107</v>
      </c>
      <c r="S174" t="s">
        <v>47</v>
      </c>
      <c r="T174" t="s">
        <v>48</v>
      </c>
      <c r="U174" t="s">
        <v>1934</v>
      </c>
      <c r="V174">
        <v>304120000</v>
      </c>
      <c r="W174">
        <v>0</v>
      </c>
      <c r="Y174">
        <v>570000</v>
      </c>
      <c r="Z174">
        <v>570000</v>
      </c>
      <c r="AA174">
        <v>1.8742601604629751E-3</v>
      </c>
      <c r="AB174">
        <v>303550000</v>
      </c>
      <c r="AC174" t="s">
        <v>1914</v>
      </c>
      <c r="AD174" t="s">
        <v>1935</v>
      </c>
      <c r="AE174" t="s">
        <v>1936</v>
      </c>
      <c r="AF174" t="s">
        <v>1937</v>
      </c>
      <c r="AG174" t="s">
        <v>98</v>
      </c>
      <c r="AH174" t="s">
        <v>108</v>
      </c>
      <c r="AI174" t="s">
        <v>109</v>
      </c>
      <c r="AJ174" t="s">
        <v>1311</v>
      </c>
      <c r="AK174" t="s">
        <v>1312</v>
      </c>
      <c r="AL174" t="s">
        <v>1336</v>
      </c>
      <c r="AM174" t="s">
        <v>1314</v>
      </c>
    </row>
    <row r="175" spans="1:39" x14ac:dyDescent="0.3">
      <c r="A175" t="s">
        <v>24</v>
      </c>
      <c r="B175" t="s">
        <v>25</v>
      </c>
      <c r="C175" t="s">
        <v>26</v>
      </c>
      <c r="D175" t="s">
        <v>27</v>
      </c>
      <c r="E175" t="s">
        <v>28</v>
      </c>
      <c r="F175" t="s">
        <v>29</v>
      </c>
      <c r="G175" t="s">
        <v>30</v>
      </c>
      <c r="H175" t="s">
        <v>31</v>
      </c>
      <c r="I175" t="s">
        <v>92</v>
      </c>
      <c r="J175" t="s">
        <v>93</v>
      </c>
      <c r="K175" t="s">
        <v>34</v>
      </c>
      <c r="L175" t="s">
        <v>94</v>
      </c>
      <c r="M175" t="s">
        <v>36</v>
      </c>
      <c r="N175" t="s">
        <v>95</v>
      </c>
      <c r="O175" t="s">
        <v>78</v>
      </c>
      <c r="P175" t="s">
        <v>106</v>
      </c>
      <c r="Q175" t="s">
        <v>40</v>
      </c>
      <c r="R175" t="s">
        <v>107</v>
      </c>
      <c r="S175" t="s">
        <v>72</v>
      </c>
      <c r="T175" t="s">
        <v>73</v>
      </c>
      <c r="U175" t="s">
        <v>1938</v>
      </c>
      <c r="V175">
        <v>1500000</v>
      </c>
      <c r="W175">
        <v>0</v>
      </c>
      <c r="Y175">
        <v>0</v>
      </c>
      <c r="Z175">
        <v>0</v>
      </c>
      <c r="AA175">
        <v>0</v>
      </c>
      <c r="AB175">
        <v>1500000</v>
      </c>
      <c r="AC175" t="s">
        <v>1914</v>
      </c>
      <c r="AD175" t="s">
        <v>1939</v>
      </c>
      <c r="AE175" t="s">
        <v>1940</v>
      </c>
      <c r="AF175" t="s">
        <v>1941</v>
      </c>
      <c r="AG175" t="s">
        <v>98</v>
      </c>
      <c r="AH175" t="s">
        <v>108</v>
      </c>
      <c r="AI175" t="s">
        <v>109</v>
      </c>
      <c r="AJ175" t="s">
        <v>1311</v>
      </c>
      <c r="AK175" t="s">
        <v>1312</v>
      </c>
      <c r="AL175" t="s">
        <v>1336</v>
      </c>
      <c r="AM175" t="s">
        <v>1314</v>
      </c>
    </row>
    <row r="176" spans="1:39" x14ac:dyDescent="0.3">
      <c r="A176" t="s">
        <v>24</v>
      </c>
      <c r="B176" t="s">
        <v>25</v>
      </c>
      <c r="C176" t="s">
        <v>26</v>
      </c>
      <c r="D176" t="s">
        <v>27</v>
      </c>
      <c r="E176" t="s">
        <v>28</v>
      </c>
      <c r="F176" t="s">
        <v>29</v>
      </c>
      <c r="G176" t="s">
        <v>30</v>
      </c>
      <c r="H176" t="s">
        <v>31</v>
      </c>
      <c r="I176" t="s">
        <v>92</v>
      </c>
      <c r="J176" t="s">
        <v>93</v>
      </c>
      <c r="K176" t="s">
        <v>34</v>
      </c>
      <c r="L176" t="s">
        <v>94</v>
      </c>
      <c r="M176" t="s">
        <v>36</v>
      </c>
      <c r="N176" t="s">
        <v>95</v>
      </c>
      <c r="O176" t="s">
        <v>78</v>
      </c>
      <c r="P176" t="s">
        <v>106</v>
      </c>
      <c r="Q176" t="s">
        <v>51</v>
      </c>
      <c r="R176" t="s">
        <v>110</v>
      </c>
      <c r="S176" t="s">
        <v>42</v>
      </c>
      <c r="T176" t="s">
        <v>43</v>
      </c>
      <c r="U176" t="s">
        <v>1942</v>
      </c>
      <c r="V176">
        <v>5625000</v>
      </c>
      <c r="W176">
        <v>0</v>
      </c>
      <c r="Y176">
        <v>0</v>
      </c>
      <c r="Z176">
        <v>0</v>
      </c>
      <c r="AA176">
        <v>0</v>
      </c>
      <c r="AB176">
        <v>5625000</v>
      </c>
      <c r="AC176" t="s">
        <v>1943</v>
      </c>
      <c r="AD176" t="s">
        <v>1944</v>
      </c>
      <c r="AE176" t="s">
        <v>1945</v>
      </c>
      <c r="AF176" t="s">
        <v>1946</v>
      </c>
      <c r="AG176" t="s">
        <v>98</v>
      </c>
      <c r="AH176" t="s">
        <v>108</v>
      </c>
      <c r="AI176" t="s">
        <v>109</v>
      </c>
      <c r="AJ176" t="s">
        <v>1311</v>
      </c>
      <c r="AK176" t="s">
        <v>1312</v>
      </c>
      <c r="AL176" t="s">
        <v>1313</v>
      </c>
      <c r="AM176" t="s">
        <v>1314</v>
      </c>
    </row>
    <row r="177" spans="1:39" x14ac:dyDescent="0.3">
      <c r="A177" t="s">
        <v>24</v>
      </c>
      <c r="B177" t="s">
        <v>25</v>
      </c>
      <c r="C177" t="s">
        <v>26</v>
      </c>
      <c r="D177" t="s">
        <v>27</v>
      </c>
      <c r="E177" t="s">
        <v>28</v>
      </c>
      <c r="F177" t="s">
        <v>29</v>
      </c>
      <c r="G177" t="s">
        <v>30</v>
      </c>
      <c r="H177" t="s">
        <v>31</v>
      </c>
      <c r="I177" t="s">
        <v>92</v>
      </c>
      <c r="J177" t="s">
        <v>93</v>
      </c>
      <c r="K177" t="s">
        <v>34</v>
      </c>
      <c r="L177" t="s">
        <v>94</v>
      </c>
      <c r="M177" t="s">
        <v>36</v>
      </c>
      <c r="N177" t="s">
        <v>95</v>
      </c>
      <c r="O177" t="s">
        <v>78</v>
      </c>
      <c r="P177" t="s">
        <v>106</v>
      </c>
      <c r="Q177" t="s">
        <v>51</v>
      </c>
      <c r="R177" t="s">
        <v>110</v>
      </c>
      <c r="S177" t="s">
        <v>42</v>
      </c>
      <c r="T177" t="s">
        <v>43</v>
      </c>
      <c r="U177" t="s">
        <v>1947</v>
      </c>
      <c r="V177">
        <v>6000000</v>
      </c>
      <c r="W177">
        <v>0</v>
      </c>
      <c r="Y177">
        <v>0</v>
      </c>
      <c r="Z177">
        <v>0</v>
      </c>
      <c r="AA177">
        <v>0</v>
      </c>
      <c r="AB177">
        <v>6000000</v>
      </c>
      <c r="AC177" t="s">
        <v>1943</v>
      </c>
      <c r="AD177" t="s">
        <v>1944</v>
      </c>
      <c r="AE177" t="s">
        <v>1948</v>
      </c>
      <c r="AF177" t="s">
        <v>1949</v>
      </c>
      <c r="AG177" t="s">
        <v>98</v>
      </c>
      <c r="AH177" t="s">
        <v>108</v>
      </c>
      <c r="AI177" t="s">
        <v>109</v>
      </c>
      <c r="AJ177" t="s">
        <v>1311</v>
      </c>
      <c r="AK177" t="s">
        <v>1312</v>
      </c>
      <c r="AL177" t="s">
        <v>1313</v>
      </c>
      <c r="AM177" t="s">
        <v>1314</v>
      </c>
    </row>
    <row r="178" spans="1:39" x14ac:dyDescent="0.3">
      <c r="A178" t="s">
        <v>24</v>
      </c>
      <c r="B178" t="s">
        <v>25</v>
      </c>
      <c r="C178" t="s">
        <v>26</v>
      </c>
      <c r="D178" t="s">
        <v>27</v>
      </c>
      <c r="E178" t="s">
        <v>28</v>
      </c>
      <c r="F178" t="s">
        <v>29</v>
      </c>
      <c r="G178" t="s">
        <v>30</v>
      </c>
      <c r="H178" t="s">
        <v>31</v>
      </c>
      <c r="I178" t="s">
        <v>92</v>
      </c>
      <c r="J178" t="s">
        <v>93</v>
      </c>
      <c r="K178" t="s">
        <v>34</v>
      </c>
      <c r="L178" t="s">
        <v>94</v>
      </c>
      <c r="M178" t="s">
        <v>36</v>
      </c>
      <c r="N178" t="s">
        <v>95</v>
      </c>
      <c r="O178" t="s">
        <v>78</v>
      </c>
      <c r="P178" t="s">
        <v>106</v>
      </c>
      <c r="Q178" t="s">
        <v>51</v>
      </c>
      <c r="R178" t="s">
        <v>110</v>
      </c>
      <c r="S178" t="s">
        <v>42</v>
      </c>
      <c r="T178" t="s">
        <v>43</v>
      </c>
      <c r="U178" t="s">
        <v>1950</v>
      </c>
      <c r="V178">
        <v>6000000</v>
      </c>
      <c r="W178">
        <v>0</v>
      </c>
      <c r="Y178">
        <v>0</v>
      </c>
      <c r="Z178">
        <v>0</v>
      </c>
      <c r="AA178">
        <v>0</v>
      </c>
      <c r="AB178">
        <v>6000000</v>
      </c>
      <c r="AC178" t="s">
        <v>1943</v>
      </c>
      <c r="AD178" t="s">
        <v>1944</v>
      </c>
      <c r="AE178" t="s">
        <v>1951</v>
      </c>
      <c r="AF178" t="s">
        <v>1952</v>
      </c>
      <c r="AG178" t="s">
        <v>98</v>
      </c>
      <c r="AH178" t="s">
        <v>108</v>
      </c>
      <c r="AI178" t="s">
        <v>109</v>
      </c>
      <c r="AJ178" t="s">
        <v>1311</v>
      </c>
      <c r="AK178" t="s">
        <v>1312</v>
      </c>
      <c r="AL178" t="s">
        <v>1313</v>
      </c>
      <c r="AM178" t="s">
        <v>1314</v>
      </c>
    </row>
    <row r="179" spans="1:39" x14ac:dyDescent="0.3">
      <c r="A179" t="s">
        <v>24</v>
      </c>
      <c r="B179" t="s">
        <v>25</v>
      </c>
      <c r="C179" t="s">
        <v>26</v>
      </c>
      <c r="D179" t="s">
        <v>27</v>
      </c>
      <c r="E179" t="s">
        <v>28</v>
      </c>
      <c r="F179" t="s">
        <v>29</v>
      </c>
      <c r="G179" t="s">
        <v>30</v>
      </c>
      <c r="H179" t="s">
        <v>31</v>
      </c>
      <c r="I179" t="s">
        <v>92</v>
      </c>
      <c r="J179" t="s">
        <v>93</v>
      </c>
      <c r="K179" t="s">
        <v>34</v>
      </c>
      <c r="L179" t="s">
        <v>94</v>
      </c>
      <c r="M179" t="s">
        <v>36</v>
      </c>
      <c r="N179" t="s">
        <v>95</v>
      </c>
      <c r="O179" t="s">
        <v>78</v>
      </c>
      <c r="P179" t="s">
        <v>106</v>
      </c>
      <c r="Q179" t="s">
        <v>51</v>
      </c>
      <c r="R179" t="s">
        <v>110</v>
      </c>
      <c r="S179" t="s">
        <v>42</v>
      </c>
      <c r="T179" t="s">
        <v>43</v>
      </c>
      <c r="U179" t="s">
        <v>1953</v>
      </c>
      <c r="V179">
        <v>5000000</v>
      </c>
      <c r="W179">
        <v>0</v>
      </c>
      <c r="Y179">
        <v>0</v>
      </c>
      <c r="Z179">
        <v>0</v>
      </c>
      <c r="AA179">
        <v>0</v>
      </c>
      <c r="AB179">
        <v>5000000</v>
      </c>
      <c r="AC179" t="s">
        <v>1943</v>
      </c>
      <c r="AD179" t="s">
        <v>1944</v>
      </c>
      <c r="AE179" t="s">
        <v>1954</v>
      </c>
      <c r="AF179" t="s">
        <v>1955</v>
      </c>
      <c r="AG179" t="s">
        <v>98</v>
      </c>
      <c r="AH179" t="s">
        <v>108</v>
      </c>
      <c r="AI179" t="s">
        <v>109</v>
      </c>
      <c r="AJ179" t="s">
        <v>1311</v>
      </c>
      <c r="AK179" t="s">
        <v>1312</v>
      </c>
      <c r="AL179" t="s">
        <v>1313</v>
      </c>
      <c r="AM179" t="s">
        <v>1314</v>
      </c>
    </row>
    <row r="180" spans="1:39" x14ac:dyDescent="0.3">
      <c r="A180" t="s">
        <v>24</v>
      </c>
      <c r="B180" t="s">
        <v>25</v>
      </c>
      <c r="C180" t="s">
        <v>26</v>
      </c>
      <c r="D180" t="s">
        <v>27</v>
      </c>
      <c r="E180" t="s">
        <v>28</v>
      </c>
      <c r="F180" t="s">
        <v>29</v>
      </c>
      <c r="G180" t="s">
        <v>30</v>
      </c>
      <c r="H180" t="s">
        <v>31</v>
      </c>
      <c r="I180" t="s">
        <v>92</v>
      </c>
      <c r="J180" t="s">
        <v>93</v>
      </c>
      <c r="K180" t="s">
        <v>34</v>
      </c>
      <c r="L180" t="s">
        <v>94</v>
      </c>
      <c r="M180" t="s">
        <v>36</v>
      </c>
      <c r="N180" t="s">
        <v>95</v>
      </c>
      <c r="O180" t="s">
        <v>78</v>
      </c>
      <c r="P180" t="s">
        <v>106</v>
      </c>
      <c r="Q180" t="s">
        <v>51</v>
      </c>
      <c r="R180" t="s">
        <v>110</v>
      </c>
      <c r="S180" t="s">
        <v>45</v>
      </c>
      <c r="T180" t="s">
        <v>46</v>
      </c>
      <c r="U180" t="s">
        <v>1956</v>
      </c>
      <c r="V180">
        <v>7200000</v>
      </c>
      <c r="W180">
        <v>0</v>
      </c>
      <c r="Y180">
        <v>0</v>
      </c>
      <c r="Z180">
        <v>0</v>
      </c>
      <c r="AA180">
        <v>0</v>
      </c>
      <c r="AB180">
        <v>7200000</v>
      </c>
      <c r="AC180" t="s">
        <v>1943</v>
      </c>
      <c r="AD180" t="s">
        <v>1957</v>
      </c>
      <c r="AE180" t="s">
        <v>1958</v>
      </c>
      <c r="AF180" t="s">
        <v>1959</v>
      </c>
      <c r="AG180" t="s">
        <v>98</v>
      </c>
      <c r="AH180" t="s">
        <v>108</v>
      </c>
      <c r="AI180" t="s">
        <v>109</v>
      </c>
      <c r="AJ180" t="s">
        <v>1311</v>
      </c>
      <c r="AK180" t="s">
        <v>1312</v>
      </c>
      <c r="AL180" t="s">
        <v>1331</v>
      </c>
      <c r="AM180" t="s">
        <v>1314</v>
      </c>
    </row>
    <row r="181" spans="1:39" x14ac:dyDescent="0.3">
      <c r="A181" t="s">
        <v>24</v>
      </c>
      <c r="B181" t="s">
        <v>25</v>
      </c>
      <c r="C181" t="s">
        <v>26</v>
      </c>
      <c r="D181" t="s">
        <v>27</v>
      </c>
      <c r="E181" t="s">
        <v>28</v>
      </c>
      <c r="F181" t="s">
        <v>29</v>
      </c>
      <c r="G181" t="s">
        <v>30</v>
      </c>
      <c r="H181" t="s">
        <v>31</v>
      </c>
      <c r="I181" t="s">
        <v>92</v>
      </c>
      <c r="J181" t="s">
        <v>93</v>
      </c>
      <c r="K181" t="s">
        <v>34</v>
      </c>
      <c r="L181" t="s">
        <v>94</v>
      </c>
      <c r="M181" t="s">
        <v>36</v>
      </c>
      <c r="N181" t="s">
        <v>95</v>
      </c>
      <c r="O181" t="s">
        <v>78</v>
      </c>
      <c r="P181" t="s">
        <v>106</v>
      </c>
      <c r="Q181" t="s">
        <v>51</v>
      </c>
      <c r="R181" t="s">
        <v>110</v>
      </c>
      <c r="S181" t="s">
        <v>47</v>
      </c>
      <c r="T181" t="s">
        <v>48</v>
      </c>
      <c r="U181" t="s">
        <v>1960</v>
      </c>
      <c r="V181">
        <v>40691000</v>
      </c>
      <c r="W181">
        <v>0</v>
      </c>
      <c r="Y181">
        <v>0</v>
      </c>
      <c r="Z181">
        <v>0</v>
      </c>
      <c r="AA181">
        <v>0</v>
      </c>
      <c r="AB181">
        <v>40691000</v>
      </c>
      <c r="AC181" t="s">
        <v>1943</v>
      </c>
      <c r="AD181" t="s">
        <v>1961</v>
      </c>
      <c r="AE181" t="s">
        <v>1962</v>
      </c>
      <c r="AF181" t="s">
        <v>1963</v>
      </c>
      <c r="AG181" t="s">
        <v>98</v>
      </c>
      <c r="AH181" t="s">
        <v>108</v>
      </c>
      <c r="AI181" t="s">
        <v>109</v>
      </c>
      <c r="AJ181" t="s">
        <v>1311</v>
      </c>
      <c r="AK181" t="s">
        <v>1312</v>
      </c>
      <c r="AL181" t="s">
        <v>1336</v>
      </c>
      <c r="AM181" t="s">
        <v>1314</v>
      </c>
    </row>
    <row r="182" spans="1:39" x14ac:dyDescent="0.3">
      <c r="A182" t="s">
        <v>24</v>
      </c>
      <c r="B182" t="s">
        <v>25</v>
      </c>
      <c r="C182" t="s">
        <v>26</v>
      </c>
      <c r="D182" t="s">
        <v>27</v>
      </c>
      <c r="E182" t="s">
        <v>28</v>
      </c>
      <c r="F182" t="s">
        <v>29</v>
      </c>
      <c r="G182" t="s">
        <v>30</v>
      </c>
      <c r="H182" t="s">
        <v>31</v>
      </c>
      <c r="I182" t="s">
        <v>92</v>
      </c>
      <c r="J182" t="s">
        <v>93</v>
      </c>
      <c r="K182" t="s">
        <v>34</v>
      </c>
      <c r="L182" t="s">
        <v>94</v>
      </c>
      <c r="M182" t="s">
        <v>36</v>
      </c>
      <c r="N182" t="s">
        <v>95</v>
      </c>
      <c r="O182" t="s">
        <v>86</v>
      </c>
      <c r="P182" t="s">
        <v>111</v>
      </c>
      <c r="Q182" t="s">
        <v>40</v>
      </c>
      <c r="R182" t="s">
        <v>112</v>
      </c>
      <c r="S182" t="s">
        <v>42</v>
      </c>
      <c r="T182" t="s">
        <v>43</v>
      </c>
      <c r="U182" t="s">
        <v>1964</v>
      </c>
      <c r="V182">
        <v>18750000</v>
      </c>
      <c r="W182">
        <v>0</v>
      </c>
      <c r="Y182">
        <v>440000</v>
      </c>
      <c r="Z182">
        <v>440000</v>
      </c>
      <c r="AA182">
        <v>2.3466666666666667E-2</v>
      </c>
      <c r="AB182">
        <v>18310000</v>
      </c>
      <c r="AC182" t="s">
        <v>1965</v>
      </c>
      <c r="AD182" t="s">
        <v>1966</v>
      </c>
      <c r="AE182" t="s">
        <v>1967</v>
      </c>
      <c r="AF182" t="s">
        <v>1968</v>
      </c>
      <c r="AG182" t="s">
        <v>98</v>
      </c>
      <c r="AH182" t="s">
        <v>108</v>
      </c>
      <c r="AI182" t="s">
        <v>113</v>
      </c>
      <c r="AJ182" t="s">
        <v>1311</v>
      </c>
      <c r="AK182" t="s">
        <v>1312</v>
      </c>
      <c r="AL182" t="s">
        <v>1313</v>
      </c>
      <c r="AM182" t="s">
        <v>1314</v>
      </c>
    </row>
    <row r="183" spans="1:39" x14ac:dyDescent="0.3">
      <c r="A183" t="s">
        <v>24</v>
      </c>
      <c r="B183" t="s">
        <v>25</v>
      </c>
      <c r="C183" t="s">
        <v>26</v>
      </c>
      <c r="D183" t="s">
        <v>27</v>
      </c>
      <c r="E183" t="s">
        <v>28</v>
      </c>
      <c r="F183" t="s">
        <v>29</v>
      </c>
      <c r="G183" t="s">
        <v>30</v>
      </c>
      <c r="H183" t="s">
        <v>31</v>
      </c>
      <c r="I183" t="s">
        <v>92</v>
      </c>
      <c r="J183" t="s">
        <v>93</v>
      </c>
      <c r="K183" t="s">
        <v>34</v>
      </c>
      <c r="L183" t="s">
        <v>94</v>
      </c>
      <c r="M183" t="s">
        <v>36</v>
      </c>
      <c r="N183" t="s">
        <v>95</v>
      </c>
      <c r="O183" t="s">
        <v>86</v>
      </c>
      <c r="P183" t="s">
        <v>111</v>
      </c>
      <c r="Q183" t="s">
        <v>40</v>
      </c>
      <c r="R183" t="s">
        <v>112</v>
      </c>
      <c r="S183" t="s">
        <v>42</v>
      </c>
      <c r="T183" t="s">
        <v>43</v>
      </c>
      <c r="U183" t="s">
        <v>1969</v>
      </c>
      <c r="V183">
        <v>12000000</v>
      </c>
      <c r="W183">
        <v>0</v>
      </c>
      <c r="Y183">
        <v>0</v>
      </c>
      <c r="Z183">
        <v>0</v>
      </c>
      <c r="AA183">
        <v>0</v>
      </c>
      <c r="AB183">
        <v>12000000</v>
      </c>
      <c r="AC183" t="s">
        <v>1965</v>
      </c>
      <c r="AD183" t="s">
        <v>1966</v>
      </c>
      <c r="AE183" t="s">
        <v>1970</v>
      </c>
      <c r="AF183" t="s">
        <v>1971</v>
      </c>
      <c r="AG183" t="s">
        <v>98</v>
      </c>
      <c r="AH183" t="s">
        <v>108</v>
      </c>
      <c r="AI183" t="s">
        <v>113</v>
      </c>
      <c r="AJ183" t="s">
        <v>1311</v>
      </c>
      <c r="AK183" t="s">
        <v>1312</v>
      </c>
      <c r="AL183" t="s">
        <v>1313</v>
      </c>
      <c r="AM183" t="s">
        <v>1314</v>
      </c>
    </row>
    <row r="184" spans="1:39" x14ac:dyDescent="0.3">
      <c r="A184" t="s">
        <v>24</v>
      </c>
      <c r="B184" t="s">
        <v>25</v>
      </c>
      <c r="C184" t="s">
        <v>26</v>
      </c>
      <c r="D184" t="s">
        <v>27</v>
      </c>
      <c r="E184" t="s">
        <v>28</v>
      </c>
      <c r="F184" t="s">
        <v>29</v>
      </c>
      <c r="G184" t="s">
        <v>30</v>
      </c>
      <c r="H184" t="s">
        <v>31</v>
      </c>
      <c r="I184" t="s">
        <v>92</v>
      </c>
      <c r="J184" t="s">
        <v>93</v>
      </c>
      <c r="K184" t="s">
        <v>34</v>
      </c>
      <c r="L184" t="s">
        <v>94</v>
      </c>
      <c r="M184" t="s">
        <v>36</v>
      </c>
      <c r="N184" t="s">
        <v>95</v>
      </c>
      <c r="O184" t="s">
        <v>86</v>
      </c>
      <c r="P184" t="s">
        <v>111</v>
      </c>
      <c r="Q184" t="s">
        <v>40</v>
      </c>
      <c r="R184" t="s">
        <v>112</v>
      </c>
      <c r="S184" t="s">
        <v>42</v>
      </c>
      <c r="T184" t="s">
        <v>43</v>
      </c>
      <c r="U184" t="s">
        <v>1972</v>
      </c>
      <c r="V184">
        <v>12000000</v>
      </c>
      <c r="W184">
        <v>0</v>
      </c>
      <c r="Y184">
        <v>0</v>
      </c>
      <c r="Z184">
        <v>0</v>
      </c>
      <c r="AA184">
        <v>0</v>
      </c>
      <c r="AB184">
        <v>12000000</v>
      </c>
      <c r="AC184" t="s">
        <v>1965</v>
      </c>
      <c r="AD184" t="s">
        <v>1966</v>
      </c>
      <c r="AE184" t="s">
        <v>1973</v>
      </c>
      <c r="AF184" t="s">
        <v>1974</v>
      </c>
      <c r="AG184" t="s">
        <v>98</v>
      </c>
      <c r="AH184" t="s">
        <v>108</v>
      </c>
      <c r="AI184" t="s">
        <v>113</v>
      </c>
      <c r="AJ184" t="s">
        <v>1311</v>
      </c>
      <c r="AK184" t="s">
        <v>1312</v>
      </c>
      <c r="AL184" t="s">
        <v>1313</v>
      </c>
      <c r="AM184" t="s">
        <v>1314</v>
      </c>
    </row>
    <row r="185" spans="1:39" x14ac:dyDescent="0.3">
      <c r="A185" t="s">
        <v>24</v>
      </c>
      <c r="B185" t="s">
        <v>25</v>
      </c>
      <c r="C185" t="s">
        <v>26</v>
      </c>
      <c r="D185" t="s">
        <v>27</v>
      </c>
      <c r="E185" t="s">
        <v>28</v>
      </c>
      <c r="F185" t="s">
        <v>29</v>
      </c>
      <c r="G185" t="s">
        <v>30</v>
      </c>
      <c r="H185" t="s">
        <v>31</v>
      </c>
      <c r="I185" t="s">
        <v>92</v>
      </c>
      <c r="J185" t="s">
        <v>93</v>
      </c>
      <c r="K185" t="s">
        <v>34</v>
      </c>
      <c r="L185" t="s">
        <v>94</v>
      </c>
      <c r="M185" t="s">
        <v>36</v>
      </c>
      <c r="N185" t="s">
        <v>95</v>
      </c>
      <c r="O185" t="s">
        <v>86</v>
      </c>
      <c r="P185" t="s">
        <v>111</v>
      </c>
      <c r="Q185" t="s">
        <v>40</v>
      </c>
      <c r="R185" t="s">
        <v>112</v>
      </c>
      <c r="S185" t="s">
        <v>42</v>
      </c>
      <c r="T185" t="s">
        <v>43</v>
      </c>
      <c r="U185" t="s">
        <v>1975</v>
      </c>
      <c r="V185">
        <v>8000000</v>
      </c>
      <c r="W185">
        <v>0</v>
      </c>
      <c r="Y185">
        <v>0</v>
      </c>
      <c r="Z185">
        <v>0</v>
      </c>
      <c r="AA185">
        <v>0</v>
      </c>
      <c r="AB185">
        <v>8000000</v>
      </c>
      <c r="AC185" t="s">
        <v>1965</v>
      </c>
      <c r="AD185" t="s">
        <v>1966</v>
      </c>
      <c r="AE185" t="s">
        <v>1976</v>
      </c>
      <c r="AF185" t="s">
        <v>1977</v>
      </c>
      <c r="AG185" t="s">
        <v>98</v>
      </c>
      <c r="AH185" t="s">
        <v>108</v>
      </c>
      <c r="AI185" t="s">
        <v>113</v>
      </c>
      <c r="AJ185" t="s">
        <v>1311</v>
      </c>
      <c r="AK185" t="s">
        <v>1312</v>
      </c>
      <c r="AL185" t="s">
        <v>1313</v>
      </c>
      <c r="AM185" t="s">
        <v>1314</v>
      </c>
    </row>
    <row r="186" spans="1:39" x14ac:dyDescent="0.3">
      <c r="A186" t="s">
        <v>24</v>
      </c>
      <c r="B186" t="s">
        <v>25</v>
      </c>
      <c r="C186" t="s">
        <v>26</v>
      </c>
      <c r="D186" t="s">
        <v>27</v>
      </c>
      <c r="E186" t="s">
        <v>28</v>
      </c>
      <c r="F186" t="s">
        <v>29</v>
      </c>
      <c r="G186" t="s">
        <v>30</v>
      </c>
      <c r="H186" t="s">
        <v>31</v>
      </c>
      <c r="I186" t="s">
        <v>92</v>
      </c>
      <c r="J186" t="s">
        <v>93</v>
      </c>
      <c r="K186" t="s">
        <v>34</v>
      </c>
      <c r="L186" t="s">
        <v>94</v>
      </c>
      <c r="M186" t="s">
        <v>36</v>
      </c>
      <c r="N186" t="s">
        <v>95</v>
      </c>
      <c r="O186" t="s">
        <v>86</v>
      </c>
      <c r="P186" t="s">
        <v>111</v>
      </c>
      <c r="Q186" t="s">
        <v>40</v>
      </c>
      <c r="R186" t="s">
        <v>112</v>
      </c>
      <c r="S186" t="s">
        <v>47</v>
      </c>
      <c r="T186" t="s">
        <v>48</v>
      </c>
      <c r="U186" t="s">
        <v>1978</v>
      </c>
      <c r="V186">
        <v>66000000</v>
      </c>
      <c r="W186">
        <v>0</v>
      </c>
      <c r="Y186">
        <v>0</v>
      </c>
      <c r="Z186">
        <v>0</v>
      </c>
      <c r="AA186">
        <v>0</v>
      </c>
      <c r="AB186">
        <v>66000000</v>
      </c>
      <c r="AC186" t="s">
        <v>1965</v>
      </c>
      <c r="AD186" t="s">
        <v>1979</v>
      </c>
      <c r="AE186" t="s">
        <v>1980</v>
      </c>
      <c r="AF186" t="s">
        <v>1981</v>
      </c>
      <c r="AG186" t="s">
        <v>98</v>
      </c>
      <c r="AH186" t="s">
        <v>108</v>
      </c>
      <c r="AI186" t="s">
        <v>113</v>
      </c>
      <c r="AJ186" t="s">
        <v>1311</v>
      </c>
      <c r="AK186" t="s">
        <v>1312</v>
      </c>
      <c r="AL186" t="s">
        <v>1336</v>
      </c>
      <c r="AM186" t="s">
        <v>1314</v>
      </c>
    </row>
    <row r="187" spans="1:39" x14ac:dyDescent="0.3">
      <c r="A187" t="s">
        <v>24</v>
      </c>
      <c r="B187" t="s">
        <v>25</v>
      </c>
      <c r="C187" t="s">
        <v>26</v>
      </c>
      <c r="D187" t="s">
        <v>27</v>
      </c>
      <c r="E187" t="s">
        <v>28</v>
      </c>
      <c r="F187" t="s">
        <v>29</v>
      </c>
      <c r="G187" t="s">
        <v>30</v>
      </c>
      <c r="H187" t="s">
        <v>31</v>
      </c>
      <c r="I187" t="s">
        <v>92</v>
      </c>
      <c r="J187" t="s">
        <v>93</v>
      </c>
      <c r="K187" t="s">
        <v>34</v>
      </c>
      <c r="L187" t="s">
        <v>94</v>
      </c>
      <c r="M187" t="s">
        <v>36</v>
      </c>
      <c r="N187" t="s">
        <v>95</v>
      </c>
      <c r="O187" t="s">
        <v>86</v>
      </c>
      <c r="P187" t="s">
        <v>111</v>
      </c>
      <c r="Q187" t="s">
        <v>51</v>
      </c>
      <c r="R187" t="s">
        <v>114</v>
      </c>
      <c r="S187" t="s">
        <v>42</v>
      </c>
      <c r="T187" t="s">
        <v>43</v>
      </c>
      <c r="U187" t="s">
        <v>1982</v>
      </c>
      <c r="V187">
        <v>6750000</v>
      </c>
      <c r="W187">
        <v>0</v>
      </c>
      <c r="Y187">
        <v>0</v>
      </c>
      <c r="Z187">
        <v>0</v>
      </c>
      <c r="AA187">
        <v>0</v>
      </c>
      <c r="AB187">
        <v>6750000</v>
      </c>
      <c r="AC187" t="s">
        <v>1983</v>
      </c>
      <c r="AD187" t="s">
        <v>1984</v>
      </c>
      <c r="AE187" t="s">
        <v>1985</v>
      </c>
      <c r="AF187" t="s">
        <v>1986</v>
      </c>
      <c r="AG187" t="s">
        <v>98</v>
      </c>
      <c r="AH187" t="s">
        <v>108</v>
      </c>
      <c r="AI187" t="s">
        <v>113</v>
      </c>
      <c r="AJ187" t="s">
        <v>1311</v>
      </c>
      <c r="AK187" t="s">
        <v>1312</v>
      </c>
      <c r="AL187" t="s">
        <v>1313</v>
      </c>
      <c r="AM187" t="s">
        <v>1314</v>
      </c>
    </row>
    <row r="188" spans="1:39" x14ac:dyDescent="0.3">
      <c r="A188" t="s">
        <v>24</v>
      </c>
      <c r="B188" t="s">
        <v>25</v>
      </c>
      <c r="C188" t="s">
        <v>26</v>
      </c>
      <c r="D188" t="s">
        <v>27</v>
      </c>
      <c r="E188" t="s">
        <v>28</v>
      </c>
      <c r="F188" t="s">
        <v>29</v>
      </c>
      <c r="G188" t="s">
        <v>30</v>
      </c>
      <c r="H188" t="s">
        <v>31</v>
      </c>
      <c r="I188" t="s">
        <v>92</v>
      </c>
      <c r="J188" t="s">
        <v>93</v>
      </c>
      <c r="K188" t="s">
        <v>34</v>
      </c>
      <c r="L188" t="s">
        <v>94</v>
      </c>
      <c r="M188" t="s">
        <v>36</v>
      </c>
      <c r="N188" t="s">
        <v>95</v>
      </c>
      <c r="O188" t="s">
        <v>86</v>
      </c>
      <c r="P188" t="s">
        <v>111</v>
      </c>
      <c r="Q188" t="s">
        <v>51</v>
      </c>
      <c r="R188" t="s">
        <v>114</v>
      </c>
      <c r="S188" t="s">
        <v>42</v>
      </c>
      <c r="T188" t="s">
        <v>43</v>
      </c>
      <c r="U188" t="s">
        <v>1987</v>
      </c>
      <c r="V188">
        <v>3000000</v>
      </c>
      <c r="W188">
        <v>0</v>
      </c>
      <c r="Y188">
        <v>0</v>
      </c>
      <c r="Z188">
        <v>0</v>
      </c>
      <c r="AA188">
        <v>0</v>
      </c>
      <c r="AB188">
        <v>3000000</v>
      </c>
      <c r="AC188" t="s">
        <v>1983</v>
      </c>
      <c r="AD188" t="s">
        <v>1984</v>
      </c>
      <c r="AE188" t="s">
        <v>1988</v>
      </c>
      <c r="AF188" t="s">
        <v>1989</v>
      </c>
      <c r="AG188" t="s">
        <v>98</v>
      </c>
      <c r="AH188" t="s">
        <v>108</v>
      </c>
      <c r="AI188" t="s">
        <v>113</v>
      </c>
      <c r="AJ188" t="s">
        <v>1311</v>
      </c>
      <c r="AK188" t="s">
        <v>1312</v>
      </c>
      <c r="AL188" t="s">
        <v>1313</v>
      </c>
      <c r="AM188" t="s">
        <v>1314</v>
      </c>
    </row>
    <row r="189" spans="1:39" x14ac:dyDescent="0.3">
      <c r="A189" t="s">
        <v>24</v>
      </c>
      <c r="B189" t="s">
        <v>25</v>
      </c>
      <c r="C189" t="s">
        <v>26</v>
      </c>
      <c r="D189" t="s">
        <v>27</v>
      </c>
      <c r="E189" t="s">
        <v>28</v>
      </c>
      <c r="F189" t="s">
        <v>29</v>
      </c>
      <c r="G189" t="s">
        <v>30</v>
      </c>
      <c r="H189" t="s">
        <v>31</v>
      </c>
      <c r="I189" t="s">
        <v>92</v>
      </c>
      <c r="J189" t="s">
        <v>93</v>
      </c>
      <c r="K189" t="s">
        <v>34</v>
      </c>
      <c r="L189" t="s">
        <v>94</v>
      </c>
      <c r="M189" t="s">
        <v>36</v>
      </c>
      <c r="N189" t="s">
        <v>95</v>
      </c>
      <c r="O189" t="s">
        <v>86</v>
      </c>
      <c r="P189" t="s">
        <v>111</v>
      </c>
      <c r="Q189" t="s">
        <v>51</v>
      </c>
      <c r="R189" t="s">
        <v>114</v>
      </c>
      <c r="S189" t="s">
        <v>42</v>
      </c>
      <c r="T189" t="s">
        <v>43</v>
      </c>
      <c r="U189" t="s">
        <v>1990</v>
      </c>
      <c r="V189">
        <v>3000000</v>
      </c>
      <c r="W189">
        <v>0</v>
      </c>
      <c r="Y189">
        <v>3000000</v>
      </c>
      <c r="Z189">
        <v>3000000</v>
      </c>
      <c r="AA189">
        <v>1</v>
      </c>
      <c r="AB189">
        <v>0</v>
      </c>
      <c r="AC189" t="s">
        <v>1983</v>
      </c>
      <c r="AD189" t="s">
        <v>1984</v>
      </c>
      <c r="AE189" t="s">
        <v>1991</v>
      </c>
      <c r="AF189" t="s">
        <v>1992</v>
      </c>
      <c r="AG189" t="s">
        <v>98</v>
      </c>
      <c r="AH189" t="s">
        <v>108</v>
      </c>
      <c r="AI189" t="s">
        <v>113</v>
      </c>
      <c r="AJ189" t="s">
        <v>1311</v>
      </c>
      <c r="AK189" t="s">
        <v>1312</v>
      </c>
      <c r="AL189" t="s">
        <v>1313</v>
      </c>
      <c r="AM189" t="s">
        <v>1314</v>
      </c>
    </row>
    <row r="190" spans="1:39" x14ac:dyDescent="0.3">
      <c r="A190" t="s">
        <v>24</v>
      </c>
      <c r="B190" t="s">
        <v>25</v>
      </c>
      <c r="C190" t="s">
        <v>26</v>
      </c>
      <c r="D190" t="s">
        <v>27</v>
      </c>
      <c r="E190" t="s">
        <v>28</v>
      </c>
      <c r="F190" t="s">
        <v>29</v>
      </c>
      <c r="G190" t="s">
        <v>30</v>
      </c>
      <c r="H190" t="s">
        <v>31</v>
      </c>
      <c r="I190" t="s">
        <v>92</v>
      </c>
      <c r="J190" t="s">
        <v>93</v>
      </c>
      <c r="K190" t="s">
        <v>34</v>
      </c>
      <c r="L190" t="s">
        <v>94</v>
      </c>
      <c r="M190" t="s">
        <v>36</v>
      </c>
      <c r="N190" t="s">
        <v>95</v>
      </c>
      <c r="O190" t="s">
        <v>86</v>
      </c>
      <c r="P190" t="s">
        <v>111</v>
      </c>
      <c r="Q190" t="s">
        <v>51</v>
      </c>
      <c r="R190" t="s">
        <v>114</v>
      </c>
      <c r="S190" t="s">
        <v>42</v>
      </c>
      <c r="T190" t="s">
        <v>43</v>
      </c>
      <c r="U190" t="s">
        <v>1993</v>
      </c>
      <c r="V190">
        <v>2000000</v>
      </c>
      <c r="W190">
        <v>0</v>
      </c>
      <c r="Y190">
        <v>1997000</v>
      </c>
      <c r="Z190">
        <v>1997000</v>
      </c>
      <c r="AA190">
        <v>0.99850000000000005</v>
      </c>
      <c r="AB190">
        <v>3000</v>
      </c>
      <c r="AC190" t="s">
        <v>1983</v>
      </c>
      <c r="AD190" t="s">
        <v>1984</v>
      </c>
      <c r="AE190" t="s">
        <v>1994</v>
      </c>
      <c r="AF190" t="s">
        <v>1995</v>
      </c>
      <c r="AG190" t="s">
        <v>98</v>
      </c>
      <c r="AH190" t="s">
        <v>108</v>
      </c>
      <c r="AI190" t="s">
        <v>113</v>
      </c>
      <c r="AJ190" t="s">
        <v>1311</v>
      </c>
      <c r="AK190" t="s">
        <v>1312</v>
      </c>
      <c r="AL190" t="s">
        <v>1313</v>
      </c>
      <c r="AM190" t="s">
        <v>1314</v>
      </c>
    </row>
    <row r="191" spans="1:39" x14ac:dyDescent="0.3">
      <c r="A191" t="s">
        <v>24</v>
      </c>
      <c r="B191" t="s">
        <v>25</v>
      </c>
      <c r="C191" t="s">
        <v>26</v>
      </c>
      <c r="D191" t="s">
        <v>27</v>
      </c>
      <c r="E191" t="s">
        <v>28</v>
      </c>
      <c r="F191" t="s">
        <v>29</v>
      </c>
      <c r="G191" t="s">
        <v>30</v>
      </c>
      <c r="H191" t="s">
        <v>31</v>
      </c>
      <c r="I191" t="s">
        <v>92</v>
      </c>
      <c r="J191" t="s">
        <v>93</v>
      </c>
      <c r="K191" t="s">
        <v>34</v>
      </c>
      <c r="L191" t="s">
        <v>94</v>
      </c>
      <c r="M191" t="s">
        <v>36</v>
      </c>
      <c r="N191" t="s">
        <v>95</v>
      </c>
      <c r="O191" t="s">
        <v>86</v>
      </c>
      <c r="P191" t="s">
        <v>111</v>
      </c>
      <c r="Q191" t="s">
        <v>51</v>
      </c>
      <c r="R191" t="s">
        <v>114</v>
      </c>
      <c r="S191" t="s">
        <v>42</v>
      </c>
      <c r="T191" t="s">
        <v>43</v>
      </c>
      <c r="U191" t="s">
        <v>1996</v>
      </c>
      <c r="V191">
        <v>9000000</v>
      </c>
      <c r="W191">
        <v>0</v>
      </c>
      <c r="Y191">
        <v>0</v>
      </c>
      <c r="Z191">
        <v>0</v>
      </c>
      <c r="AA191">
        <v>0</v>
      </c>
      <c r="AB191">
        <v>9000000</v>
      </c>
      <c r="AC191" t="s">
        <v>1983</v>
      </c>
      <c r="AD191" t="s">
        <v>1984</v>
      </c>
      <c r="AE191" t="s">
        <v>1997</v>
      </c>
      <c r="AF191" t="s">
        <v>1998</v>
      </c>
      <c r="AG191" t="s">
        <v>98</v>
      </c>
      <c r="AH191" t="s">
        <v>108</v>
      </c>
      <c r="AI191" t="s">
        <v>113</v>
      </c>
      <c r="AJ191" t="s">
        <v>1311</v>
      </c>
      <c r="AK191" t="s">
        <v>1312</v>
      </c>
      <c r="AL191" t="s">
        <v>1313</v>
      </c>
      <c r="AM191" t="s">
        <v>1314</v>
      </c>
    </row>
    <row r="192" spans="1:39" x14ac:dyDescent="0.3">
      <c r="A192" t="s">
        <v>24</v>
      </c>
      <c r="B192" t="s">
        <v>25</v>
      </c>
      <c r="C192" t="s">
        <v>26</v>
      </c>
      <c r="D192" t="s">
        <v>27</v>
      </c>
      <c r="E192" t="s">
        <v>28</v>
      </c>
      <c r="F192" t="s">
        <v>29</v>
      </c>
      <c r="G192" t="s">
        <v>30</v>
      </c>
      <c r="H192" t="s">
        <v>31</v>
      </c>
      <c r="I192" t="s">
        <v>92</v>
      </c>
      <c r="J192" t="s">
        <v>93</v>
      </c>
      <c r="K192" t="s">
        <v>34</v>
      </c>
      <c r="L192" t="s">
        <v>94</v>
      </c>
      <c r="M192" t="s">
        <v>36</v>
      </c>
      <c r="N192" t="s">
        <v>95</v>
      </c>
      <c r="O192" t="s">
        <v>86</v>
      </c>
      <c r="P192" t="s">
        <v>111</v>
      </c>
      <c r="Q192" t="s">
        <v>51</v>
      </c>
      <c r="R192" t="s">
        <v>114</v>
      </c>
      <c r="S192" t="s">
        <v>45</v>
      </c>
      <c r="T192" t="s">
        <v>46</v>
      </c>
      <c r="U192" t="s">
        <v>1999</v>
      </c>
      <c r="V192">
        <v>10000000</v>
      </c>
      <c r="W192">
        <v>0</v>
      </c>
      <c r="Y192">
        <v>0</v>
      </c>
      <c r="Z192">
        <v>0</v>
      </c>
      <c r="AA192">
        <v>0</v>
      </c>
      <c r="AB192">
        <v>10000000</v>
      </c>
      <c r="AC192" t="s">
        <v>1983</v>
      </c>
      <c r="AD192" t="s">
        <v>2000</v>
      </c>
      <c r="AE192" t="s">
        <v>2001</v>
      </c>
      <c r="AF192" t="s">
        <v>2002</v>
      </c>
      <c r="AG192" t="s">
        <v>98</v>
      </c>
      <c r="AH192" t="s">
        <v>108</v>
      </c>
      <c r="AI192" t="s">
        <v>113</v>
      </c>
      <c r="AJ192" t="s">
        <v>1311</v>
      </c>
      <c r="AK192" t="s">
        <v>1312</v>
      </c>
      <c r="AL192" t="s">
        <v>1331</v>
      </c>
      <c r="AM192" t="s">
        <v>1314</v>
      </c>
    </row>
    <row r="193" spans="1:39" x14ac:dyDescent="0.3">
      <c r="A193" t="s">
        <v>24</v>
      </c>
      <c r="B193" t="s">
        <v>25</v>
      </c>
      <c r="C193" t="s">
        <v>26</v>
      </c>
      <c r="D193" t="s">
        <v>27</v>
      </c>
      <c r="E193" t="s">
        <v>28</v>
      </c>
      <c r="F193" t="s">
        <v>29</v>
      </c>
      <c r="G193" t="s">
        <v>30</v>
      </c>
      <c r="H193" t="s">
        <v>31</v>
      </c>
      <c r="I193" t="s">
        <v>92</v>
      </c>
      <c r="J193" t="s">
        <v>93</v>
      </c>
      <c r="K193" t="s">
        <v>34</v>
      </c>
      <c r="L193" t="s">
        <v>94</v>
      </c>
      <c r="M193" t="s">
        <v>36</v>
      </c>
      <c r="N193" t="s">
        <v>95</v>
      </c>
      <c r="O193" t="s">
        <v>86</v>
      </c>
      <c r="P193" t="s">
        <v>111</v>
      </c>
      <c r="Q193" t="s">
        <v>51</v>
      </c>
      <c r="R193" t="s">
        <v>114</v>
      </c>
      <c r="S193" t="s">
        <v>47</v>
      </c>
      <c r="T193" t="s">
        <v>48</v>
      </c>
      <c r="U193" t="s">
        <v>2003</v>
      </c>
      <c r="V193">
        <v>69170000</v>
      </c>
      <c r="W193">
        <v>0</v>
      </c>
      <c r="Y193">
        <v>0</v>
      </c>
      <c r="Z193">
        <v>0</v>
      </c>
      <c r="AA193">
        <v>0</v>
      </c>
      <c r="AB193">
        <v>69170000</v>
      </c>
      <c r="AC193" t="s">
        <v>1983</v>
      </c>
      <c r="AD193" t="s">
        <v>2004</v>
      </c>
      <c r="AE193" t="s">
        <v>2005</v>
      </c>
      <c r="AF193" t="s">
        <v>2006</v>
      </c>
      <c r="AG193" t="s">
        <v>98</v>
      </c>
      <c r="AH193" t="s">
        <v>108</v>
      </c>
      <c r="AI193" t="s">
        <v>113</v>
      </c>
      <c r="AJ193" t="s">
        <v>1311</v>
      </c>
      <c r="AK193" t="s">
        <v>1312</v>
      </c>
      <c r="AL193" t="s">
        <v>1336</v>
      </c>
      <c r="AM193" t="s">
        <v>1314</v>
      </c>
    </row>
    <row r="194" spans="1:39" x14ac:dyDescent="0.3">
      <c r="A194" t="s">
        <v>24</v>
      </c>
      <c r="B194" t="s">
        <v>25</v>
      </c>
      <c r="C194" t="s">
        <v>26</v>
      </c>
      <c r="D194" t="s">
        <v>27</v>
      </c>
      <c r="E194" t="s">
        <v>28</v>
      </c>
      <c r="F194" t="s">
        <v>29</v>
      </c>
      <c r="G194" t="s">
        <v>115</v>
      </c>
      <c r="H194" t="s">
        <v>116</v>
      </c>
      <c r="I194" t="s">
        <v>117</v>
      </c>
      <c r="J194" t="s">
        <v>118</v>
      </c>
      <c r="K194" t="s">
        <v>119</v>
      </c>
      <c r="L194" t="s">
        <v>120</v>
      </c>
      <c r="M194" t="s">
        <v>36</v>
      </c>
      <c r="N194" t="s">
        <v>121</v>
      </c>
      <c r="O194" t="s">
        <v>122</v>
      </c>
      <c r="P194" t="s">
        <v>123</v>
      </c>
      <c r="Q194" t="s">
        <v>40</v>
      </c>
      <c r="R194" t="s">
        <v>124</v>
      </c>
      <c r="S194" t="s">
        <v>125</v>
      </c>
      <c r="T194" t="s">
        <v>126</v>
      </c>
      <c r="U194" t="s">
        <v>2007</v>
      </c>
      <c r="V194">
        <v>260000000</v>
      </c>
      <c r="W194">
        <v>0</v>
      </c>
      <c r="Y194">
        <v>0</v>
      </c>
      <c r="Z194">
        <v>0</v>
      </c>
      <c r="AA194">
        <v>0</v>
      </c>
      <c r="AB194">
        <v>260000000</v>
      </c>
      <c r="AC194" t="s">
        <v>2008</v>
      </c>
      <c r="AD194" t="s">
        <v>2009</v>
      </c>
      <c r="AE194" t="s">
        <v>2010</v>
      </c>
      <c r="AF194" t="s">
        <v>2011</v>
      </c>
      <c r="AG194" t="s">
        <v>98</v>
      </c>
      <c r="AH194" t="s">
        <v>127</v>
      </c>
      <c r="AI194" t="s">
        <v>128</v>
      </c>
      <c r="AJ194" t="s">
        <v>2012</v>
      </c>
      <c r="AK194" t="s">
        <v>2012</v>
      </c>
      <c r="AL194" t="s">
        <v>2013</v>
      </c>
      <c r="AM194" t="s">
        <v>1314</v>
      </c>
    </row>
    <row r="195" spans="1:39" x14ac:dyDescent="0.3">
      <c r="A195" t="s">
        <v>24</v>
      </c>
      <c r="B195" t="s">
        <v>25</v>
      </c>
      <c r="C195" t="s">
        <v>26</v>
      </c>
      <c r="D195" t="s">
        <v>27</v>
      </c>
      <c r="E195" t="s">
        <v>28</v>
      </c>
      <c r="F195" t="s">
        <v>29</v>
      </c>
      <c r="G195" t="s">
        <v>115</v>
      </c>
      <c r="H195" t="s">
        <v>116</v>
      </c>
      <c r="I195" t="s">
        <v>117</v>
      </c>
      <c r="J195" t="s">
        <v>118</v>
      </c>
      <c r="K195" t="s">
        <v>129</v>
      </c>
      <c r="L195" t="s">
        <v>130</v>
      </c>
      <c r="M195" t="s">
        <v>131</v>
      </c>
      <c r="N195" t="s">
        <v>132</v>
      </c>
      <c r="O195" t="s">
        <v>133</v>
      </c>
      <c r="P195" t="s">
        <v>134</v>
      </c>
      <c r="Q195" t="s">
        <v>40</v>
      </c>
      <c r="R195" t="s">
        <v>135</v>
      </c>
      <c r="S195" t="s">
        <v>42</v>
      </c>
      <c r="T195" t="s">
        <v>43</v>
      </c>
      <c r="U195" t="s">
        <v>2014</v>
      </c>
      <c r="V195">
        <v>2250000</v>
      </c>
      <c r="W195">
        <v>0</v>
      </c>
      <c r="Y195">
        <v>0</v>
      </c>
      <c r="Z195">
        <v>0</v>
      </c>
      <c r="AA195">
        <v>0</v>
      </c>
      <c r="AB195">
        <v>2250000</v>
      </c>
      <c r="AC195" t="s">
        <v>2015</v>
      </c>
      <c r="AD195" t="s">
        <v>2016</v>
      </c>
      <c r="AE195" t="s">
        <v>2017</v>
      </c>
      <c r="AF195" t="s">
        <v>2018</v>
      </c>
      <c r="AG195" t="s">
        <v>136</v>
      </c>
      <c r="AJ195" t="s">
        <v>1311</v>
      </c>
      <c r="AK195" t="s">
        <v>1312</v>
      </c>
      <c r="AL195" t="s">
        <v>1313</v>
      </c>
      <c r="AM195" t="s">
        <v>1314</v>
      </c>
    </row>
    <row r="196" spans="1:39" x14ac:dyDescent="0.3">
      <c r="A196" t="s">
        <v>24</v>
      </c>
      <c r="B196" t="s">
        <v>25</v>
      </c>
      <c r="C196" t="s">
        <v>26</v>
      </c>
      <c r="D196" t="s">
        <v>27</v>
      </c>
      <c r="E196" t="s">
        <v>28</v>
      </c>
      <c r="F196" t="s">
        <v>29</v>
      </c>
      <c r="G196" t="s">
        <v>115</v>
      </c>
      <c r="H196" t="s">
        <v>116</v>
      </c>
      <c r="I196" t="s">
        <v>117</v>
      </c>
      <c r="J196" t="s">
        <v>118</v>
      </c>
      <c r="K196" t="s">
        <v>129</v>
      </c>
      <c r="L196" t="s">
        <v>130</v>
      </c>
      <c r="M196" t="s">
        <v>131</v>
      </c>
      <c r="N196" t="s">
        <v>132</v>
      </c>
      <c r="O196" t="s">
        <v>133</v>
      </c>
      <c r="P196" t="s">
        <v>134</v>
      </c>
      <c r="Q196" t="s">
        <v>40</v>
      </c>
      <c r="R196" t="s">
        <v>135</v>
      </c>
      <c r="S196" t="s">
        <v>42</v>
      </c>
      <c r="T196" t="s">
        <v>43</v>
      </c>
      <c r="U196" t="s">
        <v>2019</v>
      </c>
      <c r="V196">
        <v>2250000</v>
      </c>
      <c r="W196">
        <v>0</v>
      </c>
      <c r="Y196">
        <v>0</v>
      </c>
      <c r="Z196">
        <v>0</v>
      </c>
      <c r="AA196">
        <v>0</v>
      </c>
      <c r="AB196">
        <v>2250000</v>
      </c>
      <c r="AC196" t="s">
        <v>2015</v>
      </c>
      <c r="AD196" t="s">
        <v>2016</v>
      </c>
      <c r="AE196" t="s">
        <v>2020</v>
      </c>
      <c r="AF196" t="s">
        <v>2021</v>
      </c>
      <c r="AG196" t="s">
        <v>136</v>
      </c>
      <c r="AJ196" t="s">
        <v>1311</v>
      </c>
      <c r="AK196" t="s">
        <v>1312</v>
      </c>
      <c r="AL196" t="s">
        <v>1313</v>
      </c>
      <c r="AM196" t="s">
        <v>1314</v>
      </c>
    </row>
    <row r="197" spans="1:39" x14ac:dyDescent="0.3">
      <c r="A197" t="s">
        <v>24</v>
      </c>
      <c r="B197" t="s">
        <v>25</v>
      </c>
      <c r="C197" t="s">
        <v>26</v>
      </c>
      <c r="D197" t="s">
        <v>27</v>
      </c>
      <c r="E197" t="s">
        <v>28</v>
      </c>
      <c r="F197" t="s">
        <v>29</v>
      </c>
      <c r="G197" t="s">
        <v>115</v>
      </c>
      <c r="H197" t="s">
        <v>116</v>
      </c>
      <c r="I197" t="s">
        <v>117</v>
      </c>
      <c r="J197" t="s">
        <v>118</v>
      </c>
      <c r="K197" t="s">
        <v>129</v>
      </c>
      <c r="L197" t="s">
        <v>130</v>
      </c>
      <c r="M197" t="s">
        <v>131</v>
      </c>
      <c r="N197" t="s">
        <v>132</v>
      </c>
      <c r="O197" t="s">
        <v>133</v>
      </c>
      <c r="P197" t="s">
        <v>134</v>
      </c>
      <c r="Q197" t="s">
        <v>40</v>
      </c>
      <c r="R197" t="s">
        <v>135</v>
      </c>
      <c r="S197" t="s">
        <v>137</v>
      </c>
      <c r="T197" t="s">
        <v>138</v>
      </c>
      <c r="U197" t="s">
        <v>2022</v>
      </c>
      <c r="V197">
        <v>12000000</v>
      </c>
      <c r="W197">
        <v>0</v>
      </c>
      <c r="Y197">
        <v>0</v>
      </c>
      <c r="Z197">
        <v>0</v>
      </c>
      <c r="AA197">
        <v>0</v>
      </c>
      <c r="AB197">
        <v>12000000</v>
      </c>
      <c r="AC197" t="s">
        <v>2015</v>
      </c>
      <c r="AD197" t="s">
        <v>2023</v>
      </c>
      <c r="AE197" t="s">
        <v>2024</v>
      </c>
      <c r="AF197" t="s">
        <v>2025</v>
      </c>
      <c r="AG197" t="s">
        <v>136</v>
      </c>
      <c r="AJ197" t="s">
        <v>1311</v>
      </c>
      <c r="AK197" t="s">
        <v>1312</v>
      </c>
      <c r="AL197" t="s">
        <v>2026</v>
      </c>
      <c r="AM197" t="s">
        <v>1314</v>
      </c>
    </row>
    <row r="198" spans="1:39" x14ac:dyDescent="0.3">
      <c r="A198" t="s">
        <v>24</v>
      </c>
      <c r="B198" t="s">
        <v>25</v>
      </c>
      <c r="C198" t="s">
        <v>26</v>
      </c>
      <c r="D198" t="s">
        <v>27</v>
      </c>
      <c r="E198" t="s">
        <v>28</v>
      </c>
      <c r="F198" t="s">
        <v>29</v>
      </c>
      <c r="G198" t="s">
        <v>115</v>
      </c>
      <c r="H198" t="s">
        <v>116</v>
      </c>
      <c r="I198" t="s">
        <v>117</v>
      </c>
      <c r="J198" t="s">
        <v>118</v>
      </c>
      <c r="K198" t="s">
        <v>129</v>
      </c>
      <c r="L198" t="s">
        <v>130</v>
      </c>
      <c r="M198" t="s">
        <v>131</v>
      </c>
      <c r="N198" t="s">
        <v>132</v>
      </c>
      <c r="O198" t="s">
        <v>133</v>
      </c>
      <c r="P198" t="s">
        <v>134</v>
      </c>
      <c r="Q198" t="s">
        <v>40</v>
      </c>
      <c r="R198" t="s">
        <v>135</v>
      </c>
      <c r="S198" t="s">
        <v>137</v>
      </c>
      <c r="T198" t="s">
        <v>138</v>
      </c>
      <c r="U198" t="s">
        <v>2027</v>
      </c>
      <c r="V198">
        <v>12000000</v>
      </c>
      <c r="W198">
        <v>0</v>
      </c>
      <c r="Y198">
        <v>0</v>
      </c>
      <c r="Z198">
        <v>0</v>
      </c>
      <c r="AA198">
        <v>0</v>
      </c>
      <c r="AB198">
        <v>12000000</v>
      </c>
      <c r="AC198" t="s">
        <v>2015</v>
      </c>
      <c r="AD198" t="s">
        <v>2023</v>
      </c>
      <c r="AE198" t="s">
        <v>2028</v>
      </c>
      <c r="AF198" t="s">
        <v>2029</v>
      </c>
      <c r="AG198" t="s">
        <v>136</v>
      </c>
      <c r="AJ198" t="s">
        <v>1311</v>
      </c>
      <c r="AK198" t="s">
        <v>1312</v>
      </c>
      <c r="AL198" t="s">
        <v>2026</v>
      </c>
      <c r="AM198" t="s">
        <v>1314</v>
      </c>
    </row>
    <row r="199" spans="1:39" x14ac:dyDescent="0.3">
      <c r="A199" t="s">
        <v>24</v>
      </c>
      <c r="B199" t="s">
        <v>25</v>
      </c>
      <c r="C199" t="s">
        <v>26</v>
      </c>
      <c r="D199" t="s">
        <v>27</v>
      </c>
      <c r="E199" t="s">
        <v>28</v>
      </c>
      <c r="F199" t="s">
        <v>29</v>
      </c>
      <c r="G199" t="s">
        <v>115</v>
      </c>
      <c r="H199" t="s">
        <v>116</v>
      </c>
      <c r="I199" t="s">
        <v>117</v>
      </c>
      <c r="J199" t="s">
        <v>118</v>
      </c>
      <c r="K199" t="s">
        <v>129</v>
      </c>
      <c r="L199" t="s">
        <v>130</v>
      </c>
      <c r="M199" t="s">
        <v>131</v>
      </c>
      <c r="N199" t="s">
        <v>132</v>
      </c>
      <c r="O199" t="s">
        <v>133</v>
      </c>
      <c r="P199" t="s">
        <v>134</v>
      </c>
      <c r="Q199" t="s">
        <v>40</v>
      </c>
      <c r="R199" t="s">
        <v>135</v>
      </c>
      <c r="S199" t="s">
        <v>45</v>
      </c>
      <c r="T199" t="s">
        <v>46</v>
      </c>
      <c r="U199" t="s">
        <v>2030</v>
      </c>
      <c r="V199">
        <v>10800000</v>
      </c>
      <c r="W199">
        <v>0</v>
      </c>
      <c r="Y199">
        <v>0</v>
      </c>
      <c r="Z199">
        <v>0</v>
      </c>
      <c r="AA199">
        <v>0</v>
      </c>
      <c r="AB199">
        <v>10800000</v>
      </c>
      <c r="AC199" t="s">
        <v>2015</v>
      </c>
      <c r="AD199" t="s">
        <v>2031</v>
      </c>
      <c r="AE199" t="s">
        <v>2032</v>
      </c>
      <c r="AF199" t="s">
        <v>2033</v>
      </c>
      <c r="AG199" t="s">
        <v>136</v>
      </c>
      <c r="AJ199" t="s">
        <v>1311</v>
      </c>
      <c r="AK199" t="s">
        <v>1312</v>
      </c>
      <c r="AL199" t="s">
        <v>1331</v>
      </c>
      <c r="AM199" t="s">
        <v>1314</v>
      </c>
    </row>
    <row r="200" spans="1:39" x14ac:dyDescent="0.3">
      <c r="A200" t="s">
        <v>24</v>
      </c>
      <c r="B200" t="s">
        <v>25</v>
      </c>
      <c r="C200" t="s">
        <v>26</v>
      </c>
      <c r="D200" t="s">
        <v>27</v>
      </c>
      <c r="E200" t="s">
        <v>28</v>
      </c>
      <c r="F200" t="s">
        <v>29</v>
      </c>
      <c r="G200" t="s">
        <v>115</v>
      </c>
      <c r="H200" t="s">
        <v>116</v>
      </c>
      <c r="I200" t="s">
        <v>117</v>
      </c>
      <c r="J200" t="s">
        <v>118</v>
      </c>
      <c r="K200" t="s">
        <v>129</v>
      </c>
      <c r="L200" t="s">
        <v>130</v>
      </c>
      <c r="M200" t="s">
        <v>131</v>
      </c>
      <c r="N200" t="s">
        <v>132</v>
      </c>
      <c r="O200" t="s">
        <v>133</v>
      </c>
      <c r="P200" t="s">
        <v>134</v>
      </c>
      <c r="Q200" t="s">
        <v>40</v>
      </c>
      <c r="R200" t="s">
        <v>135</v>
      </c>
      <c r="S200" t="s">
        <v>47</v>
      </c>
      <c r="T200" t="s">
        <v>48</v>
      </c>
      <c r="U200" t="s">
        <v>2034</v>
      </c>
      <c r="V200">
        <v>201480000</v>
      </c>
      <c r="W200">
        <v>0</v>
      </c>
      <c r="Y200">
        <v>0</v>
      </c>
      <c r="Z200">
        <v>21841204</v>
      </c>
      <c r="AA200">
        <v>0.10840383164582093</v>
      </c>
      <c r="AB200">
        <v>179638796</v>
      </c>
      <c r="AC200" t="s">
        <v>2015</v>
      </c>
      <c r="AD200" t="s">
        <v>2035</v>
      </c>
      <c r="AE200" t="s">
        <v>2036</v>
      </c>
      <c r="AF200" t="s">
        <v>2037</v>
      </c>
      <c r="AG200" t="s">
        <v>136</v>
      </c>
      <c r="AJ200" t="s">
        <v>1311</v>
      </c>
      <c r="AK200" t="s">
        <v>1312</v>
      </c>
      <c r="AL200" t="s">
        <v>1336</v>
      </c>
      <c r="AM200" t="s">
        <v>1314</v>
      </c>
    </row>
    <row r="201" spans="1:39" x14ac:dyDescent="0.3">
      <c r="A201" t="s">
        <v>24</v>
      </c>
      <c r="B201" t="s">
        <v>25</v>
      </c>
      <c r="C201" t="s">
        <v>26</v>
      </c>
      <c r="D201" t="s">
        <v>27</v>
      </c>
      <c r="E201" t="s">
        <v>28</v>
      </c>
      <c r="F201" t="s">
        <v>29</v>
      </c>
      <c r="G201" t="s">
        <v>115</v>
      </c>
      <c r="H201" t="s">
        <v>116</v>
      </c>
      <c r="I201" t="s">
        <v>117</v>
      </c>
      <c r="J201" t="s">
        <v>118</v>
      </c>
      <c r="K201" t="s">
        <v>129</v>
      </c>
      <c r="L201" t="s">
        <v>130</v>
      </c>
      <c r="M201" t="s">
        <v>131</v>
      </c>
      <c r="N201" t="s">
        <v>132</v>
      </c>
      <c r="O201" t="s">
        <v>133</v>
      </c>
      <c r="P201" t="s">
        <v>134</v>
      </c>
      <c r="Q201" t="s">
        <v>51</v>
      </c>
      <c r="R201" t="s">
        <v>139</v>
      </c>
      <c r="S201" t="s">
        <v>42</v>
      </c>
      <c r="T201" t="s">
        <v>43</v>
      </c>
      <c r="U201" t="s">
        <v>2038</v>
      </c>
      <c r="V201">
        <v>2920000</v>
      </c>
      <c r="W201">
        <v>0</v>
      </c>
      <c r="Y201">
        <v>0</v>
      </c>
      <c r="Z201">
        <v>0</v>
      </c>
      <c r="AA201">
        <v>0</v>
      </c>
      <c r="AB201">
        <v>2920000</v>
      </c>
      <c r="AC201" t="s">
        <v>2039</v>
      </c>
      <c r="AD201" t="s">
        <v>2040</v>
      </c>
      <c r="AE201" t="s">
        <v>2041</v>
      </c>
      <c r="AF201" t="s">
        <v>2042</v>
      </c>
      <c r="AG201" t="s">
        <v>136</v>
      </c>
      <c r="AJ201" t="s">
        <v>1311</v>
      </c>
      <c r="AK201" t="s">
        <v>1312</v>
      </c>
      <c r="AL201" t="s">
        <v>1313</v>
      </c>
      <c r="AM201" t="s">
        <v>1314</v>
      </c>
    </row>
    <row r="202" spans="1:39" x14ac:dyDescent="0.3">
      <c r="A202" t="s">
        <v>24</v>
      </c>
      <c r="B202" t="s">
        <v>25</v>
      </c>
      <c r="C202" t="s">
        <v>26</v>
      </c>
      <c r="D202" t="s">
        <v>27</v>
      </c>
      <c r="E202" t="s">
        <v>28</v>
      </c>
      <c r="F202" t="s">
        <v>29</v>
      </c>
      <c r="G202" t="s">
        <v>115</v>
      </c>
      <c r="H202" t="s">
        <v>116</v>
      </c>
      <c r="I202" t="s">
        <v>117</v>
      </c>
      <c r="J202" t="s">
        <v>118</v>
      </c>
      <c r="K202" t="s">
        <v>129</v>
      </c>
      <c r="L202" t="s">
        <v>130</v>
      </c>
      <c r="M202" t="s">
        <v>131</v>
      </c>
      <c r="N202" t="s">
        <v>132</v>
      </c>
      <c r="O202" t="s">
        <v>133</v>
      </c>
      <c r="P202" t="s">
        <v>134</v>
      </c>
      <c r="Q202" t="s">
        <v>51</v>
      </c>
      <c r="R202" t="s">
        <v>139</v>
      </c>
      <c r="S202" t="s">
        <v>137</v>
      </c>
      <c r="T202" t="s">
        <v>138</v>
      </c>
      <c r="U202" t="s">
        <v>2043</v>
      </c>
      <c r="V202">
        <v>12000000</v>
      </c>
      <c r="W202">
        <v>0</v>
      </c>
      <c r="Y202">
        <v>0</v>
      </c>
      <c r="Z202">
        <v>0</v>
      </c>
      <c r="AA202">
        <v>0</v>
      </c>
      <c r="AB202">
        <v>12000000</v>
      </c>
      <c r="AC202" t="s">
        <v>2039</v>
      </c>
      <c r="AD202" t="s">
        <v>2044</v>
      </c>
      <c r="AE202" t="s">
        <v>2045</v>
      </c>
      <c r="AF202" t="s">
        <v>2046</v>
      </c>
      <c r="AG202" t="s">
        <v>136</v>
      </c>
      <c r="AJ202" t="s">
        <v>1311</v>
      </c>
      <c r="AK202" t="s">
        <v>1312</v>
      </c>
      <c r="AL202" t="s">
        <v>2026</v>
      </c>
      <c r="AM202" t="s">
        <v>1314</v>
      </c>
    </row>
    <row r="203" spans="1:39" x14ac:dyDescent="0.3">
      <c r="A203" t="s">
        <v>24</v>
      </c>
      <c r="B203" t="s">
        <v>25</v>
      </c>
      <c r="C203" t="s">
        <v>26</v>
      </c>
      <c r="D203" t="s">
        <v>27</v>
      </c>
      <c r="E203" t="s">
        <v>28</v>
      </c>
      <c r="F203" t="s">
        <v>29</v>
      </c>
      <c r="G203" t="s">
        <v>115</v>
      </c>
      <c r="H203" t="s">
        <v>116</v>
      </c>
      <c r="I203" t="s">
        <v>117</v>
      </c>
      <c r="J203" t="s">
        <v>118</v>
      </c>
      <c r="K203" t="s">
        <v>129</v>
      </c>
      <c r="L203" t="s">
        <v>130</v>
      </c>
      <c r="M203" t="s">
        <v>131</v>
      </c>
      <c r="N203" t="s">
        <v>132</v>
      </c>
      <c r="O203" t="s">
        <v>133</v>
      </c>
      <c r="P203" t="s">
        <v>134</v>
      </c>
      <c r="Q203" t="s">
        <v>51</v>
      </c>
      <c r="R203" t="s">
        <v>139</v>
      </c>
      <c r="S203" t="s">
        <v>137</v>
      </c>
      <c r="T203" t="s">
        <v>138</v>
      </c>
      <c r="U203" t="s">
        <v>2047</v>
      </c>
      <c r="V203">
        <v>12000000</v>
      </c>
      <c r="W203">
        <v>0</v>
      </c>
      <c r="Y203">
        <v>0</v>
      </c>
      <c r="Z203">
        <v>0</v>
      </c>
      <c r="AA203">
        <v>0</v>
      </c>
      <c r="AB203">
        <v>12000000</v>
      </c>
      <c r="AC203" t="s">
        <v>2039</v>
      </c>
      <c r="AD203" t="s">
        <v>2044</v>
      </c>
      <c r="AE203" t="s">
        <v>2048</v>
      </c>
      <c r="AF203" t="s">
        <v>2049</v>
      </c>
      <c r="AG203" t="s">
        <v>136</v>
      </c>
      <c r="AJ203" t="s">
        <v>1311</v>
      </c>
      <c r="AK203" t="s">
        <v>1312</v>
      </c>
      <c r="AL203" t="s">
        <v>2026</v>
      </c>
      <c r="AM203" t="s">
        <v>1314</v>
      </c>
    </row>
    <row r="204" spans="1:39" x14ac:dyDescent="0.3">
      <c r="A204" t="s">
        <v>24</v>
      </c>
      <c r="B204" t="s">
        <v>25</v>
      </c>
      <c r="C204" t="s">
        <v>26</v>
      </c>
      <c r="D204" t="s">
        <v>27</v>
      </c>
      <c r="E204" t="s">
        <v>28</v>
      </c>
      <c r="F204" t="s">
        <v>29</v>
      </c>
      <c r="G204" t="s">
        <v>115</v>
      </c>
      <c r="H204" t="s">
        <v>116</v>
      </c>
      <c r="I204" t="s">
        <v>117</v>
      </c>
      <c r="J204" t="s">
        <v>118</v>
      </c>
      <c r="K204" t="s">
        <v>129</v>
      </c>
      <c r="L204" t="s">
        <v>130</v>
      </c>
      <c r="M204" t="s">
        <v>131</v>
      </c>
      <c r="N204" t="s">
        <v>132</v>
      </c>
      <c r="O204" t="s">
        <v>133</v>
      </c>
      <c r="P204" t="s">
        <v>134</v>
      </c>
      <c r="Q204" t="s">
        <v>51</v>
      </c>
      <c r="R204" t="s">
        <v>139</v>
      </c>
      <c r="S204" t="s">
        <v>45</v>
      </c>
      <c r="T204" t="s">
        <v>46</v>
      </c>
      <c r="U204" t="s">
        <v>2050</v>
      </c>
      <c r="V204">
        <v>10800000</v>
      </c>
      <c r="W204">
        <v>0</v>
      </c>
      <c r="Y204">
        <v>0</v>
      </c>
      <c r="Z204">
        <v>0</v>
      </c>
      <c r="AA204">
        <v>0</v>
      </c>
      <c r="AB204">
        <v>10800000</v>
      </c>
      <c r="AC204" t="s">
        <v>2039</v>
      </c>
      <c r="AD204" t="s">
        <v>2051</v>
      </c>
      <c r="AE204" t="s">
        <v>2052</v>
      </c>
      <c r="AF204" t="s">
        <v>2053</v>
      </c>
      <c r="AG204" t="s">
        <v>136</v>
      </c>
      <c r="AJ204" t="s">
        <v>1311</v>
      </c>
      <c r="AK204" t="s">
        <v>1312</v>
      </c>
      <c r="AL204" t="s">
        <v>1331</v>
      </c>
      <c r="AM204" t="s">
        <v>1314</v>
      </c>
    </row>
    <row r="205" spans="1:39" x14ac:dyDescent="0.3">
      <c r="A205" t="s">
        <v>24</v>
      </c>
      <c r="B205" t="s">
        <v>25</v>
      </c>
      <c r="C205" t="s">
        <v>26</v>
      </c>
      <c r="D205" t="s">
        <v>27</v>
      </c>
      <c r="E205" t="s">
        <v>28</v>
      </c>
      <c r="F205" t="s">
        <v>29</v>
      </c>
      <c r="G205" t="s">
        <v>115</v>
      </c>
      <c r="H205" t="s">
        <v>116</v>
      </c>
      <c r="I205" t="s">
        <v>117</v>
      </c>
      <c r="J205" t="s">
        <v>118</v>
      </c>
      <c r="K205" t="s">
        <v>129</v>
      </c>
      <c r="L205" t="s">
        <v>130</v>
      </c>
      <c r="M205" t="s">
        <v>131</v>
      </c>
      <c r="N205" t="s">
        <v>132</v>
      </c>
      <c r="O205" t="s">
        <v>133</v>
      </c>
      <c r="P205" t="s">
        <v>134</v>
      </c>
      <c r="Q205" t="s">
        <v>51</v>
      </c>
      <c r="R205" t="s">
        <v>139</v>
      </c>
      <c r="S205" t="s">
        <v>47</v>
      </c>
      <c r="T205" t="s">
        <v>48</v>
      </c>
      <c r="U205" t="s">
        <v>2054</v>
      </c>
      <c r="V205">
        <v>126000000</v>
      </c>
      <c r="W205">
        <v>0</v>
      </c>
      <c r="Y205">
        <v>0</v>
      </c>
      <c r="Z205">
        <v>0</v>
      </c>
      <c r="AA205">
        <v>0</v>
      </c>
      <c r="AB205">
        <v>126000000</v>
      </c>
      <c r="AC205" t="s">
        <v>2039</v>
      </c>
      <c r="AD205" t="s">
        <v>2055</v>
      </c>
      <c r="AE205" t="s">
        <v>2056</v>
      </c>
      <c r="AF205" t="s">
        <v>2057</v>
      </c>
      <c r="AG205" t="s">
        <v>136</v>
      </c>
      <c r="AJ205" t="s">
        <v>1311</v>
      </c>
      <c r="AK205" t="s">
        <v>1312</v>
      </c>
      <c r="AL205" t="s">
        <v>1336</v>
      </c>
      <c r="AM205" t="s">
        <v>1314</v>
      </c>
    </row>
    <row r="206" spans="1:39" x14ac:dyDescent="0.3">
      <c r="A206" t="s">
        <v>24</v>
      </c>
      <c r="B206" t="s">
        <v>25</v>
      </c>
      <c r="C206" t="s">
        <v>26</v>
      </c>
      <c r="D206" t="s">
        <v>27</v>
      </c>
      <c r="E206" t="s">
        <v>28</v>
      </c>
      <c r="F206" t="s">
        <v>29</v>
      </c>
      <c r="G206" t="s">
        <v>115</v>
      </c>
      <c r="H206" t="s">
        <v>116</v>
      </c>
      <c r="I206" t="s">
        <v>117</v>
      </c>
      <c r="J206" t="s">
        <v>118</v>
      </c>
      <c r="K206" t="s">
        <v>129</v>
      </c>
      <c r="L206" t="s">
        <v>130</v>
      </c>
      <c r="M206" t="s">
        <v>131</v>
      </c>
      <c r="N206" t="s">
        <v>132</v>
      </c>
      <c r="O206" t="s">
        <v>133</v>
      </c>
      <c r="P206" t="s">
        <v>134</v>
      </c>
      <c r="Q206" t="s">
        <v>51</v>
      </c>
      <c r="R206" t="s">
        <v>139</v>
      </c>
      <c r="S206" t="s">
        <v>72</v>
      </c>
      <c r="T206" t="s">
        <v>73</v>
      </c>
      <c r="U206" t="s">
        <v>2058</v>
      </c>
      <c r="V206">
        <v>3600000</v>
      </c>
      <c r="W206">
        <v>0</v>
      </c>
      <c r="Y206">
        <v>0</v>
      </c>
      <c r="Z206">
        <v>0</v>
      </c>
      <c r="AA206">
        <v>0</v>
      </c>
      <c r="AB206">
        <v>3600000</v>
      </c>
      <c r="AC206" t="s">
        <v>2039</v>
      </c>
      <c r="AD206" t="s">
        <v>2059</v>
      </c>
      <c r="AE206" t="s">
        <v>2060</v>
      </c>
      <c r="AF206" t="s">
        <v>2061</v>
      </c>
      <c r="AG206" t="s">
        <v>136</v>
      </c>
      <c r="AJ206" t="s">
        <v>1311</v>
      </c>
      <c r="AK206" t="s">
        <v>1312</v>
      </c>
      <c r="AL206" t="s">
        <v>1336</v>
      </c>
      <c r="AM206" t="s">
        <v>1314</v>
      </c>
    </row>
    <row r="207" spans="1:39" x14ac:dyDescent="0.3">
      <c r="A207" t="s">
        <v>24</v>
      </c>
      <c r="B207" t="s">
        <v>25</v>
      </c>
      <c r="C207" t="s">
        <v>26</v>
      </c>
      <c r="D207" t="s">
        <v>27</v>
      </c>
      <c r="E207" t="s">
        <v>28</v>
      </c>
      <c r="F207" t="s">
        <v>29</v>
      </c>
      <c r="G207" t="s">
        <v>115</v>
      </c>
      <c r="H207" t="s">
        <v>116</v>
      </c>
      <c r="I207" t="s">
        <v>117</v>
      </c>
      <c r="J207" t="s">
        <v>118</v>
      </c>
      <c r="K207" t="s">
        <v>129</v>
      </c>
      <c r="L207" t="s">
        <v>130</v>
      </c>
      <c r="M207" t="s">
        <v>131</v>
      </c>
      <c r="N207" t="s">
        <v>132</v>
      </c>
      <c r="O207" t="s">
        <v>133</v>
      </c>
      <c r="P207" t="s">
        <v>134</v>
      </c>
      <c r="Q207" t="s">
        <v>53</v>
      </c>
      <c r="R207" t="s">
        <v>140</v>
      </c>
      <c r="S207" t="s">
        <v>42</v>
      </c>
      <c r="T207" t="s">
        <v>43</v>
      </c>
      <c r="U207" t="s">
        <v>2062</v>
      </c>
      <c r="V207">
        <v>10000000</v>
      </c>
      <c r="W207">
        <v>0</v>
      </c>
      <c r="Y207">
        <v>0</v>
      </c>
      <c r="Z207">
        <v>0</v>
      </c>
      <c r="AA207">
        <v>0</v>
      </c>
      <c r="AB207">
        <v>10000000</v>
      </c>
      <c r="AC207" t="s">
        <v>2063</v>
      </c>
      <c r="AD207" t="s">
        <v>2064</v>
      </c>
      <c r="AE207" t="s">
        <v>2065</v>
      </c>
      <c r="AF207" t="s">
        <v>2066</v>
      </c>
      <c r="AG207" t="s">
        <v>136</v>
      </c>
      <c r="AJ207" t="s">
        <v>1311</v>
      </c>
      <c r="AK207" t="s">
        <v>1312</v>
      </c>
      <c r="AL207" t="s">
        <v>1313</v>
      </c>
      <c r="AM207" t="s">
        <v>1314</v>
      </c>
    </row>
    <row r="208" spans="1:39" x14ac:dyDescent="0.3">
      <c r="A208" t="s">
        <v>24</v>
      </c>
      <c r="B208" t="s">
        <v>25</v>
      </c>
      <c r="C208" t="s">
        <v>26</v>
      </c>
      <c r="D208" t="s">
        <v>27</v>
      </c>
      <c r="E208" t="s">
        <v>28</v>
      </c>
      <c r="F208" t="s">
        <v>29</v>
      </c>
      <c r="G208" t="s">
        <v>115</v>
      </c>
      <c r="H208" t="s">
        <v>116</v>
      </c>
      <c r="I208" t="s">
        <v>117</v>
      </c>
      <c r="J208" t="s">
        <v>118</v>
      </c>
      <c r="K208" t="s">
        <v>129</v>
      </c>
      <c r="L208" t="s">
        <v>130</v>
      </c>
      <c r="M208" t="s">
        <v>131</v>
      </c>
      <c r="N208" t="s">
        <v>132</v>
      </c>
      <c r="O208" t="s">
        <v>133</v>
      </c>
      <c r="P208" t="s">
        <v>134</v>
      </c>
      <c r="Q208" t="s">
        <v>53</v>
      </c>
      <c r="R208" t="s">
        <v>140</v>
      </c>
      <c r="S208" t="s">
        <v>67</v>
      </c>
      <c r="T208" t="s">
        <v>68</v>
      </c>
      <c r="U208" t="s">
        <v>2067</v>
      </c>
      <c r="V208">
        <v>16800000</v>
      </c>
      <c r="W208">
        <v>0</v>
      </c>
      <c r="Y208">
        <v>0</v>
      </c>
      <c r="Z208">
        <v>0</v>
      </c>
      <c r="AA208">
        <v>0</v>
      </c>
      <c r="AB208">
        <v>16800000</v>
      </c>
      <c r="AC208" t="s">
        <v>2063</v>
      </c>
      <c r="AD208" t="s">
        <v>2068</v>
      </c>
      <c r="AE208" t="s">
        <v>2069</v>
      </c>
      <c r="AF208" t="s">
        <v>2070</v>
      </c>
      <c r="AG208" t="s">
        <v>136</v>
      </c>
      <c r="AJ208" t="s">
        <v>1311</v>
      </c>
      <c r="AK208" t="s">
        <v>1312</v>
      </c>
      <c r="AL208" t="s">
        <v>1485</v>
      </c>
      <c r="AM208" t="s">
        <v>1486</v>
      </c>
    </row>
    <row r="209" spans="1:39" x14ac:dyDescent="0.3">
      <c r="A209" t="s">
        <v>24</v>
      </c>
      <c r="B209" t="s">
        <v>25</v>
      </c>
      <c r="C209" t="s">
        <v>26</v>
      </c>
      <c r="D209" t="s">
        <v>27</v>
      </c>
      <c r="E209" t="s">
        <v>28</v>
      </c>
      <c r="F209" t="s">
        <v>29</v>
      </c>
      <c r="G209" t="s">
        <v>115</v>
      </c>
      <c r="H209" t="s">
        <v>116</v>
      </c>
      <c r="I209" t="s">
        <v>117</v>
      </c>
      <c r="J209" t="s">
        <v>118</v>
      </c>
      <c r="K209" t="s">
        <v>129</v>
      </c>
      <c r="L209" t="s">
        <v>130</v>
      </c>
      <c r="M209" t="s">
        <v>131</v>
      </c>
      <c r="N209" t="s">
        <v>132</v>
      </c>
      <c r="O209" t="s">
        <v>133</v>
      </c>
      <c r="P209" t="s">
        <v>134</v>
      </c>
      <c r="Q209" t="s">
        <v>53</v>
      </c>
      <c r="R209" t="s">
        <v>140</v>
      </c>
      <c r="S209" t="s">
        <v>67</v>
      </c>
      <c r="T209" t="s">
        <v>68</v>
      </c>
      <c r="U209" t="s">
        <v>2071</v>
      </c>
      <c r="V209">
        <v>3600000</v>
      </c>
      <c r="W209">
        <v>0</v>
      </c>
      <c r="Y209">
        <v>0</v>
      </c>
      <c r="Z209">
        <v>0</v>
      </c>
      <c r="AA209">
        <v>0</v>
      </c>
      <c r="AB209">
        <v>3600000</v>
      </c>
      <c r="AC209" t="s">
        <v>2063</v>
      </c>
      <c r="AD209" t="s">
        <v>2068</v>
      </c>
      <c r="AE209" t="s">
        <v>2072</v>
      </c>
      <c r="AF209" t="s">
        <v>2073</v>
      </c>
      <c r="AG209" t="s">
        <v>136</v>
      </c>
      <c r="AJ209" t="s">
        <v>1311</v>
      </c>
      <c r="AK209" t="s">
        <v>1312</v>
      </c>
      <c r="AL209" t="s">
        <v>1485</v>
      </c>
      <c r="AM209" t="s">
        <v>1486</v>
      </c>
    </row>
    <row r="210" spans="1:39" x14ac:dyDescent="0.3">
      <c r="A210" t="s">
        <v>24</v>
      </c>
      <c r="B210" t="s">
        <v>25</v>
      </c>
      <c r="C210" t="s">
        <v>26</v>
      </c>
      <c r="D210" t="s">
        <v>27</v>
      </c>
      <c r="E210" t="s">
        <v>28</v>
      </c>
      <c r="F210" t="s">
        <v>29</v>
      </c>
      <c r="G210" t="s">
        <v>115</v>
      </c>
      <c r="H210" t="s">
        <v>116</v>
      </c>
      <c r="I210" t="s">
        <v>117</v>
      </c>
      <c r="J210" t="s">
        <v>118</v>
      </c>
      <c r="K210" t="s">
        <v>129</v>
      </c>
      <c r="L210" t="s">
        <v>130</v>
      </c>
      <c r="M210" t="s">
        <v>131</v>
      </c>
      <c r="N210" t="s">
        <v>132</v>
      </c>
      <c r="O210" t="s">
        <v>133</v>
      </c>
      <c r="P210" t="s">
        <v>134</v>
      </c>
      <c r="Q210" t="s">
        <v>53</v>
      </c>
      <c r="R210" t="s">
        <v>140</v>
      </c>
      <c r="S210" t="s">
        <v>137</v>
      </c>
      <c r="T210" t="s">
        <v>138</v>
      </c>
      <c r="U210" t="s">
        <v>2074</v>
      </c>
      <c r="V210">
        <v>12000000</v>
      </c>
      <c r="W210">
        <v>0</v>
      </c>
      <c r="Y210">
        <v>0</v>
      </c>
      <c r="Z210">
        <v>0</v>
      </c>
      <c r="AA210">
        <v>0</v>
      </c>
      <c r="AB210">
        <v>12000000</v>
      </c>
      <c r="AC210" t="s">
        <v>2063</v>
      </c>
      <c r="AD210" t="s">
        <v>2075</v>
      </c>
      <c r="AE210" t="s">
        <v>2076</v>
      </c>
      <c r="AF210" t="s">
        <v>2077</v>
      </c>
      <c r="AG210" t="s">
        <v>136</v>
      </c>
      <c r="AJ210" t="s">
        <v>1311</v>
      </c>
      <c r="AK210" t="s">
        <v>1312</v>
      </c>
      <c r="AL210" t="s">
        <v>2026</v>
      </c>
      <c r="AM210" t="s">
        <v>1314</v>
      </c>
    </row>
    <row r="211" spans="1:39" x14ac:dyDescent="0.3">
      <c r="A211" t="s">
        <v>24</v>
      </c>
      <c r="B211" t="s">
        <v>25</v>
      </c>
      <c r="C211" t="s">
        <v>26</v>
      </c>
      <c r="D211" t="s">
        <v>27</v>
      </c>
      <c r="E211" t="s">
        <v>28</v>
      </c>
      <c r="F211" t="s">
        <v>29</v>
      </c>
      <c r="G211" t="s">
        <v>115</v>
      </c>
      <c r="H211" t="s">
        <v>116</v>
      </c>
      <c r="I211" t="s">
        <v>117</v>
      </c>
      <c r="J211" t="s">
        <v>118</v>
      </c>
      <c r="K211" t="s">
        <v>129</v>
      </c>
      <c r="L211" t="s">
        <v>130</v>
      </c>
      <c r="M211" t="s">
        <v>131</v>
      </c>
      <c r="N211" t="s">
        <v>132</v>
      </c>
      <c r="O211" t="s">
        <v>133</v>
      </c>
      <c r="P211" t="s">
        <v>134</v>
      </c>
      <c r="Q211" t="s">
        <v>53</v>
      </c>
      <c r="R211" t="s">
        <v>140</v>
      </c>
      <c r="S211" t="s">
        <v>137</v>
      </c>
      <c r="T211" t="s">
        <v>138</v>
      </c>
      <c r="U211" t="s">
        <v>2078</v>
      </c>
      <c r="V211">
        <v>12000000</v>
      </c>
      <c r="W211">
        <v>0</v>
      </c>
      <c r="Y211">
        <v>0</v>
      </c>
      <c r="Z211">
        <v>0</v>
      </c>
      <c r="AA211">
        <v>0</v>
      </c>
      <c r="AB211">
        <v>12000000</v>
      </c>
      <c r="AC211" t="s">
        <v>2063</v>
      </c>
      <c r="AD211" t="s">
        <v>2075</v>
      </c>
      <c r="AE211" t="s">
        <v>2079</v>
      </c>
      <c r="AF211" t="s">
        <v>2080</v>
      </c>
      <c r="AG211" t="s">
        <v>136</v>
      </c>
      <c r="AJ211" t="s">
        <v>1311</v>
      </c>
      <c r="AK211" t="s">
        <v>1312</v>
      </c>
      <c r="AL211" t="s">
        <v>2026</v>
      </c>
      <c r="AM211" t="s">
        <v>1314</v>
      </c>
    </row>
    <row r="212" spans="1:39" x14ac:dyDescent="0.3">
      <c r="A212" t="s">
        <v>24</v>
      </c>
      <c r="B212" t="s">
        <v>25</v>
      </c>
      <c r="C212" t="s">
        <v>26</v>
      </c>
      <c r="D212" t="s">
        <v>27</v>
      </c>
      <c r="E212" t="s">
        <v>28</v>
      </c>
      <c r="F212" t="s">
        <v>29</v>
      </c>
      <c r="G212" t="s">
        <v>115</v>
      </c>
      <c r="H212" t="s">
        <v>116</v>
      </c>
      <c r="I212" t="s">
        <v>117</v>
      </c>
      <c r="J212" t="s">
        <v>118</v>
      </c>
      <c r="K212" t="s">
        <v>129</v>
      </c>
      <c r="L212" t="s">
        <v>130</v>
      </c>
      <c r="M212" t="s">
        <v>131</v>
      </c>
      <c r="N212" t="s">
        <v>132</v>
      </c>
      <c r="O212" t="s">
        <v>133</v>
      </c>
      <c r="P212" t="s">
        <v>134</v>
      </c>
      <c r="Q212" t="s">
        <v>53</v>
      </c>
      <c r="R212" t="s">
        <v>140</v>
      </c>
      <c r="S212" t="s">
        <v>45</v>
      </c>
      <c r="T212" t="s">
        <v>46</v>
      </c>
      <c r="U212" t="s">
        <v>2081</v>
      </c>
      <c r="V212">
        <v>14400000</v>
      </c>
      <c r="W212">
        <v>0</v>
      </c>
      <c r="Y212">
        <v>0</v>
      </c>
      <c r="Z212">
        <v>0</v>
      </c>
      <c r="AA212">
        <v>0</v>
      </c>
      <c r="AB212">
        <v>14400000</v>
      </c>
      <c r="AC212" t="s">
        <v>2063</v>
      </c>
      <c r="AD212" t="s">
        <v>2082</v>
      </c>
      <c r="AE212" t="s">
        <v>2083</v>
      </c>
      <c r="AF212" t="s">
        <v>2084</v>
      </c>
      <c r="AG212" t="s">
        <v>136</v>
      </c>
      <c r="AJ212" t="s">
        <v>1311</v>
      </c>
      <c r="AK212" t="s">
        <v>1312</v>
      </c>
      <c r="AL212" t="s">
        <v>1331</v>
      </c>
      <c r="AM212" t="s">
        <v>1314</v>
      </c>
    </row>
    <row r="213" spans="1:39" x14ac:dyDescent="0.3">
      <c r="A213" t="s">
        <v>24</v>
      </c>
      <c r="B213" t="s">
        <v>25</v>
      </c>
      <c r="C213" t="s">
        <v>26</v>
      </c>
      <c r="D213" t="s">
        <v>27</v>
      </c>
      <c r="E213" t="s">
        <v>28</v>
      </c>
      <c r="F213" t="s">
        <v>29</v>
      </c>
      <c r="G213" t="s">
        <v>115</v>
      </c>
      <c r="H213" t="s">
        <v>116</v>
      </c>
      <c r="I213" t="s">
        <v>117</v>
      </c>
      <c r="J213" t="s">
        <v>118</v>
      </c>
      <c r="K213" t="s">
        <v>129</v>
      </c>
      <c r="L213" t="s">
        <v>130</v>
      </c>
      <c r="M213" t="s">
        <v>131</v>
      </c>
      <c r="N213" t="s">
        <v>132</v>
      </c>
      <c r="O213" t="s">
        <v>133</v>
      </c>
      <c r="P213" t="s">
        <v>134</v>
      </c>
      <c r="Q213" t="s">
        <v>53</v>
      </c>
      <c r="R213" t="s">
        <v>140</v>
      </c>
      <c r="S213" t="s">
        <v>47</v>
      </c>
      <c r="T213" t="s">
        <v>48</v>
      </c>
      <c r="U213" t="s">
        <v>2085</v>
      </c>
      <c r="V213">
        <v>192000000</v>
      </c>
      <c r="W213">
        <v>0</v>
      </c>
      <c r="Y213">
        <v>0</v>
      </c>
      <c r="Z213">
        <v>0</v>
      </c>
      <c r="AA213">
        <v>0</v>
      </c>
      <c r="AB213">
        <v>192000000</v>
      </c>
      <c r="AC213" t="s">
        <v>2063</v>
      </c>
      <c r="AD213" t="s">
        <v>2086</v>
      </c>
      <c r="AE213" t="s">
        <v>2087</v>
      </c>
      <c r="AF213" t="s">
        <v>2088</v>
      </c>
      <c r="AG213" t="s">
        <v>136</v>
      </c>
      <c r="AJ213" t="s">
        <v>1311</v>
      </c>
      <c r="AK213" t="s">
        <v>1312</v>
      </c>
      <c r="AL213" t="s">
        <v>1336</v>
      </c>
      <c r="AM213" t="s">
        <v>1314</v>
      </c>
    </row>
    <row r="214" spans="1:39" x14ac:dyDescent="0.3">
      <c r="A214" t="s">
        <v>24</v>
      </c>
      <c r="B214" t="s">
        <v>25</v>
      </c>
      <c r="C214" t="s">
        <v>26</v>
      </c>
      <c r="D214" t="s">
        <v>27</v>
      </c>
      <c r="E214" t="s">
        <v>28</v>
      </c>
      <c r="F214" t="s">
        <v>29</v>
      </c>
      <c r="G214" t="s">
        <v>115</v>
      </c>
      <c r="H214" t="s">
        <v>116</v>
      </c>
      <c r="I214" t="s">
        <v>117</v>
      </c>
      <c r="J214" t="s">
        <v>118</v>
      </c>
      <c r="K214" t="s">
        <v>129</v>
      </c>
      <c r="L214" t="s">
        <v>130</v>
      </c>
      <c r="M214" t="s">
        <v>131</v>
      </c>
      <c r="N214" t="s">
        <v>132</v>
      </c>
      <c r="O214" t="s">
        <v>133</v>
      </c>
      <c r="P214" t="s">
        <v>134</v>
      </c>
      <c r="Q214" t="s">
        <v>53</v>
      </c>
      <c r="R214" t="s">
        <v>140</v>
      </c>
      <c r="S214" t="s">
        <v>47</v>
      </c>
      <c r="T214" t="s">
        <v>48</v>
      </c>
      <c r="U214" t="s">
        <v>2089</v>
      </c>
      <c r="V214">
        <v>168000000</v>
      </c>
      <c r="W214">
        <v>0</v>
      </c>
      <c r="Y214">
        <v>0</v>
      </c>
      <c r="Z214">
        <v>0</v>
      </c>
      <c r="AA214">
        <v>0</v>
      </c>
      <c r="AB214">
        <v>168000000</v>
      </c>
      <c r="AC214" t="s">
        <v>2063</v>
      </c>
      <c r="AD214" t="s">
        <v>2086</v>
      </c>
      <c r="AE214" t="s">
        <v>2090</v>
      </c>
      <c r="AF214" t="s">
        <v>2091</v>
      </c>
      <c r="AG214" t="s">
        <v>136</v>
      </c>
      <c r="AJ214" t="s">
        <v>1311</v>
      </c>
      <c r="AK214" t="s">
        <v>1312</v>
      </c>
      <c r="AL214" t="s">
        <v>1336</v>
      </c>
      <c r="AM214" t="s">
        <v>1314</v>
      </c>
    </row>
    <row r="215" spans="1:39" x14ac:dyDescent="0.3">
      <c r="A215" t="s">
        <v>24</v>
      </c>
      <c r="B215" t="s">
        <v>25</v>
      </c>
      <c r="C215" t="s">
        <v>26</v>
      </c>
      <c r="D215" t="s">
        <v>27</v>
      </c>
      <c r="E215" t="s">
        <v>28</v>
      </c>
      <c r="F215" t="s">
        <v>29</v>
      </c>
      <c r="G215" t="s">
        <v>115</v>
      </c>
      <c r="H215" t="s">
        <v>116</v>
      </c>
      <c r="I215" t="s">
        <v>117</v>
      </c>
      <c r="J215" t="s">
        <v>118</v>
      </c>
      <c r="K215" t="s">
        <v>129</v>
      </c>
      <c r="L215" t="s">
        <v>130</v>
      </c>
      <c r="M215" t="s">
        <v>131</v>
      </c>
      <c r="N215" t="s">
        <v>132</v>
      </c>
      <c r="O215" t="s">
        <v>133</v>
      </c>
      <c r="P215" t="s">
        <v>134</v>
      </c>
      <c r="Q215" t="s">
        <v>53</v>
      </c>
      <c r="R215" t="s">
        <v>140</v>
      </c>
      <c r="S215" t="s">
        <v>72</v>
      </c>
      <c r="T215" t="s">
        <v>73</v>
      </c>
      <c r="U215" t="s">
        <v>2092</v>
      </c>
      <c r="V215">
        <v>6750000</v>
      </c>
      <c r="W215">
        <v>0</v>
      </c>
      <c r="Y215">
        <v>0</v>
      </c>
      <c r="Z215">
        <v>0</v>
      </c>
      <c r="AA215">
        <v>0</v>
      </c>
      <c r="AB215">
        <v>6750000</v>
      </c>
      <c r="AC215" t="s">
        <v>2063</v>
      </c>
      <c r="AD215" t="s">
        <v>2093</v>
      </c>
      <c r="AE215" t="s">
        <v>2094</v>
      </c>
      <c r="AF215" t="s">
        <v>2095</v>
      </c>
      <c r="AG215" t="s">
        <v>136</v>
      </c>
      <c r="AJ215" t="s">
        <v>1311</v>
      </c>
      <c r="AK215" t="s">
        <v>1312</v>
      </c>
      <c r="AL215" t="s">
        <v>1336</v>
      </c>
      <c r="AM215" t="s">
        <v>1314</v>
      </c>
    </row>
    <row r="216" spans="1:39" x14ac:dyDescent="0.3">
      <c r="A216" t="s">
        <v>24</v>
      </c>
      <c r="B216" t="s">
        <v>25</v>
      </c>
      <c r="C216" t="s">
        <v>26</v>
      </c>
      <c r="D216" t="s">
        <v>27</v>
      </c>
      <c r="E216" t="s">
        <v>28</v>
      </c>
      <c r="F216" t="s">
        <v>29</v>
      </c>
      <c r="G216" t="s">
        <v>115</v>
      </c>
      <c r="H216" t="s">
        <v>116</v>
      </c>
      <c r="I216" t="s">
        <v>117</v>
      </c>
      <c r="J216" t="s">
        <v>118</v>
      </c>
      <c r="K216" t="s">
        <v>129</v>
      </c>
      <c r="L216" t="s">
        <v>130</v>
      </c>
      <c r="M216" t="s">
        <v>131</v>
      </c>
      <c r="N216" t="s">
        <v>132</v>
      </c>
      <c r="O216" t="s">
        <v>133</v>
      </c>
      <c r="P216" t="s">
        <v>134</v>
      </c>
      <c r="Q216" t="s">
        <v>53</v>
      </c>
      <c r="R216" t="s">
        <v>140</v>
      </c>
      <c r="S216" t="s">
        <v>74</v>
      </c>
      <c r="T216" t="s">
        <v>75</v>
      </c>
      <c r="U216" t="s">
        <v>2096</v>
      </c>
      <c r="V216">
        <v>7560000</v>
      </c>
      <c r="W216">
        <v>0</v>
      </c>
      <c r="Y216">
        <v>0</v>
      </c>
      <c r="Z216">
        <v>0</v>
      </c>
      <c r="AA216">
        <v>0</v>
      </c>
      <c r="AB216">
        <v>7560000</v>
      </c>
      <c r="AC216" t="s">
        <v>2063</v>
      </c>
      <c r="AD216" t="s">
        <v>2097</v>
      </c>
      <c r="AE216" t="s">
        <v>2098</v>
      </c>
      <c r="AF216" t="s">
        <v>2099</v>
      </c>
      <c r="AG216" t="s">
        <v>136</v>
      </c>
      <c r="AJ216" t="s">
        <v>1311</v>
      </c>
      <c r="AK216" t="s">
        <v>1312</v>
      </c>
      <c r="AL216" t="s">
        <v>1336</v>
      </c>
      <c r="AM216" t="s">
        <v>1314</v>
      </c>
    </row>
    <row r="217" spans="1:39" x14ac:dyDescent="0.3">
      <c r="A217" t="s">
        <v>24</v>
      </c>
      <c r="B217" t="s">
        <v>25</v>
      </c>
      <c r="C217" t="s">
        <v>26</v>
      </c>
      <c r="D217" t="s">
        <v>27</v>
      </c>
      <c r="E217" t="s">
        <v>28</v>
      </c>
      <c r="F217" t="s">
        <v>29</v>
      </c>
      <c r="G217" t="s">
        <v>115</v>
      </c>
      <c r="H217" t="s">
        <v>116</v>
      </c>
      <c r="I217" t="s">
        <v>117</v>
      </c>
      <c r="J217" t="s">
        <v>118</v>
      </c>
      <c r="K217" t="s">
        <v>129</v>
      </c>
      <c r="L217" t="s">
        <v>130</v>
      </c>
      <c r="M217" t="s">
        <v>131</v>
      </c>
      <c r="N217" t="s">
        <v>132</v>
      </c>
      <c r="O217" t="s">
        <v>133</v>
      </c>
      <c r="P217" t="s">
        <v>134</v>
      </c>
      <c r="Q217" t="s">
        <v>53</v>
      </c>
      <c r="R217" t="s">
        <v>140</v>
      </c>
      <c r="S217" t="s">
        <v>74</v>
      </c>
      <c r="T217" t="s">
        <v>75</v>
      </c>
      <c r="U217" t="s">
        <v>2100</v>
      </c>
      <c r="V217">
        <v>5400000</v>
      </c>
      <c r="W217">
        <v>0</v>
      </c>
      <c r="Y217">
        <v>0</v>
      </c>
      <c r="Z217">
        <v>0</v>
      </c>
      <c r="AA217">
        <v>0</v>
      </c>
      <c r="AB217">
        <v>5400000</v>
      </c>
      <c r="AC217" t="s">
        <v>2063</v>
      </c>
      <c r="AD217" t="s">
        <v>2097</v>
      </c>
      <c r="AE217" t="s">
        <v>2101</v>
      </c>
      <c r="AF217" t="s">
        <v>2102</v>
      </c>
      <c r="AG217" t="s">
        <v>136</v>
      </c>
      <c r="AJ217" t="s">
        <v>1311</v>
      </c>
      <c r="AK217" t="s">
        <v>1312</v>
      </c>
      <c r="AL217" t="s">
        <v>1336</v>
      </c>
      <c r="AM217" t="s">
        <v>1314</v>
      </c>
    </row>
    <row r="218" spans="1:39" x14ac:dyDescent="0.3">
      <c r="A218" t="s">
        <v>24</v>
      </c>
      <c r="B218" t="s">
        <v>25</v>
      </c>
      <c r="C218" t="s">
        <v>26</v>
      </c>
      <c r="D218" t="s">
        <v>27</v>
      </c>
      <c r="E218" t="s">
        <v>28</v>
      </c>
      <c r="F218" t="s">
        <v>29</v>
      </c>
      <c r="G218" t="s">
        <v>115</v>
      </c>
      <c r="H218" t="s">
        <v>116</v>
      </c>
      <c r="I218" t="s">
        <v>117</v>
      </c>
      <c r="J218" t="s">
        <v>118</v>
      </c>
      <c r="K218" t="s">
        <v>129</v>
      </c>
      <c r="L218" t="s">
        <v>130</v>
      </c>
      <c r="M218" t="s">
        <v>131</v>
      </c>
      <c r="N218" t="s">
        <v>132</v>
      </c>
      <c r="O218" t="s">
        <v>133</v>
      </c>
      <c r="P218" t="s">
        <v>134</v>
      </c>
      <c r="Q218" t="s">
        <v>55</v>
      </c>
      <c r="R218" t="s">
        <v>141</v>
      </c>
      <c r="S218" t="s">
        <v>42</v>
      </c>
      <c r="T218" t="s">
        <v>43</v>
      </c>
      <c r="U218" t="s">
        <v>2103</v>
      </c>
      <c r="V218">
        <v>1000000</v>
      </c>
      <c r="W218">
        <v>0</v>
      </c>
      <c r="Y218">
        <v>0</v>
      </c>
      <c r="Z218">
        <v>0</v>
      </c>
      <c r="AA218">
        <v>0</v>
      </c>
      <c r="AB218">
        <v>1000000</v>
      </c>
      <c r="AC218" t="s">
        <v>2104</v>
      </c>
      <c r="AD218" t="s">
        <v>2105</v>
      </c>
      <c r="AE218" t="s">
        <v>2106</v>
      </c>
      <c r="AF218" t="s">
        <v>2107</v>
      </c>
      <c r="AG218" t="s">
        <v>136</v>
      </c>
      <c r="AJ218" t="s">
        <v>1311</v>
      </c>
      <c r="AK218" t="s">
        <v>1312</v>
      </c>
      <c r="AL218" t="s">
        <v>1313</v>
      </c>
      <c r="AM218" t="s">
        <v>1314</v>
      </c>
    </row>
    <row r="219" spans="1:39" x14ac:dyDescent="0.3">
      <c r="A219" t="s">
        <v>24</v>
      </c>
      <c r="B219" t="s">
        <v>25</v>
      </c>
      <c r="C219" t="s">
        <v>26</v>
      </c>
      <c r="D219" t="s">
        <v>27</v>
      </c>
      <c r="E219" t="s">
        <v>28</v>
      </c>
      <c r="F219" t="s">
        <v>29</v>
      </c>
      <c r="G219" t="s">
        <v>115</v>
      </c>
      <c r="H219" t="s">
        <v>116</v>
      </c>
      <c r="I219" t="s">
        <v>117</v>
      </c>
      <c r="J219" t="s">
        <v>118</v>
      </c>
      <c r="K219" t="s">
        <v>129</v>
      </c>
      <c r="L219" t="s">
        <v>130</v>
      </c>
      <c r="M219" t="s">
        <v>131</v>
      </c>
      <c r="N219" t="s">
        <v>132</v>
      </c>
      <c r="O219" t="s">
        <v>133</v>
      </c>
      <c r="P219" t="s">
        <v>134</v>
      </c>
      <c r="Q219" t="s">
        <v>55</v>
      </c>
      <c r="R219" t="s">
        <v>141</v>
      </c>
      <c r="S219" t="s">
        <v>42</v>
      </c>
      <c r="T219" t="s">
        <v>43</v>
      </c>
      <c r="U219" t="s">
        <v>2108</v>
      </c>
      <c r="V219">
        <v>1000000</v>
      </c>
      <c r="W219">
        <v>0</v>
      </c>
      <c r="Y219">
        <v>0</v>
      </c>
      <c r="Z219">
        <v>0</v>
      </c>
      <c r="AA219">
        <v>0</v>
      </c>
      <c r="AB219">
        <v>1000000</v>
      </c>
      <c r="AC219" t="s">
        <v>2104</v>
      </c>
      <c r="AD219" t="s">
        <v>2105</v>
      </c>
      <c r="AE219" t="s">
        <v>2109</v>
      </c>
      <c r="AF219" t="s">
        <v>2110</v>
      </c>
      <c r="AG219" t="s">
        <v>136</v>
      </c>
      <c r="AJ219" t="s">
        <v>1311</v>
      </c>
      <c r="AK219" t="s">
        <v>1312</v>
      </c>
      <c r="AL219" t="s">
        <v>1313</v>
      </c>
      <c r="AM219" t="s">
        <v>1314</v>
      </c>
    </row>
    <row r="220" spans="1:39" x14ac:dyDescent="0.3">
      <c r="A220" t="s">
        <v>24</v>
      </c>
      <c r="B220" t="s">
        <v>25</v>
      </c>
      <c r="C220" t="s">
        <v>26</v>
      </c>
      <c r="D220" t="s">
        <v>27</v>
      </c>
      <c r="E220" t="s">
        <v>28</v>
      </c>
      <c r="F220" t="s">
        <v>29</v>
      </c>
      <c r="G220" t="s">
        <v>115</v>
      </c>
      <c r="H220" t="s">
        <v>116</v>
      </c>
      <c r="I220" t="s">
        <v>117</v>
      </c>
      <c r="J220" t="s">
        <v>118</v>
      </c>
      <c r="K220" t="s">
        <v>129</v>
      </c>
      <c r="L220" t="s">
        <v>130</v>
      </c>
      <c r="M220" t="s">
        <v>131</v>
      </c>
      <c r="N220" t="s">
        <v>132</v>
      </c>
      <c r="O220" t="s">
        <v>133</v>
      </c>
      <c r="P220" t="s">
        <v>134</v>
      </c>
      <c r="Q220" t="s">
        <v>55</v>
      </c>
      <c r="R220" t="s">
        <v>141</v>
      </c>
      <c r="S220" t="s">
        <v>42</v>
      </c>
      <c r="T220" t="s">
        <v>43</v>
      </c>
      <c r="U220" t="s">
        <v>2111</v>
      </c>
      <c r="V220">
        <v>1000000</v>
      </c>
      <c r="W220">
        <v>0</v>
      </c>
      <c r="Y220">
        <v>0</v>
      </c>
      <c r="Z220">
        <v>0</v>
      </c>
      <c r="AA220">
        <v>0</v>
      </c>
      <c r="AB220">
        <v>1000000</v>
      </c>
      <c r="AC220" t="s">
        <v>2104</v>
      </c>
      <c r="AD220" t="s">
        <v>2105</v>
      </c>
      <c r="AE220" t="s">
        <v>2112</v>
      </c>
      <c r="AF220" t="s">
        <v>2113</v>
      </c>
      <c r="AG220" t="s">
        <v>136</v>
      </c>
      <c r="AJ220" t="s">
        <v>1311</v>
      </c>
      <c r="AK220" t="s">
        <v>1312</v>
      </c>
      <c r="AL220" t="s">
        <v>1313</v>
      </c>
      <c r="AM220" t="s">
        <v>1314</v>
      </c>
    </row>
    <row r="221" spans="1:39" x14ac:dyDescent="0.3">
      <c r="A221" t="s">
        <v>24</v>
      </c>
      <c r="B221" t="s">
        <v>25</v>
      </c>
      <c r="C221" t="s">
        <v>26</v>
      </c>
      <c r="D221" t="s">
        <v>27</v>
      </c>
      <c r="E221" t="s">
        <v>28</v>
      </c>
      <c r="F221" t="s">
        <v>29</v>
      </c>
      <c r="G221" t="s">
        <v>115</v>
      </c>
      <c r="H221" t="s">
        <v>116</v>
      </c>
      <c r="I221" t="s">
        <v>117</v>
      </c>
      <c r="J221" t="s">
        <v>118</v>
      </c>
      <c r="K221" t="s">
        <v>129</v>
      </c>
      <c r="L221" t="s">
        <v>130</v>
      </c>
      <c r="M221" t="s">
        <v>131</v>
      </c>
      <c r="N221" t="s">
        <v>132</v>
      </c>
      <c r="O221" t="s">
        <v>133</v>
      </c>
      <c r="P221" t="s">
        <v>134</v>
      </c>
      <c r="Q221" t="s">
        <v>55</v>
      </c>
      <c r="R221" t="s">
        <v>141</v>
      </c>
      <c r="S221" t="s">
        <v>42</v>
      </c>
      <c r="T221" t="s">
        <v>43</v>
      </c>
      <c r="U221" t="s">
        <v>2114</v>
      </c>
      <c r="V221">
        <v>1001000</v>
      </c>
      <c r="W221">
        <v>0</v>
      </c>
      <c r="Y221">
        <v>0</v>
      </c>
      <c r="Z221">
        <v>0</v>
      </c>
      <c r="AA221">
        <v>0</v>
      </c>
      <c r="AB221">
        <v>1001000</v>
      </c>
      <c r="AC221" t="s">
        <v>2104</v>
      </c>
      <c r="AD221" t="s">
        <v>2105</v>
      </c>
      <c r="AE221" t="s">
        <v>2115</v>
      </c>
      <c r="AF221" t="s">
        <v>2116</v>
      </c>
      <c r="AG221" t="s">
        <v>136</v>
      </c>
      <c r="AJ221" t="s">
        <v>1311</v>
      </c>
      <c r="AK221" t="s">
        <v>1312</v>
      </c>
      <c r="AL221" t="s">
        <v>1313</v>
      </c>
      <c r="AM221" t="s">
        <v>1314</v>
      </c>
    </row>
    <row r="222" spans="1:39" x14ac:dyDescent="0.3">
      <c r="A222" t="s">
        <v>24</v>
      </c>
      <c r="B222" t="s">
        <v>25</v>
      </c>
      <c r="C222" t="s">
        <v>26</v>
      </c>
      <c r="D222" t="s">
        <v>27</v>
      </c>
      <c r="E222" t="s">
        <v>28</v>
      </c>
      <c r="F222" t="s">
        <v>29</v>
      </c>
      <c r="G222" t="s">
        <v>115</v>
      </c>
      <c r="H222" t="s">
        <v>116</v>
      </c>
      <c r="I222" t="s">
        <v>117</v>
      </c>
      <c r="J222" t="s">
        <v>118</v>
      </c>
      <c r="K222" t="s">
        <v>129</v>
      </c>
      <c r="L222" t="s">
        <v>130</v>
      </c>
      <c r="M222" t="s">
        <v>131</v>
      </c>
      <c r="N222" t="s">
        <v>132</v>
      </c>
      <c r="O222" t="s">
        <v>133</v>
      </c>
      <c r="P222" t="s">
        <v>134</v>
      </c>
      <c r="Q222" t="s">
        <v>55</v>
      </c>
      <c r="R222" t="s">
        <v>141</v>
      </c>
      <c r="S222" t="s">
        <v>42</v>
      </c>
      <c r="T222" t="s">
        <v>43</v>
      </c>
      <c r="U222" t="s">
        <v>2117</v>
      </c>
      <c r="V222">
        <v>40250000</v>
      </c>
      <c r="W222">
        <v>0</v>
      </c>
      <c r="Y222">
        <v>0</v>
      </c>
      <c r="Z222">
        <v>0</v>
      </c>
      <c r="AA222">
        <v>0</v>
      </c>
      <c r="AB222">
        <v>40250000</v>
      </c>
      <c r="AC222" t="s">
        <v>2104</v>
      </c>
      <c r="AD222" t="s">
        <v>2105</v>
      </c>
      <c r="AE222" t="s">
        <v>2118</v>
      </c>
      <c r="AF222" t="s">
        <v>2119</v>
      </c>
      <c r="AG222" t="s">
        <v>136</v>
      </c>
      <c r="AJ222" t="s">
        <v>1311</v>
      </c>
      <c r="AK222" t="s">
        <v>1312</v>
      </c>
      <c r="AL222" t="s">
        <v>1313</v>
      </c>
      <c r="AM222" t="s">
        <v>1314</v>
      </c>
    </row>
    <row r="223" spans="1:39" x14ac:dyDescent="0.3">
      <c r="A223" t="s">
        <v>24</v>
      </c>
      <c r="B223" t="s">
        <v>25</v>
      </c>
      <c r="C223" t="s">
        <v>26</v>
      </c>
      <c r="D223" t="s">
        <v>27</v>
      </c>
      <c r="E223" t="s">
        <v>28</v>
      </c>
      <c r="F223" t="s">
        <v>29</v>
      </c>
      <c r="G223" t="s">
        <v>115</v>
      </c>
      <c r="H223" t="s">
        <v>116</v>
      </c>
      <c r="I223" t="s">
        <v>117</v>
      </c>
      <c r="J223" t="s">
        <v>118</v>
      </c>
      <c r="K223" t="s">
        <v>129</v>
      </c>
      <c r="L223" t="s">
        <v>130</v>
      </c>
      <c r="M223" t="s">
        <v>131</v>
      </c>
      <c r="N223" t="s">
        <v>132</v>
      </c>
      <c r="O223" t="s">
        <v>133</v>
      </c>
      <c r="P223" t="s">
        <v>134</v>
      </c>
      <c r="Q223" t="s">
        <v>55</v>
      </c>
      <c r="R223" t="s">
        <v>141</v>
      </c>
      <c r="S223" t="s">
        <v>45</v>
      </c>
      <c r="T223" t="s">
        <v>46</v>
      </c>
      <c r="U223" t="s">
        <v>2120</v>
      </c>
      <c r="V223">
        <v>2000000</v>
      </c>
      <c r="W223">
        <v>0</v>
      </c>
      <c r="Y223">
        <v>0</v>
      </c>
      <c r="Z223">
        <v>0</v>
      </c>
      <c r="AA223">
        <v>0</v>
      </c>
      <c r="AB223">
        <v>2000000</v>
      </c>
      <c r="AC223" t="s">
        <v>2104</v>
      </c>
      <c r="AD223" t="s">
        <v>2121</v>
      </c>
      <c r="AE223" t="s">
        <v>2122</v>
      </c>
      <c r="AF223" t="s">
        <v>2123</v>
      </c>
      <c r="AG223" t="s">
        <v>136</v>
      </c>
      <c r="AJ223" t="s">
        <v>1311</v>
      </c>
      <c r="AK223" t="s">
        <v>1312</v>
      </c>
      <c r="AL223" t="s">
        <v>1331</v>
      </c>
      <c r="AM223" t="s">
        <v>1314</v>
      </c>
    </row>
    <row r="224" spans="1:39" x14ac:dyDescent="0.3">
      <c r="A224" t="s">
        <v>24</v>
      </c>
      <c r="B224" t="s">
        <v>25</v>
      </c>
      <c r="C224" t="s">
        <v>26</v>
      </c>
      <c r="D224" t="s">
        <v>27</v>
      </c>
      <c r="E224" t="s">
        <v>28</v>
      </c>
      <c r="F224" t="s">
        <v>29</v>
      </c>
      <c r="G224" t="s">
        <v>115</v>
      </c>
      <c r="H224" t="s">
        <v>116</v>
      </c>
      <c r="I224" t="s">
        <v>117</v>
      </c>
      <c r="J224" t="s">
        <v>118</v>
      </c>
      <c r="K224" t="s">
        <v>129</v>
      </c>
      <c r="L224" t="s">
        <v>130</v>
      </c>
      <c r="M224" t="s">
        <v>131</v>
      </c>
      <c r="N224" t="s">
        <v>132</v>
      </c>
      <c r="O224" t="s">
        <v>133</v>
      </c>
      <c r="P224" t="s">
        <v>134</v>
      </c>
      <c r="Q224" t="s">
        <v>55</v>
      </c>
      <c r="R224" t="s">
        <v>141</v>
      </c>
      <c r="S224" t="s">
        <v>45</v>
      </c>
      <c r="T224" t="s">
        <v>46</v>
      </c>
      <c r="U224" t="s">
        <v>2124</v>
      </c>
      <c r="V224">
        <v>7200000</v>
      </c>
      <c r="W224">
        <v>0</v>
      </c>
      <c r="Y224">
        <v>0</v>
      </c>
      <c r="Z224">
        <v>0</v>
      </c>
      <c r="AA224">
        <v>0</v>
      </c>
      <c r="AB224">
        <v>7200000</v>
      </c>
      <c r="AC224" t="s">
        <v>2104</v>
      </c>
      <c r="AD224" t="s">
        <v>2121</v>
      </c>
      <c r="AE224" t="s">
        <v>2125</v>
      </c>
      <c r="AF224" t="s">
        <v>2126</v>
      </c>
      <c r="AG224" t="s">
        <v>136</v>
      </c>
      <c r="AJ224" t="s">
        <v>1311</v>
      </c>
      <c r="AK224" t="s">
        <v>1312</v>
      </c>
      <c r="AL224" t="s">
        <v>1331</v>
      </c>
      <c r="AM224" t="s">
        <v>1314</v>
      </c>
    </row>
    <row r="225" spans="1:39" x14ac:dyDescent="0.3">
      <c r="A225" t="s">
        <v>24</v>
      </c>
      <c r="B225" t="s">
        <v>25</v>
      </c>
      <c r="C225" t="s">
        <v>26</v>
      </c>
      <c r="D225" t="s">
        <v>27</v>
      </c>
      <c r="E225" t="s">
        <v>28</v>
      </c>
      <c r="F225" t="s">
        <v>29</v>
      </c>
      <c r="G225" t="s">
        <v>115</v>
      </c>
      <c r="H225" t="s">
        <v>116</v>
      </c>
      <c r="I225" t="s">
        <v>117</v>
      </c>
      <c r="J225" t="s">
        <v>118</v>
      </c>
      <c r="K225" t="s">
        <v>129</v>
      </c>
      <c r="L225" t="s">
        <v>130</v>
      </c>
      <c r="M225" t="s">
        <v>131</v>
      </c>
      <c r="N225" t="s">
        <v>132</v>
      </c>
      <c r="O225" t="s">
        <v>133</v>
      </c>
      <c r="P225" t="s">
        <v>134</v>
      </c>
      <c r="Q225" t="s">
        <v>55</v>
      </c>
      <c r="R225" t="s">
        <v>141</v>
      </c>
      <c r="S225" t="s">
        <v>47</v>
      </c>
      <c r="T225" t="s">
        <v>48</v>
      </c>
      <c r="U225" t="s">
        <v>2127</v>
      </c>
      <c r="V225">
        <v>283072000</v>
      </c>
      <c r="W225">
        <v>0</v>
      </c>
      <c r="Y225">
        <v>0</v>
      </c>
      <c r="Z225">
        <v>0</v>
      </c>
      <c r="AA225">
        <v>0</v>
      </c>
      <c r="AB225">
        <v>283072000</v>
      </c>
      <c r="AC225" t="s">
        <v>2104</v>
      </c>
      <c r="AD225" t="s">
        <v>2128</v>
      </c>
      <c r="AE225" t="s">
        <v>2129</v>
      </c>
      <c r="AF225" t="s">
        <v>2130</v>
      </c>
      <c r="AG225" t="s">
        <v>136</v>
      </c>
      <c r="AJ225" t="s">
        <v>1311</v>
      </c>
      <c r="AK225" t="s">
        <v>1312</v>
      </c>
      <c r="AL225" t="s">
        <v>1336</v>
      </c>
      <c r="AM225" t="s">
        <v>1314</v>
      </c>
    </row>
    <row r="226" spans="1:39" x14ac:dyDescent="0.3">
      <c r="A226" t="s">
        <v>24</v>
      </c>
      <c r="B226" t="s">
        <v>25</v>
      </c>
      <c r="C226" t="s">
        <v>26</v>
      </c>
      <c r="D226" t="s">
        <v>27</v>
      </c>
      <c r="E226" t="s">
        <v>28</v>
      </c>
      <c r="F226" t="s">
        <v>29</v>
      </c>
      <c r="G226" t="s">
        <v>115</v>
      </c>
      <c r="H226" t="s">
        <v>116</v>
      </c>
      <c r="I226" t="s">
        <v>117</v>
      </c>
      <c r="J226" t="s">
        <v>118</v>
      </c>
      <c r="K226" t="s">
        <v>129</v>
      </c>
      <c r="L226" t="s">
        <v>130</v>
      </c>
      <c r="M226" t="s">
        <v>131</v>
      </c>
      <c r="N226" t="s">
        <v>132</v>
      </c>
      <c r="O226" t="s">
        <v>133</v>
      </c>
      <c r="P226" t="s">
        <v>134</v>
      </c>
      <c r="Q226" t="s">
        <v>59</v>
      </c>
      <c r="R226" t="s">
        <v>142</v>
      </c>
      <c r="S226" t="s">
        <v>42</v>
      </c>
      <c r="T226" t="s">
        <v>43</v>
      </c>
      <c r="U226" t="s">
        <v>2131</v>
      </c>
      <c r="V226">
        <v>3000000</v>
      </c>
      <c r="W226">
        <v>0</v>
      </c>
      <c r="Y226">
        <v>0</v>
      </c>
      <c r="Z226">
        <v>0</v>
      </c>
      <c r="AA226">
        <v>0</v>
      </c>
      <c r="AB226">
        <v>3000000</v>
      </c>
      <c r="AC226" t="s">
        <v>2132</v>
      </c>
      <c r="AD226" t="s">
        <v>2133</v>
      </c>
      <c r="AE226" t="s">
        <v>2134</v>
      </c>
      <c r="AF226" t="s">
        <v>2135</v>
      </c>
      <c r="AG226" t="s">
        <v>136</v>
      </c>
      <c r="AJ226" t="s">
        <v>1311</v>
      </c>
      <c r="AK226" t="s">
        <v>1312</v>
      </c>
      <c r="AL226" t="s">
        <v>1313</v>
      </c>
      <c r="AM226" t="s">
        <v>1314</v>
      </c>
    </row>
    <row r="227" spans="1:39" x14ac:dyDescent="0.3">
      <c r="A227" t="s">
        <v>24</v>
      </c>
      <c r="B227" t="s">
        <v>25</v>
      </c>
      <c r="C227" t="s">
        <v>26</v>
      </c>
      <c r="D227" t="s">
        <v>27</v>
      </c>
      <c r="E227" t="s">
        <v>28</v>
      </c>
      <c r="F227" t="s">
        <v>29</v>
      </c>
      <c r="G227" t="s">
        <v>115</v>
      </c>
      <c r="H227" t="s">
        <v>116</v>
      </c>
      <c r="I227" t="s">
        <v>117</v>
      </c>
      <c r="J227" t="s">
        <v>118</v>
      </c>
      <c r="K227" t="s">
        <v>129</v>
      </c>
      <c r="L227" t="s">
        <v>130</v>
      </c>
      <c r="M227" t="s">
        <v>131</v>
      </c>
      <c r="N227" t="s">
        <v>132</v>
      </c>
      <c r="O227" t="s">
        <v>133</v>
      </c>
      <c r="P227" t="s">
        <v>134</v>
      </c>
      <c r="Q227" t="s">
        <v>59</v>
      </c>
      <c r="R227" t="s">
        <v>142</v>
      </c>
      <c r="S227" t="s">
        <v>137</v>
      </c>
      <c r="T227" t="s">
        <v>138</v>
      </c>
      <c r="U227" t="s">
        <v>2136</v>
      </c>
      <c r="V227">
        <v>12000000</v>
      </c>
      <c r="W227">
        <v>0</v>
      </c>
      <c r="Y227">
        <v>0</v>
      </c>
      <c r="Z227">
        <v>0</v>
      </c>
      <c r="AA227">
        <v>0</v>
      </c>
      <c r="AB227">
        <v>12000000</v>
      </c>
      <c r="AC227" t="s">
        <v>2132</v>
      </c>
      <c r="AD227" t="s">
        <v>2137</v>
      </c>
      <c r="AE227" t="s">
        <v>2138</v>
      </c>
      <c r="AF227" t="s">
        <v>2139</v>
      </c>
      <c r="AG227" t="s">
        <v>136</v>
      </c>
      <c r="AJ227" t="s">
        <v>1311</v>
      </c>
      <c r="AK227" t="s">
        <v>1312</v>
      </c>
      <c r="AL227" t="s">
        <v>2026</v>
      </c>
      <c r="AM227" t="s">
        <v>1314</v>
      </c>
    </row>
    <row r="228" spans="1:39" x14ac:dyDescent="0.3">
      <c r="A228" t="s">
        <v>24</v>
      </c>
      <c r="B228" t="s">
        <v>25</v>
      </c>
      <c r="C228" t="s">
        <v>26</v>
      </c>
      <c r="D228" t="s">
        <v>27</v>
      </c>
      <c r="E228" t="s">
        <v>28</v>
      </c>
      <c r="F228" t="s">
        <v>29</v>
      </c>
      <c r="G228" t="s">
        <v>115</v>
      </c>
      <c r="H228" t="s">
        <v>116</v>
      </c>
      <c r="I228" t="s">
        <v>117</v>
      </c>
      <c r="J228" t="s">
        <v>118</v>
      </c>
      <c r="K228" t="s">
        <v>129</v>
      </c>
      <c r="L228" t="s">
        <v>130</v>
      </c>
      <c r="M228" t="s">
        <v>131</v>
      </c>
      <c r="N228" t="s">
        <v>132</v>
      </c>
      <c r="O228" t="s">
        <v>133</v>
      </c>
      <c r="P228" t="s">
        <v>134</v>
      </c>
      <c r="Q228" t="s">
        <v>59</v>
      </c>
      <c r="R228" t="s">
        <v>142</v>
      </c>
      <c r="S228" t="s">
        <v>137</v>
      </c>
      <c r="T228" t="s">
        <v>138</v>
      </c>
      <c r="U228" t="s">
        <v>2140</v>
      </c>
      <c r="V228">
        <v>12000000</v>
      </c>
      <c r="W228">
        <v>0</v>
      </c>
      <c r="Y228">
        <v>0</v>
      </c>
      <c r="Z228">
        <v>0</v>
      </c>
      <c r="AA228">
        <v>0</v>
      </c>
      <c r="AB228">
        <v>12000000</v>
      </c>
      <c r="AC228" t="s">
        <v>2132</v>
      </c>
      <c r="AD228" t="s">
        <v>2137</v>
      </c>
      <c r="AE228" t="s">
        <v>2141</v>
      </c>
      <c r="AF228" t="s">
        <v>2142</v>
      </c>
      <c r="AG228" t="s">
        <v>136</v>
      </c>
      <c r="AJ228" t="s">
        <v>1311</v>
      </c>
      <c r="AK228" t="s">
        <v>1312</v>
      </c>
      <c r="AL228" t="s">
        <v>2026</v>
      </c>
      <c r="AM228" t="s">
        <v>1314</v>
      </c>
    </row>
    <row r="229" spans="1:39" x14ac:dyDescent="0.3">
      <c r="A229" t="s">
        <v>24</v>
      </c>
      <c r="B229" t="s">
        <v>25</v>
      </c>
      <c r="C229" t="s">
        <v>26</v>
      </c>
      <c r="D229" t="s">
        <v>27</v>
      </c>
      <c r="E229" t="s">
        <v>28</v>
      </c>
      <c r="F229" t="s">
        <v>29</v>
      </c>
      <c r="G229" t="s">
        <v>115</v>
      </c>
      <c r="H229" t="s">
        <v>116</v>
      </c>
      <c r="I229" t="s">
        <v>117</v>
      </c>
      <c r="J229" t="s">
        <v>118</v>
      </c>
      <c r="K229" t="s">
        <v>129</v>
      </c>
      <c r="L229" t="s">
        <v>130</v>
      </c>
      <c r="M229" t="s">
        <v>131</v>
      </c>
      <c r="N229" t="s">
        <v>132</v>
      </c>
      <c r="O229" t="s">
        <v>133</v>
      </c>
      <c r="P229" t="s">
        <v>134</v>
      </c>
      <c r="Q229" t="s">
        <v>59</v>
      </c>
      <c r="R229" t="s">
        <v>142</v>
      </c>
      <c r="S229" t="s">
        <v>45</v>
      </c>
      <c r="T229" t="s">
        <v>46</v>
      </c>
      <c r="U229" t="s">
        <v>2143</v>
      </c>
      <c r="V229">
        <v>7200000</v>
      </c>
      <c r="W229">
        <v>0</v>
      </c>
      <c r="Y229">
        <v>0</v>
      </c>
      <c r="Z229">
        <v>0</v>
      </c>
      <c r="AA229">
        <v>0</v>
      </c>
      <c r="AB229">
        <v>7200000</v>
      </c>
      <c r="AC229" t="s">
        <v>2132</v>
      </c>
      <c r="AD229" t="s">
        <v>2144</v>
      </c>
      <c r="AE229" t="s">
        <v>2145</v>
      </c>
      <c r="AF229" t="s">
        <v>2146</v>
      </c>
      <c r="AG229" t="s">
        <v>136</v>
      </c>
      <c r="AJ229" t="s">
        <v>1311</v>
      </c>
      <c r="AK229" t="s">
        <v>1312</v>
      </c>
      <c r="AL229" t="s">
        <v>1331</v>
      </c>
      <c r="AM229" t="s">
        <v>1314</v>
      </c>
    </row>
    <row r="230" spans="1:39" x14ac:dyDescent="0.3">
      <c r="A230" t="s">
        <v>24</v>
      </c>
      <c r="B230" t="s">
        <v>25</v>
      </c>
      <c r="C230" t="s">
        <v>26</v>
      </c>
      <c r="D230" t="s">
        <v>27</v>
      </c>
      <c r="E230" t="s">
        <v>28</v>
      </c>
      <c r="F230" t="s">
        <v>29</v>
      </c>
      <c r="G230" t="s">
        <v>115</v>
      </c>
      <c r="H230" t="s">
        <v>116</v>
      </c>
      <c r="I230" t="s">
        <v>117</v>
      </c>
      <c r="J230" t="s">
        <v>118</v>
      </c>
      <c r="K230" t="s">
        <v>129</v>
      </c>
      <c r="L230" t="s">
        <v>130</v>
      </c>
      <c r="M230" t="s">
        <v>131</v>
      </c>
      <c r="N230" t="s">
        <v>132</v>
      </c>
      <c r="O230" t="s">
        <v>133</v>
      </c>
      <c r="P230" t="s">
        <v>134</v>
      </c>
      <c r="Q230" t="s">
        <v>59</v>
      </c>
      <c r="R230" t="s">
        <v>142</v>
      </c>
      <c r="S230" t="s">
        <v>47</v>
      </c>
      <c r="T230" t="s">
        <v>48</v>
      </c>
      <c r="U230" t="s">
        <v>2147</v>
      </c>
      <c r="V230">
        <v>80000000</v>
      </c>
      <c r="W230">
        <v>0</v>
      </c>
      <c r="Y230">
        <v>0</v>
      </c>
      <c r="Z230">
        <v>0</v>
      </c>
      <c r="AA230">
        <v>0</v>
      </c>
      <c r="AB230">
        <v>80000000</v>
      </c>
      <c r="AC230" t="s">
        <v>2132</v>
      </c>
      <c r="AD230" t="s">
        <v>2148</v>
      </c>
      <c r="AE230" t="s">
        <v>2149</v>
      </c>
      <c r="AF230" t="s">
        <v>2150</v>
      </c>
      <c r="AG230" t="s">
        <v>136</v>
      </c>
      <c r="AJ230" t="s">
        <v>1311</v>
      </c>
      <c r="AK230" t="s">
        <v>1312</v>
      </c>
      <c r="AL230" t="s">
        <v>1336</v>
      </c>
      <c r="AM230" t="s">
        <v>1314</v>
      </c>
    </row>
    <row r="231" spans="1:39" x14ac:dyDescent="0.3">
      <c r="A231" t="s">
        <v>24</v>
      </c>
      <c r="B231" t="s">
        <v>25</v>
      </c>
      <c r="C231" t="s">
        <v>26</v>
      </c>
      <c r="D231" t="s">
        <v>27</v>
      </c>
      <c r="E231" t="s">
        <v>28</v>
      </c>
      <c r="F231" t="s">
        <v>29</v>
      </c>
      <c r="G231" t="s">
        <v>115</v>
      </c>
      <c r="H231" t="s">
        <v>116</v>
      </c>
      <c r="I231" t="s">
        <v>117</v>
      </c>
      <c r="J231" t="s">
        <v>118</v>
      </c>
      <c r="K231" t="s">
        <v>129</v>
      </c>
      <c r="L231" t="s">
        <v>130</v>
      </c>
      <c r="M231" t="s">
        <v>131</v>
      </c>
      <c r="N231" t="s">
        <v>132</v>
      </c>
      <c r="O231" t="s">
        <v>133</v>
      </c>
      <c r="P231" t="s">
        <v>134</v>
      </c>
      <c r="Q231" t="s">
        <v>59</v>
      </c>
      <c r="R231" t="s">
        <v>142</v>
      </c>
      <c r="S231" t="s">
        <v>47</v>
      </c>
      <c r="T231" t="s">
        <v>48</v>
      </c>
      <c r="U231" t="s">
        <v>2151</v>
      </c>
      <c r="V231">
        <v>80000000</v>
      </c>
      <c r="W231">
        <v>0</v>
      </c>
      <c r="Y231">
        <v>0</v>
      </c>
      <c r="Z231">
        <v>0</v>
      </c>
      <c r="AA231">
        <v>0</v>
      </c>
      <c r="AB231">
        <v>80000000</v>
      </c>
      <c r="AC231" t="s">
        <v>2132</v>
      </c>
      <c r="AD231" t="s">
        <v>2148</v>
      </c>
      <c r="AE231" t="s">
        <v>2152</v>
      </c>
      <c r="AF231" t="s">
        <v>2153</v>
      </c>
      <c r="AG231" t="s">
        <v>136</v>
      </c>
      <c r="AJ231" t="s">
        <v>1311</v>
      </c>
      <c r="AK231" t="s">
        <v>1312</v>
      </c>
      <c r="AL231" t="s">
        <v>1336</v>
      </c>
      <c r="AM231" t="s">
        <v>1314</v>
      </c>
    </row>
    <row r="232" spans="1:39" x14ac:dyDescent="0.3">
      <c r="A232" t="s">
        <v>24</v>
      </c>
      <c r="B232" t="s">
        <v>25</v>
      </c>
      <c r="C232" t="s">
        <v>26</v>
      </c>
      <c r="D232" t="s">
        <v>27</v>
      </c>
      <c r="E232" t="s">
        <v>28</v>
      </c>
      <c r="F232" t="s">
        <v>29</v>
      </c>
      <c r="G232" t="s">
        <v>115</v>
      </c>
      <c r="H232" t="s">
        <v>116</v>
      </c>
      <c r="I232" t="s">
        <v>117</v>
      </c>
      <c r="J232" t="s">
        <v>118</v>
      </c>
      <c r="K232" t="s">
        <v>129</v>
      </c>
      <c r="L232" t="s">
        <v>130</v>
      </c>
      <c r="M232" t="s">
        <v>131</v>
      </c>
      <c r="N232" t="s">
        <v>132</v>
      </c>
      <c r="O232" t="s">
        <v>133</v>
      </c>
      <c r="P232" t="s">
        <v>134</v>
      </c>
      <c r="Q232" t="s">
        <v>76</v>
      </c>
      <c r="R232" t="s">
        <v>143</v>
      </c>
      <c r="S232" t="s">
        <v>42</v>
      </c>
      <c r="T232" t="s">
        <v>43</v>
      </c>
      <c r="U232" t="s">
        <v>2154</v>
      </c>
      <c r="V232">
        <v>1000000</v>
      </c>
      <c r="W232">
        <v>0</v>
      </c>
      <c r="Y232">
        <v>0</v>
      </c>
      <c r="Z232">
        <v>0</v>
      </c>
      <c r="AA232">
        <v>0</v>
      </c>
      <c r="AB232">
        <v>1000000</v>
      </c>
      <c r="AC232" t="s">
        <v>2155</v>
      </c>
      <c r="AD232" t="s">
        <v>2156</v>
      </c>
      <c r="AE232" t="s">
        <v>2157</v>
      </c>
      <c r="AF232" t="s">
        <v>2158</v>
      </c>
      <c r="AG232" t="s">
        <v>136</v>
      </c>
      <c r="AJ232" t="s">
        <v>1311</v>
      </c>
      <c r="AK232" t="s">
        <v>1312</v>
      </c>
      <c r="AL232" t="s">
        <v>1313</v>
      </c>
      <c r="AM232" t="s">
        <v>1314</v>
      </c>
    </row>
    <row r="233" spans="1:39" x14ac:dyDescent="0.3">
      <c r="A233" t="s">
        <v>24</v>
      </c>
      <c r="B233" t="s">
        <v>25</v>
      </c>
      <c r="C233" t="s">
        <v>26</v>
      </c>
      <c r="D233" t="s">
        <v>27</v>
      </c>
      <c r="E233" t="s">
        <v>28</v>
      </c>
      <c r="F233" t="s">
        <v>29</v>
      </c>
      <c r="G233" t="s">
        <v>115</v>
      </c>
      <c r="H233" t="s">
        <v>116</v>
      </c>
      <c r="I233" t="s">
        <v>117</v>
      </c>
      <c r="J233" t="s">
        <v>118</v>
      </c>
      <c r="K233" t="s">
        <v>129</v>
      </c>
      <c r="L233" t="s">
        <v>130</v>
      </c>
      <c r="M233" t="s">
        <v>131</v>
      </c>
      <c r="N233" t="s">
        <v>132</v>
      </c>
      <c r="O233" t="s">
        <v>133</v>
      </c>
      <c r="P233" t="s">
        <v>134</v>
      </c>
      <c r="Q233" t="s">
        <v>76</v>
      </c>
      <c r="R233" t="s">
        <v>143</v>
      </c>
      <c r="S233" t="s">
        <v>42</v>
      </c>
      <c r="T233" t="s">
        <v>43</v>
      </c>
      <c r="U233" t="s">
        <v>2159</v>
      </c>
      <c r="V233">
        <v>1000000</v>
      </c>
      <c r="W233">
        <v>0</v>
      </c>
      <c r="Y233">
        <v>0</v>
      </c>
      <c r="Z233">
        <v>0</v>
      </c>
      <c r="AA233">
        <v>0</v>
      </c>
      <c r="AB233">
        <v>1000000</v>
      </c>
      <c r="AC233" t="s">
        <v>2155</v>
      </c>
      <c r="AD233" t="s">
        <v>2156</v>
      </c>
      <c r="AE233" t="s">
        <v>2160</v>
      </c>
      <c r="AF233" t="s">
        <v>2161</v>
      </c>
      <c r="AG233" t="s">
        <v>136</v>
      </c>
      <c r="AJ233" t="s">
        <v>1311</v>
      </c>
      <c r="AK233" t="s">
        <v>1312</v>
      </c>
      <c r="AL233" t="s">
        <v>1313</v>
      </c>
      <c r="AM233" t="s">
        <v>1314</v>
      </c>
    </row>
    <row r="234" spans="1:39" x14ac:dyDescent="0.3">
      <c r="A234" t="s">
        <v>24</v>
      </c>
      <c r="B234" t="s">
        <v>25</v>
      </c>
      <c r="C234" t="s">
        <v>26</v>
      </c>
      <c r="D234" t="s">
        <v>27</v>
      </c>
      <c r="E234" t="s">
        <v>28</v>
      </c>
      <c r="F234" t="s">
        <v>29</v>
      </c>
      <c r="G234" t="s">
        <v>115</v>
      </c>
      <c r="H234" t="s">
        <v>116</v>
      </c>
      <c r="I234" t="s">
        <v>117</v>
      </c>
      <c r="J234" t="s">
        <v>118</v>
      </c>
      <c r="K234" t="s">
        <v>129</v>
      </c>
      <c r="L234" t="s">
        <v>130</v>
      </c>
      <c r="M234" t="s">
        <v>131</v>
      </c>
      <c r="N234" t="s">
        <v>132</v>
      </c>
      <c r="O234" t="s">
        <v>133</v>
      </c>
      <c r="P234" t="s">
        <v>134</v>
      </c>
      <c r="Q234" t="s">
        <v>76</v>
      </c>
      <c r="R234" t="s">
        <v>143</v>
      </c>
      <c r="S234" t="s">
        <v>42</v>
      </c>
      <c r="T234" t="s">
        <v>43</v>
      </c>
      <c r="U234" t="s">
        <v>2162</v>
      </c>
      <c r="V234">
        <v>1000000</v>
      </c>
      <c r="W234">
        <v>0</v>
      </c>
      <c r="Y234">
        <v>0</v>
      </c>
      <c r="Z234">
        <v>0</v>
      </c>
      <c r="AA234">
        <v>0</v>
      </c>
      <c r="AB234">
        <v>1000000</v>
      </c>
      <c r="AC234" t="s">
        <v>2155</v>
      </c>
      <c r="AD234" t="s">
        <v>2156</v>
      </c>
      <c r="AE234" t="s">
        <v>2163</v>
      </c>
      <c r="AF234" t="s">
        <v>2164</v>
      </c>
      <c r="AG234" t="s">
        <v>136</v>
      </c>
      <c r="AJ234" t="s">
        <v>1311</v>
      </c>
      <c r="AK234" t="s">
        <v>1312</v>
      </c>
      <c r="AL234" t="s">
        <v>1313</v>
      </c>
      <c r="AM234" t="s">
        <v>1314</v>
      </c>
    </row>
    <row r="235" spans="1:39" x14ac:dyDescent="0.3">
      <c r="A235" t="s">
        <v>24</v>
      </c>
      <c r="B235" t="s">
        <v>25</v>
      </c>
      <c r="C235" t="s">
        <v>26</v>
      </c>
      <c r="D235" t="s">
        <v>27</v>
      </c>
      <c r="E235" t="s">
        <v>28</v>
      </c>
      <c r="F235" t="s">
        <v>29</v>
      </c>
      <c r="G235" t="s">
        <v>115</v>
      </c>
      <c r="H235" t="s">
        <v>116</v>
      </c>
      <c r="I235" t="s">
        <v>117</v>
      </c>
      <c r="J235" t="s">
        <v>118</v>
      </c>
      <c r="K235" t="s">
        <v>129</v>
      </c>
      <c r="L235" t="s">
        <v>130</v>
      </c>
      <c r="M235" t="s">
        <v>131</v>
      </c>
      <c r="N235" t="s">
        <v>132</v>
      </c>
      <c r="O235" t="s">
        <v>133</v>
      </c>
      <c r="P235" t="s">
        <v>134</v>
      </c>
      <c r="Q235" t="s">
        <v>76</v>
      </c>
      <c r="R235" t="s">
        <v>143</v>
      </c>
      <c r="S235" t="s">
        <v>42</v>
      </c>
      <c r="T235" t="s">
        <v>43</v>
      </c>
      <c r="U235" t="s">
        <v>2165</v>
      </c>
      <c r="V235">
        <v>1000000</v>
      </c>
      <c r="W235">
        <v>0</v>
      </c>
      <c r="Y235">
        <v>0</v>
      </c>
      <c r="Z235">
        <v>0</v>
      </c>
      <c r="AA235">
        <v>0</v>
      </c>
      <c r="AB235">
        <v>1000000</v>
      </c>
      <c r="AC235" t="s">
        <v>2155</v>
      </c>
      <c r="AD235" t="s">
        <v>2156</v>
      </c>
      <c r="AE235" t="s">
        <v>2166</v>
      </c>
      <c r="AF235" t="s">
        <v>2167</v>
      </c>
      <c r="AG235" t="s">
        <v>136</v>
      </c>
      <c r="AJ235" t="s">
        <v>1311</v>
      </c>
      <c r="AK235" t="s">
        <v>1312</v>
      </c>
      <c r="AL235" t="s">
        <v>1313</v>
      </c>
      <c r="AM235" t="s">
        <v>1314</v>
      </c>
    </row>
    <row r="236" spans="1:39" x14ac:dyDescent="0.3">
      <c r="A236" t="s">
        <v>24</v>
      </c>
      <c r="B236" t="s">
        <v>25</v>
      </c>
      <c r="C236" t="s">
        <v>26</v>
      </c>
      <c r="D236" t="s">
        <v>27</v>
      </c>
      <c r="E236" t="s">
        <v>28</v>
      </c>
      <c r="F236" t="s">
        <v>29</v>
      </c>
      <c r="G236" t="s">
        <v>115</v>
      </c>
      <c r="H236" t="s">
        <v>116</v>
      </c>
      <c r="I236" t="s">
        <v>117</v>
      </c>
      <c r="J236" t="s">
        <v>118</v>
      </c>
      <c r="K236" t="s">
        <v>129</v>
      </c>
      <c r="L236" t="s">
        <v>130</v>
      </c>
      <c r="M236" t="s">
        <v>131</v>
      </c>
      <c r="N236" t="s">
        <v>132</v>
      </c>
      <c r="O236" t="s">
        <v>133</v>
      </c>
      <c r="P236" t="s">
        <v>134</v>
      </c>
      <c r="Q236" t="s">
        <v>76</v>
      </c>
      <c r="R236" t="s">
        <v>143</v>
      </c>
      <c r="S236" t="s">
        <v>42</v>
      </c>
      <c r="T236" t="s">
        <v>43</v>
      </c>
      <c r="U236" t="s">
        <v>2168</v>
      </c>
      <c r="V236">
        <v>38500000</v>
      </c>
      <c r="W236">
        <v>0</v>
      </c>
      <c r="Y236">
        <v>0</v>
      </c>
      <c r="Z236">
        <v>0</v>
      </c>
      <c r="AA236">
        <v>0</v>
      </c>
      <c r="AB236">
        <v>38500000</v>
      </c>
      <c r="AC236" t="s">
        <v>2155</v>
      </c>
      <c r="AD236" t="s">
        <v>2156</v>
      </c>
      <c r="AE236" t="s">
        <v>2169</v>
      </c>
      <c r="AF236" t="s">
        <v>2170</v>
      </c>
      <c r="AG236" t="s">
        <v>136</v>
      </c>
      <c r="AJ236" t="s">
        <v>1311</v>
      </c>
      <c r="AK236" t="s">
        <v>1312</v>
      </c>
      <c r="AL236" t="s">
        <v>1313</v>
      </c>
      <c r="AM236" t="s">
        <v>1314</v>
      </c>
    </row>
    <row r="237" spans="1:39" x14ac:dyDescent="0.3">
      <c r="A237" t="s">
        <v>24</v>
      </c>
      <c r="B237" t="s">
        <v>25</v>
      </c>
      <c r="C237" t="s">
        <v>26</v>
      </c>
      <c r="D237" t="s">
        <v>27</v>
      </c>
      <c r="E237" t="s">
        <v>28</v>
      </c>
      <c r="F237" t="s">
        <v>29</v>
      </c>
      <c r="G237" t="s">
        <v>115</v>
      </c>
      <c r="H237" t="s">
        <v>116</v>
      </c>
      <c r="I237" t="s">
        <v>117</v>
      </c>
      <c r="J237" t="s">
        <v>118</v>
      </c>
      <c r="K237" t="s">
        <v>129</v>
      </c>
      <c r="L237" t="s">
        <v>130</v>
      </c>
      <c r="M237" t="s">
        <v>131</v>
      </c>
      <c r="N237" t="s">
        <v>132</v>
      </c>
      <c r="O237" t="s">
        <v>133</v>
      </c>
      <c r="P237" t="s">
        <v>134</v>
      </c>
      <c r="Q237" t="s">
        <v>76</v>
      </c>
      <c r="R237" t="s">
        <v>143</v>
      </c>
      <c r="S237" t="s">
        <v>45</v>
      </c>
      <c r="T237" t="s">
        <v>46</v>
      </c>
      <c r="U237" t="s">
        <v>2171</v>
      </c>
      <c r="V237">
        <v>2000000</v>
      </c>
      <c r="W237">
        <v>0</v>
      </c>
      <c r="Y237">
        <v>0</v>
      </c>
      <c r="Z237">
        <v>0</v>
      </c>
      <c r="AA237">
        <v>0</v>
      </c>
      <c r="AB237">
        <v>2000000</v>
      </c>
      <c r="AC237" t="s">
        <v>2155</v>
      </c>
      <c r="AD237" t="s">
        <v>2172</v>
      </c>
      <c r="AE237" t="s">
        <v>2173</v>
      </c>
      <c r="AF237" t="s">
        <v>2174</v>
      </c>
      <c r="AG237" t="s">
        <v>136</v>
      </c>
      <c r="AJ237" t="s">
        <v>1311</v>
      </c>
      <c r="AK237" t="s">
        <v>1312</v>
      </c>
      <c r="AL237" t="s">
        <v>1331</v>
      </c>
      <c r="AM237" t="s">
        <v>1314</v>
      </c>
    </row>
    <row r="238" spans="1:39" x14ac:dyDescent="0.3">
      <c r="A238" t="s">
        <v>24</v>
      </c>
      <c r="B238" t="s">
        <v>25</v>
      </c>
      <c r="C238" t="s">
        <v>26</v>
      </c>
      <c r="D238" t="s">
        <v>27</v>
      </c>
      <c r="E238" t="s">
        <v>28</v>
      </c>
      <c r="F238" t="s">
        <v>29</v>
      </c>
      <c r="G238" t="s">
        <v>115</v>
      </c>
      <c r="H238" t="s">
        <v>116</v>
      </c>
      <c r="I238" t="s">
        <v>117</v>
      </c>
      <c r="J238" t="s">
        <v>118</v>
      </c>
      <c r="K238" t="s">
        <v>129</v>
      </c>
      <c r="L238" t="s">
        <v>130</v>
      </c>
      <c r="M238" t="s">
        <v>131</v>
      </c>
      <c r="N238" t="s">
        <v>132</v>
      </c>
      <c r="O238" t="s">
        <v>133</v>
      </c>
      <c r="P238" t="s">
        <v>134</v>
      </c>
      <c r="Q238" t="s">
        <v>76</v>
      </c>
      <c r="R238" t="s">
        <v>143</v>
      </c>
      <c r="S238" t="s">
        <v>45</v>
      </c>
      <c r="T238" t="s">
        <v>46</v>
      </c>
      <c r="U238" t="s">
        <v>2175</v>
      </c>
      <c r="V238">
        <v>9000000</v>
      </c>
      <c r="W238">
        <v>0</v>
      </c>
      <c r="Y238">
        <v>0</v>
      </c>
      <c r="Z238">
        <v>0</v>
      </c>
      <c r="AA238">
        <v>0</v>
      </c>
      <c r="AB238">
        <v>9000000</v>
      </c>
      <c r="AC238" t="s">
        <v>2155</v>
      </c>
      <c r="AD238" t="s">
        <v>2172</v>
      </c>
      <c r="AE238" t="s">
        <v>2176</v>
      </c>
      <c r="AF238" t="s">
        <v>2177</v>
      </c>
      <c r="AG238" t="s">
        <v>136</v>
      </c>
      <c r="AJ238" t="s">
        <v>1311</v>
      </c>
      <c r="AK238" t="s">
        <v>1312</v>
      </c>
      <c r="AL238" t="s">
        <v>1331</v>
      </c>
      <c r="AM238" t="s">
        <v>1314</v>
      </c>
    </row>
    <row r="239" spans="1:39" x14ac:dyDescent="0.3">
      <c r="A239" t="s">
        <v>24</v>
      </c>
      <c r="B239" t="s">
        <v>25</v>
      </c>
      <c r="C239" t="s">
        <v>26</v>
      </c>
      <c r="D239" t="s">
        <v>27</v>
      </c>
      <c r="E239" t="s">
        <v>28</v>
      </c>
      <c r="F239" t="s">
        <v>29</v>
      </c>
      <c r="G239" t="s">
        <v>115</v>
      </c>
      <c r="H239" t="s">
        <v>116</v>
      </c>
      <c r="I239" t="s">
        <v>117</v>
      </c>
      <c r="J239" t="s">
        <v>118</v>
      </c>
      <c r="K239" t="s">
        <v>129</v>
      </c>
      <c r="L239" t="s">
        <v>130</v>
      </c>
      <c r="M239" t="s">
        <v>131</v>
      </c>
      <c r="N239" t="s">
        <v>132</v>
      </c>
      <c r="O239" t="s">
        <v>133</v>
      </c>
      <c r="P239" t="s">
        <v>134</v>
      </c>
      <c r="Q239" t="s">
        <v>76</v>
      </c>
      <c r="R239" t="s">
        <v>143</v>
      </c>
      <c r="S239" t="s">
        <v>47</v>
      </c>
      <c r="T239" t="s">
        <v>48</v>
      </c>
      <c r="U239" t="s">
        <v>2178</v>
      </c>
      <c r="V239">
        <v>250360000</v>
      </c>
      <c r="W239">
        <v>0</v>
      </c>
      <c r="Y239">
        <v>0</v>
      </c>
      <c r="Z239">
        <v>0</v>
      </c>
      <c r="AA239">
        <v>0</v>
      </c>
      <c r="AB239">
        <v>250360000</v>
      </c>
      <c r="AC239" t="s">
        <v>2155</v>
      </c>
      <c r="AD239" t="s">
        <v>2179</v>
      </c>
      <c r="AE239" t="s">
        <v>2180</v>
      </c>
      <c r="AF239" t="s">
        <v>2181</v>
      </c>
      <c r="AG239" t="s">
        <v>136</v>
      </c>
      <c r="AJ239" t="s">
        <v>1311</v>
      </c>
      <c r="AK239" t="s">
        <v>1312</v>
      </c>
      <c r="AL239" t="s">
        <v>1336</v>
      </c>
      <c r="AM239" t="s">
        <v>1314</v>
      </c>
    </row>
    <row r="240" spans="1:39" x14ac:dyDescent="0.3">
      <c r="A240" t="s">
        <v>24</v>
      </c>
      <c r="B240" t="s">
        <v>25</v>
      </c>
      <c r="C240" t="s">
        <v>26</v>
      </c>
      <c r="D240" t="s">
        <v>27</v>
      </c>
      <c r="E240" t="s">
        <v>28</v>
      </c>
      <c r="F240" t="s">
        <v>29</v>
      </c>
      <c r="G240" t="s">
        <v>115</v>
      </c>
      <c r="H240" t="s">
        <v>116</v>
      </c>
      <c r="I240" t="s">
        <v>117</v>
      </c>
      <c r="J240" t="s">
        <v>118</v>
      </c>
      <c r="K240" t="s">
        <v>129</v>
      </c>
      <c r="L240" t="s">
        <v>130</v>
      </c>
      <c r="M240" t="s">
        <v>131</v>
      </c>
      <c r="N240" t="s">
        <v>132</v>
      </c>
      <c r="O240" t="s">
        <v>133</v>
      </c>
      <c r="P240" t="s">
        <v>134</v>
      </c>
      <c r="Q240" t="s">
        <v>144</v>
      </c>
      <c r="R240" t="s">
        <v>145</v>
      </c>
      <c r="S240" t="s">
        <v>42</v>
      </c>
      <c r="T240" t="s">
        <v>43</v>
      </c>
      <c r="U240" t="s">
        <v>2182</v>
      </c>
      <c r="V240">
        <v>2607000</v>
      </c>
      <c r="W240">
        <v>0</v>
      </c>
      <c r="Y240">
        <v>0</v>
      </c>
      <c r="Z240">
        <v>0</v>
      </c>
      <c r="AA240">
        <v>0</v>
      </c>
      <c r="AB240">
        <v>2607000</v>
      </c>
      <c r="AC240" t="s">
        <v>2183</v>
      </c>
      <c r="AD240" t="s">
        <v>2184</v>
      </c>
      <c r="AE240" t="s">
        <v>2185</v>
      </c>
      <c r="AF240" t="s">
        <v>2186</v>
      </c>
      <c r="AG240" t="s">
        <v>136</v>
      </c>
      <c r="AJ240" t="s">
        <v>1311</v>
      </c>
      <c r="AK240" t="s">
        <v>1312</v>
      </c>
      <c r="AL240" t="s">
        <v>1313</v>
      </c>
      <c r="AM240" t="s">
        <v>1314</v>
      </c>
    </row>
    <row r="241" spans="1:39" x14ac:dyDescent="0.3">
      <c r="A241" t="s">
        <v>24</v>
      </c>
      <c r="B241" t="s">
        <v>25</v>
      </c>
      <c r="C241" t="s">
        <v>26</v>
      </c>
      <c r="D241" t="s">
        <v>27</v>
      </c>
      <c r="E241" t="s">
        <v>28</v>
      </c>
      <c r="F241" t="s">
        <v>29</v>
      </c>
      <c r="G241" t="s">
        <v>115</v>
      </c>
      <c r="H241" t="s">
        <v>116</v>
      </c>
      <c r="I241" t="s">
        <v>117</v>
      </c>
      <c r="J241" t="s">
        <v>118</v>
      </c>
      <c r="K241" t="s">
        <v>129</v>
      </c>
      <c r="L241" t="s">
        <v>130</v>
      </c>
      <c r="M241" t="s">
        <v>131</v>
      </c>
      <c r="N241" t="s">
        <v>132</v>
      </c>
      <c r="O241" t="s">
        <v>133</v>
      </c>
      <c r="P241" t="s">
        <v>134</v>
      </c>
      <c r="Q241" t="s">
        <v>144</v>
      </c>
      <c r="R241" t="s">
        <v>145</v>
      </c>
      <c r="S241" t="s">
        <v>137</v>
      </c>
      <c r="T241" t="s">
        <v>138</v>
      </c>
      <c r="U241" t="s">
        <v>2187</v>
      </c>
      <c r="V241">
        <v>12000000</v>
      </c>
      <c r="W241">
        <v>0</v>
      </c>
      <c r="Y241">
        <v>0</v>
      </c>
      <c r="Z241">
        <v>0</v>
      </c>
      <c r="AA241">
        <v>0</v>
      </c>
      <c r="AB241">
        <v>12000000</v>
      </c>
      <c r="AC241" t="s">
        <v>2183</v>
      </c>
      <c r="AD241" t="s">
        <v>2188</v>
      </c>
      <c r="AE241" t="s">
        <v>2189</v>
      </c>
      <c r="AF241" t="s">
        <v>2190</v>
      </c>
      <c r="AG241" t="s">
        <v>136</v>
      </c>
      <c r="AJ241" t="s">
        <v>1311</v>
      </c>
      <c r="AK241" t="s">
        <v>1312</v>
      </c>
      <c r="AL241" t="s">
        <v>2026</v>
      </c>
      <c r="AM241" t="s">
        <v>1314</v>
      </c>
    </row>
    <row r="242" spans="1:39" x14ac:dyDescent="0.3">
      <c r="A242" t="s">
        <v>24</v>
      </c>
      <c r="B242" t="s">
        <v>25</v>
      </c>
      <c r="C242" t="s">
        <v>26</v>
      </c>
      <c r="D242" t="s">
        <v>27</v>
      </c>
      <c r="E242" t="s">
        <v>28</v>
      </c>
      <c r="F242" t="s">
        <v>29</v>
      </c>
      <c r="G242" t="s">
        <v>115</v>
      </c>
      <c r="H242" t="s">
        <v>116</v>
      </c>
      <c r="I242" t="s">
        <v>117</v>
      </c>
      <c r="J242" t="s">
        <v>118</v>
      </c>
      <c r="K242" t="s">
        <v>129</v>
      </c>
      <c r="L242" t="s">
        <v>130</v>
      </c>
      <c r="M242" t="s">
        <v>131</v>
      </c>
      <c r="N242" t="s">
        <v>132</v>
      </c>
      <c r="O242" t="s">
        <v>133</v>
      </c>
      <c r="P242" t="s">
        <v>134</v>
      </c>
      <c r="Q242" t="s">
        <v>144</v>
      </c>
      <c r="R242" t="s">
        <v>145</v>
      </c>
      <c r="S242" t="s">
        <v>137</v>
      </c>
      <c r="T242" t="s">
        <v>138</v>
      </c>
      <c r="U242" t="s">
        <v>2191</v>
      </c>
      <c r="V242">
        <v>12000000</v>
      </c>
      <c r="W242">
        <v>0</v>
      </c>
      <c r="Y242">
        <v>0</v>
      </c>
      <c r="Z242">
        <v>0</v>
      </c>
      <c r="AA242">
        <v>0</v>
      </c>
      <c r="AB242">
        <v>12000000</v>
      </c>
      <c r="AC242" t="s">
        <v>2183</v>
      </c>
      <c r="AD242" t="s">
        <v>2188</v>
      </c>
      <c r="AE242" t="s">
        <v>2192</v>
      </c>
      <c r="AF242" t="s">
        <v>2193</v>
      </c>
      <c r="AG242" t="s">
        <v>136</v>
      </c>
      <c r="AJ242" t="s">
        <v>1311</v>
      </c>
      <c r="AK242" t="s">
        <v>1312</v>
      </c>
      <c r="AL242" t="s">
        <v>2026</v>
      </c>
      <c r="AM242" t="s">
        <v>1314</v>
      </c>
    </row>
    <row r="243" spans="1:39" x14ac:dyDescent="0.3">
      <c r="A243" t="s">
        <v>24</v>
      </c>
      <c r="B243" t="s">
        <v>25</v>
      </c>
      <c r="C243" t="s">
        <v>26</v>
      </c>
      <c r="D243" t="s">
        <v>27</v>
      </c>
      <c r="E243" t="s">
        <v>28</v>
      </c>
      <c r="F243" t="s">
        <v>29</v>
      </c>
      <c r="G243" t="s">
        <v>115</v>
      </c>
      <c r="H243" t="s">
        <v>116</v>
      </c>
      <c r="I243" t="s">
        <v>117</v>
      </c>
      <c r="J243" t="s">
        <v>118</v>
      </c>
      <c r="K243" t="s">
        <v>129</v>
      </c>
      <c r="L243" t="s">
        <v>130</v>
      </c>
      <c r="M243" t="s">
        <v>131</v>
      </c>
      <c r="N243" t="s">
        <v>132</v>
      </c>
      <c r="O243" t="s">
        <v>133</v>
      </c>
      <c r="P243" t="s">
        <v>134</v>
      </c>
      <c r="Q243" t="s">
        <v>144</v>
      </c>
      <c r="R243" t="s">
        <v>145</v>
      </c>
      <c r="S243" t="s">
        <v>45</v>
      </c>
      <c r="T243" t="s">
        <v>46</v>
      </c>
      <c r="U243" t="s">
        <v>2194</v>
      </c>
      <c r="V243">
        <v>7200000</v>
      </c>
      <c r="W243">
        <v>0</v>
      </c>
      <c r="Y243">
        <v>0</v>
      </c>
      <c r="Z243">
        <v>0</v>
      </c>
      <c r="AA243">
        <v>0</v>
      </c>
      <c r="AB243">
        <v>7200000</v>
      </c>
      <c r="AC243" t="s">
        <v>2183</v>
      </c>
      <c r="AD243" t="s">
        <v>2195</v>
      </c>
      <c r="AE243" t="s">
        <v>2196</v>
      </c>
      <c r="AF243" t="s">
        <v>2197</v>
      </c>
      <c r="AG243" t="s">
        <v>136</v>
      </c>
      <c r="AJ243" t="s">
        <v>1311</v>
      </c>
      <c r="AK243" t="s">
        <v>1312</v>
      </c>
      <c r="AL243" t="s">
        <v>1331</v>
      </c>
      <c r="AM243" t="s">
        <v>1314</v>
      </c>
    </row>
    <row r="244" spans="1:39" x14ac:dyDescent="0.3">
      <c r="A244" t="s">
        <v>24</v>
      </c>
      <c r="B244" t="s">
        <v>25</v>
      </c>
      <c r="C244" t="s">
        <v>26</v>
      </c>
      <c r="D244" t="s">
        <v>27</v>
      </c>
      <c r="E244" t="s">
        <v>28</v>
      </c>
      <c r="F244" t="s">
        <v>29</v>
      </c>
      <c r="G244" t="s">
        <v>115</v>
      </c>
      <c r="H244" t="s">
        <v>116</v>
      </c>
      <c r="I244" t="s">
        <v>117</v>
      </c>
      <c r="J244" t="s">
        <v>118</v>
      </c>
      <c r="K244" t="s">
        <v>129</v>
      </c>
      <c r="L244" t="s">
        <v>130</v>
      </c>
      <c r="M244" t="s">
        <v>131</v>
      </c>
      <c r="N244" t="s">
        <v>132</v>
      </c>
      <c r="O244" t="s">
        <v>133</v>
      </c>
      <c r="P244" t="s">
        <v>134</v>
      </c>
      <c r="Q244" t="s">
        <v>144</v>
      </c>
      <c r="R244" t="s">
        <v>145</v>
      </c>
      <c r="S244" t="s">
        <v>47</v>
      </c>
      <c r="T244" t="s">
        <v>48</v>
      </c>
      <c r="U244" t="s">
        <v>2198</v>
      </c>
      <c r="V244">
        <v>72000000</v>
      </c>
      <c r="W244">
        <v>0</v>
      </c>
      <c r="Y244">
        <v>0</v>
      </c>
      <c r="Z244">
        <v>0</v>
      </c>
      <c r="AA244">
        <v>0</v>
      </c>
      <c r="AB244">
        <v>72000000</v>
      </c>
      <c r="AC244" t="s">
        <v>2183</v>
      </c>
      <c r="AD244" t="s">
        <v>2199</v>
      </c>
      <c r="AE244" t="s">
        <v>2200</v>
      </c>
      <c r="AF244" t="s">
        <v>2201</v>
      </c>
      <c r="AG244" t="s">
        <v>136</v>
      </c>
      <c r="AJ244" t="s">
        <v>1311</v>
      </c>
      <c r="AK244" t="s">
        <v>1312</v>
      </c>
      <c r="AL244" t="s">
        <v>1336</v>
      </c>
      <c r="AM244" t="s">
        <v>1314</v>
      </c>
    </row>
    <row r="245" spans="1:39" x14ac:dyDescent="0.3">
      <c r="A245" t="s">
        <v>24</v>
      </c>
      <c r="B245" t="s">
        <v>25</v>
      </c>
      <c r="C245" t="s">
        <v>26</v>
      </c>
      <c r="D245" t="s">
        <v>27</v>
      </c>
      <c r="E245" t="s">
        <v>28</v>
      </c>
      <c r="F245" t="s">
        <v>29</v>
      </c>
      <c r="G245" t="s">
        <v>115</v>
      </c>
      <c r="H245" t="s">
        <v>116</v>
      </c>
      <c r="I245" t="s">
        <v>117</v>
      </c>
      <c r="J245" t="s">
        <v>118</v>
      </c>
      <c r="K245" t="s">
        <v>129</v>
      </c>
      <c r="L245" t="s">
        <v>130</v>
      </c>
      <c r="M245" t="s">
        <v>131</v>
      </c>
      <c r="N245" t="s">
        <v>132</v>
      </c>
      <c r="O245" t="s">
        <v>133</v>
      </c>
      <c r="P245" t="s">
        <v>134</v>
      </c>
      <c r="Q245" t="s">
        <v>144</v>
      </c>
      <c r="R245" t="s">
        <v>145</v>
      </c>
      <c r="S245" t="s">
        <v>72</v>
      </c>
      <c r="T245" t="s">
        <v>73</v>
      </c>
      <c r="U245" t="s">
        <v>2202</v>
      </c>
      <c r="V245">
        <v>3000000</v>
      </c>
      <c r="W245">
        <v>0</v>
      </c>
      <c r="Y245">
        <v>0</v>
      </c>
      <c r="Z245">
        <v>0</v>
      </c>
      <c r="AA245">
        <v>0</v>
      </c>
      <c r="AB245">
        <v>3000000</v>
      </c>
      <c r="AC245" t="s">
        <v>2183</v>
      </c>
      <c r="AD245" t="s">
        <v>2203</v>
      </c>
      <c r="AE245" t="s">
        <v>2204</v>
      </c>
      <c r="AF245" t="s">
        <v>2205</v>
      </c>
      <c r="AG245" t="s">
        <v>136</v>
      </c>
      <c r="AJ245" t="s">
        <v>1311</v>
      </c>
      <c r="AK245" t="s">
        <v>1312</v>
      </c>
      <c r="AL245" t="s">
        <v>1336</v>
      </c>
      <c r="AM245" t="s">
        <v>1314</v>
      </c>
    </row>
    <row r="246" spans="1:39" x14ac:dyDescent="0.3">
      <c r="A246" t="s">
        <v>24</v>
      </c>
      <c r="B246" t="s">
        <v>25</v>
      </c>
      <c r="C246" t="s">
        <v>26</v>
      </c>
      <c r="D246" t="s">
        <v>27</v>
      </c>
      <c r="E246" t="s">
        <v>28</v>
      </c>
      <c r="F246" t="s">
        <v>29</v>
      </c>
      <c r="G246" t="s">
        <v>115</v>
      </c>
      <c r="H246" t="s">
        <v>116</v>
      </c>
      <c r="I246" t="s">
        <v>117</v>
      </c>
      <c r="J246" t="s">
        <v>118</v>
      </c>
      <c r="K246" t="s">
        <v>129</v>
      </c>
      <c r="L246" t="s">
        <v>130</v>
      </c>
      <c r="M246" t="s">
        <v>146</v>
      </c>
      <c r="N246" t="s">
        <v>147</v>
      </c>
      <c r="O246" t="s">
        <v>133</v>
      </c>
      <c r="P246" t="s">
        <v>148</v>
      </c>
      <c r="Q246" t="s">
        <v>40</v>
      </c>
      <c r="R246" t="s">
        <v>149</v>
      </c>
      <c r="S246" t="s">
        <v>42</v>
      </c>
      <c r="T246" t="s">
        <v>43</v>
      </c>
      <c r="U246" t="s">
        <v>2206</v>
      </c>
      <c r="V246">
        <v>33590000</v>
      </c>
      <c r="W246">
        <v>0</v>
      </c>
      <c r="Y246">
        <v>0</v>
      </c>
      <c r="Z246">
        <v>0</v>
      </c>
      <c r="AA246">
        <v>0</v>
      </c>
      <c r="AB246">
        <v>33590000</v>
      </c>
      <c r="AC246" t="s">
        <v>2207</v>
      </c>
      <c r="AD246" t="s">
        <v>2208</v>
      </c>
      <c r="AE246" t="s">
        <v>2209</v>
      </c>
      <c r="AF246" t="s">
        <v>2210</v>
      </c>
      <c r="AG246" t="s">
        <v>136</v>
      </c>
      <c r="AJ246" t="s">
        <v>1311</v>
      </c>
      <c r="AK246" t="s">
        <v>1312</v>
      </c>
      <c r="AL246" t="s">
        <v>1313</v>
      </c>
      <c r="AM246" t="s">
        <v>1314</v>
      </c>
    </row>
    <row r="247" spans="1:39" x14ac:dyDescent="0.3">
      <c r="A247" t="s">
        <v>24</v>
      </c>
      <c r="B247" t="s">
        <v>25</v>
      </c>
      <c r="C247" t="s">
        <v>26</v>
      </c>
      <c r="D247" t="s">
        <v>27</v>
      </c>
      <c r="E247" t="s">
        <v>28</v>
      </c>
      <c r="F247" t="s">
        <v>29</v>
      </c>
      <c r="G247" t="s">
        <v>115</v>
      </c>
      <c r="H247" t="s">
        <v>116</v>
      </c>
      <c r="I247" t="s">
        <v>117</v>
      </c>
      <c r="J247" t="s">
        <v>118</v>
      </c>
      <c r="K247" t="s">
        <v>129</v>
      </c>
      <c r="L247" t="s">
        <v>130</v>
      </c>
      <c r="M247" t="s">
        <v>146</v>
      </c>
      <c r="N247" t="s">
        <v>147</v>
      </c>
      <c r="O247" t="s">
        <v>133</v>
      </c>
      <c r="P247" t="s">
        <v>148</v>
      </c>
      <c r="Q247" t="s">
        <v>40</v>
      </c>
      <c r="R247" t="s">
        <v>149</v>
      </c>
      <c r="S247" t="s">
        <v>42</v>
      </c>
      <c r="T247" t="s">
        <v>43</v>
      </c>
      <c r="U247" t="s">
        <v>2211</v>
      </c>
      <c r="V247">
        <v>11000000</v>
      </c>
      <c r="W247">
        <v>0</v>
      </c>
      <c r="Y247">
        <v>0</v>
      </c>
      <c r="Z247">
        <v>0</v>
      </c>
      <c r="AA247">
        <v>0</v>
      </c>
      <c r="AB247">
        <v>11000000</v>
      </c>
      <c r="AC247" t="s">
        <v>2207</v>
      </c>
      <c r="AD247" t="s">
        <v>2208</v>
      </c>
      <c r="AE247" t="s">
        <v>2212</v>
      </c>
      <c r="AF247" t="s">
        <v>2213</v>
      </c>
      <c r="AG247" t="s">
        <v>136</v>
      </c>
      <c r="AJ247" t="s">
        <v>1311</v>
      </c>
      <c r="AK247" t="s">
        <v>1312</v>
      </c>
      <c r="AL247" t="s">
        <v>1313</v>
      </c>
      <c r="AM247" t="s">
        <v>1314</v>
      </c>
    </row>
    <row r="248" spans="1:39" x14ac:dyDescent="0.3">
      <c r="A248" t="s">
        <v>24</v>
      </c>
      <c r="B248" t="s">
        <v>25</v>
      </c>
      <c r="C248" t="s">
        <v>26</v>
      </c>
      <c r="D248" t="s">
        <v>27</v>
      </c>
      <c r="E248" t="s">
        <v>28</v>
      </c>
      <c r="F248" t="s">
        <v>29</v>
      </c>
      <c r="G248" t="s">
        <v>115</v>
      </c>
      <c r="H248" t="s">
        <v>116</v>
      </c>
      <c r="I248" t="s">
        <v>117</v>
      </c>
      <c r="J248" t="s">
        <v>118</v>
      </c>
      <c r="K248" t="s">
        <v>129</v>
      </c>
      <c r="L248" t="s">
        <v>130</v>
      </c>
      <c r="M248" t="s">
        <v>146</v>
      </c>
      <c r="N248" t="s">
        <v>147</v>
      </c>
      <c r="O248" t="s">
        <v>133</v>
      </c>
      <c r="P248" t="s">
        <v>148</v>
      </c>
      <c r="Q248" t="s">
        <v>40</v>
      </c>
      <c r="R248" t="s">
        <v>149</v>
      </c>
      <c r="S248" t="s">
        <v>67</v>
      </c>
      <c r="T248" t="s">
        <v>68</v>
      </c>
      <c r="U248" t="s">
        <v>2214</v>
      </c>
      <c r="V248">
        <v>21600000</v>
      </c>
      <c r="W248">
        <v>0</v>
      </c>
      <c r="Y248">
        <v>0</v>
      </c>
      <c r="Z248">
        <v>0</v>
      </c>
      <c r="AA248">
        <v>0</v>
      </c>
      <c r="AB248">
        <v>21600000</v>
      </c>
      <c r="AC248" t="s">
        <v>2207</v>
      </c>
      <c r="AD248" t="s">
        <v>2215</v>
      </c>
      <c r="AE248" t="s">
        <v>2216</v>
      </c>
      <c r="AF248" t="s">
        <v>2217</v>
      </c>
      <c r="AG248" t="s">
        <v>136</v>
      </c>
      <c r="AJ248" t="s">
        <v>1311</v>
      </c>
      <c r="AK248" t="s">
        <v>1312</v>
      </c>
      <c r="AL248" t="s">
        <v>1485</v>
      </c>
      <c r="AM248" t="s">
        <v>1486</v>
      </c>
    </row>
    <row r="249" spans="1:39" x14ac:dyDescent="0.3">
      <c r="A249" t="s">
        <v>24</v>
      </c>
      <c r="B249" t="s">
        <v>25</v>
      </c>
      <c r="C249" t="s">
        <v>26</v>
      </c>
      <c r="D249" t="s">
        <v>27</v>
      </c>
      <c r="E249" t="s">
        <v>28</v>
      </c>
      <c r="F249" t="s">
        <v>29</v>
      </c>
      <c r="G249" t="s">
        <v>115</v>
      </c>
      <c r="H249" t="s">
        <v>116</v>
      </c>
      <c r="I249" t="s">
        <v>117</v>
      </c>
      <c r="J249" t="s">
        <v>118</v>
      </c>
      <c r="K249" t="s">
        <v>129</v>
      </c>
      <c r="L249" t="s">
        <v>130</v>
      </c>
      <c r="M249" t="s">
        <v>146</v>
      </c>
      <c r="N249" t="s">
        <v>147</v>
      </c>
      <c r="O249" t="s">
        <v>133</v>
      </c>
      <c r="P249" t="s">
        <v>148</v>
      </c>
      <c r="Q249" t="s">
        <v>40</v>
      </c>
      <c r="R249" t="s">
        <v>149</v>
      </c>
      <c r="S249" t="s">
        <v>137</v>
      </c>
      <c r="T249" t="s">
        <v>138</v>
      </c>
      <c r="U249" t="s">
        <v>2218</v>
      </c>
      <c r="V249">
        <v>11000000</v>
      </c>
      <c r="W249">
        <v>0</v>
      </c>
      <c r="Y249">
        <v>0</v>
      </c>
      <c r="Z249">
        <v>0</v>
      </c>
      <c r="AA249">
        <v>0</v>
      </c>
      <c r="AB249">
        <v>11000000</v>
      </c>
      <c r="AC249" t="s">
        <v>2207</v>
      </c>
      <c r="AD249" t="s">
        <v>2219</v>
      </c>
      <c r="AE249" t="s">
        <v>2220</v>
      </c>
      <c r="AF249" t="s">
        <v>2221</v>
      </c>
      <c r="AG249" t="s">
        <v>136</v>
      </c>
      <c r="AJ249" t="s">
        <v>1311</v>
      </c>
      <c r="AK249" t="s">
        <v>1312</v>
      </c>
      <c r="AL249" t="s">
        <v>2026</v>
      </c>
      <c r="AM249" t="s">
        <v>1314</v>
      </c>
    </row>
    <row r="250" spans="1:39" x14ac:dyDescent="0.3">
      <c r="A250" t="s">
        <v>24</v>
      </c>
      <c r="B250" t="s">
        <v>25</v>
      </c>
      <c r="C250" t="s">
        <v>26</v>
      </c>
      <c r="D250" t="s">
        <v>27</v>
      </c>
      <c r="E250" t="s">
        <v>28</v>
      </c>
      <c r="F250" t="s">
        <v>29</v>
      </c>
      <c r="G250" t="s">
        <v>115</v>
      </c>
      <c r="H250" t="s">
        <v>116</v>
      </c>
      <c r="I250" t="s">
        <v>117</v>
      </c>
      <c r="J250" t="s">
        <v>118</v>
      </c>
      <c r="K250" t="s">
        <v>129</v>
      </c>
      <c r="L250" t="s">
        <v>130</v>
      </c>
      <c r="M250" t="s">
        <v>146</v>
      </c>
      <c r="N250" t="s">
        <v>147</v>
      </c>
      <c r="O250" t="s">
        <v>133</v>
      </c>
      <c r="P250" t="s">
        <v>148</v>
      </c>
      <c r="Q250" t="s">
        <v>40</v>
      </c>
      <c r="R250" t="s">
        <v>149</v>
      </c>
      <c r="S250" t="s">
        <v>137</v>
      </c>
      <c r="T250" t="s">
        <v>138</v>
      </c>
      <c r="U250" t="s">
        <v>2222</v>
      </c>
      <c r="V250">
        <v>11000000</v>
      </c>
      <c r="W250">
        <v>0</v>
      </c>
      <c r="Y250">
        <v>0</v>
      </c>
      <c r="Z250">
        <v>0</v>
      </c>
      <c r="AA250">
        <v>0</v>
      </c>
      <c r="AB250">
        <v>11000000</v>
      </c>
      <c r="AC250" t="s">
        <v>2207</v>
      </c>
      <c r="AD250" t="s">
        <v>2219</v>
      </c>
      <c r="AE250" t="s">
        <v>2223</v>
      </c>
      <c r="AF250" t="s">
        <v>2224</v>
      </c>
      <c r="AG250" t="s">
        <v>136</v>
      </c>
      <c r="AJ250" t="s">
        <v>1311</v>
      </c>
      <c r="AK250" t="s">
        <v>1312</v>
      </c>
      <c r="AL250" t="s">
        <v>2026</v>
      </c>
      <c r="AM250" t="s">
        <v>1314</v>
      </c>
    </row>
    <row r="251" spans="1:39" x14ac:dyDescent="0.3">
      <c r="A251" t="s">
        <v>24</v>
      </c>
      <c r="B251" t="s">
        <v>25</v>
      </c>
      <c r="C251" t="s">
        <v>26</v>
      </c>
      <c r="D251" t="s">
        <v>27</v>
      </c>
      <c r="E251" t="s">
        <v>28</v>
      </c>
      <c r="F251" t="s">
        <v>29</v>
      </c>
      <c r="G251" t="s">
        <v>115</v>
      </c>
      <c r="H251" t="s">
        <v>116</v>
      </c>
      <c r="I251" t="s">
        <v>117</v>
      </c>
      <c r="J251" t="s">
        <v>118</v>
      </c>
      <c r="K251" t="s">
        <v>129</v>
      </c>
      <c r="L251" t="s">
        <v>130</v>
      </c>
      <c r="M251" t="s">
        <v>146</v>
      </c>
      <c r="N251" t="s">
        <v>147</v>
      </c>
      <c r="O251" t="s">
        <v>133</v>
      </c>
      <c r="P251" t="s">
        <v>148</v>
      </c>
      <c r="Q251" t="s">
        <v>40</v>
      </c>
      <c r="R251" t="s">
        <v>149</v>
      </c>
      <c r="S251" t="s">
        <v>45</v>
      </c>
      <c r="T251" t="s">
        <v>46</v>
      </c>
      <c r="U251" t="s">
        <v>2225</v>
      </c>
      <c r="V251">
        <v>2000000</v>
      </c>
      <c r="W251">
        <v>0</v>
      </c>
      <c r="Y251">
        <v>0</v>
      </c>
      <c r="Z251">
        <v>0</v>
      </c>
      <c r="AA251">
        <v>0</v>
      </c>
      <c r="AB251">
        <v>2000000</v>
      </c>
      <c r="AC251" t="s">
        <v>2207</v>
      </c>
      <c r="AD251" t="s">
        <v>2226</v>
      </c>
      <c r="AE251" t="s">
        <v>2227</v>
      </c>
      <c r="AF251" t="s">
        <v>2228</v>
      </c>
      <c r="AG251" t="s">
        <v>136</v>
      </c>
      <c r="AJ251" t="s">
        <v>1311</v>
      </c>
      <c r="AK251" t="s">
        <v>1312</v>
      </c>
      <c r="AL251" t="s">
        <v>1331</v>
      </c>
      <c r="AM251" t="s">
        <v>1314</v>
      </c>
    </row>
    <row r="252" spans="1:39" x14ac:dyDescent="0.3">
      <c r="A252" t="s">
        <v>24</v>
      </c>
      <c r="B252" t="s">
        <v>25</v>
      </c>
      <c r="C252" t="s">
        <v>26</v>
      </c>
      <c r="D252" t="s">
        <v>27</v>
      </c>
      <c r="E252" t="s">
        <v>28</v>
      </c>
      <c r="F252" t="s">
        <v>29</v>
      </c>
      <c r="G252" t="s">
        <v>115</v>
      </c>
      <c r="H252" t="s">
        <v>116</v>
      </c>
      <c r="I252" t="s">
        <v>117</v>
      </c>
      <c r="J252" t="s">
        <v>118</v>
      </c>
      <c r="K252" t="s">
        <v>129</v>
      </c>
      <c r="L252" t="s">
        <v>130</v>
      </c>
      <c r="M252" t="s">
        <v>146</v>
      </c>
      <c r="N252" t="s">
        <v>147</v>
      </c>
      <c r="O252" t="s">
        <v>133</v>
      </c>
      <c r="P252" t="s">
        <v>148</v>
      </c>
      <c r="Q252" t="s">
        <v>40</v>
      </c>
      <c r="R252" t="s">
        <v>149</v>
      </c>
      <c r="S252" t="s">
        <v>47</v>
      </c>
      <c r="T252" t="s">
        <v>48</v>
      </c>
      <c r="U252" t="s">
        <v>2229</v>
      </c>
      <c r="V252">
        <v>168000000</v>
      </c>
      <c r="W252">
        <v>0</v>
      </c>
      <c r="Y252">
        <v>0</v>
      </c>
      <c r="Z252">
        <v>0</v>
      </c>
      <c r="AA252">
        <v>0</v>
      </c>
      <c r="AB252">
        <v>168000000</v>
      </c>
      <c r="AC252" t="s">
        <v>2207</v>
      </c>
      <c r="AD252" t="s">
        <v>2230</v>
      </c>
      <c r="AE252" t="s">
        <v>2231</v>
      </c>
      <c r="AF252" t="s">
        <v>2232</v>
      </c>
      <c r="AG252" t="s">
        <v>136</v>
      </c>
      <c r="AJ252" t="s">
        <v>1311</v>
      </c>
      <c r="AK252" t="s">
        <v>1312</v>
      </c>
      <c r="AL252" t="s">
        <v>1336</v>
      </c>
      <c r="AM252" t="s">
        <v>1314</v>
      </c>
    </row>
    <row r="253" spans="1:39" x14ac:dyDescent="0.3">
      <c r="A253" t="s">
        <v>24</v>
      </c>
      <c r="B253" t="s">
        <v>25</v>
      </c>
      <c r="C253" t="s">
        <v>26</v>
      </c>
      <c r="D253" t="s">
        <v>27</v>
      </c>
      <c r="E253" t="s">
        <v>28</v>
      </c>
      <c r="F253" t="s">
        <v>29</v>
      </c>
      <c r="G253" t="s">
        <v>115</v>
      </c>
      <c r="H253" t="s">
        <v>116</v>
      </c>
      <c r="I253" t="s">
        <v>117</v>
      </c>
      <c r="J253" t="s">
        <v>118</v>
      </c>
      <c r="K253" t="s">
        <v>129</v>
      </c>
      <c r="L253" t="s">
        <v>130</v>
      </c>
      <c r="M253" t="s">
        <v>146</v>
      </c>
      <c r="N253" t="s">
        <v>147</v>
      </c>
      <c r="O253" t="s">
        <v>133</v>
      </c>
      <c r="P253" t="s">
        <v>148</v>
      </c>
      <c r="Q253" t="s">
        <v>40</v>
      </c>
      <c r="R253" t="s">
        <v>149</v>
      </c>
      <c r="S253" t="s">
        <v>74</v>
      </c>
      <c r="T253" t="s">
        <v>75</v>
      </c>
      <c r="U253" t="s">
        <v>2233</v>
      </c>
      <c r="V253">
        <v>3000000</v>
      </c>
      <c r="W253">
        <v>0</v>
      </c>
      <c r="Y253">
        <v>0</v>
      </c>
      <c r="Z253">
        <v>0</v>
      </c>
      <c r="AA253">
        <v>0</v>
      </c>
      <c r="AB253">
        <v>3000000</v>
      </c>
      <c r="AC253" t="s">
        <v>2207</v>
      </c>
      <c r="AD253" t="s">
        <v>2234</v>
      </c>
      <c r="AE253" t="s">
        <v>2235</v>
      </c>
      <c r="AF253" t="s">
        <v>2236</v>
      </c>
      <c r="AG253" t="s">
        <v>136</v>
      </c>
      <c r="AJ253" t="s">
        <v>1311</v>
      </c>
      <c r="AK253" t="s">
        <v>1312</v>
      </c>
      <c r="AL253" t="s">
        <v>1336</v>
      </c>
      <c r="AM253" t="s">
        <v>1314</v>
      </c>
    </row>
    <row r="254" spans="1:39" x14ac:dyDescent="0.3">
      <c r="A254" t="s">
        <v>24</v>
      </c>
      <c r="B254" t="s">
        <v>25</v>
      </c>
      <c r="C254" t="s">
        <v>26</v>
      </c>
      <c r="D254" t="s">
        <v>27</v>
      </c>
      <c r="E254" t="s">
        <v>28</v>
      </c>
      <c r="F254" t="s">
        <v>29</v>
      </c>
      <c r="G254" t="s">
        <v>115</v>
      </c>
      <c r="H254" t="s">
        <v>116</v>
      </c>
      <c r="I254" t="s">
        <v>117</v>
      </c>
      <c r="J254" t="s">
        <v>118</v>
      </c>
      <c r="K254" t="s">
        <v>129</v>
      </c>
      <c r="L254" t="s">
        <v>130</v>
      </c>
      <c r="M254" t="s">
        <v>146</v>
      </c>
      <c r="N254" t="s">
        <v>147</v>
      </c>
      <c r="O254" t="s">
        <v>133</v>
      </c>
      <c r="P254" t="s">
        <v>148</v>
      </c>
      <c r="Q254" t="s">
        <v>40</v>
      </c>
      <c r="R254" t="s">
        <v>149</v>
      </c>
      <c r="S254" t="s">
        <v>74</v>
      </c>
      <c r="T254" t="s">
        <v>75</v>
      </c>
      <c r="U254" t="s">
        <v>2237</v>
      </c>
      <c r="V254">
        <v>4200000</v>
      </c>
      <c r="W254">
        <v>0</v>
      </c>
      <c r="Y254">
        <v>0</v>
      </c>
      <c r="Z254">
        <v>0</v>
      </c>
      <c r="AA254">
        <v>0</v>
      </c>
      <c r="AB254">
        <v>4200000</v>
      </c>
      <c r="AC254" t="s">
        <v>2207</v>
      </c>
      <c r="AD254" t="s">
        <v>2234</v>
      </c>
      <c r="AE254" t="s">
        <v>2238</v>
      </c>
      <c r="AF254" t="s">
        <v>2239</v>
      </c>
      <c r="AG254" t="s">
        <v>136</v>
      </c>
      <c r="AJ254" t="s">
        <v>1311</v>
      </c>
      <c r="AK254" t="s">
        <v>1312</v>
      </c>
      <c r="AL254" t="s">
        <v>1336</v>
      </c>
      <c r="AM254" t="s">
        <v>1314</v>
      </c>
    </row>
    <row r="255" spans="1:39" x14ac:dyDescent="0.3">
      <c r="A255" t="s">
        <v>24</v>
      </c>
      <c r="B255" t="s">
        <v>25</v>
      </c>
      <c r="C255" t="s">
        <v>26</v>
      </c>
      <c r="D255" t="s">
        <v>27</v>
      </c>
      <c r="E255" t="s">
        <v>28</v>
      </c>
      <c r="F255" t="s">
        <v>29</v>
      </c>
      <c r="G255" t="s">
        <v>115</v>
      </c>
      <c r="H255" t="s">
        <v>116</v>
      </c>
      <c r="I255" t="s">
        <v>117</v>
      </c>
      <c r="J255" t="s">
        <v>118</v>
      </c>
      <c r="K255" t="s">
        <v>129</v>
      </c>
      <c r="L255" t="s">
        <v>130</v>
      </c>
      <c r="M255" t="s">
        <v>146</v>
      </c>
      <c r="N255" t="s">
        <v>147</v>
      </c>
      <c r="O255" t="s">
        <v>133</v>
      </c>
      <c r="P255" t="s">
        <v>148</v>
      </c>
      <c r="Q255" t="s">
        <v>51</v>
      </c>
      <c r="R255" t="s">
        <v>150</v>
      </c>
      <c r="S255" t="s">
        <v>42</v>
      </c>
      <c r="T255" t="s">
        <v>43</v>
      </c>
      <c r="U255" t="s">
        <v>2240</v>
      </c>
      <c r="V255">
        <v>10000000</v>
      </c>
      <c r="W255">
        <v>0</v>
      </c>
      <c r="Y255">
        <v>0</v>
      </c>
      <c r="Z255">
        <v>0</v>
      </c>
      <c r="AA255">
        <v>0</v>
      </c>
      <c r="AB255">
        <v>10000000</v>
      </c>
      <c r="AC255" t="s">
        <v>2241</v>
      </c>
      <c r="AD255" t="s">
        <v>2242</v>
      </c>
      <c r="AE255" t="s">
        <v>2243</v>
      </c>
      <c r="AF255" t="s">
        <v>2244</v>
      </c>
      <c r="AG255" t="s">
        <v>136</v>
      </c>
      <c r="AJ255" t="s">
        <v>1311</v>
      </c>
      <c r="AK255" t="s">
        <v>1312</v>
      </c>
      <c r="AL255" t="s">
        <v>1313</v>
      </c>
      <c r="AM255" t="s">
        <v>1314</v>
      </c>
    </row>
    <row r="256" spans="1:39" x14ac:dyDescent="0.3">
      <c r="A256" t="s">
        <v>24</v>
      </c>
      <c r="B256" t="s">
        <v>25</v>
      </c>
      <c r="C256" t="s">
        <v>26</v>
      </c>
      <c r="D256" t="s">
        <v>27</v>
      </c>
      <c r="E256" t="s">
        <v>28</v>
      </c>
      <c r="F256" t="s">
        <v>29</v>
      </c>
      <c r="G256" t="s">
        <v>115</v>
      </c>
      <c r="H256" t="s">
        <v>116</v>
      </c>
      <c r="I256" t="s">
        <v>117</v>
      </c>
      <c r="J256" t="s">
        <v>118</v>
      </c>
      <c r="K256" t="s">
        <v>129</v>
      </c>
      <c r="L256" t="s">
        <v>130</v>
      </c>
      <c r="M256" t="s">
        <v>146</v>
      </c>
      <c r="N256" t="s">
        <v>147</v>
      </c>
      <c r="O256" t="s">
        <v>133</v>
      </c>
      <c r="P256" t="s">
        <v>148</v>
      </c>
      <c r="Q256" t="s">
        <v>51</v>
      </c>
      <c r="R256" t="s">
        <v>150</v>
      </c>
      <c r="S256" t="s">
        <v>137</v>
      </c>
      <c r="T256" t="s">
        <v>138</v>
      </c>
      <c r="U256" t="s">
        <v>2245</v>
      </c>
      <c r="V256">
        <v>10000000</v>
      </c>
      <c r="W256">
        <v>0</v>
      </c>
      <c r="Y256">
        <v>0</v>
      </c>
      <c r="Z256">
        <v>0</v>
      </c>
      <c r="AA256">
        <v>0</v>
      </c>
      <c r="AB256">
        <v>10000000</v>
      </c>
      <c r="AC256" t="s">
        <v>2241</v>
      </c>
      <c r="AD256" t="s">
        <v>2246</v>
      </c>
      <c r="AE256" t="s">
        <v>2247</v>
      </c>
      <c r="AF256" t="s">
        <v>2248</v>
      </c>
      <c r="AG256" t="s">
        <v>136</v>
      </c>
      <c r="AJ256" t="s">
        <v>1311</v>
      </c>
      <c r="AK256" t="s">
        <v>1312</v>
      </c>
      <c r="AL256" t="s">
        <v>2026</v>
      </c>
      <c r="AM256" t="s">
        <v>1314</v>
      </c>
    </row>
    <row r="257" spans="1:39" x14ac:dyDescent="0.3">
      <c r="A257" t="s">
        <v>24</v>
      </c>
      <c r="B257" t="s">
        <v>25</v>
      </c>
      <c r="C257" t="s">
        <v>26</v>
      </c>
      <c r="D257" t="s">
        <v>27</v>
      </c>
      <c r="E257" t="s">
        <v>28</v>
      </c>
      <c r="F257" t="s">
        <v>29</v>
      </c>
      <c r="G257" t="s">
        <v>115</v>
      </c>
      <c r="H257" t="s">
        <v>116</v>
      </c>
      <c r="I257" t="s">
        <v>117</v>
      </c>
      <c r="J257" t="s">
        <v>118</v>
      </c>
      <c r="K257" t="s">
        <v>129</v>
      </c>
      <c r="L257" t="s">
        <v>130</v>
      </c>
      <c r="M257" t="s">
        <v>146</v>
      </c>
      <c r="N257" t="s">
        <v>147</v>
      </c>
      <c r="O257" t="s">
        <v>133</v>
      </c>
      <c r="P257" t="s">
        <v>148</v>
      </c>
      <c r="Q257" t="s">
        <v>51</v>
      </c>
      <c r="R257" t="s">
        <v>150</v>
      </c>
      <c r="S257" t="s">
        <v>137</v>
      </c>
      <c r="T257" t="s">
        <v>138</v>
      </c>
      <c r="U257" t="s">
        <v>2249</v>
      </c>
      <c r="V257">
        <v>10000000</v>
      </c>
      <c r="W257">
        <v>0</v>
      </c>
      <c r="Y257">
        <v>0</v>
      </c>
      <c r="Z257">
        <v>0</v>
      </c>
      <c r="AA257">
        <v>0</v>
      </c>
      <c r="AB257">
        <v>10000000</v>
      </c>
      <c r="AC257" t="s">
        <v>2241</v>
      </c>
      <c r="AD257" t="s">
        <v>2246</v>
      </c>
      <c r="AE257" t="s">
        <v>2250</v>
      </c>
      <c r="AF257" t="s">
        <v>2251</v>
      </c>
      <c r="AG257" t="s">
        <v>136</v>
      </c>
      <c r="AJ257" t="s">
        <v>1311</v>
      </c>
      <c r="AK257" t="s">
        <v>1312</v>
      </c>
      <c r="AL257" t="s">
        <v>2026</v>
      </c>
      <c r="AM257" t="s">
        <v>1314</v>
      </c>
    </row>
    <row r="258" spans="1:39" x14ac:dyDescent="0.3">
      <c r="A258" t="s">
        <v>24</v>
      </c>
      <c r="B258" t="s">
        <v>25</v>
      </c>
      <c r="C258" t="s">
        <v>26</v>
      </c>
      <c r="D258" t="s">
        <v>27</v>
      </c>
      <c r="E258" t="s">
        <v>28</v>
      </c>
      <c r="F258" t="s">
        <v>29</v>
      </c>
      <c r="G258" t="s">
        <v>115</v>
      </c>
      <c r="H258" t="s">
        <v>116</v>
      </c>
      <c r="I258" t="s">
        <v>117</v>
      </c>
      <c r="J258" t="s">
        <v>118</v>
      </c>
      <c r="K258" t="s">
        <v>129</v>
      </c>
      <c r="L258" t="s">
        <v>130</v>
      </c>
      <c r="M258" t="s">
        <v>146</v>
      </c>
      <c r="N258" t="s">
        <v>147</v>
      </c>
      <c r="O258" t="s">
        <v>133</v>
      </c>
      <c r="P258" t="s">
        <v>148</v>
      </c>
      <c r="Q258" t="s">
        <v>51</v>
      </c>
      <c r="R258" t="s">
        <v>150</v>
      </c>
      <c r="S258" t="s">
        <v>45</v>
      </c>
      <c r="T258" t="s">
        <v>46</v>
      </c>
      <c r="U258" t="s">
        <v>2252</v>
      </c>
      <c r="V258">
        <v>3600000</v>
      </c>
      <c r="W258">
        <v>0</v>
      </c>
      <c r="Y258">
        <v>0</v>
      </c>
      <c r="Z258">
        <v>0</v>
      </c>
      <c r="AA258">
        <v>0</v>
      </c>
      <c r="AB258">
        <v>3600000</v>
      </c>
      <c r="AC258" t="s">
        <v>2241</v>
      </c>
      <c r="AD258" t="s">
        <v>2253</v>
      </c>
      <c r="AE258" t="s">
        <v>2254</v>
      </c>
      <c r="AF258" t="s">
        <v>2255</v>
      </c>
      <c r="AG258" t="s">
        <v>136</v>
      </c>
      <c r="AJ258" t="s">
        <v>1311</v>
      </c>
      <c r="AK258" t="s">
        <v>1312</v>
      </c>
      <c r="AL258" t="s">
        <v>1331</v>
      </c>
      <c r="AM258" t="s">
        <v>1314</v>
      </c>
    </row>
    <row r="259" spans="1:39" x14ac:dyDescent="0.3">
      <c r="A259" t="s">
        <v>24</v>
      </c>
      <c r="B259" t="s">
        <v>25</v>
      </c>
      <c r="C259" t="s">
        <v>26</v>
      </c>
      <c r="D259" t="s">
        <v>27</v>
      </c>
      <c r="E259" t="s">
        <v>28</v>
      </c>
      <c r="F259" t="s">
        <v>29</v>
      </c>
      <c r="G259" t="s">
        <v>115</v>
      </c>
      <c r="H259" t="s">
        <v>116</v>
      </c>
      <c r="I259" t="s">
        <v>117</v>
      </c>
      <c r="J259" t="s">
        <v>118</v>
      </c>
      <c r="K259" t="s">
        <v>129</v>
      </c>
      <c r="L259" t="s">
        <v>130</v>
      </c>
      <c r="M259" t="s">
        <v>146</v>
      </c>
      <c r="N259" t="s">
        <v>147</v>
      </c>
      <c r="O259" t="s">
        <v>133</v>
      </c>
      <c r="P259" t="s">
        <v>148</v>
      </c>
      <c r="Q259" t="s">
        <v>51</v>
      </c>
      <c r="R259" t="s">
        <v>150</v>
      </c>
      <c r="S259" t="s">
        <v>45</v>
      </c>
      <c r="T259" t="s">
        <v>46</v>
      </c>
      <c r="U259" t="s">
        <v>2256</v>
      </c>
      <c r="V259">
        <v>3600000</v>
      </c>
      <c r="W259">
        <v>0</v>
      </c>
      <c r="Y259">
        <v>0</v>
      </c>
      <c r="Z259">
        <v>0</v>
      </c>
      <c r="AA259">
        <v>0</v>
      </c>
      <c r="AB259">
        <v>3600000</v>
      </c>
      <c r="AC259" t="s">
        <v>2241</v>
      </c>
      <c r="AD259" t="s">
        <v>2253</v>
      </c>
      <c r="AE259" t="s">
        <v>2257</v>
      </c>
      <c r="AF259" t="s">
        <v>2258</v>
      </c>
      <c r="AG259" t="s">
        <v>136</v>
      </c>
      <c r="AJ259" t="s">
        <v>1311</v>
      </c>
      <c r="AK259" t="s">
        <v>1312</v>
      </c>
      <c r="AL259" t="s">
        <v>1331</v>
      </c>
      <c r="AM259" t="s">
        <v>1314</v>
      </c>
    </row>
    <row r="260" spans="1:39" x14ac:dyDescent="0.3">
      <c r="A260" t="s">
        <v>24</v>
      </c>
      <c r="B260" t="s">
        <v>25</v>
      </c>
      <c r="C260" t="s">
        <v>26</v>
      </c>
      <c r="D260" t="s">
        <v>27</v>
      </c>
      <c r="E260" t="s">
        <v>28</v>
      </c>
      <c r="F260" t="s">
        <v>29</v>
      </c>
      <c r="G260" t="s">
        <v>115</v>
      </c>
      <c r="H260" t="s">
        <v>116</v>
      </c>
      <c r="I260" t="s">
        <v>117</v>
      </c>
      <c r="J260" t="s">
        <v>118</v>
      </c>
      <c r="K260" t="s">
        <v>129</v>
      </c>
      <c r="L260" t="s">
        <v>130</v>
      </c>
      <c r="M260" t="s">
        <v>146</v>
      </c>
      <c r="N260" t="s">
        <v>147</v>
      </c>
      <c r="O260" t="s">
        <v>133</v>
      </c>
      <c r="P260" t="s">
        <v>148</v>
      </c>
      <c r="Q260" t="s">
        <v>51</v>
      </c>
      <c r="R260" t="s">
        <v>150</v>
      </c>
      <c r="S260" t="s">
        <v>47</v>
      </c>
      <c r="T260" t="s">
        <v>48</v>
      </c>
      <c r="U260" t="s">
        <v>2259</v>
      </c>
      <c r="V260">
        <v>143090000</v>
      </c>
      <c r="W260">
        <v>0</v>
      </c>
      <c r="Y260">
        <v>0</v>
      </c>
      <c r="Z260">
        <v>0</v>
      </c>
      <c r="AA260">
        <v>0</v>
      </c>
      <c r="AB260">
        <v>143090000</v>
      </c>
      <c r="AC260" t="s">
        <v>2241</v>
      </c>
      <c r="AD260" t="s">
        <v>2260</v>
      </c>
      <c r="AE260" t="s">
        <v>2261</v>
      </c>
      <c r="AF260" t="s">
        <v>2262</v>
      </c>
      <c r="AG260" t="s">
        <v>136</v>
      </c>
      <c r="AJ260" t="s">
        <v>1311</v>
      </c>
      <c r="AK260" t="s">
        <v>1312</v>
      </c>
      <c r="AL260" t="s">
        <v>1336</v>
      </c>
      <c r="AM260" t="s">
        <v>1314</v>
      </c>
    </row>
    <row r="261" spans="1:39" x14ac:dyDescent="0.3">
      <c r="A261" t="s">
        <v>24</v>
      </c>
      <c r="B261" t="s">
        <v>25</v>
      </c>
      <c r="C261" t="s">
        <v>26</v>
      </c>
      <c r="D261" t="s">
        <v>27</v>
      </c>
      <c r="E261" t="s">
        <v>28</v>
      </c>
      <c r="F261" t="s">
        <v>29</v>
      </c>
      <c r="G261" t="s">
        <v>115</v>
      </c>
      <c r="H261" t="s">
        <v>116</v>
      </c>
      <c r="I261" t="s">
        <v>117</v>
      </c>
      <c r="J261" t="s">
        <v>118</v>
      </c>
      <c r="K261" t="s">
        <v>129</v>
      </c>
      <c r="L261" t="s">
        <v>130</v>
      </c>
      <c r="M261" t="s">
        <v>146</v>
      </c>
      <c r="N261" t="s">
        <v>147</v>
      </c>
      <c r="O261" t="s">
        <v>133</v>
      </c>
      <c r="P261" t="s">
        <v>148</v>
      </c>
      <c r="Q261" t="s">
        <v>51</v>
      </c>
      <c r="R261" t="s">
        <v>150</v>
      </c>
      <c r="S261" t="s">
        <v>74</v>
      </c>
      <c r="T261" t="s">
        <v>75</v>
      </c>
      <c r="U261" t="s">
        <v>2263</v>
      </c>
      <c r="V261">
        <v>2520000</v>
      </c>
      <c r="W261">
        <v>0</v>
      </c>
      <c r="Y261">
        <v>0</v>
      </c>
      <c r="Z261">
        <v>0</v>
      </c>
      <c r="AA261">
        <v>0</v>
      </c>
      <c r="AB261">
        <v>2520000</v>
      </c>
      <c r="AC261" t="s">
        <v>2241</v>
      </c>
      <c r="AD261" t="s">
        <v>2264</v>
      </c>
      <c r="AE261" t="s">
        <v>2265</v>
      </c>
      <c r="AF261" t="s">
        <v>2266</v>
      </c>
      <c r="AG261" t="s">
        <v>136</v>
      </c>
      <c r="AJ261" t="s">
        <v>1311</v>
      </c>
      <c r="AK261" t="s">
        <v>1312</v>
      </c>
      <c r="AL261" t="s">
        <v>1336</v>
      </c>
      <c r="AM261" t="s">
        <v>1314</v>
      </c>
    </row>
    <row r="262" spans="1:39" x14ac:dyDescent="0.3">
      <c r="A262" t="s">
        <v>24</v>
      </c>
      <c r="B262" t="s">
        <v>25</v>
      </c>
      <c r="C262" t="s">
        <v>26</v>
      </c>
      <c r="D262" t="s">
        <v>27</v>
      </c>
      <c r="E262" t="s">
        <v>28</v>
      </c>
      <c r="F262" t="s">
        <v>29</v>
      </c>
      <c r="G262" t="s">
        <v>115</v>
      </c>
      <c r="H262" t="s">
        <v>116</v>
      </c>
      <c r="I262" t="s">
        <v>117</v>
      </c>
      <c r="J262" t="s">
        <v>118</v>
      </c>
      <c r="K262" t="s">
        <v>129</v>
      </c>
      <c r="L262" t="s">
        <v>130</v>
      </c>
      <c r="M262" t="s">
        <v>146</v>
      </c>
      <c r="N262" t="s">
        <v>147</v>
      </c>
      <c r="O262" t="s">
        <v>133</v>
      </c>
      <c r="P262" t="s">
        <v>148</v>
      </c>
      <c r="Q262" t="s">
        <v>51</v>
      </c>
      <c r="R262" t="s">
        <v>150</v>
      </c>
      <c r="S262" t="s">
        <v>74</v>
      </c>
      <c r="T262" t="s">
        <v>75</v>
      </c>
      <c r="U262" t="s">
        <v>2267</v>
      </c>
      <c r="V262">
        <v>1800000</v>
      </c>
      <c r="W262">
        <v>0</v>
      </c>
      <c r="Y262">
        <v>0</v>
      </c>
      <c r="Z262">
        <v>0</v>
      </c>
      <c r="AA262">
        <v>0</v>
      </c>
      <c r="AB262">
        <v>1800000</v>
      </c>
      <c r="AC262" t="s">
        <v>2241</v>
      </c>
      <c r="AD262" t="s">
        <v>2264</v>
      </c>
      <c r="AE262" t="s">
        <v>2268</v>
      </c>
      <c r="AF262" t="s">
        <v>2269</v>
      </c>
      <c r="AG262" t="s">
        <v>136</v>
      </c>
      <c r="AJ262" t="s">
        <v>1311</v>
      </c>
      <c r="AK262" t="s">
        <v>1312</v>
      </c>
      <c r="AL262" t="s">
        <v>1336</v>
      </c>
      <c r="AM262" t="s">
        <v>1314</v>
      </c>
    </row>
    <row r="263" spans="1:39" x14ac:dyDescent="0.3">
      <c r="A263" t="s">
        <v>24</v>
      </c>
      <c r="B263" t="s">
        <v>25</v>
      </c>
      <c r="C263" t="s">
        <v>26</v>
      </c>
      <c r="D263" t="s">
        <v>27</v>
      </c>
      <c r="E263" t="s">
        <v>28</v>
      </c>
      <c r="F263" t="s">
        <v>29</v>
      </c>
      <c r="G263" t="s">
        <v>115</v>
      </c>
      <c r="H263" t="s">
        <v>116</v>
      </c>
      <c r="I263" t="s">
        <v>117</v>
      </c>
      <c r="J263" t="s">
        <v>118</v>
      </c>
      <c r="K263" t="s">
        <v>129</v>
      </c>
      <c r="L263" t="s">
        <v>130</v>
      </c>
      <c r="M263" t="s">
        <v>151</v>
      </c>
      <c r="N263" t="s">
        <v>152</v>
      </c>
      <c r="O263" t="s">
        <v>133</v>
      </c>
      <c r="P263" t="s">
        <v>153</v>
      </c>
      <c r="Q263" t="s">
        <v>40</v>
      </c>
      <c r="R263" t="s">
        <v>154</v>
      </c>
      <c r="S263" t="s">
        <v>42</v>
      </c>
      <c r="T263" t="s">
        <v>43</v>
      </c>
      <c r="U263" t="s">
        <v>2270</v>
      </c>
      <c r="V263">
        <v>99600000</v>
      </c>
      <c r="W263">
        <v>0</v>
      </c>
      <c r="Y263">
        <v>0</v>
      </c>
      <c r="Z263">
        <v>0</v>
      </c>
      <c r="AA263">
        <v>0</v>
      </c>
      <c r="AB263">
        <v>99600000</v>
      </c>
      <c r="AC263" t="s">
        <v>2271</v>
      </c>
      <c r="AD263" t="s">
        <v>2272</v>
      </c>
      <c r="AE263" t="s">
        <v>2273</v>
      </c>
      <c r="AF263" t="s">
        <v>2274</v>
      </c>
      <c r="AG263" t="s">
        <v>136</v>
      </c>
      <c r="AJ263" t="s">
        <v>1311</v>
      </c>
      <c r="AK263" t="s">
        <v>1312</v>
      </c>
      <c r="AL263" t="s">
        <v>1313</v>
      </c>
      <c r="AM263" t="s">
        <v>1314</v>
      </c>
    </row>
    <row r="264" spans="1:39" x14ac:dyDescent="0.3">
      <c r="A264" t="s">
        <v>24</v>
      </c>
      <c r="B264" t="s">
        <v>25</v>
      </c>
      <c r="C264" t="s">
        <v>26</v>
      </c>
      <c r="D264" t="s">
        <v>27</v>
      </c>
      <c r="E264" t="s">
        <v>28</v>
      </c>
      <c r="F264" t="s">
        <v>29</v>
      </c>
      <c r="G264" t="s">
        <v>115</v>
      </c>
      <c r="H264" t="s">
        <v>116</v>
      </c>
      <c r="I264" t="s">
        <v>117</v>
      </c>
      <c r="J264" t="s">
        <v>118</v>
      </c>
      <c r="K264" t="s">
        <v>129</v>
      </c>
      <c r="L264" t="s">
        <v>130</v>
      </c>
      <c r="M264" t="s">
        <v>151</v>
      </c>
      <c r="N264" t="s">
        <v>152</v>
      </c>
      <c r="O264" t="s">
        <v>133</v>
      </c>
      <c r="P264" t="s">
        <v>153</v>
      </c>
      <c r="Q264" t="s">
        <v>40</v>
      </c>
      <c r="R264" t="s">
        <v>154</v>
      </c>
      <c r="S264" t="s">
        <v>65</v>
      </c>
      <c r="T264" t="s">
        <v>66</v>
      </c>
      <c r="U264" t="s">
        <v>2275</v>
      </c>
      <c r="V264">
        <v>4800000</v>
      </c>
      <c r="W264">
        <v>0</v>
      </c>
      <c r="Y264">
        <v>0</v>
      </c>
      <c r="Z264">
        <v>0</v>
      </c>
      <c r="AA264">
        <v>0</v>
      </c>
      <c r="AB264">
        <v>4800000</v>
      </c>
      <c r="AC264" t="s">
        <v>2271</v>
      </c>
      <c r="AD264" t="s">
        <v>2276</v>
      </c>
      <c r="AE264" t="s">
        <v>2277</v>
      </c>
      <c r="AF264" t="s">
        <v>2278</v>
      </c>
      <c r="AG264" t="s">
        <v>136</v>
      </c>
      <c r="AJ264" t="s">
        <v>1311</v>
      </c>
      <c r="AK264" t="s">
        <v>1312</v>
      </c>
      <c r="AL264" t="s">
        <v>1480</v>
      </c>
      <c r="AM264" t="s">
        <v>1314</v>
      </c>
    </row>
    <row r="265" spans="1:39" x14ac:dyDescent="0.3">
      <c r="A265" t="s">
        <v>24</v>
      </c>
      <c r="B265" t="s">
        <v>25</v>
      </c>
      <c r="C265" t="s">
        <v>26</v>
      </c>
      <c r="D265" t="s">
        <v>27</v>
      </c>
      <c r="E265" t="s">
        <v>28</v>
      </c>
      <c r="F265" t="s">
        <v>29</v>
      </c>
      <c r="G265" t="s">
        <v>115</v>
      </c>
      <c r="H265" t="s">
        <v>116</v>
      </c>
      <c r="I265" t="s">
        <v>117</v>
      </c>
      <c r="J265" t="s">
        <v>118</v>
      </c>
      <c r="K265" t="s">
        <v>129</v>
      </c>
      <c r="L265" t="s">
        <v>130</v>
      </c>
      <c r="M265" t="s">
        <v>151</v>
      </c>
      <c r="N265" t="s">
        <v>152</v>
      </c>
      <c r="O265" t="s">
        <v>133</v>
      </c>
      <c r="P265" t="s">
        <v>153</v>
      </c>
      <c r="Q265" t="s">
        <v>40</v>
      </c>
      <c r="R265" t="s">
        <v>154</v>
      </c>
      <c r="S265" t="s">
        <v>65</v>
      </c>
      <c r="T265" t="s">
        <v>66</v>
      </c>
      <c r="U265" t="s">
        <v>2279</v>
      </c>
      <c r="V265">
        <v>3600000</v>
      </c>
      <c r="W265">
        <v>0</v>
      </c>
      <c r="Y265">
        <v>0</v>
      </c>
      <c r="Z265">
        <v>0</v>
      </c>
      <c r="AA265">
        <v>0</v>
      </c>
      <c r="AB265">
        <v>3600000</v>
      </c>
      <c r="AC265" t="s">
        <v>2271</v>
      </c>
      <c r="AD265" t="s">
        <v>2276</v>
      </c>
      <c r="AE265" t="s">
        <v>2280</v>
      </c>
      <c r="AF265" t="s">
        <v>2281</v>
      </c>
      <c r="AG265" t="s">
        <v>136</v>
      </c>
      <c r="AJ265" t="s">
        <v>1311</v>
      </c>
      <c r="AK265" t="s">
        <v>1312</v>
      </c>
      <c r="AL265" t="s">
        <v>1480</v>
      </c>
      <c r="AM265" t="s">
        <v>1314</v>
      </c>
    </row>
    <row r="266" spans="1:39" x14ac:dyDescent="0.3">
      <c r="A266" t="s">
        <v>24</v>
      </c>
      <c r="B266" t="s">
        <v>25</v>
      </c>
      <c r="C266" t="s">
        <v>26</v>
      </c>
      <c r="D266" t="s">
        <v>27</v>
      </c>
      <c r="E266" t="s">
        <v>28</v>
      </c>
      <c r="F266" t="s">
        <v>29</v>
      </c>
      <c r="G266" t="s">
        <v>115</v>
      </c>
      <c r="H266" t="s">
        <v>116</v>
      </c>
      <c r="I266" t="s">
        <v>117</v>
      </c>
      <c r="J266" t="s">
        <v>118</v>
      </c>
      <c r="K266" t="s">
        <v>129</v>
      </c>
      <c r="L266" t="s">
        <v>130</v>
      </c>
      <c r="M266" t="s">
        <v>151</v>
      </c>
      <c r="N266" t="s">
        <v>152</v>
      </c>
      <c r="O266" t="s">
        <v>133</v>
      </c>
      <c r="P266" t="s">
        <v>153</v>
      </c>
      <c r="Q266" t="s">
        <v>40</v>
      </c>
      <c r="R266" t="s">
        <v>154</v>
      </c>
      <c r="S266" t="s">
        <v>65</v>
      </c>
      <c r="T266" t="s">
        <v>66</v>
      </c>
      <c r="U266" t="s">
        <v>2282</v>
      </c>
      <c r="V266">
        <v>25200000</v>
      </c>
      <c r="W266">
        <v>0</v>
      </c>
      <c r="Y266">
        <v>0</v>
      </c>
      <c r="Z266">
        <v>0</v>
      </c>
      <c r="AA266">
        <v>0</v>
      </c>
      <c r="AB266">
        <v>25200000</v>
      </c>
      <c r="AC266" t="s">
        <v>2271</v>
      </c>
      <c r="AD266" t="s">
        <v>2276</v>
      </c>
      <c r="AE266" t="s">
        <v>2283</v>
      </c>
      <c r="AF266" t="s">
        <v>2284</v>
      </c>
      <c r="AG266" t="s">
        <v>136</v>
      </c>
      <c r="AJ266" t="s">
        <v>1311</v>
      </c>
      <c r="AK266" t="s">
        <v>1312</v>
      </c>
      <c r="AL266" t="s">
        <v>1480</v>
      </c>
      <c r="AM266" t="s">
        <v>1314</v>
      </c>
    </row>
    <row r="267" spans="1:39" x14ac:dyDescent="0.3">
      <c r="A267" t="s">
        <v>24</v>
      </c>
      <c r="B267" t="s">
        <v>25</v>
      </c>
      <c r="C267" t="s">
        <v>26</v>
      </c>
      <c r="D267" t="s">
        <v>27</v>
      </c>
      <c r="E267" t="s">
        <v>28</v>
      </c>
      <c r="F267" t="s">
        <v>29</v>
      </c>
      <c r="G267" t="s">
        <v>115</v>
      </c>
      <c r="H267" t="s">
        <v>116</v>
      </c>
      <c r="I267" t="s">
        <v>117</v>
      </c>
      <c r="J267" t="s">
        <v>118</v>
      </c>
      <c r="K267" t="s">
        <v>129</v>
      </c>
      <c r="L267" t="s">
        <v>130</v>
      </c>
      <c r="M267" t="s">
        <v>151</v>
      </c>
      <c r="N267" t="s">
        <v>152</v>
      </c>
      <c r="O267" t="s">
        <v>133</v>
      </c>
      <c r="P267" t="s">
        <v>153</v>
      </c>
      <c r="Q267" t="s">
        <v>40</v>
      </c>
      <c r="R267" t="s">
        <v>154</v>
      </c>
      <c r="S267" t="s">
        <v>65</v>
      </c>
      <c r="T267" t="s">
        <v>66</v>
      </c>
      <c r="U267" t="s">
        <v>2285</v>
      </c>
      <c r="V267">
        <v>4800000</v>
      </c>
      <c r="W267">
        <v>0</v>
      </c>
      <c r="Y267">
        <v>0</v>
      </c>
      <c r="Z267">
        <v>0</v>
      </c>
      <c r="AA267">
        <v>0</v>
      </c>
      <c r="AB267">
        <v>4800000</v>
      </c>
      <c r="AC267" t="s">
        <v>2271</v>
      </c>
      <c r="AD267" t="s">
        <v>2276</v>
      </c>
      <c r="AE267" t="s">
        <v>2286</v>
      </c>
      <c r="AF267" t="s">
        <v>2287</v>
      </c>
      <c r="AG267" t="s">
        <v>136</v>
      </c>
      <c r="AJ267" t="s">
        <v>1311</v>
      </c>
      <c r="AK267" t="s">
        <v>1312</v>
      </c>
      <c r="AL267" t="s">
        <v>1480</v>
      </c>
      <c r="AM267" t="s">
        <v>1314</v>
      </c>
    </row>
    <row r="268" spans="1:39" x14ac:dyDescent="0.3">
      <c r="A268" t="s">
        <v>24</v>
      </c>
      <c r="B268" t="s">
        <v>25</v>
      </c>
      <c r="C268" t="s">
        <v>26</v>
      </c>
      <c r="D268" t="s">
        <v>27</v>
      </c>
      <c r="E268" t="s">
        <v>28</v>
      </c>
      <c r="F268" t="s">
        <v>29</v>
      </c>
      <c r="G268" t="s">
        <v>115</v>
      </c>
      <c r="H268" t="s">
        <v>116</v>
      </c>
      <c r="I268" t="s">
        <v>117</v>
      </c>
      <c r="J268" t="s">
        <v>118</v>
      </c>
      <c r="K268" t="s">
        <v>129</v>
      </c>
      <c r="L268" t="s">
        <v>130</v>
      </c>
      <c r="M268" t="s">
        <v>151</v>
      </c>
      <c r="N268" t="s">
        <v>152</v>
      </c>
      <c r="O268" t="s">
        <v>133</v>
      </c>
      <c r="P268" t="s">
        <v>153</v>
      </c>
      <c r="Q268" t="s">
        <v>40</v>
      </c>
      <c r="R268" t="s">
        <v>154</v>
      </c>
      <c r="S268" t="s">
        <v>65</v>
      </c>
      <c r="T268" t="s">
        <v>66</v>
      </c>
      <c r="U268" t="s">
        <v>2288</v>
      </c>
      <c r="V268">
        <v>3600000</v>
      </c>
      <c r="W268">
        <v>0</v>
      </c>
      <c r="Y268">
        <v>0</v>
      </c>
      <c r="Z268">
        <v>0</v>
      </c>
      <c r="AA268">
        <v>0</v>
      </c>
      <c r="AB268">
        <v>3600000</v>
      </c>
      <c r="AC268" t="s">
        <v>2271</v>
      </c>
      <c r="AD268" t="s">
        <v>2276</v>
      </c>
      <c r="AE268" t="s">
        <v>2289</v>
      </c>
      <c r="AF268" t="s">
        <v>2290</v>
      </c>
      <c r="AG268" t="s">
        <v>136</v>
      </c>
      <c r="AJ268" t="s">
        <v>1311</v>
      </c>
      <c r="AK268" t="s">
        <v>1312</v>
      </c>
      <c r="AL268" t="s">
        <v>1480</v>
      </c>
      <c r="AM268" t="s">
        <v>1314</v>
      </c>
    </row>
    <row r="269" spans="1:39" x14ac:dyDescent="0.3">
      <c r="A269" t="s">
        <v>24</v>
      </c>
      <c r="B269" t="s">
        <v>25</v>
      </c>
      <c r="C269" t="s">
        <v>26</v>
      </c>
      <c r="D269" t="s">
        <v>27</v>
      </c>
      <c r="E269" t="s">
        <v>28</v>
      </c>
      <c r="F269" t="s">
        <v>29</v>
      </c>
      <c r="G269" t="s">
        <v>115</v>
      </c>
      <c r="H269" t="s">
        <v>116</v>
      </c>
      <c r="I269" t="s">
        <v>117</v>
      </c>
      <c r="J269" t="s">
        <v>118</v>
      </c>
      <c r="K269" t="s">
        <v>129</v>
      </c>
      <c r="L269" t="s">
        <v>130</v>
      </c>
      <c r="M269" t="s">
        <v>151</v>
      </c>
      <c r="N269" t="s">
        <v>152</v>
      </c>
      <c r="O269" t="s">
        <v>133</v>
      </c>
      <c r="P269" t="s">
        <v>153</v>
      </c>
      <c r="Q269" t="s">
        <v>40</v>
      </c>
      <c r="R269" t="s">
        <v>154</v>
      </c>
      <c r="S269" t="s">
        <v>65</v>
      </c>
      <c r="T269" t="s">
        <v>66</v>
      </c>
      <c r="U269" t="s">
        <v>2291</v>
      </c>
      <c r="V269">
        <v>18000000</v>
      </c>
      <c r="W269">
        <v>0</v>
      </c>
      <c r="Y269">
        <v>0</v>
      </c>
      <c r="Z269">
        <v>0</v>
      </c>
      <c r="AA269">
        <v>0</v>
      </c>
      <c r="AB269">
        <v>18000000</v>
      </c>
      <c r="AC269" t="s">
        <v>2271</v>
      </c>
      <c r="AD269" t="s">
        <v>2276</v>
      </c>
      <c r="AE269" t="s">
        <v>2292</v>
      </c>
      <c r="AF269" t="s">
        <v>2293</v>
      </c>
      <c r="AG269" t="s">
        <v>136</v>
      </c>
      <c r="AJ269" t="s">
        <v>1311</v>
      </c>
      <c r="AK269" t="s">
        <v>1312</v>
      </c>
      <c r="AL269" t="s">
        <v>1480</v>
      </c>
      <c r="AM269" t="s">
        <v>1314</v>
      </c>
    </row>
    <row r="270" spans="1:39" x14ac:dyDescent="0.3">
      <c r="A270" t="s">
        <v>24</v>
      </c>
      <c r="B270" t="s">
        <v>25</v>
      </c>
      <c r="C270" t="s">
        <v>26</v>
      </c>
      <c r="D270" t="s">
        <v>27</v>
      </c>
      <c r="E270" t="s">
        <v>28</v>
      </c>
      <c r="F270" t="s">
        <v>29</v>
      </c>
      <c r="G270" t="s">
        <v>115</v>
      </c>
      <c r="H270" t="s">
        <v>116</v>
      </c>
      <c r="I270" t="s">
        <v>117</v>
      </c>
      <c r="J270" t="s">
        <v>118</v>
      </c>
      <c r="K270" t="s">
        <v>129</v>
      </c>
      <c r="L270" t="s">
        <v>130</v>
      </c>
      <c r="M270" t="s">
        <v>151</v>
      </c>
      <c r="N270" t="s">
        <v>152</v>
      </c>
      <c r="O270" t="s">
        <v>133</v>
      </c>
      <c r="P270" t="s">
        <v>153</v>
      </c>
      <c r="Q270" t="s">
        <v>40</v>
      </c>
      <c r="R270" t="s">
        <v>154</v>
      </c>
      <c r="S270" t="s">
        <v>65</v>
      </c>
      <c r="T270" t="s">
        <v>66</v>
      </c>
      <c r="U270" t="s">
        <v>2294</v>
      </c>
      <c r="V270">
        <v>9600000</v>
      </c>
      <c r="W270">
        <v>0</v>
      </c>
      <c r="Y270">
        <v>0</v>
      </c>
      <c r="Z270">
        <v>0</v>
      </c>
      <c r="AA270">
        <v>0</v>
      </c>
      <c r="AB270">
        <v>9600000</v>
      </c>
      <c r="AC270" t="s">
        <v>2271</v>
      </c>
      <c r="AD270" t="s">
        <v>2276</v>
      </c>
      <c r="AE270" t="s">
        <v>2295</v>
      </c>
      <c r="AF270" t="s">
        <v>2296</v>
      </c>
      <c r="AG270" t="s">
        <v>136</v>
      </c>
      <c r="AJ270" t="s">
        <v>1311</v>
      </c>
      <c r="AK270" t="s">
        <v>1312</v>
      </c>
      <c r="AL270" t="s">
        <v>1480</v>
      </c>
      <c r="AM270" t="s">
        <v>1314</v>
      </c>
    </row>
    <row r="271" spans="1:39" x14ac:dyDescent="0.3">
      <c r="A271" t="s">
        <v>24</v>
      </c>
      <c r="B271" t="s">
        <v>25</v>
      </c>
      <c r="C271" t="s">
        <v>26</v>
      </c>
      <c r="D271" t="s">
        <v>27</v>
      </c>
      <c r="E271" t="s">
        <v>28</v>
      </c>
      <c r="F271" t="s">
        <v>29</v>
      </c>
      <c r="G271" t="s">
        <v>115</v>
      </c>
      <c r="H271" t="s">
        <v>116</v>
      </c>
      <c r="I271" t="s">
        <v>117</v>
      </c>
      <c r="J271" t="s">
        <v>118</v>
      </c>
      <c r="K271" t="s">
        <v>129</v>
      </c>
      <c r="L271" t="s">
        <v>130</v>
      </c>
      <c r="M271" t="s">
        <v>151</v>
      </c>
      <c r="N271" t="s">
        <v>152</v>
      </c>
      <c r="O271" t="s">
        <v>133</v>
      </c>
      <c r="P271" t="s">
        <v>153</v>
      </c>
      <c r="Q271" t="s">
        <v>40</v>
      </c>
      <c r="R271" t="s">
        <v>154</v>
      </c>
      <c r="S271" t="s">
        <v>65</v>
      </c>
      <c r="T271" t="s">
        <v>66</v>
      </c>
      <c r="U271" t="s">
        <v>2297</v>
      </c>
      <c r="V271">
        <v>21600000</v>
      </c>
      <c r="W271">
        <v>0</v>
      </c>
      <c r="Y271">
        <v>0</v>
      </c>
      <c r="Z271">
        <v>0</v>
      </c>
      <c r="AA271">
        <v>0</v>
      </c>
      <c r="AB271">
        <v>21600000</v>
      </c>
      <c r="AC271" t="s">
        <v>2271</v>
      </c>
      <c r="AD271" t="s">
        <v>2276</v>
      </c>
      <c r="AE271" t="s">
        <v>2298</v>
      </c>
      <c r="AF271" t="s">
        <v>2299</v>
      </c>
      <c r="AG271" t="s">
        <v>136</v>
      </c>
      <c r="AJ271" t="s">
        <v>1311</v>
      </c>
      <c r="AK271" t="s">
        <v>1312</v>
      </c>
      <c r="AL271" t="s">
        <v>1480</v>
      </c>
      <c r="AM271" t="s">
        <v>1314</v>
      </c>
    </row>
    <row r="272" spans="1:39" x14ac:dyDescent="0.3">
      <c r="A272" t="s">
        <v>24</v>
      </c>
      <c r="B272" t="s">
        <v>25</v>
      </c>
      <c r="C272" t="s">
        <v>26</v>
      </c>
      <c r="D272" t="s">
        <v>27</v>
      </c>
      <c r="E272" t="s">
        <v>28</v>
      </c>
      <c r="F272" t="s">
        <v>29</v>
      </c>
      <c r="G272" t="s">
        <v>115</v>
      </c>
      <c r="H272" t="s">
        <v>116</v>
      </c>
      <c r="I272" t="s">
        <v>117</v>
      </c>
      <c r="J272" t="s">
        <v>118</v>
      </c>
      <c r="K272" t="s">
        <v>129</v>
      </c>
      <c r="L272" t="s">
        <v>130</v>
      </c>
      <c r="M272" t="s">
        <v>151</v>
      </c>
      <c r="N272" t="s">
        <v>152</v>
      </c>
      <c r="O272" t="s">
        <v>133</v>
      </c>
      <c r="P272" t="s">
        <v>153</v>
      </c>
      <c r="Q272" t="s">
        <v>40</v>
      </c>
      <c r="R272" t="s">
        <v>154</v>
      </c>
      <c r="S272" t="s">
        <v>65</v>
      </c>
      <c r="T272" t="s">
        <v>66</v>
      </c>
      <c r="U272" t="s">
        <v>2300</v>
      </c>
      <c r="V272">
        <v>2160000</v>
      </c>
      <c r="W272">
        <v>0</v>
      </c>
      <c r="Y272">
        <v>0</v>
      </c>
      <c r="Z272">
        <v>0</v>
      </c>
      <c r="AA272">
        <v>0</v>
      </c>
      <c r="AB272">
        <v>2160000</v>
      </c>
      <c r="AC272" t="s">
        <v>2271</v>
      </c>
      <c r="AD272" t="s">
        <v>2276</v>
      </c>
      <c r="AE272" t="s">
        <v>2301</v>
      </c>
      <c r="AF272" t="s">
        <v>2302</v>
      </c>
      <c r="AG272" t="s">
        <v>136</v>
      </c>
      <c r="AJ272" t="s">
        <v>1311</v>
      </c>
      <c r="AK272" t="s">
        <v>1312</v>
      </c>
      <c r="AL272" t="s">
        <v>1480</v>
      </c>
      <c r="AM272" t="s">
        <v>1314</v>
      </c>
    </row>
    <row r="273" spans="1:39" x14ac:dyDescent="0.3">
      <c r="A273" t="s">
        <v>24</v>
      </c>
      <c r="B273" t="s">
        <v>25</v>
      </c>
      <c r="C273" t="s">
        <v>26</v>
      </c>
      <c r="D273" t="s">
        <v>27</v>
      </c>
      <c r="E273" t="s">
        <v>28</v>
      </c>
      <c r="F273" t="s">
        <v>29</v>
      </c>
      <c r="G273" t="s">
        <v>115</v>
      </c>
      <c r="H273" t="s">
        <v>116</v>
      </c>
      <c r="I273" t="s">
        <v>117</v>
      </c>
      <c r="J273" t="s">
        <v>118</v>
      </c>
      <c r="K273" t="s">
        <v>129</v>
      </c>
      <c r="L273" t="s">
        <v>130</v>
      </c>
      <c r="M273" t="s">
        <v>151</v>
      </c>
      <c r="N273" t="s">
        <v>152</v>
      </c>
      <c r="O273" t="s">
        <v>133</v>
      </c>
      <c r="P273" t="s">
        <v>153</v>
      </c>
      <c r="Q273" t="s">
        <v>40</v>
      </c>
      <c r="R273" t="s">
        <v>154</v>
      </c>
      <c r="S273" t="s">
        <v>67</v>
      </c>
      <c r="T273" t="s">
        <v>68</v>
      </c>
      <c r="U273" t="s">
        <v>2303</v>
      </c>
      <c r="V273">
        <v>26400000</v>
      </c>
      <c r="W273">
        <v>0</v>
      </c>
      <c r="Y273">
        <v>0</v>
      </c>
      <c r="Z273">
        <v>0</v>
      </c>
      <c r="AA273">
        <v>0</v>
      </c>
      <c r="AB273">
        <v>26400000</v>
      </c>
      <c r="AC273" t="s">
        <v>2271</v>
      </c>
      <c r="AD273" t="s">
        <v>2304</v>
      </c>
      <c r="AE273" t="s">
        <v>2305</v>
      </c>
      <c r="AF273" t="s">
        <v>2306</v>
      </c>
      <c r="AG273" t="s">
        <v>136</v>
      </c>
      <c r="AJ273" t="s">
        <v>1311</v>
      </c>
      <c r="AK273" t="s">
        <v>1312</v>
      </c>
      <c r="AL273" t="s">
        <v>1485</v>
      </c>
      <c r="AM273" t="s">
        <v>1486</v>
      </c>
    </row>
    <row r="274" spans="1:39" x14ac:dyDescent="0.3">
      <c r="A274" t="s">
        <v>24</v>
      </c>
      <c r="B274" t="s">
        <v>25</v>
      </c>
      <c r="C274" t="s">
        <v>26</v>
      </c>
      <c r="D274" t="s">
        <v>27</v>
      </c>
      <c r="E274" t="s">
        <v>28</v>
      </c>
      <c r="F274" t="s">
        <v>29</v>
      </c>
      <c r="G274" t="s">
        <v>115</v>
      </c>
      <c r="H274" t="s">
        <v>116</v>
      </c>
      <c r="I274" t="s">
        <v>117</v>
      </c>
      <c r="J274" t="s">
        <v>118</v>
      </c>
      <c r="K274" t="s">
        <v>129</v>
      </c>
      <c r="L274" t="s">
        <v>130</v>
      </c>
      <c r="M274" t="s">
        <v>151</v>
      </c>
      <c r="N274" t="s">
        <v>152</v>
      </c>
      <c r="O274" t="s">
        <v>133</v>
      </c>
      <c r="P274" t="s">
        <v>153</v>
      </c>
      <c r="Q274" t="s">
        <v>40</v>
      </c>
      <c r="R274" t="s">
        <v>154</v>
      </c>
      <c r="S274" t="s">
        <v>67</v>
      </c>
      <c r="T274" t="s">
        <v>68</v>
      </c>
      <c r="U274" t="s">
        <v>2307</v>
      </c>
      <c r="V274">
        <v>3600000</v>
      </c>
      <c r="W274">
        <v>0</v>
      </c>
      <c r="Y274">
        <v>0</v>
      </c>
      <c r="Z274">
        <v>0</v>
      </c>
      <c r="AA274">
        <v>0</v>
      </c>
      <c r="AB274">
        <v>3600000</v>
      </c>
      <c r="AC274" t="s">
        <v>2271</v>
      </c>
      <c r="AD274" t="s">
        <v>2304</v>
      </c>
      <c r="AE274" t="s">
        <v>2308</v>
      </c>
      <c r="AF274" t="s">
        <v>2309</v>
      </c>
      <c r="AG274" t="s">
        <v>136</v>
      </c>
      <c r="AJ274" t="s">
        <v>1311</v>
      </c>
      <c r="AK274" t="s">
        <v>1312</v>
      </c>
      <c r="AL274" t="s">
        <v>1485</v>
      </c>
      <c r="AM274" t="s">
        <v>1486</v>
      </c>
    </row>
    <row r="275" spans="1:39" x14ac:dyDescent="0.3">
      <c r="A275" t="s">
        <v>24</v>
      </c>
      <c r="B275" t="s">
        <v>25</v>
      </c>
      <c r="C275" t="s">
        <v>26</v>
      </c>
      <c r="D275" t="s">
        <v>27</v>
      </c>
      <c r="E275" t="s">
        <v>28</v>
      </c>
      <c r="F275" t="s">
        <v>29</v>
      </c>
      <c r="G275" t="s">
        <v>115</v>
      </c>
      <c r="H275" t="s">
        <v>116</v>
      </c>
      <c r="I275" t="s">
        <v>117</v>
      </c>
      <c r="J275" t="s">
        <v>118</v>
      </c>
      <c r="K275" t="s">
        <v>129</v>
      </c>
      <c r="L275" t="s">
        <v>130</v>
      </c>
      <c r="M275" t="s">
        <v>151</v>
      </c>
      <c r="N275" t="s">
        <v>152</v>
      </c>
      <c r="O275" t="s">
        <v>133</v>
      </c>
      <c r="P275" t="s">
        <v>153</v>
      </c>
      <c r="Q275" t="s">
        <v>40</v>
      </c>
      <c r="R275" t="s">
        <v>154</v>
      </c>
      <c r="S275" t="s">
        <v>137</v>
      </c>
      <c r="T275" t="s">
        <v>138</v>
      </c>
      <c r="U275" t="s">
        <v>2310</v>
      </c>
      <c r="V275">
        <v>12000000</v>
      </c>
      <c r="W275">
        <v>0</v>
      </c>
      <c r="Y275">
        <v>0</v>
      </c>
      <c r="Z275">
        <v>0</v>
      </c>
      <c r="AA275">
        <v>0</v>
      </c>
      <c r="AB275">
        <v>12000000</v>
      </c>
      <c r="AC275" t="s">
        <v>2271</v>
      </c>
      <c r="AD275" t="s">
        <v>2311</v>
      </c>
      <c r="AE275" t="s">
        <v>2312</v>
      </c>
      <c r="AF275" t="s">
        <v>2313</v>
      </c>
      <c r="AG275" t="s">
        <v>136</v>
      </c>
      <c r="AJ275" t="s">
        <v>1311</v>
      </c>
      <c r="AK275" t="s">
        <v>1312</v>
      </c>
      <c r="AL275" t="s">
        <v>2026</v>
      </c>
      <c r="AM275" t="s">
        <v>1314</v>
      </c>
    </row>
    <row r="276" spans="1:39" x14ac:dyDescent="0.3">
      <c r="A276" t="s">
        <v>24</v>
      </c>
      <c r="B276" t="s">
        <v>25</v>
      </c>
      <c r="C276" t="s">
        <v>26</v>
      </c>
      <c r="D276" t="s">
        <v>27</v>
      </c>
      <c r="E276" t="s">
        <v>28</v>
      </c>
      <c r="F276" t="s">
        <v>29</v>
      </c>
      <c r="G276" t="s">
        <v>115</v>
      </c>
      <c r="H276" t="s">
        <v>116</v>
      </c>
      <c r="I276" t="s">
        <v>117</v>
      </c>
      <c r="J276" t="s">
        <v>118</v>
      </c>
      <c r="K276" t="s">
        <v>129</v>
      </c>
      <c r="L276" t="s">
        <v>130</v>
      </c>
      <c r="M276" t="s">
        <v>151</v>
      </c>
      <c r="N276" t="s">
        <v>152</v>
      </c>
      <c r="O276" t="s">
        <v>133</v>
      </c>
      <c r="P276" t="s">
        <v>153</v>
      </c>
      <c r="Q276" t="s">
        <v>40</v>
      </c>
      <c r="R276" t="s">
        <v>154</v>
      </c>
      <c r="S276" t="s">
        <v>137</v>
      </c>
      <c r="T276" t="s">
        <v>138</v>
      </c>
      <c r="U276" t="s">
        <v>2314</v>
      </c>
      <c r="V276">
        <v>12000000</v>
      </c>
      <c r="W276">
        <v>0</v>
      </c>
      <c r="Y276">
        <v>0</v>
      </c>
      <c r="Z276">
        <v>0</v>
      </c>
      <c r="AA276">
        <v>0</v>
      </c>
      <c r="AB276">
        <v>12000000</v>
      </c>
      <c r="AC276" t="s">
        <v>2271</v>
      </c>
      <c r="AD276" t="s">
        <v>2311</v>
      </c>
      <c r="AE276" t="s">
        <v>2315</v>
      </c>
      <c r="AF276" t="s">
        <v>2316</v>
      </c>
      <c r="AG276" t="s">
        <v>136</v>
      </c>
      <c r="AJ276" t="s">
        <v>1311</v>
      </c>
      <c r="AK276" t="s">
        <v>1312</v>
      </c>
      <c r="AL276" t="s">
        <v>2026</v>
      </c>
      <c r="AM276" t="s">
        <v>1314</v>
      </c>
    </row>
    <row r="277" spans="1:39" x14ac:dyDescent="0.3">
      <c r="A277" t="s">
        <v>24</v>
      </c>
      <c r="B277" t="s">
        <v>25</v>
      </c>
      <c r="C277" t="s">
        <v>26</v>
      </c>
      <c r="D277" t="s">
        <v>27</v>
      </c>
      <c r="E277" t="s">
        <v>28</v>
      </c>
      <c r="F277" t="s">
        <v>29</v>
      </c>
      <c r="G277" t="s">
        <v>115</v>
      </c>
      <c r="H277" t="s">
        <v>116</v>
      </c>
      <c r="I277" t="s">
        <v>117</v>
      </c>
      <c r="J277" t="s">
        <v>118</v>
      </c>
      <c r="K277" t="s">
        <v>129</v>
      </c>
      <c r="L277" t="s">
        <v>130</v>
      </c>
      <c r="M277" t="s">
        <v>151</v>
      </c>
      <c r="N277" t="s">
        <v>152</v>
      </c>
      <c r="O277" t="s">
        <v>133</v>
      </c>
      <c r="P277" t="s">
        <v>153</v>
      </c>
      <c r="Q277" t="s">
        <v>40</v>
      </c>
      <c r="R277" t="s">
        <v>154</v>
      </c>
      <c r="S277" t="s">
        <v>45</v>
      </c>
      <c r="T277" t="s">
        <v>46</v>
      </c>
      <c r="U277" t="s">
        <v>2317</v>
      </c>
      <c r="V277">
        <v>12600000</v>
      </c>
      <c r="W277">
        <v>0</v>
      </c>
      <c r="Y277">
        <v>0</v>
      </c>
      <c r="Z277">
        <v>0</v>
      </c>
      <c r="AA277">
        <v>0</v>
      </c>
      <c r="AB277">
        <v>12600000</v>
      </c>
      <c r="AC277" t="s">
        <v>2271</v>
      </c>
      <c r="AD277" t="s">
        <v>2318</v>
      </c>
      <c r="AE277" t="s">
        <v>2319</v>
      </c>
      <c r="AF277" t="s">
        <v>2320</v>
      </c>
      <c r="AG277" t="s">
        <v>136</v>
      </c>
      <c r="AJ277" t="s">
        <v>1311</v>
      </c>
      <c r="AK277" t="s">
        <v>1312</v>
      </c>
      <c r="AL277" t="s">
        <v>1331</v>
      </c>
      <c r="AM277" t="s">
        <v>1314</v>
      </c>
    </row>
    <row r="278" spans="1:39" x14ac:dyDescent="0.3">
      <c r="A278" t="s">
        <v>24</v>
      </c>
      <c r="B278" t="s">
        <v>25</v>
      </c>
      <c r="C278" t="s">
        <v>26</v>
      </c>
      <c r="D278" t="s">
        <v>27</v>
      </c>
      <c r="E278" t="s">
        <v>28</v>
      </c>
      <c r="F278" t="s">
        <v>29</v>
      </c>
      <c r="G278" t="s">
        <v>115</v>
      </c>
      <c r="H278" t="s">
        <v>116</v>
      </c>
      <c r="I278" t="s">
        <v>117</v>
      </c>
      <c r="J278" t="s">
        <v>118</v>
      </c>
      <c r="K278" t="s">
        <v>129</v>
      </c>
      <c r="L278" t="s">
        <v>130</v>
      </c>
      <c r="M278" t="s">
        <v>151</v>
      </c>
      <c r="N278" t="s">
        <v>152</v>
      </c>
      <c r="O278" t="s">
        <v>133</v>
      </c>
      <c r="P278" t="s">
        <v>153</v>
      </c>
      <c r="Q278" t="s">
        <v>40</v>
      </c>
      <c r="R278" t="s">
        <v>154</v>
      </c>
      <c r="S278" t="s">
        <v>45</v>
      </c>
      <c r="T278" t="s">
        <v>46</v>
      </c>
      <c r="U278" t="s">
        <v>2321</v>
      </c>
      <c r="V278">
        <v>7000000</v>
      </c>
      <c r="W278">
        <v>0</v>
      </c>
      <c r="Y278">
        <v>0</v>
      </c>
      <c r="Z278">
        <v>0</v>
      </c>
      <c r="AA278">
        <v>0</v>
      </c>
      <c r="AB278">
        <v>7000000</v>
      </c>
      <c r="AC278" t="s">
        <v>2271</v>
      </c>
      <c r="AD278" t="s">
        <v>2318</v>
      </c>
      <c r="AE278" t="s">
        <v>2322</v>
      </c>
      <c r="AF278" t="s">
        <v>2323</v>
      </c>
      <c r="AG278" t="s">
        <v>136</v>
      </c>
      <c r="AJ278" t="s">
        <v>1311</v>
      </c>
      <c r="AK278" t="s">
        <v>1312</v>
      </c>
      <c r="AL278" t="s">
        <v>1331</v>
      </c>
      <c r="AM278" t="s">
        <v>1314</v>
      </c>
    </row>
    <row r="279" spans="1:39" x14ac:dyDescent="0.3">
      <c r="A279" t="s">
        <v>24</v>
      </c>
      <c r="B279" t="s">
        <v>25</v>
      </c>
      <c r="C279" t="s">
        <v>26</v>
      </c>
      <c r="D279" t="s">
        <v>27</v>
      </c>
      <c r="E279" t="s">
        <v>28</v>
      </c>
      <c r="F279" t="s">
        <v>29</v>
      </c>
      <c r="G279" t="s">
        <v>115</v>
      </c>
      <c r="H279" t="s">
        <v>116</v>
      </c>
      <c r="I279" t="s">
        <v>117</v>
      </c>
      <c r="J279" t="s">
        <v>118</v>
      </c>
      <c r="K279" t="s">
        <v>129</v>
      </c>
      <c r="L279" t="s">
        <v>130</v>
      </c>
      <c r="M279" t="s">
        <v>151</v>
      </c>
      <c r="N279" t="s">
        <v>152</v>
      </c>
      <c r="O279" t="s">
        <v>133</v>
      </c>
      <c r="P279" t="s">
        <v>153</v>
      </c>
      <c r="Q279" t="s">
        <v>40</v>
      </c>
      <c r="R279" t="s">
        <v>154</v>
      </c>
      <c r="S279" t="s">
        <v>45</v>
      </c>
      <c r="T279" t="s">
        <v>46</v>
      </c>
      <c r="U279" t="s">
        <v>2324</v>
      </c>
      <c r="V279">
        <v>9000000</v>
      </c>
      <c r="W279">
        <v>0</v>
      </c>
      <c r="Y279">
        <v>0</v>
      </c>
      <c r="Z279">
        <v>0</v>
      </c>
      <c r="AA279">
        <v>0</v>
      </c>
      <c r="AB279">
        <v>9000000</v>
      </c>
      <c r="AC279" t="s">
        <v>2271</v>
      </c>
      <c r="AD279" t="s">
        <v>2318</v>
      </c>
      <c r="AE279" t="s">
        <v>2325</v>
      </c>
      <c r="AF279" t="s">
        <v>2326</v>
      </c>
      <c r="AG279" t="s">
        <v>136</v>
      </c>
      <c r="AJ279" t="s">
        <v>1311</v>
      </c>
      <c r="AK279" t="s">
        <v>1312</v>
      </c>
      <c r="AL279" t="s">
        <v>1331</v>
      </c>
      <c r="AM279" t="s">
        <v>1314</v>
      </c>
    </row>
    <row r="280" spans="1:39" x14ac:dyDescent="0.3">
      <c r="A280" t="s">
        <v>24</v>
      </c>
      <c r="B280" t="s">
        <v>25</v>
      </c>
      <c r="C280" t="s">
        <v>26</v>
      </c>
      <c r="D280" t="s">
        <v>27</v>
      </c>
      <c r="E280" t="s">
        <v>28</v>
      </c>
      <c r="F280" t="s">
        <v>29</v>
      </c>
      <c r="G280" t="s">
        <v>115</v>
      </c>
      <c r="H280" t="s">
        <v>116</v>
      </c>
      <c r="I280" t="s">
        <v>117</v>
      </c>
      <c r="J280" t="s">
        <v>118</v>
      </c>
      <c r="K280" t="s">
        <v>129</v>
      </c>
      <c r="L280" t="s">
        <v>130</v>
      </c>
      <c r="M280" t="s">
        <v>151</v>
      </c>
      <c r="N280" t="s">
        <v>152</v>
      </c>
      <c r="O280" t="s">
        <v>133</v>
      </c>
      <c r="P280" t="s">
        <v>153</v>
      </c>
      <c r="Q280" t="s">
        <v>40</v>
      </c>
      <c r="R280" t="s">
        <v>154</v>
      </c>
      <c r="S280" t="s">
        <v>57</v>
      </c>
      <c r="T280" t="s">
        <v>58</v>
      </c>
      <c r="U280" t="s">
        <v>2327</v>
      </c>
      <c r="V280">
        <v>57440000</v>
      </c>
      <c r="W280">
        <v>0</v>
      </c>
      <c r="Y280">
        <v>0</v>
      </c>
      <c r="Z280">
        <v>0</v>
      </c>
      <c r="AA280">
        <v>0</v>
      </c>
      <c r="AB280">
        <v>57440000</v>
      </c>
      <c r="AC280" t="s">
        <v>2271</v>
      </c>
      <c r="AD280" t="s">
        <v>2328</v>
      </c>
      <c r="AE280" t="s">
        <v>2329</v>
      </c>
      <c r="AF280" t="s">
        <v>2330</v>
      </c>
      <c r="AG280" t="s">
        <v>136</v>
      </c>
      <c r="AJ280" t="s">
        <v>1311</v>
      </c>
      <c r="AK280" t="s">
        <v>1312</v>
      </c>
      <c r="AL280" t="s">
        <v>1331</v>
      </c>
      <c r="AM280" t="s">
        <v>1314</v>
      </c>
    </row>
    <row r="281" spans="1:39" x14ac:dyDescent="0.3">
      <c r="A281" t="s">
        <v>24</v>
      </c>
      <c r="B281" t="s">
        <v>25</v>
      </c>
      <c r="C281" t="s">
        <v>26</v>
      </c>
      <c r="D281" t="s">
        <v>27</v>
      </c>
      <c r="E281" t="s">
        <v>28</v>
      </c>
      <c r="F281" t="s">
        <v>29</v>
      </c>
      <c r="G281" t="s">
        <v>115</v>
      </c>
      <c r="H281" t="s">
        <v>116</v>
      </c>
      <c r="I281" t="s">
        <v>117</v>
      </c>
      <c r="J281" t="s">
        <v>118</v>
      </c>
      <c r="K281" t="s">
        <v>129</v>
      </c>
      <c r="L281" t="s">
        <v>130</v>
      </c>
      <c r="M281" t="s">
        <v>151</v>
      </c>
      <c r="N281" t="s">
        <v>152</v>
      </c>
      <c r="O281" t="s">
        <v>133</v>
      </c>
      <c r="P281" t="s">
        <v>153</v>
      </c>
      <c r="Q281" t="s">
        <v>40</v>
      </c>
      <c r="R281" t="s">
        <v>154</v>
      </c>
      <c r="S281" t="s">
        <v>57</v>
      </c>
      <c r="T281" t="s">
        <v>58</v>
      </c>
      <c r="U281" t="s">
        <v>2331</v>
      </c>
      <c r="V281">
        <v>918000000</v>
      </c>
      <c r="W281">
        <v>0</v>
      </c>
      <c r="Y281">
        <v>33240500</v>
      </c>
      <c r="Z281">
        <v>33240500</v>
      </c>
      <c r="AA281">
        <v>3.6209694989106755E-2</v>
      </c>
      <c r="AB281">
        <v>884759500</v>
      </c>
      <c r="AC281" t="s">
        <v>2271</v>
      </c>
      <c r="AD281" t="s">
        <v>2328</v>
      </c>
      <c r="AE281" t="s">
        <v>2332</v>
      </c>
      <c r="AF281" t="s">
        <v>2333</v>
      </c>
      <c r="AG281" t="s">
        <v>136</v>
      </c>
      <c r="AJ281" t="s">
        <v>1311</v>
      </c>
      <c r="AK281" t="s">
        <v>1312</v>
      </c>
      <c r="AL281" t="s">
        <v>1331</v>
      </c>
      <c r="AM281" t="s">
        <v>1314</v>
      </c>
    </row>
    <row r="282" spans="1:39" x14ac:dyDescent="0.3">
      <c r="A282" t="s">
        <v>24</v>
      </c>
      <c r="B282" t="s">
        <v>25</v>
      </c>
      <c r="C282" t="s">
        <v>26</v>
      </c>
      <c r="D282" t="s">
        <v>27</v>
      </c>
      <c r="E282" t="s">
        <v>28</v>
      </c>
      <c r="F282" t="s">
        <v>29</v>
      </c>
      <c r="G282" t="s">
        <v>115</v>
      </c>
      <c r="H282" t="s">
        <v>116</v>
      </c>
      <c r="I282" t="s">
        <v>117</v>
      </c>
      <c r="J282" t="s">
        <v>118</v>
      </c>
      <c r="K282" t="s">
        <v>129</v>
      </c>
      <c r="L282" t="s">
        <v>130</v>
      </c>
      <c r="M282" t="s">
        <v>151</v>
      </c>
      <c r="N282" t="s">
        <v>152</v>
      </c>
      <c r="O282" t="s">
        <v>133</v>
      </c>
      <c r="P282" t="s">
        <v>153</v>
      </c>
      <c r="Q282" t="s">
        <v>40</v>
      </c>
      <c r="R282" t="s">
        <v>154</v>
      </c>
      <c r="S282" t="s">
        <v>47</v>
      </c>
      <c r="T282" t="s">
        <v>48</v>
      </c>
      <c r="U282" t="s">
        <v>2334</v>
      </c>
      <c r="V282">
        <v>400000000</v>
      </c>
      <c r="W282">
        <v>0</v>
      </c>
      <c r="Y282">
        <v>8468650</v>
      </c>
      <c r="Z282">
        <v>29703150</v>
      </c>
      <c r="AA282">
        <v>7.4257875000000001E-2</v>
      </c>
      <c r="AB282">
        <v>370296850</v>
      </c>
      <c r="AC282" t="s">
        <v>2271</v>
      </c>
      <c r="AD282" t="s">
        <v>2335</v>
      </c>
      <c r="AE282" t="s">
        <v>2336</v>
      </c>
      <c r="AF282" t="s">
        <v>2337</v>
      </c>
      <c r="AG282" t="s">
        <v>136</v>
      </c>
      <c r="AJ282" t="s">
        <v>1311</v>
      </c>
      <c r="AK282" t="s">
        <v>1312</v>
      </c>
      <c r="AL282" t="s">
        <v>1336</v>
      </c>
      <c r="AM282" t="s">
        <v>1314</v>
      </c>
    </row>
    <row r="283" spans="1:39" x14ac:dyDescent="0.3">
      <c r="A283" t="s">
        <v>24</v>
      </c>
      <c r="B283" t="s">
        <v>25</v>
      </c>
      <c r="C283" t="s">
        <v>26</v>
      </c>
      <c r="D283" t="s">
        <v>27</v>
      </c>
      <c r="E283" t="s">
        <v>28</v>
      </c>
      <c r="F283" t="s">
        <v>29</v>
      </c>
      <c r="G283" t="s">
        <v>115</v>
      </c>
      <c r="H283" t="s">
        <v>116</v>
      </c>
      <c r="I283" t="s">
        <v>117</v>
      </c>
      <c r="J283" t="s">
        <v>118</v>
      </c>
      <c r="K283" t="s">
        <v>129</v>
      </c>
      <c r="L283" t="s">
        <v>130</v>
      </c>
      <c r="M283" t="s">
        <v>151</v>
      </c>
      <c r="N283" t="s">
        <v>152</v>
      </c>
      <c r="O283" t="s">
        <v>133</v>
      </c>
      <c r="P283" t="s">
        <v>153</v>
      </c>
      <c r="Q283" t="s">
        <v>40</v>
      </c>
      <c r="R283" t="s">
        <v>154</v>
      </c>
      <c r="S283" t="s">
        <v>47</v>
      </c>
      <c r="T283" t="s">
        <v>48</v>
      </c>
      <c r="U283" t="s">
        <v>2338</v>
      </c>
      <c r="V283">
        <v>100000000</v>
      </c>
      <c r="W283">
        <v>0</v>
      </c>
      <c r="Y283">
        <v>0</v>
      </c>
      <c r="Z283">
        <v>0</v>
      </c>
      <c r="AA283">
        <v>0</v>
      </c>
      <c r="AB283">
        <v>100000000</v>
      </c>
      <c r="AC283" t="s">
        <v>2271</v>
      </c>
      <c r="AD283" t="s">
        <v>2335</v>
      </c>
      <c r="AE283" t="s">
        <v>2339</v>
      </c>
      <c r="AF283" t="s">
        <v>2340</v>
      </c>
      <c r="AG283" t="s">
        <v>136</v>
      </c>
      <c r="AJ283" t="s">
        <v>1311</v>
      </c>
      <c r="AK283" t="s">
        <v>1312</v>
      </c>
      <c r="AL283" t="s">
        <v>1336</v>
      </c>
      <c r="AM283" t="s">
        <v>1314</v>
      </c>
    </row>
    <row r="284" spans="1:39" x14ac:dyDescent="0.3">
      <c r="A284" t="s">
        <v>24</v>
      </c>
      <c r="B284" t="s">
        <v>25</v>
      </c>
      <c r="C284" t="s">
        <v>26</v>
      </c>
      <c r="D284" t="s">
        <v>27</v>
      </c>
      <c r="E284" t="s">
        <v>28</v>
      </c>
      <c r="F284" t="s">
        <v>29</v>
      </c>
      <c r="G284" t="s">
        <v>115</v>
      </c>
      <c r="H284" t="s">
        <v>116</v>
      </c>
      <c r="I284" t="s">
        <v>117</v>
      </c>
      <c r="J284" t="s">
        <v>118</v>
      </c>
      <c r="K284" t="s">
        <v>129</v>
      </c>
      <c r="L284" t="s">
        <v>130</v>
      </c>
      <c r="M284" t="s">
        <v>151</v>
      </c>
      <c r="N284" t="s">
        <v>152</v>
      </c>
      <c r="O284" t="s">
        <v>133</v>
      </c>
      <c r="P284" t="s">
        <v>153</v>
      </c>
      <c r="Q284" t="s">
        <v>40</v>
      </c>
      <c r="R284" t="s">
        <v>154</v>
      </c>
      <c r="S284" t="s">
        <v>74</v>
      </c>
      <c r="T284" t="s">
        <v>75</v>
      </c>
      <c r="U284" t="s">
        <v>2341</v>
      </c>
      <c r="V284">
        <v>102000000</v>
      </c>
      <c r="W284">
        <v>0</v>
      </c>
      <c r="Y284">
        <v>0</v>
      </c>
      <c r="Z284">
        <v>0</v>
      </c>
      <c r="AA284">
        <v>0</v>
      </c>
      <c r="AB284">
        <v>102000000</v>
      </c>
      <c r="AC284" t="s">
        <v>2271</v>
      </c>
      <c r="AD284" t="s">
        <v>2342</v>
      </c>
      <c r="AE284" t="s">
        <v>2343</v>
      </c>
      <c r="AF284" t="s">
        <v>2344</v>
      </c>
      <c r="AG284" t="s">
        <v>136</v>
      </c>
      <c r="AJ284" t="s">
        <v>1311</v>
      </c>
      <c r="AK284" t="s">
        <v>1312</v>
      </c>
      <c r="AL284" t="s">
        <v>1336</v>
      </c>
      <c r="AM284" t="s">
        <v>1314</v>
      </c>
    </row>
    <row r="285" spans="1:39" x14ac:dyDescent="0.3">
      <c r="A285" t="s">
        <v>24</v>
      </c>
      <c r="B285" t="s">
        <v>25</v>
      </c>
      <c r="C285" t="s">
        <v>26</v>
      </c>
      <c r="D285" t="s">
        <v>27</v>
      </c>
      <c r="E285" t="s">
        <v>28</v>
      </c>
      <c r="F285" t="s">
        <v>29</v>
      </c>
      <c r="G285" t="s">
        <v>115</v>
      </c>
      <c r="H285" t="s">
        <v>116</v>
      </c>
      <c r="I285" t="s">
        <v>117</v>
      </c>
      <c r="J285" t="s">
        <v>118</v>
      </c>
      <c r="K285" t="s">
        <v>129</v>
      </c>
      <c r="L285" t="s">
        <v>130</v>
      </c>
      <c r="M285" t="s">
        <v>151</v>
      </c>
      <c r="N285" t="s">
        <v>152</v>
      </c>
      <c r="O285" t="s">
        <v>133</v>
      </c>
      <c r="P285" t="s">
        <v>153</v>
      </c>
      <c r="Q285" t="s">
        <v>40</v>
      </c>
      <c r="R285" t="s">
        <v>154</v>
      </c>
      <c r="S285" t="s">
        <v>74</v>
      </c>
      <c r="T285" t="s">
        <v>75</v>
      </c>
      <c r="U285" t="s">
        <v>2345</v>
      </c>
      <c r="V285">
        <v>42000000</v>
      </c>
      <c r="W285">
        <v>0</v>
      </c>
      <c r="Y285">
        <v>0</v>
      </c>
      <c r="Z285">
        <v>0</v>
      </c>
      <c r="AA285">
        <v>0</v>
      </c>
      <c r="AB285">
        <v>42000000</v>
      </c>
      <c r="AC285" t="s">
        <v>2271</v>
      </c>
      <c r="AD285" t="s">
        <v>2342</v>
      </c>
      <c r="AE285" t="s">
        <v>2346</v>
      </c>
      <c r="AF285" t="s">
        <v>2347</v>
      </c>
      <c r="AG285" t="s">
        <v>136</v>
      </c>
      <c r="AJ285" t="s">
        <v>1311</v>
      </c>
      <c r="AK285" t="s">
        <v>1312</v>
      </c>
      <c r="AL285" t="s">
        <v>1336</v>
      </c>
      <c r="AM285" t="s">
        <v>1314</v>
      </c>
    </row>
    <row r="286" spans="1:39" x14ac:dyDescent="0.3">
      <c r="A286" t="s">
        <v>24</v>
      </c>
      <c r="B286" t="s">
        <v>25</v>
      </c>
      <c r="C286" t="s">
        <v>26</v>
      </c>
      <c r="D286" t="s">
        <v>27</v>
      </c>
      <c r="E286" t="s">
        <v>28</v>
      </c>
      <c r="F286" t="s">
        <v>29</v>
      </c>
      <c r="G286" t="s">
        <v>115</v>
      </c>
      <c r="H286" t="s">
        <v>116</v>
      </c>
      <c r="I286" t="s">
        <v>117</v>
      </c>
      <c r="J286" t="s">
        <v>118</v>
      </c>
      <c r="K286" t="s">
        <v>129</v>
      </c>
      <c r="L286" t="s">
        <v>130</v>
      </c>
      <c r="M286" t="s">
        <v>151</v>
      </c>
      <c r="N286" t="s">
        <v>152</v>
      </c>
      <c r="O286" t="s">
        <v>155</v>
      </c>
      <c r="P286" t="s">
        <v>156</v>
      </c>
      <c r="Q286" t="s">
        <v>40</v>
      </c>
      <c r="R286" t="s">
        <v>154</v>
      </c>
      <c r="S286" t="s">
        <v>137</v>
      </c>
      <c r="T286" t="s">
        <v>138</v>
      </c>
      <c r="U286" t="s">
        <v>2348</v>
      </c>
      <c r="V286">
        <v>2000000</v>
      </c>
      <c r="W286">
        <v>0</v>
      </c>
      <c r="Y286">
        <v>0</v>
      </c>
      <c r="Z286">
        <v>0</v>
      </c>
      <c r="AA286">
        <v>0</v>
      </c>
      <c r="AB286">
        <v>2000000</v>
      </c>
      <c r="AC286" t="s">
        <v>2349</v>
      </c>
      <c r="AD286" t="s">
        <v>2350</v>
      </c>
      <c r="AE286" t="s">
        <v>2351</v>
      </c>
      <c r="AF286" t="s">
        <v>2352</v>
      </c>
      <c r="AG286" t="s">
        <v>136</v>
      </c>
      <c r="AJ286" t="s">
        <v>1311</v>
      </c>
      <c r="AK286" t="s">
        <v>1312</v>
      </c>
      <c r="AL286" t="s">
        <v>2026</v>
      </c>
      <c r="AM286" t="s">
        <v>1314</v>
      </c>
    </row>
    <row r="287" spans="1:39" x14ac:dyDescent="0.3">
      <c r="A287" t="s">
        <v>24</v>
      </c>
      <c r="B287" t="s">
        <v>25</v>
      </c>
      <c r="C287" t="s">
        <v>26</v>
      </c>
      <c r="D287" t="s">
        <v>27</v>
      </c>
      <c r="E287" t="s">
        <v>28</v>
      </c>
      <c r="F287" t="s">
        <v>29</v>
      </c>
      <c r="G287" t="s">
        <v>115</v>
      </c>
      <c r="H287" t="s">
        <v>116</v>
      </c>
      <c r="I287" t="s">
        <v>117</v>
      </c>
      <c r="J287" t="s">
        <v>118</v>
      </c>
      <c r="K287" t="s">
        <v>129</v>
      </c>
      <c r="L287" t="s">
        <v>130</v>
      </c>
      <c r="M287" t="s">
        <v>151</v>
      </c>
      <c r="N287" t="s">
        <v>152</v>
      </c>
      <c r="O287" t="s">
        <v>155</v>
      </c>
      <c r="P287" t="s">
        <v>156</v>
      </c>
      <c r="Q287" t="s">
        <v>40</v>
      </c>
      <c r="R287" t="s">
        <v>154</v>
      </c>
      <c r="S287" t="s">
        <v>137</v>
      </c>
      <c r="T287" t="s">
        <v>138</v>
      </c>
      <c r="U287" t="s">
        <v>2353</v>
      </c>
      <c r="V287">
        <v>2000000</v>
      </c>
      <c r="W287">
        <v>0</v>
      </c>
      <c r="Y287">
        <v>0</v>
      </c>
      <c r="Z287">
        <v>0</v>
      </c>
      <c r="AA287">
        <v>0</v>
      </c>
      <c r="AB287">
        <v>2000000</v>
      </c>
      <c r="AC287" t="s">
        <v>2349</v>
      </c>
      <c r="AD287" t="s">
        <v>2350</v>
      </c>
      <c r="AE287" t="s">
        <v>2354</v>
      </c>
      <c r="AF287" t="s">
        <v>2355</v>
      </c>
      <c r="AG287" t="s">
        <v>136</v>
      </c>
      <c r="AJ287" t="s">
        <v>1311</v>
      </c>
      <c r="AK287" t="s">
        <v>1312</v>
      </c>
      <c r="AL287" t="s">
        <v>2026</v>
      </c>
      <c r="AM287" t="s">
        <v>1314</v>
      </c>
    </row>
    <row r="288" spans="1:39" x14ac:dyDescent="0.3">
      <c r="A288" t="s">
        <v>24</v>
      </c>
      <c r="B288" t="s">
        <v>25</v>
      </c>
      <c r="C288" t="s">
        <v>26</v>
      </c>
      <c r="D288" t="s">
        <v>27</v>
      </c>
      <c r="E288" t="s">
        <v>28</v>
      </c>
      <c r="F288" t="s">
        <v>29</v>
      </c>
      <c r="G288" t="s">
        <v>115</v>
      </c>
      <c r="H288" t="s">
        <v>116</v>
      </c>
      <c r="I288" t="s">
        <v>117</v>
      </c>
      <c r="J288" t="s">
        <v>118</v>
      </c>
      <c r="K288" t="s">
        <v>129</v>
      </c>
      <c r="L288" t="s">
        <v>130</v>
      </c>
      <c r="M288" t="s">
        <v>151</v>
      </c>
      <c r="N288" t="s">
        <v>152</v>
      </c>
      <c r="O288" t="s">
        <v>155</v>
      </c>
      <c r="P288" t="s">
        <v>156</v>
      </c>
      <c r="Q288" t="s">
        <v>40</v>
      </c>
      <c r="R288" t="s">
        <v>154</v>
      </c>
      <c r="S288" t="s">
        <v>137</v>
      </c>
      <c r="T288" t="s">
        <v>138</v>
      </c>
      <c r="U288" t="s">
        <v>2356</v>
      </c>
      <c r="V288">
        <v>200000</v>
      </c>
      <c r="W288">
        <v>0</v>
      </c>
      <c r="Y288">
        <v>0</v>
      </c>
      <c r="Z288">
        <v>0</v>
      </c>
      <c r="AA288">
        <v>0</v>
      </c>
      <c r="AB288">
        <v>200000</v>
      </c>
      <c r="AC288" t="s">
        <v>2349</v>
      </c>
      <c r="AD288" t="s">
        <v>2350</v>
      </c>
      <c r="AE288" t="s">
        <v>2357</v>
      </c>
      <c r="AF288" t="s">
        <v>2358</v>
      </c>
      <c r="AG288" t="s">
        <v>136</v>
      </c>
      <c r="AJ288" t="s">
        <v>1311</v>
      </c>
      <c r="AK288" t="s">
        <v>1312</v>
      </c>
      <c r="AL288" t="s">
        <v>2026</v>
      </c>
      <c r="AM288" t="s">
        <v>1314</v>
      </c>
    </row>
    <row r="289" spans="1:39" x14ac:dyDescent="0.3">
      <c r="A289" t="s">
        <v>24</v>
      </c>
      <c r="B289" t="s">
        <v>25</v>
      </c>
      <c r="C289" t="s">
        <v>26</v>
      </c>
      <c r="D289" t="s">
        <v>27</v>
      </c>
      <c r="E289" t="s">
        <v>28</v>
      </c>
      <c r="F289" t="s">
        <v>29</v>
      </c>
      <c r="G289" t="s">
        <v>115</v>
      </c>
      <c r="H289" t="s">
        <v>116</v>
      </c>
      <c r="I289" t="s">
        <v>117</v>
      </c>
      <c r="J289" t="s">
        <v>118</v>
      </c>
      <c r="K289" t="s">
        <v>129</v>
      </c>
      <c r="L289" t="s">
        <v>130</v>
      </c>
      <c r="M289" t="s">
        <v>151</v>
      </c>
      <c r="N289" t="s">
        <v>152</v>
      </c>
      <c r="O289" t="s">
        <v>155</v>
      </c>
      <c r="P289" t="s">
        <v>156</v>
      </c>
      <c r="Q289" t="s">
        <v>40</v>
      </c>
      <c r="R289" t="s">
        <v>154</v>
      </c>
      <c r="S289" t="s">
        <v>45</v>
      </c>
      <c r="T289" t="s">
        <v>46</v>
      </c>
      <c r="U289" t="s">
        <v>2359</v>
      </c>
      <c r="V289">
        <v>16800000</v>
      </c>
      <c r="W289">
        <v>0</v>
      </c>
      <c r="Y289">
        <v>0</v>
      </c>
      <c r="Z289">
        <v>0</v>
      </c>
      <c r="AA289">
        <v>0</v>
      </c>
      <c r="AB289">
        <v>16800000</v>
      </c>
      <c r="AC289" t="s">
        <v>2349</v>
      </c>
      <c r="AD289" t="s">
        <v>2360</v>
      </c>
      <c r="AE289" t="s">
        <v>2361</v>
      </c>
      <c r="AF289" t="s">
        <v>2362</v>
      </c>
      <c r="AG289" t="s">
        <v>136</v>
      </c>
      <c r="AJ289" t="s">
        <v>1311</v>
      </c>
      <c r="AK289" t="s">
        <v>1312</v>
      </c>
      <c r="AL289" t="s">
        <v>1331</v>
      </c>
      <c r="AM289" t="s">
        <v>1314</v>
      </c>
    </row>
    <row r="290" spans="1:39" x14ac:dyDescent="0.3">
      <c r="A290" t="s">
        <v>24</v>
      </c>
      <c r="B290" t="s">
        <v>25</v>
      </c>
      <c r="C290" t="s">
        <v>26</v>
      </c>
      <c r="D290" t="s">
        <v>27</v>
      </c>
      <c r="E290" t="s">
        <v>28</v>
      </c>
      <c r="F290" t="s">
        <v>29</v>
      </c>
      <c r="G290" t="s">
        <v>115</v>
      </c>
      <c r="H290" t="s">
        <v>116</v>
      </c>
      <c r="I290" t="s">
        <v>117</v>
      </c>
      <c r="J290" t="s">
        <v>118</v>
      </c>
      <c r="K290" t="s">
        <v>129</v>
      </c>
      <c r="L290" t="s">
        <v>130</v>
      </c>
      <c r="M290" t="s">
        <v>151</v>
      </c>
      <c r="N290" t="s">
        <v>152</v>
      </c>
      <c r="O290" t="s">
        <v>155</v>
      </c>
      <c r="P290" t="s">
        <v>156</v>
      </c>
      <c r="Q290" t="s">
        <v>40</v>
      </c>
      <c r="R290" t="s">
        <v>154</v>
      </c>
      <c r="S290" t="s">
        <v>45</v>
      </c>
      <c r="T290" t="s">
        <v>46</v>
      </c>
      <c r="U290" t="s">
        <v>2363</v>
      </c>
      <c r="V290">
        <v>4000000</v>
      </c>
      <c r="W290">
        <v>0</v>
      </c>
      <c r="Y290">
        <v>0</v>
      </c>
      <c r="Z290">
        <v>0</v>
      </c>
      <c r="AA290">
        <v>0</v>
      </c>
      <c r="AB290">
        <v>4000000</v>
      </c>
      <c r="AC290" t="s">
        <v>2349</v>
      </c>
      <c r="AD290" t="s">
        <v>2360</v>
      </c>
      <c r="AE290" t="s">
        <v>2364</v>
      </c>
      <c r="AF290" t="s">
        <v>2365</v>
      </c>
      <c r="AG290" t="s">
        <v>136</v>
      </c>
      <c r="AJ290" t="s">
        <v>1311</v>
      </c>
      <c r="AK290" t="s">
        <v>1312</v>
      </c>
      <c r="AL290" t="s">
        <v>1331</v>
      </c>
      <c r="AM290" t="s">
        <v>1314</v>
      </c>
    </row>
    <row r="291" spans="1:39" x14ac:dyDescent="0.3">
      <c r="A291" t="s">
        <v>24</v>
      </c>
      <c r="B291" t="s">
        <v>25</v>
      </c>
      <c r="C291" t="s">
        <v>26</v>
      </c>
      <c r="D291" t="s">
        <v>27</v>
      </c>
      <c r="E291" t="s">
        <v>28</v>
      </c>
      <c r="F291" t="s">
        <v>29</v>
      </c>
      <c r="G291" t="s">
        <v>115</v>
      </c>
      <c r="H291" t="s">
        <v>116</v>
      </c>
      <c r="I291" t="s">
        <v>117</v>
      </c>
      <c r="J291" t="s">
        <v>118</v>
      </c>
      <c r="K291" t="s">
        <v>129</v>
      </c>
      <c r="L291" t="s">
        <v>130</v>
      </c>
      <c r="M291" t="s">
        <v>151</v>
      </c>
      <c r="N291" t="s">
        <v>152</v>
      </c>
      <c r="O291" t="s">
        <v>155</v>
      </c>
      <c r="P291" t="s">
        <v>156</v>
      </c>
      <c r="Q291" t="s">
        <v>40</v>
      </c>
      <c r="R291" t="s">
        <v>154</v>
      </c>
      <c r="S291" t="s">
        <v>47</v>
      </c>
      <c r="T291" t="s">
        <v>48</v>
      </c>
      <c r="U291" t="s">
        <v>2366</v>
      </c>
      <c r="V291">
        <v>40000000</v>
      </c>
      <c r="W291">
        <v>0</v>
      </c>
      <c r="Y291">
        <v>879000</v>
      </c>
      <c r="Z291">
        <v>879000</v>
      </c>
      <c r="AA291">
        <v>2.1975000000000001E-2</v>
      </c>
      <c r="AB291">
        <v>39121000</v>
      </c>
      <c r="AC291" t="s">
        <v>2349</v>
      </c>
      <c r="AD291" t="s">
        <v>2367</v>
      </c>
      <c r="AE291" t="s">
        <v>2368</v>
      </c>
      <c r="AF291" t="s">
        <v>2369</v>
      </c>
      <c r="AG291" t="s">
        <v>136</v>
      </c>
      <c r="AJ291" t="s">
        <v>1311</v>
      </c>
      <c r="AK291" t="s">
        <v>1312</v>
      </c>
      <c r="AL291" t="s">
        <v>1336</v>
      </c>
      <c r="AM291" t="s">
        <v>1314</v>
      </c>
    </row>
    <row r="292" spans="1:39" x14ac:dyDescent="0.3">
      <c r="A292" t="s">
        <v>24</v>
      </c>
      <c r="B292" t="s">
        <v>25</v>
      </c>
      <c r="C292" t="s">
        <v>26</v>
      </c>
      <c r="D292" t="s">
        <v>27</v>
      </c>
      <c r="E292" t="s">
        <v>28</v>
      </c>
      <c r="F292" t="s">
        <v>29</v>
      </c>
      <c r="G292" t="s">
        <v>115</v>
      </c>
      <c r="H292" t="s">
        <v>116</v>
      </c>
      <c r="I292" t="s">
        <v>117</v>
      </c>
      <c r="J292" t="s">
        <v>118</v>
      </c>
      <c r="K292" t="s">
        <v>129</v>
      </c>
      <c r="L292" t="s">
        <v>130</v>
      </c>
      <c r="M292" t="s">
        <v>151</v>
      </c>
      <c r="N292" t="s">
        <v>152</v>
      </c>
      <c r="O292" t="s">
        <v>157</v>
      </c>
      <c r="P292" t="s">
        <v>158</v>
      </c>
      <c r="Q292" t="s">
        <v>40</v>
      </c>
      <c r="R292" t="s">
        <v>154</v>
      </c>
      <c r="S292" t="s">
        <v>137</v>
      </c>
      <c r="T292" t="s">
        <v>138</v>
      </c>
      <c r="U292" t="s">
        <v>2370</v>
      </c>
      <c r="V292">
        <v>10000000</v>
      </c>
      <c r="W292">
        <v>0</v>
      </c>
      <c r="Y292">
        <v>0</v>
      </c>
      <c r="Z292">
        <v>0</v>
      </c>
      <c r="AA292">
        <v>0</v>
      </c>
      <c r="AB292">
        <v>10000000</v>
      </c>
      <c r="AC292" t="s">
        <v>2371</v>
      </c>
      <c r="AD292" t="s">
        <v>2372</v>
      </c>
      <c r="AE292" t="s">
        <v>2373</v>
      </c>
      <c r="AF292" t="s">
        <v>2374</v>
      </c>
      <c r="AG292" t="s">
        <v>136</v>
      </c>
      <c r="AJ292" t="s">
        <v>1311</v>
      </c>
      <c r="AK292" t="s">
        <v>1312</v>
      </c>
      <c r="AL292" t="s">
        <v>2026</v>
      </c>
      <c r="AM292" t="s">
        <v>1314</v>
      </c>
    </row>
    <row r="293" spans="1:39" x14ac:dyDescent="0.3">
      <c r="A293" t="s">
        <v>24</v>
      </c>
      <c r="B293" t="s">
        <v>25</v>
      </c>
      <c r="C293" t="s">
        <v>26</v>
      </c>
      <c r="D293" t="s">
        <v>27</v>
      </c>
      <c r="E293" t="s">
        <v>28</v>
      </c>
      <c r="F293" t="s">
        <v>29</v>
      </c>
      <c r="G293" t="s">
        <v>115</v>
      </c>
      <c r="H293" t="s">
        <v>116</v>
      </c>
      <c r="I293" t="s">
        <v>117</v>
      </c>
      <c r="J293" t="s">
        <v>118</v>
      </c>
      <c r="K293" t="s">
        <v>129</v>
      </c>
      <c r="L293" t="s">
        <v>130</v>
      </c>
      <c r="M293" t="s">
        <v>151</v>
      </c>
      <c r="N293" t="s">
        <v>152</v>
      </c>
      <c r="O293" t="s">
        <v>157</v>
      </c>
      <c r="P293" t="s">
        <v>158</v>
      </c>
      <c r="Q293" t="s">
        <v>40</v>
      </c>
      <c r="R293" t="s">
        <v>154</v>
      </c>
      <c r="S293" t="s">
        <v>137</v>
      </c>
      <c r="T293" t="s">
        <v>138</v>
      </c>
      <c r="U293" t="s">
        <v>2375</v>
      </c>
      <c r="V293">
        <v>10000000</v>
      </c>
      <c r="W293">
        <v>0</v>
      </c>
      <c r="Y293">
        <v>0</v>
      </c>
      <c r="Z293">
        <v>0</v>
      </c>
      <c r="AA293">
        <v>0</v>
      </c>
      <c r="AB293">
        <v>10000000</v>
      </c>
      <c r="AC293" t="s">
        <v>2371</v>
      </c>
      <c r="AD293" t="s">
        <v>2372</v>
      </c>
      <c r="AE293" t="s">
        <v>2376</v>
      </c>
      <c r="AF293" t="s">
        <v>2377</v>
      </c>
      <c r="AG293" t="s">
        <v>136</v>
      </c>
      <c r="AJ293" t="s">
        <v>1311</v>
      </c>
      <c r="AK293" t="s">
        <v>1312</v>
      </c>
      <c r="AL293" t="s">
        <v>2026</v>
      </c>
      <c r="AM293" t="s">
        <v>1314</v>
      </c>
    </row>
    <row r="294" spans="1:39" x14ac:dyDescent="0.3">
      <c r="A294" t="s">
        <v>24</v>
      </c>
      <c r="B294" t="s">
        <v>25</v>
      </c>
      <c r="C294" t="s">
        <v>26</v>
      </c>
      <c r="D294" t="s">
        <v>27</v>
      </c>
      <c r="E294" t="s">
        <v>28</v>
      </c>
      <c r="F294" t="s">
        <v>29</v>
      </c>
      <c r="G294" t="s">
        <v>115</v>
      </c>
      <c r="H294" t="s">
        <v>116</v>
      </c>
      <c r="I294" t="s">
        <v>117</v>
      </c>
      <c r="J294" t="s">
        <v>118</v>
      </c>
      <c r="K294" t="s">
        <v>129</v>
      </c>
      <c r="L294" t="s">
        <v>130</v>
      </c>
      <c r="M294" t="s">
        <v>151</v>
      </c>
      <c r="N294" t="s">
        <v>152</v>
      </c>
      <c r="O294" t="s">
        <v>157</v>
      </c>
      <c r="P294" t="s">
        <v>158</v>
      </c>
      <c r="Q294" t="s">
        <v>40</v>
      </c>
      <c r="R294" t="s">
        <v>154</v>
      </c>
      <c r="S294" t="s">
        <v>47</v>
      </c>
      <c r="T294" t="s">
        <v>48</v>
      </c>
      <c r="U294" t="s">
        <v>2378</v>
      </c>
      <c r="V294">
        <v>30000000</v>
      </c>
      <c r="W294">
        <v>0</v>
      </c>
      <c r="Y294">
        <v>0</v>
      </c>
      <c r="Z294">
        <v>0</v>
      </c>
      <c r="AA294">
        <v>0</v>
      </c>
      <c r="AB294">
        <v>30000000</v>
      </c>
      <c r="AC294" t="s">
        <v>2371</v>
      </c>
      <c r="AD294" t="s">
        <v>2379</v>
      </c>
      <c r="AE294" t="s">
        <v>2380</v>
      </c>
      <c r="AF294" t="s">
        <v>2381</v>
      </c>
      <c r="AG294" t="s">
        <v>136</v>
      </c>
      <c r="AJ294" t="s">
        <v>1311</v>
      </c>
      <c r="AK294" t="s">
        <v>1312</v>
      </c>
      <c r="AL294" t="s">
        <v>1336</v>
      </c>
      <c r="AM294" t="s">
        <v>1314</v>
      </c>
    </row>
    <row r="295" spans="1:39" x14ac:dyDescent="0.3">
      <c r="A295" t="s">
        <v>24</v>
      </c>
      <c r="B295" t="s">
        <v>25</v>
      </c>
      <c r="C295" t="s">
        <v>26</v>
      </c>
      <c r="D295" t="s">
        <v>27</v>
      </c>
      <c r="E295" t="s">
        <v>28</v>
      </c>
      <c r="F295" t="s">
        <v>29</v>
      </c>
      <c r="G295" t="s">
        <v>115</v>
      </c>
      <c r="H295" t="s">
        <v>116</v>
      </c>
      <c r="I295" t="s">
        <v>117</v>
      </c>
      <c r="J295" t="s">
        <v>118</v>
      </c>
      <c r="K295" t="s">
        <v>129</v>
      </c>
      <c r="L295" t="s">
        <v>130</v>
      </c>
      <c r="M295" t="s">
        <v>151</v>
      </c>
      <c r="N295" t="s">
        <v>152</v>
      </c>
      <c r="O295" t="s">
        <v>157</v>
      </c>
      <c r="P295" t="s">
        <v>158</v>
      </c>
      <c r="Q295" t="s">
        <v>40</v>
      </c>
      <c r="R295" t="s">
        <v>154</v>
      </c>
      <c r="S295" t="s">
        <v>47</v>
      </c>
      <c r="T295" t="s">
        <v>48</v>
      </c>
      <c r="U295" t="s">
        <v>2382</v>
      </c>
      <c r="V295">
        <v>20000000</v>
      </c>
      <c r="W295">
        <v>0</v>
      </c>
      <c r="Y295">
        <v>0</v>
      </c>
      <c r="Z295">
        <v>0</v>
      </c>
      <c r="AA295">
        <v>0</v>
      </c>
      <c r="AB295">
        <v>20000000</v>
      </c>
      <c r="AC295" t="s">
        <v>2371</v>
      </c>
      <c r="AD295" t="s">
        <v>2379</v>
      </c>
      <c r="AE295" t="s">
        <v>2383</v>
      </c>
      <c r="AF295" t="s">
        <v>2384</v>
      </c>
      <c r="AG295" t="s">
        <v>136</v>
      </c>
      <c r="AJ295" t="s">
        <v>1311</v>
      </c>
      <c r="AK295" t="s">
        <v>1312</v>
      </c>
      <c r="AL295" t="s">
        <v>1336</v>
      </c>
      <c r="AM295" t="s">
        <v>1314</v>
      </c>
    </row>
    <row r="296" spans="1:39" x14ac:dyDescent="0.3">
      <c r="A296" t="s">
        <v>24</v>
      </c>
      <c r="B296" t="s">
        <v>25</v>
      </c>
      <c r="C296" t="s">
        <v>26</v>
      </c>
      <c r="D296" t="s">
        <v>27</v>
      </c>
      <c r="E296" t="s">
        <v>28</v>
      </c>
      <c r="F296" t="s">
        <v>29</v>
      </c>
      <c r="G296" t="s">
        <v>115</v>
      </c>
      <c r="H296" t="s">
        <v>116</v>
      </c>
      <c r="I296" t="s">
        <v>117</v>
      </c>
      <c r="J296" t="s">
        <v>118</v>
      </c>
      <c r="K296" t="s">
        <v>129</v>
      </c>
      <c r="L296" t="s">
        <v>130</v>
      </c>
      <c r="M296" t="s">
        <v>151</v>
      </c>
      <c r="N296" t="s">
        <v>152</v>
      </c>
      <c r="O296" t="s">
        <v>159</v>
      </c>
      <c r="P296" t="s">
        <v>160</v>
      </c>
      <c r="Q296" t="s">
        <v>40</v>
      </c>
      <c r="R296" t="s">
        <v>161</v>
      </c>
      <c r="S296" t="s">
        <v>42</v>
      </c>
      <c r="T296" t="s">
        <v>43</v>
      </c>
      <c r="U296" t="s">
        <v>2385</v>
      </c>
      <c r="V296">
        <v>30200000</v>
      </c>
      <c r="W296">
        <v>0</v>
      </c>
      <c r="Y296">
        <v>0</v>
      </c>
      <c r="Z296">
        <v>0</v>
      </c>
      <c r="AA296">
        <v>0</v>
      </c>
      <c r="AB296">
        <v>30200000</v>
      </c>
      <c r="AC296" t="s">
        <v>2386</v>
      </c>
      <c r="AD296" t="s">
        <v>2387</v>
      </c>
      <c r="AE296" t="s">
        <v>2388</v>
      </c>
      <c r="AF296" t="s">
        <v>2389</v>
      </c>
      <c r="AG296" t="s">
        <v>136</v>
      </c>
      <c r="AJ296" t="s">
        <v>1311</v>
      </c>
      <c r="AK296" t="s">
        <v>1312</v>
      </c>
      <c r="AL296" t="s">
        <v>1313</v>
      </c>
      <c r="AM296" t="s">
        <v>1314</v>
      </c>
    </row>
    <row r="297" spans="1:39" x14ac:dyDescent="0.3">
      <c r="A297" t="s">
        <v>24</v>
      </c>
      <c r="B297" t="s">
        <v>25</v>
      </c>
      <c r="C297" t="s">
        <v>26</v>
      </c>
      <c r="D297" t="s">
        <v>27</v>
      </c>
      <c r="E297" t="s">
        <v>28</v>
      </c>
      <c r="F297" t="s">
        <v>29</v>
      </c>
      <c r="G297" t="s">
        <v>115</v>
      </c>
      <c r="H297" t="s">
        <v>116</v>
      </c>
      <c r="I297" t="s">
        <v>117</v>
      </c>
      <c r="J297" t="s">
        <v>118</v>
      </c>
      <c r="K297" t="s">
        <v>129</v>
      </c>
      <c r="L297" t="s">
        <v>130</v>
      </c>
      <c r="M297" t="s">
        <v>151</v>
      </c>
      <c r="N297" t="s">
        <v>152</v>
      </c>
      <c r="O297" t="s">
        <v>159</v>
      </c>
      <c r="P297" t="s">
        <v>160</v>
      </c>
      <c r="Q297" t="s">
        <v>40</v>
      </c>
      <c r="R297" t="s">
        <v>161</v>
      </c>
      <c r="S297" t="s">
        <v>137</v>
      </c>
      <c r="T297" t="s">
        <v>138</v>
      </c>
      <c r="U297" t="s">
        <v>2390</v>
      </c>
      <c r="V297">
        <v>12000000</v>
      </c>
      <c r="W297">
        <v>0</v>
      </c>
      <c r="Y297">
        <v>0</v>
      </c>
      <c r="Z297">
        <v>0</v>
      </c>
      <c r="AA297">
        <v>0</v>
      </c>
      <c r="AB297">
        <v>12000000</v>
      </c>
      <c r="AC297" t="s">
        <v>2386</v>
      </c>
      <c r="AD297" t="s">
        <v>2391</v>
      </c>
      <c r="AE297" t="s">
        <v>2392</v>
      </c>
      <c r="AF297" t="s">
        <v>2393</v>
      </c>
      <c r="AG297" t="s">
        <v>136</v>
      </c>
      <c r="AJ297" t="s">
        <v>1311</v>
      </c>
      <c r="AK297" t="s">
        <v>1312</v>
      </c>
      <c r="AL297" t="s">
        <v>2026</v>
      </c>
      <c r="AM297" t="s">
        <v>1314</v>
      </c>
    </row>
    <row r="298" spans="1:39" x14ac:dyDescent="0.3">
      <c r="A298" t="s">
        <v>24</v>
      </c>
      <c r="B298" t="s">
        <v>25</v>
      </c>
      <c r="C298" t="s">
        <v>26</v>
      </c>
      <c r="D298" t="s">
        <v>27</v>
      </c>
      <c r="E298" t="s">
        <v>28</v>
      </c>
      <c r="F298" t="s">
        <v>29</v>
      </c>
      <c r="G298" t="s">
        <v>115</v>
      </c>
      <c r="H298" t="s">
        <v>116</v>
      </c>
      <c r="I298" t="s">
        <v>117</v>
      </c>
      <c r="J298" t="s">
        <v>118</v>
      </c>
      <c r="K298" t="s">
        <v>129</v>
      </c>
      <c r="L298" t="s">
        <v>130</v>
      </c>
      <c r="M298" t="s">
        <v>151</v>
      </c>
      <c r="N298" t="s">
        <v>152</v>
      </c>
      <c r="O298" t="s">
        <v>159</v>
      </c>
      <c r="P298" t="s">
        <v>160</v>
      </c>
      <c r="Q298" t="s">
        <v>40</v>
      </c>
      <c r="R298" t="s">
        <v>161</v>
      </c>
      <c r="S298" t="s">
        <v>137</v>
      </c>
      <c r="T298" t="s">
        <v>138</v>
      </c>
      <c r="U298" t="s">
        <v>2394</v>
      </c>
      <c r="V298">
        <v>12000000</v>
      </c>
      <c r="W298">
        <v>0</v>
      </c>
      <c r="Y298">
        <v>0</v>
      </c>
      <c r="Z298">
        <v>0</v>
      </c>
      <c r="AA298">
        <v>0</v>
      </c>
      <c r="AB298">
        <v>12000000</v>
      </c>
      <c r="AC298" t="s">
        <v>2386</v>
      </c>
      <c r="AD298" t="s">
        <v>2391</v>
      </c>
      <c r="AE298" t="s">
        <v>2395</v>
      </c>
      <c r="AF298" t="s">
        <v>2396</v>
      </c>
      <c r="AG298" t="s">
        <v>136</v>
      </c>
      <c r="AJ298" t="s">
        <v>1311</v>
      </c>
      <c r="AK298" t="s">
        <v>1312</v>
      </c>
      <c r="AL298" t="s">
        <v>2026</v>
      </c>
      <c r="AM298" t="s">
        <v>1314</v>
      </c>
    </row>
    <row r="299" spans="1:39" x14ac:dyDescent="0.3">
      <c r="A299" t="s">
        <v>24</v>
      </c>
      <c r="B299" t="s">
        <v>25</v>
      </c>
      <c r="C299" t="s">
        <v>26</v>
      </c>
      <c r="D299" t="s">
        <v>27</v>
      </c>
      <c r="E299" t="s">
        <v>28</v>
      </c>
      <c r="F299" t="s">
        <v>29</v>
      </c>
      <c r="G299" t="s">
        <v>115</v>
      </c>
      <c r="H299" t="s">
        <v>116</v>
      </c>
      <c r="I299" t="s">
        <v>117</v>
      </c>
      <c r="J299" t="s">
        <v>118</v>
      </c>
      <c r="K299" t="s">
        <v>129</v>
      </c>
      <c r="L299" t="s">
        <v>130</v>
      </c>
      <c r="M299" t="s">
        <v>151</v>
      </c>
      <c r="N299" t="s">
        <v>152</v>
      </c>
      <c r="O299" t="s">
        <v>159</v>
      </c>
      <c r="P299" t="s">
        <v>160</v>
      </c>
      <c r="Q299" t="s">
        <v>40</v>
      </c>
      <c r="R299" t="s">
        <v>161</v>
      </c>
      <c r="S299" t="s">
        <v>47</v>
      </c>
      <c r="T299" t="s">
        <v>48</v>
      </c>
      <c r="U299" t="s">
        <v>2397</v>
      </c>
      <c r="V299">
        <v>222200000</v>
      </c>
      <c r="W299">
        <v>0</v>
      </c>
      <c r="Y299">
        <v>0</v>
      </c>
      <c r="Z299">
        <v>0</v>
      </c>
      <c r="AA299">
        <v>0</v>
      </c>
      <c r="AB299">
        <v>222200000</v>
      </c>
      <c r="AC299" t="s">
        <v>2386</v>
      </c>
      <c r="AD299" t="s">
        <v>2398</v>
      </c>
      <c r="AE299" t="s">
        <v>2399</v>
      </c>
      <c r="AF299" t="s">
        <v>2400</v>
      </c>
      <c r="AG299" t="s">
        <v>136</v>
      </c>
      <c r="AJ299" t="s">
        <v>1311</v>
      </c>
      <c r="AK299" t="s">
        <v>1312</v>
      </c>
      <c r="AL299" t="s">
        <v>1336</v>
      </c>
      <c r="AM299" t="s">
        <v>1314</v>
      </c>
    </row>
    <row r="300" spans="1:39" x14ac:dyDescent="0.3">
      <c r="A300" t="s">
        <v>24</v>
      </c>
      <c r="B300" t="s">
        <v>25</v>
      </c>
      <c r="C300" t="s">
        <v>26</v>
      </c>
      <c r="D300" t="s">
        <v>27</v>
      </c>
      <c r="E300" t="s">
        <v>28</v>
      </c>
      <c r="F300" t="s">
        <v>29</v>
      </c>
      <c r="G300" t="s">
        <v>115</v>
      </c>
      <c r="H300" t="s">
        <v>116</v>
      </c>
      <c r="I300" t="s">
        <v>117</v>
      </c>
      <c r="J300" t="s">
        <v>118</v>
      </c>
      <c r="K300" t="s">
        <v>129</v>
      </c>
      <c r="L300" t="s">
        <v>130</v>
      </c>
      <c r="M300" t="s">
        <v>151</v>
      </c>
      <c r="N300" t="s">
        <v>152</v>
      </c>
      <c r="O300" t="s">
        <v>159</v>
      </c>
      <c r="P300" t="s">
        <v>160</v>
      </c>
      <c r="Q300" t="s">
        <v>40</v>
      </c>
      <c r="R300" t="s">
        <v>161</v>
      </c>
      <c r="S300" t="s">
        <v>72</v>
      </c>
      <c r="T300" t="s">
        <v>73</v>
      </c>
      <c r="U300" t="s">
        <v>2401</v>
      </c>
      <c r="V300">
        <v>31500000</v>
      </c>
      <c r="W300">
        <v>0</v>
      </c>
      <c r="Y300">
        <v>0</v>
      </c>
      <c r="Z300">
        <v>0</v>
      </c>
      <c r="AA300">
        <v>0</v>
      </c>
      <c r="AB300">
        <v>31500000</v>
      </c>
      <c r="AC300" t="s">
        <v>2386</v>
      </c>
      <c r="AD300" t="s">
        <v>2402</v>
      </c>
      <c r="AE300" t="s">
        <v>2403</v>
      </c>
      <c r="AF300" t="s">
        <v>2404</v>
      </c>
      <c r="AG300" t="s">
        <v>136</v>
      </c>
      <c r="AJ300" t="s">
        <v>1311</v>
      </c>
      <c r="AK300" t="s">
        <v>1312</v>
      </c>
      <c r="AL300" t="s">
        <v>1336</v>
      </c>
      <c r="AM300" t="s">
        <v>1314</v>
      </c>
    </row>
    <row r="301" spans="1:39" x14ac:dyDescent="0.3">
      <c r="A301" t="s">
        <v>24</v>
      </c>
      <c r="B301" t="s">
        <v>25</v>
      </c>
      <c r="C301" t="s">
        <v>26</v>
      </c>
      <c r="D301" t="s">
        <v>27</v>
      </c>
      <c r="E301" t="s">
        <v>28</v>
      </c>
      <c r="F301" t="s">
        <v>29</v>
      </c>
      <c r="G301" t="s">
        <v>115</v>
      </c>
      <c r="H301" t="s">
        <v>116</v>
      </c>
      <c r="I301" t="s">
        <v>117</v>
      </c>
      <c r="J301" t="s">
        <v>118</v>
      </c>
      <c r="K301" t="s">
        <v>129</v>
      </c>
      <c r="L301" t="s">
        <v>130</v>
      </c>
      <c r="M301" t="s">
        <v>151</v>
      </c>
      <c r="N301" t="s">
        <v>152</v>
      </c>
      <c r="O301" t="s">
        <v>159</v>
      </c>
      <c r="P301" t="s">
        <v>160</v>
      </c>
      <c r="Q301" t="s">
        <v>40</v>
      </c>
      <c r="R301" t="s">
        <v>161</v>
      </c>
      <c r="S301" t="s">
        <v>72</v>
      </c>
      <c r="T301" t="s">
        <v>73</v>
      </c>
      <c r="U301" t="s">
        <v>2405</v>
      </c>
      <c r="V301">
        <v>22500000</v>
      </c>
      <c r="W301">
        <v>0</v>
      </c>
      <c r="Y301">
        <v>0</v>
      </c>
      <c r="Z301">
        <v>0</v>
      </c>
      <c r="AA301">
        <v>0</v>
      </c>
      <c r="AB301">
        <v>22500000</v>
      </c>
      <c r="AC301" t="s">
        <v>2386</v>
      </c>
      <c r="AD301" t="s">
        <v>2402</v>
      </c>
      <c r="AE301" t="s">
        <v>2406</v>
      </c>
      <c r="AF301" t="s">
        <v>2407</v>
      </c>
      <c r="AG301" t="s">
        <v>136</v>
      </c>
      <c r="AJ301" t="s">
        <v>1311</v>
      </c>
      <c r="AK301" t="s">
        <v>1312</v>
      </c>
      <c r="AL301" t="s">
        <v>1336</v>
      </c>
      <c r="AM301" t="s">
        <v>1314</v>
      </c>
    </row>
    <row r="302" spans="1:39" x14ac:dyDescent="0.3">
      <c r="A302" t="s">
        <v>24</v>
      </c>
      <c r="B302" t="s">
        <v>25</v>
      </c>
      <c r="C302" t="s">
        <v>26</v>
      </c>
      <c r="D302" t="s">
        <v>27</v>
      </c>
      <c r="E302" t="s">
        <v>28</v>
      </c>
      <c r="F302" t="s">
        <v>29</v>
      </c>
      <c r="G302" t="s">
        <v>115</v>
      </c>
      <c r="H302" t="s">
        <v>116</v>
      </c>
      <c r="I302" t="s">
        <v>117</v>
      </c>
      <c r="J302" t="s">
        <v>118</v>
      </c>
      <c r="K302" t="s">
        <v>129</v>
      </c>
      <c r="L302" t="s">
        <v>130</v>
      </c>
      <c r="M302" t="s">
        <v>151</v>
      </c>
      <c r="N302" t="s">
        <v>152</v>
      </c>
      <c r="O302" t="s">
        <v>159</v>
      </c>
      <c r="P302" t="s">
        <v>160</v>
      </c>
      <c r="Q302" t="s">
        <v>40</v>
      </c>
      <c r="R302" t="s">
        <v>161</v>
      </c>
      <c r="S302" t="s">
        <v>162</v>
      </c>
      <c r="T302" t="s">
        <v>163</v>
      </c>
      <c r="U302" t="s">
        <v>2408</v>
      </c>
      <c r="V302">
        <v>2000000000</v>
      </c>
      <c r="W302">
        <v>0</v>
      </c>
      <c r="Y302">
        <v>0</v>
      </c>
      <c r="Z302">
        <v>0</v>
      </c>
      <c r="AA302">
        <v>0</v>
      </c>
      <c r="AB302">
        <v>2000000000</v>
      </c>
      <c r="AC302" t="s">
        <v>2386</v>
      </c>
      <c r="AD302" t="s">
        <v>2409</v>
      </c>
      <c r="AE302" t="s">
        <v>2410</v>
      </c>
      <c r="AF302" t="s">
        <v>2411</v>
      </c>
      <c r="AG302" t="s">
        <v>136</v>
      </c>
      <c r="AJ302" t="s">
        <v>1311</v>
      </c>
      <c r="AK302" t="s">
        <v>1312</v>
      </c>
      <c r="AL302" t="s">
        <v>1336</v>
      </c>
      <c r="AM302" t="s">
        <v>1314</v>
      </c>
    </row>
    <row r="303" spans="1:39" x14ac:dyDescent="0.3">
      <c r="A303" t="s">
        <v>24</v>
      </c>
      <c r="B303" t="s">
        <v>25</v>
      </c>
      <c r="C303" t="s">
        <v>26</v>
      </c>
      <c r="D303" t="s">
        <v>27</v>
      </c>
      <c r="E303" t="s">
        <v>28</v>
      </c>
      <c r="F303" t="s">
        <v>29</v>
      </c>
      <c r="G303" t="s">
        <v>115</v>
      </c>
      <c r="H303" t="s">
        <v>116</v>
      </c>
      <c r="I303" t="s">
        <v>117</v>
      </c>
      <c r="J303" t="s">
        <v>118</v>
      </c>
      <c r="K303" t="s">
        <v>129</v>
      </c>
      <c r="L303" t="s">
        <v>130</v>
      </c>
      <c r="M303" t="s">
        <v>151</v>
      </c>
      <c r="N303" t="s">
        <v>152</v>
      </c>
      <c r="O303" t="s">
        <v>159</v>
      </c>
      <c r="P303" t="s">
        <v>160</v>
      </c>
      <c r="Q303" t="s">
        <v>51</v>
      </c>
      <c r="R303" t="s">
        <v>164</v>
      </c>
      <c r="S303" t="s">
        <v>42</v>
      </c>
      <c r="T303" t="s">
        <v>43</v>
      </c>
      <c r="U303" t="s">
        <v>2412</v>
      </c>
      <c r="V303">
        <v>6000000</v>
      </c>
      <c r="W303">
        <v>0</v>
      </c>
      <c r="Y303">
        <v>0</v>
      </c>
      <c r="Z303">
        <v>0</v>
      </c>
      <c r="AA303">
        <v>0</v>
      </c>
      <c r="AB303">
        <v>6000000</v>
      </c>
      <c r="AC303" t="s">
        <v>2413</v>
      </c>
      <c r="AD303" t="s">
        <v>2414</v>
      </c>
      <c r="AE303" t="s">
        <v>2415</v>
      </c>
      <c r="AF303" t="s">
        <v>2416</v>
      </c>
      <c r="AG303" t="s">
        <v>136</v>
      </c>
      <c r="AJ303" t="s">
        <v>1311</v>
      </c>
      <c r="AK303" t="s">
        <v>1312</v>
      </c>
      <c r="AL303" t="s">
        <v>1313</v>
      </c>
      <c r="AM303" t="s">
        <v>1314</v>
      </c>
    </row>
    <row r="304" spans="1:39" x14ac:dyDescent="0.3">
      <c r="A304" t="s">
        <v>24</v>
      </c>
      <c r="B304" t="s">
        <v>25</v>
      </c>
      <c r="C304" t="s">
        <v>26</v>
      </c>
      <c r="D304" t="s">
        <v>27</v>
      </c>
      <c r="E304" t="s">
        <v>28</v>
      </c>
      <c r="F304" t="s">
        <v>29</v>
      </c>
      <c r="G304" t="s">
        <v>115</v>
      </c>
      <c r="H304" t="s">
        <v>116</v>
      </c>
      <c r="I304" t="s">
        <v>117</v>
      </c>
      <c r="J304" t="s">
        <v>118</v>
      </c>
      <c r="K304" t="s">
        <v>129</v>
      </c>
      <c r="L304" t="s">
        <v>130</v>
      </c>
      <c r="M304" t="s">
        <v>151</v>
      </c>
      <c r="N304" t="s">
        <v>152</v>
      </c>
      <c r="O304" t="s">
        <v>159</v>
      </c>
      <c r="P304" t="s">
        <v>160</v>
      </c>
      <c r="Q304" t="s">
        <v>51</v>
      </c>
      <c r="R304" t="s">
        <v>164</v>
      </c>
      <c r="S304" t="s">
        <v>42</v>
      </c>
      <c r="T304" t="s">
        <v>43</v>
      </c>
      <c r="U304" t="s">
        <v>2417</v>
      </c>
      <c r="V304">
        <v>6000000</v>
      </c>
      <c r="W304">
        <v>0</v>
      </c>
      <c r="Y304">
        <v>0</v>
      </c>
      <c r="Z304">
        <v>0</v>
      </c>
      <c r="AA304">
        <v>0</v>
      </c>
      <c r="AB304">
        <v>6000000</v>
      </c>
      <c r="AC304" t="s">
        <v>2413</v>
      </c>
      <c r="AD304" t="s">
        <v>2414</v>
      </c>
      <c r="AE304" t="s">
        <v>2418</v>
      </c>
      <c r="AF304" t="s">
        <v>2419</v>
      </c>
      <c r="AG304" t="s">
        <v>136</v>
      </c>
      <c r="AJ304" t="s">
        <v>1311</v>
      </c>
      <c r="AK304" t="s">
        <v>1312</v>
      </c>
      <c r="AL304" t="s">
        <v>1313</v>
      </c>
      <c r="AM304" t="s">
        <v>1314</v>
      </c>
    </row>
    <row r="305" spans="1:39" x14ac:dyDescent="0.3">
      <c r="A305" t="s">
        <v>24</v>
      </c>
      <c r="B305" t="s">
        <v>25</v>
      </c>
      <c r="C305" t="s">
        <v>26</v>
      </c>
      <c r="D305" t="s">
        <v>27</v>
      </c>
      <c r="E305" t="s">
        <v>28</v>
      </c>
      <c r="F305" t="s">
        <v>29</v>
      </c>
      <c r="G305" t="s">
        <v>115</v>
      </c>
      <c r="H305" t="s">
        <v>116</v>
      </c>
      <c r="I305" t="s">
        <v>117</v>
      </c>
      <c r="J305" t="s">
        <v>118</v>
      </c>
      <c r="K305" t="s">
        <v>129</v>
      </c>
      <c r="L305" t="s">
        <v>130</v>
      </c>
      <c r="M305" t="s">
        <v>151</v>
      </c>
      <c r="N305" t="s">
        <v>152</v>
      </c>
      <c r="O305" t="s">
        <v>159</v>
      </c>
      <c r="P305" t="s">
        <v>160</v>
      </c>
      <c r="Q305" t="s">
        <v>51</v>
      </c>
      <c r="R305" t="s">
        <v>164</v>
      </c>
      <c r="S305" t="s">
        <v>42</v>
      </c>
      <c r="T305" t="s">
        <v>43</v>
      </c>
      <c r="U305" t="s">
        <v>2420</v>
      </c>
      <c r="V305">
        <v>6000000</v>
      </c>
      <c r="W305">
        <v>0</v>
      </c>
      <c r="Y305">
        <v>0</v>
      </c>
      <c r="Z305">
        <v>0</v>
      </c>
      <c r="AA305">
        <v>0</v>
      </c>
      <c r="AB305">
        <v>6000000</v>
      </c>
      <c r="AC305" t="s">
        <v>2413</v>
      </c>
      <c r="AD305" t="s">
        <v>2414</v>
      </c>
      <c r="AE305" t="s">
        <v>2421</v>
      </c>
      <c r="AF305" t="s">
        <v>2422</v>
      </c>
      <c r="AG305" t="s">
        <v>136</v>
      </c>
      <c r="AJ305" t="s">
        <v>1311</v>
      </c>
      <c r="AK305" t="s">
        <v>1312</v>
      </c>
      <c r="AL305" t="s">
        <v>1313</v>
      </c>
      <c r="AM305" t="s">
        <v>1314</v>
      </c>
    </row>
    <row r="306" spans="1:39" x14ac:dyDescent="0.3">
      <c r="A306" t="s">
        <v>24</v>
      </c>
      <c r="B306" t="s">
        <v>25</v>
      </c>
      <c r="C306" t="s">
        <v>26</v>
      </c>
      <c r="D306" t="s">
        <v>27</v>
      </c>
      <c r="E306" t="s">
        <v>28</v>
      </c>
      <c r="F306" t="s">
        <v>29</v>
      </c>
      <c r="G306" t="s">
        <v>115</v>
      </c>
      <c r="H306" t="s">
        <v>116</v>
      </c>
      <c r="I306" t="s">
        <v>117</v>
      </c>
      <c r="J306" t="s">
        <v>118</v>
      </c>
      <c r="K306" t="s">
        <v>129</v>
      </c>
      <c r="L306" t="s">
        <v>130</v>
      </c>
      <c r="M306" t="s">
        <v>151</v>
      </c>
      <c r="N306" t="s">
        <v>152</v>
      </c>
      <c r="O306" t="s">
        <v>159</v>
      </c>
      <c r="P306" t="s">
        <v>160</v>
      </c>
      <c r="Q306" t="s">
        <v>51</v>
      </c>
      <c r="R306" t="s">
        <v>164</v>
      </c>
      <c r="S306" t="s">
        <v>42</v>
      </c>
      <c r="T306" t="s">
        <v>43</v>
      </c>
      <c r="U306" t="s">
        <v>2423</v>
      </c>
      <c r="V306">
        <v>6000000</v>
      </c>
      <c r="W306">
        <v>0</v>
      </c>
      <c r="Y306">
        <v>0</v>
      </c>
      <c r="Z306">
        <v>0</v>
      </c>
      <c r="AA306">
        <v>0</v>
      </c>
      <c r="AB306">
        <v>6000000</v>
      </c>
      <c r="AC306" t="s">
        <v>2413</v>
      </c>
      <c r="AD306" t="s">
        <v>2414</v>
      </c>
      <c r="AE306" t="s">
        <v>2424</v>
      </c>
      <c r="AF306" t="s">
        <v>2425</v>
      </c>
      <c r="AG306" t="s">
        <v>136</v>
      </c>
      <c r="AJ306" t="s">
        <v>1311</v>
      </c>
      <c r="AK306" t="s">
        <v>1312</v>
      </c>
      <c r="AL306" t="s">
        <v>1313</v>
      </c>
      <c r="AM306" t="s">
        <v>1314</v>
      </c>
    </row>
    <row r="307" spans="1:39" x14ac:dyDescent="0.3">
      <c r="A307" t="s">
        <v>24</v>
      </c>
      <c r="B307" t="s">
        <v>25</v>
      </c>
      <c r="C307" t="s">
        <v>26</v>
      </c>
      <c r="D307" t="s">
        <v>27</v>
      </c>
      <c r="E307" t="s">
        <v>28</v>
      </c>
      <c r="F307" t="s">
        <v>29</v>
      </c>
      <c r="G307" t="s">
        <v>115</v>
      </c>
      <c r="H307" t="s">
        <v>116</v>
      </c>
      <c r="I307" t="s">
        <v>117</v>
      </c>
      <c r="J307" t="s">
        <v>118</v>
      </c>
      <c r="K307" t="s">
        <v>129</v>
      </c>
      <c r="L307" t="s">
        <v>130</v>
      </c>
      <c r="M307" t="s">
        <v>151</v>
      </c>
      <c r="N307" t="s">
        <v>152</v>
      </c>
      <c r="O307" t="s">
        <v>159</v>
      </c>
      <c r="P307" t="s">
        <v>160</v>
      </c>
      <c r="Q307" t="s">
        <v>51</v>
      </c>
      <c r="R307" t="s">
        <v>164</v>
      </c>
      <c r="S307" t="s">
        <v>67</v>
      </c>
      <c r="T307" t="s">
        <v>68</v>
      </c>
      <c r="U307" t="s">
        <v>2426</v>
      </c>
      <c r="V307">
        <v>12000000</v>
      </c>
      <c r="W307">
        <v>0</v>
      </c>
      <c r="Y307">
        <v>0</v>
      </c>
      <c r="Z307">
        <v>0</v>
      </c>
      <c r="AA307">
        <v>0</v>
      </c>
      <c r="AB307">
        <v>12000000</v>
      </c>
      <c r="AC307" t="s">
        <v>2413</v>
      </c>
      <c r="AD307" t="s">
        <v>2427</v>
      </c>
      <c r="AE307" t="s">
        <v>2428</v>
      </c>
      <c r="AF307" t="s">
        <v>2429</v>
      </c>
      <c r="AG307" t="s">
        <v>136</v>
      </c>
      <c r="AJ307" t="s">
        <v>1311</v>
      </c>
      <c r="AK307" t="s">
        <v>1312</v>
      </c>
      <c r="AL307" t="s">
        <v>1485</v>
      </c>
      <c r="AM307" t="s">
        <v>1486</v>
      </c>
    </row>
    <row r="308" spans="1:39" x14ac:dyDescent="0.3">
      <c r="A308" t="s">
        <v>24</v>
      </c>
      <c r="B308" t="s">
        <v>25</v>
      </c>
      <c r="C308" t="s">
        <v>26</v>
      </c>
      <c r="D308" t="s">
        <v>27</v>
      </c>
      <c r="E308" t="s">
        <v>28</v>
      </c>
      <c r="F308" t="s">
        <v>29</v>
      </c>
      <c r="G308" t="s">
        <v>115</v>
      </c>
      <c r="H308" t="s">
        <v>116</v>
      </c>
      <c r="I308" t="s">
        <v>117</v>
      </c>
      <c r="J308" t="s">
        <v>118</v>
      </c>
      <c r="K308" t="s">
        <v>129</v>
      </c>
      <c r="L308" t="s">
        <v>130</v>
      </c>
      <c r="M308" t="s">
        <v>151</v>
      </c>
      <c r="N308" t="s">
        <v>152</v>
      </c>
      <c r="O308" t="s">
        <v>159</v>
      </c>
      <c r="P308" t="s">
        <v>160</v>
      </c>
      <c r="Q308" t="s">
        <v>51</v>
      </c>
      <c r="R308" t="s">
        <v>164</v>
      </c>
      <c r="S308" t="s">
        <v>137</v>
      </c>
      <c r="T308" t="s">
        <v>138</v>
      </c>
      <c r="U308" t="s">
        <v>2430</v>
      </c>
      <c r="V308">
        <v>12000000</v>
      </c>
      <c r="W308">
        <v>0</v>
      </c>
      <c r="Y308">
        <v>0</v>
      </c>
      <c r="Z308">
        <v>0</v>
      </c>
      <c r="AA308">
        <v>0</v>
      </c>
      <c r="AB308">
        <v>12000000</v>
      </c>
      <c r="AC308" t="s">
        <v>2413</v>
      </c>
      <c r="AD308" t="s">
        <v>2431</v>
      </c>
      <c r="AE308" t="s">
        <v>2432</v>
      </c>
      <c r="AF308" t="s">
        <v>2433</v>
      </c>
      <c r="AG308" t="s">
        <v>136</v>
      </c>
      <c r="AJ308" t="s">
        <v>1311</v>
      </c>
      <c r="AK308" t="s">
        <v>1312</v>
      </c>
      <c r="AL308" t="s">
        <v>2026</v>
      </c>
      <c r="AM308" t="s">
        <v>1314</v>
      </c>
    </row>
    <row r="309" spans="1:39" x14ac:dyDescent="0.3">
      <c r="A309" t="s">
        <v>24</v>
      </c>
      <c r="B309" t="s">
        <v>25</v>
      </c>
      <c r="C309" t="s">
        <v>26</v>
      </c>
      <c r="D309" t="s">
        <v>27</v>
      </c>
      <c r="E309" t="s">
        <v>28</v>
      </c>
      <c r="F309" t="s">
        <v>29</v>
      </c>
      <c r="G309" t="s">
        <v>115</v>
      </c>
      <c r="H309" t="s">
        <v>116</v>
      </c>
      <c r="I309" t="s">
        <v>117</v>
      </c>
      <c r="J309" t="s">
        <v>118</v>
      </c>
      <c r="K309" t="s">
        <v>129</v>
      </c>
      <c r="L309" t="s">
        <v>130</v>
      </c>
      <c r="M309" t="s">
        <v>151</v>
      </c>
      <c r="N309" t="s">
        <v>152</v>
      </c>
      <c r="O309" t="s">
        <v>159</v>
      </c>
      <c r="P309" t="s">
        <v>160</v>
      </c>
      <c r="Q309" t="s">
        <v>51</v>
      </c>
      <c r="R309" t="s">
        <v>164</v>
      </c>
      <c r="S309" t="s">
        <v>137</v>
      </c>
      <c r="T309" t="s">
        <v>138</v>
      </c>
      <c r="U309" t="s">
        <v>2434</v>
      </c>
      <c r="V309">
        <v>12000000</v>
      </c>
      <c r="W309">
        <v>0</v>
      </c>
      <c r="Y309">
        <v>0</v>
      </c>
      <c r="Z309">
        <v>0</v>
      </c>
      <c r="AA309">
        <v>0</v>
      </c>
      <c r="AB309">
        <v>12000000</v>
      </c>
      <c r="AC309" t="s">
        <v>2413</v>
      </c>
      <c r="AD309" t="s">
        <v>2431</v>
      </c>
      <c r="AE309" t="s">
        <v>2435</v>
      </c>
      <c r="AF309" t="s">
        <v>2436</v>
      </c>
      <c r="AG309" t="s">
        <v>136</v>
      </c>
      <c r="AJ309" t="s">
        <v>1311</v>
      </c>
      <c r="AK309" t="s">
        <v>1312</v>
      </c>
      <c r="AL309" t="s">
        <v>2026</v>
      </c>
      <c r="AM309" t="s">
        <v>1314</v>
      </c>
    </row>
    <row r="310" spans="1:39" x14ac:dyDescent="0.3">
      <c r="A310" t="s">
        <v>24</v>
      </c>
      <c r="B310" t="s">
        <v>25</v>
      </c>
      <c r="C310" t="s">
        <v>26</v>
      </c>
      <c r="D310" t="s">
        <v>27</v>
      </c>
      <c r="E310" t="s">
        <v>28</v>
      </c>
      <c r="F310" t="s">
        <v>29</v>
      </c>
      <c r="G310" t="s">
        <v>115</v>
      </c>
      <c r="H310" t="s">
        <v>116</v>
      </c>
      <c r="I310" t="s">
        <v>117</v>
      </c>
      <c r="J310" t="s">
        <v>118</v>
      </c>
      <c r="K310" t="s">
        <v>129</v>
      </c>
      <c r="L310" t="s">
        <v>130</v>
      </c>
      <c r="M310" t="s">
        <v>151</v>
      </c>
      <c r="N310" t="s">
        <v>152</v>
      </c>
      <c r="O310" t="s">
        <v>159</v>
      </c>
      <c r="P310" t="s">
        <v>160</v>
      </c>
      <c r="Q310" t="s">
        <v>51</v>
      </c>
      <c r="R310" t="s">
        <v>164</v>
      </c>
      <c r="S310" t="s">
        <v>45</v>
      </c>
      <c r="T310" t="s">
        <v>46</v>
      </c>
      <c r="U310" t="s">
        <v>2437</v>
      </c>
      <c r="V310">
        <v>11200000</v>
      </c>
      <c r="W310">
        <v>0</v>
      </c>
      <c r="Y310">
        <v>0</v>
      </c>
      <c r="Z310">
        <v>0</v>
      </c>
      <c r="AA310">
        <v>0</v>
      </c>
      <c r="AB310">
        <v>11200000</v>
      </c>
      <c r="AC310" t="s">
        <v>2413</v>
      </c>
      <c r="AD310" t="s">
        <v>2438</v>
      </c>
      <c r="AE310" t="s">
        <v>2439</v>
      </c>
      <c r="AF310" t="s">
        <v>2440</v>
      </c>
      <c r="AG310" t="s">
        <v>136</v>
      </c>
      <c r="AJ310" t="s">
        <v>1311</v>
      </c>
      <c r="AK310" t="s">
        <v>1312</v>
      </c>
      <c r="AL310" t="s">
        <v>1331</v>
      </c>
      <c r="AM310" t="s">
        <v>1314</v>
      </c>
    </row>
    <row r="311" spans="1:39" x14ac:dyDescent="0.3">
      <c r="A311" t="s">
        <v>24</v>
      </c>
      <c r="B311" t="s">
        <v>25</v>
      </c>
      <c r="C311" t="s">
        <v>26</v>
      </c>
      <c r="D311" t="s">
        <v>27</v>
      </c>
      <c r="E311" t="s">
        <v>28</v>
      </c>
      <c r="F311" t="s">
        <v>29</v>
      </c>
      <c r="G311" t="s">
        <v>115</v>
      </c>
      <c r="H311" t="s">
        <v>116</v>
      </c>
      <c r="I311" t="s">
        <v>117</v>
      </c>
      <c r="J311" t="s">
        <v>118</v>
      </c>
      <c r="K311" t="s">
        <v>129</v>
      </c>
      <c r="L311" t="s">
        <v>130</v>
      </c>
      <c r="M311" t="s">
        <v>151</v>
      </c>
      <c r="N311" t="s">
        <v>152</v>
      </c>
      <c r="O311" t="s">
        <v>159</v>
      </c>
      <c r="P311" t="s">
        <v>160</v>
      </c>
      <c r="Q311" t="s">
        <v>51</v>
      </c>
      <c r="R311" t="s">
        <v>164</v>
      </c>
      <c r="S311" t="s">
        <v>45</v>
      </c>
      <c r="T311" t="s">
        <v>46</v>
      </c>
      <c r="U311" t="s">
        <v>2441</v>
      </c>
      <c r="V311">
        <v>7200000</v>
      </c>
      <c r="W311">
        <v>0</v>
      </c>
      <c r="Y311">
        <v>0</v>
      </c>
      <c r="Z311">
        <v>0</v>
      </c>
      <c r="AA311">
        <v>0</v>
      </c>
      <c r="AB311">
        <v>7200000</v>
      </c>
      <c r="AC311" t="s">
        <v>2413</v>
      </c>
      <c r="AD311" t="s">
        <v>2438</v>
      </c>
      <c r="AE311" t="s">
        <v>2442</v>
      </c>
      <c r="AF311" t="s">
        <v>2443</v>
      </c>
      <c r="AG311" t="s">
        <v>136</v>
      </c>
      <c r="AJ311" t="s">
        <v>1311</v>
      </c>
      <c r="AK311" t="s">
        <v>1312</v>
      </c>
      <c r="AL311" t="s">
        <v>1331</v>
      </c>
      <c r="AM311" t="s">
        <v>1314</v>
      </c>
    </row>
    <row r="312" spans="1:39" x14ac:dyDescent="0.3">
      <c r="A312" t="s">
        <v>24</v>
      </c>
      <c r="B312" t="s">
        <v>25</v>
      </c>
      <c r="C312" t="s">
        <v>26</v>
      </c>
      <c r="D312" t="s">
        <v>27</v>
      </c>
      <c r="E312" t="s">
        <v>28</v>
      </c>
      <c r="F312" t="s">
        <v>29</v>
      </c>
      <c r="G312" t="s">
        <v>115</v>
      </c>
      <c r="H312" t="s">
        <v>116</v>
      </c>
      <c r="I312" t="s">
        <v>117</v>
      </c>
      <c r="J312" t="s">
        <v>118</v>
      </c>
      <c r="K312" t="s">
        <v>129</v>
      </c>
      <c r="L312" t="s">
        <v>130</v>
      </c>
      <c r="M312" t="s">
        <v>151</v>
      </c>
      <c r="N312" t="s">
        <v>152</v>
      </c>
      <c r="O312" t="s">
        <v>159</v>
      </c>
      <c r="P312" t="s">
        <v>160</v>
      </c>
      <c r="Q312" t="s">
        <v>51</v>
      </c>
      <c r="R312" t="s">
        <v>164</v>
      </c>
      <c r="S312" t="s">
        <v>45</v>
      </c>
      <c r="T312" t="s">
        <v>46</v>
      </c>
      <c r="U312" t="s">
        <v>2444</v>
      </c>
      <c r="V312">
        <v>10000000</v>
      </c>
      <c r="W312">
        <v>0</v>
      </c>
      <c r="Y312">
        <v>0</v>
      </c>
      <c r="Z312">
        <v>0</v>
      </c>
      <c r="AA312">
        <v>0</v>
      </c>
      <c r="AB312">
        <v>10000000</v>
      </c>
      <c r="AC312" t="s">
        <v>2413</v>
      </c>
      <c r="AD312" t="s">
        <v>2438</v>
      </c>
      <c r="AE312" t="s">
        <v>2445</v>
      </c>
      <c r="AF312" t="s">
        <v>2446</v>
      </c>
      <c r="AG312" t="s">
        <v>136</v>
      </c>
      <c r="AJ312" t="s">
        <v>1311</v>
      </c>
      <c r="AK312" t="s">
        <v>1312</v>
      </c>
      <c r="AL312" t="s">
        <v>1331</v>
      </c>
      <c r="AM312" t="s">
        <v>1314</v>
      </c>
    </row>
    <row r="313" spans="1:39" x14ac:dyDescent="0.3">
      <c r="A313" t="s">
        <v>24</v>
      </c>
      <c r="B313" t="s">
        <v>25</v>
      </c>
      <c r="C313" t="s">
        <v>26</v>
      </c>
      <c r="D313" t="s">
        <v>27</v>
      </c>
      <c r="E313" t="s">
        <v>28</v>
      </c>
      <c r="F313" t="s">
        <v>29</v>
      </c>
      <c r="G313" t="s">
        <v>115</v>
      </c>
      <c r="H313" t="s">
        <v>116</v>
      </c>
      <c r="I313" t="s">
        <v>117</v>
      </c>
      <c r="J313" t="s">
        <v>118</v>
      </c>
      <c r="K313" t="s">
        <v>129</v>
      </c>
      <c r="L313" t="s">
        <v>130</v>
      </c>
      <c r="M313" t="s">
        <v>151</v>
      </c>
      <c r="N313" t="s">
        <v>152</v>
      </c>
      <c r="O313" t="s">
        <v>159</v>
      </c>
      <c r="P313" t="s">
        <v>160</v>
      </c>
      <c r="Q313" t="s">
        <v>51</v>
      </c>
      <c r="R313" t="s">
        <v>164</v>
      </c>
      <c r="S313" t="s">
        <v>47</v>
      </c>
      <c r="T313" t="s">
        <v>48</v>
      </c>
      <c r="U313" t="s">
        <v>2447</v>
      </c>
      <c r="V313">
        <v>275000000</v>
      </c>
      <c r="W313">
        <v>0</v>
      </c>
      <c r="Y313">
        <v>0</v>
      </c>
      <c r="Z313">
        <v>0</v>
      </c>
      <c r="AA313">
        <v>0</v>
      </c>
      <c r="AB313">
        <v>275000000</v>
      </c>
      <c r="AC313" t="s">
        <v>2413</v>
      </c>
      <c r="AD313" t="s">
        <v>2448</v>
      </c>
      <c r="AE313" t="s">
        <v>2449</v>
      </c>
      <c r="AF313" t="s">
        <v>2450</v>
      </c>
      <c r="AG313" t="s">
        <v>136</v>
      </c>
      <c r="AJ313" t="s">
        <v>1311</v>
      </c>
      <c r="AK313" t="s">
        <v>1312</v>
      </c>
      <c r="AL313" t="s">
        <v>1336</v>
      </c>
      <c r="AM313" t="s">
        <v>1314</v>
      </c>
    </row>
    <row r="314" spans="1:39" x14ac:dyDescent="0.3">
      <c r="A314" t="s">
        <v>24</v>
      </c>
      <c r="B314" t="s">
        <v>25</v>
      </c>
      <c r="C314" t="s">
        <v>26</v>
      </c>
      <c r="D314" t="s">
        <v>27</v>
      </c>
      <c r="E314" t="s">
        <v>28</v>
      </c>
      <c r="F314" t="s">
        <v>29</v>
      </c>
      <c r="G314" t="s">
        <v>115</v>
      </c>
      <c r="H314" t="s">
        <v>116</v>
      </c>
      <c r="I314" t="s">
        <v>117</v>
      </c>
      <c r="J314" t="s">
        <v>118</v>
      </c>
      <c r="K314" t="s">
        <v>129</v>
      </c>
      <c r="L314" t="s">
        <v>130</v>
      </c>
      <c r="M314" t="s">
        <v>151</v>
      </c>
      <c r="N314" t="s">
        <v>152</v>
      </c>
      <c r="O314" t="s">
        <v>159</v>
      </c>
      <c r="P314" t="s">
        <v>160</v>
      </c>
      <c r="Q314" t="s">
        <v>51</v>
      </c>
      <c r="R314" t="s">
        <v>164</v>
      </c>
      <c r="S314" t="s">
        <v>72</v>
      </c>
      <c r="T314" t="s">
        <v>73</v>
      </c>
      <c r="U314" t="s">
        <v>2451</v>
      </c>
      <c r="V314">
        <v>31500000</v>
      </c>
      <c r="W314">
        <v>0</v>
      </c>
      <c r="Y314">
        <v>0</v>
      </c>
      <c r="Z314">
        <v>0</v>
      </c>
      <c r="AA314">
        <v>0</v>
      </c>
      <c r="AB314">
        <v>31500000</v>
      </c>
      <c r="AC314" t="s">
        <v>2413</v>
      </c>
      <c r="AD314" t="s">
        <v>2452</v>
      </c>
      <c r="AE314" t="s">
        <v>2453</v>
      </c>
      <c r="AF314" t="s">
        <v>2454</v>
      </c>
      <c r="AG314" t="s">
        <v>136</v>
      </c>
      <c r="AJ314" t="s">
        <v>1311</v>
      </c>
      <c r="AK314" t="s">
        <v>1312</v>
      </c>
      <c r="AL314" t="s">
        <v>1336</v>
      </c>
      <c r="AM314" t="s">
        <v>1314</v>
      </c>
    </row>
    <row r="315" spans="1:39" x14ac:dyDescent="0.3">
      <c r="A315" t="s">
        <v>24</v>
      </c>
      <c r="B315" t="s">
        <v>25</v>
      </c>
      <c r="C315" t="s">
        <v>26</v>
      </c>
      <c r="D315" t="s">
        <v>27</v>
      </c>
      <c r="E315" t="s">
        <v>28</v>
      </c>
      <c r="F315" t="s">
        <v>29</v>
      </c>
      <c r="G315" t="s">
        <v>115</v>
      </c>
      <c r="H315" t="s">
        <v>116</v>
      </c>
      <c r="I315" t="s">
        <v>117</v>
      </c>
      <c r="J315" t="s">
        <v>118</v>
      </c>
      <c r="K315" t="s">
        <v>129</v>
      </c>
      <c r="L315" t="s">
        <v>130</v>
      </c>
      <c r="M315" t="s">
        <v>151</v>
      </c>
      <c r="N315" t="s">
        <v>152</v>
      </c>
      <c r="O315" t="s">
        <v>159</v>
      </c>
      <c r="P315" t="s">
        <v>160</v>
      </c>
      <c r="Q315" t="s">
        <v>51</v>
      </c>
      <c r="R315" t="s">
        <v>164</v>
      </c>
      <c r="S315" t="s">
        <v>72</v>
      </c>
      <c r="T315" t="s">
        <v>73</v>
      </c>
      <c r="U315" t="s">
        <v>2455</v>
      </c>
      <c r="V315">
        <v>22500000</v>
      </c>
      <c r="W315">
        <v>0</v>
      </c>
      <c r="Y315">
        <v>0</v>
      </c>
      <c r="Z315">
        <v>0</v>
      </c>
      <c r="AA315">
        <v>0</v>
      </c>
      <c r="AB315">
        <v>22500000</v>
      </c>
      <c r="AC315" t="s">
        <v>2413</v>
      </c>
      <c r="AD315" t="s">
        <v>2452</v>
      </c>
      <c r="AE315" t="s">
        <v>2456</v>
      </c>
      <c r="AF315" t="s">
        <v>2457</v>
      </c>
      <c r="AG315" t="s">
        <v>136</v>
      </c>
      <c r="AJ315" t="s">
        <v>1311</v>
      </c>
      <c r="AK315" t="s">
        <v>1312</v>
      </c>
      <c r="AL315" t="s">
        <v>1336</v>
      </c>
      <c r="AM315" t="s">
        <v>1314</v>
      </c>
    </row>
    <row r="316" spans="1:39" x14ac:dyDescent="0.3">
      <c r="A316" t="s">
        <v>24</v>
      </c>
      <c r="B316" t="s">
        <v>25</v>
      </c>
      <c r="C316" t="s">
        <v>26</v>
      </c>
      <c r="D316" t="s">
        <v>27</v>
      </c>
      <c r="E316" t="s">
        <v>28</v>
      </c>
      <c r="F316" t="s">
        <v>29</v>
      </c>
      <c r="G316" t="s">
        <v>115</v>
      </c>
      <c r="H316" t="s">
        <v>116</v>
      </c>
      <c r="I316" t="s">
        <v>117</v>
      </c>
      <c r="J316" t="s">
        <v>118</v>
      </c>
      <c r="K316" t="s">
        <v>129</v>
      </c>
      <c r="L316" t="s">
        <v>130</v>
      </c>
      <c r="M316" t="s">
        <v>151</v>
      </c>
      <c r="N316" t="s">
        <v>152</v>
      </c>
      <c r="O316" t="s">
        <v>159</v>
      </c>
      <c r="P316" t="s">
        <v>160</v>
      </c>
      <c r="Q316" t="s">
        <v>51</v>
      </c>
      <c r="R316" t="s">
        <v>164</v>
      </c>
      <c r="S316" t="s">
        <v>49</v>
      </c>
      <c r="T316" t="s">
        <v>50</v>
      </c>
      <c r="U316" t="s">
        <v>2458</v>
      </c>
      <c r="V316">
        <v>82200000</v>
      </c>
      <c r="W316">
        <v>0</v>
      </c>
      <c r="Y316">
        <v>0</v>
      </c>
      <c r="Z316">
        <v>0</v>
      </c>
      <c r="AA316">
        <v>0</v>
      </c>
      <c r="AB316">
        <v>82200000</v>
      </c>
      <c r="AC316" t="s">
        <v>2413</v>
      </c>
      <c r="AD316" t="s">
        <v>2459</v>
      </c>
      <c r="AE316" t="s">
        <v>2460</v>
      </c>
      <c r="AF316" t="s">
        <v>2461</v>
      </c>
      <c r="AG316" t="s">
        <v>136</v>
      </c>
      <c r="AJ316" t="s">
        <v>1311</v>
      </c>
      <c r="AK316" t="s">
        <v>1312</v>
      </c>
      <c r="AL316" t="s">
        <v>1336</v>
      </c>
      <c r="AM316" t="s">
        <v>1314</v>
      </c>
    </row>
    <row r="317" spans="1:39" x14ac:dyDescent="0.3">
      <c r="A317" t="s">
        <v>24</v>
      </c>
      <c r="B317" t="s">
        <v>25</v>
      </c>
      <c r="C317" t="s">
        <v>26</v>
      </c>
      <c r="D317" t="s">
        <v>27</v>
      </c>
      <c r="E317" t="s">
        <v>28</v>
      </c>
      <c r="F317" t="s">
        <v>29</v>
      </c>
      <c r="G317" t="s">
        <v>115</v>
      </c>
      <c r="H317" t="s">
        <v>116</v>
      </c>
      <c r="I317" t="s">
        <v>117</v>
      </c>
      <c r="J317" t="s">
        <v>118</v>
      </c>
      <c r="K317" t="s">
        <v>129</v>
      </c>
      <c r="L317" t="s">
        <v>130</v>
      </c>
      <c r="M317" t="s">
        <v>151</v>
      </c>
      <c r="N317" t="s">
        <v>152</v>
      </c>
      <c r="O317" t="s">
        <v>165</v>
      </c>
      <c r="P317" t="s">
        <v>166</v>
      </c>
      <c r="Q317" t="s">
        <v>40</v>
      </c>
      <c r="R317" t="s">
        <v>167</v>
      </c>
      <c r="S317" t="s">
        <v>42</v>
      </c>
      <c r="T317" t="s">
        <v>43</v>
      </c>
      <c r="U317" t="s">
        <v>2462</v>
      </c>
      <c r="V317">
        <v>15000000</v>
      </c>
      <c r="W317">
        <v>0</v>
      </c>
      <c r="Y317">
        <v>0</v>
      </c>
      <c r="Z317">
        <v>0</v>
      </c>
      <c r="AA317">
        <v>0</v>
      </c>
      <c r="AB317">
        <v>15000000</v>
      </c>
      <c r="AC317" t="s">
        <v>2463</v>
      </c>
      <c r="AD317" t="s">
        <v>2464</v>
      </c>
      <c r="AE317" t="s">
        <v>2465</v>
      </c>
      <c r="AF317" t="s">
        <v>2466</v>
      </c>
      <c r="AG317" t="s">
        <v>98</v>
      </c>
      <c r="AH317" t="s">
        <v>168</v>
      </c>
      <c r="AI317" t="s">
        <v>169</v>
      </c>
      <c r="AJ317" t="s">
        <v>1311</v>
      </c>
      <c r="AK317" t="s">
        <v>1312</v>
      </c>
      <c r="AL317" t="s">
        <v>1313</v>
      </c>
      <c r="AM317" t="s">
        <v>1314</v>
      </c>
    </row>
    <row r="318" spans="1:39" x14ac:dyDescent="0.3">
      <c r="A318" t="s">
        <v>24</v>
      </c>
      <c r="B318" t="s">
        <v>25</v>
      </c>
      <c r="C318" t="s">
        <v>26</v>
      </c>
      <c r="D318" t="s">
        <v>27</v>
      </c>
      <c r="E318" t="s">
        <v>28</v>
      </c>
      <c r="F318" t="s">
        <v>29</v>
      </c>
      <c r="G318" t="s">
        <v>115</v>
      </c>
      <c r="H318" t="s">
        <v>116</v>
      </c>
      <c r="I318" t="s">
        <v>117</v>
      </c>
      <c r="J318" t="s">
        <v>118</v>
      </c>
      <c r="K318" t="s">
        <v>129</v>
      </c>
      <c r="L318" t="s">
        <v>130</v>
      </c>
      <c r="M318" t="s">
        <v>151</v>
      </c>
      <c r="N318" t="s">
        <v>152</v>
      </c>
      <c r="O318" t="s">
        <v>165</v>
      </c>
      <c r="P318" t="s">
        <v>166</v>
      </c>
      <c r="Q318" t="s">
        <v>40</v>
      </c>
      <c r="R318" t="s">
        <v>167</v>
      </c>
      <c r="S318" t="s">
        <v>42</v>
      </c>
      <c r="T318" t="s">
        <v>43</v>
      </c>
      <c r="U318" t="s">
        <v>2467</v>
      </c>
      <c r="V318">
        <v>9000000</v>
      </c>
      <c r="W318">
        <v>0</v>
      </c>
      <c r="Y318">
        <v>0</v>
      </c>
      <c r="Z318">
        <v>0</v>
      </c>
      <c r="AA318">
        <v>0</v>
      </c>
      <c r="AB318">
        <v>9000000</v>
      </c>
      <c r="AC318" t="s">
        <v>2463</v>
      </c>
      <c r="AD318" t="s">
        <v>2464</v>
      </c>
      <c r="AE318" t="s">
        <v>2468</v>
      </c>
      <c r="AF318" t="s">
        <v>2469</v>
      </c>
      <c r="AG318" t="s">
        <v>98</v>
      </c>
      <c r="AH318" t="s">
        <v>168</v>
      </c>
      <c r="AI318" t="s">
        <v>169</v>
      </c>
      <c r="AJ318" t="s">
        <v>1311</v>
      </c>
      <c r="AK318" t="s">
        <v>1312</v>
      </c>
      <c r="AL318" t="s">
        <v>1313</v>
      </c>
      <c r="AM318" t="s">
        <v>1314</v>
      </c>
    </row>
    <row r="319" spans="1:39" x14ac:dyDescent="0.3">
      <c r="A319" t="s">
        <v>24</v>
      </c>
      <c r="B319" t="s">
        <v>25</v>
      </c>
      <c r="C319" t="s">
        <v>26</v>
      </c>
      <c r="D319" t="s">
        <v>27</v>
      </c>
      <c r="E319" t="s">
        <v>28</v>
      </c>
      <c r="F319" t="s">
        <v>29</v>
      </c>
      <c r="G319" t="s">
        <v>115</v>
      </c>
      <c r="H319" t="s">
        <v>116</v>
      </c>
      <c r="I319" t="s">
        <v>117</v>
      </c>
      <c r="J319" t="s">
        <v>118</v>
      </c>
      <c r="K319" t="s">
        <v>129</v>
      </c>
      <c r="L319" t="s">
        <v>130</v>
      </c>
      <c r="M319" t="s">
        <v>151</v>
      </c>
      <c r="N319" t="s">
        <v>152</v>
      </c>
      <c r="O319" t="s">
        <v>165</v>
      </c>
      <c r="P319" t="s">
        <v>166</v>
      </c>
      <c r="Q319" t="s">
        <v>40</v>
      </c>
      <c r="R319" t="s">
        <v>167</v>
      </c>
      <c r="S319" t="s">
        <v>42</v>
      </c>
      <c r="T319" t="s">
        <v>43</v>
      </c>
      <c r="U319" t="s">
        <v>2470</v>
      </c>
      <c r="V319">
        <v>9000000</v>
      </c>
      <c r="W319">
        <v>0</v>
      </c>
      <c r="Y319">
        <v>0</v>
      </c>
      <c r="Z319">
        <v>0</v>
      </c>
      <c r="AA319">
        <v>0</v>
      </c>
      <c r="AB319">
        <v>9000000</v>
      </c>
      <c r="AC319" t="s">
        <v>2463</v>
      </c>
      <c r="AD319" t="s">
        <v>2464</v>
      </c>
      <c r="AE319" t="s">
        <v>2471</v>
      </c>
      <c r="AF319" t="s">
        <v>2472</v>
      </c>
      <c r="AG319" t="s">
        <v>98</v>
      </c>
      <c r="AH319" t="s">
        <v>168</v>
      </c>
      <c r="AI319" t="s">
        <v>169</v>
      </c>
      <c r="AJ319" t="s">
        <v>1311</v>
      </c>
      <c r="AK319" t="s">
        <v>1312</v>
      </c>
      <c r="AL319" t="s">
        <v>1313</v>
      </c>
      <c r="AM319" t="s">
        <v>1314</v>
      </c>
    </row>
    <row r="320" spans="1:39" x14ac:dyDescent="0.3">
      <c r="A320" t="s">
        <v>24</v>
      </c>
      <c r="B320" t="s">
        <v>25</v>
      </c>
      <c r="C320" t="s">
        <v>26</v>
      </c>
      <c r="D320" t="s">
        <v>27</v>
      </c>
      <c r="E320" t="s">
        <v>28</v>
      </c>
      <c r="F320" t="s">
        <v>29</v>
      </c>
      <c r="G320" t="s">
        <v>115</v>
      </c>
      <c r="H320" t="s">
        <v>116</v>
      </c>
      <c r="I320" t="s">
        <v>117</v>
      </c>
      <c r="J320" t="s">
        <v>118</v>
      </c>
      <c r="K320" t="s">
        <v>129</v>
      </c>
      <c r="L320" t="s">
        <v>130</v>
      </c>
      <c r="M320" t="s">
        <v>151</v>
      </c>
      <c r="N320" t="s">
        <v>152</v>
      </c>
      <c r="O320" t="s">
        <v>165</v>
      </c>
      <c r="P320" t="s">
        <v>166</v>
      </c>
      <c r="Q320" t="s">
        <v>40</v>
      </c>
      <c r="R320" t="s">
        <v>167</v>
      </c>
      <c r="S320" t="s">
        <v>42</v>
      </c>
      <c r="T320" t="s">
        <v>43</v>
      </c>
      <c r="U320" t="s">
        <v>2473</v>
      </c>
      <c r="V320">
        <v>6000000</v>
      </c>
      <c r="W320">
        <v>0</v>
      </c>
      <c r="Y320">
        <v>0</v>
      </c>
      <c r="Z320">
        <v>0</v>
      </c>
      <c r="AA320">
        <v>0</v>
      </c>
      <c r="AB320">
        <v>6000000</v>
      </c>
      <c r="AC320" t="s">
        <v>2463</v>
      </c>
      <c r="AD320" t="s">
        <v>2464</v>
      </c>
      <c r="AE320" t="s">
        <v>2474</v>
      </c>
      <c r="AF320" t="s">
        <v>2475</v>
      </c>
      <c r="AG320" t="s">
        <v>98</v>
      </c>
      <c r="AH320" t="s">
        <v>168</v>
      </c>
      <c r="AI320" t="s">
        <v>169</v>
      </c>
      <c r="AJ320" t="s">
        <v>1311</v>
      </c>
      <c r="AK320" t="s">
        <v>1312</v>
      </c>
      <c r="AL320" t="s">
        <v>1313</v>
      </c>
      <c r="AM320" t="s">
        <v>1314</v>
      </c>
    </row>
    <row r="321" spans="1:39" x14ac:dyDescent="0.3">
      <c r="A321" t="s">
        <v>24</v>
      </c>
      <c r="B321" t="s">
        <v>25</v>
      </c>
      <c r="C321" t="s">
        <v>26</v>
      </c>
      <c r="D321" t="s">
        <v>27</v>
      </c>
      <c r="E321" t="s">
        <v>28</v>
      </c>
      <c r="F321" t="s">
        <v>29</v>
      </c>
      <c r="G321" t="s">
        <v>115</v>
      </c>
      <c r="H321" t="s">
        <v>116</v>
      </c>
      <c r="I321" t="s">
        <v>117</v>
      </c>
      <c r="J321" t="s">
        <v>118</v>
      </c>
      <c r="K321" t="s">
        <v>129</v>
      </c>
      <c r="L321" t="s">
        <v>130</v>
      </c>
      <c r="M321" t="s">
        <v>151</v>
      </c>
      <c r="N321" t="s">
        <v>152</v>
      </c>
      <c r="O321" t="s">
        <v>165</v>
      </c>
      <c r="P321" t="s">
        <v>166</v>
      </c>
      <c r="Q321" t="s">
        <v>40</v>
      </c>
      <c r="R321" t="s">
        <v>167</v>
      </c>
      <c r="S321" t="s">
        <v>83</v>
      </c>
      <c r="T321" t="s">
        <v>84</v>
      </c>
      <c r="U321" t="s">
        <v>2476</v>
      </c>
      <c r="V321">
        <v>1000000</v>
      </c>
      <c r="W321">
        <v>0</v>
      </c>
      <c r="Y321">
        <v>0</v>
      </c>
      <c r="Z321">
        <v>0</v>
      </c>
      <c r="AA321">
        <v>0</v>
      </c>
      <c r="AB321">
        <v>1000000</v>
      </c>
      <c r="AC321" t="s">
        <v>2463</v>
      </c>
      <c r="AD321" t="s">
        <v>2477</v>
      </c>
      <c r="AE321" t="s">
        <v>2478</v>
      </c>
      <c r="AF321" t="s">
        <v>2479</v>
      </c>
      <c r="AG321" t="s">
        <v>98</v>
      </c>
      <c r="AH321" t="s">
        <v>168</v>
      </c>
      <c r="AI321" t="s">
        <v>169</v>
      </c>
      <c r="AJ321" t="s">
        <v>1311</v>
      </c>
      <c r="AK321" t="s">
        <v>1312</v>
      </c>
      <c r="AL321" t="s">
        <v>1485</v>
      </c>
      <c r="AM321" t="s">
        <v>1314</v>
      </c>
    </row>
    <row r="322" spans="1:39" x14ac:dyDescent="0.3">
      <c r="A322" t="s">
        <v>24</v>
      </c>
      <c r="B322" t="s">
        <v>25</v>
      </c>
      <c r="C322" t="s">
        <v>26</v>
      </c>
      <c r="D322" t="s">
        <v>27</v>
      </c>
      <c r="E322" t="s">
        <v>28</v>
      </c>
      <c r="F322" t="s">
        <v>29</v>
      </c>
      <c r="G322" t="s">
        <v>115</v>
      </c>
      <c r="H322" t="s">
        <v>116</v>
      </c>
      <c r="I322" t="s">
        <v>117</v>
      </c>
      <c r="J322" t="s">
        <v>118</v>
      </c>
      <c r="K322" t="s">
        <v>129</v>
      </c>
      <c r="L322" t="s">
        <v>130</v>
      </c>
      <c r="M322" t="s">
        <v>151</v>
      </c>
      <c r="N322" t="s">
        <v>152</v>
      </c>
      <c r="O322" t="s">
        <v>165</v>
      </c>
      <c r="P322" t="s">
        <v>166</v>
      </c>
      <c r="Q322" t="s">
        <v>40</v>
      </c>
      <c r="R322" t="s">
        <v>167</v>
      </c>
      <c r="S322" t="s">
        <v>83</v>
      </c>
      <c r="T322" t="s">
        <v>84</v>
      </c>
      <c r="U322" t="s">
        <v>2480</v>
      </c>
      <c r="V322">
        <v>8000000</v>
      </c>
      <c r="W322">
        <v>0</v>
      </c>
      <c r="Y322">
        <v>0</v>
      </c>
      <c r="Z322">
        <v>0</v>
      </c>
      <c r="AA322">
        <v>0</v>
      </c>
      <c r="AB322">
        <v>8000000</v>
      </c>
      <c r="AC322" t="s">
        <v>2463</v>
      </c>
      <c r="AD322" t="s">
        <v>2477</v>
      </c>
      <c r="AE322" t="s">
        <v>2481</v>
      </c>
      <c r="AF322" t="s">
        <v>2482</v>
      </c>
      <c r="AG322" t="s">
        <v>98</v>
      </c>
      <c r="AH322" t="s">
        <v>168</v>
      </c>
      <c r="AI322" t="s">
        <v>169</v>
      </c>
      <c r="AJ322" t="s">
        <v>1311</v>
      </c>
      <c r="AK322" t="s">
        <v>1312</v>
      </c>
      <c r="AL322" t="s">
        <v>1485</v>
      </c>
      <c r="AM322" t="s">
        <v>1314</v>
      </c>
    </row>
    <row r="323" spans="1:39" x14ac:dyDescent="0.3">
      <c r="A323" t="s">
        <v>24</v>
      </c>
      <c r="B323" t="s">
        <v>25</v>
      </c>
      <c r="C323" t="s">
        <v>26</v>
      </c>
      <c r="D323" t="s">
        <v>27</v>
      </c>
      <c r="E323" t="s">
        <v>28</v>
      </c>
      <c r="F323" t="s">
        <v>29</v>
      </c>
      <c r="G323" t="s">
        <v>115</v>
      </c>
      <c r="H323" t="s">
        <v>116</v>
      </c>
      <c r="I323" t="s">
        <v>117</v>
      </c>
      <c r="J323" t="s">
        <v>118</v>
      </c>
      <c r="K323" t="s">
        <v>129</v>
      </c>
      <c r="L323" t="s">
        <v>130</v>
      </c>
      <c r="M323" t="s">
        <v>151</v>
      </c>
      <c r="N323" t="s">
        <v>152</v>
      </c>
      <c r="O323" t="s">
        <v>165</v>
      </c>
      <c r="P323" t="s">
        <v>166</v>
      </c>
      <c r="Q323" t="s">
        <v>40</v>
      </c>
      <c r="R323" t="s">
        <v>167</v>
      </c>
      <c r="S323" t="s">
        <v>45</v>
      </c>
      <c r="T323" t="s">
        <v>46</v>
      </c>
      <c r="U323" t="s">
        <v>2483</v>
      </c>
      <c r="V323">
        <v>8000000</v>
      </c>
      <c r="W323">
        <v>0</v>
      </c>
      <c r="Y323">
        <v>0</v>
      </c>
      <c r="Z323">
        <v>0</v>
      </c>
      <c r="AA323">
        <v>0</v>
      </c>
      <c r="AB323">
        <v>8000000</v>
      </c>
      <c r="AC323" t="s">
        <v>2463</v>
      </c>
      <c r="AD323" t="s">
        <v>2484</v>
      </c>
      <c r="AE323" t="s">
        <v>2485</v>
      </c>
      <c r="AF323" t="s">
        <v>2486</v>
      </c>
      <c r="AG323" t="s">
        <v>98</v>
      </c>
      <c r="AH323" t="s">
        <v>168</v>
      </c>
      <c r="AI323" t="s">
        <v>169</v>
      </c>
      <c r="AJ323" t="s">
        <v>1311</v>
      </c>
      <c r="AK323" t="s">
        <v>1312</v>
      </c>
      <c r="AL323" t="s">
        <v>1331</v>
      </c>
      <c r="AM323" t="s">
        <v>1314</v>
      </c>
    </row>
    <row r="324" spans="1:39" x14ac:dyDescent="0.3">
      <c r="A324" t="s">
        <v>24</v>
      </c>
      <c r="B324" t="s">
        <v>25</v>
      </c>
      <c r="C324" t="s">
        <v>26</v>
      </c>
      <c r="D324" t="s">
        <v>27</v>
      </c>
      <c r="E324" t="s">
        <v>28</v>
      </c>
      <c r="F324" t="s">
        <v>29</v>
      </c>
      <c r="G324" t="s">
        <v>115</v>
      </c>
      <c r="H324" t="s">
        <v>116</v>
      </c>
      <c r="I324" t="s">
        <v>117</v>
      </c>
      <c r="J324" t="s">
        <v>118</v>
      </c>
      <c r="K324" t="s">
        <v>129</v>
      </c>
      <c r="L324" t="s">
        <v>130</v>
      </c>
      <c r="M324" t="s">
        <v>151</v>
      </c>
      <c r="N324" t="s">
        <v>152</v>
      </c>
      <c r="O324" t="s">
        <v>165</v>
      </c>
      <c r="P324" t="s">
        <v>166</v>
      </c>
      <c r="Q324" t="s">
        <v>40</v>
      </c>
      <c r="R324" t="s">
        <v>167</v>
      </c>
      <c r="S324" t="s">
        <v>47</v>
      </c>
      <c r="T324" t="s">
        <v>48</v>
      </c>
      <c r="U324" t="s">
        <v>2487</v>
      </c>
      <c r="V324">
        <v>197780000</v>
      </c>
      <c r="W324">
        <v>0</v>
      </c>
      <c r="Y324">
        <v>0</v>
      </c>
      <c r="Z324">
        <v>0</v>
      </c>
      <c r="AA324">
        <v>0</v>
      </c>
      <c r="AB324">
        <v>197780000</v>
      </c>
      <c r="AC324" t="s">
        <v>2463</v>
      </c>
      <c r="AD324" t="s">
        <v>2488</v>
      </c>
      <c r="AE324" t="s">
        <v>2489</v>
      </c>
      <c r="AF324" t="s">
        <v>2490</v>
      </c>
      <c r="AG324" t="s">
        <v>98</v>
      </c>
      <c r="AH324" t="s">
        <v>168</v>
      </c>
      <c r="AI324" t="s">
        <v>169</v>
      </c>
      <c r="AJ324" t="s">
        <v>1311</v>
      </c>
      <c r="AK324" t="s">
        <v>1312</v>
      </c>
      <c r="AL324" t="s">
        <v>1336</v>
      </c>
      <c r="AM324" t="s">
        <v>1314</v>
      </c>
    </row>
    <row r="325" spans="1:39" x14ac:dyDescent="0.3">
      <c r="A325" t="s">
        <v>24</v>
      </c>
      <c r="B325" t="s">
        <v>25</v>
      </c>
      <c r="C325" t="s">
        <v>26</v>
      </c>
      <c r="D325" t="s">
        <v>27</v>
      </c>
      <c r="E325" t="s">
        <v>28</v>
      </c>
      <c r="F325" t="s">
        <v>29</v>
      </c>
      <c r="G325" t="s">
        <v>115</v>
      </c>
      <c r="H325" t="s">
        <v>116</v>
      </c>
      <c r="I325" t="s">
        <v>117</v>
      </c>
      <c r="J325" t="s">
        <v>118</v>
      </c>
      <c r="K325" t="s">
        <v>129</v>
      </c>
      <c r="L325" t="s">
        <v>130</v>
      </c>
      <c r="M325" t="s">
        <v>170</v>
      </c>
      <c r="N325" t="s">
        <v>171</v>
      </c>
      <c r="O325" t="s">
        <v>133</v>
      </c>
      <c r="P325" t="s">
        <v>172</v>
      </c>
      <c r="Q325" t="s">
        <v>40</v>
      </c>
      <c r="R325" t="s">
        <v>173</v>
      </c>
      <c r="S325" t="s">
        <v>42</v>
      </c>
      <c r="T325" t="s">
        <v>43</v>
      </c>
      <c r="U325" t="s">
        <v>2491</v>
      </c>
      <c r="V325">
        <v>10000000</v>
      </c>
      <c r="W325">
        <v>0</v>
      </c>
      <c r="Y325">
        <v>0</v>
      </c>
      <c r="Z325">
        <v>0</v>
      </c>
      <c r="AA325">
        <v>0</v>
      </c>
      <c r="AB325">
        <v>10000000</v>
      </c>
      <c r="AC325" t="s">
        <v>2492</v>
      </c>
      <c r="AD325" t="s">
        <v>2493</v>
      </c>
      <c r="AE325" t="s">
        <v>2494</v>
      </c>
      <c r="AF325" t="s">
        <v>2495</v>
      </c>
      <c r="AG325" t="s">
        <v>136</v>
      </c>
      <c r="AJ325" t="s">
        <v>1311</v>
      </c>
      <c r="AK325" t="s">
        <v>1312</v>
      </c>
      <c r="AL325" t="s">
        <v>1313</v>
      </c>
      <c r="AM325" t="s">
        <v>1314</v>
      </c>
    </row>
    <row r="326" spans="1:39" x14ac:dyDescent="0.3">
      <c r="A326" t="s">
        <v>24</v>
      </c>
      <c r="B326" t="s">
        <v>25</v>
      </c>
      <c r="C326" t="s">
        <v>26</v>
      </c>
      <c r="D326" t="s">
        <v>27</v>
      </c>
      <c r="E326" t="s">
        <v>28</v>
      </c>
      <c r="F326" t="s">
        <v>29</v>
      </c>
      <c r="G326" t="s">
        <v>115</v>
      </c>
      <c r="H326" t="s">
        <v>116</v>
      </c>
      <c r="I326" t="s">
        <v>117</v>
      </c>
      <c r="J326" t="s">
        <v>118</v>
      </c>
      <c r="K326" t="s">
        <v>129</v>
      </c>
      <c r="L326" t="s">
        <v>130</v>
      </c>
      <c r="M326" t="s">
        <v>170</v>
      </c>
      <c r="N326" t="s">
        <v>171</v>
      </c>
      <c r="O326" t="s">
        <v>133</v>
      </c>
      <c r="P326" t="s">
        <v>172</v>
      </c>
      <c r="Q326" t="s">
        <v>40</v>
      </c>
      <c r="R326" t="s">
        <v>173</v>
      </c>
      <c r="S326" t="s">
        <v>67</v>
      </c>
      <c r="T326" t="s">
        <v>68</v>
      </c>
      <c r="U326" t="s">
        <v>2496</v>
      </c>
      <c r="V326">
        <v>3600000</v>
      </c>
      <c r="W326">
        <v>0</v>
      </c>
      <c r="Y326">
        <v>0</v>
      </c>
      <c r="Z326">
        <v>0</v>
      </c>
      <c r="AA326">
        <v>0</v>
      </c>
      <c r="AB326">
        <v>3600000</v>
      </c>
      <c r="AC326" t="s">
        <v>2492</v>
      </c>
      <c r="AD326" t="s">
        <v>2497</v>
      </c>
      <c r="AE326" t="s">
        <v>2498</v>
      </c>
      <c r="AF326" t="s">
        <v>2499</v>
      </c>
      <c r="AG326" t="s">
        <v>136</v>
      </c>
      <c r="AJ326" t="s">
        <v>1311</v>
      </c>
      <c r="AK326" t="s">
        <v>1312</v>
      </c>
      <c r="AL326" t="s">
        <v>1485</v>
      </c>
      <c r="AM326" t="s">
        <v>1486</v>
      </c>
    </row>
    <row r="327" spans="1:39" x14ac:dyDescent="0.3">
      <c r="A327" t="s">
        <v>24</v>
      </c>
      <c r="B327" t="s">
        <v>25</v>
      </c>
      <c r="C327" t="s">
        <v>26</v>
      </c>
      <c r="D327" t="s">
        <v>27</v>
      </c>
      <c r="E327" t="s">
        <v>28</v>
      </c>
      <c r="F327" t="s">
        <v>29</v>
      </c>
      <c r="G327" t="s">
        <v>115</v>
      </c>
      <c r="H327" t="s">
        <v>116</v>
      </c>
      <c r="I327" t="s">
        <v>117</v>
      </c>
      <c r="J327" t="s">
        <v>118</v>
      </c>
      <c r="K327" t="s">
        <v>129</v>
      </c>
      <c r="L327" t="s">
        <v>130</v>
      </c>
      <c r="M327" t="s">
        <v>170</v>
      </c>
      <c r="N327" t="s">
        <v>171</v>
      </c>
      <c r="O327" t="s">
        <v>133</v>
      </c>
      <c r="P327" t="s">
        <v>172</v>
      </c>
      <c r="Q327" t="s">
        <v>40</v>
      </c>
      <c r="R327" t="s">
        <v>173</v>
      </c>
      <c r="S327" t="s">
        <v>137</v>
      </c>
      <c r="T327" t="s">
        <v>138</v>
      </c>
      <c r="U327" t="s">
        <v>2500</v>
      </c>
      <c r="V327">
        <v>10000000</v>
      </c>
      <c r="W327">
        <v>0</v>
      </c>
      <c r="Y327">
        <v>0</v>
      </c>
      <c r="Z327">
        <v>0</v>
      </c>
      <c r="AA327">
        <v>0</v>
      </c>
      <c r="AB327">
        <v>10000000</v>
      </c>
      <c r="AC327" t="s">
        <v>2492</v>
      </c>
      <c r="AD327" t="s">
        <v>2501</v>
      </c>
      <c r="AE327" t="s">
        <v>2502</v>
      </c>
      <c r="AF327" t="s">
        <v>2503</v>
      </c>
      <c r="AG327" t="s">
        <v>136</v>
      </c>
      <c r="AJ327" t="s">
        <v>1311</v>
      </c>
      <c r="AK327" t="s">
        <v>1312</v>
      </c>
      <c r="AL327" t="s">
        <v>2026</v>
      </c>
      <c r="AM327" t="s">
        <v>1314</v>
      </c>
    </row>
    <row r="328" spans="1:39" x14ac:dyDescent="0.3">
      <c r="A328" t="s">
        <v>24</v>
      </c>
      <c r="B328" t="s">
        <v>25</v>
      </c>
      <c r="C328" t="s">
        <v>26</v>
      </c>
      <c r="D328" t="s">
        <v>27</v>
      </c>
      <c r="E328" t="s">
        <v>28</v>
      </c>
      <c r="F328" t="s">
        <v>29</v>
      </c>
      <c r="G328" t="s">
        <v>115</v>
      </c>
      <c r="H328" t="s">
        <v>116</v>
      </c>
      <c r="I328" t="s">
        <v>117</v>
      </c>
      <c r="J328" t="s">
        <v>118</v>
      </c>
      <c r="K328" t="s">
        <v>129</v>
      </c>
      <c r="L328" t="s">
        <v>130</v>
      </c>
      <c r="M328" t="s">
        <v>170</v>
      </c>
      <c r="N328" t="s">
        <v>171</v>
      </c>
      <c r="O328" t="s">
        <v>133</v>
      </c>
      <c r="P328" t="s">
        <v>172</v>
      </c>
      <c r="Q328" t="s">
        <v>40</v>
      </c>
      <c r="R328" t="s">
        <v>173</v>
      </c>
      <c r="S328" t="s">
        <v>137</v>
      </c>
      <c r="T328" t="s">
        <v>138</v>
      </c>
      <c r="U328" t="s">
        <v>2504</v>
      </c>
      <c r="V328">
        <v>10000000</v>
      </c>
      <c r="W328">
        <v>0</v>
      </c>
      <c r="Y328">
        <v>0</v>
      </c>
      <c r="Z328">
        <v>0</v>
      </c>
      <c r="AA328">
        <v>0</v>
      </c>
      <c r="AB328">
        <v>10000000</v>
      </c>
      <c r="AC328" t="s">
        <v>2492</v>
      </c>
      <c r="AD328" t="s">
        <v>2501</v>
      </c>
      <c r="AE328" t="s">
        <v>2505</v>
      </c>
      <c r="AF328" t="s">
        <v>2506</v>
      </c>
      <c r="AG328" t="s">
        <v>136</v>
      </c>
      <c r="AJ328" t="s">
        <v>1311</v>
      </c>
      <c r="AK328" t="s">
        <v>1312</v>
      </c>
      <c r="AL328" t="s">
        <v>2026</v>
      </c>
      <c r="AM328" t="s">
        <v>1314</v>
      </c>
    </row>
    <row r="329" spans="1:39" x14ac:dyDescent="0.3">
      <c r="A329" t="s">
        <v>24</v>
      </c>
      <c r="B329" t="s">
        <v>25</v>
      </c>
      <c r="C329" t="s">
        <v>26</v>
      </c>
      <c r="D329" t="s">
        <v>27</v>
      </c>
      <c r="E329" t="s">
        <v>28</v>
      </c>
      <c r="F329" t="s">
        <v>29</v>
      </c>
      <c r="G329" t="s">
        <v>115</v>
      </c>
      <c r="H329" t="s">
        <v>116</v>
      </c>
      <c r="I329" t="s">
        <v>117</v>
      </c>
      <c r="J329" t="s">
        <v>118</v>
      </c>
      <c r="K329" t="s">
        <v>129</v>
      </c>
      <c r="L329" t="s">
        <v>130</v>
      </c>
      <c r="M329" t="s">
        <v>170</v>
      </c>
      <c r="N329" t="s">
        <v>171</v>
      </c>
      <c r="O329" t="s">
        <v>133</v>
      </c>
      <c r="P329" t="s">
        <v>172</v>
      </c>
      <c r="Q329" t="s">
        <v>40</v>
      </c>
      <c r="R329" t="s">
        <v>173</v>
      </c>
      <c r="S329" t="s">
        <v>45</v>
      </c>
      <c r="T329" t="s">
        <v>46</v>
      </c>
      <c r="U329" t="s">
        <v>2507</v>
      </c>
      <c r="V329">
        <v>2000000</v>
      </c>
      <c r="W329">
        <v>0</v>
      </c>
      <c r="Y329">
        <v>0</v>
      </c>
      <c r="Z329">
        <v>0</v>
      </c>
      <c r="AA329">
        <v>0</v>
      </c>
      <c r="AB329">
        <v>2000000</v>
      </c>
      <c r="AC329" t="s">
        <v>2492</v>
      </c>
      <c r="AD329" t="s">
        <v>2508</v>
      </c>
      <c r="AE329" t="s">
        <v>2509</v>
      </c>
      <c r="AF329" t="s">
        <v>2510</v>
      </c>
      <c r="AG329" t="s">
        <v>136</v>
      </c>
      <c r="AJ329" t="s">
        <v>1311</v>
      </c>
      <c r="AK329" t="s">
        <v>1312</v>
      </c>
      <c r="AL329" t="s">
        <v>1331</v>
      </c>
      <c r="AM329" t="s">
        <v>1314</v>
      </c>
    </row>
    <row r="330" spans="1:39" x14ac:dyDescent="0.3">
      <c r="A330" t="s">
        <v>24</v>
      </c>
      <c r="B330" t="s">
        <v>25</v>
      </c>
      <c r="C330" t="s">
        <v>26</v>
      </c>
      <c r="D330" t="s">
        <v>27</v>
      </c>
      <c r="E330" t="s">
        <v>28</v>
      </c>
      <c r="F330" t="s">
        <v>29</v>
      </c>
      <c r="G330" t="s">
        <v>115</v>
      </c>
      <c r="H330" t="s">
        <v>116</v>
      </c>
      <c r="I330" t="s">
        <v>117</v>
      </c>
      <c r="J330" t="s">
        <v>118</v>
      </c>
      <c r="K330" t="s">
        <v>129</v>
      </c>
      <c r="L330" t="s">
        <v>130</v>
      </c>
      <c r="M330" t="s">
        <v>170</v>
      </c>
      <c r="N330" t="s">
        <v>171</v>
      </c>
      <c r="O330" t="s">
        <v>133</v>
      </c>
      <c r="P330" t="s">
        <v>172</v>
      </c>
      <c r="Q330" t="s">
        <v>40</v>
      </c>
      <c r="R330" t="s">
        <v>173</v>
      </c>
      <c r="S330" t="s">
        <v>47</v>
      </c>
      <c r="T330" t="s">
        <v>48</v>
      </c>
      <c r="U330" t="s">
        <v>2511</v>
      </c>
      <c r="V330">
        <v>100325000</v>
      </c>
      <c r="W330">
        <v>0</v>
      </c>
      <c r="Y330">
        <v>0</v>
      </c>
      <c r="Z330">
        <v>0</v>
      </c>
      <c r="AA330">
        <v>0</v>
      </c>
      <c r="AB330">
        <v>100325000</v>
      </c>
      <c r="AC330" t="s">
        <v>2492</v>
      </c>
      <c r="AD330" t="s">
        <v>2512</v>
      </c>
      <c r="AE330" t="s">
        <v>2513</v>
      </c>
      <c r="AF330" t="s">
        <v>2514</v>
      </c>
      <c r="AG330" t="s">
        <v>136</v>
      </c>
      <c r="AJ330" t="s">
        <v>1311</v>
      </c>
      <c r="AK330" t="s">
        <v>1312</v>
      </c>
      <c r="AL330" t="s">
        <v>1336</v>
      </c>
      <c r="AM330" t="s">
        <v>1314</v>
      </c>
    </row>
    <row r="331" spans="1:39" x14ac:dyDescent="0.3">
      <c r="A331" t="s">
        <v>24</v>
      </c>
      <c r="B331" t="s">
        <v>25</v>
      </c>
      <c r="C331" t="s">
        <v>26</v>
      </c>
      <c r="D331" t="s">
        <v>27</v>
      </c>
      <c r="E331" t="s">
        <v>28</v>
      </c>
      <c r="F331" t="s">
        <v>29</v>
      </c>
      <c r="G331" t="s">
        <v>115</v>
      </c>
      <c r="H331" t="s">
        <v>116</v>
      </c>
      <c r="I331" t="s">
        <v>117</v>
      </c>
      <c r="J331" t="s">
        <v>118</v>
      </c>
      <c r="K331" t="s">
        <v>129</v>
      </c>
      <c r="L331" t="s">
        <v>130</v>
      </c>
      <c r="M331" t="s">
        <v>170</v>
      </c>
      <c r="N331" t="s">
        <v>171</v>
      </c>
      <c r="O331" t="s">
        <v>133</v>
      </c>
      <c r="P331" t="s">
        <v>172</v>
      </c>
      <c r="Q331" t="s">
        <v>40</v>
      </c>
      <c r="R331" t="s">
        <v>173</v>
      </c>
      <c r="S331" t="s">
        <v>74</v>
      </c>
      <c r="T331" t="s">
        <v>75</v>
      </c>
      <c r="U331" t="s">
        <v>2515</v>
      </c>
      <c r="V331">
        <v>3150000</v>
      </c>
      <c r="W331">
        <v>0</v>
      </c>
      <c r="Y331">
        <v>0</v>
      </c>
      <c r="Z331">
        <v>0</v>
      </c>
      <c r="AA331">
        <v>0</v>
      </c>
      <c r="AB331">
        <v>3150000</v>
      </c>
      <c r="AC331" t="s">
        <v>2492</v>
      </c>
      <c r="AD331" t="s">
        <v>2516</v>
      </c>
      <c r="AE331" t="s">
        <v>2517</v>
      </c>
      <c r="AF331" t="s">
        <v>2518</v>
      </c>
      <c r="AG331" t="s">
        <v>136</v>
      </c>
      <c r="AJ331" t="s">
        <v>1311</v>
      </c>
      <c r="AK331" t="s">
        <v>1312</v>
      </c>
      <c r="AL331" t="s">
        <v>1336</v>
      </c>
      <c r="AM331" t="s">
        <v>1314</v>
      </c>
    </row>
    <row r="332" spans="1:39" x14ac:dyDescent="0.3">
      <c r="A332" t="s">
        <v>24</v>
      </c>
      <c r="B332" t="s">
        <v>25</v>
      </c>
      <c r="C332" t="s">
        <v>26</v>
      </c>
      <c r="D332" t="s">
        <v>27</v>
      </c>
      <c r="E332" t="s">
        <v>28</v>
      </c>
      <c r="F332" t="s">
        <v>29</v>
      </c>
      <c r="G332" t="s">
        <v>115</v>
      </c>
      <c r="H332" t="s">
        <v>116</v>
      </c>
      <c r="I332" t="s">
        <v>117</v>
      </c>
      <c r="J332" t="s">
        <v>118</v>
      </c>
      <c r="K332" t="s">
        <v>129</v>
      </c>
      <c r="L332" t="s">
        <v>130</v>
      </c>
      <c r="M332" t="s">
        <v>170</v>
      </c>
      <c r="N332" t="s">
        <v>171</v>
      </c>
      <c r="O332" t="s">
        <v>133</v>
      </c>
      <c r="P332" t="s">
        <v>172</v>
      </c>
      <c r="Q332" t="s">
        <v>40</v>
      </c>
      <c r="R332" t="s">
        <v>173</v>
      </c>
      <c r="S332" t="s">
        <v>74</v>
      </c>
      <c r="T332" t="s">
        <v>75</v>
      </c>
      <c r="U332" t="s">
        <v>2519</v>
      </c>
      <c r="V332">
        <v>2250000</v>
      </c>
      <c r="W332">
        <v>0</v>
      </c>
      <c r="Y332">
        <v>0</v>
      </c>
      <c r="Z332">
        <v>0</v>
      </c>
      <c r="AA332">
        <v>0</v>
      </c>
      <c r="AB332">
        <v>2250000</v>
      </c>
      <c r="AC332" t="s">
        <v>2492</v>
      </c>
      <c r="AD332" t="s">
        <v>2516</v>
      </c>
      <c r="AE332" t="s">
        <v>2520</v>
      </c>
      <c r="AF332" t="s">
        <v>2521</v>
      </c>
      <c r="AG332" t="s">
        <v>136</v>
      </c>
      <c r="AJ332" t="s">
        <v>1311</v>
      </c>
      <c r="AK332" t="s">
        <v>1312</v>
      </c>
      <c r="AL332" t="s">
        <v>1336</v>
      </c>
      <c r="AM332" t="s">
        <v>1314</v>
      </c>
    </row>
    <row r="333" spans="1:39" x14ac:dyDescent="0.3">
      <c r="A333" t="s">
        <v>24</v>
      </c>
      <c r="B333" t="s">
        <v>25</v>
      </c>
      <c r="C333" t="s">
        <v>26</v>
      </c>
      <c r="D333" t="s">
        <v>27</v>
      </c>
      <c r="E333" t="s">
        <v>28</v>
      </c>
      <c r="F333" t="s">
        <v>29</v>
      </c>
      <c r="G333" t="s">
        <v>115</v>
      </c>
      <c r="H333" t="s">
        <v>116</v>
      </c>
      <c r="I333" t="s">
        <v>117</v>
      </c>
      <c r="J333" t="s">
        <v>118</v>
      </c>
      <c r="K333" t="s">
        <v>129</v>
      </c>
      <c r="L333" t="s">
        <v>130</v>
      </c>
      <c r="M333" t="s">
        <v>170</v>
      </c>
      <c r="N333" t="s">
        <v>171</v>
      </c>
      <c r="O333" t="s">
        <v>133</v>
      </c>
      <c r="P333" t="s">
        <v>172</v>
      </c>
      <c r="Q333" t="s">
        <v>51</v>
      </c>
      <c r="R333" t="s">
        <v>174</v>
      </c>
      <c r="S333" t="s">
        <v>42</v>
      </c>
      <c r="T333" t="s">
        <v>43</v>
      </c>
      <c r="U333" t="s">
        <v>2522</v>
      </c>
      <c r="V333">
        <v>11000000</v>
      </c>
      <c r="W333">
        <v>0</v>
      </c>
      <c r="Y333">
        <v>0</v>
      </c>
      <c r="Z333">
        <v>0</v>
      </c>
      <c r="AA333">
        <v>0</v>
      </c>
      <c r="AB333">
        <v>11000000</v>
      </c>
      <c r="AC333" t="s">
        <v>2523</v>
      </c>
      <c r="AD333" t="s">
        <v>2524</v>
      </c>
      <c r="AE333" t="s">
        <v>2525</v>
      </c>
      <c r="AF333" t="s">
        <v>2526</v>
      </c>
      <c r="AG333" t="s">
        <v>136</v>
      </c>
      <c r="AJ333" t="s">
        <v>1311</v>
      </c>
      <c r="AK333" t="s">
        <v>1312</v>
      </c>
      <c r="AL333" t="s">
        <v>1313</v>
      </c>
      <c r="AM333" t="s">
        <v>1314</v>
      </c>
    </row>
    <row r="334" spans="1:39" x14ac:dyDescent="0.3">
      <c r="A334" t="s">
        <v>24</v>
      </c>
      <c r="B334" t="s">
        <v>25</v>
      </c>
      <c r="C334" t="s">
        <v>26</v>
      </c>
      <c r="D334" t="s">
        <v>27</v>
      </c>
      <c r="E334" t="s">
        <v>28</v>
      </c>
      <c r="F334" t="s">
        <v>29</v>
      </c>
      <c r="G334" t="s">
        <v>115</v>
      </c>
      <c r="H334" t="s">
        <v>116</v>
      </c>
      <c r="I334" t="s">
        <v>117</v>
      </c>
      <c r="J334" t="s">
        <v>118</v>
      </c>
      <c r="K334" t="s">
        <v>129</v>
      </c>
      <c r="L334" t="s">
        <v>130</v>
      </c>
      <c r="M334" t="s">
        <v>170</v>
      </c>
      <c r="N334" t="s">
        <v>171</v>
      </c>
      <c r="O334" t="s">
        <v>133</v>
      </c>
      <c r="P334" t="s">
        <v>172</v>
      </c>
      <c r="Q334" t="s">
        <v>51</v>
      </c>
      <c r="R334" t="s">
        <v>174</v>
      </c>
      <c r="S334" t="s">
        <v>137</v>
      </c>
      <c r="T334" t="s">
        <v>138</v>
      </c>
      <c r="U334" t="s">
        <v>2527</v>
      </c>
      <c r="V334">
        <v>11000000</v>
      </c>
      <c r="W334">
        <v>0</v>
      </c>
      <c r="Y334">
        <v>0</v>
      </c>
      <c r="Z334">
        <v>0</v>
      </c>
      <c r="AA334">
        <v>0</v>
      </c>
      <c r="AB334">
        <v>11000000</v>
      </c>
      <c r="AC334" t="s">
        <v>2523</v>
      </c>
      <c r="AD334" t="s">
        <v>2528</v>
      </c>
      <c r="AE334" t="s">
        <v>2529</v>
      </c>
      <c r="AF334" t="s">
        <v>2530</v>
      </c>
      <c r="AG334" t="s">
        <v>136</v>
      </c>
      <c r="AJ334" t="s">
        <v>1311</v>
      </c>
      <c r="AK334" t="s">
        <v>1312</v>
      </c>
      <c r="AL334" t="s">
        <v>2026</v>
      </c>
      <c r="AM334" t="s">
        <v>1314</v>
      </c>
    </row>
    <row r="335" spans="1:39" x14ac:dyDescent="0.3">
      <c r="A335" t="s">
        <v>24</v>
      </c>
      <c r="B335" t="s">
        <v>25</v>
      </c>
      <c r="C335" t="s">
        <v>26</v>
      </c>
      <c r="D335" t="s">
        <v>27</v>
      </c>
      <c r="E335" t="s">
        <v>28</v>
      </c>
      <c r="F335" t="s">
        <v>29</v>
      </c>
      <c r="G335" t="s">
        <v>115</v>
      </c>
      <c r="H335" t="s">
        <v>116</v>
      </c>
      <c r="I335" t="s">
        <v>117</v>
      </c>
      <c r="J335" t="s">
        <v>118</v>
      </c>
      <c r="K335" t="s">
        <v>129</v>
      </c>
      <c r="L335" t="s">
        <v>130</v>
      </c>
      <c r="M335" t="s">
        <v>170</v>
      </c>
      <c r="N335" t="s">
        <v>171</v>
      </c>
      <c r="O335" t="s">
        <v>133</v>
      </c>
      <c r="P335" t="s">
        <v>172</v>
      </c>
      <c r="Q335" t="s">
        <v>51</v>
      </c>
      <c r="R335" t="s">
        <v>174</v>
      </c>
      <c r="S335" t="s">
        <v>137</v>
      </c>
      <c r="T335" t="s">
        <v>138</v>
      </c>
      <c r="U335" t="s">
        <v>2531</v>
      </c>
      <c r="V335">
        <v>11000000</v>
      </c>
      <c r="W335">
        <v>0</v>
      </c>
      <c r="Y335">
        <v>0</v>
      </c>
      <c r="Z335">
        <v>0</v>
      </c>
      <c r="AA335">
        <v>0</v>
      </c>
      <c r="AB335">
        <v>11000000</v>
      </c>
      <c r="AC335" t="s">
        <v>2523</v>
      </c>
      <c r="AD335" t="s">
        <v>2528</v>
      </c>
      <c r="AE335" t="s">
        <v>2532</v>
      </c>
      <c r="AF335" t="s">
        <v>2533</v>
      </c>
      <c r="AG335" t="s">
        <v>136</v>
      </c>
      <c r="AJ335" t="s">
        <v>1311</v>
      </c>
      <c r="AK335" t="s">
        <v>1312</v>
      </c>
      <c r="AL335" t="s">
        <v>2026</v>
      </c>
      <c r="AM335" t="s">
        <v>1314</v>
      </c>
    </row>
    <row r="336" spans="1:39" x14ac:dyDescent="0.3">
      <c r="A336" t="s">
        <v>24</v>
      </c>
      <c r="B336" t="s">
        <v>25</v>
      </c>
      <c r="C336" t="s">
        <v>26</v>
      </c>
      <c r="D336" t="s">
        <v>27</v>
      </c>
      <c r="E336" t="s">
        <v>28</v>
      </c>
      <c r="F336" t="s">
        <v>29</v>
      </c>
      <c r="G336" t="s">
        <v>115</v>
      </c>
      <c r="H336" t="s">
        <v>116</v>
      </c>
      <c r="I336" t="s">
        <v>117</v>
      </c>
      <c r="J336" t="s">
        <v>118</v>
      </c>
      <c r="K336" t="s">
        <v>129</v>
      </c>
      <c r="L336" t="s">
        <v>130</v>
      </c>
      <c r="M336" t="s">
        <v>170</v>
      </c>
      <c r="N336" t="s">
        <v>171</v>
      </c>
      <c r="O336" t="s">
        <v>133</v>
      </c>
      <c r="P336" t="s">
        <v>172</v>
      </c>
      <c r="Q336" t="s">
        <v>51</v>
      </c>
      <c r="R336" t="s">
        <v>174</v>
      </c>
      <c r="S336" t="s">
        <v>45</v>
      </c>
      <c r="T336" t="s">
        <v>46</v>
      </c>
      <c r="U336" t="s">
        <v>2534</v>
      </c>
      <c r="V336">
        <v>2000000</v>
      </c>
      <c r="W336">
        <v>0</v>
      </c>
      <c r="Y336">
        <v>0</v>
      </c>
      <c r="Z336">
        <v>0</v>
      </c>
      <c r="AA336">
        <v>0</v>
      </c>
      <c r="AB336">
        <v>2000000</v>
      </c>
      <c r="AC336" t="s">
        <v>2523</v>
      </c>
      <c r="AD336" t="s">
        <v>2535</v>
      </c>
      <c r="AE336" t="s">
        <v>2536</v>
      </c>
      <c r="AF336" t="s">
        <v>2537</v>
      </c>
      <c r="AG336" t="s">
        <v>136</v>
      </c>
      <c r="AJ336" t="s">
        <v>1311</v>
      </c>
      <c r="AK336" t="s">
        <v>1312</v>
      </c>
      <c r="AL336" t="s">
        <v>1331</v>
      </c>
      <c r="AM336" t="s">
        <v>1314</v>
      </c>
    </row>
    <row r="337" spans="1:39" x14ac:dyDescent="0.3">
      <c r="A337" t="s">
        <v>24</v>
      </c>
      <c r="B337" t="s">
        <v>25</v>
      </c>
      <c r="C337" t="s">
        <v>26</v>
      </c>
      <c r="D337" t="s">
        <v>27</v>
      </c>
      <c r="E337" t="s">
        <v>28</v>
      </c>
      <c r="F337" t="s">
        <v>29</v>
      </c>
      <c r="G337" t="s">
        <v>115</v>
      </c>
      <c r="H337" t="s">
        <v>116</v>
      </c>
      <c r="I337" t="s">
        <v>117</v>
      </c>
      <c r="J337" t="s">
        <v>118</v>
      </c>
      <c r="K337" t="s">
        <v>129</v>
      </c>
      <c r="L337" t="s">
        <v>130</v>
      </c>
      <c r="M337" t="s">
        <v>170</v>
      </c>
      <c r="N337" t="s">
        <v>171</v>
      </c>
      <c r="O337" t="s">
        <v>133</v>
      </c>
      <c r="P337" t="s">
        <v>172</v>
      </c>
      <c r="Q337" t="s">
        <v>51</v>
      </c>
      <c r="R337" t="s">
        <v>174</v>
      </c>
      <c r="S337" t="s">
        <v>45</v>
      </c>
      <c r="T337" t="s">
        <v>46</v>
      </c>
      <c r="U337" t="s">
        <v>2538</v>
      </c>
      <c r="V337">
        <v>1800000</v>
      </c>
      <c r="W337">
        <v>0</v>
      </c>
      <c r="Y337">
        <v>0</v>
      </c>
      <c r="Z337">
        <v>0</v>
      </c>
      <c r="AA337">
        <v>0</v>
      </c>
      <c r="AB337">
        <v>1800000</v>
      </c>
      <c r="AC337" t="s">
        <v>2523</v>
      </c>
      <c r="AD337" t="s">
        <v>2535</v>
      </c>
      <c r="AE337" t="s">
        <v>2539</v>
      </c>
      <c r="AF337" t="s">
        <v>2540</v>
      </c>
      <c r="AG337" t="s">
        <v>136</v>
      </c>
      <c r="AJ337" t="s">
        <v>1311</v>
      </c>
      <c r="AK337" t="s">
        <v>1312</v>
      </c>
      <c r="AL337" t="s">
        <v>1331</v>
      </c>
      <c r="AM337" t="s">
        <v>1314</v>
      </c>
    </row>
    <row r="338" spans="1:39" x14ac:dyDescent="0.3">
      <c r="A338" t="s">
        <v>24</v>
      </c>
      <c r="B338" t="s">
        <v>25</v>
      </c>
      <c r="C338" t="s">
        <v>26</v>
      </c>
      <c r="D338" t="s">
        <v>27</v>
      </c>
      <c r="E338" t="s">
        <v>28</v>
      </c>
      <c r="F338" t="s">
        <v>29</v>
      </c>
      <c r="G338" t="s">
        <v>115</v>
      </c>
      <c r="H338" t="s">
        <v>116</v>
      </c>
      <c r="I338" t="s">
        <v>117</v>
      </c>
      <c r="J338" t="s">
        <v>118</v>
      </c>
      <c r="K338" t="s">
        <v>129</v>
      </c>
      <c r="L338" t="s">
        <v>130</v>
      </c>
      <c r="M338" t="s">
        <v>170</v>
      </c>
      <c r="N338" t="s">
        <v>171</v>
      </c>
      <c r="O338" t="s">
        <v>133</v>
      </c>
      <c r="P338" t="s">
        <v>172</v>
      </c>
      <c r="Q338" t="s">
        <v>51</v>
      </c>
      <c r="R338" t="s">
        <v>174</v>
      </c>
      <c r="S338" t="s">
        <v>47</v>
      </c>
      <c r="T338" t="s">
        <v>48</v>
      </c>
      <c r="U338" t="s">
        <v>2541</v>
      </c>
      <c r="V338">
        <v>106425000</v>
      </c>
      <c r="W338">
        <v>0</v>
      </c>
      <c r="Y338">
        <v>0</v>
      </c>
      <c r="Z338">
        <v>0</v>
      </c>
      <c r="AA338">
        <v>0</v>
      </c>
      <c r="AB338">
        <v>106425000</v>
      </c>
      <c r="AC338" t="s">
        <v>2523</v>
      </c>
      <c r="AD338" t="s">
        <v>2542</v>
      </c>
      <c r="AE338" t="s">
        <v>2543</v>
      </c>
      <c r="AF338" t="s">
        <v>2544</v>
      </c>
      <c r="AG338" t="s">
        <v>136</v>
      </c>
      <c r="AJ338" t="s">
        <v>1311</v>
      </c>
      <c r="AK338" t="s">
        <v>1312</v>
      </c>
      <c r="AL338" t="s">
        <v>1336</v>
      </c>
      <c r="AM338" t="s">
        <v>1314</v>
      </c>
    </row>
    <row r="339" spans="1:39" x14ac:dyDescent="0.3">
      <c r="A339" t="s">
        <v>24</v>
      </c>
      <c r="B339" t="s">
        <v>25</v>
      </c>
      <c r="C339" t="s">
        <v>26</v>
      </c>
      <c r="D339" t="s">
        <v>27</v>
      </c>
      <c r="E339" t="s">
        <v>28</v>
      </c>
      <c r="F339" t="s">
        <v>29</v>
      </c>
      <c r="G339" t="s">
        <v>115</v>
      </c>
      <c r="H339" t="s">
        <v>116</v>
      </c>
      <c r="I339" t="s">
        <v>117</v>
      </c>
      <c r="J339" t="s">
        <v>118</v>
      </c>
      <c r="K339" t="s">
        <v>129</v>
      </c>
      <c r="L339" t="s">
        <v>130</v>
      </c>
      <c r="M339" t="s">
        <v>170</v>
      </c>
      <c r="N339" t="s">
        <v>171</v>
      </c>
      <c r="O339" t="s">
        <v>133</v>
      </c>
      <c r="P339" t="s">
        <v>172</v>
      </c>
      <c r="Q339" t="s">
        <v>51</v>
      </c>
      <c r="R339" t="s">
        <v>174</v>
      </c>
      <c r="S339" t="s">
        <v>74</v>
      </c>
      <c r="T339" t="s">
        <v>75</v>
      </c>
      <c r="U339" t="s">
        <v>2545</v>
      </c>
      <c r="V339">
        <v>3150000</v>
      </c>
      <c r="W339">
        <v>0</v>
      </c>
      <c r="Y339">
        <v>0</v>
      </c>
      <c r="Z339">
        <v>0</v>
      </c>
      <c r="AA339">
        <v>0</v>
      </c>
      <c r="AB339">
        <v>3150000</v>
      </c>
      <c r="AC339" t="s">
        <v>2523</v>
      </c>
      <c r="AD339" t="s">
        <v>2546</v>
      </c>
      <c r="AE339" t="s">
        <v>2547</v>
      </c>
      <c r="AF339" t="s">
        <v>2548</v>
      </c>
      <c r="AG339" t="s">
        <v>136</v>
      </c>
      <c r="AJ339" t="s">
        <v>1311</v>
      </c>
      <c r="AK339" t="s">
        <v>1312</v>
      </c>
      <c r="AL339" t="s">
        <v>1336</v>
      </c>
      <c r="AM339" t="s">
        <v>1314</v>
      </c>
    </row>
    <row r="340" spans="1:39" x14ac:dyDescent="0.3">
      <c r="A340" t="s">
        <v>24</v>
      </c>
      <c r="B340" t="s">
        <v>25</v>
      </c>
      <c r="C340" t="s">
        <v>26</v>
      </c>
      <c r="D340" t="s">
        <v>27</v>
      </c>
      <c r="E340" t="s">
        <v>28</v>
      </c>
      <c r="F340" t="s">
        <v>29</v>
      </c>
      <c r="G340" t="s">
        <v>115</v>
      </c>
      <c r="H340" t="s">
        <v>116</v>
      </c>
      <c r="I340" t="s">
        <v>117</v>
      </c>
      <c r="J340" t="s">
        <v>118</v>
      </c>
      <c r="K340" t="s">
        <v>129</v>
      </c>
      <c r="L340" t="s">
        <v>130</v>
      </c>
      <c r="M340" t="s">
        <v>170</v>
      </c>
      <c r="N340" t="s">
        <v>171</v>
      </c>
      <c r="O340" t="s">
        <v>133</v>
      </c>
      <c r="P340" t="s">
        <v>172</v>
      </c>
      <c r="Q340" t="s">
        <v>51</v>
      </c>
      <c r="R340" t="s">
        <v>174</v>
      </c>
      <c r="S340" t="s">
        <v>74</v>
      </c>
      <c r="T340" t="s">
        <v>75</v>
      </c>
      <c r="U340" t="s">
        <v>2549</v>
      </c>
      <c r="V340">
        <v>2250000</v>
      </c>
      <c r="W340">
        <v>0</v>
      </c>
      <c r="Y340">
        <v>0</v>
      </c>
      <c r="Z340">
        <v>0</v>
      </c>
      <c r="AA340">
        <v>0</v>
      </c>
      <c r="AB340">
        <v>2250000</v>
      </c>
      <c r="AC340" t="s">
        <v>2523</v>
      </c>
      <c r="AD340" t="s">
        <v>2546</v>
      </c>
      <c r="AE340" t="s">
        <v>2550</v>
      </c>
      <c r="AF340" t="s">
        <v>2551</v>
      </c>
      <c r="AG340" t="s">
        <v>136</v>
      </c>
      <c r="AJ340" t="s">
        <v>1311</v>
      </c>
      <c r="AK340" t="s">
        <v>1312</v>
      </c>
      <c r="AL340" t="s">
        <v>1336</v>
      </c>
      <c r="AM340" t="s">
        <v>1314</v>
      </c>
    </row>
    <row r="341" spans="1:39" x14ac:dyDescent="0.3">
      <c r="A341" t="s">
        <v>24</v>
      </c>
      <c r="B341" t="s">
        <v>25</v>
      </c>
      <c r="C341" t="s">
        <v>26</v>
      </c>
      <c r="D341" t="s">
        <v>27</v>
      </c>
      <c r="E341" t="s">
        <v>28</v>
      </c>
      <c r="F341" t="s">
        <v>29</v>
      </c>
      <c r="G341" t="s">
        <v>115</v>
      </c>
      <c r="H341" t="s">
        <v>116</v>
      </c>
      <c r="I341" t="s">
        <v>117</v>
      </c>
      <c r="J341" t="s">
        <v>118</v>
      </c>
      <c r="K341" t="s">
        <v>129</v>
      </c>
      <c r="L341" t="s">
        <v>130</v>
      </c>
      <c r="M341" t="s">
        <v>170</v>
      </c>
      <c r="N341" t="s">
        <v>171</v>
      </c>
      <c r="O341" t="s">
        <v>155</v>
      </c>
      <c r="P341" t="s">
        <v>175</v>
      </c>
      <c r="Q341" t="s">
        <v>40</v>
      </c>
      <c r="R341" t="s">
        <v>176</v>
      </c>
      <c r="S341" t="s">
        <v>42</v>
      </c>
      <c r="T341" t="s">
        <v>43</v>
      </c>
      <c r="U341" t="s">
        <v>2552</v>
      </c>
      <c r="V341">
        <v>10000000</v>
      </c>
      <c r="W341">
        <v>0</v>
      </c>
      <c r="Y341">
        <v>0</v>
      </c>
      <c r="Z341">
        <v>0</v>
      </c>
      <c r="AA341">
        <v>0</v>
      </c>
      <c r="AB341">
        <v>10000000</v>
      </c>
      <c r="AC341" t="s">
        <v>2553</v>
      </c>
      <c r="AD341" t="s">
        <v>2554</v>
      </c>
      <c r="AE341" t="s">
        <v>2555</v>
      </c>
      <c r="AF341" t="s">
        <v>2556</v>
      </c>
      <c r="AG341" t="s">
        <v>136</v>
      </c>
      <c r="AJ341" t="s">
        <v>1311</v>
      </c>
      <c r="AK341" t="s">
        <v>1312</v>
      </c>
      <c r="AL341" t="s">
        <v>1313</v>
      </c>
      <c r="AM341" t="s">
        <v>1314</v>
      </c>
    </row>
    <row r="342" spans="1:39" x14ac:dyDescent="0.3">
      <c r="A342" t="s">
        <v>24</v>
      </c>
      <c r="B342" t="s">
        <v>25</v>
      </c>
      <c r="C342" t="s">
        <v>26</v>
      </c>
      <c r="D342" t="s">
        <v>27</v>
      </c>
      <c r="E342" t="s">
        <v>28</v>
      </c>
      <c r="F342" t="s">
        <v>29</v>
      </c>
      <c r="G342" t="s">
        <v>115</v>
      </c>
      <c r="H342" t="s">
        <v>116</v>
      </c>
      <c r="I342" t="s">
        <v>117</v>
      </c>
      <c r="J342" t="s">
        <v>118</v>
      </c>
      <c r="K342" t="s">
        <v>129</v>
      </c>
      <c r="L342" t="s">
        <v>130</v>
      </c>
      <c r="M342" t="s">
        <v>170</v>
      </c>
      <c r="N342" t="s">
        <v>171</v>
      </c>
      <c r="O342" t="s">
        <v>155</v>
      </c>
      <c r="P342" t="s">
        <v>175</v>
      </c>
      <c r="Q342" t="s">
        <v>40</v>
      </c>
      <c r="R342" t="s">
        <v>176</v>
      </c>
      <c r="S342" t="s">
        <v>137</v>
      </c>
      <c r="T342" t="s">
        <v>138</v>
      </c>
      <c r="U342" t="s">
        <v>2557</v>
      </c>
      <c r="V342">
        <v>10000000</v>
      </c>
      <c r="W342">
        <v>0</v>
      </c>
      <c r="Y342">
        <v>0</v>
      </c>
      <c r="Z342">
        <v>0</v>
      </c>
      <c r="AA342">
        <v>0</v>
      </c>
      <c r="AB342">
        <v>10000000</v>
      </c>
      <c r="AC342" t="s">
        <v>2553</v>
      </c>
      <c r="AD342" t="s">
        <v>2558</v>
      </c>
      <c r="AE342" t="s">
        <v>2559</v>
      </c>
      <c r="AF342" t="s">
        <v>2560</v>
      </c>
      <c r="AG342" t="s">
        <v>136</v>
      </c>
      <c r="AJ342" t="s">
        <v>1311</v>
      </c>
      <c r="AK342" t="s">
        <v>1312</v>
      </c>
      <c r="AL342" t="s">
        <v>2026</v>
      </c>
      <c r="AM342" t="s">
        <v>1314</v>
      </c>
    </row>
    <row r="343" spans="1:39" x14ac:dyDescent="0.3">
      <c r="A343" t="s">
        <v>24</v>
      </c>
      <c r="B343" t="s">
        <v>25</v>
      </c>
      <c r="C343" t="s">
        <v>26</v>
      </c>
      <c r="D343" t="s">
        <v>27</v>
      </c>
      <c r="E343" t="s">
        <v>28</v>
      </c>
      <c r="F343" t="s">
        <v>29</v>
      </c>
      <c r="G343" t="s">
        <v>115</v>
      </c>
      <c r="H343" t="s">
        <v>116</v>
      </c>
      <c r="I343" t="s">
        <v>117</v>
      </c>
      <c r="J343" t="s">
        <v>118</v>
      </c>
      <c r="K343" t="s">
        <v>129</v>
      </c>
      <c r="L343" t="s">
        <v>130</v>
      </c>
      <c r="M343" t="s">
        <v>170</v>
      </c>
      <c r="N343" t="s">
        <v>171</v>
      </c>
      <c r="O343" t="s">
        <v>155</v>
      </c>
      <c r="P343" t="s">
        <v>175</v>
      </c>
      <c r="Q343" t="s">
        <v>40</v>
      </c>
      <c r="R343" t="s">
        <v>176</v>
      </c>
      <c r="S343" t="s">
        <v>137</v>
      </c>
      <c r="T343" t="s">
        <v>138</v>
      </c>
      <c r="U343" t="s">
        <v>2561</v>
      </c>
      <c r="V343">
        <v>10000000</v>
      </c>
      <c r="W343">
        <v>0</v>
      </c>
      <c r="Y343">
        <v>0</v>
      </c>
      <c r="Z343">
        <v>0</v>
      </c>
      <c r="AA343">
        <v>0</v>
      </c>
      <c r="AB343">
        <v>10000000</v>
      </c>
      <c r="AC343" t="s">
        <v>2553</v>
      </c>
      <c r="AD343" t="s">
        <v>2558</v>
      </c>
      <c r="AE343" t="s">
        <v>2562</v>
      </c>
      <c r="AF343" t="s">
        <v>2563</v>
      </c>
      <c r="AG343" t="s">
        <v>136</v>
      </c>
      <c r="AJ343" t="s">
        <v>1311</v>
      </c>
      <c r="AK343" t="s">
        <v>1312</v>
      </c>
      <c r="AL343" t="s">
        <v>2026</v>
      </c>
      <c r="AM343" t="s">
        <v>1314</v>
      </c>
    </row>
    <row r="344" spans="1:39" x14ac:dyDescent="0.3">
      <c r="A344" t="s">
        <v>24</v>
      </c>
      <c r="B344" t="s">
        <v>25</v>
      </c>
      <c r="C344" t="s">
        <v>26</v>
      </c>
      <c r="D344" t="s">
        <v>27</v>
      </c>
      <c r="E344" t="s">
        <v>28</v>
      </c>
      <c r="F344" t="s">
        <v>29</v>
      </c>
      <c r="G344" t="s">
        <v>115</v>
      </c>
      <c r="H344" t="s">
        <v>116</v>
      </c>
      <c r="I344" t="s">
        <v>117</v>
      </c>
      <c r="J344" t="s">
        <v>118</v>
      </c>
      <c r="K344" t="s">
        <v>129</v>
      </c>
      <c r="L344" t="s">
        <v>130</v>
      </c>
      <c r="M344" t="s">
        <v>170</v>
      </c>
      <c r="N344" t="s">
        <v>171</v>
      </c>
      <c r="O344" t="s">
        <v>155</v>
      </c>
      <c r="P344" t="s">
        <v>175</v>
      </c>
      <c r="Q344" t="s">
        <v>40</v>
      </c>
      <c r="R344" t="s">
        <v>176</v>
      </c>
      <c r="S344" t="s">
        <v>47</v>
      </c>
      <c r="T344" t="s">
        <v>48</v>
      </c>
      <c r="U344" t="s">
        <v>2564</v>
      </c>
      <c r="V344">
        <v>128250000</v>
      </c>
      <c r="W344">
        <v>0</v>
      </c>
      <c r="Y344">
        <v>0</v>
      </c>
      <c r="Z344">
        <v>0</v>
      </c>
      <c r="AA344">
        <v>0</v>
      </c>
      <c r="AB344">
        <v>128250000</v>
      </c>
      <c r="AC344" t="s">
        <v>2553</v>
      </c>
      <c r="AD344" t="s">
        <v>2565</v>
      </c>
      <c r="AE344" t="s">
        <v>2566</v>
      </c>
      <c r="AF344" t="s">
        <v>2567</v>
      </c>
      <c r="AG344" t="s">
        <v>136</v>
      </c>
      <c r="AJ344" t="s">
        <v>1311</v>
      </c>
      <c r="AK344" t="s">
        <v>1312</v>
      </c>
      <c r="AL344" t="s">
        <v>1336</v>
      </c>
      <c r="AM344" t="s">
        <v>1314</v>
      </c>
    </row>
    <row r="345" spans="1:39" x14ac:dyDescent="0.3">
      <c r="A345" t="s">
        <v>24</v>
      </c>
      <c r="B345" t="s">
        <v>25</v>
      </c>
      <c r="C345" t="s">
        <v>26</v>
      </c>
      <c r="D345" t="s">
        <v>27</v>
      </c>
      <c r="E345" t="s">
        <v>28</v>
      </c>
      <c r="F345" t="s">
        <v>29</v>
      </c>
      <c r="G345" t="s">
        <v>115</v>
      </c>
      <c r="H345" t="s">
        <v>116</v>
      </c>
      <c r="I345" t="s">
        <v>117</v>
      </c>
      <c r="J345" t="s">
        <v>118</v>
      </c>
      <c r="K345" t="s">
        <v>129</v>
      </c>
      <c r="L345" t="s">
        <v>130</v>
      </c>
      <c r="M345" t="s">
        <v>170</v>
      </c>
      <c r="N345" t="s">
        <v>171</v>
      </c>
      <c r="O345" t="s">
        <v>155</v>
      </c>
      <c r="P345" t="s">
        <v>175</v>
      </c>
      <c r="Q345" t="s">
        <v>51</v>
      </c>
      <c r="R345" t="s">
        <v>177</v>
      </c>
      <c r="S345" t="s">
        <v>42</v>
      </c>
      <c r="T345" t="s">
        <v>43</v>
      </c>
      <c r="U345" t="s">
        <v>2568</v>
      </c>
      <c r="V345">
        <v>10000000</v>
      </c>
      <c r="W345">
        <v>0</v>
      </c>
      <c r="Y345">
        <v>0</v>
      </c>
      <c r="Z345">
        <v>0</v>
      </c>
      <c r="AA345">
        <v>0</v>
      </c>
      <c r="AB345">
        <v>10000000</v>
      </c>
      <c r="AC345" t="s">
        <v>2569</v>
      </c>
      <c r="AD345" t="s">
        <v>2570</v>
      </c>
      <c r="AE345" t="s">
        <v>2571</v>
      </c>
      <c r="AF345" t="s">
        <v>2572</v>
      </c>
      <c r="AG345" t="s">
        <v>136</v>
      </c>
      <c r="AJ345" t="s">
        <v>1311</v>
      </c>
      <c r="AK345" t="s">
        <v>1312</v>
      </c>
      <c r="AL345" t="s">
        <v>1313</v>
      </c>
      <c r="AM345" t="s">
        <v>1314</v>
      </c>
    </row>
    <row r="346" spans="1:39" x14ac:dyDescent="0.3">
      <c r="A346" t="s">
        <v>24</v>
      </c>
      <c r="B346" t="s">
        <v>25</v>
      </c>
      <c r="C346" t="s">
        <v>26</v>
      </c>
      <c r="D346" t="s">
        <v>27</v>
      </c>
      <c r="E346" t="s">
        <v>28</v>
      </c>
      <c r="F346" t="s">
        <v>29</v>
      </c>
      <c r="G346" t="s">
        <v>115</v>
      </c>
      <c r="H346" t="s">
        <v>116</v>
      </c>
      <c r="I346" t="s">
        <v>117</v>
      </c>
      <c r="J346" t="s">
        <v>118</v>
      </c>
      <c r="K346" t="s">
        <v>129</v>
      </c>
      <c r="L346" t="s">
        <v>130</v>
      </c>
      <c r="M346" t="s">
        <v>170</v>
      </c>
      <c r="N346" t="s">
        <v>171</v>
      </c>
      <c r="O346" t="s">
        <v>155</v>
      </c>
      <c r="P346" t="s">
        <v>175</v>
      </c>
      <c r="Q346" t="s">
        <v>51</v>
      </c>
      <c r="R346" t="s">
        <v>177</v>
      </c>
      <c r="S346" t="s">
        <v>137</v>
      </c>
      <c r="T346" t="s">
        <v>138</v>
      </c>
      <c r="U346" t="s">
        <v>2573</v>
      </c>
      <c r="V346">
        <v>10000000</v>
      </c>
      <c r="W346">
        <v>0</v>
      </c>
      <c r="Y346">
        <v>0</v>
      </c>
      <c r="Z346">
        <v>0</v>
      </c>
      <c r="AA346">
        <v>0</v>
      </c>
      <c r="AB346">
        <v>10000000</v>
      </c>
      <c r="AC346" t="s">
        <v>2569</v>
      </c>
      <c r="AD346" t="s">
        <v>2574</v>
      </c>
      <c r="AE346" t="s">
        <v>2575</v>
      </c>
      <c r="AF346" t="s">
        <v>2576</v>
      </c>
      <c r="AG346" t="s">
        <v>136</v>
      </c>
      <c r="AJ346" t="s">
        <v>1311</v>
      </c>
      <c r="AK346" t="s">
        <v>1312</v>
      </c>
      <c r="AL346" t="s">
        <v>2026</v>
      </c>
      <c r="AM346" t="s">
        <v>1314</v>
      </c>
    </row>
    <row r="347" spans="1:39" x14ac:dyDescent="0.3">
      <c r="A347" t="s">
        <v>24</v>
      </c>
      <c r="B347" t="s">
        <v>25</v>
      </c>
      <c r="C347" t="s">
        <v>26</v>
      </c>
      <c r="D347" t="s">
        <v>27</v>
      </c>
      <c r="E347" t="s">
        <v>28</v>
      </c>
      <c r="F347" t="s">
        <v>29</v>
      </c>
      <c r="G347" t="s">
        <v>115</v>
      </c>
      <c r="H347" t="s">
        <v>116</v>
      </c>
      <c r="I347" t="s">
        <v>117</v>
      </c>
      <c r="J347" t="s">
        <v>118</v>
      </c>
      <c r="K347" t="s">
        <v>129</v>
      </c>
      <c r="L347" t="s">
        <v>130</v>
      </c>
      <c r="M347" t="s">
        <v>170</v>
      </c>
      <c r="N347" t="s">
        <v>171</v>
      </c>
      <c r="O347" t="s">
        <v>155</v>
      </c>
      <c r="P347" t="s">
        <v>175</v>
      </c>
      <c r="Q347" t="s">
        <v>51</v>
      </c>
      <c r="R347" t="s">
        <v>177</v>
      </c>
      <c r="S347" t="s">
        <v>137</v>
      </c>
      <c r="T347" t="s">
        <v>138</v>
      </c>
      <c r="U347" t="s">
        <v>2577</v>
      </c>
      <c r="V347">
        <v>10000000</v>
      </c>
      <c r="W347">
        <v>0</v>
      </c>
      <c r="Y347">
        <v>0</v>
      </c>
      <c r="Z347">
        <v>0</v>
      </c>
      <c r="AA347">
        <v>0</v>
      </c>
      <c r="AB347">
        <v>10000000</v>
      </c>
      <c r="AC347" t="s">
        <v>2569</v>
      </c>
      <c r="AD347" t="s">
        <v>2574</v>
      </c>
      <c r="AE347" t="s">
        <v>2578</v>
      </c>
      <c r="AF347" t="s">
        <v>2579</v>
      </c>
      <c r="AG347" t="s">
        <v>136</v>
      </c>
      <c r="AJ347" t="s">
        <v>1311</v>
      </c>
      <c r="AK347" t="s">
        <v>1312</v>
      </c>
      <c r="AL347" t="s">
        <v>2026</v>
      </c>
      <c r="AM347" t="s">
        <v>1314</v>
      </c>
    </row>
    <row r="348" spans="1:39" x14ac:dyDescent="0.3">
      <c r="A348" t="s">
        <v>24</v>
      </c>
      <c r="B348" t="s">
        <v>25</v>
      </c>
      <c r="C348" t="s">
        <v>26</v>
      </c>
      <c r="D348" t="s">
        <v>27</v>
      </c>
      <c r="E348" t="s">
        <v>28</v>
      </c>
      <c r="F348" t="s">
        <v>29</v>
      </c>
      <c r="G348" t="s">
        <v>115</v>
      </c>
      <c r="H348" t="s">
        <v>116</v>
      </c>
      <c r="I348" t="s">
        <v>117</v>
      </c>
      <c r="J348" t="s">
        <v>118</v>
      </c>
      <c r="K348" t="s">
        <v>129</v>
      </c>
      <c r="L348" t="s">
        <v>130</v>
      </c>
      <c r="M348" t="s">
        <v>170</v>
      </c>
      <c r="N348" t="s">
        <v>171</v>
      </c>
      <c r="O348" t="s">
        <v>155</v>
      </c>
      <c r="P348" t="s">
        <v>175</v>
      </c>
      <c r="Q348" t="s">
        <v>51</v>
      </c>
      <c r="R348" t="s">
        <v>177</v>
      </c>
      <c r="S348" t="s">
        <v>47</v>
      </c>
      <c r="T348" t="s">
        <v>48</v>
      </c>
      <c r="U348" t="s">
        <v>2580</v>
      </c>
      <c r="V348">
        <v>150000000</v>
      </c>
      <c r="W348">
        <v>0</v>
      </c>
      <c r="Y348">
        <v>0</v>
      </c>
      <c r="Z348">
        <v>0</v>
      </c>
      <c r="AA348">
        <v>0</v>
      </c>
      <c r="AB348">
        <v>150000000</v>
      </c>
      <c r="AC348" t="s">
        <v>2569</v>
      </c>
      <c r="AD348" t="s">
        <v>2581</v>
      </c>
      <c r="AE348" t="s">
        <v>2582</v>
      </c>
      <c r="AF348" t="s">
        <v>2583</v>
      </c>
      <c r="AG348" t="s">
        <v>136</v>
      </c>
      <c r="AJ348" t="s">
        <v>1311</v>
      </c>
      <c r="AK348" t="s">
        <v>1312</v>
      </c>
      <c r="AL348" t="s">
        <v>1336</v>
      </c>
      <c r="AM348" t="s">
        <v>1314</v>
      </c>
    </row>
    <row r="349" spans="1:39" x14ac:dyDescent="0.3">
      <c r="A349" t="s">
        <v>24</v>
      </c>
      <c r="B349" t="s">
        <v>25</v>
      </c>
      <c r="C349" t="s">
        <v>26</v>
      </c>
      <c r="D349" t="s">
        <v>27</v>
      </c>
      <c r="E349" t="s">
        <v>28</v>
      </c>
      <c r="F349" t="s">
        <v>29</v>
      </c>
      <c r="G349" t="s">
        <v>115</v>
      </c>
      <c r="H349" t="s">
        <v>116</v>
      </c>
      <c r="I349" t="s">
        <v>117</v>
      </c>
      <c r="J349" t="s">
        <v>118</v>
      </c>
      <c r="K349" t="s">
        <v>129</v>
      </c>
      <c r="L349" t="s">
        <v>130</v>
      </c>
      <c r="M349" t="s">
        <v>170</v>
      </c>
      <c r="N349" t="s">
        <v>171</v>
      </c>
      <c r="O349" t="s">
        <v>155</v>
      </c>
      <c r="P349" t="s">
        <v>175</v>
      </c>
      <c r="Q349" t="s">
        <v>51</v>
      </c>
      <c r="R349" t="s">
        <v>177</v>
      </c>
      <c r="S349" t="s">
        <v>74</v>
      </c>
      <c r="T349" t="s">
        <v>75</v>
      </c>
      <c r="U349" t="s">
        <v>2584</v>
      </c>
      <c r="V349">
        <v>2400000</v>
      </c>
      <c r="W349">
        <v>0</v>
      </c>
      <c r="Y349">
        <v>0</v>
      </c>
      <c r="Z349">
        <v>0</v>
      </c>
      <c r="AA349">
        <v>0</v>
      </c>
      <c r="AB349">
        <v>2400000</v>
      </c>
      <c r="AC349" t="s">
        <v>2569</v>
      </c>
      <c r="AD349" t="s">
        <v>2585</v>
      </c>
      <c r="AE349" t="s">
        <v>2586</v>
      </c>
      <c r="AF349" t="s">
        <v>2587</v>
      </c>
      <c r="AG349" t="s">
        <v>136</v>
      </c>
      <c r="AJ349" t="s">
        <v>1311</v>
      </c>
      <c r="AK349" t="s">
        <v>1312</v>
      </c>
      <c r="AL349" t="s">
        <v>1336</v>
      </c>
      <c r="AM349" t="s">
        <v>1314</v>
      </c>
    </row>
    <row r="350" spans="1:39" x14ac:dyDescent="0.3">
      <c r="A350" t="s">
        <v>24</v>
      </c>
      <c r="B350" t="s">
        <v>25</v>
      </c>
      <c r="C350" t="s">
        <v>26</v>
      </c>
      <c r="D350" t="s">
        <v>27</v>
      </c>
      <c r="E350" t="s">
        <v>28</v>
      </c>
      <c r="F350" t="s">
        <v>29</v>
      </c>
      <c r="G350" t="s">
        <v>115</v>
      </c>
      <c r="H350" t="s">
        <v>116</v>
      </c>
      <c r="I350" t="s">
        <v>117</v>
      </c>
      <c r="J350" t="s">
        <v>118</v>
      </c>
      <c r="K350" t="s">
        <v>129</v>
      </c>
      <c r="L350" t="s">
        <v>130</v>
      </c>
      <c r="M350" t="s">
        <v>170</v>
      </c>
      <c r="N350" t="s">
        <v>171</v>
      </c>
      <c r="O350" t="s">
        <v>155</v>
      </c>
      <c r="P350" t="s">
        <v>175</v>
      </c>
      <c r="Q350" t="s">
        <v>53</v>
      </c>
      <c r="R350" t="s">
        <v>178</v>
      </c>
      <c r="S350" t="s">
        <v>42</v>
      </c>
      <c r="T350" t="s">
        <v>43</v>
      </c>
      <c r="U350" t="s">
        <v>2588</v>
      </c>
      <c r="V350">
        <v>5000000</v>
      </c>
      <c r="W350">
        <v>0</v>
      </c>
      <c r="Y350">
        <v>0</v>
      </c>
      <c r="Z350">
        <v>0</v>
      </c>
      <c r="AA350">
        <v>0</v>
      </c>
      <c r="AB350">
        <v>5000000</v>
      </c>
      <c r="AC350" t="s">
        <v>2589</v>
      </c>
      <c r="AD350" t="s">
        <v>2590</v>
      </c>
      <c r="AE350" t="s">
        <v>2591</v>
      </c>
      <c r="AF350" t="s">
        <v>2592</v>
      </c>
      <c r="AG350" t="s">
        <v>136</v>
      </c>
      <c r="AJ350" t="s">
        <v>1311</v>
      </c>
      <c r="AK350" t="s">
        <v>1312</v>
      </c>
      <c r="AL350" t="s">
        <v>1313</v>
      </c>
      <c r="AM350" t="s">
        <v>1314</v>
      </c>
    </row>
    <row r="351" spans="1:39" x14ac:dyDescent="0.3">
      <c r="A351" t="s">
        <v>24</v>
      </c>
      <c r="B351" t="s">
        <v>25</v>
      </c>
      <c r="C351" t="s">
        <v>26</v>
      </c>
      <c r="D351" t="s">
        <v>27</v>
      </c>
      <c r="E351" t="s">
        <v>28</v>
      </c>
      <c r="F351" t="s">
        <v>29</v>
      </c>
      <c r="G351" t="s">
        <v>115</v>
      </c>
      <c r="H351" t="s">
        <v>116</v>
      </c>
      <c r="I351" t="s">
        <v>117</v>
      </c>
      <c r="J351" t="s">
        <v>118</v>
      </c>
      <c r="K351" t="s">
        <v>129</v>
      </c>
      <c r="L351" t="s">
        <v>130</v>
      </c>
      <c r="M351" t="s">
        <v>170</v>
      </c>
      <c r="N351" t="s">
        <v>171</v>
      </c>
      <c r="O351" t="s">
        <v>155</v>
      </c>
      <c r="P351" t="s">
        <v>175</v>
      </c>
      <c r="Q351" t="s">
        <v>53</v>
      </c>
      <c r="R351" t="s">
        <v>178</v>
      </c>
      <c r="S351" t="s">
        <v>137</v>
      </c>
      <c r="T351" t="s">
        <v>138</v>
      </c>
      <c r="U351" t="s">
        <v>2593</v>
      </c>
      <c r="V351">
        <v>5000000</v>
      </c>
      <c r="W351">
        <v>0</v>
      </c>
      <c r="Y351">
        <v>0</v>
      </c>
      <c r="Z351">
        <v>0</v>
      </c>
      <c r="AA351">
        <v>0</v>
      </c>
      <c r="AB351">
        <v>5000000</v>
      </c>
      <c r="AC351" t="s">
        <v>2589</v>
      </c>
      <c r="AD351" t="s">
        <v>2594</v>
      </c>
      <c r="AE351" t="s">
        <v>2595</v>
      </c>
      <c r="AF351" t="s">
        <v>2596</v>
      </c>
      <c r="AG351" t="s">
        <v>136</v>
      </c>
      <c r="AJ351" t="s">
        <v>1311</v>
      </c>
      <c r="AK351" t="s">
        <v>1312</v>
      </c>
      <c r="AL351" t="s">
        <v>2026</v>
      </c>
      <c r="AM351" t="s">
        <v>1314</v>
      </c>
    </row>
    <row r="352" spans="1:39" x14ac:dyDescent="0.3">
      <c r="A352" t="s">
        <v>24</v>
      </c>
      <c r="B352" t="s">
        <v>25</v>
      </c>
      <c r="C352" t="s">
        <v>26</v>
      </c>
      <c r="D352" t="s">
        <v>27</v>
      </c>
      <c r="E352" t="s">
        <v>28</v>
      </c>
      <c r="F352" t="s">
        <v>29</v>
      </c>
      <c r="G352" t="s">
        <v>115</v>
      </c>
      <c r="H352" t="s">
        <v>116</v>
      </c>
      <c r="I352" t="s">
        <v>117</v>
      </c>
      <c r="J352" t="s">
        <v>118</v>
      </c>
      <c r="K352" t="s">
        <v>129</v>
      </c>
      <c r="L352" t="s">
        <v>130</v>
      </c>
      <c r="M352" t="s">
        <v>170</v>
      </c>
      <c r="N352" t="s">
        <v>171</v>
      </c>
      <c r="O352" t="s">
        <v>155</v>
      </c>
      <c r="P352" t="s">
        <v>175</v>
      </c>
      <c r="Q352" t="s">
        <v>53</v>
      </c>
      <c r="R352" t="s">
        <v>178</v>
      </c>
      <c r="S352" t="s">
        <v>137</v>
      </c>
      <c r="T352" t="s">
        <v>138</v>
      </c>
      <c r="U352" t="s">
        <v>2597</v>
      </c>
      <c r="V352">
        <v>5000000</v>
      </c>
      <c r="W352">
        <v>0</v>
      </c>
      <c r="Y352">
        <v>0</v>
      </c>
      <c r="Z352">
        <v>0</v>
      </c>
      <c r="AA352">
        <v>0</v>
      </c>
      <c r="AB352">
        <v>5000000</v>
      </c>
      <c r="AC352" t="s">
        <v>2589</v>
      </c>
      <c r="AD352" t="s">
        <v>2594</v>
      </c>
      <c r="AE352" t="s">
        <v>2598</v>
      </c>
      <c r="AF352" t="s">
        <v>2599</v>
      </c>
      <c r="AG352" t="s">
        <v>136</v>
      </c>
      <c r="AJ352" t="s">
        <v>1311</v>
      </c>
      <c r="AK352" t="s">
        <v>1312</v>
      </c>
      <c r="AL352" t="s">
        <v>2026</v>
      </c>
      <c r="AM352" t="s">
        <v>1314</v>
      </c>
    </row>
    <row r="353" spans="1:39" x14ac:dyDescent="0.3">
      <c r="A353" t="s">
        <v>24</v>
      </c>
      <c r="B353" t="s">
        <v>25</v>
      </c>
      <c r="C353" t="s">
        <v>26</v>
      </c>
      <c r="D353" t="s">
        <v>27</v>
      </c>
      <c r="E353" t="s">
        <v>28</v>
      </c>
      <c r="F353" t="s">
        <v>29</v>
      </c>
      <c r="G353" t="s">
        <v>115</v>
      </c>
      <c r="H353" t="s">
        <v>116</v>
      </c>
      <c r="I353" t="s">
        <v>117</v>
      </c>
      <c r="J353" t="s">
        <v>118</v>
      </c>
      <c r="K353" t="s">
        <v>129</v>
      </c>
      <c r="L353" t="s">
        <v>130</v>
      </c>
      <c r="M353" t="s">
        <v>170</v>
      </c>
      <c r="N353" t="s">
        <v>171</v>
      </c>
      <c r="O353" t="s">
        <v>155</v>
      </c>
      <c r="P353" t="s">
        <v>175</v>
      </c>
      <c r="Q353" t="s">
        <v>53</v>
      </c>
      <c r="R353" t="s">
        <v>178</v>
      </c>
      <c r="S353" t="s">
        <v>47</v>
      </c>
      <c r="T353" t="s">
        <v>48</v>
      </c>
      <c r="U353" t="s">
        <v>2600</v>
      </c>
      <c r="V353">
        <v>102600000</v>
      </c>
      <c r="W353">
        <v>0</v>
      </c>
      <c r="Y353">
        <v>0</v>
      </c>
      <c r="Z353">
        <v>0</v>
      </c>
      <c r="AA353">
        <v>0</v>
      </c>
      <c r="AB353">
        <v>102600000</v>
      </c>
      <c r="AC353" t="s">
        <v>2589</v>
      </c>
      <c r="AD353" t="s">
        <v>2601</v>
      </c>
      <c r="AE353" t="s">
        <v>2602</v>
      </c>
      <c r="AF353" t="s">
        <v>2603</v>
      </c>
      <c r="AG353" t="s">
        <v>136</v>
      </c>
      <c r="AJ353" t="s">
        <v>1311</v>
      </c>
      <c r="AK353" t="s">
        <v>1312</v>
      </c>
      <c r="AL353" t="s">
        <v>1336</v>
      </c>
      <c r="AM353" t="s">
        <v>1314</v>
      </c>
    </row>
    <row r="354" spans="1:39" x14ac:dyDescent="0.3">
      <c r="A354" t="s">
        <v>24</v>
      </c>
      <c r="B354" t="s">
        <v>25</v>
      </c>
      <c r="C354" t="s">
        <v>26</v>
      </c>
      <c r="D354" t="s">
        <v>27</v>
      </c>
      <c r="E354" t="s">
        <v>28</v>
      </c>
      <c r="F354" t="s">
        <v>29</v>
      </c>
      <c r="G354" t="s">
        <v>115</v>
      </c>
      <c r="H354" t="s">
        <v>116</v>
      </c>
      <c r="I354" t="s">
        <v>117</v>
      </c>
      <c r="J354" t="s">
        <v>118</v>
      </c>
      <c r="K354" t="s">
        <v>129</v>
      </c>
      <c r="L354" t="s">
        <v>130</v>
      </c>
      <c r="M354" t="s">
        <v>170</v>
      </c>
      <c r="N354" t="s">
        <v>171</v>
      </c>
      <c r="O354" t="s">
        <v>155</v>
      </c>
      <c r="P354" t="s">
        <v>175</v>
      </c>
      <c r="Q354" t="s">
        <v>53</v>
      </c>
      <c r="R354" t="s">
        <v>178</v>
      </c>
      <c r="S354" t="s">
        <v>74</v>
      </c>
      <c r="T354" t="s">
        <v>75</v>
      </c>
      <c r="U354" t="s">
        <v>2604</v>
      </c>
      <c r="V354">
        <v>1800000</v>
      </c>
      <c r="W354">
        <v>0</v>
      </c>
      <c r="Y354">
        <v>0</v>
      </c>
      <c r="Z354">
        <v>0</v>
      </c>
      <c r="AA354">
        <v>0</v>
      </c>
      <c r="AB354">
        <v>1800000</v>
      </c>
      <c r="AC354" t="s">
        <v>2589</v>
      </c>
      <c r="AD354" t="s">
        <v>2605</v>
      </c>
      <c r="AE354" t="s">
        <v>2606</v>
      </c>
      <c r="AF354" t="s">
        <v>2607</v>
      </c>
      <c r="AG354" t="s">
        <v>136</v>
      </c>
      <c r="AJ354" t="s">
        <v>1311</v>
      </c>
      <c r="AK354" t="s">
        <v>1312</v>
      </c>
      <c r="AL354" t="s">
        <v>1336</v>
      </c>
      <c r="AM354" t="s">
        <v>1314</v>
      </c>
    </row>
    <row r="355" spans="1:39" x14ac:dyDescent="0.3">
      <c r="A355" t="s">
        <v>24</v>
      </c>
      <c r="B355" t="s">
        <v>25</v>
      </c>
      <c r="C355" t="s">
        <v>26</v>
      </c>
      <c r="D355" t="s">
        <v>27</v>
      </c>
      <c r="E355" t="s">
        <v>28</v>
      </c>
      <c r="F355" t="s">
        <v>29</v>
      </c>
      <c r="G355" t="s">
        <v>115</v>
      </c>
      <c r="H355" t="s">
        <v>116</v>
      </c>
      <c r="I355" t="s">
        <v>117</v>
      </c>
      <c r="J355" t="s">
        <v>118</v>
      </c>
      <c r="K355" t="s">
        <v>129</v>
      </c>
      <c r="L355" t="s">
        <v>130</v>
      </c>
      <c r="M355" t="s">
        <v>179</v>
      </c>
      <c r="N355" t="s">
        <v>180</v>
      </c>
      <c r="O355" t="s">
        <v>133</v>
      </c>
      <c r="P355" t="s">
        <v>181</v>
      </c>
      <c r="Q355" t="s">
        <v>40</v>
      </c>
      <c r="R355" t="s">
        <v>182</v>
      </c>
      <c r="S355" t="s">
        <v>42</v>
      </c>
      <c r="T355" t="s">
        <v>43</v>
      </c>
      <c r="U355" t="s">
        <v>2608</v>
      </c>
      <c r="V355">
        <v>12000000</v>
      </c>
      <c r="W355">
        <v>0</v>
      </c>
      <c r="Y355">
        <v>0</v>
      </c>
      <c r="Z355">
        <v>0</v>
      </c>
      <c r="AA355">
        <v>0</v>
      </c>
      <c r="AB355">
        <v>12000000</v>
      </c>
      <c r="AC355" t="s">
        <v>2609</v>
      </c>
      <c r="AD355" t="s">
        <v>2610</v>
      </c>
      <c r="AE355" t="s">
        <v>2611</v>
      </c>
      <c r="AF355" t="s">
        <v>2612</v>
      </c>
      <c r="AG355" t="s">
        <v>136</v>
      </c>
      <c r="AJ355" t="s">
        <v>1311</v>
      </c>
      <c r="AK355" t="s">
        <v>1312</v>
      </c>
      <c r="AL355" t="s">
        <v>1313</v>
      </c>
      <c r="AM355" t="s">
        <v>1314</v>
      </c>
    </row>
    <row r="356" spans="1:39" x14ac:dyDescent="0.3">
      <c r="A356" t="s">
        <v>24</v>
      </c>
      <c r="B356" t="s">
        <v>25</v>
      </c>
      <c r="C356" t="s">
        <v>26</v>
      </c>
      <c r="D356" t="s">
        <v>27</v>
      </c>
      <c r="E356" t="s">
        <v>28</v>
      </c>
      <c r="F356" t="s">
        <v>29</v>
      </c>
      <c r="G356" t="s">
        <v>115</v>
      </c>
      <c r="H356" t="s">
        <v>116</v>
      </c>
      <c r="I356" t="s">
        <v>117</v>
      </c>
      <c r="J356" t="s">
        <v>118</v>
      </c>
      <c r="K356" t="s">
        <v>129</v>
      </c>
      <c r="L356" t="s">
        <v>130</v>
      </c>
      <c r="M356" t="s">
        <v>179</v>
      </c>
      <c r="N356" t="s">
        <v>180</v>
      </c>
      <c r="O356" t="s">
        <v>133</v>
      </c>
      <c r="P356" t="s">
        <v>181</v>
      </c>
      <c r="Q356" t="s">
        <v>40</v>
      </c>
      <c r="R356" t="s">
        <v>182</v>
      </c>
      <c r="S356" t="s">
        <v>137</v>
      </c>
      <c r="T356" t="s">
        <v>138</v>
      </c>
      <c r="U356" t="s">
        <v>2613</v>
      </c>
      <c r="V356">
        <v>12000000</v>
      </c>
      <c r="W356">
        <v>0</v>
      </c>
      <c r="Y356">
        <v>0</v>
      </c>
      <c r="Z356">
        <v>0</v>
      </c>
      <c r="AA356">
        <v>0</v>
      </c>
      <c r="AB356">
        <v>12000000</v>
      </c>
      <c r="AC356" t="s">
        <v>2609</v>
      </c>
      <c r="AD356" t="s">
        <v>2614</v>
      </c>
      <c r="AE356" t="s">
        <v>2615</v>
      </c>
      <c r="AF356" t="s">
        <v>2616</v>
      </c>
      <c r="AG356" t="s">
        <v>136</v>
      </c>
      <c r="AJ356" t="s">
        <v>1311</v>
      </c>
      <c r="AK356" t="s">
        <v>1312</v>
      </c>
      <c r="AL356" t="s">
        <v>2026</v>
      </c>
      <c r="AM356" t="s">
        <v>1314</v>
      </c>
    </row>
    <row r="357" spans="1:39" x14ac:dyDescent="0.3">
      <c r="A357" t="s">
        <v>24</v>
      </c>
      <c r="B357" t="s">
        <v>25</v>
      </c>
      <c r="C357" t="s">
        <v>26</v>
      </c>
      <c r="D357" t="s">
        <v>27</v>
      </c>
      <c r="E357" t="s">
        <v>28</v>
      </c>
      <c r="F357" t="s">
        <v>29</v>
      </c>
      <c r="G357" t="s">
        <v>115</v>
      </c>
      <c r="H357" t="s">
        <v>116</v>
      </c>
      <c r="I357" t="s">
        <v>117</v>
      </c>
      <c r="J357" t="s">
        <v>118</v>
      </c>
      <c r="K357" t="s">
        <v>129</v>
      </c>
      <c r="L357" t="s">
        <v>130</v>
      </c>
      <c r="M357" t="s">
        <v>179</v>
      </c>
      <c r="N357" t="s">
        <v>180</v>
      </c>
      <c r="O357" t="s">
        <v>133</v>
      </c>
      <c r="P357" t="s">
        <v>181</v>
      </c>
      <c r="Q357" t="s">
        <v>40</v>
      </c>
      <c r="R357" t="s">
        <v>182</v>
      </c>
      <c r="S357" t="s">
        <v>137</v>
      </c>
      <c r="T357" t="s">
        <v>138</v>
      </c>
      <c r="U357" t="s">
        <v>2617</v>
      </c>
      <c r="V357">
        <v>12000000</v>
      </c>
      <c r="W357">
        <v>0</v>
      </c>
      <c r="Y357">
        <v>0</v>
      </c>
      <c r="Z357">
        <v>0</v>
      </c>
      <c r="AA357">
        <v>0</v>
      </c>
      <c r="AB357">
        <v>12000000</v>
      </c>
      <c r="AC357" t="s">
        <v>2609</v>
      </c>
      <c r="AD357" t="s">
        <v>2614</v>
      </c>
      <c r="AE357" t="s">
        <v>2618</v>
      </c>
      <c r="AF357" t="s">
        <v>2619</v>
      </c>
      <c r="AG357" t="s">
        <v>136</v>
      </c>
      <c r="AJ357" t="s">
        <v>1311</v>
      </c>
      <c r="AK357" t="s">
        <v>1312</v>
      </c>
      <c r="AL357" t="s">
        <v>2026</v>
      </c>
      <c r="AM357" t="s">
        <v>1314</v>
      </c>
    </row>
    <row r="358" spans="1:39" x14ac:dyDescent="0.3">
      <c r="A358" t="s">
        <v>24</v>
      </c>
      <c r="B358" t="s">
        <v>25</v>
      </c>
      <c r="C358" t="s">
        <v>26</v>
      </c>
      <c r="D358" t="s">
        <v>27</v>
      </c>
      <c r="E358" t="s">
        <v>28</v>
      </c>
      <c r="F358" t="s">
        <v>29</v>
      </c>
      <c r="G358" t="s">
        <v>115</v>
      </c>
      <c r="H358" t="s">
        <v>116</v>
      </c>
      <c r="I358" t="s">
        <v>117</v>
      </c>
      <c r="J358" t="s">
        <v>118</v>
      </c>
      <c r="K358" t="s">
        <v>129</v>
      </c>
      <c r="L358" t="s">
        <v>130</v>
      </c>
      <c r="M358" t="s">
        <v>179</v>
      </c>
      <c r="N358" t="s">
        <v>180</v>
      </c>
      <c r="O358" t="s">
        <v>133</v>
      </c>
      <c r="P358" t="s">
        <v>181</v>
      </c>
      <c r="Q358" t="s">
        <v>40</v>
      </c>
      <c r="R358" t="s">
        <v>182</v>
      </c>
      <c r="S358" t="s">
        <v>47</v>
      </c>
      <c r="T358" t="s">
        <v>48</v>
      </c>
      <c r="U358" t="s">
        <v>2620</v>
      </c>
      <c r="V358">
        <v>150000000</v>
      </c>
      <c r="W358">
        <v>0</v>
      </c>
      <c r="Y358">
        <v>0</v>
      </c>
      <c r="Z358">
        <v>0</v>
      </c>
      <c r="AA358">
        <v>0</v>
      </c>
      <c r="AB358">
        <v>150000000</v>
      </c>
      <c r="AC358" t="s">
        <v>2609</v>
      </c>
      <c r="AD358" t="s">
        <v>2621</v>
      </c>
      <c r="AE358" t="s">
        <v>2622</v>
      </c>
      <c r="AF358" t="s">
        <v>2623</v>
      </c>
      <c r="AG358" t="s">
        <v>136</v>
      </c>
      <c r="AJ358" t="s">
        <v>1311</v>
      </c>
      <c r="AK358" t="s">
        <v>1312</v>
      </c>
      <c r="AL358" t="s">
        <v>1336</v>
      </c>
      <c r="AM358" t="s">
        <v>1314</v>
      </c>
    </row>
    <row r="359" spans="1:39" x14ac:dyDescent="0.3">
      <c r="A359" t="s">
        <v>24</v>
      </c>
      <c r="B359" t="s">
        <v>25</v>
      </c>
      <c r="C359" t="s">
        <v>26</v>
      </c>
      <c r="D359" t="s">
        <v>27</v>
      </c>
      <c r="E359" t="s">
        <v>28</v>
      </c>
      <c r="F359" t="s">
        <v>29</v>
      </c>
      <c r="G359" t="s">
        <v>115</v>
      </c>
      <c r="H359" t="s">
        <v>116</v>
      </c>
      <c r="I359" t="s">
        <v>117</v>
      </c>
      <c r="J359" t="s">
        <v>118</v>
      </c>
      <c r="K359" t="s">
        <v>129</v>
      </c>
      <c r="L359" t="s">
        <v>130</v>
      </c>
      <c r="M359" t="s">
        <v>179</v>
      </c>
      <c r="N359" t="s">
        <v>180</v>
      </c>
      <c r="O359" t="s">
        <v>133</v>
      </c>
      <c r="P359" t="s">
        <v>181</v>
      </c>
      <c r="Q359" t="s">
        <v>40</v>
      </c>
      <c r="R359" t="s">
        <v>182</v>
      </c>
      <c r="S359" t="s">
        <v>47</v>
      </c>
      <c r="T359" t="s">
        <v>48</v>
      </c>
      <c r="U359" t="s">
        <v>2624</v>
      </c>
      <c r="V359">
        <v>125000000</v>
      </c>
      <c r="W359">
        <v>0</v>
      </c>
      <c r="Y359">
        <v>0</v>
      </c>
      <c r="Z359">
        <v>0</v>
      </c>
      <c r="AA359">
        <v>0</v>
      </c>
      <c r="AB359">
        <v>125000000</v>
      </c>
      <c r="AC359" t="s">
        <v>2609</v>
      </c>
      <c r="AD359" t="s">
        <v>2621</v>
      </c>
      <c r="AE359" t="s">
        <v>2625</v>
      </c>
      <c r="AF359" t="s">
        <v>2626</v>
      </c>
      <c r="AG359" t="s">
        <v>136</v>
      </c>
      <c r="AJ359" t="s">
        <v>1311</v>
      </c>
      <c r="AK359" t="s">
        <v>1312</v>
      </c>
      <c r="AL359" t="s">
        <v>1336</v>
      </c>
      <c r="AM359" t="s">
        <v>1314</v>
      </c>
    </row>
    <row r="360" spans="1:39" x14ac:dyDescent="0.3">
      <c r="A360" t="s">
        <v>24</v>
      </c>
      <c r="B360" t="s">
        <v>25</v>
      </c>
      <c r="C360" t="s">
        <v>26</v>
      </c>
      <c r="D360" t="s">
        <v>27</v>
      </c>
      <c r="E360" t="s">
        <v>28</v>
      </c>
      <c r="F360" t="s">
        <v>29</v>
      </c>
      <c r="G360" t="s">
        <v>115</v>
      </c>
      <c r="H360" t="s">
        <v>116</v>
      </c>
      <c r="I360" t="s">
        <v>117</v>
      </c>
      <c r="J360" t="s">
        <v>118</v>
      </c>
      <c r="K360" t="s">
        <v>129</v>
      </c>
      <c r="L360" t="s">
        <v>130</v>
      </c>
      <c r="M360" t="s">
        <v>179</v>
      </c>
      <c r="N360" t="s">
        <v>180</v>
      </c>
      <c r="O360" t="s">
        <v>133</v>
      </c>
      <c r="P360" t="s">
        <v>181</v>
      </c>
      <c r="Q360" t="s">
        <v>40</v>
      </c>
      <c r="R360" t="s">
        <v>182</v>
      </c>
      <c r="S360" t="s">
        <v>74</v>
      </c>
      <c r="T360" t="s">
        <v>75</v>
      </c>
      <c r="U360" t="s">
        <v>2627</v>
      </c>
      <c r="V360">
        <v>13500000</v>
      </c>
      <c r="W360">
        <v>0</v>
      </c>
      <c r="Y360">
        <v>0</v>
      </c>
      <c r="Z360">
        <v>0</v>
      </c>
      <c r="AA360">
        <v>0</v>
      </c>
      <c r="AB360">
        <v>13500000</v>
      </c>
      <c r="AC360" t="s">
        <v>2609</v>
      </c>
      <c r="AD360" t="s">
        <v>2628</v>
      </c>
      <c r="AE360" t="s">
        <v>2629</v>
      </c>
      <c r="AF360" t="s">
        <v>2630</v>
      </c>
      <c r="AG360" t="s">
        <v>136</v>
      </c>
      <c r="AJ360" t="s">
        <v>1311</v>
      </c>
      <c r="AK360" t="s">
        <v>1312</v>
      </c>
      <c r="AL360" t="s">
        <v>1336</v>
      </c>
      <c r="AM360" t="s">
        <v>1314</v>
      </c>
    </row>
    <row r="361" spans="1:39" x14ac:dyDescent="0.3">
      <c r="A361" t="s">
        <v>24</v>
      </c>
      <c r="B361" t="s">
        <v>25</v>
      </c>
      <c r="C361" t="s">
        <v>26</v>
      </c>
      <c r="D361" t="s">
        <v>27</v>
      </c>
      <c r="E361" t="s">
        <v>28</v>
      </c>
      <c r="F361" t="s">
        <v>29</v>
      </c>
      <c r="G361" t="s">
        <v>115</v>
      </c>
      <c r="H361" t="s">
        <v>116</v>
      </c>
      <c r="I361" t="s">
        <v>117</v>
      </c>
      <c r="J361" t="s">
        <v>118</v>
      </c>
      <c r="K361" t="s">
        <v>129</v>
      </c>
      <c r="L361" t="s">
        <v>130</v>
      </c>
      <c r="M361" t="s">
        <v>179</v>
      </c>
      <c r="N361" t="s">
        <v>180</v>
      </c>
      <c r="O361" t="s">
        <v>133</v>
      </c>
      <c r="P361" t="s">
        <v>181</v>
      </c>
      <c r="Q361" t="s">
        <v>51</v>
      </c>
      <c r="R361" t="s">
        <v>183</v>
      </c>
      <c r="S361" t="s">
        <v>67</v>
      </c>
      <c r="T361" t="s">
        <v>68</v>
      </c>
      <c r="U361" t="s">
        <v>2631</v>
      </c>
      <c r="V361">
        <v>9600000</v>
      </c>
      <c r="W361">
        <v>0</v>
      </c>
      <c r="Y361">
        <v>0</v>
      </c>
      <c r="Z361">
        <v>0</v>
      </c>
      <c r="AA361">
        <v>0</v>
      </c>
      <c r="AB361">
        <v>9600000</v>
      </c>
      <c r="AC361" t="s">
        <v>2632</v>
      </c>
      <c r="AD361" t="s">
        <v>2633</v>
      </c>
      <c r="AE361" t="s">
        <v>2634</v>
      </c>
      <c r="AF361" t="s">
        <v>2635</v>
      </c>
      <c r="AG361" t="s">
        <v>136</v>
      </c>
      <c r="AJ361" t="s">
        <v>1311</v>
      </c>
      <c r="AK361" t="s">
        <v>1312</v>
      </c>
      <c r="AL361" t="s">
        <v>1485</v>
      </c>
      <c r="AM361" t="s">
        <v>1486</v>
      </c>
    </row>
    <row r="362" spans="1:39" x14ac:dyDescent="0.3">
      <c r="A362" t="s">
        <v>24</v>
      </c>
      <c r="B362" t="s">
        <v>25</v>
      </c>
      <c r="C362" t="s">
        <v>26</v>
      </c>
      <c r="D362" t="s">
        <v>27</v>
      </c>
      <c r="E362" t="s">
        <v>28</v>
      </c>
      <c r="F362" t="s">
        <v>29</v>
      </c>
      <c r="G362" t="s">
        <v>115</v>
      </c>
      <c r="H362" t="s">
        <v>116</v>
      </c>
      <c r="I362" t="s">
        <v>117</v>
      </c>
      <c r="J362" t="s">
        <v>118</v>
      </c>
      <c r="K362" t="s">
        <v>129</v>
      </c>
      <c r="L362" t="s">
        <v>130</v>
      </c>
      <c r="M362" t="s">
        <v>179</v>
      </c>
      <c r="N362" t="s">
        <v>180</v>
      </c>
      <c r="O362" t="s">
        <v>133</v>
      </c>
      <c r="P362" t="s">
        <v>181</v>
      </c>
      <c r="Q362" t="s">
        <v>51</v>
      </c>
      <c r="R362" t="s">
        <v>183</v>
      </c>
      <c r="S362" t="s">
        <v>67</v>
      </c>
      <c r="T362" t="s">
        <v>68</v>
      </c>
      <c r="U362" t="s">
        <v>2636</v>
      </c>
      <c r="V362">
        <v>76800000</v>
      </c>
      <c r="W362">
        <v>0</v>
      </c>
      <c r="Y362">
        <v>0</v>
      </c>
      <c r="Z362">
        <v>0</v>
      </c>
      <c r="AA362">
        <v>0</v>
      </c>
      <c r="AB362">
        <v>76800000</v>
      </c>
      <c r="AC362" t="s">
        <v>2632</v>
      </c>
      <c r="AD362" t="s">
        <v>2633</v>
      </c>
      <c r="AE362" t="s">
        <v>2637</v>
      </c>
      <c r="AF362" t="s">
        <v>2638</v>
      </c>
      <c r="AG362" t="s">
        <v>136</v>
      </c>
      <c r="AJ362" t="s">
        <v>1311</v>
      </c>
      <c r="AK362" t="s">
        <v>1312</v>
      </c>
      <c r="AL362" t="s">
        <v>1485</v>
      </c>
      <c r="AM362" t="s">
        <v>1486</v>
      </c>
    </row>
    <row r="363" spans="1:39" x14ac:dyDescent="0.3">
      <c r="A363" t="s">
        <v>24</v>
      </c>
      <c r="B363" t="s">
        <v>25</v>
      </c>
      <c r="C363" t="s">
        <v>26</v>
      </c>
      <c r="D363" t="s">
        <v>27</v>
      </c>
      <c r="E363" t="s">
        <v>28</v>
      </c>
      <c r="F363" t="s">
        <v>29</v>
      </c>
      <c r="G363" t="s">
        <v>115</v>
      </c>
      <c r="H363" t="s">
        <v>116</v>
      </c>
      <c r="I363" t="s">
        <v>117</v>
      </c>
      <c r="J363" t="s">
        <v>118</v>
      </c>
      <c r="K363" t="s">
        <v>129</v>
      </c>
      <c r="L363" t="s">
        <v>130</v>
      </c>
      <c r="M363" t="s">
        <v>179</v>
      </c>
      <c r="N363" t="s">
        <v>180</v>
      </c>
      <c r="O363" t="s">
        <v>133</v>
      </c>
      <c r="P363" t="s">
        <v>181</v>
      </c>
      <c r="Q363" t="s">
        <v>51</v>
      </c>
      <c r="R363" t="s">
        <v>183</v>
      </c>
      <c r="S363" t="s">
        <v>137</v>
      </c>
      <c r="T363" t="s">
        <v>138</v>
      </c>
      <c r="U363" t="s">
        <v>2639</v>
      </c>
      <c r="V363">
        <v>12000000</v>
      </c>
      <c r="W363">
        <v>0</v>
      </c>
      <c r="Y363">
        <v>0</v>
      </c>
      <c r="Z363">
        <v>0</v>
      </c>
      <c r="AA363">
        <v>0</v>
      </c>
      <c r="AB363">
        <v>12000000</v>
      </c>
      <c r="AC363" t="s">
        <v>2632</v>
      </c>
      <c r="AD363" t="s">
        <v>2640</v>
      </c>
      <c r="AE363" t="s">
        <v>2641</v>
      </c>
      <c r="AF363" t="s">
        <v>2642</v>
      </c>
      <c r="AG363" t="s">
        <v>136</v>
      </c>
      <c r="AJ363" t="s">
        <v>1311</v>
      </c>
      <c r="AK363" t="s">
        <v>1312</v>
      </c>
      <c r="AL363" t="s">
        <v>2026</v>
      </c>
      <c r="AM363" t="s">
        <v>1314</v>
      </c>
    </row>
    <row r="364" spans="1:39" x14ac:dyDescent="0.3">
      <c r="A364" t="s">
        <v>24</v>
      </c>
      <c r="B364" t="s">
        <v>25</v>
      </c>
      <c r="C364" t="s">
        <v>26</v>
      </c>
      <c r="D364" t="s">
        <v>27</v>
      </c>
      <c r="E364" t="s">
        <v>28</v>
      </c>
      <c r="F364" t="s">
        <v>29</v>
      </c>
      <c r="G364" t="s">
        <v>115</v>
      </c>
      <c r="H364" t="s">
        <v>116</v>
      </c>
      <c r="I364" t="s">
        <v>117</v>
      </c>
      <c r="J364" t="s">
        <v>118</v>
      </c>
      <c r="K364" t="s">
        <v>129</v>
      </c>
      <c r="L364" t="s">
        <v>130</v>
      </c>
      <c r="M364" t="s">
        <v>179</v>
      </c>
      <c r="N364" t="s">
        <v>180</v>
      </c>
      <c r="O364" t="s">
        <v>133</v>
      </c>
      <c r="P364" t="s">
        <v>181</v>
      </c>
      <c r="Q364" t="s">
        <v>51</v>
      </c>
      <c r="R364" t="s">
        <v>183</v>
      </c>
      <c r="S364" t="s">
        <v>137</v>
      </c>
      <c r="T364" t="s">
        <v>138</v>
      </c>
      <c r="U364" t="s">
        <v>2643</v>
      </c>
      <c r="V364">
        <v>12000000</v>
      </c>
      <c r="W364">
        <v>0</v>
      </c>
      <c r="Y364">
        <v>0</v>
      </c>
      <c r="Z364">
        <v>0</v>
      </c>
      <c r="AA364">
        <v>0</v>
      </c>
      <c r="AB364">
        <v>12000000</v>
      </c>
      <c r="AC364" t="s">
        <v>2632</v>
      </c>
      <c r="AD364" t="s">
        <v>2640</v>
      </c>
      <c r="AE364" t="s">
        <v>2644</v>
      </c>
      <c r="AF364" t="s">
        <v>2645</v>
      </c>
      <c r="AG364" t="s">
        <v>136</v>
      </c>
      <c r="AJ364" t="s">
        <v>1311</v>
      </c>
      <c r="AK364" t="s">
        <v>1312</v>
      </c>
      <c r="AL364" t="s">
        <v>2026</v>
      </c>
      <c r="AM364" t="s">
        <v>1314</v>
      </c>
    </row>
    <row r="365" spans="1:39" x14ac:dyDescent="0.3">
      <c r="A365" t="s">
        <v>24</v>
      </c>
      <c r="B365" t="s">
        <v>25</v>
      </c>
      <c r="C365" t="s">
        <v>26</v>
      </c>
      <c r="D365" t="s">
        <v>27</v>
      </c>
      <c r="E365" t="s">
        <v>28</v>
      </c>
      <c r="F365" t="s">
        <v>29</v>
      </c>
      <c r="G365" t="s">
        <v>115</v>
      </c>
      <c r="H365" t="s">
        <v>116</v>
      </c>
      <c r="I365" t="s">
        <v>117</v>
      </c>
      <c r="J365" t="s">
        <v>118</v>
      </c>
      <c r="K365" t="s">
        <v>129</v>
      </c>
      <c r="L365" t="s">
        <v>130</v>
      </c>
      <c r="M365" t="s">
        <v>179</v>
      </c>
      <c r="N365" t="s">
        <v>180</v>
      </c>
      <c r="O365" t="s">
        <v>133</v>
      </c>
      <c r="P365" t="s">
        <v>181</v>
      </c>
      <c r="Q365" t="s">
        <v>51</v>
      </c>
      <c r="R365" t="s">
        <v>183</v>
      </c>
      <c r="S365" t="s">
        <v>45</v>
      </c>
      <c r="T365" t="s">
        <v>46</v>
      </c>
      <c r="U365" t="s">
        <v>2646</v>
      </c>
      <c r="V365">
        <v>28800000</v>
      </c>
      <c r="W365">
        <v>0</v>
      </c>
      <c r="Y365">
        <v>0</v>
      </c>
      <c r="Z365">
        <v>0</v>
      </c>
      <c r="AA365">
        <v>0</v>
      </c>
      <c r="AB365">
        <v>28800000</v>
      </c>
      <c r="AC365" t="s">
        <v>2632</v>
      </c>
      <c r="AD365" t="s">
        <v>2647</v>
      </c>
      <c r="AE365" t="s">
        <v>2648</v>
      </c>
      <c r="AF365" t="s">
        <v>2649</v>
      </c>
      <c r="AG365" t="s">
        <v>136</v>
      </c>
      <c r="AJ365" t="s">
        <v>1311</v>
      </c>
      <c r="AK365" t="s">
        <v>1312</v>
      </c>
      <c r="AL365" t="s">
        <v>1331</v>
      </c>
      <c r="AM365" t="s">
        <v>1314</v>
      </c>
    </row>
    <row r="366" spans="1:39" x14ac:dyDescent="0.3">
      <c r="A366" t="s">
        <v>24</v>
      </c>
      <c r="B366" t="s">
        <v>25</v>
      </c>
      <c r="C366" t="s">
        <v>26</v>
      </c>
      <c r="D366" t="s">
        <v>27</v>
      </c>
      <c r="E366" t="s">
        <v>28</v>
      </c>
      <c r="F366" t="s">
        <v>29</v>
      </c>
      <c r="G366" t="s">
        <v>115</v>
      </c>
      <c r="H366" t="s">
        <v>116</v>
      </c>
      <c r="I366" t="s">
        <v>117</v>
      </c>
      <c r="J366" t="s">
        <v>118</v>
      </c>
      <c r="K366" t="s">
        <v>129</v>
      </c>
      <c r="L366" t="s">
        <v>130</v>
      </c>
      <c r="M366" t="s">
        <v>179</v>
      </c>
      <c r="N366" t="s">
        <v>180</v>
      </c>
      <c r="O366" t="s">
        <v>133</v>
      </c>
      <c r="P366" t="s">
        <v>181</v>
      </c>
      <c r="Q366" t="s">
        <v>51</v>
      </c>
      <c r="R366" t="s">
        <v>183</v>
      </c>
      <c r="S366" t="s">
        <v>45</v>
      </c>
      <c r="T366" t="s">
        <v>46</v>
      </c>
      <c r="U366" t="s">
        <v>2650</v>
      </c>
      <c r="V366">
        <v>13500000</v>
      </c>
      <c r="W366">
        <v>0</v>
      </c>
      <c r="Y366">
        <v>0</v>
      </c>
      <c r="Z366">
        <v>0</v>
      </c>
      <c r="AA366">
        <v>0</v>
      </c>
      <c r="AB366">
        <v>13500000</v>
      </c>
      <c r="AC366" t="s">
        <v>2632</v>
      </c>
      <c r="AD366" t="s">
        <v>2647</v>
      </c>
      <c r="AE366" t="s">
        <v>2651</v>
      </c>
      <c r="AF366" t="s">
        <v>2652</v>
      </c>
      <c r="AG366" t="s">
        <v>136</v>
      </c>
      <c r="AJ366" t="s">
        <v>1311</v>
      </c>
      <c r="AK366" t="s">
        <v>1312</v>
      </c>
      <c r="AL366" t="s">
        <v>1331</v>
      </c>
      <c r="AM366" t="s">
        <v>1314</v>
      </c>
    </row>
    <row r="367" spans="1:39" x14ac:dyDescent="0.3">
      <c r="A367" t="s">
        <v>24</v>
      </c>
      <c r="B367" t="s">
        <v>25</v>
      </c>
      <c r="C367" t="s">
        <v>26</v>
      </c>
      <c r="D367" t="s">
        <v>27</v>
      </c>
      <c r="E367" t="s">
        <v>28</v>
      </c>
      <c r="F367" t="s">
        <v>29</v>
      </c>
      <c r="G367" t="s">
        <v>115</v>
      </c>
      <c r="H367" t="s">
        <v>116</v>
      </c>
      <c r="I367" t="s">
        <v>117</v>
      </c>
      <c r="J367" t="s">
        <v>118</v>
      </c>
      <c r="K367" t="s">
        <v>129</v>
      </c>
      <c r="L367" t="s">
        <v>130</v>
      </c>
      <c r="M367" t="s">
        <v>179</v>
      </c>
      <c r="N367" t="s">
        <v>180</v>
      </c>
      <c r="O367" t="s">
        <v>133</v>
      </c>
      <c r="P367" t="s">
        <v>181</v>
      </c>
      <c r="Q367" t="s">
        <v>51</v>
      </c>
      <c r="R367" t="s">
        <v>183</v>
      </c>
      <c r="S367" t="s">
        <v>47</v>
      </c>
      <c r="T367" t="s">
        <v>48</v>
      </c>
      <c r="U367" t="s">
        <v>2653</v>
      </c>
      <c r="V367">
        <v>77600000</v>
      </c>
      <c r="W367">
        <v>0</v>
      </c>
      <c r="Y367">
        <v>0</v>
      </c>
      <c r="Z367">
        <v>0</v>
      </c>
      <c r="AA367">
        <v>0</v>
      </c>
      <c r="AB367">
        <v>77600000</v>
      </c>
      <c r="AC367" t="s">
        <v>2632</v>
      </c>
      <c r="AD367" t="s">
        <v>2654</v>
      </c>
      <c r="AE367" t="s">
        <v>2655</v>
      </c>
      <c r="AF367" t="s">
        <v>2656</v>
      </c>
      <c r="AG367" t="s">
        <v>136</v>
      </c>
      <c r="AJ367" t="s">
        <v>1311</v>
      </c>
      <c r="AK367" t="s">
        <v>1312</v>
      </c>
      <c r="AL367" t="s">
        <v>1336</v>
      </c>
      <c r="AM367" t="s">
        <v>1314</v>
      </c>
    </row>
    <row r="368" spans="1:39" x14ac:dyDescent="0.3">
      <c r="A368" t="s">
        <v>24</v>
      </c>
      <c r="B368" t="s">
        <v>25</v>
      </c>
      <c r="C368" t="s">
        <v>26</v>
      </c>
      <c r="D368" t="s">
        <v>27</v>
      </c>
      <c r="E368" t="s">
        <v>28</v>
      </c>
      <c r="F368" t="s">
        <v>29</v>
      </c>
      <c r="G368" t="s">
        <v>115</v>
      </c>
      <c r="H368" t="s">
        <v>116</v>
      </c>
      <c r="I368" t="s">
        <v>117</v>
      </c>
      <c r="J368" t="s">
        <v>118</v>
      </c>
      <c r="K368" t="s">
        <v>129</v>
      </c>
      <c r="L368" t="s">
        <v>130</v>
      </c>
      <c r="M368" t="s">
        <v>179</v>
      </c>
      <c r="N368" t="s">
        <v>180</v>
      </c>
      <c r="O368" t="s">
        <v>133</v>
      </c>
      <c r="P368" t="s">
        <v>181</v>
      </c>
      <c r="Q368" t="s">
        <v>51</v>
      </c>
      <c r="R368" t="s">
        <v>183</v>
      </c>
      <c r="S368" t="s">
        <v>47</v>
      </c>
      <c r="T368" t="s">
        <v>48</v>
      </c>
      <c r="U368" t="s">
        <v>2657</v>
      </c>
      <c r="V368">
        <v>820000000</v>
      </c>
      <c r="W368">
        <v>0</v>
      </c>
      <c r="Y368">
        <v>27208988</v>
      </c>
      <c r="Z368">
        <v>27208988</v>
      </c>
      <c r="AA368">
        <v>3.3181692682926832E-2</v>
      </c>
      <c r="AB368">
        <v>792791012</v>
      </c>
      <c r="AC368" t="s">
        <v>2632</v>
      </c>
      <c r="AD368" t="s">
        <v>2654</v>
      </c>
      <c r="AE368" t="s">
        <v>2658</v>
      </c>
      <c r="AF368" t="s">
        <v>2659</v>
      </c>
      <c r="AG368" t="s">
        <v>136</v>
      </c>
      <c r="AJ368" t="s">
        <v>1311</v>
      </c>
      <c r="AK368" t="s">
        <v>1312</v>
      </c>
      <c r="AL368" t="s">
        <v>1336</v>
      </c>
      <c r="AM368" t="s">
        <v>1314</v>
      </c>
    </row>
    <row r="369" spans="1:39" x14ac:dyDescent="0.3">
      <c r="A369" t="s">
        <v>24</v>
      </c>
      <c r="B369" t="s">
        <v>25</v>
      </c>
      <c r="C369" t="s">
        <v>26</v>
      </c>
      <c r="D369" t="s">
        <v>27</v>
      </c>
      <c r="E369" t="s">
        <v>28</v>
      </c>
      <c r="F369" t="s">
        <v>29</v>
      </c>
      <c r="G369" t="s">
        <v>115</v>
      </c>
      <c r="H369" t="s">
        <v>116</v>
      </c>
      <c r="I369" t="s">
        <v>117</v>
      </c>
      <c r="J369" t="s">
        <v>118</v>
      </c>
      <c r="K369" t="s">
        <v>129</v>
      </c>
      <c r="L369" t="s">
        <v>130</v>
      </c>
      <c r="M369" t="s">
        <v>179</v>
      </c>
      <c r="N369" t="s">
        <v>180</v>
      </c>
      <c r="O369" t="s">
        <v>133</v>
      </c>
      <c r="P369" t="s">
        <v>181</v>
      </c>
      <c r="Q369" t="s">
        <v>51</v>
      </c>
      <c r="R369" t="s">
        <v>183</v>
      </c>
      <c r="S369" t="s">
        <v>47</v>
      </c>
      <c r="T369" t="s">
        <v>48</v>
      </c>
      <c r="U369" t="s">
        <v>2660</v>
      </c>
      <c r="V369">
        <v>600000000</v>
      </c>
      <c r="W369">
        <v>0</v>
      </c>
      <c r="Y369">
        <v>6775500</v>
      </c>
      <c r="Z369">
        <v>52420900</v>
      </c>
      <c r="AA369">
        <v>8.7368166666666663E-2</v>
      </c>
      <c r="AB369">
        <v>547579100</v>
      </c>
      <c r="AC369" t="s">
        <v>2632</v>
      </c>
      <c r="AD369" t="s">
        <v>2654</v>
      </c>
      <c r="AE369" t="s">
        <v>2661</v>
      </c>
      <c r="AF369" t="s">
        <v>2662</v>
      </c>
      <c r="AG369" t="s">
        <v>136</v>
      </c>
      <c r="AJ369" t="s">
        <v>1311</v>
      </c>
      <c r="AK369" t="s">
        <v>1312</v>
      </c>
      <c r="AL369" t="s">
        <v>1336</v>
      </c>
      <c r="AM369" t="s">
        <v>1314</v>
      </c>
    </row>
    <row r="370" spans="1:39" x14ac:dyDescent="0.3">
      <c r="A370" t="s">
        <v>24</v>
      </c>
      <c r="B370" t="s">
        <v>25</v>
      </c>
      <c r="C370" t="s">
        <v>26</v>
      </c>
      <c r="D370" t="s">
        <v>27</v>
      </c>
      <c r="E370" t="s">
        <v>28</v>
      </c>
      <c r="F370" t="s">
        <v>29</v>
      </c>
      <c r="G370" t="s">
        <v>115</v>
      </c>
      <c r="H370" t="s">
        <v>116</v>
      </c>
      <c r="I370" t="s">
        <v>117</v>
      </c>
      <c r="J370" t="s">
        <v>118</v>
      </c>
      <c r="K370" t="s">
        <v>129</v>
      </c>
      <c r="L370" t="s">
        <v>130</v>
      </c>
      <c r="M370" t="s">
        <v>179</v>
      </c>
      <c r="N370" t="s">
        <v>180</v>
      </c>
      <c r="O370" t="s">
        <v>133</v>
      </c>
      <c r="P370" t="s">
        <v>181</v>
      </c>
      <c r="Q370" t="s">
        <v>51</v>
      </c>
      <c r="R370" t="s">
        <v>183</v>
      </c>
      <c r="S370" t="s">
        <v>74</v>
      </c>
      <c r="T370" t="s">
        <v>75</v>
      </c>
      <c r="U370" t="s">
        <v>2663</v>
      </c>
      <c r="V370">
        <v>14700000</v>
      </c>
      <c r="W370">
        <v>0</v>
      </c>
      <c r="Y370">
        <v>0</v>
      </c>
      <c r="Z370">
        <v>520000</v>
      </c>
      <c r="AA370">
        <v>3.5374149659863949E-2</v>
      </c>
      <c r="AB370">
        <v>14180000</v>
      </c>
      <c r="AC370" t="s">
        <v>2632</v>
      </c>
      <c r="AD370" t="s">
        <v>2664</v>
      </c>
      <c r="AE370" t="s">
        <v>2665</v>
      </c>
      <c r="AF370" t="s">
        <v>2666</v>
      </c>
      <c r="AG370" t="s">
        <v>136</v>
      </c>
      <c r="AJ370" t="s">
        <v>1311</v>
      </c>
      <c r="AK370" t="s">
        <v>1312</v>
      </c>
      <c r="AL370" t="s">
        <v>1336</v>
      </c>
      <c r="AM370" t="s">
        <v>1314</v>
      </c>
    </row>
    <row r="371" spans="1:39" x14ac:dyDescent="0.3">
      <c r="A371" t="s">
        <v>24</v>
      </c>
      <c r="B371" t="s">
        <v>25</v>
      </c>
      <c r="C371" t="s">
        <v>26</v>
      </c>
      <c r="D371" t="s">
        <v>27</v>
      </c>
      <c r="E371" t="s">
        <v>28</v>
      </c>
      <c r="F371" t="s">
        <v>29</v>
      </c>
      <c r="G371" t="s">
        <v>115</v>
      </c>
      <c r="H371" t="s">
        <v>116</v>
      </c>
      <c r="I371" t="s">
        <v>117</v>
      </c>
      <c r="J371" t="s">
        <v>118</v>
      </c>
      <c r="K371" t="s">
        <v>129</v>
      </c>
      <c r="L371" t="s">
        <v>130</v>
      </c>
      <c r="M371" t="s">
        <v>179</v>
      </c>
      <c r="N371" t="s">
        <v>180</v>
      </c>
      <c r="O371" t="s">
        <v>133</v>
      </c>
      <c r="P371" t="s">
        <v>181</v>
      </c>
      <c r="Q371" t="s">
        <v>51</v>
      </c>
      <c r="R371" t="s">
        <v>183</v>
      </c>
      <c r="S371" t="s">
        <v>74</v>
      </c>
      <c r="T371" t="s">
        <v>75</v>
      </c>
      <c r="U371" t="s">
        <v>2667</v>
      </c>
      <c r="V371">
        <v>10500000</v>
      </c>
      <c r="W371">
        <v>0</v>
      </c>
      <c r="Y371">
        <v>0</v>
      </c>
      <c r="Z371">
        <v>300000</v>
      </c>
      <c r="AA371">
        <v>2.8571428571428571E-2</v>
      </c>
      <c r="AB371">
        <v>10200000</v>
      </c>
      <c r="AC371" t="s">
        <v>2632</v>
      </c>
      <c r="AD371" t="s">
        <v>2664</v>
      </c>
      <c r="AE371" t="s">
        <v>2668</v>
      </c>
      <c r="AF371" t="s">
        <v>2669</v>
      </c>
      <c r="AG371" t="s">
        <v>136</v>
      </c>
      <c r="AJ371" t="s">
        <v>1311</v>
      </c>
      <c r="AK371" t="s">
        <v>1312</v>
      </c>
      <c r="AL371" t="s">
        <v>1336</v>
      </c>
      <c r="AM371" t="s">
        <v>1314</v>
      </c>
    </row>
    <row r="372" spans="1:39" x14ac:dyDescent="0.3">
      <c r="A372" t="s">
        <v>24</v>
      </c>
      <c r="B372" t="s">
        <v>25</v>
      </c>
      <c r="C372" t="s">
        <v>26</v>
      </c>
      <c r="D372" t="s">
        <v>27</v>
      </c>
      <c r="E372" t="s">
        <v>28</v>
      </c>
      <c r="F372" t="s">
        <v>29</v>
      </c>
      <c r="G372" t="s">
        <v>115</v>
      </c>
      <c r="H372" t="s">
        <v>116</v>
      </c>
      <c r="I372" t="s">
        <v>117</v>
      </c>
      <c r="J372" t="s">
        <v>118</v>
      </c>
      <c r="K372" t="s">
        <v>129</v>
      </c>
      <c r="L372" t="s">
        <v>130</v>
      </c>
      <c r="M372" t="s">
        <v>179</v>
      </c>
      <c r="N372" t="s">
        <v>180</v>
      </c>
      <c r="O372" t="s">
        <v>184</v>
      </c>
      <c r="P372" t="s">
        <v>482</v>
      </c>
      <c r="Q372" t="s">
        <v>40</v>
      </c>
      <c r="R372" t="s">
        <v>186</v>
      </c>
      <c r="S372" t="s">
        <v>42</v>
      </c>
      <c r="T372" t="s">
        <v>43</v>
      </c>
      <c r="U372" t="s">
        <v>2670</v>
      </c>
      <c r="V372">
        <v>792000</v>
      </c>
      <c r="W372">
        <v>0</v>
      </c>
      <c r="Y372">
        <v>0</v>
      </c>
      <c r="Z372">
        <v>0</v>
      </c>
      <c r="AA372">
        <v>0</v>
      </c>
      <c r="AB372">
        <v>792000</v>
      </c>
      <c r="AC372" t="s">
        <v>2671</v>
      </c>
      <c r="AD372" t="s">
        <v>2672</v>
      </c>
      <c r="AE372" t="s">
        <v>2673</v>
      </c>
      <c r="AF372" t="s">
        <v>2674</v>
      </c>
      <c r="AG372" t="s">
        <v>44</v>
      </c>
      <c r="AJ372" t="s">
        <v>1311</v>
      </c>
      <c r="AK372" t="s">
        <v>1312</v>
      </c>
      <c r="AL372" t="s">
        <v>1313</v>
      </c>
      <c r="AM372" t="s">
        <v>1314</v>
      </c>
    </row>
    <row r="373" spans="1:39" x14ac:dyDescent="0.3">
      <c r="A373" t="s">
        <v>24</v>
      </c>
      <c r="B373" t="s">
        <v>25</v>
      </c>
      <c r="C373" t="s">
        <v>26</v>
      </c>
      <c r="D373" t="s">
        <v>27</v>
      </c>
      <c r="E373" t="s">
        <v>28</v>
      </c>
      <c r="F373" t="s">
        <v>29</v>
      </c>
      <c r="G373" t="s">
        <v>115</v>
      </c>
      <c r="H373" t="s">
        <v>116</v>
      </c>
      <c r="I373" t="s">
        <v>117</v>
      </c>
      <c r="J373" t="s">
        <v>118</v>
      </c>
      <c r="K373" t="s">
        <v>129</v>
      </c>
      <c r="L373" t="s">
        <v>130</v>
      </c>
      <c r="M373" t="s">
        <v>179</v>
      </c>
      <c r="N373" t="s">
        <v>180</v>
      </c>
      <c r="O373" t="s">
        <v>184</v>
      </c>
      <c r="P373" t="s">
        <v>482</v>
      </c>
      <c r="Q373" t="s">
        <v>40</v>
      </c>
      <c r="R373" t="s">
        <v>186</v>
      </c>
      <c r="S373" t="s">
        <v>137</v>
      </c>
      <c r="T373" t="s">
        <v>138</v>
      </c>
      <c r="U373" t="s">
        <v>2675</v>
      </c>
      <c r="V373">
        <v>2000000</v>
      </c>
      <c r="W373">
        <v>0</v>
      </c>
      <c r="Y373">
        <v>0</v>
      </c>
      <c r="Z373">
        <v>0</v>
      </c>
      <c r="AA373">
        <v>0</v>
      </c>
      <c r="AB373">
        <v>2000000</v>
      </c>
      <c r="AC373" t="s">
        <v>2671</v>
      </c>
      <c r="AD373" t="s">
        <v>2676</v>
      </c>
      <c r="AE373" t="s">
        <v>2677</v>
      </c>
      <c r="AF373" t="s">
        <v>2678</v>
      </c>
      <c r="AG373" t="s">
        <v>44</v>
      </c>
      <c r="AJ373" t="s">
        <v>1311</v>
      </c>
      <c r="AK373" t="s">
        <v>1312</v>
      </c>
      <c r="AL373" t="s">
        <v>2026</v>
      </c>
      <c r="AM373" t="s">
        <v>1314</v>
      </c>
    </row>
    <row r="374" spans="1:39" x14ac:dyDescent="0.3">
      <c r="A374" t="s">
        <v>24</v>
      </c>
      <c r="B374" t="s">
        <v>25</v>
      </c>
      <c r="C374" t="s">
        <v>26</v>
      </c>
      <c r="D374" t="s">
        <v>27</v>
      </c>
      <c r="E374" t="s">
        <v>28</v>
      </c>
      <c r="F374" t="s">
        <v>29</v>
      </c>
      <c r="G374" t="s">
        <v>115</v>
      </c>
      <c r="H374" t="s">
        <v>116</v>
      </c>
      <c r="I374" t="s">
        <v>117</v>
      </c>
      <c r="J374" t="s">
        <v>118</v>
      </c>
      <c r="K374" t="s">
        <v>129</v>
      </c>
      <c r="L374" t="s">
        <v>130</v>
      </c>
      <c r="M374" t="s">
        <v>179</v>
      </c>
      <c r="N374" t="s">
        <v>180</v>
      </c>
      <c r="O374" t="s">
        <v>184</v>
      </c>
      <c r="P374" t="s">
        <v>482</v>
      </c>
      <c r="Q374" t="s">
        <v>40</v>
      </c>
      <c r="R374" t="s">
        <v>186</v>
      </c>
      <c r="S374" t="s">
        <v>137</v>
      </c>
      <c r="T374" t="s">
        <v>138</v>
      </c>
      <c r="U374" t="s">
        <v>2679</v>
      </c>
      <c r="V374">
        <v>2000000</v>
      </c>
      <c r="W374">
        <v>0</v>
      </c>
      <c r="Y374">
        <v>0</v>
      </c>
      <c r="Z374">
        <v>0</v>
      </c>
      <c r="AA374">
        <v>0</v>
      </c>
      <c r="AB374">
        <v>2000000</v>
      </c>
      <c r="AC374" t="s">
        <v>2671</v>
      </c>
      <c r="AD374" t="s">
        <v>2676</v>
      </c>
      <c r="AE374" t="s">
        <v>2680</v>
      </c>
      <c r="AF374" t="s">
        <v>2681</v>
      </c>
      <c r="AG374" t="s">
        <v>44</v>
      </c>
      <c r="AJ374" t="s">
        <v>1311</v>
      </c>
      <c r="AK374" t="s">
        <v>1312</v>
      </c>
      <c r="AL374" t="s">
        <v>2026</v>
      </c>
      <c r="AM374" t="s">
        <v>1314</v>
      </c>
    </row>
    <row r="375" spans="1:39" x14ac:dyDescent="0.3">
      <c r="A375" t="s">
        <v>24</v>
      </c>
      <c r="B375" t="s">
        <v>25</v>
      </c>
      <c r="C375" t="s">
        <v>26</v>
      </c>
      <c r="D375" t="s">
        <v>27</v>
      </c>
      <c r="E375" t="s">
        <v>28</v>
      </c>
      <c r="F375" t="s">
        <v>29</v>
      </c>
      <c r="G375" t="s">
        <v>115</v>
      </c>
      <c r="H375" t="s">
        <v>116</v>
      </c>
      <c r="I375" t="s">
        <v>117</v>
      </c>
      <c r="J375" t="s">
        <v>118</v>
      </c>
      <c r="K375" t="s">
        <v>129</v>
      </c>
      <c r="L375" t="s">
        <v>130</v>
      </c>
      <c r="M375" t="s">
        <v>179</v>
      </c>
      <c r="N375" t="s">
        <v>180</v>
      </c>
      <c r="O375" t="s">
        <v>184</v>
      </c>
      <c r="P375" t="s">
        <v>482</v>
      </c>
      <c r="Q375" t="s">
        <v>40</v>
      </c>
      <c r="R375" t="s">
        <v>186</v>
      </c>
      <c r="S375" t="s">
        <v>47</v>
      </c>
      <c r="T375" t="s">
        <v>48</v>
      </c>
      <c r="U375" t="s">
        <v>2682</v>
      </c>
      <c r="V375">
        <v>24000000</v>
      </c>
      <c r="W375">
        <v>0</v>
      </c>
      <c r="Y375">
        <v>7321500</v>
      </c>
      <c r="Z375">
        <v>7321500</v>
      </c>
      <c r="AA375">
        <v>0.30506250000000001</v>
      </c>
      <c r="AB375">
        <v>16678500</v>
      </c>
      <c r="AC375" t="s">
        <v>2671</v>
      </c>
      <c r="AD375" t="s">
        <v>2683</v>
      </c>
      <c r="AE375" t="s">
        <v>2684</v>
      </c>
      <c r="AF375" t="s">
        <v>2685</v>
      </c>
      <c r="AG375" t="s">
        <v>44</v>
      </c>
      <c r="AJ375" t="s">
        <v>1311</v>
      </c>
      <c r="AK375" t="s">
        <v>1312</v>
      </c>
      <c r="AL375" t="s">
        <v>1336</v>
      </c>
      <c r="AM375" t="s">
        <v>1314</v>
      </c>
    </row>
    <row r="376" spans="1:39" x14ac:dyDescent="0.3">
      <c r="A376" t="s">
        <v>24</v>
      </c>
      <c r="B376" t="s">
        <v>25</v>
      </c>
      <c r="C376" t="s">
        <v>26</v>
      </c>
      <c r="D376" t="s">
        <v>27</v>
      </c>
      <c r="E376" t="s">
        <v>28</v>
      </c>
      <c r="F376" t="s">
        <v>29</v>
      </c>
      <c r="G376" t="s">
        <v>115</v>
      </c>
      <c r="H376" t="s">
        <v>116</v>
      </c>
      <c r="I376" t="s">
        <v>117</v>
      </c>
      <c r="J376" t="s">
        <v>118</v>
      </c>
      <c r="K376" t="s">
        <v>129</v>
      </c>
      <c r="L376" t="s">
        <v>130</v>
      </c>
      <c r="M376" t="s">
        <v>179</v>
      </c>
      <c r="N376" t="s">
        <v>180</v>
      </c>
      <c r="O376" t="s">
        <v>184</v>
      </c>
      <c r="P376" t="s">
        <v>482</v>
      </c>
      <c r="Q376" t="s">
        <v>40</v>
      </c>
      <c r="R376" t="s">
        <v>186</v>
      </c>
      <c r="S376" t="s">
        <v>72</v>
      </c>
      <c r="T376" t="s">
        <v>73</v>
      </c>
      <c r="U376" t="s">
        <v>2686</v>
      </c>
      <c r="V376">
        <v>1500000</v>
      </c>
      <c r="W376">
        <v>0</v>
      </c>
      <c r="Y376">
        <v>0</v>
      </c>
      <c r="Z376">
        <v>0</v>
      </c>
      <c r="AA376">
        <v>0</v>
      </c>
      <c r="AB376">
        <v>1500000</v>
      </c>
      <c r="AC376" t="s">
        <v>2671</v>
      </c>
      <c r="AD376" t="s">
        <v>2687</v>
      </c>
      <c r="AE376" t="s">
        <v>2688</v>
      </c>
      <c r="AF376" t="s">
        <v>2689</v>
      </c>
      <c r="AG376" t="s">
        <v>44</v>
      </c>
      <c r="AJ376" t="s">
        <v>1311</v>
      </c>
      <c r="AK376" t="s">
        <v>1312</v>
      </c>
      <c r="AL376" t="s">
        <v>1336</v>
      </c>
      <c r="AM376" t="s">
        <v>1314</v>
      </c>
    </row>
    <row r="377" spans="1:39" x14ac:dyDescent="0.3">
      <c r="A377" t="s">
        <v>24</v>
      </c>
      <c r="B377" t="s">
        <v>25</v>
      </c>
      <c r="C377" t="s">
        <v>26</v>
      </c>
      <c r="D377" t="s">
        <v>27</v>
      </c>
      <c r="E377" t="s">
        <v>28</v>
      </c>
      <c r="F377" t="s">
        <v>29</v>
      </c>
      <c r="G377" t="s">
        <v>115</v>
      </c>
      <c r="H377" t="s">
        <v>116</v>
      </c>
      <c r="I377" t="s">
        <v>117</v>
      </c>
      <c r="J377" t="s">
        <v>118</v>
      </c>
      <c r="K377" t="s">
        <v>129</v>
      </c>
      <c r="L377" t="s">
        <v>130</v>
      </c>
      <c r="M377" t="s">
        <v>179</v>
      </c>
      <c r="N377" t="s">
        <v>180</v>
      </c>
      <c r="O377" t="s">
        <v>184</v>
      </c>
      <c r="P377" t="s">
        <v>482</v>
      </c>
      <c r="Q377" t="s">
        <v>51</v>
      </c>
      <c r="R377" t="s">
        <v>187</v>
      </c>
      <c r="S377" t="s">
        <v>42</v>
      </c>
      <c r="T377" t="s">
        <v>43</v>
      </c>
      <c r="U377" t="s">
        <v>2690</v>
      </c>
      <c r="V377">
        <v>688000</v>
      </c>
      <c r="W377">
        <v>0</v>
      </c>
      <c r="Y377">
        <v>0</v>
      </c>
      <c r="Z377">
        <v>0</v>
      </c>
      <c r="AA377">
        <v>0</v>
      </c>
      <c r="AB377">
        <v>688000</v>
      </c>
      <c r="AC377" t="s">
        <v>2691</v>
      </c>
      <c r="AD377" t="s">
        <v>2692</v>
      </c>
      <c r="AE377" t="s">
        <v>2693</v>
      </c>
      <c r="AF377" t="s">
        <v>2694</v>
      </c>
      <c r="AG377" t="s">
        <v>44</v>
      </c>
      <c r="AJ377" t="s">
        <v>1311</v>
      </c>
      <c r="AK377" t="s">
        <v>1312</v>
      </c>
      <c r="AL377" t="s">
        <v>1313</v>
      </c>
      <c r="AM377" t="s">
        <v>1314</v>
      </c>
    </row>
    <row r="378" spans="1:39" x14ac:dyDescent="0.3">
      <c r="A378" t="s">
        <v>24</v>
      </c>
      <c r="B378" t="s">
        <v>25</v>
      </c>
      <c r="C378" t="s">
        <v>26</v>
      </c>
      <c r="D378" t="s">
        <v>27</v>
      </c>
      <c r="E378" t="s">
        <v>28</v>
      </c>
      <c r="F378" t="s">
        <v>29</v>
      </c>
      <c r="G378" t="s">
        <v>115</v>
      </c>
      <c r="H378" t="s">
        <v>116</v>
      </c>
      <c r="I378" t="s">
        <v>117</v>
      </c>
      <c r="J378" t="s">
        <v>118</v>
      </c>
      <c r="K378" t="s">
        <v>129</v>
      </c>
      <c r="L378" t="s">
        <v>130</v>
      </c>
      <c r="M378" t="s">
        <v>179</v>
      </c>
      <c r="N378" t="s">
        <v>180</v>
      </c>
      <c r="O378" t="s">
        <v>184</v>
      </c>
      <c r="P378" t="s">
        <v>482</v>
      </c>
      <c r="Q378" t="s">
        <v>51</v>
      </c>
      <c r="R378" t="s">
        <v>187</v>
      </c>
      <c r="S378" t="s">
        <v>42</v>
      </c>
      <c r="T378" t="s">
        <v>43</v>
      </c>
      <c r="U378" t="s">
        <v>2695</v>
      </c>
      <c r="V378">
        <v>7500000</v>
      </c>
      <c r="W378">
        <v>0</v>
      </c>
      <c r="Y378">
        <v>0</v>
      </c>
      <c r="Z378">
        <v>0</v>
      </c>
      <c r="AA378">
        <v>0</v>
      </c>
      <c r="AB378">
        <v>7500000</v>
      </c>
      <c r="AC378" t="s">
        <v>2691</v>
      </c>
      <c r="AD378" t="s">
        <v>2692</v>
      </c>
      <c r="AE378" t="s">
        <v>2696</v>
      </c>
      <c r="AF378" t="s">
        <v>2697</v>
      </c>
      <c r="AG378" t="s">
        <v>44</v>
      </c>
      <c r="AJ378" t="s">
        <v>1311</v>
      </c>
      <c r="AK378" t="s">
        <v>1312</v>
      </c>
      <c r="AL378" t="s">
        <v>1313</v>
      </c>
      <c r="AM378" t="s">
        <v>1314</v>
      </c>
    </row>
    <row r="379" spans="1:39" x14ac:dyDescent="0.3">
      <c r="A379" t="s">
        <v>24</v>
      </c>
      <c r="B379" t="s">
        <v>25</v>
      </c>
      <c r="C379" t="s">
        <v>26</v>
      </c>
      <c r="D379" t="s">
        <v>27</v>
      </c>
      <c r="E379" t="s">
        <v>28</v>
      </c>
      <c r="F379" t="s">
        <v>29</v>
      </c>
      <c r="G379" t="s">
        <v>115</v>
      </c>
      <c r="H379" t="s">
        <v>116</v>
      </c>
      <c r="I379" t="s">
        <v>117</v>
      </c>
      <c r="J379" t="s">
        <v>118</v>
      </c>
      <c r="K379" t="s">
        <v>129</v>
      </c>
      <c r="L379" t="s">
        <v>130</v>
      </c>
      <c r="M379" t="s">
        <v>179</v>
      </c>
      <c r="N379" t="s">
        <v>180</v>
      </c>
      <c r="O379" t="s">
        <v>184</v>
      </c>
      <c r="P379" t="s">
        <v>482</v>
      </c>
      <c r="Q379" t="s">
        <v>51</v>
      </c>
      <c r="R379" t="s">
        <v>187</v>
      </c>
      <c r="S379" t="s">
        <v>137</v>
      </c>
      <c r="T379" t="s">
        <v>138</v>
      </c>
      <c r="U379" t="s">
        <v>2698</v>
      </c>
      <c r="V379">
        <v>3000000</v>
      </c>
      <c r="W379">
        <v>0</v>
      </c>
      <c r="Y379">
        <v>0</v>
      </c>
      <c r="Z379">
        <v>0</v>
      </c>
      <c r="AA379">
        <v>0</v>
      </c>
      <c r="AB379">
        <v>3000000</v>
      </c>
      <c r="AC379" t="s">
        <v>2691</v>
      </c>
      <c r="AD379" t="s">
        <v>2699</v>
      </c>
      <c r="AE379" t="s">
        <v>2700</v>
      </c>
      <c r="AF379" t="s">
        <v>2701</v>
      </c>
      <c r="AG379" t="s">
        <v>44</v>
      </c>
      <c r="AJ379" t="s">
        <v>1311</v>
      </c>
      <c r="AK379" t="s">
        <v>1312</v>
      </c>
      <c r="AL379" t="s">
        <v>2026</v>
      </c>
      <c r="AM379" t="s">
        <v>1314</v>
      </c>
    </row>
    <row r="380" spans="1:39" x14ac:dyDescent="0.3">
      <c r="A380" t="s">
        <v>24</v>
      </c>
      <c r="B380" t="s">
        <v>25</v>
      </c>
      <c r="C380" t="s">
        <v>26</v>
      </c>
      <c r="D380" t="s">
        <v>27</v>
      </c>
      <c r="E380" t="s">
        <v>28</v>
      </c>
      <c r="F380" t="s">
        <v>29</v>
      </c>
      <c r="G380" t="s">
        <v>115</v>
      </c>
      <c r="H380" t="s">
        <v>116</v>
      </c>
      <c r="I380" t="s">
        <v>117</v>
      </c>
      <c r="J380" t="s">
        <v>118</v>
      </c>
      <c r="K380" t="s">
        <v>129</v>
      </c>
      <c r="L380" t="s">
        <v>130</v>
      </c>
      <c r="M380" t="s">
        <v>179</v>
      </c>
      <c r="N380" t="s">
        <v>180</v>
      </c>
      <c r="O380" t="s">
        <v>184</v>
      </c>
      <c r="P380" t="s">
        <v>482</v>
      </c>
      <c r="Q380" t="s">
        <v>51</v>
      </c>
      <c r="R380" t="s">
        <v>187</v>
      </c>
      <c r="S380" t="s">
        <v>137</v>
      </c>
      <c r="T380" t="s">
        <v>138</v>
      </c>
      <c r="U380" t="s">
        <v>2702</v>
      </c>
      <c r="V380">
        <v>3000000</v>
      </c>
      <c r="W380">
        <v>0</v>
      </c>
      <c r="Y380">
        <v>0</v>
      </c>
      <c r="Z380">
        <v>0</v>
      </c>
      <c r="AA380">
        <v>0</v>
      </c>
      <c r="AB380">
        <v>3000000</v>
      </c>
      <c r="AC380" t="s">
        <v>2691</v>
      </c>
      <c r="AD380" t="s">
        <v>2699</v>
      </c>
      <c r="AE380" t="s">
        <v>2703</v>
      </c>
      <c r="AF380" t="s">
        <v>2704</v>
      </c>
      <c r="AG380" t="s">
        <v>44</v>
      </c>
      <c r="AJ380" t="s">
        <v>1311</v>
      </c>
      <c r="AK380" t="s">
        <v>1312</v>
      </c>
      <c r="AL380" t="s">
        <v>2026</v>
      </c>
      <c r="AM380" t="s">
        <v>1314</v>
      </c>
    </row>
    <row r="381" spans="1:39" x14ac:dyDescent="0.3">
      <c r="A381" t="s">
        <v>24</v>
      </c>
      <c r="B381" t="s">
        <v>25</v>
      </c>
      <c r="C381" t="s">
        <v>26</v>
      </c>
      <c r="D381" t="s">
        <v>27</v>
      </c>
      <c r="E381" t="s">
        <v>28</v>
      </c>
      <c r="F381" t="s">
        <v>29</v>
      </c>
      <c r="G381" t="s">
        <v>115</v>
      </c>
      <c r="H381" t="s">
        <v>116</v>
      </c>
      <c r="I381" t="s">
        <v>117</v>
      </c>
      <c r="J381" t="s">
        <v>118</v>
      </c>
      <c r="K381" t="s">
        <v>129</v>
      </c>
      <c r="L381" t="s">
        <v>130</v>
      </c>
      <c r="M381" t="s">
        <v>179</v>
      </c>
      <c r="N381" t="s">
        <v>180</v>
      </c>
      <c r="O381" t="s">
        <v>184</v>
      </c>
      <c r="P381" t="s">
        <v>482</v>
      </c>
      <c r="Q381" t="s">
        <v>51</v>
      </c>
      <c r="R381" t="s">
        <v>187</v>
      </c>
      <c r="S381" t="s">
        <v>45</v>
      </c>
      <c r="T381" t="s">
        <v>46</v>
      </c>
      <c r="U381" t="s">
        <v>2705</v>
      </c>
      <c r="V381">
        <v>6000000</v>
      </c>
      <c r="W381">
        <v>0</v>
      </c>
      <c r="Y381">
        <v>0</v>
      </c>
      <c r="Z381">
        <v>0</v>
      </c>
      <c r="AA381">
        <v>0</v>
      </c>
      <c r="AB381">
        <v>6000000</v>
      </c>
      <c r="AC381" t="s">
        <v>2691</v>
      </c>
      <c r="AD381" t="s">
        <v>2706</v>
      </c>
      <c r="AE381" t="s">
        <v>2707</v>
      </c>
      <c r="AF381" t="s">
        <v>2708</v>
      </c>
      <c r="AG381" t="s">
        <v>44</v>
      </c>
      <c r="AJ381" t="s">
        <v>1311</v>
      </c>
      <c r="AK381" t="s">
        <v>1312</v>
      </c>
      <c r="AL381" t="s">
        <v>1331</v>
      </c>
      <c r="AM381" t="s">
        <v>1314</v>
      </c>
    </row>
    <row r="382" spans="1:39" x14ac:dyDescent="0.3">
      <c r="A382" t="s">
        <v>24</v>
      </c>
      <c r="B382" t="s">
        <v>25</v>
      </c>
      <c r="C382" t="s">
        <v>26</v>
      </c>
      <c r="D382" t="s">
        <v>27</v>
      </c>
      <c r="E382" t="s">
        <v>28</v>
      </c>
      <c r="F382" t="s">
        <v>29</v>
      </c>
      <c r="G382" t="s">
        <v>115</v>
      </c>
      <c r="H382" t="s">
        <v>116</v>
      </c>
      <c r="I382" t="s">
        <v>117</v>
      </c>
      <c r="J382" t="s">
        <v>118</v>
      </c>
      <c r="K382" t="s">
        <v>129</v>
      </c>
      <c r="L382" t="s">
        <v>130</v>
      </c>
      <c r="M382" t="s">
        <v>179</v>
      </c>
      <c r="N382" t="s">
        <v>180</v>
      </c>
      <c r="O382" t="s">
        <v>184</v>
      </c>
      <c r="P382" t="s">
        <v>482</v>
      </c>
      <c r="Q382" t="s">
        <v>51</v>
      </c>
      <c r="R382" t="s">
        <v>187</v>
      </c>
      <c r="S382" t="s">
        <v>47</v>
      </c>
      <c r="T382" t="s">
        <v>48</v>
      </c>
      <c r="U382" t="s">
        <v>2709</v>
      </c>
      <c r="V382">
        <v>48000000</v>
      </c>
      <c r="W382">
        <v>0</v>
      </c>
      <c r="Y382">
        <v>0</v>
      </c>
      <c r="Z382">
        <v>0</v>
      </c>
      <c r="AA382">
        <v>0</v>
      </c>
      <c r="AB382">
        <v>48000000</v>
      </c>
      <c r="AC382" t="s">
        <v>2691</v>
      </c>
      <c r="AD382" t="s">
        <v>2710</v>
      </c>
      <c r="AE382" t="s">
        <v>2711</v>
      </c>
      <c r="AF382" t="s">
        <v>2712</v>
      </c>
      <c r="AG382" t="s">
        <v>44</v>
      </c>
      <c r="AJ382" t="s">
        <v>1311</v>
      </c>
      <c r="AK382" t="s">
        <v>1312</v>
      </c>
      <c r="AL382" t="s">
        <v>1336</v>
      </c>
      <c r="AM382" t="s">
        <v>1314</v>
      </c>
    </row>
    <row r="383" spans="1:39" x14ac:dyDescent="0.3">
      <c r="A383" t="s">
        <v>24</v>
      </c>
      <c r="B383" t="s">
        <v>25</v>
      </c>
      <c r="C383" t="s">
        <v>26</v>
      </c>
      <c r="D383" t="s">
        <v>27</v>
      </c>
      <c r="E383" t="s">
        <v>28</v>
      </c>
      <c r="F383" t="s">
        <v>29</v>
      </c>
      <c r="G383" t="s">
        <v>115</v>
      </c>
      <c r="H383" t="s">
        <v>116</v>
      </c>
      <c r="I383" t="s">
        <v>117</v>
      </c>
      <c r="J383" t="s">
        <v>118</v>
      </c>
      <c r="K383" t="s">
        <v>129</v>
      </c>
      <c r="L383" t="s">
        <v>130</v>
      </c>
      <c r="M383" t="s">
        <v>179</v>
      </c>
      <c r="N383" t="s">
        <v>180</v>
      </c>
      <c r="O383" t="s">
        <v>184</v>
      </c>
      <c r="P383" t="s">
        <v>482</v>
      </c>
      <c r="Q383" t="s">
        <v>51</v>
      </c>
      <c r="R383" t="s">
        <v>187</v>
      </c>
      <c r="S383" t="s">
        <v>47</v>
      </c>
      <c r="T383" t="s">
        <v>48</v>
      </c>
      <c r="U383" t="s">
        <v>2713</v>
      </c>
      <c r="V383">
        <v>56000000</v>
      </c>
      <c r="W383">
        <v>0</v>
      </c>
      <c r="Y383">
        <v>0</v>
      </c>
      <c r="Z383">
        <v>0</v>
      </c>
      <c r="AA383">
        <v>0</v>
      </c>
      <c r="AB383">
        <v>56000000</v>
      </c>
      <c r="AC383" t="s">
        <v>2691</v>
      </c>
      <c r="AD383" t="s">
        <v>2710</v>
      </c>
      <c r="AE383" t="s">
        <v>2714</v>
      </c>
      <c r="AF383" t="s">
        <v>2715</v>
      </c>
      <c r="AG383" t="s">
        <v>44</v>
      </c>
      <c r="AJ383" t="s">
        <v>1311</v>
      </c>
      <c r="AK383" t="s">
        <v>1312</v>
      </c>
      <c r="AL383" t="s">
        <v>1336</v>
      </c>
      <c r="AM383" t="s">
        <v>1314</v>
      </c>
    </row>
    <row r="384" spans="1:39" x14ac:dyDescent="0.3">
      <c r="A384" t="s">
        <v>24</v>
      </c>
      <c r="B384" t="s">
        <v>25</v>
      </c>
      <c r="C384" t="s">
        <v>26</v>
      </c>
      <c r="D384" t="s">
        <v>27</v>
      </c>
      <c r="E384" t="s">
        <v>28</v>
      </c>
      <c r="F384" t="s">
        <v>29</v>
      </c>
      <c r="G384" t="s">
        <v>115</v>
      </c>
      <c r="H384" t="s">
        <v>116</v>
      </c>
      <c r="I384" t="s">
        <v>117</v>
      </c>
      <c r="J384" t="s">
        <v>118</v>
      </c>
      <c r="K384" t="s">
        <v>129</v>
      </c>
      <c r="L384" t="s">
        <v>130</v>
      </c>
      <c r="M384" t="s">
        <v>179</v>
      </c>
      <c r="N384" t="s">
        <v>180</v>
      </c>
      <c r="O384" t="s">
        <v>184</v>
      </c>
      <c r="P384" t="s">
        <v>482</v>
      </c>
      <c r="Q384" t="s">
        <v>51</v>
      </c>
      <c r="R384" t="s">
        <v>187</v>
      </c>
      <c r="S384" t="s">
        <v>72</v>
      </c>
      <c r="T384" t="s">
        <v>73</v>
      </c>
      <c r="U384" t="s">
        <v>2716</v>
      </c>
      <c r="V384">
        <v>1500000</v>
      </c>
      <c r="W384">
        <v>0</v>
      </c>
      <c r="Y384">
        <v>0</v>
      </c>
      <c r="Z384">
        <v>0</v>
      </c>
      <c r="AA384">
        <v>0</v>
      </c>
      <c r="AB384">
        <v>1500000</v>
      </c>
      <c r="AC384" t="s">
        <v>2691</v>
      </c>
      <c r="AD384" t="s">
        <v>2717</v>
      </c>
      <c r="AE384" t="s">
        <v>2718</v>
      </c>
      <c r="AF384" t="s">
        <v>2719</v>
      </c>
      <c r="AG384" t="s">
        <v>44</v>
      </c>
      <c r="AJ384" t="s">
        <v>1311</v>
      </c>
      <c r="AK384" t="s">
        <v>1312</v>
      </c>
      <c r="AL384" t="s">
        <v>1336</v>
      </c>
      <c r="AM384" t="s">
        <v>1314</v>
      </c>
    </row>
    <row r="385" spans="1:39" x14ac:dyDescent="0.3">
      <c r="A385" t="s">
        <v>24</v>
      </c>
      <c r="B385" t="s">
        <v>25</v>
      </c>
      <c r="C385" t="s">
        <v>26</v>
      </c>
      <c r="D385" t="s">
        <v>27</v>
      </c>
      <c r="E385" t="s">
        <v>28</v>
      </c>
      <c r="F385" t="s">
        <v>29</v>
      </c>
      <c r="G385" t="s">
        <v>115</v>
      </c>
      <c r="H385" t="s">
        <v>116</v>
      </c>
      <c r="I385" t="s">
        <v>117</v>
      </c>
      <c r="J385" t="s">
        <v>118</v>
      </c>
      <c r="K385" t="s">
        <v>129</v>
      </c>
      <c r="L385" t="s">
        <v>130</v>
      </c>
      <c r="M385" t="s">
        <v>179</v>
      </c>
      <c r="N385" t="s">
        <v>180</v>
      </c>
      <c r="O385" t="s">
        <v>184</v>
      </c>
      <c r="P385" t="s">
        <v>482</v>
      </c>
      <c r="Q385" t="s">
        <v>53</v>
      </c>
      <c r="R385" t="s">
        <v>188</v>
      </c>
      <c r="S385" t="s">
        <v>137</v>
      </c>
      <c r="T385" t="s">
        <v>138</v>
      </c>
      <c r="U385" t="s">
        <v>2720</v>
      </c>
      <c r="V385">
        <v>3000000</v>
      </c>
      <c r="W385">
        <v>0</v>
      </c>
      <c r="Y385">
        <v>0</v>
      </c>
      <c r="Z385">
        <v>0</v>
      </c>
      <c r="AA385">
        <v>0</v>
      </c>
      <c r="AB385">
        <v>3000000</v>
      </c>
      <c r="AC385" t="s">
        <v>2721</v>
      </c>
      <c r="AD385" t="s">
        <v>2722</v>
      </c>
      <c r="AE385" t="s">
        <v>2723</v>
      </c>
      <c r="AF385" t="s">
        <v>2724</v>
      </c>
      <c r="AG385" t="s">
        <v>44</v>
      </c>
      <c r="AJ385" t="s">
        <v>1311</v>
      </c>
      <c r="AK385" t="s">
        <v>1312</v>
      </c>
      <c r="AL385" t="s">
        <v>2026</v>
      </c>
      <c r="AM385" t="s">
        <v>1314</v>
      </c>
    </row>
    <row r="386" spans="1:39" x14ac:dyDescent="0.3">
      <c r="A386" t="s">
        <v>24</v>
      </c>
      <c r="B386" t="s">
        <v>25</v>
      </c>
      <c r="C386" t="s">
        <v>26</v>
      </c>
      <c r="D386" t="s">
        <v>27</v>
      </c>
      <c r="E386" t="s">
        <v>28</v>
      </c>
      <c r="F386" t="s">
        <v>29</v>
      </c>
      <c r="G386" t="s">
        <v>115</v>
      </c>
      <c r="H386" t="s">
        <v>116</v>
      </c>
      <c r="I386" t="s">
        <v>117</v>
      </c>
      <c r="J386" t="s">
        <v>118</v>
      </c>
      <c r="K386" t="s">
        <v>129</v>
      </c>
      <c r="L386" t="s">
        <v>130</v>
      </c>
      <c r="M386" t="s">
        <v>179</v>
      </c>
      <c r="N386" t="s">
        <v>180</v>
      </c>
      <c r="O386" t="s">
        <v>184</v>
      </c>
      <c r="P386" t="s">
        <v>482</v>
      </c>
      <c r="Q386" t="s">
        <v>53</v>
      </c>
      <c r="R386" t="s">
        <v>188</v>
      </c>
      <c r="S386" t="s">
        <v>137</v>
      </c>
      <c r="T386" t="s">
        <v>138</v>
      </c>
      <c r="U386" t="s">
        <v>2725</v>
      </c>
      <c r="V386">
        <v>4000000</v>
      </c>
      <c r="W386">
        <v>0</v>
      </c>
      <c r="Y386">
        <v>0</v>
      </c>
      <c r="Z386">
        <v>0</v>
      </c>
      <c r="AA386">
        <v>0</v>
      </c>
      <c r="AB386">
        <v>4000000</v>
      </c>
      <c r="AC386" t="s">
        <v>2721</v>
      </c>
      <c r="AD386" t="s">
        <v>2722</v>
      </c>
      <c r="AE386" t="s">
        <v>2726</v>
      </c>
      <c r="AF386" t="s">
        <v>2727</v>
      </c>
      <c r="AG386" t="s">
        <v>44</v>
      </c>
      <c r="AJ386" t="s">
        <v>1311</v>
      </c>
      <c r="AK386" t="s">
        <v>1312</v>
      </c>
      <c r="AL386" t="s">
        <v>2026</v>
      </c>
      <c r="AM386" t="s">
        <v>1314</v>
      </c>
    </row>
    <row r="387" spans="1:39" x14ac:dyDescent="0.3">
      <c r="A387" t="s">
        <v>24</v>
      </c>
      <c r="B387" t="s">
        <v>25</v>
      </c>
      <c r="C387" t="s">
        <v>26</v>
      </c>
      <c r="D387" t="s">
        <v>27</v>
      </c>
      <c r="E387" t="s">
        <v>28</v>
      </c>
      <c r="F387" t="s">
        <v>29</v>
      </c>
      <c r="G387" t="s">
        <v>115</v>
      </c>
      <c r="H387" t="s">
        <v>116</v>
      </c>
      <c r="I387" t="s">
        <v>117</v>
      </c>
      <c r="J387" t="s">
        <v>118</v>
      </c>
      <c r="K387" t="s">
        <v>129</v>
      </c>
      <c r="L387" t="s">
        <v>130</v>
      </c>
      <c r="M387" t="s">
        <v>179</v>
      </c>
      <c r="N387" t="s">
        <v>180</v>
      </c>
      <c r="O387" t="s">
        <v>184</v>
      </c>
      <c r="P387" t="s">
        <v>482</v>
      </c>
      <c r="Q387" t="s">
        <v>53</v>
      </c>
      <c r="R387" t="s">
        <v>188</v>
      </c>
      <c r="S387" t="s">
        <v>47</v>
      </c>
      <c r="T387" t="s">
        <v>48</v>
      </c>
      <c r="U387" t="s">
        <v>2728</v>
      </c>
      <c r="V387">
        <v>6000000</v>
      </c>
      <c r="W387">
        <v>0</v>
      </c>
      <c r="Y387">
        <v>0</v>
      </c>
      <c r="Z387">
        <v>0</v>
      </c>
      <c r="AA387">
        <v>0</v>
      </c>
      <c r="AB387">
        <v>6000000</v>
      </c>
      <c r="AC387" t="s">
        <v>2721</v>
      </c>
      <c r="AD387" t="s">
        <v>2729</v>
      </c>
      <c r="AE387" t="s">
        <v>2730</v>
      </c>
      <c r="AF387" t="s">
        <v>2731</v>
      </c>
      <c r="AG387" t="s">
        <v>44</v>
      </c>
      <c r="AJ387" t="s">
        <v>1311</v>
      </c>
      <c r="AK387" t="s">
        <v>1312</v>
      </c>
      <c r="AL387" t="s">
        <v>1336</v>
      </c>
      <c r="AM387" t="s">
        <v>1314</v>
      </c>
    </row>
    <row r="388" spans="1:39" x14ac:dyDescent="0.3">
      <c r="A388" t="s">
        <v>24</v>
      </c>
      <c r="B388" t="s">
        <v>25</v>
      </c>
      <c r="C388" t="s">
        <v>26</v>
      </c>
      <c r="D388" t="s">
        <v>27</v>
      </c>
      <c r="E388" t="s">
        <v>28</v>
      </c>
      <c r="F388" t="s">
        <v>29</v>
      </c>
      <c r="G388" t="s">
        <v>115</v>
      </c>
      <c r="H388" t="s">
        <v>116</v>
      </c>
      <c r="I388" t="s">
        <v>117</v>
      </c>
      <c r="J388" t="s">
        <v>118</v>
      </c>
      <c r="K388" t="s">
        <v>129</v>
      </c>
      <c r="L388" t="s">
        <v>130</v>
      </c>
      <c r="M388" t="s">
        <v>179</v>
      </c>
      <c r="N388" t="s">
        <v>180</v>
      </c>
      <c r="O388" t="s">
        <v>184</v>
      </c>
      <c r="P388" t="s">
        <v>482</v>
      </c>
      <c r="Q388" t="s">
        <v>55</v>
      </c>
      <c r="R388" t="s">
        <v>189</v>
      </c>
      <c r="S388" t="s">
        <v>42</v>
      </c>
      <c r="T388" t="s">
        <v>43</v>
      </c>
      <c r="U388" t="s">
        <v>2732</v>
      </c>
      <c r="V388">
        <v>1000000</v>
      </c>
      <c r="W388">
        <v>0</v>
      </c>
      <c r="Y388">
        <v>0</v>
      </c>
      <c r="Z388">
        <v>0</v>
      </c>
      <c r="AA388">
        <v>0</v>
      </c>
      <c r="AB388">
        <v>1000000</v>
      </c>
      <c r="AC388" t="s">
        <v>2733</v>
      </c>
      <c r="AD388" t="s">
        <v>2734</v>
      </c>
      <c r="AE388" t="s">
        <v>2735</v>
      </c>
      <c r="AF388" t="s">
        <v>2736</v>
      </c>
      <c r="AG388" t="s">
        <v>44</v>
      </c>
      <c r="AJ388" t="s">
        <v>1311</v>
      </c>
      <c r="AK388" t="s">
        <v>1312</v>
      </c>
      <c r="AL388" t="s">
        <v>1313</v>
      </c>
      <c r="AM388" t="s">
        <v>1314</v>
      </c>
    </row>
    <row r="389" spans="1:39" x14ac:dyDescent="0.3">
      <c r="A389" t="s">
        <v>24</v>
      </c>
      <c r="B389" t="s">
        <v>25</v>
      </c>
      <c r="C389" t="s">
        <v>26</v>
      </c>
      <c r="D389" t="s">
        <v>27</v>
      </c>
      <c r="E389" t="s">
        <v>28</v>
      </c>
      <c r="F389" t="s">
        <v>29</v>
      </c>
      <c r="G389" t="s">
        <v>115</v>
      </c>
      <c r="H389" t="s">
        <v>116</v>
      </c>
      <c r="I389" t="s">
        <v>117</v>
      </c>
      <c r="J389" t="s">
        <v>118</v>
      </c>
      <c r="K389" t="s">
        <v>129</v>
      </c>
      <c r="L389" t="s">
        <v>130</v>
      </c>
      <c r="M389" t="s">
        <v>179</v>
      </c>
      <c r="N389" t="s">
        <v>180</v>
      </c>
      <c r="O389" t="s">
        <v>184</v>
      </c>
      <c r="P389" t="s">
        <v>482</v>
      </c>
      <c r="Q389" t="s">
        <v>55</v>
      </c>
      <c r="R389" t="s">
        <v>189</v>
      </c>
      <c r="S389" t="s">
        <v>42</v>
      </c>
      <c r="T389" t="s">
        <v>43</v>
      </c>
      <c r="U389" t="s">
        <v>2737</v>
      </c>
      <c r="V389">
        <v>4250000</v>
      </c>
      <c r="W389">
        <v>0</v>
      </c>
      <c r="Y389">
        <v>0</v>
      </c>
      <c r="Z389">
        <v>0</v>
      </c>
      <c r="AA389">
        <v>0</v>
      </c>
      <c r="AB389">
        <v>4250000</v>
      </c>
      <c r="AC389" t="s">
        <v>2733</v>
      </c>
      <c r="AD389" t="s">
        <v>2734</v>
      </c>
      <c r="AE389" t="s">
        <v>2738</v>
      </c>
      <c r="AF389" t="s">
        <v>2739</v>
      </c>
      <c r="AG389" t="s">
        <v>44</v>
      </c>
      <c r="AJ389" t="s">
        <v>1311</v>
      </c>
      <c r="AK389" t="s">
        <v>1312</v>
      </c>
      <c r="AL389" t="s">
        <v>1313</v>
      </c>
      <c r="AM389" t="s">
        <v>1314</v>
      </c>
    </row>
    <row r="390" spans="1:39" x14ac:dyDescent="0.3">
      <c r="A390" t="s">
        <v>24</v>
      </c>
      <c r="B390" t="s">
        <v>25</v>
      </c>
      <c r="C390" t="s">
        <v>26</v>
      </c>
      <c r="D390" t="s">
        <v>27</v>
      </c>
      <c r="E390" t="s">
        <v>28</v>
      </c>
      <c r="F390" t="s">
        <v>29</v>
      </c>
      <c r="G390" t="s">
        <v>115</v>
      </c>
      <c r="H390" t="s">
        <v>116</v>
      </c>
      <c r="I390" t="s">
        <v>117</v>
      </c>
      <c r="J390" t="s">
        <v>118</v>
      </c>
      <c r="K390" t="s">
        <v>129</v>
      </c>
      <c r="L390" t="s">
        <v>130</v>
      </c>
      <c r="M390" t="s">
        <v>179</v>
      </c>
      <c r="N390" t="s">
        <v>180</v>
      </c>
      <c r="O390" t="s">
        <v>184</v>
      </c>
      <c r="P390" t="s">
        <v>482</v>
      </c>
      <c r="Q390" t="s">
        <v>55</v>
      </c>
      <c r="R390" t="s">
        <v>189</v>
      </c>
      <c r="S390" t="s">
        <v>42</v>
      </c>
      <c r="T390" t="s">
        <v>43</v>
      </c>
      <c r="U390" t="s">
        <v>2740</v>
      </c>
      <c r="V390">
        <v>4500000</v>
      </c>
      <c r="W390">
        <v>0</v>
      </c>
      <c r="Y390">
        <v>0</v>
      </c>
      <c r="Z390">
        <v>0</v>
      </c>
      <c r="AA390">
        <v>0</v>
      </c>
      <c r="AB390">
        <v>4500000</v>
      </c>
      <c r="AC390" t="s">
        <v>2733</v>
      </c>
      <c r="AD390" t="s">
        <v>2734</v>
      </c>
      <c r="AE390" t="s">
        <v>2741</v>
      </c>
      <c r="AF390" t="s">
        <v>2742</v>
      </c>
      <c r="AG390" t="s">
        <v>44</v>
      </c>
      <c r="AJ390" t="s">
        <v>1311</v>
      </c>
      <c r="AK390" t="s">
        <v>1312</v>
      </c>
      <c r="AL390" t="s">
        <v>1313</v>
      </c>
      <c r="AM390" t="s">
        <v>1314</v>
      </c>
    </row>
    <row r="391" spans="1:39" x14ac:dyDescent="0.3">
      <c r="A391" t="s">
        <v>24</v>
      </c>
      <c r="B391" t="s">
        <v>25</v>
      </c>
      <c r="C391" t="s">
        <v>26</v>
      </c>
      <c r="D391" t="s">
        <v>27</v>
      </c>
      <c r="E391" t="s">
        <v>28</v>
      </c>
      <c r="F391" t="s">
        <v>29</v>
      </c>
      <c r="G391" t="s">
        <v>115</v>
      </c>
      <c r="H391" t="s">
        <v>116</v>
      </c>
      <c r="I391" t="s">
        <v>117</v>
      </c>
      <c r="J391" t="s">
        <v>118</v>
      </c>
      <c r="K391" t="s">
        <v>129</v>
      </c>
      <c r="L391" t="s">
        <v>130</v>
      </c>
      <c r="M391" t="s">
        <v>179</v>
      </c>
      <c r="N391" t="s">
        <v>180</v>
      </c>
      <c r="O391" t="s">
        <v>184</v>
      </c>
      <c r="P391" t="s">
        <v>482</v>
      </c>
      <c r="Q391" t="s">
        <v>55</v>
      </c>
      <c r="R391" t="s">
        <v>189</v>
      </c>
      <c r="S391" t="s">
        <v>45</v>
      </c>
      <c r="T391" t="s">
        <v>46</v>
      </c>
      <c r="U391" t="s">
        <v>2743</v>
      </c>
      <c r="V391">
        <v>12800000</v>
      </c>
      <c r="W391">
        <v>0</v>
      </c>
      <c r="Y391">
        <v>0</v>
      </c>
      <c r="Z391">
        <v>0</v>
      </c>
      <c r="AA391">
        <v>0</v>
      </c>
      <c r="AB391">
        <v>12800000</v>
      </c>
      <c r="AC391" t="s">
        <v>2733</v>
      </c>
      <c r="AD391" t="s">
        <v>2744</v>
      </c>
      <c r="AE391" t="s">
        <v>2745</v>
      </c>
      <c r="AF391" t="s">
        <v>2746</v>
      </c>
      <c r="AG391" t="s">
        <v>44</v>
      </c>
      <c r="AJ391" t="s">
        <v>1311</v>
      </c>
      <c r="AK391" t="s">
        <v>1312</v>
      </c>
      <c r="AL391" t="s">
        <v>1331</v>
      </c>
      <c r="AM391" t="s">
        <v>1314</v>
      </c>
    </row>
    <row r="392" spans="1:39" x14ac:dyDescent="0.3">
      <c r="A392" t="s">
        <v>24</v>
      </c>
      <c r="B392" t="s">
        <v>25</v>
      </c>
      <c r="C392" t="s">
        <v>26</v>
      </c>
      <c r="D392" t="s">
        <v>27</v>
      </c>
      <c r="E392" t="s">
        <v>28</v>
      </c>
      <c r="F392" t="s">
        <v>29</v>
      </c>
      <c r="G392" t="s">
        <v>115</v>
      </c>
      <c r="H392" t="s">
        <v>116</v>
      </c>
      <c r="I392" t="s">
        <v>117</v>
      </c>
      <c r="J392" t="s">
        <v>118</v>
      </c>
      <c r="K392" t="s">
        <v>129</v>
      </c>
      <c r="L392" t="s">
        <v>130</v>
      </c>
      <c r="M392" t="s">
        <v>179</v>
      </c>
      <c r="N392" t="s">
        <v>180</v>
      </c>
      <c r="O392" t="s">
        <v>184</v>
      </c>
      <c r="P392" t="s">
        <v>482</v>
      </c>
      <c r="Q392" t="s">
        <v>55</v>
      </c>
      <c r="R392" t="s">
        <v>189</v>
      </c>
      <c r="S392" t="s">
        <v>47</v>
      </c>
      <c r="T392" t="s">
        <v>48</v>
      </c>
      <c r="U392" t="s">
        <v>2747</v>
      </c>
      <c r="V392">
        <v>162000000</v>
      </c>
      <c r="W392">
        <v>0</v>
      </c>
      <c r="Y392">
        <v>0</v>
      </c>
      <c r="Z392">
        <v>0</v>
      </c>
      <c r="AA392">
        <v>0</v>
      </c>
      <c r="AB392">
        <v>162000000</v>
      </c>
      <c r="AC392" t="s">
        <v>2733</v>
      </c>
      <c r="AD392" t="s">
        <v>2748</v>
      </c>
      <c r="AE392" t="s">
        <v>2749</v>
      </c>
      <c r="AF392" t="s">
        <v>2750</v>
      </c>
      <c r="AG392" t="s">
        <v>44</v>
      </c>
      <c r="AJ392" t="s">
        <v>1311</v>
      </c>
      <c r="AK392" t="s">
        <v>1312</v>
      </c>
      <c r="AL392" t="s">
        <v>1336</v>
      </c>
      <c r="AM392" t="s">
        <v>1314</v>
      </c>
    </row>
    <row r="393" spans="1:39" x14ac:dyDescent="0.3">
      <c r="A393" t="s">
        <v>24</v>
      </c>
      <c r="B393" t="s">
        <v>25</v>
      </c>
      <c r="C393" t="s">
        <v>26</v>
      </c>
      <c r="D393" t="s">
        <v>27</v>
      </c>
      <c r="E393" t="s">
        <v>28</v>
      </c>
      <c r="F393" t="s">
        <v>29</v>
      </c>
      <c r="G393" t="s">
        <v>115</v>
      </c>
      <c r="H393" t="s">
        <v>116</v>
      </c>
      <c r="I393" t="s">
        <v>117</v>
      </c>
      <c r="J393" t="s">
        <v>118</v>
      </c>
      <c r="K393" t="s">
        <v>129</v>
      </c>
      <c r="L393" t="s">
        <v>130</v>
      </c>
      <c r="M393" t="s">
        <v>179</v>
      </c>
      <c r="N393" t="s">
        <v>180</v>
      </c>
      <c r="O393" t="s">
        <v>184</v>
      </c>
      <c r="P393" t="s">
        <v>482</v>
      </c>
      <c r="Q393" t="s">
        <v>55</v>
      </c>
      <c r="R393" t="s">
        <v>189</v>
      </c>
      <c r="S393" t="s">
        <v>47</v>
      </c>
      <c r="T393" t="s">
        <v>48</v>
      </c>
      <c r="U393" t="s">
        <v>2751</v>
      </c>
      <c r="V393">
        <v>54000000</v>
      </c>
      <c r="W393">
        <v>0</v>
      </c>
      <c r="Y393">
        <v>0</v>
      </c>
      <c r="Z393">
        <v>0</v>
      </c>
      <c r="AA393">
        <v>0</v>
      </c>
      <c r="AB393">
        <v>54000000</v>
      </c>
      <c r="AC393" t="s">
        <v>2733</v>
      </c>
      <c r="AD393" t="s">
        <v>2748</v>
      </c>
      <c r="AE393" t="s">
        <v>2752</v>
      </c>
      <c r="AF393" t="s">
        <v>2753</v>
      </c>
      <c r="AG393" t="s">
        <v>44</v>
      </c>
      <c r="AJ393" t="s">
        <v>1311</v>
      </c>
      <c r="AK393" t="s">
        <v>1312</v>
      </c>
      <c r="AL393" t="s">
        <v>1336</v>
      </c>
      <c r="AM393" t="s">
        <v>1314</v>
      </c>
    </row>
    <row r="394" spans="1:39" x14ac:dyDescent="0.3">
      <c r="A394" t="s">
        <v>24</v>
      </c>
      <c r="B394" t="s">
        <v>25</v>
      </c>
      <c r="C394" t="s">
        <v>26</v>
      </c>
      <c r="D394" t="s">
        <v>27</v>
      </c>
      <c r="E394" t="s">
        <v>28</v>
      </c>
      <c r="F394" t="s">
        <v>29</v>
      </c>
      <c r="G394" t="s">
        <v>115</v>
      </c>
      <c r="H394" t="s">
        <v>116</v>
      </c>
      <c r="I394" t="s">
        <v>117</v>
      </c>
      <c r="J394" t="s">
        <v>118</v>
      </c>
      <c r="K394" t="s">
        <v>129</v>
      </c>
      <c r="L394" t="s">
        <v>130</v>
      </c>
      <c r="M394" t="s">
        <v>179</v>
      </c>
      <c r="N394" t="s">
        <v>180</v>
      </c>
      <c r="O394" t="s">
        <v>184</v>
      </c>
      <c r="P394" t="s">
        <v>482</v>
      </c>
      <c r="Q394" t="s">
        <v>59</v>
      </c>
      <c r="R394" t="s">
        <v>190</v>
      </c>
      <c r="S394" t="s">
        <v>42</v>
      </c>
      <c r="T394" t="s">
        <v>43</v>
      </c>
      <c r="U394" t="s">
        <v>2754</v>
      </c>
      <c r="V394">
        <v>11250000</v>
      </c>
      <c r="W394">
        <v>0</v>
      </c>
      <c r="Y394">
        <v>0</v>
      </c>
      <c r="Z394">
        <v>0</v>
      </c>
      <c r="AA394">
        <v>0</v>
      </c>
      <c r="AB394">
        <v>11250000</v>
      </c>
      <c r="AC394" t="s">
        <v>2755</v>
      </c>
      <c r="AD394" t="s">
        <v>2756</v>
      </c>
      <c r="AE394" t="s">
        <v>2757</v>
      </c>
      <c r="AF394" t="s">
        <v>2758</v>
      </c>
      <c r="AG394" t="s">
        <v>44</v>
      </c>
      <c r="AJ394" t="s">
        <v>1311</v>
      </c>
      <c r="AK394" t="s">
        <v>1312</v>
      </c>
      <c r="AL394" t="s">
        <v>1313</v>
      </c>
      <c r="AM394" t="s">
        <v>1314</v>
      </c>
    </row>
    <row r="395" spans="1:39" x14ac:dyDescent="0.3">
      <c r="A395" t="s">
        <v>24</v>
      </c>
      <c r="B395" t="s">
        <v>25</v>
      </c>
      <c r="C395" t="s">
        <v>26</v>
      </c>
      <c r="D395" t="s">
        <v>27</v>
      </c>
      <c r="E395" t="s">
        <v>28</v>
      </c>
      <c r="F395" t="s">
        <v>29</v>
      </c>
      <c r="G395" t="s">
        <v>115</v>
      </c>
      <c r="H395" t="s">
        <v>116</v>
      </c>
      <c r="I395" t="s">
        <v>117</v>
      </c>
      <c r="J395" t="s">
        <v>118</v>
      </c>
      <c r="K395" t="s">
        <v>129</v>
      </c>
      <c r="L395" t="s">
        <v>130</v>
      </c>
      <c r="M395" t="s">
        <v>179</v>
      </c>
      <c r="N395" t="s">
        <v>180</v>
      </c>
      <c r="O395" t="s">
        <v>184</v>
      </c>
      <c r="P395" t="s">
        <v>482</v>
      </c>
      <c r="Q395" t="s">
        <v>59</v>
      </c>
      <c r="R395" t="s">
        <v>190</v>
      </c>
      <c r="S395" t="s">
        <v>67</v>
      </c>
      <c r="T395" t="s">
        <v>68</v>
      </c>
      <c r="U395" t="s">
        <v>2759</v>
      </c>
      <c r="V395">
        <v>52800000</v>
      </c>
      <c r="W395">
        <v>0</v>
      </c>
      <c r="Y395">
        <v>0</v>
      </c>
      <c r="Z395">
        <v>0</v>
      </c>
      <c r="AA395">
        <v>0</v>
      </c>
      <c r="AB395">
        <v>52800000</v>
      </c>
      <c r="AC395" t="s">
        <v>2755</v>
      </c>
      <c r="AD395" t="s">
        <v>2760</v>
      </c>
      <c r="AE395" t="s">
        <v>2761</v>
      </c>
      <c r="AF395" t="s">
        <v>2762</v>
      </c>
      <c r="AG395" t="s">
        <v>44</v>
      </c>
      <c r="AJ395" t="s">
        <v>1311</v>
      </c>
      <c r="AK395" t="s">
        <v>1312</v>
      </c>
      <c r="AL395" t="s">
        <v>1485</v>
      </c>
      <c r="AM395" t="s">
        <v>1486</v>
      </c>
    </row>
    <row r="396" spans="1:39" x14ac:dyDescent="0.3">
      <c r="A396" t="s">
        <v>24</v>
      </c>
      <c r="B396" t="s">
        <v>25</v>
      </c>
      <c r="C396" t="s">
        <v>26</v>
      </c>
      <c r="D396" t="s">
        <v>27</v>
      </c>
      <c r="E396" t="s">
        <v>28</v>
      </c>
      <c r="F396" t="s">
        <v>29</v>
      </c>
      <c r="G396" t="s">
        <v>115</v>
      </c>
      <c r="H396" t="s">
        <v>116</v>
      </c>
      <c r="I396" t="s">
        <v>117</v>
      </c>
      <c r="J396" t="s">
        <v>118</v>
      </c>
      <c r="K396" t="s">
        <v>129</v>
      </c>
      <c r="L396" t="s">
        <v>130</v>
      </c>
      <c r="M396" t="s">
        <v>179</v>
      </c>
      <c r="N396" t="s">
        <v>180</v>
      </c>
      <c r="O396" t="s">
        <v>184</v>
      </c>
      <c r="P396" t="s">
        <v>482</v>
      </c>
      <c r="Q396" t="s">
        <v>59</v>
      </c>
      <c r="R396" t="s">
        <v>190</v>
      </c>
      <c r="S396" t="s">
        <v>191</v>
      </c>
      <c r="T396" t="s">
        <v>192</v>
      </c>
      <c r="U396" t="s">
        <v>2763</v>
      </c>
      <c r="V396">
        <v>4000000</v>
      </c>
      <c r="W396">
        <v>0</v>
      </c>
      <c r="Y396">
        <v>0</v>
      </c>
      <c r="Z396">
        <v>0</v>
      </c>
      <c r="AA396">
        <v>0</v>
      </c>
      <c r="AB396">
        <v>4000000</v>
      </c>
      <c r="AC396" t="s">
        <v>2755</v>
      </c>
      <c r="AD396" t="s">
        <v>2764</v>
      </c>
      <c r="AE396" t="s">
        <v>2765</v>
      </c>
      <c r="AF396" t="s">
        <v>2766</v>
      </c>
      <c r="AG396" t="s">
        <v>44</v>
      </c>
      <c r="AJ396" t="s">
        <v>1311</v>
      </c>
      <c r="AK396" t="s">
        <v>1312</v>
      </c>
      <c r="AL396" t="s">
        <v>1331</v>
      </c>
      <c r="AM396" t="s">
        <v>1486</v>
      </c>
    </row>
    <row r="397" spans="1:39" x14ac:dyDescent="0.3">
      <c r="A397" t="s">
        <v>24</v>
      </c>
      <c r="B397" t="s">
        <v>25</v>
      </c>
      <c r="C397" t="s">
        <v>26</v>
      </c>
      <c r="D397" t="s">
        <v>27</v>
      </c>
      <c r="E397" t="s">
        <v>28</v>
      </c>
      <c r="F397" t="s">
        <v>29</v>
      </c>
      <c r="G397" t="s">
        <v>115</v>
      </c>
      <c r="H397" t="s">
        <v>116</v>
      </c>
      <c r="I397" t="s">
        <v>117</v>
      </c>
      <c r="J397" t="s">
        <v>118</v>
      </c>
      <c r="K397" t="s">
        <v>129</v>
      </c>
      <c r="L397" t="s">
        <v>130</v>
      </c>
      <c r="M397" t="s">
        <v>179</v>
      </c>
      <c r="N397" t="s">
        <v>180</v>
      </c>
      <c r="O397" t="s">
        <v>184</v>
      </c>
      <c r="P397" t="s">
        <v>482</v>
      </c>
      <c r="Q397" t="s">
        <v>59</v>
      </c>
      <c r="R397" t="s">
        <v>190</v>
      </c>
      <c r="S397" t="s">
        <v>47</v>
      </c>
      <c r="T397" t="s">
        <v>48</v>
      </c>
      <c r="U397" t="s">
        <v>2767</v>
      </c>
      <c r="V397">
        <v>384420000</v>
      </c>
      <c r="W397">
        <v>0</v>
      </c>
      <c r="Y397">
        <v>60492502</v>
      </c>
      <c r="Z397">
        <v>60492502</v>
      </c>
      <c r="AA397">
        <v>0.15736044430570731</v>
      </c>
      <c r="AB397">
        <v>323927498</v>
      </c>
      <c r="AC397" t="s">
        <v>2755</v>
      </c>
      <c r="AD397" t="s">
        <v>2768</v>
      </c>
      <c r="AE397" t="s">
        <v>2769</v>
      </c>
      <c r="AF397" t="s">
        <v>2770</v>
      </c>
      <c r="AG397" t="s">
        <v>44</v>
      </c>
      <c r="AJ397" t="s">
        <v>1311</v>
      </c>
      <c r="AK397" t="s">
        <v>1312</v>
      </c>
      <c r="AL397" t="s">
        <v>1336</v>
      </c>
      <c r="AM397" t="s">
        <v>1314</v>
      </c>
    </row>
    <row r="398" spans="1:39" x14ac:dyDescent="0.3">
      <c r="A398" t="s">
        <v>24</v>
      </c>
      <c r="B398" t="s">
        <v>25</v>
      </c>
      <c r="C398" t="s">
        <v>26</v>
      </c>
      <c r="D398" t="s">
        <v>27</v>
      </c>
      <c r="E398" t="s">
        <v>28</v>
      </c>
      <c r="F398" t="s">
        <v>29</v>
      </c>
      <c r="G398" t="s">
        <v>115</v>
      </c>
      <c r="H398" t="s">
        <v>116</v>
      </c>
      <c r="I398" t="s">
        <v>117</v>
      </c>
      <c r="J398" t="s">
        <v>118</v>
      </c>
      <c r="K398" t="s">
        <v>129</v>
      </c>
      <c r="L398" t="s">
        <v>130</v>
      </c>
      <c r="M398" t="s">
        <v>179</v>
      </c>
      <c r="N398" t="s">
        <v>180</v>
      </c>
      <c r="O398" t="s">
        <v>184</v>
      </c>
      <c r="P398" t="s">
        <v>482</v>
      </c>
      <c r="Q398" t="s">
        <v>76</v>
      </c>
      <c r="R398" t="s">
        <v>193</v>
      </c>
      <c r="S398" t="s">
        <v>42</v>
      </c>
      <c r="T398" t="s">
        <v>43</v>
      </c>
      <c r="U398" t="s">
        <v>2771</v>
      </c>
      <c r="V398">
        <v>1000000</v>
      </c>
      <c r="W398">
        <v>0</v>
      </c>
      <c r="Y398">
        <v>0</v>
      </c>
      <c r="Z398">
        <v>0</v>
      </c>
      <c r="AA398">
        <v>0</v>
      </c>
      <c r="AB398">
        <v>1000000</v>
      </c>
      <c r="AC398" t="s">
        <v>2772</v>
      </c>
      <c r="AD398" t="s">
        <v>2773</v>
      </c>
      <c r="AE398" t="s">
        <v>2774</v>
      </c>
      <c r="AF398" t="s">
        <v>2775</v>
      </c>
      <c r="AG398" t="s">
        <v>44</v>
      </c>
      <c r="AJ398" t="s">
        <v>1311</v>
      </c>
      <c r="AK398" t="s">
        <v>1312</v>
      </c>
      <c r="AL398" t="s">
        <v>1313</v>
      </c>
      <c r="AM398" t="s">
        <v>1314</v>
      </c>
    </row>
    <row r="399" spans="1:39" x14ac:dyDescent="0.3">
      <c r="A399" t="s">
        <v>24</v>
      </c>
      <c r="B399" t="s">
        <v>25</v>
      </c>
      <c r="C399" t="s">
        <v>26</v>
      </c>
      <c r="D399" t="s">
        <v>27</v>
      </c>
      <c r="E399" t="s">
        <v>28</v>
      </c>
      <c r="F399" t="s">
        <v>29</v>
      </c>
      <c r="G399" t="s">
        <v>115</v>
      </c>
      <c r="H399" t="s">
        <v>116</v>
      </c>
      <c r="I399" t="s">
        <v>117</v>
      </c>
      <c r="J399" t="s">
        <v>118</v>
      </c>
      <c r="K399" t="s">
        <v>129</v>
      </c>
      <c r="L399" t="s">
        <v>130</v>
      </c>
      <c r="M399" t="s">
        <v>179</v>
      </c>
      <c r="N399" t="s">
        <v>180</v>
      </c>
      <c r="O399" t="s">
        <v>184</v>
      </c>
      <c r="P399" t="s">
        <v>482</v>
      </c>
      <c r="Q399" t="s">
        <v>76</v>
      </c>
      <c r="R399" t="s">
        <v>193</v>
      </c>
      <c r="S399" t="s">
        <v>42</v>
      </c>
      <c r="T399" t="s">
        <v>43</v>
      </c>
      <c r="U399" t="s">
        <v>2776</v>
      </c>
      <c r="V399">
        <v>1090000</v>
      </c>
      <c r="W399">
        <v>0</v>
      </c>
      <c r="Y399">
        <v>0</v>
      </c>
      <c r="Z399">
        <v>0</v>
      </c>
      <c r="AA399">
        <v>0</v>
      </c>
      <c r="AB399">
        <v>1090000</v>
      </c>
      <c r="AC399" t="s">
        <v>2772</v>
      </c>
      <c r="AD399" t="s">
        <v>2773</v>
      </c>
      <c r="AE399" t="s">
        <v>2777</v>
      </c>
      <c r="AF399" t="s">
        <v>2778</v>
      </c>
      <c r="AG399" t="s">
        <v>44</v>
      </c>
      <c r="AJ399" t="s">
        <v>1311</v>
      </c>
      <c r="AK399" t="s">
        <v>1312</v>
      </c>
      <c r="AL399" t="s">
        <v>1313</v>
      </c>
      <c r="AM399" t="s">
        <v>1314</v>
      </c>
    </row>
    <row r="400" spans="1:39" x14ac:dyDescent="0.3">
      <c r="A400" t="s">
        <v>24</v>
      </c>
      <c r="B400" t="s">
        <v>25</v>
      </c>
      <c r="C400" t="s">
        <v>26</v>
      </c>
      <c r="D400" t="s">
        <v>27</v>
      </c>
      <c r="E400" t="s">
        <v>28</v>
      </c>
      <c r="F400" t="s">
        <v>29</v>
      </c>
      <c r="G400" t="s">
        <v>115</v>
      </c>
      <c r="H400" t="s">
        <v>116</v>
      </c>
      <c r="I400" t="s">
        <v>117</v>
      </c>
      <c r="J400" t="s">
        <v>118</v>
      </c>
      <c r="K400" t="s">
        <v>129</v>
      </c>
      <c r="L400" t="s">
        <v>130</v>
      </c>
      <c r="M400" t="s">
        <v>179</v>
      </c>
      <c r="N400" t="s">
        <v>180</v>
      </c>
      <c r="O400" t="s">
        <v>184</v>
      </c>
      <c r="P400" t="s">
        <v>482</v>
      </c>
      <c r="Q400" t="s">
        <v>76</v>
      </c>
      <c r="R400" t="s">
        <v>193</v>
      </c>
      <c r="S400" t="s">
        <v>42</v>
      </c>
      <c r="T400" t="s">
        <v>43</v>
      </c>
      <c r="U400" t="s">
        <v>2779</v>
      </c>
      <c r="V400">
        <v>4500000</v>
      </c>
      <c r="W400">
        <v>0</v>
      </c>
      <c r="Y400">
        <v>0</v>
      </c>
      <c r="Z400">
        <v>0</v>
      </c>
      <c r="AA400">
        <v>0</v>
      </c>
      <c r="AB400">
        <v>4500000</v>
      </c>
      <c r="AC400" t="s">
        <v>2772</v>
      </c>
      <c r="AD400" t="s">
        <v>2773</v>
      </c>
      <c r="AE400" t="s">
        <v>2780</v>
      </c>
      <c r="AF400" t="s">
        <v>2781</v>
      </c>
      <c r="AG400" t="s">
        <v>44</v>
      </c>
      <c r="AJ400" t="s">
        <v>1311</v>
      </c>
      <c r="AK400" t="s">
        <v>1312</v>
      </c>
      <c r="AL400" t="s">
        <v>1313</v>
      </c>
      <c r="AM400" t="s">
        <v>1314</v>
      </c>
    </row>
    <row r="401" spans="1:39" x14ac:dyDescent="0.3">
      <c r="A401" t="s">
        <v>24</v>
      </c>
      <c r="B401" t="s">
        <v>25</v>
      </c>
      <c r="C401" t="s">
        <v>26</v>
      </c>
      <c r="D401" t="s">
        <v>27</v>
      </c>
      <c r="E401" t="s">
        <v>28</v>
      </c>
      <c r="F401" t="s">
        <v>29</v>
      </c>
      <c r="G401" t="s">
        <v>115</v>
      </c>
      <c r="H401" t="s">
        <v>116</v>
      </c>
      <c r="I401" t="s">
        <v>117</v>
      </c>
      <c r="J401" t="s">
        <v>118</v>
      </c>
      <c r="K401" t="s">
        <v>129</v>
      </c>
      <c r="L401" t="s">
        <v>130</v>
      </c>
      <c r="M401" t="s">
        <v>179</v>
      </c>
      <c r="N401" t="s">
        <v>180</v>
      </c>
      <c r="O401" t="s">
        <v>184</v>
      </c>
      <c r="P401" t="s">
        <v>482</v>
      </c>
      <c r="Q401" t="s">
        <v>76</v>
      </c>
      <c r="R401" t="s">
        <v>193</v>
      </c>
      <c r="S401" t="s">
        <v>42</v>
      </c>
      <c r="T401" t="s">
        <v>43</v>
      </c>
      <c r="U401" t="s">
        <v>2782</v>
      </c>
      <c r="V401">
        <v>11250000</v>
      </c>
      <c r="W401">
        <v>0</v>
      </c>
      <c r="Y401">
        <v>0</v>
      </c>
      <c r="Z401">
        <v>0</v>
      </c>
      <c r="AA401">
        <v>0</v>
      </c>
      <c r="AB401">
        <v>11250000</v>
      </c>
      <c r="AC401" t="s">
        <v>2772</v>
      </c>
      <c r="AD401" t="s">
        <v>2773</v>
      </c>
      <c r="AE401" t="s">
        <v>2783</v>
      </c>
      <c r="AF401" t="s">
        <v>2784</v>
      </c>
      <c r="AG401" t="s">
        <v>44</v>
      </c>
      <c r="AJ401" t="s">
        <v>1311</v>
      </c>
      <c r="AK401" t="s">
        <v>1312</v>
      </c>
      <c r="AL401" t="s">
        <v>1313</v>
      </c>
      <c r="AM401" t="s">
        <v>1314</v>
      </c>
    </row>
    <row r="402" spans="1:39" x14ac:dyDescent="0.3">
      <c r="A402" t="s">
        <v>24</v>
      </c>
      <c r="B402" t="s">
        <v>25</v>
      </c>
      <c r="C402" t="s">
        <v>26</v>
      </c>
      <c r="D402" t="s">
        <v>27</v>
      </c>
      <c r="E402" t="s">
        <v>28</v>
      </c>
      <c r="F402" t="s">
        <v>29</v>
      </c>
      <c r="G402" t="s">
        <v>115</v>
      </c>
      <c r="H402" t="s">
        <v>116</v>
      </c>
      <c r="I402" t="s">
        <v>117</v>
      </c>
      <c r="J402" t="s">
        <v>118</v>
      </c>
      <c r="K402" t="s">
        <v>129</v>
      </c>
      <c r="L402" t="s">
        <v>130</v>
      </c>
      <c r="M402" t="s">
        <v>179</v>
      </c>
      <c r="N402" t="s">
        <v>180</v>
      </c>
      <c r="O402" t="s">
        <v>184</v>
      </c>
      <c r="P402" t="s">
        <v>482</v>
      </c>
      <c r="Q402" t="s">
        <v>76</v>
      </c>
      <c r="R402" t="s">
        <v>193</v>
      </c>
      <c r="S402" t="s">
        <v>65</v>
      </c>
      <c r="T402" t="s">
        <v>66</v>
      </c>
      <c r="U402" t="s">
        <v>2785</v>
      </c>
      <c r="V402">
        <v>450000</v>
      </c>
      <c r="W402">
        <v>0</v>
      </c>
      <c r="Y402">
        <v>0</v>
      </c>
      <c r="Z402">
        <v>0</v>
      </c>
      <c r="AA402">
        <v>0</v>
      </c>
      <c r="AB402">
        <v>450000</v>
      </c>
      <c r="AC402" t="s">
        <v>2772</v>
      </c>
      <c r="AD402" t="s">
        <v>2786</v>
      </c>
      <c r="AE402" t="s">
        <v>2787</v>
      </c>
      <c r="AF402" t="s">
        <v>2788</v>
      </c>
      <c r="AG402" t="s">
        <v>44</v>
      </c>
      <c r="AJ402" t="s">
        <v>1311</v>
      </c>
      <c r="AK402" t="s">
        <v>1312</v>
      </c>
      <c r="AL402" t="s">
        <v>1480</v>
      </c>
      <c r="AM402" t="s">
        <v>1314</v>
      </c>
    </row>
    <row r="403" spans="1:39" x14ac:dyDescent="0.3">
      <c r="A403" t="s">
        <v>24</v>
      </c>
      <c r="B403" t="s">
        <v>25</v>
      </c>
      <c r="C403" t="s">
        <v>26</v>
      </c>
      <c r="D403" t="s">
        <v>27</v>
      </c>
      <c r="E403" t="s">
        <v>28</v>
      </c>
      <c r="F403" t="s">
        <v>29</v>
      </c>
      <c r="G403" t="s">
        <v>115</v>
      </c>
      <c r="H403" t="s">
        <v>116</v>
      </c>
      <c r="I403" t="s">
        <v>117</v>
      </c>
      <c r="J403" t="s">
        <v>118</v>
      </c>
      <c r="K403" t="s">
        <v>129</v>
      </c>
      <c r="L403" t="s">
        <v>130</v>
      </c>
      <c r="M403" t="s">
        <v>179</v>
      </c>
      <c r="N403" t="s">
        <v>180</v>
      </c>
      <c r="O403" t="s">
        <v>184</v>
      </c>
      <c r="P403" t="s">
        <v>482</v>
      </c>
      <c r="Q403" t="s">
        <v>76</v>
      </c>
      <c r="R403" t="s">
        <v>193</v>
      </c>
      <c r="S403" t="s">
        <v>65</v>
      </c>
      <c r="T403" t="s">
        <v>66</v>
      </c>
      <c r="U403" t="s">
        <v>2789</v>
      </c>
      <c r="V403">
        <v>400000</v>
      </c>
      <c r="W403">
        <v>0</v>
      </c>
      <c r="Y403">
        <v>0</v>
      </c>
      <c r="Z403">
        <v>0</v>
      </c>
      <c r="AA403">
        <v>0</v>
      </c>
      <c r="AB403">
        <v>400000</v>
      </c>
      <c r="AC403" t="s">
        <v>2772</v>
      </c>
      <c r="AD403" t="s">
        <v>2786</v>
      </c>
      <c r="AE403" t="s">
        <v>2790</v>
      </c>
      <c r="AF403" t="s">
        <v>2791</v>
      </c>
      <c r="AG403" t="s">
        <v>44</v>
      </c>
      <c r="AJ403" t="s">
        <v>1311</v>
      </c>
      <c r="AK403" t="s">
        <v>1312</v>
      </c>
      <c r="AL403" t="s">
        <v>1480</v>
      </c>
      <c r="AM403" t="s">
        <v>1314</v>
      </c>
    </row>
    <row r="404" spans="1:39" x14ac:dyDescent="0.3">
      <c r="A404" t="s">
        <v>24</v>
      </c>
      <c r="B404" t="s">
        <v>25</v>
      </c>
      <c r="C404" t="s">
        <v>26</v>
      </c>
      <c r="D404" t="s">
        <v>27</v>
      </c>
      <c r="E404" t="s">
        <v>28</v>
      </c>
      <c r="F404" t="s">
        <v>29</v>
      </c>
      <c r="G404" t="s">
        <v>115</v>
      </c>
      <c r="H404" t="s">
        <v>116</v>
      </c>
      <c r="I404" t="s">
        <v>117</v>
      </c>
      <c r="J404" t="s">
        <v>118</v>
      </c>
      <c r="K404" t="s">
        <v>129</v>
      </c>
      <c r="L404" t="s">
        <v>130</v>
      </c>
      <c r="M404" t="s">
        <v>179</v>
      </c>
      <c r="N404" t="s">
        <v>180</v>
      </c>
      <c r="O404" t="s">
        <v>184</v>
      </c>
      <c r="P404" t="s">
        <v>482</v>
      </c>
      <c r="Q404" t="s">
        <v>76</v>
      </c>
      <c r="R404" t="s">
        <v>193</v>
      </c>
      <c r="S404" t="s">
        <v>65</v>
      </c>
      <c r="T404" t="s">
        <v>66</v>
      </c>
      <c r="U404" t="s">
        <v>2792</v>
      </c>
      <c r="V404">
        <v>300000</v>
      </c>
      <c r="W404">
        <v>0</v>
      </c>
      <c r="Y404">
        <v>0</v>
      </c>
      <c r="Z404">
        <v>0</v>
      </c>
      <c r="AA404">
        <v>0</v>
      </c>
      <c r="AB404">
        <v>300000</v>
      </c>
      <c r="AC404" t="s">
        <v>2772</v>
      </c>
      <c r="AD404" t="s">
        <v>2786</v>
      </c>
      <c r="AE404" t="s">
        <v>2793</v>
      </c>
      <c r="AF404" t="s">
        <v>2794</v>
      </c>
      <c r="AG404" t="s">
        <v>44</v>
      </c>
      <c r="AJ404" t="s">
        <v>1311</v>
      </c>
      <c r="AK404" t="s">
        <v>1312</v>
      </c>
      <c r="AL404" t="s">
        <v>1480</v>
      </c>
      <c r="AM404" t="s">
        <v>1314</v>
      </c>
    </row>
    <row r="405" spans="1:39" x14ac:dyDescent="0.3">
      <c r="A405" t="s">
        <v>24</v>
      </c>
      <c r="B405" t="s">
        <v>25</v>
      </c>
      <c r="C405" t="s">
        <v>26</v>
      </c>
      <c r="D405" t="s">
        <v>27</v>
      </c>
      <c r="E405" t="s">
        <v>28</v>
      </c>
      <c r="F405" t="s">
        <v>29</v>
      </c>
      <c r="G405" t="s">
        <v>115</v>
      </c>
      <c r="H405" t="s">
        <v>116</v>
      </c>
      <c r="I405" t="s">
        <v>117</v>
      </c>
      <c r="J405" t="s">
        <v>118</v>
      </c>
      <c r="K405" t="s">
        <v>129</v>
      </c>
      <c r="L405" t="s">
        <v>130</v>
      </c>
      <c r="M405" t="s">
        <v>179</v>
      </c>
      <c r="N405" t="s">
        <v>180</v>
      </c>
      <c r="O405" t="s">
        <v>184</v>
      </c>
      <c r="P405" t="s">
        <v>482</v>
      </c>
      <c r="Q405" t="s">
        <v>76</v>
      </c>
      <c r="R405" t="s">
        <v>193</v>
      </c>
      <c r="S405" t="s">
        <v>65</v>
      </c>
      <c r="T405" t="s">
        <v>66</v>
      </c>
      <c r="U405" t="s">
        <v>2795</v>
      </c>
      <c r="V405">
        <v>2100000</v>
      </c>
      <c r="W405">
        <v>0</v>
      </c>
      <c r="Y405">
        <v>0</v>
      </c>
      <c r="Z405">
        <v>0</v>
      </c>
      <c r="AA405">
        <v>0</v>
      </c>
      <c r="AB405">
        <v>2100000</v>
      </c>
      <c r="AC405" t="s">
        <v>2772</v>
      </c>
      <c r="AD405" t="s">
        <v>2786</v>
      </c>
      <c r="AE405" t="s">
        <v>2796</v>
      </c>
      <c r="AF405" t="s">
        <v>2797</v>
      </c>
      <c r="AG405" t="s">
        <v>44</v>
      </c>
      <c r="AJ405" t="s">
        <v>1311</v>
      </c>
      <c r="AK405" t="s">
        <v>1312</v>
      </c>
      <c r="AL405" t="s">
        <v>1480</v>
      </c>
      <c r="AM405" t="s">
        <v>1314</v>
      </c>
    </row>
    <row r="406" spans="1:39" x14ac:dyDescent="0.3">
      <c r="A406" t="s">
        <v>24</v>
      </c>
      <c r="B406" t="s">
        <v>25</v>
      </c>
      <c r="C406" t="s">
        <v>26</v>
      </c>
      <c r="D406" t="s">
        <v>27</v>
      </c>
      <c r="E406" t="s">
        <v>28</v>
      </c>
      <c r="F406" t="s">
        <v>29</v>
      </c>
      <c r="G406" t="s">
        <v>115</v>
      </c>
      <c r="H406" t="s">
        <v>116</v>
      </c>
      <c r="I406" t="s">
        <v>117</v>
      </c>
      <c r="J406" t="s">
        <v>118</v>
      </c>
      <c r="K406" t="s">
        <v>129</v>
      </c>
      <c r="L406" t="s">
        <v>130</v>
      </c>
      <c r="M406" t="s">
        <v>179</v>
      </c>
      <c r="N406" t="s">
        <v>180</v>
      </c>
      <c r="O406" t="s">
        <v>184</v>
      </c>
      <c r="P406" t="s">
        <v>482</v>
      </c>
      <c r="Q406" t="s">
        <v>76</v>
      </c>
      <c r="R406" t="s">
        <v>193</v>
      </c>
      <c r="S406" t="s">
        <v>83</v>
      </c>
      <c r="T406" t="s">
        <v>84</v>
      </c>
      <c r="U406" t="s">
        <v>2798</v>
      </c>
      <c r="V406">
        <v>100000000</v>
      </c>
      <c r="W406">
        <v>0</v>
      </c>
      <c r="Y406">
        <v>0</v>
      </c>
      <c r="Z406">
        <v>0</v>
      </c>
      <c r="AA406">
        <v>0</v>
      </c>
      <c r="AB406">
        <v>100000000</v>
      </c>
      <c r="AC406" t="s">
        <v>2772</v>
      </c>
      <c r="AD406" t="s">
        <v>2799</v>
      </c>
      <c r="AE406" t="s">
        <v>2800</v>
      </c>
      <c r="AF406" t="s">
        <v>2801</v>
      </c>
      <c r="AG406" t="s">
        <v>44</v>
      </c>
      <c r="AJ406" t="s">
        <v>1311</v>
      </c>
      <c r="AK406" t="s">
        <v>1312</v>
      </c>
      <c r="AL406" t="s">
        <v>1485</v>
      </c>
      <c r="AM406" t="s">
        <v>1314</v>
      </c>
    </row>
    <row r="407" spans="1:39" x14ac:dyDescent="0.3">
      <c r="A407" t="s">
        <v>24</v>
      </c>
      <c r="B407" t="s">
        <v>25</v>
      </c>
      <c r="C407" t="s">
        <v>26</v>
      </c>
      <c r="D407" t="s">
        <v>27</v>
      </c>
      <c r="E407" t="s">
        <v>28</v>
      </c>
      <c r="F407" t="s">
        <v>29</v>
      </c>
      <c r="G407" t="s">
        <v>115</v>
      </c>
      <c r="H407" t="s">
        <v>116</v>
      </c>
      <c r="I407" t="s">
        <v>117</v>
      </c>
      <c r="J407" t="s">
        <v>118</v>
      </c>
      <c r="K407" t="s">
        <v>129</v>
      </c>
      <c r="L407" t="s">
        <v>130</v>
      </c>
      <c r="M407" t="s">
        <v>179</v>
      </c>
      <c r="N407" t="s">
        <v>180</v>
      </c>
      <c r="O407" t="s">
        <v>184</v>
      </c>
      <c r="P407" t="s">
        <v>482</v>
      </c>
      <c r="Q407" t="s">
        <v>76</v>
      </c>
      <c r="R407" t="s">
        <v>193</v>
      </c>
      <c r="S407" t="s">
        <v>194</v>
      </c>
      <c r="T407" t="s">
        <v>195</v>
      </c>
      <c r="U407" t="s">
        <v>2802</v>
      </c>
      <c r="V407">
        <v>1810000</v>
      </c>
      <c r="W407">
        <v>0</v>
      </c>
      <c r="Y407">
        <v>0</v>
      </c>
      <c r="Z407">
        <v>0</v>
      </c>
      <c r="AA407">
        <v>0</v>
      </c>
      <c r="AB407">
        <v>1810000</v>
      </c>
      <c r="AC407" t="s">
        <v>2772</v>
      </c>
      <c r="AD407" t="s">
        <v>2803</v>
      </c>
      <c r="AE407" t="s">
        <v>2804</v>
      </c>
      <c r="AF407" t="s">
        <v>2805</v>
      </c>
      <c r="AG407" t="s">
        <v>44</v>
      </c>
      <c r="AJ407" t="s">
        <v>1311</v>
      </c>
      <c r="AK407" t="s">
        <v>1312</v>
      </c>
      <c r="AL407" t="s">
        <v>2806</v>
      </c>
      <c r="AM407" t="s">
        <v>1314</v>
      </c>
    </row>
    <row r="408" spans="1:39" x14ac:dyDescent="0.3">
      <c r="A408" t="s">
        <v>24</v>
      </c>
      <c r="B408" t="s">
        <v>25</v>
      </c>
      <c r="C408" t="s">
        <v>26</v>
      </c>
      <c r="D408" t="s">
        <v>27</v>
      </c>
      <c r="E408" t="s">
        <v>28</v>
      </c>
      <c r="F408" t="s">
        <v>29</v>
      </c>
      <c r="G408" t="s">
        <v>115</v>
      </c>
      <c r="H408" t="s">
        <v>116</v>
      </c>
      <c r="I408" t="s">
        <v>117</v>
      </c>
      <c r="J408" t="s">
        <v>118</v>
      </c>
      <c r="K408" t="s">
        <v>129</v>
      </c>
      <c r="L408" t="s">
        <v>130</v>
      </c>
      <c r="M408" t="s">
        <v>179</v>
      </c>
      <c r="N408" t="s">
        <v>180</v>
      </c>
      <c r="O408" t="s">
        <v>184</v>
      </c>
      <c r="P408" t="s">
        <v>482</v>
      </c>
      <c r="Q408" t="s">
        <v>76</v>
      </c>
      <c r="R408" t="s">
        <v>193</v>
      </c>
      <c r="S408" t="s">
        <v>45</v>
      </c>
      <c r="T408" t="s">
        <v>46</v>
      </c>
      <c r="U408" t="s">
        <v>2807</v>
      </c>
      <c r="V408">
        <v>5600000</v>
      </c>
      <c r="W408">
        <v>0</v>
      </c>
      <c r="Y408">
        <v>0</v>
      </c>
      <c r="Z408">
        <v>0</v>
      </c>
      <c r="AA408">
        <v>0</v>
      </c>
      <c r="AB408">
        <v>5600000</v>
      </c>
      <c r="AC408" t="s">
        <v>2772</v>
      </c>
      <c r="AD408" t="s">
        <v>2808</v>
      </c>
      <c r="AE408" t="s">
        <v>2809</v>
      </c>
      <c r="AF408" t="s">
        <v>2810</v>
      </c>
      <c r="AG408" t="s">
        <v>44</v>
      </c>
      <c r="AJ408" t="s">
        <v>1311</v>
      </c>
      <c r="AK408" t="s">
        <v>1312</v>
      </c>
      <c r="AL408" t="s">
        <v>1331</v>
      </c>
      <c r="AM408" t="s">
        <v>1314</v>
      </c>
    </row>
    <row r="409" spans="1:39" x14ac:dyDescent="0.3">
      <c r="A409" t="s">
        <v>24</v>
      </c>
      <c r="B409" t="s">
        <v>25</v>
      </c>
      <c r="C409" t="s">
        <v>26</v>
      </c>
      <c r="D409" t="s">
        <v>27</v>
      </c>
      <c r="E409" t="s">
        <v>28</v>
      </c>
      <c r="F409" t="s">
        <v>29</v>
      </c>
      <c r="G409" t="s">
        <v>115</v>
      </c>
      <c r="H409" t="s">
        <v>116</v>
      </c>
      <c r="I409" t="s">
        <v>117</v>
      </c>
      <c r="J409" t="s">
        <v>118</v>
      </c>
      <c r="K409" t="s">
        <v>129</v>
      </c>
      <c r="L409" t="s">
        <v>130</v>
      </c>
      <c r="M409" t="s">
        <v>179</v>
      </c>
      <c r="N409" t="s">
        <v>180</v>
      </c>
      <c r="O409" t="s">
        <v>184</v>
      </c>
      <c r="P409" t="s">
        <v>482</v>
      </c>
      <c r="Q409" t="s">
        <v>76</v>
      </c>
      <c r="R409" t="s">
        <v>193</v>
      </c>
      <c r="S409" t="s">
        <v>45</v>
      </c>
      <c r="T409" t="s">
        <v>46</v>
      </c>
      <c r="U409" t="s">
        <v>2811</v>
      </c>
      <c r="V409">
        <v>4000000</v>
      </c>
      <c r="W409">
        <v>0</v>
      </c>
      <c r="Y409">
        <v>0</v>
      </c>
      <c r="Z409">
        <v>0</v>
      </c>
      <c r="AA409">
        <v>0</v>
      </c>
      <c r="AB409">
        <v>4000000</v>
      </c>
      <c r="AC409" t="s">
        <v>2772</v>
      </c>
      <c r="AD409" t="s">
        <v>2808</v>
      </c>
      <c r="AE409" t="s">
        <v>2812</v>
      </c>
      <c r="AF409" t="s">
        <v>2813</v>
      </c>
      <c r="AG409" t="s">
        <v>44</v>
      </c>
      <c r="AJ409" t="s">
        <v>1311</v>
      </c>
      <c r="AK409" t="s">
        <v>1312</v>
      </c>
      <c r="AL409" t="s">
        <v>1331</v>
      </c>
      <c r="AM409" t="s">
        <v>1314</v>
      </c>
    </row>
    <row r="410" spans="1:39" x14ac:dyDescent="0.3">
      <c r="A410" t="s">
        <v>24</v>
      </c>
      <c r="B410" t="s">
        <v>25</v>
      </c>
      <c r="C410" t="s">
        <v>26</v>
      </c>
      <c r="D410" t="s">
        <v>27</v>
      </c>
      <c r="E410" t="s">
        <v>28</v>
      </c>
      <c r="F410" t="s">
        <v>29</v>
      </c>
      <c r="G410" t="s">
        <v>115</v>
      </c>
      <c r="H410" t="s">
        <v>116</v>
      </c>
      <c r="I410" t="s">
        <v>117</v>
      </c>
      <c r="J410" t="s">
        <v>118</v>
      </c>
      <c r="K410" t="s">
        <v>129</v>
      </c>
      <c r="L410" t="s">
        <v>130</v>
      </c>
      <c r="M410" t="s">
        <v>179</v>
      </c>
      <c r="N410" t="s">
        <v>180</v>
      </c>
      <c r="O410" t="s">
        <v>184</v>
      </c>
      <c r="P410" t="s">
        <v>482</v>
      </c>
      <c r="Q410" t="s">
        <v>76</v>
      </c>
      <c r="R410" t="s">
        <v>193</v>
      </c>
      <c r="S410" t="s">
        <v>47</v>
      </c>
      <c r="T410" t="s">
        <v>48</v>
      </c>
      <c r="U410" t="s">
        <v>2814</v>
      </c>
      <c r="V410">
        <v>37500000</v>
      </c>
      <c r="W410">
        <v>0</v>
      </c>
      <c r="Y410">
        <v>0</v>
      </c>
      <c r="Z410">
        <v>0</v>
      </c>
      <c r="AA410">
        <v>0</v>
      </c>
      <c r="AB410">
        <v>37500000</v>
      </c>
      <c r="AC410" t="s">
        <v>2772</v>
      </c>
      <c r="AD410" t="s">
        <v>2815</v>
      </c>
      <c r="AE410" t="s">
        <v>2816</v>
      </c>
      <c r="AF410" t="s">
        <v>2817</v>
      </c>
      <c r="AG410" t="s">
        <v>44</v>
      </c>
      <c r="AJ410" t="s">
        <v>1311</v>
      </c>
      <c r="AK410" t="s">
        <v>1312</v>
      </c>
      <c r="AL410" t="s">
        <v>1336</v>
      </c>
      <c r="AM410" t="s">
        <v>1314</v>
      </c>
    </row>
    <row r="411" spans="1:39" x14ac:dyDescent="0.3">
      <c r="A411" t="s">
        <v>24</v>
      </c>
      <c r="B411" t="s">
        <v>25</v>
      </c>
      <c r="C411" t="s">
        <v>26</v>
      </c>
      <c r="D411" t="s">
        <v>27</v>
      </c>
      <c r="E411" t="s">
        <v>28</v>
      </c>
      <c r="F411" t="s">
        <v>29</v>
      </c>
      <c r="G411" t="s">
        <v>115</v>
      </c>
      <c r="H411" t="s">
        <v>116</v>
      </c>
      <c r="I411" t="s">
        <v>117</v>
      </c>
      <c r="J411" t="s">
        <v>118</v>
      </c>
      <c r="K411" t="s">
        <v>129</v>
      </c>
      <c r="L411" t="s">
        <v>130</v>
      </c>
      <c r="M411" t="s">
        <v>179</v>
      </c>
      <c r="N411" t="s">
        <v>180</v>
      </c>
      <c r="O411" t="s">
        <v>184</v>
      </c>
      <c r="P411" t="s">
        <v>482</v>
      </c>
      <c r="Q411" t="s">
        <v>76</v>
      </c>
      <c r="R411" t="s">
        <v>193</v>
      </c>
      <c r="S411" t="s">
        <v>47</v>
      </c>
      <c r="T411" t="s">
        <v>48</v>
      </c>
      <c r="U411" t="s">
        <v>2818</v>
      </c>
      <c r="V411">
        <v>100000000</v>
      </c>
      <c r="W411">
        <v>0</v>
      </c>
      <c r="Y411">
        <v>0</v>
      </c>
      <c r="Z411">
        <v>0</v>
      </c>
      <c r="AA411">
        <v>0</v>
      </c>
      <c r="AB411">
        <v>100000000</v>
      </c>
      <c r="AC411" t="s">
        <v>2772</v>
      </c>
      <c r="AD411" t="s">
        <v>2815</v>
      </c>
      <c r="AE411" t="s">
        <v>2819</v>
      </c>
      <c r="AF411" t="s">
        <v>2820</v>
      </c>
      <c r="AG411" t="s">
        <v>44</v>
      </c>
      <c r="AJ411" t="s">
        <v>1311</v>
      </c>
      <c r="AK411" t="s">
        <v>1312</v>
      </c>
      <c r="AL411" t="s">
        <v>1336</v>
      </c>
      <c r="AM411" t="s">
        <v>1314</v>
      </c>
    </row>
    <row r="412" spans="1:39" x14ac:dyDescent="0.3">
      <c r="A412" t="s">
        <v>24</v>
      </c>
      <c r="B412" t="s">
        <v>25</v>
      </c>
      <c r="C412" t="s">
        <v>26</v>
      </c>
      <c r="D412" t="s">
        <v>27</v>
      </c>
      <c r="E412" t="s">
        <v>28</v>
      </c>
      <c r="F412" t="s">
        <v>29</v>
      </c>
      <c r="G412" t="s">
        <v>115</v>
      </c>
      <c r="H412" t="s">
        <v>116</v>
      </c>
      <c r="I412" t="s">
        <v>117</v>
      </c>
      <c r="J412" t="s">
        <v>118</v>
      </c>
      <c r="K412" t="s">
        <v>129</v>
      </c>
      <c r="L412" t="s">
        <v>130</v>
      </c>
      <c r="M412" t="s">
        <v>179</v>
      </c>
      <c r="N412" t="s">
        <v>180</v>
      </c>
      <c r="O412" t="s">
        <v>184</v>
      </c>
      <c r="P412" t="s">
        <v>482</v>
      </c>
      <c r="Q412" t="s">
        <v>76</v>
      </c>
      <c r="R412" t="s">
        <v>193</v>
      </c>
      <c r="S412" t="s">
        <v>49</v>
      </c>
      <c r="T412" t="s">
        <v>50</v>
      </c>
      <c r="U412" t="s">
        <v>2821</v>
      </c>
      <c r="V412">
        <v>30000000</v>
      </c>
      <c r="W412">
        <v>0</v>
      </c>
      <c r="Y412">
        <v>0</v>
      </c>
      <c r="Z412">
        <v>0</v>
      </c>
      <c r="AA412">
        <v>0</v>
      </c>
      <c r="AB412">
        <v>30000000</v>
      </c>
      <c r="AC412" t="s">
        <v>2772</v>
      </c>
      <c r="AD412" t="s">
        <v>2822</v>
      </c>
      <c r="AE412" t="s">
        <v>2823</v>
      </c>
      <c r="AF412" t="s">
        <v>2824</v>
      </c>
      <c r="AG412" t="s">
        <v>44</v>
      </c>
      <c r="AJ412" t="s">
        <v>1311</v>
      </c>
      <c r="AK412" t="s">
        <v>1312</v>
      </c>
      <c r="AL412" t="s">
        <v>1336</v>
      </c>
      <c r="AM412" t="s">
        <v>1314</v>
      </c>
    </row>
    <row r="413" spans="1:39" x14ac:dyDescent="0.3">
      <c r="A413" t="s">
        <v>24</v>
      </c>
      <c r="B413" t="s">
        <v>25</v>
      </c>
      <c r="C413" t="s">
        <v>26</v>
      </c>
      <c r="D413" t="s">
        <v>27</v>
      </c>
      <c r="E413" t="s">
        <v>28</v>
      </c>
      <c r="F413" t="s">
        <v>29</v>
      </c>
      <c r="G413" t="s">
        <v>115</v>
      </c>
      <c r="H413" t="s">
        <v>116</v>
      </c>
      <c r="I413" t="s">
        <v>117</v>
      </c>
      <c r="J413" t="s">
        <v>118</v>
      </c>
      <c r="K413" t="s">
        <v>129</v>
      </c>
      <c r="L413" t="s">
        <v>130</v>
      </c>
      <c r="M413" t="s">
        <v>179</v>
      </c>
      <c r="N413" t="s">
        <v>180</v>
      </c>
      <c r="O413" t="s">
        <v>122</v>
      </c>
      <c r="P413" t="s">
        <v>196</v>
      </c>
      <c r="Q413" t="s">
        <v>40</v>
      </c>
      <c r="R413" t="s">
        <v>197</v>
      </c>
      <c r="S413" t="s">
        <v>42</v>
      </c>
      <c r="T413" t="s">
        <v>43</v>
      </c>
      <c r="U413" t="s">
        <v>2825</v>
      </c>
      <c r="V413">
        <v>6000000</v>
      </c>
      <c r="W413">
        <v>0</v>
      </c>
      <c r="Y413">
        <v>0</v>
      </c>
      <c r="Z413">
        <v>0</v>
      </c>
      <c r="AA413">
        <v>0</v>
      </c>
      <c r="AB413">
        <v>6000000</v>
      </c>
      <c r="AC413" t="s">
        <v>2826</v>
      </c>
      <c r="AD413" t="s">
        <v>2827</v>
      </c>
      <c r="AE413" t="s">
        <v>2828</v>
      </c>
      <c r="AF413" t="s">
        <v>2829</v>
      </c>
      <c r="AG413" t="s">
        <v>98</v>
      </c>
      <c r="AH413" t="s">
        <v>127</v>
      </c>
      <c r="AI413" t="s">
        <v>128</v>
      </c>
      <c r="AJ413" t="s">
        <v>1311</v>
      </c>
      <c r="AK413" t="s">
        <v>1312</v>
      </c>
      <c r="AL413" t="s">
        <v>1313</v>
      </c>
      <c r="AM413" t="s">
        <v>1314</v>
      </c>
    </row>
    <row r="414" spans="1:39" x14ac:dyDescent="0.3">
      <c r="A414" t="s">
        <v>24</v>
      </c>
      <c r="B414" t="s">
        <v>25</v>
      </c>
      <c r="C414" t="s">
        <v>26</v>
      </c>
      <c r="D414" t="s">
        <v>27</v>
      </c>
      <c r="E414" t="s">
        <v>28</v>
      </c>
      <c r="F414" t="s">
        <v>29</v>
      </c>
      <c r="G414" t="s">
        <v>115</v>
      </c>
      <c r="H414" t="s">
        <v>116</v>
      </c>
      <c r="I414" t="s">
        <v>117</v>
      </c>
      <c r="J414" t="s">
        <v>118</v>
      </c>
      <c r="K414" t="s">
        <v>129</v>
      </c>
      <c r="L414" t="s">
        <v>130</v>
      </c>
      <c r="M414" t="s">
        <v>179</v>
      </c>
      <c r="N414" t="s">
        <v>180</v>
      </c>
      <c r="O414" t="s">
        <v>122</v>
      </c>
      <c r="P414" t="s">
        <v>196</v>
      </c>
      <c r="Q414" t="s">
        <v>40</v>
      </c>
      <c r="R414" t="s">
        <v>197</v>
      </c>
      <c r="S414" t="s">
        <v>42</v>
      </c>
      <c r="T414" t="s">
        <v>43</v>
      </c>
      <c r="U414" t="s">
        <v>2830</v>
      </c>
      <c r="V414">
        <v>6000000</v>
      </c>
      <c r="W414">
        <v>0</v>
      </c>
      <c r="Y414">
        <v>0</v>
      </c>
      <c r="Z414">
        <v>0</v>
      </c>
      <c r="AA414">
        <v>0</v>
      </c>
      <c r="AB414">
        <v>6000000</v>
      </c>
      <c r="AC414" t="s">
        <v>2826</v>
      </c>
      <c r="AD414" t="s">
        <v>2827</v>
      </c>
      <c r="AE414" t="s">
        <v>2831</v>
      </c>
      <c r="AF414" t="s">
        <v>2832</v>
      </c>
      <c r="AG414" t="s">
        <v>98</v>
      </c>
      <c r="AH414" t="s">
        <v>127</v>
      </c>
      <c r="AI414" t="s">
        <v>128</v>
      </c>
      <c r="AJ414" t="s">
        <v>1311</v>
      </c>
      <c r="AK414" t="s">
        <v>1312</v>
      </c>
      <c r="AL414" t="s">
        <v>1313</v>
      </c>
      <c r="AM414" t="s">
        <v>1314</v>
      </c>
    </row>
    <row r="415" spans="1:39" x14ac:dyDescent="0.3">
      <c r="A415" t="s">
        <v>24</v>
      </c>
      <c r="B415" t="s">
        <v>25</v>
      </c>
      <c r="C415" t="s">
        <v>26</v>
      </c>
      <c r="D415" t="s">
        <v>27</v>
      </c>
      <c r="E415" t="s">
        <v>28</v>
      </c>
      <c r="F415" t="s">
        <v>29</v>
      </c>
      <c r="G415" t="s">
        <v>115</v>
      </c>
      <c r="H415" t="s">
        <v>116</v>
      </c>
      <c r="I415" t="s">
        <v>117</v>
      </c>
      <c r="J415" t="s">
        <v>118</v>
      </c>
      <c r="K415" t="s">
        <v>129</v>
      </c>
      <c r="L415" t="s">
        <v>130</v>
      </c>
      <c r="M415" t="s">
        <v>179</v>
      </c>
      <c r="N415" t="s">
        <v>180</v>
      </c>
      <c r="O415" t="s">
        <v>122</v>
      </c>
      <c r="P415" t="s">
        <v>196</v>
      </c>
      <c r="Q415" t="s">
        <v>40</v>
      </c>
      <c r="R415" t="s">
        <v>197</v>
      </c>
      <c r="S415" t="s">
        <v>42</v>
      </c>
      <c r="T415" t="s">
        <v>43</v>
      </c>
      <c r="U415" t="s">
        <v>2833</v>
      </c>
      <c r="V415">
        <v>4000000</v>
      </c>
      <c r="W415">
        <v>0</v>
      </c>
      <c r="Y415">
        <v>0</v>
      </c>
      <c r="Z415">
        <v>0</v>
      </c>
      <c r="AA415">
        <v>0</v>
      </c>
      <c r="AB415">
        <v>4000000</v>
      </c>
      <c r="AC415" t="s">
        <v>2826</v>
      </c>
      <c r="AD415" t="s">
        <v>2827</v>
      </c>
      <c r="AE415" t="s">
        <v>2834</v>
      </c>
      <c r="AF415" t="s">
        <v>2835</v>
      </c>
      <c r="AG415" t="s">
        <v>98</v>
      </c>
      <c r="AH415" t="s">
        <v>127</v>
      </c>
      <c r="AI415" t="s">
        <v>128</v>
      </c>
      <c r="AJ415" t="s">
        <v>1311</v>
      </c>
      <c r="AK415" t="s">
        <v>1312</v>
      </c>
      <c r="AL415" t="s">
        <v>1313</v>
      </c>
      <c r="AM415" t="s">
        <v>1314</v>
      </c>
    </row>
    <row r="416" spans="1:39" x14ac:dyDescent="0.3">
      <c r="A416" t="s">
        <v>24</v>
      </c>
      <c r="B416" t="s">
        <v>25</v>
      </c>
      <c r="C416" t="s">
        <v>26</v>
      </c>
      <c r="D416" t="s">
        <v>27</v>
      </c>
      <c r="E416" t="s">
        <v>28</v>
      </c>
      <c r="F416" t="s">
        <v>29</v>
      </c>
      <c r="G416" t="s">
        <v>115</v>
      </c>
      <c r="H416" t="s">
        <v>116</v>
      </c>
      <c r="I416" t="s">
        <v>117</v>
      </c>
      <c r="J416" t="s">
        <v>118</v>
      </c>
      <c r="K416" t="s">
        <v>129</v>
      </c>
      <c r="L416" t="s">
        <v>130</v>
      </c>
      <c r="M416" t="s">
        <v>179</v>
      </c>
      <c r="N416" t="s">
        <v>180</v>
      </c>
      <c r="O416" t="s">
        <v>122</v>
      </c>
      <c r="P416" t="s">
        <v>196</v>
      </c>
      <c r="Q416" t="s">
        <v>40</v>
      </c>
      <c r="R416" t="s">
        <v>197</v>
      </c>
      <c r="S416" t="s">
        <v>42</v>
      </c>
      <c r="T416" t="s">
        <v>43</v>
      </c>
      <c r="U416" t="s">
        <v>2836</v>
      </c>
      <c r="V416">
        <v>6000000</v>
      </c>
      <c r="W416">
        <v>0</v>
      </c>
      <c r="Y416">
        <v>0</v>
      </c>
      <c r="Z416">
        <v>0</v>
      </c>
      <c r="AA416">
        <v>0</v>
      </c>
      <c r="AB416">
        <v>6000000</v>
      </c>
      <c r="AC416" t="s">
        <v>2826</v>
      </c>
      <c r="AD416" t="s">
        <v>2827</v>
      </c>
      <c r="AE416" t="s">
        <v>2837</v>
      </c>
      <c r="AF416" t="s">
        <v>2838</v>
      </c>
      <c r="AG416" t="s">
        <v>98</v>
      </c>
      <c r="AH416" t="s">
        <v>127</v>
      </c>
      <c r="AI416" t="s">
        <v>128</v>
      </c>
      <c r="AJ416" t="s">
        <v>1311</v>
      </c>
      <c r="AK416" t="s">
        <v>1312</v>
      </c>
      <c r="AL416" t="s">
        <v>1313</v>
      </c>
      <c r="AM416" t="s">
        <v>1314</v>
      </c>
    </row>
    <row r="417" spans="1:39" x14ac:dyDescent="0.3">
      <c r="A417" t="s">
        <v>24</v>
      </c>
      <c r="B417" t="s">
        <v>25</v>
      </c>
      <c r="C417" t="s">
        <v>26</v>
      </c>
      <c r="D417" t="s">
        <v>27</v>
      </c>
      <c r="E417" t="s">
        <v>28</v>
      </c>
      <c r="F417" t="s">
        <v>29</v>
      </c>
      <c r="G417" t="s">
        <v>115</v>
      </c>
      <c r="H417" t="s">
        <v>116</v>
      </c>
      <c r="I417" t="s">
        <v>117</v>
      </c>
      <c r="J417" t="s">
        <v>118</v>
      </c>
      <c r="K417" t="s">
        <v>129</v>
      </c>
      <c r="L417" t="s">
        <v>130</v>
      </c>
      <c r="M417" t="s">
        <v>179</v>
      </c>
      <c r="N417" t="s">
        <v>180</v>
      </c>
      <c r="O417" t="s">
        <v>122</v>
      </c>
      <c r="P417" t="s">
        <v>196</v>
      </c>
      <c r="Q417" t="s">
        <v>40</v>
      </c>
      <c r="R417" t="s">
        <v>197</v>
      </c>
      <c r="S417" t="s">
        <v>47</v>
      </c>
      <c r="T417" t="s">
        <v>48</v>
      </c>
      <c r="U417" t="s">
        <v>2839</v>
      </c>
      <c r="V417">
        <v>48000000</v>
      </c>
      <c r="W417">
        <v>0</v>
      </c>
      <c r="Y417">
        <v>7096000</v>
      </c>
      <c r="Z417">
        <v>7096000</v>
      </c>
      <c r="AA417">
        <v>0.14783333333333334</v>
      </c>
      <c r="AB417">
        <v>40904000</v>
      </c>
      <c r="AC417" t="s">
        <v>2826</v>
      </c>
      <c r="AD417" t="s">
        <v>2840</v>
      </c>
      <c r="AE417" t="s">
        <v>2841</v>
      </c>
      <c r="AF417" t="s">
        <v>2842</v>
      </c>
      <c r="AG417" t="s">
        <v>98</v>
      </c>
      <c r="AH417" t="s">
        <v>127</v>
      </c>
      <c r="AI417" t="s">
        <v>128</v>
      </c>
      <c r="AJ417" t="s">
        <v>1311</v>
      </c>
      <c r="AK417" t="s">
        <v>1312</v>
      </c>
      <c r="AL417" t="s">
        <v>1336</v>
      </c>
      <c r="AM417" t="s">
        <v>1314</v>
      </c>
    </row>
    <row r="418" spans="1:39" x14ac:dyDescent="0.3">
      <c r="A418" t="s">
        <v>24</v>
      </c>
      <c r="B418" t="s">
        <v>25</v>
      </c>
      <c r="C418" t="s">
        <v>26</v>
      </c>
      <c r="D418" t="s">
        <v>27</v>
      </c>
      <c r="E418" t="s">
        <v>28</v>
      </c>
      <c r="F418" t="s">
        <v>29</v>
      </c>
      <c r="G418" t="s">
        <v>115</v>
      </c>
      <c r="H418" t="s">
        <v>116</v>
      </c>
      <c r="I418" t="s">
        <v>117</v>
      </c>
      <c r="J418" t="s">
        <v>118</v>
      </c>
      <c r="K418" t="s">
        <v>129</v>
      </c>
      <c r="L418" t="s">
        <v>130</v>
      </c>
      <c r="M418" t="s">
        <v>179</v>
      </c>
      <c r="N418" t="s">
        <v>180</v>
      </c>
      <c r="O418" t="s">
        <v>122</v>
      </c>
      <c r="P418" t="s">
        <v>196</v>
      </c>
      <c r="Q418" t="s">
        <v>40</v>
      </c>
      <c r="R418" t="s">
        <v>197</v>
      </c>
      <c r="S418" t="s">
        <v>72</v>
      </c>
      <c r="T418" t="s">
        <v>73</v>
      </c>
      <c r="U418" t="s">
        <v>2843</v>
      </c>
      <c r="V418">
        <v>2100000</v>
      </c>
      <c r="W418">
        <v>0</v>
      </c>
      <c r="Y418">
        <v>0</v>
      </c>
      <c r="Z418">
        <v>0</v>
      </c>
      <c r="AA418">
        <v>0</v>
      </c>
      <c r="AB418">
        <v>2100000</v>
      </c>
      <c r="AC418" t="s">
        <v>2826</v>
      </c>
      <c r="AD418" t="s">
        <v>2844</v>
      </c>
      <c r="AE418" t="s">
        <v>2845</v>
      </c>
      <c r="AF418" t="s">
        <v>2846</v>
      </c>
      <c r="AG418" t="s">
        <v>98</v>
      </c>
      <c r="AH418" t="s">
        <v>127</v>
      </c>
      <c r="AI418" t="s">
        <v>128</v>
      </c>
      <c r="AJ418" t="s">
        <v>1311</v>
      </c>
      <c r="AK418" t="s">
        <v>1312</v>
      </c>
      <c r="AL418" t="s">
        <v>1336</v>
      </c>
      <c r="AM418" t="s">
        <v>1314</v>
      </c>
    </row>
    <row r="419" spans="1:39" x14ac:dyDescent="0.3">
      <c r="A419" t="s">
        <v>24</v>
      </c>
      <c r="B419" t="s">
        <v>25</v>
      </c>
      <c r="C419" t="s">
        <v>26</v>
      </c>
      <c r="D419" t="s">
        <v>27</v>
      </c>
      <c r="E419" t="s">
        <v>28</v>
      </c>
      <c r="F419" t="s">
        <v>29</v>
      </c>
      <c r="G419" t="s">
        <v>115</v>
      </c>
      <c r="H419" t="s">
        <v>116</v>
      </c>
      <c r="I419" t="s">
        <v>117</v>
      </c>
      <c r="J419" t="s">
        <v>118</v>
      </c>
      <c r="K419" t="s">
        <v>129</v>
      </c>
      <c r="L419" t="s">
        <v>130</v>
      </c>
      <c r="M419" t="s">
        <v>179</v>
      </c>
      <c r="N419" t="s">
        <v>180</v>
      </c>
      <c r="O419" t="s">
        <v>122</v>
      </c>
      <c r="P419" t="s">
        <v>196</v>
      </c>
      <c r="Q419" t="s">
        <v>51</v>
      </c>
      <c r="R419" t="s">
        <v>198</v>
      </c>
      <c r="S419" t="s">
        <v>42</v>
      </c>
      <c r="T419" t="s">
        <v>43</v>
      </c>
      <c r="U419" t="s">
        <v>2847</v>
      </c>
      <c r="V419">
        <v>6000000</v>
      </c>
      <c r="W419">
        <v>0</v>
      </c>
      <c r="Y419">
        <v>0</v>
      </c>
      <c r="Z419">
        <v>0</v>
      </c>
      <c r="AA419">
        <v>0</v>
      </c>
      <c r="AB419">
        <v>6000000</v>
      </c>
      <c r="AC419" t="s">
        <v>2848</v>
      </c>
      <c r="AD419" t="s">
        <v>2849</v>
      </c>
      <c r="AE419" t="s">
        <v>2850</v>
      </c>
      <c r="AF419" t="s">
        <v>2851</v>
      </c>
      <c r="AG419" t="s">
        <v>98</v>
      </c>
      <c r="AH419" t="s">
        <v>127</v>
      </c>
      <c r="AI419" t="s">
        <v>128</v>
      </c>
      <c r="AJ419" t="s">
        <v>1311</v>
      </c>
      <c r="AK419" t="s">
        <v>1312</v>
      </c>
      <c r="AL419" t="s">
        <v>1313</v>
      </c>
      <c r="AM419" t="s">
        <v>1314</v>
      </c>
    </row>
    <row r="420" spans="1:39" x14ac:dyDescent="0.3">
      <c r="A420" t="s">
        <v>24</v>
      </c>
      <c r="B420" t="s">
        <v>25</v>
      </c>
      <c r="C420" t="s">
        <v>26</v>
      </c>
      <c r="D420" t="s">
        <v>27</v>
      </c>
      <c r="E420" t="s">
        <v>28</v>
      </c>
      <c r="F420" t="s">
        <v>29</v>
      </c>
      <c r="G420" t="s">
        <v>115</v>
      </c>
      <c r="H420" t="s">
        <v>116</v>
      </c>
      <c r="I420" t="s">
        <v>117</v>
      </c>
      <c r="J420" t="s">
        <v>118</v>
      </c>
      <c r="K420" t="s">
        <v>129</v>
      </c>
      <c r="L420" t="s">
        <v>130</v>
      </c>
      <c r="M420" t="s">
        <v>179</v>
      </c>
      <c r="N420" t="s">
        <v>180</v>
      </c>
      <c r="O420" t="s">
        <v>122</v>
      </c>
      <c r="P420" t="s">
        <v>196</v>
      </c>
      <c r="Q420" t="s">
        <v>51</v>
      </c>
      <c r="R420" t="s">
        <v>198</v>
      </c>
      <c r="S420" t="s">
        <v>42</v>
      </c>
      <c r="T420" t="s">
        <v>43</v>
      </c>
      <c r="U420" t="s">
        <v>2852</v>
      </c>
      <c r="V420">
        <v>4000000</v>
      </c>
      <c r="W420">
        <v>0</v>
      </c>
      <c r="Y420">
        <v>0</v>
      </c>
      <c r="Z420">
        <v>0</v>
      </c>
      <c r="AA420">
        <v>0</v>
      </c>
      <c r="AB420">
        <v>4000000</v>
      </c>
      <c r="AC420" t="s">
        <v>2848</v>
      </c>
      <c r="AD420" t="s">
        <v>2849</v>
      </c>
      <c r="AE420" t="s">
        <v>2853</v>
      </c>
      <c r="AF420" t="s">
        <v>2854</v>
      </c>
      <c r="AG420" t="s">
        <v>98</v>
      </c>
      <c r="AH420" t="s">
        <v>127</v>
      </c>
      <c r="AI420" t="s">
        <v>128</v>
      </c>
      <c r="AJ420" t="s">
        <v>1311</v>
      </c>
      <c r="AK420" t="s">
        <v>1312</v>
      </c>
      <c r="AL420" t="s">
        <v>1313</v>
      </c>
      <c r="AM420" t="s">
        <v>1314</v>
      </c>
    </row>
    <row r="421" spans="1:39" x14ac:dyDescent="0.3">
      <c r="A421" t="s">
        <v>24</v>
      </c>
      <c r="B421" t="s">
        <v>25</v>
      </c>
      <c r="C421" t="s">
        <v>26</v>
      </c>
      <c r="D421" t="s">
        <v>27</v>
      </c>
      <c r="E421" t="s">
        <v>28</v>
      </c>
      <c r="F421" t="s">
        <v>29</v>
      </c>
      <c r="G421" t="s">
        <v>115</v>
      </c>
      <c r="H421" t="s">
        <v>116</v>
      </c>
      <c r="I421" t="s">
        <v>117</v>
      </c>
      <c r="J421" t="s">
        <v>118</v>
      </c>
      <c r="K421" t="s">
        <v>129</v>
      </c>
      <c r="L421" t="s">
        <v>130</v>
      </c>
      <c r="M421" t="s">
        <v>179</v>
      </c>
      <c r="N421" t="s">
        <v>180</v>
      </c>
      <c r="O421" t="s">
        <v>122</v>
      </c>
      <c r="P421" t="s">
        <v>196</v>
      </c>
      <c r="Q421" t="s">
        <v>51</v>
      </c>
      <c r="R421" t="s">
        <v>198</v>
      </c>
      <c r="S421" t="s">
        <v>83</v>
      </c>
      <c r="T421" t="s">
        <v>84</v>
      </c>
      <c r="U421" t="s">
        <v>2855</v>
      </c>
      <c r="V421">
        <v>7800000</v>
      </c>
      <c r="W421">
        <v>0</v>
      </c>
      <c r="Y421">
        <v>0</v>
      </c>
      <c r="Z421">
        <v>0</v>
      </c>
      <c r="AA421">
        <v>0</v>
      </c>
      <c r="AB421">
        <v>7800000</v>
      </c>
      <c r="AC421" t="s">
        <v>2848</v>
      </c>
      <c r="AD421" t="s">
        <v>2856</v>
      </c>
      <c r="AE421" t="s">
        <v>2857</v>
      </c>
      <c r="AF421" t="s">
        <v>2858</v>
      </c>
      <c r="AG421" t="s">
        <v>98</v>
      </c>
      <c r="AH421" t="s">
        <v>127</v>
      </c>
      <c r="AI421" t="s">
        <v>128</v>
      </c>
      <c r="AJ421" t="s">
        <v>1311</v>
      </c>
      <c r="AK421" t="s">
        <v>1312</v>
      </c>
      <c r="AL421" t="s">
        <v>1485</v>
      </c>
      <c r="AM421" t="s">
        <v>1314</v>
      </c>
    </row>
    <row r="422" spans="1:39" x14ac:dyDescent="0.3">
      <c r="A422" t="s">
        <v>24</v>
      </c>
      <c r="B422" t="s">
        <v>25</v>
      </c>
      <c r="C422" t="s">
        <v>26</v>
      </c>
      <c r="D422" t="s">
        <v>27</v>
      </c>
      <c r="E422" t="s">
        <v>28</v>
      </c>
      <c r="F422" t="s">
        <v>29</v>
      </c>
      <c r="G422" t="s">
        <v>115</v>
      </c>
      <c r="H422" t="s">
        <v>116</v>
      </c>
      <c r="I422" t="s">
        <v>117</v>
      </c>
      <c r="J422" t="s">
        <v>118</v>
      </c>
      <c r="K422" t="s">
        <v>129</v>
      </c>
      <c r="L422" t="s">
        <v>130</v>
      </c>
      <c r="M422" t="s">
        <v>179</v>
      </c>
      <c r="N422" t="s">
        <v>180</v>
      </c>
      <c r="O422" t="s">
        <v>122</v>
      </c>
      <c r="P422" t="s">
        <v>196</v>
      </c>
      <c r="Q422" t="s">
        <v>51</v>
      </c>
      <c r="R422" t="s">
        <v>198</v>
      </c>
      <c r="S422" t="s">
        <v>47</v>
      </c>
      <c r="T422" t="s">
        <v>48</v>
      </c>
      <c r="U422" t="s">
        <v>2859</v>
      </c>
      <c r="V422">
        <v>334125000</v>
      </c>
      <c r="W422">
        <v>0</v>
      </c>
      <c r="Y422">
        <v>15310300</v>
      </c>
      <c r="Z422">
        <v>15310300</v>
      </c>
      <c r="AA422">
        <v>4.5822072577628131E-2</v>
      </c>
      <c r="AB422">
        <v>318814700</v>
      </c>
      <c r="AC422" t="s">
        <v>2848</v>
      </c>
      <c r="AD422" t="s">
        <v>2860</v>
      </c>
      <c r="AE422" t="s">
        <v>2861</v>
      </c>
      <c r="AF422" t="s">
        <v>2862</v>
      </c>
      <c r="AG422" t="s">
        <v>98</v>
      </c>
      <c r="AH422" t="s">
        <v>127</v>
      </c>
      <c r="AI422" t="s">
        <v>128</v>
      </c>
      <c r="AJ422" t="s">
        <v>1311</v>
      </c>
      <c r="AK422" t="s">
        <v>1312</v>
      </c>
      <c r="AL422" t="s">
        <v>1336</v>
      </c>
      <c r="AM422" t="s">
        <v>1314</v>
      </c>
    </row>
    <row r="423" spans="1:39" x14ac:dyDescent="0.3">
      <c r="A423" t="s">
        <v>24</v>
      </c>
      <c r="B423" t="s">
        <v>25</v>
      </c>
      <c r="C423" t="s">
        <v>26</v>
      </c>
      <c r="D423" t="s">
        <v>27</v>
      </c>
      <c r="E423" t="s">
        <v>28</v>
      </c>
      <c r="F423" t="s">
        <v>29</v>
      </c>
      <c r="G423" t="s">
        <v>115</v>
      </c>
      <c r="H423" t="s">
        <v>116</v>
      </c>
      <c r="I423" t="s">
        <v>117</v>
      </c>
      <c r="J423" t="s">
        <v>118</v>
      </c>
      <c r="K423" t="s">
        <v>129</v>
      </c>
      <c r="L423" t="s">
        <v>130</v>
      </c>
      <c r="M423" t="s">
        <v>179</v>
      </c>
      <c r="N423" t="s">
        <v>180</v>
      </c>
      <c r="O423" t="s">
        <v>122</v>
      </c>
      <c r="P423" t="s">
        <v>196</v>
      </c>
      <c r="Q423" t="s">
        <v>51</v>
      </c>
      <c r="R423" t="s">
        <v>198</v>
      </c>
      <c r="S423" t="s">
        <v>47</v>
      </c>
      <c r="T423" t="s">
        <v>48</v>
      </c>
      <c r="U423" t="s">
        <v>2863</v>
      </c>
      <c r="V423">
        <v>220375000</v>
      </c>
      <c r="W423">
        <v>220375000</v>
      </c>
      <c r="Y423">
        <v>0</v>
      </c>
      <c r="Z423">
        <v>0</v>
      </c>
      <c r="AA423">
        <v>0</v>
      </c>
      <c r="AB423">
        <v>0</v>
      </c>
      <c r="AC423" t="s">
        <v>2848</v>
      </c>
      <c r="AD423" t="s">
        <v>2860</v>
      </c>
      <c r="AE423" t="s">
        <v>2864</v>
      </c>
      <c r="AF423" t="s">
        <v>2865</v>
      </c>
      <c r="AG423" t="s">
        <v>98</v>
      </c>
      <c r="AH423" t="s">
        <v>127</v>
      </c>
      <c r="AI423" t="s">
        <v>128</v>
      </c>
      <c r="AJ423" t="s">
        <v>1311</v>
      </c>
      <c r="AK423" t="s">
        <v>1312</v>
      </c>
      <c r="AL423" t="s">
        <v>1336</v>
      </c>
      <c r="AM423" t="s">
        <v>1314</v>
      </c>
    </row>
    <row r="424" spans="1:39" x14ac:dyDescent="0.3">
      <c r="A424" t="s">
        <v>24</v>
      </c>
      <c r="B424" t="s">
        <v>25</v>
      </c>
      <c r="C424" t="s">
        <v>26</v>
      </c>
      <c r="D424" t="s">
        <v>27</v>
      </c>
      <c r="E424" t="s">
        <v>28</v>
      </c>
      <c r="F424" t="s">
        <v>29</v>
      </c>
      <c r="G424" t="s">
        <v>115</v>
      </c>
      <c r="H424" t="s">
        <v>116</v>
      </c>
      <c r="I424" t="s">
        <v>117</v>
      </c>
      <c r="J424" t="s">
        <v>118</v>
      </c>
      <c r="K424" t="s">
        <v>129</v>
      </c>
      <c r="L424" t="s">
        <v>130</v>
      </c>
      <c r="M424" t="s">
        <v>179</v>
      </c>
      <c r="N424" t="s">
        <v>180</v>
      </c>
      <c r="O424" t="s">
        <v>122</v>
      </c>
      <c r="P424" t="s">
        <v>196</v>
      </c>
      <c r="Q424" t="s">
        <v>53</v>
      </c>
      <c r="R424" t="s">
        <v>199</v>
      </c>
      <c r="S424" t="s">
        <v>42</v>
      </c>
      <c r="T424" t="s">
        <v>43</v>
      </c>
      <c r="U424" t="s">
        <v>2866</v>
      </c>
      <c r="V424">
        <v>8000000</v>
      </c>
      <c r="W424">
        <v>0</v>
      </c>
      <c r="Y424">
        <v>0</v>
      </c>
      <c r="Z424">
        <v>0</v>
      </c>
      <c r="AA424">
        <v>0</v>
      </c>
      <c r="AB424">
        <v>8000000</v>
      </c>
      <c r="AC424" t="s">
        <v>2867</v>
      </c>
      <c r="AD424" t="s">
        <v>2868</v>
      </c>
      <c r="AE424" t="s">
        <v>2869</v>
      </c>
      <c r="AF424" t="s">
        <v>2870</v>
      </c>
      <c r="AG424" t="s">
        <v>98</v>
      </c>
      <c r="AH424" t="s">
        <v>127</v>
      </c>
      <c r="AI424" t="s">
        <v>128</v>
      </c>
      <c r="AJ424" t="s">
        <v>1311</v>
      </c>
      <c r="AK424" t="s">
        <v>1312</v>
      </c>
      <c r="AL424" t="s">
        <v>1313</v>
      </c>
      <c r="AM424" t="s">
        <v>1314</v>
      </c>
    </row>
    <row r="425" spans="1:39" x14ac:dyDescent="0.3">
      <c r="A425" t="s">
        <v>24</v>
      </c>
      <c r="B425" t="s">
        <v>25</v>
      </c>
      <c r="C425" t="s">
        <v>26</v>
      </c>
      <c r="D425" t="s">
        <v>27</v>
      </c>
      <c r="E425" t="s">
        <v>28</v>
      </c>
      <c r="F425" t="s">
        <v>29</v>
      </c>
      <c r="G425" t="s">
        <v>115</v>
      </c>
      <c r="H425" t="s">
        <v>116</v>
      </c>
      <c r="I425" t="s">
        <v>117</v>
      </c>
      <c r="J425" t="s">
        <v>118</v>
      </c>
      <c r="K425" t="s">
        <v>129</v>
      </c>
      <c r="L425" t="s">
        <v>130</v>
      </c>
      <c r="M425" t="s">
        <v>179</v>
      </c>
      <c r="N425" t="s">
        <v>180</v>
      </c>
      <c r="O425" t="s">
        <v>122</v>
      </c>
      <c r="P425" t="s">
        <v>196</v>
      </c>
      <c r="Q425" t="s">
        <v>53</v>
      </c>
      <c r="R425" t="s">
        <v>199</v>
      </c>
      <c r="S425" t="s">
        <v>42</v>
      </c>
      <c r="T425" t="s">
        <v>43</v>
      </c>
      <c r="U425" t="s">
        <v>2871</v>
      </c>
      <c r="V425">
        <v>12000000</v>
      </c>
      <c r="W425">
        <v>0</v>
      </c>
      <c r="Y425">
        <v>0</v>
      </c>
      <c r="Z425">
        <v>0</v>
      </c>
      <c r="AA425">
        <v>0</v>
      </c>
      <c r="AB425">
        <v>12000000</v>
      </c>
      <c r="AC425" t="s">
        <v>2867</v>
      </c>
      <c r="AD425" t="s">
        <v>2868</v>
      </c>
      <c r="AE425" t="s">
        <v>2872</v>
      </c>
      <c r="AF425" t="s">
        <v>2873</v>
      </c>
      <c r="AG425" t="s">
        <v>98</v>
      </c>
      <c r="AH425" t="s">
        <v>127</v>
      </c>
      <c r="AI425" t="s">
        <v>128</v>
      </c>
      <c r="AJ425" t="s">
        <v>1311</v>
      </c>
      <c r="AK425" t="s">
        <v>1312</v>
      </c>
      <c r="AL425" t="s">
        <v>1313</v>
      </c>
      <c r="AM425" t="s">
        <v>1314</v>
      </c>
    </row>
    <row r="426" spans="1:39" x14ac:dyDescent="0.3">
      <c r="A426" t="s">
        <v>24</v>
      </c>
      <c r="B426" t="s">
        <v>25</v>
      </c>
      <c r="C426" t="s">
        <v>26</v>
      </c>
      <c r="D426" t="s">
        <v>27</v>
      </c>
      <c r="E426" t="s">
        <v>28</v>
      </c>
      <c r="F426" t="s">
        <v>29</v>
      </c>
      <c r="G426" t="s">
        <v>115</v>
      </c>
      <c r="H426" t="s">
        <v>116</v>
      </c>
      <c r="I426" t="s">
        <v>117</v>
      </c>
      <c r="J426" t="s">
        <v>118</v>
      </c>
      <c r="K426" t="s">
        <v>129</v>
      </c>
      <c r="L426" t="s">
        <v>130</v>
      </c>
      <c r="M426" t="s">
        <v>179</v>
      </c>
      <c r="N426" t="s">
        <v>180</v>
      </c>
      <c r="O426" t="s">
        <v>122</v>
      </c>
      <c r="P426" t="s">
        <v>196</v>
      </c>
      <c r="Q426" t="s">
        <v>53</v>
      </c>
      <c r="R426" t="s">
        <v>199</v>
      </c>
      <c r="S426" t="s">
        <v>42</v>
      </c>
      <c r="T426" t="s">
        <v>43</v>
      </c>
      <c r="U426" t="s">
        <v>2874</v>
      </c>
      <c r="V426">
        <v>8000000</v>
      </c>
      <c r="W426">
        <v>0</v>
      </c>
      <c r="Y426">
        <v>0</v>
      </c>
      <c r="Z426">
        <v>0</v>
      </c>
      <c r="AA426">
        <v>0</v>
      </c>
      <c r="AB426">
        <v>8000000</v>
      </c>
      <c r="AC426" t="s">
        <v>2867</v>
      </c>
      <c r="AD426" t="s">
        <v>2868</v>
      </c>
      <c r="AE426" t="s">
        <v>2875</v>
      </c>
      <c r="AF426" t="s">
        <v>2876</v>
      </c>
      <c r="AG426" t="s">
        <v>98</v>
      </c>
      <c r="AH426" t="s">
        <v>127</v>
      </c>
      <c r="AI426" t="s">
        <v>128</v>
      </c>
      <c r="AJ426" t="s">
        <v>1311</v>
      </c>
      <c r="AK426" t="s">
        <v>1312</v>
      </c>
      <c r="AL426" t="s">
        <v>1313</v>
      </c>
      <c r="AM426" t="s">
        <v>1314</v>
      </c>
    </row>
    <row r="427" spans="1:39" x14ac:dyDescent="0.3">
      <c r="A427" t="s">
        <v>24</v>
      </c>
      <c r="B427" t="s">
        <v>25</v>
      </c>
      <c r="C427" t="s">
        <v>26</v>
      </c>
      <c r="D427" t="s">
        <v>27</v>
      </c>
      <c r="E427" t="s">
        <v>28</v>
      </c>
      <c r="F427" t="s">
        <v>29</v>
      </c>
      <c r="G427" t="s">
        <v>115</v>
      </c>
      <c r="H427" t="s">
        <v>116</v>
      </c>
      <c r="I427" t="s">
        <v>117</v>
      </c>
      <c r="J427" t="s">
        <v>118</v>
      </c>
      <c r="K427" t="s">
        <v>129</v>
      </c>
      <c r="L427" t="s">
        <v>130</v>
      </c>
      <c r="M427" t="s">
        <v>179</v>
      </c>
      <c r="N427" t="s">
        <v>180</v>
      </c>
      <c r="O427" t="s">
        <v>122</v>
      </c>
      <c r="P427" t="s">
        <v>196</v>
      </c>
      <c r="Q427" t="s">
        <v>53</v>
      </c>
      <c r="R427" t="s">
        <v>199</v>
      </c>
      <c r="S427" t="s">
        <v>42</v>
      </c>
      <c r="T427" t="s">
        <v>43</v>
      </c>
      <c r="U427" t="s">
        <v>2877</v>
      </c>
      <c r="V427">
        <v>6000000</v>
      </c>
      <c r="W427">
        <v>0</v>
      </c>
      <c r="Y427">
        <v>0</v>
      </c>
      <c r="Z427">
        <v>0</v>
      </c>
      <c r="AA427">
        <v>0</v>
      </c>
      <c r="AB427">
        <v>6000000</v>
      </c>
      <c r="AC427" t="s">
        <v>2867</v>
      </c>
      <c r="AD427" t="s">
        <v>2868</v>
      </c>
      <c r="AE427" t="s">
        <v>2878</v>
      </c>
      <c r="AF427" t="s">
        <v>2879</v>
      </c>
      <c r="AG427" t="s">
        <v>98</v>
      </c>
      <c r="AH427" t="s">
        <v>127</v>
      </c>
      <c r="AI427" t="s">
        <v>128</v>
      </c>
      <c r="AJ427" t="s">
        <v>1311</v>
      </c>
      <c r="AK427" t="s">
        <v>1312</v>
      </c>
      <c r="AL427" t="s">
        <v>1313</v>
      </c>
      <c r="AM427" t="s">
        <v>1314</v>
      </c>
    </row>
    <row r="428" spans="1:39" x14ac:dyDescent="0.3">
      <c r="A428" t="s">
        <v>24</v>
      </c>
      <c r="B428" t="s">
        <v>25</v>
      </c>
      <c r="C428" t="s">
        <v>26</v>
      </c>
      <c r="D428" t="s">
        <v>27</v>
      </c>
      <c r="E428" t="s">
        <v>28</v>
      </c>
      <c r="F428" t="s">
        <v>29</v>
      </c>
      <c r="G428" t="s">
        <v>115</v>
      </c>
      <c r="H428" t="s">
        <v>116</v>
      </c>
      <c r="I428" t="s">
        <v>117</v>
      </c>
      <c r="J428" t="s">
        <v>118</v>
      </c>
      <c r="K428" t="s">
        <v>129</v>
      </c>
      <c r="L428" t="s">
        <v>130</v>
      </c>
      <c r="M428" t="s">
        <v>179</v>
      </c>
      <c r="N428" t="s">
        <v>180</v>
      </c>
      <c r="O428" t="s">
        <v>122</v>
      </c>
      <c r="P428" t="s">
        <v>196</v>
      </c>
      <c r="Q428" t="s">
        <v>53</v>
      </c>
      <c r="R428" t="s">
        <v>199</v>
      </c>
      <c r="S428" t="s">
        <v>194</v>
      </c>
      <c r="T428" t="s">
        <v>195</v>
      </c>
      <c r="U428" t="s">
        <v>2880</v>
      </c>
      <c r="V428">
        <v>3000000</v>
      </c>
      <c r="W428">
        <v>0</v>
      </c>
      <c r="Y428">
        <v>0</v>
      </c>
      <c r="Z428">
        <v>0</v>
      </c>
      <c r="AA428">
        <v>0</v>
      </c>
      <c r="AB428">
        <v>3000000</v>
      </c>
      <c r="AC428" t="s">
        <v>2867</v>
      </c>
      <c r="AD428" t="s">
        <v>2881</v>
      </c>
      <c r="AE428" t="s">
        <v>2882</v>
      </c>
      <c r="AF428" t="s">
        <v>2883</v>
      </c>
      <c r="AG428" t="s">
        <v>98</v>
      </c>
      <c r="AH428" t="s">
        <v>127</v>
      </c>
      <c r="AI428" t="s">
        <v>128</v>
      </c>
      <c r="AJ428" t="s">
        <v>1311</v>
      </c>
      <c r="AK428" t="s">
        <v>1312</v>
      </c>
      <c r="AL428" t="s">
        <v>2806</v>
      </c>
      <c r="AM428" t="s">
        <v>1314</v>
      </c>
    </row>
    <row r="429" spans="1:39" x14ac:dyDescent="0.3">
      <c r="A429" t="s">
        <v>24</v>
      </c>
      <c r="B429" t="s">
        <v>25</v>
      </c>
      <c r="C429" t="s">
        <v>26</v>
      </c>
      <c r="D429" t="s">
        <v>27</v>
      </c>
      <c r="E429" t="s">
        <v>28</v>
      </c>
      <c r="F429" t="s">
        <v>29</v>
      </c>
      <c r="G429" t="s">
        <v>115</v>
      </c>
      <c r="H429" t="s">
        <v>116</v>
      </c>
      <c r="I429" t="s">
        <v>117</v>
      </c>
      <c r="J429" t="s">
        <v>118</v>
      </c>
      <c r="K429" t="s">
        <v>129</v>
      </c>
      <c r="L429" t="s">
        <v>130</v>
      </c>
      <c r="M429" t="s">
        <v>179</v>
      </c>
      <c r="N429" t="s">
        <v>180</v>
      </c>
      <c r="O429" t="s">
        <v>122</v>
      </c>
      <c r="P429" t="s">
        <v>196</v>
      </c>
      <c r="Q429" t="s">
        <v>53</v>
      </c>
      <c r="R429" t="s">
        <v>199</v>
      </c>
      <c r="S429" t="s">
        <v>47</v>
      </c>
      <c r="T429" t="s">
        <v>48</v>
      </c>
      <c r="U429" t="s">
        <v>2884</v>
      </c>
      <c r="V429">
        <v>38000000</v>
      </c>
      <c r="W429">
        <v>0</v>
      </c>
      <c r="Y429">
        <v>410000</v>
      </c>
      <c r="Z429">
        <v>410000</v>
      </c>
      <c r="AA429">
        <v>1.0789473684210526E-2</v>
      </c>
      <c r="AB429">
        <v>37590000</v>
      </c>
      <c r="AC429" t="s">
        <v>2867</v>
      </c>
      <c r="AD429" t="s">
        <v>2885</v>
      </c>
      <c r="AE429" t="s">
        <v>2886</v>
      </c>
      <c r="AF429" t="s">
        <v>2887</v>
      </c>
      <c r="AG429" t="s">
        <v>98</v>
      </c>
      <c r="AH429" t="s">
        <v>127</v>
      </c>
      <c r="AI429" t="s">
        <v>128</v>
      </c>
      <c r="AJ429" t="s">
        <v>1311</v>
      </c>
      <c r="AK429" t="s">
        <v>1312</v>
      </c>
      <c r="AL429" t="s">
        <v>1336</v>
      </c>
      <c r="AM429" t="s">
        <v>1314</v>
      </c>
    </row>
    <row r="430" spans="1:39" x14ac:dyDescent="0.3">
      <c r="A430" t="s">
        <v>24</v>
      </c>
      <c r="B430" t="s">
        <v>25</v>
      </c>
      <c r="C430" t="s">
        <v>26</v>
      </c>
      <c r="D430" t="s">
        <v>27</v>
      </c>
      <c r="E430" t="s">
        <v>28</v>
      </c>
      <c r="F430" t="s">
        <v>29</v>
      </c>
      <c r="G430" t="s">
        <v>115</v>
      </c>
      <c r="H430" t="s">
        <v>116</v>
      </c>
      <c r="I430" t="s">
        <v>117</v>
      </c>
      <c r="J430" t="s">
        <v>118</v>
      </c>
      <c r="K430" t="s">
        <v>129</v>
      </c>
      <c r="L430" t="s">
        <v>130</v>
      </c>
      <c r="M430" t="s">
        <v>179</v>
      </c>
      <c r="N430" t="s">
        <v>180</v>
      </c>
      <c r="O430" t="s">
        <v>122</v>
      </c>
      <c r="P430" t="s">
        <v>196</v>
      </c>
      <c r="Q430" t="s">
        <v>53</v>
      </c>
      <c r="R430" t="s">
        <v>199</v>
      </c>
      <c r="S430" t="s">
        <v>72</v>
      </c>
      <c r="T430" t="s">
        <v>73</v>
      </c>
      <c r="U430" t="s">
        <v>2888</v>
      </c>
      <c r="V430">
        <v>3000000</v>
      </c>
      <c r="W430">
        <v>0</v>
      </c>
      <c r="Y430">
        <v>0</v>
      </c>
      <c r="Z430">
        <v>0</v>
      </c>
      <c r="AA430">
        <v>0</v>
      </c>
      <c r="AB430">
        <v>3000000</v>
      </c>
      <c r="AC430" t="s">
        <v>2867</v>
      </c>
      <c r="AD430" t="s">
        <v>2889</v>
      </c>
      <c r="AE430" t="s">
        <v>2890</v>
      </c>
      <c r="AF430" t="s">
        <v>2891</v>
      </c>
      <c r="AG430" t="s">
        <v>98</v>
      </c>
      <c r="AH430" t="s">
        <v>127</v>
      </c>
      <c r="AI430" t="s">
        <v>128</v>
      </c>
      <c r="AJ430" t="s">
        <v>1311</v>
      </c>
      <c r="AK430" t="s">
        <v>1312</v>
      </c>
      <c r="AL430" t="s">
        <v>1336</v>
      </c>
      <c r="AM430" t="s">
        <v>1314</v>
      </c>
    </row>
    <row r="431" spans="1:39" x14ac:dyDescent="0.3">
      <c r="A431" t="s">
        <v>24</v>
      </c>
      <c r="B431" t="s">
        <v>25</v>
      </c>
      <c r="C431" t="s">
        <v>26</v>
      </c>
      <c r="D431" t="s">
        <v>27</v>
      </c>
      <c r="E431" t="s">
        <v>28</v>
      </c>
      <c r="F431" t="s">
        <v>29</v>
      </c>
      <c r="G431" t="s">
        <v>115</v>
      </c>
      <c r="H431" t="s">
        <v>116</v>
      </c>
      <c r="I431" t="s">
        <v>117</v>
      </c>
      <c r="J431" t="s">
        <v>118</v>
      </c>
      <c r="K431" t="s">
        <v>129</v>
      </c>
      <c r="L431" t="s">
        <v>130</v>
      </c>
      <c r="M431" t="s">
        <v>179</v>
      </c>
      <c r="N431" t="s">
        <v>180</v>
      </c>
      <c r="O431" t="s">
        <v>122</v>
      </c>
      <c r="P431" t="s">
        <v>196</v>
      </c>
      <c r="Q431" t="s">
        <v>55</v>
      </c>
      <c r="R431" t="s">
        <v>200</v>
      </c>
      <c r="S431" t="s">
        <v>42</v>
      </c>
      <c r="T431" t="s">
        <v>43</v>
      </c>
      <c r="U431" t="s">
        <v>2892</v>
      </c>
      <c r="V431">
        <v>6000000</v>
      </c>
      <c r="W431">
        <v>0</v>
      </c>
      <c r="Y431">
        <v>0</v>
      </c>
      <c r="Z431">
        <v>0</v>
      </c>
      <c r="AA431">
        <v>0</v>
      </c>
      <c r="AB431">
        <v>6000000</v>
      </c>
      <c r="AC431" t="s">
        <v>2893</v>
      </c>
      <c r="AD431" t="s">
        <v>2894</v>
      </c>
      <c r="AE431" t="s">
        <v>2895</v>
      </c>
      <c r="AF431" t="s">
        <v>2896</v>
      </c>
      <c r="AG431" t="s">
        <v>98</v>
      </c>
      <c r="AH431" t="s">
        <v>127</v>
      </c>
      <c r="AI431" t="s">
        <v>128</v>
      </c>
      <c r="AJ431" t="s">
        <v>1311</v>
      </c>
      <c r="AK431" t="s">
        <v>1312</v>
      </c>
      <c r="AL431" t="s">
        <v>1313</v>
      </c>
      <c r="AM431" t="s">
        <v>1314</v>
      </c>
    </row>
    <row r="432" spans="1:39" x14ac:dyDescent="0.3">
      <c r="A432" t="s">
        <v>24</v>
      </c>
      <c r="B432" t="s">
        <v>25</v>
      </c>
      <c r="C432" t="s">
        <v>26</v>
      </c>
      <c r="D432" t="s">
        <v>27</v>
      </c>
      <c r="E432" t="s">
        <v>28</v>
      </c>
      <c r="F432" t="s">
        <v>29</v>
      </c>
      <c r="G432" t="s">
        <v>115</v>
      </c>
      <c r="H432" t="s">
        <v>116</v>
      </c>
      <c r="I432" t="s">
        <v>117</v>
      </c>
      <c r="J432" t="s">
        <v>118</v>
      </c>
      <c r="K432" t="s">
        <v>129</v>
      </c>
      <c r="L432" t="s">
        <v>130</v>
      </c>
      <c r="M432" t="s">
        <v>179</v>
      </c>
      <c r="N432" t="s">
        <v>180</v>
      </c>
      <c r="O432" t="s">
        <v>122</v>
      </c>
      <c r="P432" t="s">
        <v>196</v>
      </c>
      <c r="Q432" t="s">
        <v>55</v>
      </c>
      <c r="R432" t="s">
        <v>200</v>
      </c>
      <c r="S432" t="s">
        <v>42</v>
      </c>
      <c r="T432" t="s">
        <v>43</v>
      </c>
      <c r="U432" t="s">
        <v>2897</v>
      </c>
      <c r="V432">
        <v>6000000</v>
      </c>
      <c r="W432">
        <v>0</v>
      </c>
      <c r="Y432">
        <v>0</v>
      </c>
      <c r="Z432">
        <v>0</v>
      </c>
      <c r="AA432">
        <v>0</v>
      </c>
      <c r="AB432">
        <v>6000000</v>
      </c>
      <c r="AC432" t="s">
        <v>2893</v>
      </c>
      <c r="AD432" t="s">
        <v>2894</v>
      </c>
      <c r="AE432" t="s">
        <v>2898</v>
      </c>
      <c r="AF432" t="s">
        <v>2899</v>
      </c>
      <c r="AG432" t="s">
        <v>98</v>
      </c>
      <c r="AH432" t="s">
        <v>127</v>
      </c>
      <c r="AI432" t="s">
        <v>128</v>
      </c>
      <c r="AJ432" t="s">
        <v>1311</v>
      </c>
      <c r="AK432" t="s">
        <v>1312</v>
      </c>
      <c r="AL432" t="s">
        <v>1313</v>
      </c>
      <c r="AM432" t="s">
        <v>1314</v>
      </c>
    </row>
    <row r="433" spans="1:39" x14ac:dyDescent="0.3">
      <c r="A433" t="s">
        <v>24</v>
      </c>
      <c r="B433" t="s">
        <v>25</v>
      </c>
      <c r="C433" t="s">
        <v>26</v>
      </c>
      <c r="D433" t="s">
        <v>27</v>
      </c>
      <c r="E433" t="s">
        <v>28</v>
      </c>
      <c r="F433" t="s">
        <v>29</v>
      </c>
      <c r="G433" t="s">
        <v>115</v>
      </c>
      <c r="H433" t="s">
        <v>116</v>
      </c>
      <c r="I433" t="s">
        <v>117</v>
      </c>
      <c r="J433" t="s">
        <v>118</v>
      </c>
      <c r="K433" t="s">
        <v>129</v>
      </c>
      <c r="L433" t="s">
        <v>130</v>
      </c>
      <c r="M433" t="s">
        <v>179</v>
      </c>
      <c r="N433" t="s">
        <v>180</v>
      </c>
      <c r="O433" t="s">
        <v>122</v>
      </c>
      <c r="P433" t="s">
        <v>196</v>
      </c>
      <c r="Q433" t="s">
        <v>55</v>
      </c>
      <c r="R433" t="s">
        <v>200</v>
      </c>
      <c r="S433" t="s">
        <v>42</v>
      </c>
      <c r="T433" t="s">
        <v>43</v>
      </c>
      <c r="U433" t="s">
        <v>2900</v>
      </c>
      <c r="V433">
        <v>4000000</v>
      </c>
      <c r="W433">
        <v>0</v>
      </c>
      <c r="Y433">
        <v>0</v>
      </c>
      <c r="Z433">
        <v>0</v>
      </c>
      <c r="AA433">
        <v>0</v>
      </c>
      <c r="AB433">
        <v>4000000</v>
      </c>
      <c r="AC433" t="s">
        <v>2893</v>
      </c>
      <c r="AD433" t="s">
        <v>2894</v>
      </c>
      <c r="AE433" t="s">
        <v>2901</v>
      </c>
      <c r="AF433" t="s">
        <v>2902</v>
      </c>
      <c r="AG433" t="s">
        <v>98</v>
      </c>
      <c r="AH433" t="s">
        <v>127</v>
      </c>
      <c r="AI433" t="s">
        <v>128</v>
      </c>
      <c r="AJ433" t="s">
        <v>1311</v>
      </c>
      <c r="AK433" t="s">
        <v>1312</v>
      </c>
      <c r="AL433" t="s">
        <v>1313</v>
      </c>
      <c r="AM433" t="s">
        <v>1314</v>
      </c>
    </row>
    <row r="434" spans="1:39" x14ac:dyDescent="0.3">
      <c r="A434" t="s">
        <v>24</v>
      </c>
      <c r="B434" t="s">
        <v>25</v>
      </c>
      <c r="C434" t="s">
        <v>26</v>
      </c>
      <c r="D434" t="s">
        <v>27</v>
      </c>
      <c r="E434" t="s">
        <v>28</v>
      </c>
      <c r="F434" t="s">
        <v>29</v>
      </c>
      <c r="G434" t="s">
        <v>115</v>
      </c>
      <c r="H434" t="s">
        <v>116</v>
      </c>
      <c r="I434" t="s">
        <v>117</v>
      </c>
      <c r="J434" t="s">
        <v>118</v>
      </c>
      <c r="K434" t="s">
        <v>129</v>
      </c>
      <c r="L434" t="s">
        <v>130</v>
      </c>
      <c r="M434" t="s">
        <v>179</v>
      </c>
      <c r="N434" t="s">
        <v>180</v>
      </c>
      <c r="O434" t="s">
        <v>122</v>
      </c>
      <c r="P434" t="s">
        <v>196</v>
      </c>
      <c r="Q434" t="s">
        <v>55</v>
      </c>
      <c r="R434" t="s">
        <v>200</v>
      </c>
      <c r="S434" t="s">
        <v>42</v>
      </c>
      <c r="T434" t="s">
        <v>43</v>
      </c>
      <c r="U434" t="s">
        <v>2903</v>
      </c>
      <c r="V434">
        <v>6000000</v>
      </c>
      <c r="W434">
        <v>0</v>
      </c>
      <c r="Y434">
        <v>0</v>
      </c>
      <c r="Z434">
        <v>0</v>
      </c>
      <c r="AA434">
        <v>0</v>
      </c>
      <c r="AB434">
        <v>6000000</v>
      </c>
      <c r="AC434" t="s">
        <v>2893</v>
      </c>
      <c r="AD434" t="s">
        <v>2894</v>
      </c>
      <c r="AE434" t="s">
        <v>2904</v>
      </c>
      <c r="AF434" t="s">
        <v>2905</v>
      </c>
      <c r="AG434" t="s">
        <v>98</v>
      </c>
      <c r="AH434" t="s">
        <v>127</v>
      </c>
      <c r="AI434" t="s">
        <v>128</v>
      </c>
      <c r="AJ434" t="s">
        <v>1311</v>
      </c>
      <c r="AK434" t="s">
        <v>1312</v>
      </c>
      <c r="AL434" t="s">
        <v>1313</v>
      </c>
      <c r="AM434" t="s">
        <v>1314</v>
      </c>
    </row>
    <row r="435" spans="1:39" x14ac:dyDescent="0.3">
      <c r="A435" t="s">
        <v>24</v>
      </c>
      <c r="B435" t="s">
        <v>25</v>
      </c>
      <c r="C435" t="s">
        <v>26</v>
      </c>
      <c r="D435" t="s">
        <v>27</v>
      </c>
      <c r="E435" t="s">
        <v>28</v>
      </c>
      <c r="F435" t="s">
        <v>29</v>
      </c>
      <c r="G435" t="s">
        <v>115</v>
      </c>
      <c r="H435" t="s">
        <v>116</v>
      </c>
      <c r="I435" t="s">
        <v>117</v>
      </c>
      <c r="J435" t="s">
        <v>118</v>
      </c>
      <c r="K435" t="s">
        <v>129</v>
      </c>
      <c r="L435" t="s">
        <v>130</v>
      </c>
      <c r="M435" t="s">
        <v>179</v>
      </c>
      <c r="N435" t="s">
        <v>180</v>
      </c>
      <c r="O435" t="s">
        <v>122</v>
      </c>
      <c r="P435" t="s">
        <v>196</v>
      </c>
      <c r="Q435" t="s">
        <v>55</v>
      </c>
      <c r="R435" t="s">
        <v>200</v>
      </c>
      <c r="S435" t="s">
        <v>47</v>
      </c>
      <c r="T435" t="s">
        <v>48</v>
      </c>
      <c r="U435" t="s">
        <v>2906</v>
      </c>
      <c r="V435">
        <v>40000000</v>
      </c>
      <c r="W435">
        <v>0</v>
      </c>
      <c r="Y435">
        <v>0</v>
      </c>
      <c r="Z435">
        <v>0</v>
      </c>
      <c r="AA435">
        <v>0</v>
      </c>
      <c r="AB435">
        <v>40000000</v>
      </c>
      <c r="AC435" t="s">
        <v>2893</v>
      </c>
      <c r="AD435" t="s">
        <v>2907</v>
      </c>
      <c r="AE435" t="s">
        <v>2908</v>
      </c>
      <c r="AF435" t="s">
        <v>2909</v>
      </c>
      <c r="AG435" t="s">
        <v>98</v>
      </c>
      <c r="AH435" t="s">
        <v>127</v>
      </c>
      <c r="AI435" t="s">
        <v>128</v>
      </c>
      <c r="AJ435" t="s">
        <v>1311</v>
      </c>
      <c r="AK435" t="s">
        <v>1312</v>
      </c>
      <c r="AL435" t="s">
        <v>1336</v>
      </c>
      <c r="AM435" t="s">
        <v>1314</v>
      </c>
    </row>
    <row r="436" spans="1:39" x14ac:dyDescent="0.3">
      <c r="A436" t="s">
        <v>24</v>
      </c>
      <c r="B436" t="s">
        <v>25</v>
      </c>
      <c r="C436" t="s">
        <v>26</v>
      </c>
      <c r="D436" t="s">
        <v>27</v>
      </c>
      <c r="E436" t="s">
        <v>28</v>
      </c>
      <c r="F436" t="s">
        <v>29</v>
      </c>
      <c r="G436" t="s">
        <v>115</v>
      </c>
      <c r="H436" t="s">
        <v>116</v>
      </c>
      <c r="I436" t="s">
        <v>117</v>
      </c>
      <c r="J436" t="s">
        <v>118</v>
      </c>
      <c r="K436" t="s">
        <v>129</v>
      </c>
      <c r="L436" t="s">
        <v>130</v>
      </c>
      <c r="M436" t="s">
        <v>179</v>
      </c>
      <c r="N436" t="s">
        <v>180</v>
      </c>
      <c r="O436" t="s">
        <v>122</v>
      </c>
      <c r="P436" t="s">
        <v>196</v>
      </c>
      <c r="Q436" t="s">
        <v>55</v>
      </c>
      <c r="R436" t="s">
        <v>200</v>
      </c>
      <c r="S436" t="s">
        <v>72</v>
      </c>
      <c r="T436" t="s">
        <v>73</v>
      </c>
      <c r="U436" t="s">
        <v>2910</v>
      </c>
      <c r="V436">
        <v>3000000</v>
      </c>
      <c r="W436">
        <v>0</v>
      </c>
      <c r="Y436">
        <v>0</v>
      </c>
      <c r="Z436">
        <v>0</v>
      </c>
      <c r="AA436">
        <v>0</v>
      </c>
      <c r="AB436">
        <v>3000000</v>
      </c>
      <c r="AC436" t="s">
        <v>2893</v>
      </c>
      <c r="AD436" t="s">
        <v>2911</v>
      </c>
      <c r="AE436" t="s">
        <v>2912</v>
      </c>
      <c r="AF436" t="s">
        <v>2913</v>
      </c>
      <c r="AG436" t="s">
        <v>98</v>
      </c>
      <c r="AH436" t="s">
        <v>127</v>
      </c>
      <c r="AI436" t="s">
        <v>128</v>
      </c>
      <c r="AJ436" t="s">
        <v>1311</v>
      </c>
      <c r="AK436" t="s">
        <v>1312</v>
      </c>
      <c r="AL436" t="s">
        <v>1336</v>
      </c>
      <c r="AM436" t="s">
        <v>1314</v>
      </c>
    </row>
    <row r="437" spans="1:39" x14ac:dyDescent="0.3">
      <c r="A437" t="s">
        <v>24</v>
      </c>
      <c r="B437" t="s">
        <v>25</v>
      </c>
      <c r="C437" t="s">
        <v>26</v>
      </c>
      <c r="D437" t="s">
        <v>27</v>
      </c>
      <c r="E437" t="s">
        <v>28</v>
      </c>
      <c r="F437" t="s">
        <v>29</v>
      </c>
      <c r="G437" t="s">
        <v>115</v>
      </c>
      <c r="H437" t="s">
        <v>116</v>
      </c>
      <c r="I437" t="s">
        <v>117</v>
      </c>
      <c r="J437" t="s">
        <v>118</v>
      </c>
      <c r="K437" t="s">
        <v>129</v>
      </c>
      <c r="L437" t="s">
        <v>130</v>
      </c>
      <c r="M437" t="s">
        <v>179</v>
      </c>
      <c r="N437" t="s">
        <v>180</v>
      </c>
      <c r="O437" t="s">
        <v>122</v>
      </c>
      <c r="P437" t="s">
        <v>196</v>
      </c>
      <c r="Q437" t="s">
        <v>59</v>
      </c>
      <c r="R437" t="s">
        <v>201</v>
      </c>
      <c r="S437" t="s">
        <v>42</v>
      </c>
      <c r="T437" t="s">
        <v>43</v>
      </c>
      <c r="U437" t="s">
        <v>2914</v>
      </c>
      <c r="V437">
        <v>6000000</v>
      </c>
      <c r="W437">
        <v>0</v>
      </c>
      <c r="Y437">
        <v>0</v>
      </c>
      <c r="Z437">
        <v>0</v>
      </c>
      <c r="AA437">
        <v>0</v>
      </c>
      <c r="AB437">
        <v>6000000</v>
      </c>
      <c r="AC437" t="s">
        <v>2915</v>
      </c>
      <c r="AD437" t="s">
        <v>2916</v>
      </c>
      <c r="AE437" t="s">
        <v>2917</v>
      </c>
      <c r="AF437" t="s">
        <v>2918</v>
      </c>
      <c r="AG437" t="s">
        <v>98</v>
      </c>
      <c r="AH437" t="s">
        <v>127</v>
      </c>
      <c r="AI437" t="s">
        <v>128</v>
      </c>
      <c r="AJ437" t="s">
        <v>1311</v>
      </c>
      <c r="AK437" t="s">
        <v>1312</v>
      </c>
      <c r="AL437" t="s">
        <v>1313</v>
      </c>
      <c r="AM437" t="s">
        <v>1314</v>
      </c>
    </row>
    <row r="438" spans="1:39" x14ac:dyDescent="0.3">
      <c r="A438" t="s">
        <v>24</v>
      </c>
      <c r="B438" t="s">
        <v>25</v>
      </c>
      <c r="C438" t="s">
        <v>26</v>
      </c>
      <c r="D438" t="s">
        <v>27</v>
      </c>
      <c r="E438" t="s">
        <v>28</v>
      </c>
      <c r="F438" t="s">
        <v>29</v>
      </c>
      <c r="G438" t="s">
        <v>115</v>
      </c>
      <c r="H438" t="s">
        <v>116</v>
      </c>
      <c r="I438" t="s">
        <v>117</v>
      </c>
      <c r="J438" t="s">
        <v>118</v>
      </c>
      <c r="K438" t="s">
        <v>129</v>
      </c>
      <c r="L438" t="s">
        <v>130</v>
      </c>
      <c r="M438" t="s">
        <v>179</v>
      </c>
      <c r="N438" t="s">
        <v>180</v>
      </c>
      <c r="O438" t="s">
        <v>122</v>
      </c>
      <c r="P438" t="s">
        <v>196</v>
      </c>
      <c r="Q438" t="s">
        <v>59</v>
      </c>
      <c r="R438" t="s">
        <v>201</v>
      </c>
      <c r="S438" t="s">
        <v>42</v>
      </c>
      <c r="T438" t="s">
        <v>43</v>
      </c>
      <c r="U438" t="s">
        <v>2919</v>
      </c>
      <c r="V438">
        <v>6000000</v>
      </c>
      <c r="W438">
        <v>0</v>
      </c>
      <c r="Y438">
        <v>0</v>
      </c>
      <c r="Z438">
        <v>0</v>
      </c>
      <c r="AA438">
        <v>0</v>
      </c>
      <c r="AB438">
        <v>6000000</v>
      </c>
      <c r="AC438" t="s">
        <v>2915</v>
      </c>
      <c r="AD438" t="s">
        <v>2916</v>
      </c>
      <c r="AE438" t="s">
        <v>2920</v>
      </c>
      <c r="AF438" t="s">
        <v>2921</v>
      </c>
      <c r="AG438" t="s">
        <v>98</v>
      </c>
      <c r="AH438" t="s">
        <v>127</v>
      </c>
      <c r="AI438" t="s">
        <v>128</v>
      </c>
      <c r="AJ438" t="s">
        <v>1311</v>
      </c>
      <c r="AK438" t="s">
        <v>1312</v>
      </c>
      <c r="AL438" t="s">
        <v>1313</v>
      </c>
      <c r="AM438" t="s">
        <v>1314</v>
      </c>
    </row>
    <row r="439" spans="1:39" x14ac:dyDescent="0.3">
      <c r="A439" t="s">
        <v>24</v>
      </c>
      <c r="B439" t="s">
        <v>25</v>
      </c>
      <c r="C439" t="s">
        <v>26</v>
      </c>
      <c r="D439" t="s">
        <v>27</v>
      </c>
      <c r="E439" t="s">
        <v>28</v>
      </c>
      <c r="F439" t="s">
        <v>29</v>
      </c>
      <c r="G439" t="s">
        <v>115</v>
      </c>
      <c r="H439" t="s">
        <v>116</v>
      </c>
      <c r="I439" t="s">
        <v>117</v>
      </c>
      <c r="J439" t="s">
        <v>118</v>
      </c>
      <c r="K439" t="s">
        <v>129</v>
      </c>
      <c r="L439" t="s">
        <v>130</v>
      </c>
      <c r="M439" t="s">
        <v>179</v>
      </c>
      <c r="N439" t="s">
        <v>180</v>
      </c>
      <c r="O439" t="s">
        <v>122</v>
      </c>
      <c r="P439" t="s">
        <v>196</v>
      </c>
      <c r="Q439" t="s">
        <v>59</v>
      </c>
      <c r="R439" t="s">
        <v>201</v>
      </c>
      <c r="S439" t="s">
        <v>42</v>
      </c>
      <c r="T439" t="s">
        <v>43</v>
      </c>
      <c r="U439" t="s">
        <v>2922</v>
      </c>
      <c r="V439">
        <v>4000000</v>
      </c>
      <c r="W439">
        <v>0</v>
      </c>
      <c r="Y439">
        <v>0</v>
      </c>
      <c r="Z439">
        <v>0</v>
      </c>
      <c r="AA439">
        <v>0</v>
      </c>
      <c r="AB439">
        <v>4000000</v>
      </c>
      <c r="AC439" t="s">
        <v>2915</v>
      </c>
      <c r="AD439" t="s">
        <v>2916</v>
      </c>
      <c r="AE439" t="s">
        <v>2923</v>
      </c>
      <c r="AF439" t="s">
        <v>2924</v>
      </c>
      <c r="AG439" t="s">
        <v>98</v>
      </c>
      <c r="AH439" t="s">
        <v>127</v>
      </c>
      <c r="AI439" t="s">
        <v>128</v>
      </c>
      <c r="AJ439" t="s">
        <v>1311</v>
      </c>
      <c r="AK439" t="s">
        <v>1312</v>
      </c>
      <c r="AL439" t="s">
        <v>1313</v>
      </c>
      <c r="AM439" t="s">
        <v>1314</v>
      </c>
    </row>
    <row r="440" spans="1:39" x14ac:dyDescent="0.3">
      <c r="A440" t="s">
        <v>24</v>
      </c>
      <c r="B440" t="s">
        <v>25</v>
      </c>
      <c r="C440" t="s">
        <v>26</v>
      </c>
      <c r="D440" t="s">
        <v>27</v>
      </c>
      <c r="E440" t="s">
        <v>28</v>
      </c>
      <c r="F440" t="s">
        <v>29</v>
      </c>
      <c r="G440" t="s">
        <v>115</v>
      </c>
      <c r="H440" t="s">
        <v>116</v>
      </c>
      <c r="I440" t="s">
        <v>117</v>
      </c>
      <c r="J440" t="s">
        <v>118</v>
      </c>
      <c r="K440" t="s">
        <v>129</v>
      </c>
      <c r="L440" t="s">
        <v>130</v>
      </c>
      <c r="M440" t="s">
        <v>179</v>
      </c>
      <c r="N440" t="s">
        <v>180</v>
      </c>
      <c r="O440" t="s">
        <v>122</v>
      </c>
      <c r="P440" t="s">
        <v>196</v>
      </c>
      <c r="Q440" t="s">
        <v>59</v>
      </c>
      <c r="R440" t="s">
        <v>201</v>
      </c>
      <c r="S440" t="s">
        <v>42</v>
      </c>
      <c r="T440" t="s">
        <v>43</v>
      </c>
      <c r="U440" t="s">
        <v>2925</v>
      </c>
      <c r="V440">
        <v>6000000</v>
      </c>
      <c r="W440">
        <v>0</v>
      </c>
      <c r="Y440">
        <v>0</v>
      </c>
      <c r="Z440">
        <v>0</v>
      </c>
      <c r="AA440">
        <v>0</v>
      </c>
      <c r="AB440">
        <v>6000000</v>
      </c>
      <c r="AC440" t="s">
        <v>2915</v>
      </c>
      <c r="AD440" t="s">
        <v>2916</v>
      </c>
      <c r="AE440" t="s">
        <v>2926</v>
      </c>
      <c r="AF440" t="s">
        <v>2927</v>
      </c>
      <c r="AG440" t="s">
        <v>98</v>
      </c>
      <c r="AH440" t="s">
        <v>127</v>
      </c>
      <c r="AI440" t="s">
        <v>128</v>
      </c>
      <c r="AJ440" t="s">
        <v>1311</v>
      </c>
      <c r="AK440" t="s">
        <v>1312</v>
      </c>
      <c r="AL440" t="s">
        <v>1313</v>
      </c>
      <c r="AM440" t="s">
        <v>1314</v>
      </c>
    </row>
    <row r="441" spans="1:39" x14ac:dyDescent="0.3">
      <c r="A441" t="s">
        <v>24</v>
      </c>
      <c r="B441" t="s">
        <v>25</v>
      </c>
      <c r="C441" t="s">
        <v>26</v>
      </c>
      <c r="D441" t="s">
        <v>27</v>
      </c>
      <c r="E441" t="s">
        <v>28</v>
      </c>
      <c r="F441" t="s">
        <v>29</v>
      </c>
      <c r="G441" t="s">
        <v>115</v>
      </c>
      <c r="H441" t="s">
        <v>116</v>
      </c>
      <c r="I441" t="s">
        <v>117</v>
      </c>
      <c r="J441" t="s">
        <v>118</v>
      </c>
      <c r="K441" t="s">
        <v>129</v>
      </c>
      <c r="L441" t="s">
        <v>130</v>
      </c>
      <c r="M441" t="s">
        <v>179</v>
      </c>
      <c r="N441" t="s">
        <v>180</v>
      </c>
      <c r="O441" t="s">
        <v>122</v>
      </c>
      <c r="P441" t="s">
        <v>196</v>
      </c>
      <c r="Q441" t="s">
        <v>59</v>
      </c>
      <c r="R441" t="s">
        <v>201</v>
      </c>
      <c r="S441" t="s">
        <v>83</v>
      </c>
      <c r="T441" t="s">
        <v>84</v>
      </c>
      <c r="U441" t="s">
        <v>2928</v>
      </c>
      <c r="V441">
        <v>26250000</v>
      </c>
      <c r="W441">
        <v>0</v>
      </c>
      <c r="Y441">
        <v>0</v>
      </c>
      <c r="Z441">
        <v>0</v>
      </c>
      <c r="AA441">
        <v>0</v>
      </c>
      <c r="AB441">
        <v>26250000</v>
      </c>
      <c r="AC441" t="s">
        <v>2915</v>
      </c>
      <c r="AD441" t="s">
        <v>2929</v>
      </c>
      <c r="AE441" t="s">
        <v>2930</v>
      </c>
      <c r="AF441" t="s">
        <v>2931</v>
      </c>
      <c r="AG441" t="s">
        <v>98</v>
      </c>
      <c r="AH441" t="s">
        <v>127</v>
      </c>
      <c r="AI441" t="s">
        <v>128</v>
      </c>
      <c r="AJ441" t="s">
        <v>1311</v>
      </c>
      <c r="AK441" t="s">
        <v>1312</v>
      </c>
      <c r="AL441" t="s">
        <v>1485</v>
      </c>
      <c r="AM441" t="s">
        <v>1314</v>
      </c>
    </row>
    <row r="442" spans="1:39" x14ac:dyDescent="0.3">
      <c r="A442" t="s">
        <v>24</v>
      </c>
      <c r="B442" t="s">
        <v>25</v>
      </c>
      <c r="C442" t="s">
        <v>26</v>
      </c>
      <c r="D442" t="s">
        <v>27</v>
      </c>
      <c r="E442" t="s">
        <v>28</v>
      </c>
      <c r="F442" t="s">
        <v>29</v>
      </c>
      <c r="G442" t="s">
        <v>115</v>
      </c>
      <c r="H442" t="s">
        <v>116</v>
      </c>
      <c r="I442" t="s">
        <v>117</v>
      </c>
      <c r="J442" t="s">
        <v>118</v>
      </c>
      <c r="K442" t="s">
        <v>129</v>
      </c>
      <c r="L442" t="s">
        <v>130</v>
      </c>
      <c r="M442" t="s">
        <v>179</v>
      </c>
      <c r="N442" t="s">
        <v>180</v>
      </c>
      <c r="O442" t="s">
        <v>122</v>
      </c>
      <c r="P442" t="s">
        <v>196</v>
      </c>
      <c r="Q442" t="s">
        <v>59</v>
      </c>
      <c r="R442" t="s">
        <v>201</v>
      </c>
      <c r="S442" t="s">
        <v>47</v>
      </c>
      <c r="T442" t="s">
        <v>48</v>
      </c>
      <c r="U442" t="s">
        <v>2932</v>
      </c>
      <c r="V442">
        <v>32435000</v>
      </c>
      <c r="W442">
        <v>0</v>
      </c>
      <c r="Y442">
        <v>1380000</v>
      </c>
      <c r="Z442">
        <v>1380000</v>
      </c>
      <c r="AA442">
        <v>4.2546631724988439E-2</v>
      </c>
      <c r="AB442">
        <v>31055000</v>
      </c>
      <c r="AC442" t="s">
        <v>2915</v>
      </c>
      <c r="AD442" t="s">
        <v>2933</v>
      </c>
      <c r="AE442" t="s">
        <v>2934</v>
      </c>
      <c r="AF442" t="s">
        <v>2935</v>
      </c>
      <c r="AG442" t="s">
        <v>98</v>
      </c>
      <c r="AH442" t="s">
        <v>127</v>
      </c>
      <c r="AI442" t="s">
        <v>128</v>
      </c>
      <c r="AJ442" t="s">
        <v>1311</v>
      </c>
      <c r="AK442" t="s">
        <v>1312</v>
      </c>
      <c r="AL442" t="s">
        <v>1336</v>
      </c>
      <c r="AM442" t="s">
        <v>1314</v>
      </c>
    </row>
    <row r="443" spans="1:39" x14ac:dyDescent="0.3">
      <c r="A443" t="s">
        <v>24</v>
      </c>
      <c r="B443" t="s">
        <v>25</v>
      </c>
      <c r="C443" t="s">
        <v>26</v>
      </c>
      <c r="D443" t="s">
        <v>27</v>
      </c>
      <c r="E443" t="s">
        <v>28</v>
      </c>
      <c r="F443" t="s">
        <v>29</v>
      </c>
      <c r="G443" t="s">
        <v>115</v>
      </c>
      <c r="H443" t="s">
        <v>116</v>
      </c>
      <c r="I443" t="s">
        <v>117</v>
      </c>
      <c r="J443" t="s">
        <v>118</v>
      </c>
      <c r="K443" t="s">
        <v>129</v>
      </c>
      <c r="L443" t="s">
        <v>130</v>
      </c>
      <c r="M443" t="s">
        <v>179</v>
      </c>
      <c r="N443" t="s">
        <v>180</v>
      </c>
      <c r="O443" t="s">
        <v>122</v>
      </c>
      <c r="P443" t="s">
        <v>196</v>
      </c>
      <c r="Q443" t="s">
        <v>59</v>
      </c>
      <c r="R443" t="s">
        <v>201</v>
      </c>
      <c r="S443" t="s">
        <v>72</v>
      </c>
      <c r="T443" t="s">
        <v>73</v>
      </c>
      <c r="U443" t="s">
        <v>2936</v>
      </c>
      <c r="V443">
        <v>2100000</v>
      </c>
      <c r="W443">
        <v>0</v>
      </c>
      <c r="Y443">
        <v>0</v>
      </c>
      <c r="Z443">
        <v>0</v>
      </c>
      <c r="AA443">
        <v>0</v>
      </c>
      <c r="AB443">
        <v>2100000</v>
      </c>
      <c r="AC443" t="s">
        <v>2915</v>
      </c>
      <c r="AD443" t="s">
        <v>2937</v>
      </c>
      <c r="AE443" t="s">
        <v>2938</v>
      </c>
      <c r="AF443" t="s">
        <v>2939</v>
      </c>
      <c r="AG443" t="s">
        <v>98</v>
      </c>
      <c r="AH443" t="s">
        <v>127</v>
      </c>
      <c r="AI443" t="s">
        <v>128</v>
      </c>
      <c r="AJ443" t="s">
        <v>1311</v>
      </c>
      <c r="AK443" t="s">
        <v>1312</v>
      </c>
      <c r="AL443" t="s">
        <v>1336</v>
      </c>
      <c r="AM443" t="s">
        <v>1314</v>
      </c>
    </row>
    <row r="444" spans="1:39" x14ac:dyDescent="0.3">
      <c r="A444" t="s">
        <v>24</v>
      </c>
      <c r="B444" t="s">
        <v>25</v>
      </c>
      <c r="C444" t="s">
        <v>26</v>
      </c>
      <c r="D444" t="s">
        <v>27</v>
      </c>
      <c r="E444" t="s">
        <v>28</v>
      </c>
      <c r="F444" t="s">
        <v>29</v>
      </c>
      <c r="G444" t="s">
        <v>115</v>
      </c>
      <c r="H444" t="s">
        <v>116</v>
      </c>
      <c r="I444" t="s">
        <v>117</v>
      </c>
      <c r="J444" t="s">
        <v>118</v>
      </c>
      <c r="K444" t="s">
        <v>129</v>
      </c>
      <c r="L444" t="s">
        <v>130</v>
      </c>
      <c r="M444" t="s">
        <v>179</v>
      </c>
      <c r="N444" t="s">
        <v>180</v>
      </c>
      <c r="O444" t="s">
        <v>122</v>
      </c>
      <c r="P444" t="s">
        <v>196</v>
      </c>
      <c r="Q444" t="s">
        <v>76</v>
      </c>
      <c r="R444" t="s">
        <v>202</v>
      </c>
      <c r="S444" t="s">
        <v>42</v>
      </c>
      <c r="T444" t="s">
        <v>43</v>
      </c>
      <c r="U444" t="s">
        <v>2940</v>
      </c>
      <c r="V444">
        <v>12000000</v>
      </c>
      <c r="W444">
        <v>0</v>
      </c>
      <c r="Y444">
        <v>0</v>
      </c>
      <c r="Z444">
        <v>0</v>
      </c>
      <c r="AA444">
        <v>0</v>
      </c>
      <c r="AB444">
        <v>12000000</v>
      </c>
      <c r="AC444" t="s">
        <v>2941</v>
      </c>
      <c r="AD444" t="s">
        <v>2942</v>
      </c>
      <c r="AE444" t="s">
        <v>2943</v>
      </c>
      <c r="AF444" t="s">
        <v>2944</v>
      </c>
      <c r="AG444" t="s">
        <v>98</v>
      </c>
      <c r="AH444" t="s">
        <v>108</v>
      </c>
      <c r="AI444" t="s">
        <v>109</v>
      </c>
      <c r="AJ444" t="s">
        <v>1311</v>
      </c>
      <c r="AK444" t="s">
        <v>1312</v>
      </c>
      <c r="AL444" t="s">
        <v>1313</v>
      </c>
      <c r="AM444" t="s">
        <v>1314</v>
      </c>
    </row>
    <row r="445" spans="1:39" x14ac:dyDescent="0.3">
      <c r="A445" t="s">
        <v>24</v>
      </c>
      <c r="B445" t="s">
        <v>25</v>
      </c>
      <c r="C445" t="s">
        <v>26</v>
      </c>
      <c r="D445" t="s">
        <v>27</v>
      </c>
      <c r="E445" t="s">
        <v>28</v>
      </c>
      <c r="F445" t="s">
        <v>29</v>
      </c>
      <c r="G445" t="s">
        <v>115</v>
      </c>
      <c r="H445" t="s">
        <v>116</v>
      </c>
      <c r="I445" t="s">
        <v>117</v>
      </c>
      <c r="J445" t="s">
        <v>118</v>
      </c>
      <c r="K445" t="s">
        <v>129</v>
      </c>
      <c r="L445" t="s">
        <v>130</v>
      </c>
      <c r="M445" t="s">
        <v>179</v>
      </c>
      <c r="N445" t="s">
        <v>180</v>
      </c>
      <c r="O445" t="s">
        <v>122</v>
      </c>
      <c r="P445" t="s">
        <v>196</v>
      </c>
      <c r="Q445" t="s">
        <v>76</v>
      </c>
      <c r="R445" t="s">
        <v>202</v>
      </c>
      <c r="S445" t="s">
        <v>42</v>
      </c>
      <c r="T445" t="s">
        <v>43</v>
      </c>
      <c r="U445" t="s">
        <v>2945</v>
      </c>
      <c r="V445">
        <v>3000000</v>
      </c>
      <c r="W445">
        <v>0</v>
      </c>
      <c r="Y445">
        <v>0</v>
      </c>
      <c r="Z445">
        <v>0</v>
      </c>
      <c r="AA445">
        <v>0</v>
      </c>
      <c r="AB445">
        <v>3000000</v>
      </c>
      <c r="AC445" t="s">
        <v>2941</v>
      </c>
      <c r="AD445" t="s">
        <v>2942</v>
      </c>
      <c r="AE445" t="s">
        <v>2946</v>
      </c>
      <c r="AF445" t="s">
        <v>2947</v>
      </c>
      <c r="AG445" t="s">
        <v>98</v>
      </c>
      <c r="AH445" t="s">
        <v>108</v>
      </c>
      <c r="AI445" t="s">
        <v>109</v>
      </c>
      <c r="AJ445" t="s">
        <v>1311</v>
      </c>
      <c r="AK445" t="s">
        <v>1312</v>
      </c>
      <c r="AL445" t="s">
        <v>1313</v>
      </c>
      <c r="AM445" t="s">
        <v>1314</v>
      </c>
    </row>
    <row r="446" spans="1:39" x14ac:dyDescent="0.3">
      <c r="A446" t="s">
        <v>24</v>
      </c>
      <c r="B446" t="s">
        <v>25</v>
      </c>
      <c r="C446" t="s">
        <v>26</v>
      </c>
      <c r="D446" t="s">
        <v>27</v>
      </c>
      <c r="E446" t="s">
        <v>28</v>
      </c>
      <c r="F446" t="s">
        <v>29</v>
      </c>
      <c r="G446" t="s">
        <v>115</v>
      </c>
      <c r="H446" t="s">
        <v>116</v>
      </c>
      <c r="I446" t="s">
        <v>117</v>
      </c>
      <c r="J446" t="s">
        <v>118</v>
      </c>
      <c r="K446" t="s">
        <v>129</v>
      </c>
      <c r="L446" t="s">
        <v>130</v>
      </c>
      <c r="M446" t="s">
        <v>179</v>
      </c>
      <c r="N446" t="s">
        <v>180</v>
      </c>
      <c r="O446" t="s">
        <v>122</v>
      </c>
      <c r="P446" t="s">
        <v>196</v>
      </c>
      <c r="Q446" t="s">
        <v>76</v>
      </c>
      <c r="R446" t="s">
        <v>202</v>
      </c>
      <c r="S446" t="s">
        <v>42</v>
      </c>
      <c r="T446" t="s">
        <v>43</v>
      </c>
      <c r="U446" t="s">
        <v>2948</v>
      </c>
      <c r="V446">
        <v>3000000</v>
      </c>
      <c r="W446">
        <v>0</v>
      </c>
      <c r="Y446">
        <v>0</v>
      </c>
      <c r="Z446">
        <v>0</v>
      </c>
      <c r="AA446">
        <v>0</v>
      </c>
      <c r="AB446">
        <v>3000000</v>
      </c>
      <c r="AC446" t="s">
        <v>2941</v>
      </c>
      <c r="AD446" t="s">
        <v>2942</v>
      </c>
      <c r="AE446" t="s">
        <v>2949</v>
      </c>
      <c r="AF446" t="s">
        <v>2950</v>
      </c>
      <c r="AG446" t="s">
        <v>98</v>
      </c>
      <c r="AH446" t="s">
        <v>108</v>
      </c>
      <c r="AI446" t="s">
        <v>109</v>
      </c>
      <c r="AJ446" t="s">
        <v>1311</v>
      </c>
      <c r="AK446" t="s">
        <v>1312</v>
      </c>
      <c r="AL446" t="s">
        <v>1313</v>
      </c>
      <c r="AM446" t="s">
        <v>1314</v>
      </c>
    </row>
    <row r="447" spans="1:39" x14ac:dyDescent="0.3">
      <c r="A447" t="s">
        <v>24</v>
      </c>
      <c r="B447" t="s">
        <v>25</v>
      </c>
      <c r="C447" t="s">
        <v>26</v>
      </c>
      <c r="D447" t="s">
        <v>27</v>
      </c>
      <c r="E447" t="s">
        <v>28</v>
      </c>
      <c r="F447" t="s">
        <v>29</v>
      </c>
      <c r="G447" t="s">
        <v>115</v>
      </c>
      <c r="H447" t="s">
        <v>116</v>
      </c>
      <c r="I447" t="s">
        <v>117</v>
      </c>
      <c r="J447" t="s">
        <v>118</v>
      </c>
      <c r="K447" t="s">
        <v>129</v>
      </c>
      <c r="L447" t="s">
        <v>130</v>
      </c>
      <c r="M447" t="s">
        <v>179</v>
      </c>
      <c r="N447" t="s">
        <v>180</v>
      </c>
      <c r="O447" t="s">
        <v>122</v>
      </c>
      <c r="P447" t="s">
        <v>196</v>
      </c>
      <c r="Q447" t="s">
        <v>76</v>
      </c>
      <c r="R447" t="s">
        <v>202</v>
      </c>
      <c r="S447" t="s">
        <v>42</v>
      </c>
      <c r="T447" t="s">
        <v>43</v>
      </c>
      <c r="U447" t="s">
        <v>2951</v>
      </c>
      <c r="V447">
        <v>2000000</v>
      </c>
      <c r="W447">
        <v>0</v>
      </c>
      <c r="Y447">
        <v>0</v>
      </c>
      <c r="Z447">
        <v>0</v>
      </c>
      <c r="AA447">
        <v>0</v>
      </c>
      <c r="AB447">
        <v>2000000</v>
      </c>
      <c r="AC447" t="s">
        <v>2941</v>
      </c>
      <c r="AD447" t="s">
        <v>2942</v>
      </c>
      <c r="AE447" t="s">
        <v>2952</v>
      </c>
      <c r="AF447" t="s">
        <v>2953</v>
      </c>
      <c r="AG447" t="s">
        <v>98</v>
      </c>
      <c r="AH447" t="s">
        <v>108</v>
      </c>
      <c r="AI447" t="s">
        <v>109</v>
      </c>
      <c r="AJ447" t="s">
        <v>1311</v>
      </c>
      <c r="AK447" t="s">
        <v>1312</v>
      </c>
      <c r="AL447" t="s">
        <v>1313</v>
      </c>
      <c r="AM447" t="s">
        <v>1314</v>
      </c>
    </row>
    <row r="448" spans="1:39" x14ac:dyDescent="0.3">
      <c r="A448" t="s">
        <v>24</v>
      </c>
      <c r="B448" t="s">
        <v>25</v>
      </c>
      <c r="C448" t="s">
        <v>26</v>
      </c>
      <c r="D448" t="s">
        <v>27</v>
      </c>
      <c r="E448" t="s">
        <v>28</v>
      </c>
      <c r="F448" t="s">
        <v>29</v>
      </c>
      <c r="G448" t="s">
        <v>115</v>
      </c>
      <c r="H448" t="s">
        <v>116</v>
      </c>
      <c r="I448" t="s">
        <v>117</v>
      </c>
      <c r="J448" t="s">
        <v>118</v>
      </c>
      <c r="K448" t="s">
        <v>129</v>
      </c>
      <c r="L448" t="s">
        <v>130</v>
      </c>
      <c r="M448" t="s">
        <v>179</v>
      </c>
      <c r="N448" t="s">
        <v>180</v>
      </c>
      <c r="O448" t="s">
        <v>122</v>
      </c>
      <c r="P448" t="s">
        <v>196</v>
      </c>
      <c r="Q448" t="s">
        <v>76</v>
      </c>
      <c r="R448" t="s">
        <v>202</v>
      </c>
      <c r="S448" t="s">
        <v>83</v>
      </c>
      <c r="T448" t="s">
        <v>84</v>
      </c>
      <c r="U448" t="s">
        <v>2954</v>
      </c>
      <c r="V448">
        <v>3000000</v>
      </c>
      <c r="W448">
        <v>0</v>
      </c>
      <c r="Y448">
        <v>0</v>
      </c>
      <c r="Z448">
        <v>0</v>
      </c>
      <c r="AA448">
        <v>0</v>
      </c>
      <c r="AB448">
        <v>3000000</v>
      </c>
      <c r="AC448" t="s">
        <v>2941</v>
      </c>
      <c r="AD448" t="s">
        <v>2955</v>
      </c>
      <c r="AE448" t="s">
        <v>2956</v>
      </c>
      <c r="AF448" t="s">
        <v>2957</v>
      </c>
      <c r="AG448" t="s">
        <v>98</v>
      </c>
      <c r="AH448" t="s">
        <v>108</v>
      </c>
      <c r="AI448" t="s">
        <v>109</v>
      </c>
      <c r="AJ448" t="s">
        <v>1311</v>
      </c>
      <c r="AK448" t="s">
        <v>1312</v>
      </c>
      <c r="AL448" t="s">
        <v>1485</v>
      </c>
      <c r="AM448" t="s">
        <v>1314</v>
      </c>
    </row>
    <row r="449" spans="1:39" x14ac:dyDescent="0.3">
      <c r="A449" t="s">
        <v>24</v>
      </c>
      <c r="B449" t="s">
        <v>25</v>
      </c>
      <c r="C449" t="s">
        <v>26</v>
      </c>
      <c r="D449" t="s">
        <v>27</v>
      </c>
      <c r="E449" t="s">
        <v>28</v>
      </c>
      <c r="F449" t="s">
        <v>29</v>
      </c>
      <c r="G449" t="s">
        <v>115</v>
      </c>
      <c r="H449" t="s">
        <v>116</v>
      </c>
      <c r="I449" t="s">
        <v>117</v>
      </c>
      <c r="J449" t="s">
        <v>118</v>
      </c>
      <c r="K449" t="s">
        <v>129</v>
      </c>
      <c r="L449" t="s">
        <v>130</v>
      </c>
      <c r="M449" t="s">
        <v>179</v>
      </c>
      <c r="N449" t="s">
        <v>180</v>
      </c>
      <c r="O449" t="s">
        <v>122</v>
      </c>
      <c r="P449" t="s">
        <v>196</v>
      </c>
      <c r="Q449" t="s">
        <v>76</v>
      </c>
      <c r="R449" t="s">
        <v>202</v>
      </c>
      <c r="S449" t="s">
        <v>45</v>
      </c>
      <c r="T449" t="s">
        <v>46</v>
      </c>
      <c r="U449" t="s">
        <v>2958</v>
      </c>
      <c r="V449">
        <v>9000000</v>
      </c>
      <c r="W449">
        <v>0</v>
      </c>
      <c r="Y449">
        <v>0</v>
      </c>
      <c r="Z449">
        <v>0</v>
      </c>
      <c r="AA449">
        <v>0</v>
      </c>
      <c r="AB449">
        <v>9000000</v>
      </c>
      <c r="AC449" t="s">
        <v>2941</v>
      </c>
      <c r="AD449" t="s">
        <v>2959</v>
      </c>
      <c r="AE449" t="s">
        <v>2960</v>
      </c>
      <c r="AF449" t="s">
        <v>2961</v>
      </c>
      <c r="AG449" t="s">
        <v>98</v>
      </c>
      <c r="AH449" t="s">
        <v>108</v>
      </c>
      <c r="AI449" t="s">
        <v>109</v>
      </c>
      <c r="AJ449" t="s">
        <v>1311</v>
      </c>
      <c r="AK449" t="s">
        <v>1312</v>
      </c>
      <c r="AL449" t="s">
        <v>1331</v>
      </c>
      <c r="AM449" t="s">
        <v>1314</v>
      </c>
    </row>
    <row r="450" spans="1:39" x14ac:dyDescent="0.3">
      <c r="A450" t="s">
        <v>24</v>
      </c>
      <c r="B450" t="s">
        <v>25</v>
      </c>
      <c r="C450" t="s">
        <v>26</v>
      </c>
      <c r="D450" t="s">
        <v>27</v>
      </c>
      <c r="E450" t="s">
        <v>28</v>
      </c>
      <c r="F450" t="s">
        <v>29</v>
      </c>
      <c r="G450" t="s">
        <v>115</v>
      </c>
      <c r="H450" t="s">
        <v>116</v>
      </c>
      <c r="I450" t="s">
        <v>117</v>
      </c>
      <c r="J450" t="s">
        <v>118</v>
      </c>
      <c r="K450" t="s">
        <v>129</v>
      </c>
      <c r="L450" t="s">
        <v>130</v>
      </c>
      <c r="M450" t="s">
        <v>179</v>
      </c>
      <c r="N450" t="s">
        <v>180</v>
      </c>
      <c r="O450" t="s">
        <v>122</v>
      </c>
      <c r="P450" t="s">
        <v>196</v>
      </c>
      <c r="Q450" t="s">
        <v>76</v>
      </c>
      <c r="R450" t="s">
        <v>202</v>
      </c>
      <c r="S450" t="s">
        <v>47</v>
      </c>
      <c r="T450" t="s">
        <v>48</v>
      </c>
      <c r="U450" t="s">
        <v>2962</v>
      </c>
      <c r="V450">
        <v>18042000</v>
      </c>
      <c r="W450">
        <v>0</v>
      </c>
      <c r="Y450">
        <v>0</v>
      </c>
      <c r="Z450">
        <v>0</v>
      </c>
      <c r="AA450">
        <v>0</v>
      </c>
      <c r="AB450">
        <v>18042000</v>
      </c>
      <c r="AC450" t="s">
        <v>2941</v>
      </c>
      <c r="AD450" t="s">
        <v>2963</v>
      </c>
      <c r="AE450" t="s">
        <v>2964</v>
      </c>
      <c r="AF450" t="s">
        <v>2965</v>
      </c>
      <c r="AG450" t="s">
        <v>98</v>
      </c>
      <c r="AH450" t="s">
        <v>108</v>
      </c>
      <c r="AI450" t="s">
        <v>109</v>
      </c>
      <c r="AJ450" t="s">
        <v>1311</v>
      </c>
      <c r="AK450" t="s">
        <v>1312</v>
      </c>
      <c r="AL450" t="s">
        <v>1336</v>
      </c>
      <c r="AM450" t="s">
        <v>1314</v>
      </c>
    </row>
    <row r="451" spans="1:39" x14ac:dyDescent="0.3">
      <c r="A451" t="s">
        <v>24</v>
      </c>
      <c r="B451" t="s">
        <v>25</v>
      </c>
      <c r="C451" t="s">
        <v>26</v>
      </c>
      <c r="D451" t="s">
        <v>27</v>
      </c>
      <c r="E451" t="s">
        <v>28</v>
      </c>
      <c r="F451" t="s">
        <v>29</v>
      </c>
      <c r="G451" t="s">
        <v>115</v>
      </c>
      <c r="H451" t="s">
        <v>116</v>
      </c>
      <c r="I451" t="s">
        <v>117</v>
      </c>
      <c r="J451" t="s">
        <v>118</v>
      </c>
      <c r="K451" t="s">
        <v>129</v>
      </c>
      <c r="L451" t="s">
        <v>130</v>
      </c>
      <c r="M451" t="s">
        <v>179</v>
      </c>
      <c r="N451" t="s">
        <v>180</v>
      </c>
      <c r="O451" t="s">
        <v>122</v>
      </c>
      <c r="P451" t="s">
        <v>196</v>
      </c>
      <c r="Q451" t="s">
        <v>144</v>
      </c>
      <c r="R451" t="s">
        <v>203</v>
      </c>
      <c r="S451" t="s">
        <v>42</v>
      </c>
      <c r="T451" t="s">
        <v>43</v>
      </c>
      <c r="U451" t="s">
        <v>2966</v>
      </c>
      <c r="V451">
        <v>16800000</v>
      </c>
      <c r="W451">
        <v>0</v>
      </c>
      <c r="Y451">
        <v>0</v>
      </c>
      <c r="Z451">
        <v>0</v>
      </c>
      <c r="AA451">
        <v>0</v>
      </c>
      <c r="AB451">
        <v>16800000</v>
      </c>
      <c r="AC451" t="s">
        <v>2967</v>
      </c>
      <c r="AD451" t="s">
        <v>2968</v>
      </c>
      <c r="AE451" t="s">
        <v>2969</v>
      </c>
      <c r="AF451" t="s">
        <v>2970</v>
      </c>
      <c r="AG451" t="s">
        <v>98</v>
      </c>
      <c r="AH451" t="s">
        <v>99</v>
      </c>
      <c r="AI451" t="s">
        <v>100</v>
      </c>
      <c r="AJ451" t="s">
        <v>1311</v>
      </c>
      <c r="AK451" t="s">
        <v>1312</v>
      </c>
      <c r="AL451" t="s">
        <v>1313</v>
      </c>
      <c r="AM451" t="s">
        <v>1314</v>
      </c>
    </row>
    <row r="452" spans="1:39" x14ac:dyDescent="0.3">
      <c r="A452" t="s">
        <v>24</v>
      </c>
      <c r="B452" t="s">
        <v>25</v>
      </c>
      <c r="C452" t="s">
        <v>26</v>
      </c>
      <c r="D452" t="s">
        <v>27</v>
      </c>
      <c r="E452" t="s">
        <v>28</v>
      </c>
      <c r="F452" t="s">
        <v>29</v>
      </c>
      <c r="G452" t="s">
        <v>115</v>
      </c>
      <c r="H452" t="s">
        <v>116</v>
      </c>
      <c r="I452" t="s">
        <v>117</v>
      </c>
      <c r="J452" t="s">
        <v>118</v>
      </c>
      <c r="K452" t="s">
        <v>129</v>
      </c>
      <c r="L452" t="s">
        <v>130</v>
      </c>
      <c r="M452" t="s">
        <v>179</v>
      </c>
      <c r="N452" t="s">
        <v>180</v>
      </c>
      <c r="O452" t="s">
        <v>122</v>
      </c>
      <c r="P452" t="s">
        <v>196</v>
      </c>
      <c r="Q452" t="s">
        <v>144</v>
      </c>
      <c r="R452" t="s">
        <v>203</v>
      </c>
      <c r="S452" t="s">
        <v>42</v>
      </c>
      <c r="T452" t="s">
        <v>43</v>
      </c>
      <c r="U452" t="s">
        <v>2971</v>
      </c>
      <c r="V452">
        <v>3000000</v>
      </c>
      <c r="W452">
        <v>0</v>
      </c>
      <c r="Y452">
        <v>0</v>
      </c>
      <c r="Z452">
        <v>0</v>
      </c>
      <c r="AA452">
        <v>0</v>
      </c>
      <c r="AB452">
        <v>3000000</v>
      </c>
      <c r="AC452" t="s">
        <v>2967</v>
      </c>
      <c r="AD452" t="s">
        <v>2968</v>
      </c>
      <c r="AE452" t="s">
        <v>2972</v>
      </c>
      <c r="AF452" t="s">
        <v>2973</v>
      </c>
      <c r="AG452" t="s">
        <v>98</v>
      </c>
      <c r="AH452" t="s">
        <v>99</v>
      </c>
      <c r="AI452" t="s">
        <v>100</v>
      </c>
      <c r="AJ452" t="s">
        <v>1311</v>
      </c>
      <c r="AK452" t="s">
        <v>1312</v>
      </c>
      <c r="AL452" t="s">
        <v>1313</v>
      </c>
      <c r="AM452" t="s">
        <v>1314</v>
      </c>
    </row>
    <row r="453" spans="1:39" x14ac:dyDescent="0.3">
      <c r="A453" t="s">
        <v>24</v>
      </c>
      <c r="B453" t="s">
        <v>25</v>
      </c>
      <c r="C453" t="s">
        <v>26</v>
      </c>
      <c r="D453" t="s">
        <v>27</v>
      </c>
      <c r="E453" t="s">
        <v>28</v>
      </c>
      <c r="F453" t="s">
        <v>29</v>
      </c>
      <c r="G453" t="s">
        <v>115</v>
      </c>
      <c r="H453" t="s">
        <v>116</v>
      </c>
      <c r="I453" t="s">
        <v>117</v>
      </c>
      <c r="J453" t="s">
        <v>118</v>
      </c>
      <c r="K453" t="s">
        <v>129</v>
      </c>
      <c r="L453" t="s">
        <v>130</v>
      </c>
      <c r="M453" t="s">
        <v>179</v>
      </c>
      <c r="N453" t="s">
        <v>180</v>
      </c>
      <c r="O453" t="s">
        <v>122</v>
      </c>
      <c r="P453" t="s">
        <v>196</v>
      </c>
      <c r="Q453" t="s">
        <v>144</v>
      </c>
      <c r="R453" t="s">
        <v>203</v>
      </c>
      <c r="S453" t="s">
        <v>42</v>
      </c>
      <c r="T453" t="s">
        <v>43</v>
      </c>
      <c r="U453" t="s">
        <v>2974</v>
      </c>
      <c r="V453">
        <v>3000000</v>
      </c>
      <c r="W453">
        <v>0</v>
      </c>
      <c r="Y453">
        <v>0</v>
      </c>
      <c r="Z453">
        <v>0</v>
      </c>
      <c r="AA453">
        <v>0</v>
      </c>
      <c r="AB453">
        <v>3000000</v>
      </c>
      <c r="AC453" t="s">
        <v>2967</v>
      </c>
      <c r="AD453" t="s">
        <v>2968</v>
      </c>
      <c r="AE453" t="s">
        <v>2975</v>
      </c>
      <c r="AF453" t="s">
        <v>2976</v>
      </c>
      <c r="AG453" t="s">
        <v>98</v>
      </c>
      <c r="AH453" t="s">
        <v>99</v>
      </c>
      <c r="AI453" t="s">
        <v>100</v>
      </c>
      <c r="AJ453" t="s">
        <v>1311</v>
      </c>
      <c r="AK453" t="s">
        <v>1312</v>
      </c>
      <c r="AL453" t="s">
        <v>1313</v>
      </c>
      <c r="AM453" t="s">
        <v>1314</v>
      </c>
    </row>
    <row r="454" spans="1:39" x14ac:dyDescent="0.3">
      <c r="A454" t="s">
        <v>24</v>
      </c>
      <c r="B454" t="s">
        <v>25</v>
      </c>
      <c r="C454" t="s">
        <v>26</v>
      </c>
      <c r="D454" t="s">
        <v>27</v>
      </c>
      <c r="E454" t="s">
        <v>28</v>
      </c>
      <c r="F454" t="s">
        <v>29</v>
      </c>
      <c r="G454" t="s">
        <v>115</v>
      </c>
      <c r="H454" t="s">
        <v>116</v>
      </c>
      <c r="I454" t="s">
        <v>117</v>
      </c>
      <c r="J454" t="s">
        <v>118</v>
      </c>
      <c r="K454" t="s">
        <v>129</v>
      </c>
      <c r="L454" t="s">
        <v>130</v>
      </c>
      <c r="M454" t="s">
        <v>179</v>
      </c>
      <c r="N454" t="s">
        <v>180</v>
      </c>
      <c r="O454" t="s">
        <v>122</v>
      </c>
      <c r="P454" t="s">
        <v>196</v>
      </c>
      <c r="Q454" t="s">
        <v>144</v>
      </c>
      <c r="R454" t="s">
        <v>203</v>
      </c>
      <c r="S454" t="s">
        <v>42</v>
      </c>
      <c r="T454" t="s">
        <v>43</v>
      </c>
      <c r="U454" t="s">
        <v>2977</v>
      </c>
      <c r="V454">
        <v>2000000</v>
      </c>
      <c r="W454">
        <v>0</v>
      </c>
      <c r="Y454">
        <v>0</v>
      </c>
      <c r="Z454">
        <v>0</v>
      </c>
      <c r="AA454">
        <v>0</v>
      </c>
      <c r="AB454">
        <v>2000000</v>
      </c>
      <c r="AC454" t="s">
        <v>2967</v>
      </c>
      <c r="AD454" t="s">
        <v>2968</v>
      </c>
      <c r="AE454" t="s">
        <v>2978</v>
      </c>
      <c r="AF454" t="s">
        <v>2979</v>
      </c>
      <c r="AG454" t="s">
        <v>98</v>
      </c>
      <c r="AH454" t="s">
        <v>99</v>
      </c>
      <c r="AI454" t="s">
        <v>100</v>
      </c>
      <c r="AJ454" t="s">
        <v>1311</v>
      </c>
      <c r="AK454" t="s">
        <v>1312</v>
      </c>
      <c r="AL454" t="s">
        <v>1313</v>
      </c>
      <c r="AM454" t="s">
        <v>1314</v>
      </c>
    </row>
    <row r="455" spans="1:39" x14ac:dyDescent="0.3">
      <c r="A455" t="s">
        <v>24</v>
      </c>
      <c r="B455" t="s">
        <v>25</v>
      </c>
      <c r="C455" t="s">
        <v>26</v>
      </c>
      <c r="D455" t="s">
        <v>27</v>
      </c>
      <c r="E455" t="s">
        <v>28</v>
      </c>
      <c r="F455" t="s">
        <v>29</v>
      </c>
      <c r="G455" t="s">
        <v>115</v>
      </c>
      <c r="H455" t="s">
        <v>116</v>
      </c>
      <c r="I455" t="s">
        <v>117</v>
      </c>
      <c r="J455" t="s">
        <v>118</v>
      </c>
      <c r="K455" t="s">
        <v>129</v>
      </c>
      <c r="L455" t="s">
        <v>130</v>
      </c>
      <c r="M455" t="s">
        <v>179</v>
      </c>
      <c r="N455" t="s">
        <v>180</v>
      </c>
      <c r="O455" t="s">
        <v>122</v>
      </c>
      <c r="P455" t="s">
        <v>196</v>
      </c>
      <c r="Q455" t="s">
        <v>144</v>
      </c>
      <c r="R455" t="s">
        <v>203</v>
      </c>
      <c r="S455" t="s">
        <v>83</v>
      </c>
      <c r="T455" t="s">
        <v>84</v>
      </c>
      <c r="U455" t="s">
        <v>2980</v>
      </c>
      <c r="V455">
        <v>3000000</v>
      </c>
      <c r="W455">
        <v>0</v>
      </c>
      <c r="Y455">
        <v>0</v>
      </c>
      <c r="Z455">
        <v>0</v>
      </c>
      <c r="AA455">
        <v>0</v>
      </c>
      <c r="AB455">
        <v>3000000</v>
      </c>
      <c r="AC455" t="s">
        <v>2967</v>
      </c>
      <c r="AD455" t="s">
        <v>2981</v>
      </c>
      <c r="AE455" t="s">
        <v>2982</v>
      </c>
      <c r="AF455" t="s">
        <v>2983</v>
      </c>
      <c r="AG455" t="s">
        <v>98</v>
      </c>
      <c r="AH455" t="s">
        <v>99</v>
      </c>
      <c r="AI455" t="s">
        <v>100</v>
      </c>
      <c r="AJ455" t="s">
        <v>1311</v>
      </c>
      <c r="AK455" t="s">
        <v>1312</v>
      </c>
      <c r="AL455" t="s">
        <v>1485</v>
      </c>
      <c r="AM455" t="s">
        <v>1314</v>
      </c>
    </row>
    <row r="456" spans="1:39" x14ac:dyDescent="0.3">
      <c r="A456" t="s">
        <v>24</v>
      </c>
      <c r="B456" t="s">
        <v>25</v>
      </c>
      <c r="C456" t="s">
        <v>26</v>
      </c>
      <c r="D456" t="s">
        <v>27</v>
      </c>
      <c r="E456" t="s">
        <v>28</v>
      </c>
      <c r="F456" t="s">
        <v>29</v>
      </c>
      <c r="G456" t="s">
        <v>115</v>
      </c>
      <c r="H456" t="s">
        <v>116</v>
      </c>
      <c r="I456" t="s">
        <v>117</v>
      </c>
      <c r="J456" t="s">
        <v>118</v>
      </c>
      <c r="K456" t="s">
        <v>129</v>
      </c>
      <c r="L456" t="s">
        <v>130</v>
      </c>
      <c r="M456" t="s">
        <v>179</v>
      </c>
      <c r="N456" t="s">
        <v>180</v>
      </c>
      <c r="O456" t="s">
        <v>122</v>
      </c>
      <c r="P456" t="s">
        <v>196</v>
      </c>
      <c r="Q456" t="s">
        <v>144</v>
      </c>
      <c r="R456" t="s">
        <v>203</v>
      </c>
      <c r="S456" t="s">
        <v>47</v>
      </c>
      <c r="T456" t="s">
        <v>48</v>
      </c>
      <c r="U456" t="s">
        <v>2984</v>
      </c>
      <c r="V456">
        <v>71534000</v>
      </c>
      <c r="W456">
        <v>0</v>
      </c>
      <c r="Y456">
        <v>0</v>
      </c>
      <c r="Z456">
        <v>0</v>
      </c>
      <c r="AA456">
        <v>0</v>
      </c>
      <c r="AB456">
        <v>71534000</v>
      </c>
      <c r="AC456" t="s">
        <v>2967</v>
      </c>
      <c r="AD456" t="s">
        <v>2985</v>
      </c>
      <c r="AE456" t="s">
        <v>2986</v>
      </c>
      <c r="AF456" t="s">
        <v>2987</v>
      </c>
      <c r="AG456" t="s">
        <v>98</v>
      </c>
      <c r="AH456" t="s">
        <v>99</v>
      </c>
      <c r="AI456" t="s">
        <v>100</v>
      </c>
      <c r="AJ456" t="s">
        <v>1311</v>
      </c>
      <c r="AK456" t="s">
        <v>1312</v>
      </c>
      <c r="AL456" t="s">
        <v>1336</v>
      </c>
      <c r="AM456" t="s">
        <v>1314</v>
      </c>
    </row>
    <row r="457" spans="1:39" x14ac:dyDescent="0.3">
      <c r="A457" t="s">
        <v>24</v>
      </c>
      <c r="B457" t="s">
        <v>25</v>
      </c>
      <c r="C457" t="s">
        <v>26</v>
      </c>
      <c r="D457" t="s">
        <v>27</v>
      </c>
      <c r="E457" t="s">
        <v>28</v>
      </c>
      <c r="F457" t="s">
        <v>29</v>
      </c>
      <c r="G457" t="s">
        <v>115</v>
      </c>
      <c r="H457" t="s">
        <v>116</v>
      </c>
      <c r="I457" t="s">
        <v>117</v>
      </c>
      <c r="J457" t="s">
        <v>118</v>
      </c>
      <c r="K457" t="s">
        <v>129</v>
      </c>
      <c r="L457" t="s">
        <v>130</v>
      </c>
      <c r="M457" t="s">
        <v>179</v>
      </c>
      <c r="N457" t="s">
        <v>180</v>
      </c>
      <c r="O457" t="s">
        <v>122</v>
      </c>
      <c r="P457" t="s">
        <v>196</v>
      </c>
      <c r="Q457" t="s">
        <v>204</v>
      </c>
      <c r="R457" t="s">
        <v>205</v>
      </c>
      <c r="S457" t="s">
        <v>42</v>
      </c>
      <c r="T457" t="s">
        <v>43</v>
      </c>
      <c r="U457" t="s">
        <v>2988</v>
      </c>
      <c r="V457">
        <v>7500000</v>
      </c>
      <c r="W457">
        <v>0</v>
      </c>
      <c r="Y457">
        <v>0</v>
      </c>
      <c r="Z457">
        <v>0</v>
      </c>
      <c r="AA457">
        <v>0</v>
      </c>
      <c r="AB457">
        <v>7500000</v>
      </c>
      <c r="AC457" t="s">
        <v>2989</v>
      </c>
      <c r="AD457" t="s">
        <v>2990</v>
      </c>
      <c r="AE457" t="s">
        <v>2991</v>
      </c>
      <c r="AF457" t="s">
        <v>2992</v>
      </c>
      <c r="AG457" t="s">
        <v>98</v>
      </c>
      <c r="AH457" t="s">
        <v>99</v>
      </c>
      <c r="AI457" t="s">
        <v>104</v>
      </c>
      <c r="AJ457" t="s">
        <v>1311</v>
      </c>
      <c r="AK457" t="s">
        <v>1312</v>
      </c>
      <c r="AL457" t="s">
        <v>1313</v>
      </c>
      <c r="AM457" t="s">
        <v>1314</v>
      </c>
    </row>
    <row r="458" spans="1:39" x14ac:dyDescent="0.3">
      <c r="A458" t="s">
        <v>24</v>
      </c>
      <c r="B458" t="s">
        <v>25</v>
      </c>
      <c r="C458" t="s">
        <v>26</v>
      </c>
      <c r="D458" t="s">
        <v>27</v>
      </c>
      <c r="E458" t="s">
        <v>28</v>
      </c>
      <c r="F458" t="s">
        <v>29</v>
      </c>
      <c r="G458" t="s">
        <v>115</v>
      </c>
      <c r="H458" t="s">
        <v>116</v>
      </c>
      <c r="I458" t="s">
        <v>117</v>
      </c>
      <c r="J458" t="s">
        <v>118</v>
      </c>
      <c r="K458" t="s">
        <v>129</v>
      </c>
      <c r="L458" t="s">
        <v>130</v>
      </c>
      <c r="M458" t="s">
        <v>179</v>
      </c>
      <c r="N458" t="s">
        <v>180</v>
      </c>
      <c r="O458" t="s">
        <v>122</v>
      </c>
      <c r="P458" t="s">
        <v>196</v>
      </c>
      <c r="Q458" t="s">
        <v>204</v>
      </c>
      <c r="R458" t="s">
        <v>205</v>
      </c>
      <c r="S458" t="s">
        <v>42</v>
      </c>
      <c r="T458" t="s">
        <v>43</v>
      </c>
      <c r="U458" t="s">
        <v>2993</v>
      </c>
      <c r="V458">
        <v>6000000</v>
      </c>
      <c r="W458">
        <v>0</v>
      </c>
      <c r="Y458">
        <v>0</v>
      </c>
      <c r="Z458">
        <v>0</v>
      </c>
      <c r="AA458">
        <v>0</v>
      </c>
      <c r="AB458">
        <v>6000000</v>
      </c>
      <c r="AC458" t="s">
        <v>2989</v>
      </c>
      <c r="AD458" t="s">
        <v>2990</v>
      </c>
      <c r="AE458" t="s">
        <v>2994</v>
      </c>
      <c r="AF458" t="s">
        <v>2995</v>
      </c>
      <c r="AG458" t="s">
        <v>98</v>
      </c>
      <c r="AH458" t="s">
        <v>99</v>
      </c>
      <c r="AI458" t="s">
        <v>104</v>
      </c>
      <c r="AJ458" t="s">
        <v>1311</v>
      </c>
      <c r="AK458" t="s">
        <v>1312</v>
      </c>
      <c r="AL458" t="s">
        <v>1313</v>
      </c>
      <c r="AM458" t="s">
        <v>1314</v>
      </c>
    </row>
    <row r="459" spans="1:39" x14ac:dyDescent="0.3">
      <c r="A459" t="s">
        <v>24</v>
      </c>
      <c r="B459" t="s">
        <v>25</v>
      </c>
      <c r="C459" t="s">
        <v>26</v>
      </c>
      <c r="D459" t="s">
        <v>27</v>
      </c>
      <c r="E459" t="s">
        <v>28</v>
      </c>
      <c r="F459" t="s">
        <v>29</v>
      </c>
      <c r="G459" t="s">
        <v>115</v>
      </c>
      <c r="H459" t="s">
        <v>116</v>
      </c>
      <c r="I459" t="s">
        <v>117</v>
      </c>
      <c r="J459" t="s">
        <v>118</v>
      </c>
      <c r="K459" t="s">
        <v>129</v>
      </c>
      <c r="L459" t="s">
        <v>130</v>
      </c>
      <c r="M459" t="s">
        <v>179</v>
      </c>
      <c r="N459" t="s">
        <v>180</v>
      </c>
      <c r="O459" t="s">
        <v>122</v>
      </c>
      <c r="P459" t="s">
        <v>196</v>
      </c>
      <c r="Q459" t="s">
        <v>204</v>
      </c>
      <c r="R459" t="s">
        <v>205</v>
      </c>
      <c r="S459" t="s">
        <v>42</v>
      </c>
      <c r="T459" t="s">
        <v>43</v>
      </c>
      <c r="U459" t="s">
        <v>2996</v>
      </c>
      <c r="V459">
        <v>6000000</v>
      </c>
      <c r="W459">
        <v>0</v>
      </c>
      <c r="Y459">
        <v>0</v>
      </c>
      <c r="Z459">
        <v>0</v>
      </c>
      <c r="AA459">
        <v>0</v>
      </c>
      <c r="AB459">
        <v>6000000</v>
      </c>
      <c r="AC459" t="s">
        <v>2989</v>
      </c>
      <c r="AD459" t="s">
        <v>2990</v>
      </c>
      <c r="AE459" t="s">
        <v>2997</v>
      </c>
      <c r="AF459" t="s">
        <v>2998</v>
      </c>
      <c r="AG459" t="s">
        <v>98</v>
      </c>
      <c r="AH459" t="s">
        <v>99</v>
      </c>
      <c r="AI459" t="s">
        <v>104</v>
      </c>
      <c r="AJ459" t="s">
        <v>1311</v>
      </c>
      <c r="AK459" t="s">
        <v>1312</v>
      </c>
      <c r="AL459" t="s">
        <v>1313</v>
      </c>
      <c r="AM459" t="s">
        <v>1314</v>
      </c>
    </row>
    <row r="460" spans="1:39" x14ac:dyDescent="0.3">
      <c r="A460" t="s">
        <v>24</v>
      </c>
      <c r="B460" t="s">
        <v>25</v>
      </c>
      <c r="C460" t="s">
        <v>26</v>
      </c>
      <c r="D460" t="s">
        <v>27</v>
      </c>
      <c r="E460" t="s">
        <v>28</v>
      </c>
      <c r="F460" t="s">
        <v>29</v>
      </c>
      <c r="G460" t="s">
        <v>115</v>
      </c>
      <c r="H460" t="s">
        <v>116</v>
      </c>
      <c r="I460" t="s">
        <v>117</v>
      </c>
      <c r="J460" t="s">
        <v>118</v>
      </c>
      <c r="K460" t="s">
        <v>129</v>
      </c>
      <c r="L460" t="s">
        <v>130</v>
      </c>
      <c r="M460" t="s">
        <v>179</v>
      </c>
      <c r="N460" t="s">
        <v>180</v>
      </c>
      <c r="O460" t="s">
        <v>122</v>
      </c>
      <c r="P460" t="s">
        <v>196</v>
      </c>
      <c r="Q460" t="s">
        <v>204</v>
      </c>
      <c r="R460" t="s">
        <v>205</v>
      </c>
      <c r="S460" t="s">
        <v>42</v>
      </c>
      <c r="T460" t="s">
        <v>43</v>
      </c>
      <c r="U460" t="s">
        <v>2999</v>
      </c>
      <c r="V460">
        <v>4000000</v>
      </c>
      <c r="W460">
        <v>0</v>
      </c>
      <c r="Y460">
        <v>0</v>
      </c>
      <c r="Z460">
        <v>0</v>
      </c>
      <c r="AA460">
        <v>0</v>
      </c>
      <c r="AB460">
        <v>4000000</v>
      </c>
      <c r="AC460" t="s">
        <v>2989</v>
      </c>
      <c r="AD460" t="s">
        <v>2990</v>
      </c>
      <c r="AE460" t="s">
        <v>3000</v>
      </c>
      <c r="AF460" t="s">
        <v>3001</v>
      </c>
      <c r="AG460" t="s">
        <v>98</v>
      </c>
      <c r="AH460" t="s">
        <v>99</v>
      </c>
      <c r="AI460" t="s">
        <v>104</v>
      </c>
      <c r="AJ460" t="s">
        <v>1311</v>
      </c>
      <c r="AK460" t="s">
        <v>1312</v>
      </c>
      <c r="AL460" t="s">
        <v>1313</v>
      </c>
      <c r="AM460" t="s">
        <v>1314</v>
      </c>
    </row>
    <row r="461" spans="1:39" x14ac:dyDescent="0.3">
      <c r="A461" t="s">
        <v>24</v>
      </c>
      <c r="B461" t="s">
        <v>25</v>
      </c>
      <c r="C461" t="s">
        <v>26</v>
      </c>
      <c r="D461" t="s">
        <v>27</v>
      </c>
      <c r="E461" t="s">
        <v>28</v>
      </c>
      <c r="F461" t="s">
        <v>29</v>
      </c>
      <c r="G461" t="s">
        <v>115</v>
      </c>
      <c r="H461" t="s">
        <v>116</v>
      </c>
      <c r="I461" t="s">
        <v>117</v>
      </c>
      <c r="J461" t="s">
        <v>118</v>
      </c>
      <c r="K461" t="s">
        <v>129</v>
      </c>
      <c r="L461" t="s">
        <v>130</v>
      </c>
      <c r="M461" t="s">
        <v>179</v>
      </c>
      <c r="N461" t="s">
        <v>180</v>
      </c>
      <c r="O461" t="s">
        <v>122</v>
      </c>
      <c r="P461" t="s">
        <v>196</v>
      </c>
      <c r="Q461" t="s">
        <v>204</v>
      </c>
      <c r="R461" t="s">
        <v>205</v>
      </c>
      <c r="S461" t="s">
        <v>47</v>
      </c>
      <c r="T461" t="s">
        <v>48</v>
      </c>
      <c r="U461" t="s">
        <v>3002</v>
      </c>
      <c r="V461">
        <v>116054000</v>
      </c>
      <c r="W461">
        <v>0</v>
      </c>
      <c r="Y461">
        <v>3300000</v>
      </c>
      <c r="Z461">
        <v>3300000</v>
      </c>
      <c r="AA461">
        <v>2.8435038861219775E-2</v>
      </c>
      <c r="AB461">
        <v>112754000</v>
      </c>
      <c r="AC461" t="s">
        <v>2989</v>
      </c>
      <c r="AD461" t="s">
        <v>3003</v>
      </c>
      <c r="AE461" t="s">
        <v>3004</v>
      </c>
      <c r="AF461" t="s">
        <v>3005</v>
      </c>
      <c r="AG461" t="s">
        <v>98</v>
      </c>
      <c r="AH461" t="s">
        <v>99</v>
      </c>
      <c r="AI461" t="s">
        <v>104</v>
      </c>
      <c r="AJ461" t="s">
        <v>1311</v>
      </c>
      <c r="AK461" t="s">
        <v>1312</v>
      </c>
      <c r="AL461" t="s">
        <v>1336</v>
      </c>
      <c r="AM461" t="s">
        <v>1314</v>
      </c>
    </row>
    <row r="462" spans="1:39" x14ac:dyDescent="0.3">
      <c r="A462" t="s">
        <v>24</v>
      </c>
      <c r="B462" t="s">
        <v>25</v>
      </c>
      <c r="C462" t="s">
        <v>26</v>
      </c>
      <c r="D462" t="s">
        <v>27</v>
      </c>
      <c r="E462" t="s">
        <v>28</v>
      </c>
      <c r="F462" t="s">
        <v>29</v>
      </c>
      <c r="G462" t="s">
        <v>115</v>
      </c>
      <c r="H462" t="s">
        <v>116</v>
      </c>
      <c r="I462" t="s">
        <v>117</v>
      </c>
      <c r="J462" t="s">
        <v>118</v>
      </c>
      <c r="K462" t="s">
        <v>129</v>
      </c>
      <c r="L462" t="s">
        <v>130</v>
      </c>
      <c r="M462" t="s">
        <v>179</v>
      </c>
      <c r="N462" t="s">
        <v>180</v>
      </c>
      <c r="O462" t="s">
        <v>122</v>
      </c>
      <c r="P462" t="s">
        <v>196</v>
      </c>
      <c r="Q462" t="s">
        <v>206</v>
      </c>
      <c r="R462" t="s">
        <v>207</v>
      </c>
      <c r="S462" t="s">
        <v>42</v>
      </c>
      <c r="T462" t="s">
        <v>43</v>
      </c>
      <c r="U462" t="s">
        <v>3006</v>
      </c>
      <c r="V462">
        <v>7500000</v>
      </c>
      <c r="W462">
        <v>0</v>
      </c>
      <c r="Y462">
        <v>0</v>
      </c>
      <c r="Z462">
        <v>0</v>
      </c>
      <c r="AA462">
        <v>0</v>
      </c>
      <c r="AB462">
        <v>7500000</v>
      </c>
      <c r="AC462" t="s">
        <v>3007</v>
      </c>
      <c r="AD462" t="s">
        <v>3008</v>
      </c>
      <c r="AE462" t="s">
        <v>3009</v>
      </c>
      <c r="AF462" t="s">
        <v>3010</v>
      </c>
      <c r="AG462" t="s">
        <v>98</v>
      </c>
      <c r="AH462" t="s">
        <v>168</v>
      </c>
      <c r="AI462" t="s">
        <v>208</v>
      </c>
      <c r="AJ462" t="s">
        <v>1311</v>
      </c>
      <c r="AK462" t="s">
        <v>1312</v>
      </c>
      <c r="AL462" t="s">
        <v>1313</v>
      </c>
      <c r="AM462" t="s">
        <v>1314</v>
      </c>
    </row>
    <row r="463" spans="1:39" x14ac:dyDescent="0.3">
      <c r="A463" t="s">
        <v>24</v>
      </c>
      <c r="B463" t="s">
        <v>25</v>
      </c>
      <c r="C463" t="s">
        <v>26</v>
      </c>
      <c r="D463" t="s">
        <v>27</v>
      </c>
      <c r="E463" t="s">
        <v>28</v>
      </c>
      <c r="F463" t="s">
        <v>29</v>
      </c>
      <c r="G463" t="s">
        <v>115</v>
      </c>
      <c r="H463" t="s">
        <v>116</v>
      </c>
      <c r="I463" t="s">
        <v>117</v>
      </c>
      <c r="J463" t="s">
        <v>118</v>
      </c>
      <c r="K463" t="s">
        <v>129</v>
      </c>
      <c r="L463" t="s">
        <v>130</v>
      </c>
      <c r="M463" t="s">
        <v>179</v>
      </c>
      <c r="N463" t="s">
        <v>180</v>
      </c>
      <c r="O463" t="s">
        <v>122</v>
      </c>
      <c r="P463" t="s">
        <v>196</v>
      </c>
      <c r="Q463" t="s">
        <v>206</v>
      </c>
      <c r="R463" t="s">
        <v>207</v>
      </c>
      <c r="S463" t="s">
        <v>42</v>
      </c>
      <c r="T463" t="s">
        <v>43</v>
      </c>
      <c r="U463" t="s">
        <v>3011</v>
      </c>
      <c r="V463">
        <v>3000000</v>
      </c>
      <c r="W463">
        <v>0</v>
      </c>
      <c r="Y463">
        <v>0</v>
      </c>
      <c r="Z463">
        <v>0</v>
      </c>
      <c r="AA463">
        <v>0</v>
      </c>
      <c r="AB463">
        <v>3000000</v>
      </c>
      <c r="AC463" t="s">
        <v>3007</v>
      </c>
      <c r="AD463" t="s">
        <v>3008</v>
      </c>
      <c r="AE463" t="s">
        <v>3012</v>
      </c>
      <c r="AF463" t="s">
        <v>3013</v>
      </c>
      <c r="AG463" t="s">
        <v>98</v>
      </c>
      <c r="AH463" t="s">
        <v>168</v>
      </c>
      <c r="AI463" t="s">
        <v>208</v>
      </c>
      <c r="AJ463" t="s">
        <v>1311</v>
      </c>
      <c r="AK463" t="s">
        <v>1312</v>
      </c>
      <c r="AL463" t="s">
        <v>1313</v>
      </c>
      <c r="AM463" t="s">
        <v>1314</v>
      </c>
    </row>
    <row r="464" spans="1:39" x14ac:dyDescent="0.3">
      <c r="A464" t="s">
        <v>24</v>
      </c>
      <c r="B464" t="s">
        <v>25</v>
      </c>
      <c r="C464" t="s">
        <v>26</v>
      </c>
      <c r="D464" t="s">
        <v>27</v>
      </c>
      <c r="E464" t="s">
        <v>28</v>
      </c>
      <c r="F464" t="s">
        <v>29</v>
      </c>
      <c r="G464" t="s">
        <v>115</v>
      </c>
      <c r="H464" t="s">
        <v>116</v>
      </c>
      <c r="I464" t="s">
        <v>117</v>
      </c>
      <c r="J464" t="s">
        <v>118</v>
      </c>
      <c r="K464" t="s">
        <v>129</v>
      </c>
      <c r="L464" t="s">
        <v>130</v>
      </c>
      <c r="M464" t="s">
        <v>179</v>
      </c>
      <c r="N464" t="s">
        <v>180</v>
      </c>
      <c r="O464" t="s">
        <v>122</v>
      </c>
      <c r="P464" t="s">
        <v>196</v>
      </c>
      <c r="Q464" t="s">
        <v>206</v>
      </c>
      <c r="R464" t="s">
        <v>207</v>
      </c>
      <c r="S464" t="s">
        <v>42</v>
      </c>
      <c r="T464" t="s">
        <v>43</v>
      </c>
      <c r="U464" t="s">
        <v>3014</v>
      </c>
      <c r="V464">
        <v>3000000</v>
      </c>
      <c r="W464">
        <v>0</v>
      </c>
      <c r="Y464">
        <v>0</v>
      </c>
      <c r="Z464">
        <v>0</v>
      </c>
      <c r="AA464">
        <v>0</v>
      </c>
      <c r="AB464">
        <v>3000000</v>
      </c>
      <c r="AC464" t="s">
        <v>3007</v>
      </c>
      <c r="AD464" t="s">
        <v>3008</v>
      </c>
      <c r="AE464" t="s">
        <v>3015</v>
      </c>
      <c r="AF464" t="s">
        <v>3016</v>
      </c>
      <c r="AG464" t="s">
        <v>98</v>
      </c>
      <c r="AH464" t="s">
        <v>168</v>
      </c>
      <c r="AI464" t="s">
        <v>208</v>
      </c>
      <c r="AJ464" t="s">
        <v>1311</v>
      </c>
      <c r="AK464" t="s">
        <v>1312</v>
      </c>
      <c r="AL464" t="s">
        <v>1313</v>
      </c>
      <c r="AM464" t="s">
        <v>1314</v>
      </c>
    </row>
    <row r="465" spans="1:39" x14ac:dyDescent="0.3">
      <c r="A465" t="s">
        <v>24</v>
      </c>
      <c r="B465" t="s">
        <v>25</v>
      </c>
      <c r="C465" t="s">
        <v>26</v>
      </c>
      <c r="D465" t="s">
        <v>27</v>
      </c>
      <c r="E465" t="s">
        <v>28</v>
      </c>
      <c r="F465" t="s">
        <v>29</v>
      </c>
      <c r="G465" t="s">
        <v>115</v>
      </c>
      <c r="H465" t="s">
        <v>116</v>
      </c>
      <c r="I465" t="s">
        <v>117</v>
      </c>
      <c r="J465" t="s">
        <v>118</v>
      </c>
      <c r="K465" t="s">
        <v>129</v>
      </c>
      <c r="L465" t="s">
        <v>130</v>
      </c>
      <c r="M465" t="s">
        <v>179</v>
      </c>
      <c r="N465" t="s">
        <v>180</v>
      </c>
      <c r="O465" t="s">
        <v>122</v>
      </c>
      <c r="P465" t="s">
        <v>196</v>
      </c>
      <c r="Q465" t="s">
        <v>206</v>
      </c>
      <c r="R465" t="s">
        <v>207</v>
      </c>
      <c r="S465" t="s">
        <v>42</v>
      </c>
      <c r="T465" t="s">
        <v>43</v>
      </c>
      <c r="U465" t="s">
        <v>3017</v>
      </c>
      <c r="V465">
        <v>2000000</v>
      </c>
      <c r="W465">
        <v>0</v>
      </c>
      <c r="Y465">
        <v>0</v>
      </c>
      <c r="Z465">
        <v>0</v>
      </c>
      <c r="AA465">
        <v>0</v>
      </c>
      <c r="AB465">
        <v>2000000</v>
      </c>
      <c r="AC465" t="s">
        <v>3007</v>
      </c>
      <c r="AD465" t="s">
        <v>3008</v>
      </c>
      <c r="AE465" t="s">
        <v>3018</v>
      </c>
      <c r="AF465" t="s">
        <v>3019</v>
      </c>
      <c r="AG465" t="s">
        <v>98</v>
      </c>
      <c r="AH465" t="s">
        <v>168</v>
      </c>
      <c r="AI465" t="s">
        <v>208</v>
      </c>
      <c r="AJ465" t="s">
        <v>1311</v>
      </c>
      <c r="AK465" t="s">
        <v>1312</v>
      </c>
      <c r="AL465" t="s">
        <v>1313</v>
      </c>
      <c r="AM465" t="s">
        <v>1314</v>
      </c>
    </row>
    <row r="466" spans="1:39" x14ac:dyDescent="0.3">
      <c r="A466" t="s">
        <v>24</v>
      </c>
      <c r="B466" t="s">
        <v>25</v>
      </c>
      <c r="C466" t="s">
        <v>26</v>
      </c>
      <c r="D466" t="s">
        <v>27</v>
      </c>
      <c r="E466" t="s">
        <v>28</v>
      </c>
      <c r="F466" t="s">
        <v>29</v>
      </c>
      <c r="G466" t="s">
        <v>115</v>
      </c>
      <c r="H466" t="s">
        <v>116</v>
      </c>
      <c r="I466" t="s">
        <v>117</v>
      </c>
      <c r="J466" t="s">
        <v>118</v>
      </c>
      <c r="K466" t="s">
        <v>129</v>
      </c>
      <c r="L466" t="s">
        <v>130</v>
      </c>
      <c r="M466" t="s">
        <v>179</v>
      </c>
      <c r="N466" t="s">
        <v>180</v>
      </c>
      <c r="O466" t="s">
        <v>122</v>
      </c>
      <c r="P466" t="s">
        <v>196</v>
      </c>
      <c r="Q466" t="s">
        <v>206</v>
      </c>
      <c r="R466" t="s">
        <v>207</v>
      </c>
      <c r="S466" t="s">
        <v>47</v>
      </c>
      <c r="T466" t="s">
        <v>48</v>
      </c>
      <c r="U466" t="s">
        <v>3020</v>
      </c>
      <c r="V466">
        <v>34500000</v>
      </c>
      <c r="W466">
        <v>0</v>
      </c>
      <c r="Y466">
        <v>0</v>
      </c>
      <c r="Z466">
        <v>0</v>
      </c>
      <c r="AA466">
        <v>0</v>
      </c>
      <c r="AB466">
        <v>34500000</v>
      </c>
      <c r="AC466" t="s">
        <v>3007</v>
      </c>
      <c r="AD466" t="s">
        <v>3021</v>
      </c>
      <c r="AE466" t="s">
        <v>3022</v>
      </c>
      <c r="AF466" t="s">
        <v>3023</v>
      </c>
      <c r="AG466" t="s">
        <v>98</v>
      </c>
      <c r="AH466" t="s">
        <v>168</v>
      </c>
      <c r="AI466" t="s">
        <v>208</v>
      </c>
      <c r="AJ466" t="s">
        <v>1311</v>
      </c>
      <c r="AK466" t="s">
        <v>1312</v>
      </c>
      <c r="AL466" t="s">
        <v>1336</v>
      </c>
      <c r="AM466" t="s">
        <v>1314</v>
      </c>
    </row>
    <row r="467" spans="1:39" x14ac:dyDescent="0.3">
      <c r="A467" t="s">
        <v>24</v>
      </c>
      <c r="B467" t="s">
        <v>25</v>
      </c>
      <c r="C467" t="s">
        <v>26</v>
      </c>
      <c r="D467" t="s">
        <v>27</v>
      </c>
      <c r="E467" t="s">
        <v>28</v>
      </c>
      <c r="F467" t="s">
        <v>29</v>
      </c>
      <c r="G467" t="s">
        <v>115</v>
      </c>
      <c r="H467" t="s">
        <v>116</v>
      </c>
      <c r="I467" t="s">
        <v>117</v>
      </c>
      <c r="J467" t="s">
        <v>118</v>
      </c>
      <c r="K467" t="s">
        <v>129</v>
      </c>
      <c r="L467" t="s">
        <v>130</v>
      </c>
      <c r="M467" t="s">
        <v>209</v>
      </c>
      <c r="N467" t="s">
        <v>210</v>
      </c>
      <c r="O467" t="s">
        <v>133</v>
      </c>
      <c r="P467" t="s">
        <v>211</v>
      </c>
      <c r="Q467" t="s">
        <v>40</v>
      </c>
      <c r="R467" t="s">
        <v>212</v>
      </c>
      <c r="S467" t="s">
        <v>42</v>
      </c>
      <c r="T467" t="s">
        <v>43</v>
      </c>
      <c r="U467" t="s">
        <v>3024</v>
      </c>
      <c r="V467">
        <v>35000000</v>
      </c>
      <c r="W467">
        <v>0</v>
      </c>
      <c r="Y467">
        <v>0</v>
      </c>
      <c r="Z467">
        <v>0</v>
      </c>
      <c r="AA467">
        <v>0</v>
      </c>
      <c r="AB467">
        <v>35000000</v>
      </c>
      <c r="AC467" t="s">
        <v>3025</v>
      </c>
      <c r="AD467" t="s">
        <v>3026</v>
      </c>
      <c r="AE467" t="s">
        <v>3027</v>
      </c>
      <c r="AF467" t="s">
        <v>3028</v>
      </c>
      <c r="AG467" t="s">
        <v>136</v>
      </c>
      <c r="AJ467" t="s">
        <v>1311</v>
      </c>
      <c r="AK467" t="s">
        <v>1312</v>
      </c>
      <c r="AL467" t="s">
        <v>1313</v>
      </c>
      <c r="AM467" t="s">
        <v>1314</v>
      </c>
    </row>
    <row r="468" spans="1:39" x14ac:dyDescent="0.3">
      <c r="A468" t="s">
        <v>24</v>
      </c>
      <c r="B468" t="s">
        <v>25</v>
      </c>
      <c r="C468" t="s">
        <v>26</v>
      </c>
      <c r="D468" t="s">
        <v>27</v>
      </c>
      <c r="E468" t="s">
        <v>28</v>
      </c>
      <c r="F468" t="s">
        <v>29</v>
      </c>
      <c r="G468" t="s">
        <v>115</v>
      </c>
      <c r="H468" t="s">
        <v>116</v>
      </c>
      <c r="I468" t="s">
        <v>117</v>
      </c>
      <c r="J468" t="s">
        <v>118</v>
      </c>
      <c r="K468" t="s">
        <v>129</v>
      </c>
      <c r="L468" t="s">
        <v>130</v>
      </c>
      <c r="M468" t="s">
        <v>209</v>
      </c>
      <c r="N468" t="s">
        <v>210</v>
      </c>
      <c r="O468" t="s">
        <v>133</v>
      </c>
      <c r="P468" t="s">
        <v>211</v>
      </c>
      <c r="Q468" t="s">
        <v>40</v>
      </c>
      <c r="R468" t="s">
        <v>212</v>
      </c>
      <c r="S468" t="s">
        <v>42</v>
      </c>
      <c r="T468" t="s">
        <v>43</v>
      </c>
      <c r="U468" t="s">
        <v>3029</v>
      </c>
      <c r="V468">
        <v>12500000</v>
      </c>
      <c r="W468">
        <v>0</v>
      </c>
      <c r="Y468">
        <v>0</v>
      </c>
      <c r="Z468">
        <v>0</v>
      </c>
      <c r="AA468">
        <v>0</v>
      </c>
      <c r="AB468">
        <v>12500000</v>
      </c>
      <c r="AC468" t="s">
        <v>3025</v>
      </c>
      <c r="AD468" t="s">
        <v>3026</v>
      </c>
      <c r="AE468" t="s">
        <v>3030</v>
      </c>
      <c r="AF468" t="s">
        <v>3031</v>
      </c>
      <c r="AG468" t="s">
        <v>136</v>
      </c>
      <c r="AJ468" t="s">
        <v>1311</v>
      </c>
      <c r="AK468" t="s">
        <v>1312</v>
      </c>
      <c r="AL468" t="s">
        <v>1313</v>
      </c>
      <c r="AM468" t="s">
        <v>1314</v>
      </c>
    </row>
    <row r="469" spans="1:39" x14ac:dyDescent="0.3">
      <c r="A469" t="s">
        <v>24</v>
      </c>
      <c r="B469" t="s">
        <v>25</v>
      </c>
      <c r="C469" t="s">
        <v>26</v>
      </c>
      <c r="D469" t="s">
        <v>27</v>
      </c>
      <c r="E469" t="s">
        <v>28</v>
      </c>
      <c r="F469" t="s">
        <v>29</v>
      </c>
      <c r="G469" t="s">
        <v>115</v>
      </c>
      <c r="H469" t="s">
        <v>116</v>
      </c>
      <c r="I469" t="s">
        <v>117</v>
      </c>
      <c r="J469" t="s">
        <v>118</v>
      </c>
      <c r="K469" t="s">
        <v>129</v>
      </c>
      <c r="L469" t="s">
        <v>130</v>
      </c>
      <c r="M469" t="s">
        <v>209</v>
      </c>
      <c r="N469" t="s">
        <v>210</v>
      </c>
      <c r="O469" t="s">
        <v>133</v>
      </c>
      <c r="P469" t="s">
        <v>211</v>
      </c>
      <c r="Q469" t="s">
        <v>40</v>
      </c>
      <c r="R469" t="s">
        <v>212</v>
      </c>
      <c r="S469" t="s">
        <v>42</v>
      </c>
      <c r="T469" t="s">
        <v>43</v>
      </c>
      <c r="U469" t="s">
        <v>3032</v>
      </c>
      <c r="V469">
        <v>9000000</v>
      </c>
      <c r="W469">
        <v>0</v>
      </c>
      <c r="Y469">
        <v>0</v>
      </c>
      <c r="Z469">
        <v>0</v>
      </c>
      <c r="AA469">
        <v>0</v>
      </c>
      <c r="AB469">
        <v>9000000</v>
      </c>
      <c r="AC469" t="s">
        <v>3025</v>
      </c>
      <c r="AD469" t="s">
        <v>3026</v>
      </c>
      <c r="AE469" t="s">
        <v>3033</v>
      </c>
      <c r="AF469" t="s">
        <v>3034</v>
      </c>
      <c r="AG469" t="s">
        <v>136</v>
      </c>
      <c r="AJ469" t="s">
        <v>1311</v>
      </c>
      <c r="AK469" t="s">
        <v>1312</v>
      </c>
      <c r="AL469" t="s">
        <v>1313</v>
      </c>
      <c r="AM469" t="s">
        <v>1314</v>
      </c>
    </row>
    <row r="470" spans="1:39" x14ac:dyDescent="0.3">
      <c r="A470" t="s">
        <v>24</v>
      </c>
      <c r="B470" t="s">
        <v>25</v>
      </c>
      <c r="C470" t="s">
        <v>26</v>
      </c>
      <c r="D470" t="s">
        <v>27</v>
      </c>
      <c r="E470" t="s">
        <v>28</v>
      </c>
      <c r="F470" t="s">
        <v>29</v>
      </c>
      <c r="G470" t="s">
        <v>115</v>
      </c>
      <c r="H470" t="s">
        <v>116</v>
      </c>
      <c r="I470" t="s">
        <v>117</v>
      </c>
      <c r="J470" t="s">
        <v>118</v>
      </c>
      <c r="K470" t="s">
        <v>129</v>
      </c>
      <c r="L470" t="s">
        <v>130</v>
      </c>
      <c r="M470" t="s">
        <v>209</v>
      </c>
      <c r="N470" t="s">
        <v>210</v>
      </c>
      <c r="O470" t="s">
        <v>133</v>
      </c>
      <c r="P470" t="s">
        <v>211</v>
      </c>
      <c r="Q470" t="s">
        <v>40</v>
      </c>
      <c r="R470" t="s">
        <v>212</v>
      </c>
      <c r="S470" t="s">
        <v>67</v>
      </c>
      <c r="T470" t="s">
        <v>68</v>
      </c>
      <c r="U470" t="s">
        <v>3035</v>
      </c>
      <c r="V470">
        <v>19200000</v>
      </c>
      <c r="W470">
        <v>0</v>
      </c>
      <c r="Y470">
        <v>0</v>
      </c>
      <c r="Z470">
        <v>0</v>
      </c>
      <c r="AA470">
        <v>0</v>
      </c>
      <c r="AB470">
        <v>19200000</v>
      </c>
      <c r="AC470" t="s">
        <v>3025</v>
      </c>
      <c r="AD470" t="s">
        <v>3036</v>
      </c>
      <c r="AE470" t="s">
        <v>3037</v>
      </c>
      <c r="AF470" t="s">
        <v>3038</v>
      </c>
      <c r="AG470" t="s">
        <v>136</v>
      </c>
      <c r="AJ470" t="s">
        <v>1311</v>
      </c>
      <c r="AK470" t="s">
        <v>1312</v>
      </c>
      <c r="AL470" t="s">
        <v>1485</v>
      </c>
      <c r="AM470" t="s">
        <v>1486</v>
      </c>
    </row>
    <row r="471" spans="1:39" x14ac:dyDescent="0.3">
      <c r="A471" t="s">
        <v>24</v>
      </c>
      <c r="B471" t="s">
        <v>25</v>
      </c>
      <c r="C471" t="s">
        <v>26</v>
      </c>
      <c r="D471" t="s">
        <v>27</v>
      </c>
      <c r="E471" t="s">
        <v>28</v>
      </c>
      <c r="F471" t="s">
        <v>29</v>
      </c>
      <c r="G471" t="s">
        <v>115</v>
      </c>
      <c r="H471" t="s">
        <v>116</v>
      </c>
      <c r="I471" t="s">
        <v>117</v>
      </c>
      <c r="J471" t="s">
        <v>118</v>
      </c>
      <c r="K471" t="s">
        <v>129</v>
      </c>
      <c r="L471" t="s">
        <v>130</v>
      </c>
      <c r="M471" t="s">
        <v>209</v>
      </c>
      <c r="N471" t="s">
        <v>210</v>
      </c>
      <c r="O471" t="s">
        <v>133</v>
      </c>
      <c r="P471" t="s">
        <v>211</v>
      </c>
      <c r="Q471" t="s">
        <v>40</v>
      </c>
      <c r="R471" t="s">
        <v>212</v>
      </c>
      <c r="S471" t="s">
        <v>137</v>
      </c>
      <c r="T471" t="s">
        <v>138</v>
      </c>
      <c r="U471" t="s">
        <v>3039</v>
      </c>
      <c r="V471">
        <v>10000000</v>
      </c>
      <c r="W471">
        <v>0</v>
      </c>
      <c r="Y471">
        <v>0</v>
      </c>
      <c r="Z471">
        <v>0</v>
      </c>
      <c r="AA471">
        <v>0</v>
      </c>
      <c r="AB471">
        <v>10000000</v>
      </c>
      <c r="AC471" t="s">
        <v>3025</v>
      </c>
      <c r="AD471" t="s">
        <v>3040</v>
      </c>
      <c r="AE471" t="s">
        <v>3041</v>
      </c>
      <c r="AF471" t="s">
        <v>3042</v>
      </c>
      <c r="AG471" t="s">
        <v>136</v>
      </c>
      <c r="AJ471" t="s">
        <v>1311</v>
      </c>
      <c r="AK471" t="s">
        <v>1312</v>
      </c>
      <c r="AL471" t="s">
        <v>2026</v>
      </c>
      <c r="AM471" t="s">
        <v>1314</v>
      </c>
    </row>
    <row r="472" spans="1:39" x14ac:dyDescent="0.3">
      <c r="A472" t="s">
        <v>24</v>
      </c>
      <c r="B472" t="s">
        <v>25</v>
      </c>
      <c r="C472" t="s">
        <v>26</v>
      </c>
      <c r="D472" t="s">
        <v>27</v>
      </c>
      <c r="E472" t="s">
        <v>28</v>
      </c>
      <c r="F472" t="s">
        <v>29</v>
      </c>
      <c r="G472" t="s">
        <v>115</v>
      </c>
      <c r="H472" t="s">
        <v>116</v>
      </c>
      <c r="I472" t="s">
        <v>117</v>
      </c>
      <c r="J472" t="s">
        <v>118</v>
      </c>
      <c r="K472" t="s">
        <v>129</v>
      </c>
      <c r="L472" t="s">
        <v>130</v>
      </c>
      <c r="M472" t="s">
        <v>209</v>
      </c>
      <c r="N472" t="s">
        <v>210</v>
      </c>
      <c r="O472" t="s">
        <v>133</v>
      </c>
      <c r="P472" t="s">
        <v>211</v>
      </c>
      <c r="Q472" t="s">
        <v>40</v>
      </c>
      <c r="R472" t="s">
        <v>212</v>
      </c>
      <c r="S472" t="s">
        <v>137</v>
      </c>
      <c r="T472" t="s">
        <v>138</v>
      </c>
      <c r="U472" t="s">
        <v>3043</v>
      </c>
      <c r="V472">
        <v>10000000</v>
      </c>
      <c r="W472">
        <v>0</v>
      </c>
      <c r="Y472">
        <v>0</v>
      </c>
      <c r="Z472">
        <v>0</v>
      </c>
      <c r="AA472">
        <v>0</v>
      </c>
      <c r="AB472">
        <v>10000000</v>
      </c>
      <c r="AC472" t="s">
        <v>3025</v>
      </c>
      <c r="AD472" t="s">
        <v>3040</v>
      </c>
      <c r="AE472" t="s">
        <v>3044</v>
      </c>
      <c r="AF472" t="s">
        <v>3045</v>
      </c>
      <c r="AG472" t="s">
        <v>136</v>
      </c>
      <c r="AJ472" t="s">
        <v>1311</v>
      </c>
      <c r="AK472" t="s">
        <v>1312</v>
      </c>
      <c r="AL472" t="s">
        <v>2026</v>
      </c>
      <c r="AM472" t="s">
        <v>1314</v>
      </c>
    </row>
    <row r="473" spans="1:39" x14ac:dyDescent="0.3">
      <c r="A473" t="s">
        <v>24</v>
      </c>
      <c r="B473" t="s">
        <v>25</v>
      </c>
      <c r="C473" t="s">
        <v>26</v>
      </c>
      <c r="D473" t="s">
        <v>27</v>
      </c>
      <c r="E473" t="s">
        <v>28</v>
      </c>
      <c r="F473" t="s">
        <v>29</v>
      </c>
      <c r="G473" t="s">
        <v>115</v>
      </c>
      <c r="H473" t="s">
        <v>116</v>
      </c>
      <c r="I473" t="s">
        <v>117</v>
      </c>
      <c r="J473" t="s">
        <v>118</v>
      </c>
      <c r="K473" t="s">
        <v>129</v>
      </c>
      <c r="L473" t="s">
        <v>130</v>
      </c>
      <c r="M473" t="s">
        <v>209</v>
      </c>
      <c r="N473" t="s">
        <v>210</v>
      </c>
      <c r="O473" t="s">
        <v>133</v>
      </c>
      <c r="P473" t="s">
        <v>211</v>
      </c>
      <c r="Q473" t="s">
        <v>40</v>
      </c>
      <c r="R473" t="s">
        <v>212</v>
      </c>
      <c r="S473" t="s">
        <v>45</v>
      </c>
      <c r="T473" t="s">
        <v>46</v>
      </c>
      <c r="U473" t="s">
        <v>3046</v>
      </c>
      <c r="V473">
        <v>8000000</v>
      </c>
      <c r="W473">
        <v>0</v>
      </c>
      <c r="Y473">
        <v>0</v>
      </c>
      <c r="Z473">
        <v>0</v>
      </c>
      <c r="AA473">
        <v>0</v>
      </c>
      <c r="AB473">
        <v>8000000</v>
      </c>
      <c r="AC473" t="s">
        <v>3025</v>
      </c>
      <c r="AD473" t="s">
        <v>3047</v>
      </c>
      <c r="AE473" t="s">
        <v>3048</v>
      </c>
      <c r="AF473" t="s">
        <v>3049</v>
      </c>
      <c r="AG473" t="s">
        <v>136</v>
      </c>
      <c r="AJ473" t="s">
        <v>1311</v>
      </c>
      <c r="AK473" t="s">
        <v>1312</v>
      </c>
      <c r="AL473" t="s">
        <v>1331</v>
      </c>
      <c r="AM473" t="s">
        <v>1314</v>
      </c>
    </row>
    <row r="474" spans="1:39" x14ac:dyDescent="0.3">
      <c r="A474" t="s">
        <v>24</v>
      </c>
      <c r="B474" t="s">
        <v>25</v>
      </c>
      <c r="C474" t="s">
        <v>26</v>
      </c>
      <c r="D474" t="s">
        <v>27</v>
      </c>
      <c r="E474" t="s">
        <v>28</v>
      </c>
      <c r="F474" t="s">
        <v>29</v>
      </c>
      <c r="G474" t="s">
        <v>115</v>
      </c>
      <c r="H474" t="s">
        <v>116</v>
      </c>
      <c r="I474" t="s">
        <v>117</v>
      </c>
      <c r="J474" t="s">
        <v>118</v>
      </c>
      <c r="K474" t="s">
        <v>129</v>
      </c>
      <c r="L474" t="s">
        <v>130</v>
      </c>
      <c r="M474" t="s">
        <v>209</v>
      </c>
      <c r="N474" t="s">
        <v>210</v>
      </c>
      <c r="O474" t="s">
        <v>133</v>
      </c>
      <c r="P474" t="s">
        <v>211</v>
      </c>
      <c r="Q474" t="s">
        <v>40</v>
      </c>
      <c r="R474" t="s">
        <v>212</v>
      </c>
      <c r="S474" t="s">
        <v>45</v>
      </c>
      <c r="T474" t="s">
        <v>46</v>
      </c>
      <c r="U474" t="s">
        <v>3050</v>
      </c>
      <c r="V474">
        <v>9000000</v>
      </c>
      <c r="W474">
        <v>0</v>
      </c>
      <c r="Y474">
        <v>0</v>
      </c>
      <c r="Z474">
        <v>0</v>
      </c>
      <c r="AA474">
        <v>0</v>
      </c>
      <c r="AB474">
        <v>9000000</v>
      </c>
      <c r="AC474" t="s">
        <v>3025</v>
      </c>
      <c r="AD474" t="s">
        <v>3047</v>
      </c>
      <c r="AE474" t="s">
        <v>3051</v>
      </c>
      <c r="AF474" t="s">
        <v>3052</v>
      </c>
      <c r="AG474" t="s">
        <v>136</v>
      </c>
      <c r="AJ474" t="s">
        <v>1311</v>
      </c>
      <c r="AK474" t="s">
        <v>1312</v>
      </c>
      <c r="AL474" t="s">
        <v>1331</v>
      </c>
      <c r="AM474" t="s">
        <v>1314</v>
      </c>
    </row>
    <row r="475" spans="1:39" x14ac:dyDescent="0.3">
      <c r="A475" t="s">
        <v>24</v>
      </c>
      <c r="B475" t="s">
        <v>25</v>
      </c>
      <c r="C475" t="s">
        <v>26</v>
      </c>
      <c r="D475" t="s">
        <v>27</v>
      </c>
      <c r="E475" t="s">
        <v>28</v>
      </c>
      <c r="F475" t="s">
        <v>29</v>
      </c>
      <c r="G475" t="s">
        <v>115</v>
      </c>
      <c r="H475" t="s">
        <v>116</v>
      </c>
      <c r="I475" t="s">
        <v>117</v>
      </c>
      <c r="J475" t="s">
        <v>118</v>
      </c>
      <c r="K475" t="s">
        <v>129</v>
      </c>
      <c r="L475" t="s">
        <v>130</v>
      </c>
      <c r="M475" t="s">
        <v>209</v>
      </c>
      <c r="N475" t="s">
        <v>210</v>
      </c>
      <c r="O475" t="s">
        <v>133</v>
      </c>
      <c r="P475" t="s">
        <v>211</v>
      </c>
      <c r="Q475" t="s">
        <v>40</v>
      </c>
      <c r="R475" t="s">
        <v>212</v>
      </c>
      <c r="S475" t="s">
        <v>57</v>
      </c>
      <c r="T475" t="s">
        <v>58</v>
      </c>
      <c r="U475" t="s">
        <v>3053</v>
      </c>
      <c r="V475">
        <v>60000000</v>
      </c>
      <c r="W475">
        <v>0</v>
      </c>
      <c r="Y475">
        <v>0</v>
      </c>
      <c r="Z475">
        <v>0</v>
      </c>
      <c r="AA475">
        <v>0</v>
      </c>
      <c r="AB475">
        <v>60000000</v>
      </c>
      <c r="AC475" t="s">
        <v>3025</v>
      </c>
      <c r="AD475" t="s">
        <v>3054</v>
      </c>
      <c r="AE475" t="s">
        <v>3055</v>
      </c>
      <c r="AF475" t="s">
        <v>3056</v>
      </c>
      <c r="AG475" t="s">
        <v>136</v>
      </c>
      <c r="AJ475" t="s">
        <v>1311</v>
      </c>
      <c r="AK475" t="s">
        <v>1312</v>
      </c>
      <c r="AL475" t="s">
        <v>1331</v>
      </c>
      <c r="AM475" t="s">
        <v>1314</v>
      </c>
    </row>
    <row r="476" spans="1:39" x14ac:dyDescent="0.3">
      <c r="A476" t="s">
        <v>24</v>
      </c>
      <c r="B476" t="s">
        <v>25</v>
      </c>
      <c r="C476" t="s">
        <v>26</v>
      </c>
      <c r="D476" t="s">
        <v>27</v>
      </c>
      <c r="E476" t="s">
        <v>28</v>
      </c>
      <c r="F476" t="s">
        <v>29</v>
      </c>
      <c r="G476" t="s">
        <v>115</v>
      </c>
      <c r="H476" t="s">
        <v>116</v>
      </c>
      <c r="I476" t="s">
        <v>117</v>
      </c>
      <c r="J476" t="s">
        <v>118</v>
      </c>
      <c r="K476" t="s">
        <v>129</v>
      </c>
      <c r="L476" t="s">
        <v>130</v>
      </c>
      <c r="M476" t="s">
        <v>209</v>
      </c>
      <c r="N476" t="s">
        <v>210</v>
      </c>
      <c r="O476" t="s">
        <v>133</v>
      </c>
      <c r="P476" t="s">
        <v>211</v>
      </c>
      <c r="Q476" t="s">
        <v>40</v>
      </c>
      <c r="R476" t="s">
        <v>212</v>
      </c>
      <c r="S476" t="s">
        <v>47</v>
      </c>
      <c r="T476" t="s">
        <v>48</v>
      </c>
      <c r="U476" t="s">
        <v>3057</v>
      </c>
      <c r="V476">
        <v>130000000</v>
      </c>
      <c r="W476">
        <v>0</v>
      </c>
      <c r="Y476">
        <v>0</v>
      </c>
      <c r="Z476">
        <v>0</v>
      </c>
      <c r="AA476">
        <v>0</v>
      </c>
      <c r="AB476">
        <v>130000000</v>
      </c>
      <c r="AC476" t="s">
        <v>3025</v>
      </c>
      <c r="AD476" t="s">
        <v>3058</v>
      </c>
      <c r="AE476" t="s">
        <v>3059</v>
      </c>
      <c r="AF476" t="s">
        <v>3060</v>
      </c>
      <c r="AG476" t="s">
        <v>136</v>
      </c>
      <c r="AJ476" t="s">
        <v>1311</v>
      </c>
      <c r="AK476" t="s">
        <v>1312</v>
      </c>
      <c r="AL476" t="s">
        <v>1336</v>
      </c>
      <c r="AM476" t="s">
        <v>1314</v>
      </c>
    </row>
    <row r="477" spans="1:39" x14ac:dyDescent="0.3">
      <c r="A477" t="s">
        <v>24</v>
      </c>
      <c r="B477" t="s">
        <v>25</v>
      </c>
      <c r="C477" t="s">
        <v>26</v>
      </c>
      <c r="D477" t="s">
        <v>27</v>
      </c>
      <c r="E477" t="s">
        <v>28</v>
      </c>
      <c r="F477" t="s">
        <v>29</v>
      </c>
      <c r="G477" t="s">
        <v>115</v>
      </c>
      <c r="H477" t="s">
        <v>116</v>
      </c>
      <c r="I477" t="s">
        <v>117</v>
      </c>
      <c r="J477" t="s">
        <v>118</v>
      </c>
      <c r="K477" t="s">
        <v>129</v>
      </c>
      <c r="L477" t="s">
        <v>130</v>
      </c>
      <c r="M477" t="s">
        <v>209</v>
      </c>
      <c r="N477" t="s">
        <v>210</v>
      </c>
      <c r="O477" t="s">
        <v>133</v>
      </c>
      <c r="P477" t="s">
        <v>211</v>
      </c>
      <c r="Q477" t="s">
        <v>40</v>
      </c>
      <c r="R477" t="s">
        <v>212</v>
      </c>
      <c r="S477" t="s">
        <v>72</v>
      </c>
      <c r="T477" t="s">
        <v>73</v>
      </c>
      <c r="U477" t="s">
        <v>3061</v>
      </c>
      <c r="V477">
        <v>7500000</v>
      </c>
      <c r="W477">
        <v>0</v>
      </c>
      <c r="Y477">
        <v>0</v>
      </c>
      <c r="Z477">
        <v>0</v>
      </c>
      <c r="AA477">
        <v>0</v>
      </c>
      <c r="AB477">
        <v>7500000</v>
      </c>
      <c r="AC477" t="s">
        <v>3025</v>
      </c>
      <c r="AD477" t="s">
        <v>3062</v>
      </c>
      <c r="AE477" t="s">
        <v>3063</v>
      </c>
      <c r="AF477" t="s">
        <v>3064</v>
      </c>
      <c r="AG477" t="s">
        <v>136</v>
      </c>
      <c r="AJ477" t="s">
        <v>1311</v>
      </c>
      <c r="AK477" t="s">
        <v>1312</v>
      </c>
      <c r="AL477" t="s">
        <v>1336</v>
      </c>
      <c r="AM477" t="s">
        <v>1314</v>
      </c>
    </row>
    <row r="478" spans="1:39" x14ac:dyDescent="0.3">
      <c r="A478" t="s">
        <v>24</v>
      </c>
      <c r="B478" t="s">
        <v>25</v>
      </c>
      <c r="C478" t="s">
        <v>26</v>
      </c>
      <c r="D478" t="s">
        <v>27</v>
      </c>
      <c r="E478" t="s">
        <v>28</v>
      </c>
      <c r="F478" t="s">
        <v>29</v>
      </c>
      <c r="G478" t="s">
        <v>115</v>
      </c>
      <c r="H478" t="s">
        <v>116</v>
      </c>
      <c r="I478" t="s">
        <v>117</v>
      </c>
      <c r="J478" t="s">
        <v>118</v>
      </c>
      <c r="K478" t="s">
        <v>129</v>
      </c>
      <c r="L478" t="s">
        <v>130</v>
      </c>
      <c r="M478" t="s">
        <v>209</v>
      </c>
      <c r="N478" t="s">
        <v>210</v>
      </c>
      <c r="O478" t="s">
        <v>133</v>
      </c>
      <c r="P478" t="s">
        <v>211</v>
      </c>
      <c r="Q478" t="s">
        <v>40</v>
      </c>
      <c r="R478" t="s">
        <v>212</v>
      </c>
      <c r="S478" t="s">
        <v>72</v>
      </c>
      <c r="T478" t="s">
        <v>73</v>
      </c>
      <c r="U478" t="s">
        <v>3065</v>
      </c>
      <c r="V478">
        <v>6300000</v>
      </c>
      <c r="W478">
        <v>0</v>
      </c>
      <c r="Y478">
        <v>0</v>
      </c>
      <c r="Z478">
        <v>0</v>
      </c>
      <c r="AA478">
        <v>0</v>
      </c>
      <c r="AB478">
        <v>6300000</v>
      </c>
      <c r="AC478" t="s">
        <v>3025</v>
      </c>
      <c r="AD478" t="s">
        <v>3062</v>
      </c>
      <c r="AE478" t="s">
        <v>3066</v>
      </c>
      <c r="AF478" t="s">
        <v>3067</v>
      </c>
      <c r="AG478" t="s">
        <v>136</v>
      </c>
      <c r="AJ478" t="s">
        <v>1311</v>
      </c>
      <c r="AK478" t="s">
        <v>1312</v>
      </c>
      <c r="AL478" t="s">
        <v>1336</v>
      </c>
      <c r="AM478" t="s">
        <v>1314</v>
      </c>
    </row>
    <row r="479" spans="1:39" x14ac:dyDescent="0.3">
      <c r="A479" t="s">
        <v>24</v>
      </c>
      <c r="B479" t="s">
        <v>25</v>
      </c>
      <c r="C479" t="s">
        <v>26</v>
      </c>
      <c r="D479" t="s">
        <v>27</v>
      </c>
      <c r="E479" t="s">
        <v>28</v>
      </c>
      <c r="F479" t="s">
        <v>29</v>
      </c>
      <c r="G479" t="s">
        <v>115</v>
      </c>
      <c r="H479" t="s">
        <v>116</v>
      </c>
      <c r="I479" t="s">
        <v>117</v>
      </c>
      <c r="J479" t="s">
        <v>118</v>
      </c>
      <c r="K479" t="s">
        <v>129</v>
      </c>
      <c r="L479" t="s">
        <v>130</v>
      </c>
      <c r="M479" t="s">
        <v>209</v>
      </c>
      <c r="N479" t="s">
        <v>210</v>
      </c>
      <c r="O479" t="s">
        <v>133</v>
      </c>
      <c r="P479" t="s">
        <v>211</v>
      </c>
      <c r="Q479" t="s">
        <v>40</v>
      </c>
      <c r="R479" t="s">
        <v>212</v>
      </c>
      <c r="S479" t="s">
        <v>74</v>
      </c>
      <c r="T479" t="s">
        <v>75</v>
      </c>
      <c r="U479" t="s">
        <v>3068</v>
      </c>
      <c r="V479">
        <v>3900000</v>
      </c>
      <c r="W479">
        <v>0</v>
      </c>
      <c r="Y479">
        <v>0</v>
      </c>
      <c r="Z479">
        <v>0</v>
      </c>
      <c r="AA479">
        <v>0</v>
      </c>
      <c r="AB479">
        <v>3900000</v>
      </c>
      <c r="AC479" t="s">
        <v>3025</v>
      </c>
      <c r="AD479" t="s">
        <v>3069</v>
      </c>
      <c r="AE479" t="s">
        <v>3070</v>
      </c>
      <c r="AF479" t="s">
        <v>3071</v>
      </c>
      <c r="AG479" t="s">
        <v>136</v>
      </c>
      <c r="AJ479" t="s">
        <v>1311</v>
      </c>
      <c r="AK479" t="s">
        <v>1312</v>
      </c>
      <c r="AL479" t="s">
        <v>1336</v>
      </c>
      <c r="AM479" t="s">
        <v>1314</v>
      </c>
    </row>
    <row r="480" spans="1:39" x14ac:dyDescent="0.3">
      <c r="A480" t="s">
        <v>24</v>
      </c>
      <c r="B480" t="s">
        <v>25</v>
      </c>
      <c r="C480" t="s">
        <v>26</v>
      </c>
      <c r="D480" t="s">
        <v>27</v>
      </c>
      <c r="E480" t="s">
        <v>28</v>
      </c>
      <c r="F480" t="s">
        <v>29</v>
      </c>
      <c r="G480" t="s">
        <v>115</v>
      </c>
      <c r="H480" t="s">
        <v>116</v>
      </c>
      <c r="I480" t="s">
        <v>117</v>
      </c>
      <c r="J480" t="s">
        <v>118</v>
      </c>
      <c r="K480" t="s">
        <v>129</v>
      </c>
      <c r="L480" t="s">
        <v>130</v>
      </c>
      <c r="M480" t="s">
        <v>209</v>
      </c>
      <c r="N480" t="s">
        <v>210</v>
      </c>
      <c r="O480" t="s">
        <v>133</v>
      </c>
      <c r="P480" t="s">
        <v>211</v>
      </c>
      <c r="Q480" t="s">
        <v>40</v>
      </c>
      <c r="R480" t="s">
        <v>212</v>
      </c>
      <c r="S480" t="s">
        <v>74</v>
      </c>
      <c r="T480" t="s">
        <v>75</v>
      </c>
      <c r="U480" t="s">
        <v>3072</v>
      </c>
      <c r="V480">
        <v>4500000</v>
      </c>
      <c r="W480">
        <v>0</v>
      </c>
      <c r="Y480">
        <v>0</v>
      </c>
      <c r="Z480">
        <v>0</v>
      </c>
      <c r="AA480">
        <v>0</v>
      </c>
      <c r="AB480">
        <v>4500000</v>
      </c>
      <c r="AC480" t="s">
        <v>3025</v>
      </c>
      <c r="AD480" t="s">
        <v>3069</v>
      </c>
      <c r="AE480" t="s">
        <v>3073</v>
      </c>
      <c r="AF480" t="s">
        <v>3074</v>
      </c>
      <c r="AG480" t="s">
        <v>136</v>
      </c>
      <c r="AJ480" t="s">
        <v>1311</v>
      </c>
      <c r="AK480" t="s">
        <v>1312</v>
      </c>
      <c r="AL480" t="s">
        <v>1336</v>
      </c>
      <c r="AM480" t="s">
        <v>1314</v>
      </c>
    </row>
    <row r="481" spans="1:39" x14ac:dyDescent="0.3">
      <c r="A481" t="s">
        <v>24</v>
      </c>
      <c r="B481" t="s">
        <v>25</v>
      </c>
      <c r="C481" t="s">
        <v>26</v>
      </c>
      <c r="D481" t="s">
        <v>27</v>
      </c>
      <c r="E481" t="s">
        <v>28</v>
      </c>
      <c r="F481" t="s">
        <v>29</v>
      </c>
      <c r="G481" t="s">
        <v>115</v>
      </c>
      <c r="H481" t="s">
        <v>116</v>
      </c>
      <c r="I481" t="s">
        <v>117</v>
      </c>
      <c r="J481" t="s">
        <v>118</v>
      </c>
      <c r="K481" t="s">
        <v>129</v>
      </c>
      <c r="L481" t="s">
        <v>130</v>
      </c>
      <c r="M481" t="s">
        <v>209</v>
      </c>
      <c r="N481" t="s">
        <v>210</v>
      </c>
      <c r="O481" t="s">
        <v>133</v>
      </c>
      <c r="P481" t="s">
        <v>211</v>
      </c>
      <c r="Q481" t="s">
        <v>40</v>
      </c>
      <c r="R481" t="s">
        <v>212</v>
      </c>
      <c r="S481" t="s">
        <v>49</v>
      </c>
      <c r="T481" t="s">
        <v>50</v>
      </c>
      <c r="U481" t="s">
        <v>3075</v>
      </c>
      <c r="V481">
        <v>3000000</v>
      </c>
      <c r="W481">
        <v>0</v>
      </c>
      <c r="Y481">
        <v>0</v>
      </c>
      <c r="Z481">
        <v>0</v>
      </c>
      <c r="AA481">
        <v>0</v>
      </c>
      <c r="AB481">
        <v>3000000</v>
      </c>
      <c r="AC481" t="s">
        <v>3025</v>
      </c>
      <c r="AD481" t="s">
        <v>3076</v>
      </c>
      <c r="AE481" t="s">
        <v>3077</v>
      </c>
      <c r="AF481" t="s">
        <v>3078</v>
      </c>
      <c r="AG481" t="s">
        <v>136</v>
      </c>
      <c r="AJ481" t="s">
        <v>1311</v>
      </c>
      <c r="AK481" t="s">
        <v>1312</v>
      </c>
      <c r="AL481" t="s">
        <v>1336</v>
      </c>
      <c r="AM481" t="s">
        <v>1314</v>
      </c>
    </row>
    <row r="482" spans="1:39" x14ac:dyDescent="0.3">
      <c r="A482" t="s">
        <v>24</v>
      </c>
      <c r="B482" t="s">
        <v>25</v>
      </c>
      <c r="C482" t="s">
        <v>26</v>
      </c>
      <c r="D482" t="s">
        <v>27</v>
      </c>
      <c r="E482" t="s">
        <v>28</v>
      </c>
      <c r="F482" t="s">
        <v>29</v>
      </c>
      <c r="G482" t="s">
        <v>115</v>
      </c>
      <c r="H482" t="s">
        <v>116</v>
      </c>
      <c r="I482" t="s">
        <v>117</v>
      </c>
      <c r="J482" t="s">
        <v>118</v>
      </c>
      <c r="K482" t="s">
        <v>129</v>
      </c>
      <c r="L482" t="s">
        <v>130</v>
      </c>
      <c r="M482" t="s">
        <v>209</v>
      </c>
      <c r="N482" t="s">
        <v>210</v>
      </c>
      <c r="O482" t="s">
        <v>133</v>
      </c>
      <c r="P482" t="s">
        <v>211</v>
      </c>
      <c r="Q482" t="s">
        <v>40</v>
      </c>
      <c r="R482" t="s">
        <v>212</v>
      </c>
      <c r="S482" t="s">
        <v>49</v>
      </c>
      <c r="T482" t="s">
        <v>50</v>
      </c>
      <c r="U482" t="s">
        <v>3079</v>
      </c>
      <c r="V482">
        <v>8000000</v>
      </c>
      <c r="W482">
        <v>0</v>
      </c>
      <c r="Y482">
        <v>0</v>
      </c>
      <c r="Z482">
        <v>0</v>
      </c>
      <c r="AA482">
        <v>0</v>
      </c>
      <c r="AB482">
        <v>8000000</v>
      </c>
      <c r="AC482" t="s">
        <v>3025</v>
      </c>
      <c r="AD482" t="s">
        <v>3076</v>
      </c>
      <c r="AE482" t="s">
        <v>3080</v>
      </c>
      <c r="AF482" t="s">
        <v>3081</v>
      </c>
      <c r="AG482" t="s">
        <v>136</v>
      </c>
      <c r="AJ482" t="s">
        <v>1311</v>
      </c>
      <c r="AK482" t="s">
        <v>1312</v>
      </c>
      <c r="AL482" t="s">
        <v>1336</v>
      </c>
      <c r="AM482" t="s">
        <v>1314</v>
      </c>
    </row>
    <row r="483" spans="1:39" x14ac:dyDescent="0.3">
      <c r="A483" t="s">
        <v>24</v>
      </c>
      <c r="B483" t="s">
        <v>25</v>
      </c>
      <c r="C483" t="s">
        <v>26</v>
      </c>
      <c r="D483" t="s">
        <v>27</v>
      </c>
      <c r="E483" t="s">
        <v>28</v>
      </c>
      <c r="F483" t="s">
        <v>29</v>
      </c>
      <c r="G483" t="s">
        <v>115</v>
      </c>
      <c r="H483" t="s">
        <v>116</v>
      </c>
      <c r="I483" t="s">
        <v>117</v>
      </c>
      <c r="J483" t="s">
        <v>118</v>
      </c>
      <c r="K483" t="s">
        <v>129</v>
      </c>
      <c r="L483" t="s">
        <v>130</v>
      </c>
      <c r="M483" t="s">
        <v>209</v>
      </c>
      <c r="N483" t="s">
        <v>210</v>
      </c>
      <c r="O483" t="s">
        <v>133</v>
      </c>
      <c r="P483" t="s">
        <v>211</v>
      </c>
      <c r="Q483" t="s">
        <v>51</v>
      </c>
      <c r="R483" t="s">
        <v>213</v>
      </c>
      <c r="S483" t="s">
        <v>42</v>
      </c>
      <c r="T483" t="s">
        <v>43</v>
      </c>
      <c r="U483" t="s">
        <v>3082</v>
      </c>
      <c r="V483">
        <v>10000000</v>
      </c>
      <c r="W483">
        <v>0</v>
      </c>
      <c r="Y483">
        <v>0</v>
      </c>
      <c r="Z483">
        <v>0</v>
      </c>
      <c r="AA483">
        <v>0</v>
      </c>
      <c r="AB483">
        <v>10000000</v>
      </c>
      <c r="AC483" t="s">
        <v>3083</v>
      </c>
      <c r="AD483" t="s">
        <v>3084</v>
      </c>
      <c r="AE483" t="s">
        <v>3085</v>
      </c>
      <c r="AF483" t="s">
        <v>3086</v>
      </c>
      <c r="AG483" t="s">
        <v>136</v>
      </c>
      <c r="AJ483" t="s">
        <v>1311</v>
      </c>
      <c r="AK483" t="s">
        <v>1312</v>
      </c>
      <c r="AL483" t="s">
        <v>1313</v>
      </c>
      <c r="AM483" t="s">
        <v>1314</v>
      </c>
    </row>
    <row r="484" spans="1:39" x14ac:dyDescent="0.3">
      <c r="A484" t="s">
        <v>24</v>
      </c>
      <c r="B484" t="s">
        <v>25</v>
      </c>
      <c r="C484" t="s">
        <v>26</v>
      </c>
      <c r="D484" t="s">
        <v>27</v>
      </c>
      <c r="E484" t="s">
        <v>28</v>
      </c>
      <c r="F484" t="s">
        <v>29</v>
      </c>
      <c r="G484" t="s">
        <v>115</v>
      </c>
      <c r="H484" t="s">
        <v>116</v>
      </c>
      <c r="I484" t="s">
        <v>117</v>
      </c>
      <c r="J484" t="s">
        <v>118</v>
      </c>
      <c r="K484" t="s">
        <v>129</v>
      </c>
      <c r="L484" t="s">
        <v>130</v>
      </c>
      <c r="M484" t="s">
        <v>209</v>
      </c>
      <c r="N484" t="s">
        <v>210</v>
      </c>
      <c r="O484" t="s">
        <v>133</v>
      </c>
      <c r="P484" t="s">
        <v>211</v>
      </c>
      <c r="Q484" t="s">
        <v>51</v>
      </c>
      <c r="R484" t="s">
        <v>213</v>
      </c>
      <c r="S484" t="s">
        <v>42</v>
      </c>
      <c r="T484" t="s">
        <v>43</v>
      </c>
      <c r="U484" t="s">
        <v>3087</v>
      </c>
      <c r="V484">
        <v>1000000</v>
      </c>
      <c r="W484">
        <v>0</v>
      </c>
      <c r="Y484">
        <v>0</v>
      </c>
      <c r="Z484">
        <v>0</v>
      </c>
      <c r="AA484">
        <v>0</v>
      </c>
      <c r="AB484">
        <v>1000000</v>
      </c>
      <c r="AC484" t="s">
        <v>3083</v>
      </c>
      <c r="AD484" t="s">
        <v>3084</v>
      </c>
      <c r="AE484" t="s">
        <v>3088</v>
      </c>
      <c r="AF484" t="s">
        <v>3089</v>
      </c>
      <c r="AG484" t="s">
        <v>136</v>
      </c>
      <c r="AJ484" t="s">
        <v>1311</v>
      </c>
      <c r="AK484" t="s">
        <v>1312</v>
      </c>
      <c r="AL484" t="s">
        <v>1313</v>
      </c>
      <c r="AM484" t="s">
        <v>1314</v>
      </c>
    </row>
    <row r="485" spans="1:39" x14ac:dyDescent="0.3">
      <c r="A485" t="s">
        <v>24</v>
      </c>
      <c r="B485" t="s">
        <v>25</v>
      </c>
      <c r="C485" t="s">
        <v>26</v>
      </c>
      <c r="D485" t="s">
        <v>27</v>
      </c>
      <c r="E485" t="s">
        <v>28</v>
      </c>
      <c r="F485" t="s">
        <v>29</v>
      </c>
      <c r="G485" t="s">
        <v>115</v>
      </c>
      <c r="H485" t="s">
        <v>116</v>
      </c>
      <c r="I485" t="s">
        <v>117</v>
      </c>
      <c r="J485" t="s">
        <v>118</v>
      </c>
      <c r="K485" t="s">
        <v>129</v>
      </c>
      <c r="L485" t="s">
        <v>130</v>
      </c>
      <c r="M485" t="s">
        <v>209</v>
      </c>
      <c r="N485" t="s">
        <v>210</v>
      </c>
      <c r="O485" t="s">
        <v>133</v>
      </c>
      <c r="P485" t="s">
        <v>211</v>
      </c>
      <c r="Q485" t="s">
        <v>51</v>
      </c>
      <c r="R485" t="s">
        <v>213</v>
      </c>
      <c r="S485" t="s">
        <v>42</v>
      </c>
      <c r="T485" t="s">
        <v>43</v>
      </c>
      <c r="U485" t="s">
        <v>3090</v>
      </c>
      <c r="V485">
        <v>1000000</v>
      </c>
      <c r="W485">
        <v>0</v>
      </c>
      <c r="Y485">
        <v>0</v>
      </c>
      <c r="Z485">
        <v>0</v>
      </c>
      <c r="AA485">
        <v>0</v>
      </c>
      <c r="AB485">
        <v>1000000</v>
      </c>
      <c r="AC485" t="s">
        <v>3083</v>
      </c>
      <c r="AD485" t="s">
        <v>3084</v>
      </c>
      <c r="AE485" t="s">
        <v>3091</v>
      </c>
      <c r="AF485" t="s">
        <v>3092</v>
      </c>
      <c r="AG485" t="s">
        <v>136</v>
      </c>
      <c r="AJ485" t="s">
        <v>1311</v>
      </c>
      <c r="AK485" t="s">
        <v>1312</v>
      </c>
      <c r="AL485" t="s">
        <v>1313</v>
      </c>
      <c r="AM485" t="s">
        <v>1314</v>
      </c>
    </row>
    <row r="486" spans="1:39" x14ac:dyDescent="0.3">
      <c r="A486" t="s">
        <v>24</v>
      </c>
      <c r="B486" t="s">
        <v>25</v>
      </c>
      <c r="C486" t="s">
        <v>26</v>
      </c>
      <c r="D486" t="s">
        <v>27</v>
      </c>
      <c r="E486" t="s">
        <v>28</v>
      </c>
      <c r="F486" t="s">
        <v>29</v>
      </c>
      <c r="G486" t="s">
        <v>115</v>
      </c>
      <c r="H486" t="s">
        <v>116</v>
      </c>
      <c r="I486" t="s">
        <v>117</v>
      </c>
      <c r="J486" t="s">
        <v>118</v>
      </c>
      <c r="K486" t="s">
        <v>129</v>
      </c>
      <c r="L486" t="s">
        <v>130</v>
      </c>
      <c r="M486" t="s">
        <v>209</v>
      </c>
      <c r="N486" t="s">
        <v>210</v>
      </c>
      <c r="O486" t="s">
        <v>133</v>
      </c>
      <c r="P486" t="s">
        <v>211</v>
      </c>
      <c r="Q486" t="s">
        <v>51</v>
      </c>
      <c r="R486" t="s">
        <v>213</v>
      </c>
      <c r="S486" t="s">
        <v>42</v>
      </c>
      <c r="T486" t="s">
        <v>43</v>
      </c>
      <c r="U486" t="s">
        <v>3093</v>
      </c>
      <c r="V486">
        <v>1000000</v>
      </c>
      <c r="W486">
        <v>0</v>
      </c>
      <c r="Y486">
        <v>0</v>
      </c>
      <c r="Z486">
        <v>0</v>
      </c>
      <c r="AA486">
        <v>0</v>
      </c>
      <c r="AB486">
        <v>1000000</v>
      </c>
      <c r="AC486" t="s">
        <v>3083</v>
      </c>
      <c r="AD486" t="s">
        <v>3084</v>
      </c>
      <c r="AE486" t="s">
        <v>3094</v>
      </c>
      <c r="AF486" t="s">
        <v>3095</v>
      </c>
      <c r="AG486" t="s">
        <v>136</v>
      </c>
      <c r="AJ486" t="s">
        <v>1311</v>
      </c>
      <c r="AK486" t="s">
        <v>1312</v>
      </c>
      <c r="AL486" t="s">
        <v>1313</v>
      </c>
      <c r="AM486" t="s">
        <v>1314</v>
      </c>
    </row>
    <row r="487" spans="1:39" x14ac:dyDescent="0.3">
      <c r="A487" t="s">
        <v>24</v>
      </c>
      <c r="B487" t="s">
        <v>25</v>
      </c>
      <c r="C487" t="s">
        <v>26</v>
      </c>
      <c r="D487" t="s">
        <v>27</v>
      </c>
      <c r="E487" t="s">
        <v>28</v>
      </c>
      <c r="F487" t="s">
        <v>29</v>
      </c>
      <c r="G487" t="s">
        <v>115</v>
      </c>
      <c r="H487" t="s">
        <v>116</v>
      </c>
      <c r="I487" t="s">
        <v>117</v>
      </c>
      <c r="J487" t="s">
        <v>118</v>
      </c>
      <c r="K487" t="s">
        <v>129</v>
      </c>
      <c r="L487" t="s">
        <v>130</v>
      </c>
      <c r="M487" t="s">
        <v>209</v>
      </c>
      <c r="N487" t="s">
        <v>210</v>
      </c>
      <c r="O487" t="s">
        <v>133</v>
      </c>
      <c r="P487" t="s">
        <v>211</v>
      </c>
      <c r="Q487" t="s">
        <v>51</v>
      </c>
      <c r="R487" t="s">
        <v>213</v>
      </c>
      <c r="S487" t="s">
        <v>42</v>
      </c>
      <c r="T487" t="s">
        <v>43</v>
      </c>
      <c r="U487" t="s">
        <v>3096</v>
      </c>
      <c r="V487">
        <v>10000000</v>
      </c>
      <c r="W487">
        <v>0</v>
      </c>
      <c r="Y487">
        <v>0</v>
      </c>
      <c r="Z487">
        <v>0</v>
      </c>
      <c r="AA487">
        <v>0</v>
      </c>
      <c r="AB487">
        <v>10000000</v>
      </c>
      <c r="AC487" t="s">
        <v>3083</v>
      </c>
      <c r="AD487" t="s">
        <v>3084</v>
      </c>
      <c r="AE487" t="s">
        <v>3097</v>
      </c>
      <c r="AF487" t="s">
        <v>3098</v>
      </c>
      <c r="AG487" t="s">
        <v>136</v>
      </c>
      <c r="AJ487" t="s">
        <v>1311</v>
      </c>
      <c r="AK487" t="s">
        <v>1312</v>
      </c>
      <c r="AL487" t="s">
        <v>1313</v>
      </c>
      <c r="AM487" t="s">
        <v>1314</v>
      </c>
    </row>
    <row r="488" spans="1:39" x14ac:dyDescent="0.3">
      <c r="A488" t="s">
        <v>24</v>
      </c>
      <c r="B488" t="s">
        <v>25</v>
      </c>
      <c r="C488" t="s">
        <v>26</v>
      </c>
      <c r="D488" t="s">
        <v>27</v>
      </c>
      <c r="E488" t="s">
        <v>28</v>
      </c>
      <c r="F488" t="s">
        <v>29</v>
      </c>
      <c r="G488" t="s">
        <v>115</v>
      </c>
      <c r="H488" t="s">
        <v>116</v>
      </c>
      <c r="I488" t="s">
        <v>117</v>
      </c>
      <c r="J488" t="s">
        <v>118</v>
      </c>
      <c r="K488" t="s">
        <v>129</v>
      </c>
      <c r="L488" t="s">
        <v>130</v>
      </c>
      <c r="M488" t="s">
        <v>209</v>
      </c>
      <c r="N488" t="s">
        <v>210</v>
      </c>
      <c r="O488" t="s">
        <v>133</v>
      </c>
      <c r="P488" t="s">
        <v>211</v>
      </c>
      <c r="Q488" t="s">
        <v>51</v>
      </c>
      <c r="R488" t="s">
        <v>213</v>
      </c>
      <c r="S488" t="s">
        <v>42</v>
      </c>
      <c r="T488" t="s">
        <v>43</v>
      </c>
      <c r="U488" t="s">
        <v>3099</v>
      </c>
      <c r="V488">
        <v>1000000</v>
      </c>
      <c r="W488">
        <v>0</v>
      </c>
      <c r="Y488">
        <v>0</v>
      </c>
      <c r="Z488">
        <v>0</v>
      </c>
      <c r="AA488">
        <v>0</v>
      </c>
      <c r="AB488">
        <v>1000000</v>
      </c>
      <c r="AC488" t="s">
        <v>3083</v>
      </c>
      <c r="AD488" t="s">
        <v>3084</v>
      </c>
      <c r="AE488" t="s">
        <v>3100</v>
      </c>
      <c r="AF488" t="s">
        <v>3101</v>
      </c>
      <c r="AG488" t="s">
        <v>136</v>
      </c>
      <c r="AJ488" t="s">
        <v>1311</v>
      </c>
      <c r="AK488" t="s">
        <v>1312</v>
      </c>
      <c r="AL488" t="s">
        <v>1313</v>
      </c>
      <c r="AM488" t="s">
        <v>1314</v>
      </c>
    </row>
    <row r="489" spans="1:39" x14ac:dyDescent="0.3">
      <c r="A489" t="s">
        <v>24</v>
      </c>
      <c r="B489" t="s">
        <v>25</v>
      </c>
      <c r="C489" t="s">
        <v>26</v>
      </c>
      <c r="D489" t="s">
        <v>27</v>
      </c>
      <c r="E489" t="s">
        <v>28</v>
      </c>
      <c r="F489" t="s">
        <v>29</v>
      </c>
      <c r="G489" t="s">
        <v>115</v>
      </c>
      <c r="H489" t="s">
        <v>116</v>
      </c>
      <c r="I489" t="s">
        <v>117</v>
      </c>
      <c r="J489" t="s">
        <v>118</v>
      </c>
      <c r="K489" t="s">
        <v>129</v>
      </c>
      <c r="L489" t="s">
        <v>130</v>
      </c>
      <c r="M489" t="s">
        <v>209</v>
      </c>
      <c r="N489" t="s">
        <v>210</v>
      </c>
      <c r="O489" t="s">
        <v>133</v>
      </c>
      <c r="P489" t="s">
        <v>211</v>
      </c>
      <c r="Q489" t="s">
        <v>51</v>
      </c>
      <c r="R489" t="s">
        <v>213</v>
      </c>
      <c r="S489" t="s">
        <v>42</v>
      </c>
      <c r="T489" t="s">
        <v>43</v>
      </c>
      <c r="U489" t="s">
        <v>3102</v>
      </c>
      <c r="V489">
        <v>1000000</v>
      </c>
      <c r="W489">
        <v>0</v>
      </c>
      <c r="Y489">
        <v>0</v>
      </c>
      <c r="Z489">
        <v>0</v>
      </c>
      <c r="AA489">
        <v>0</v>
      </c>
      <c r="AB489">
        <v>1000000</v>
      </c>
      <c r="AC489" t="s">
        <v>3083</v>
      </c>
      <c r="AD489" t="s">
        <v>3084</v>
      </c>
      <c r="AE489" t="s">
        <v>3103</v>
      </c>
      <c r="AF489" t="s">
        <v>3104</v>
      </c>
      <c r="AG489" t="s">
        <v>136</v>
      </c>
      <c r="AJ489" t="s">
        <v>1311</v>
      </c>
      <c r="AK489" t="s">
        <v>1312</v>
      </c>
      <c r="AL489" t="s">
        <v>1313</v>
      </c>
      <c r="AM489" t="s">
        <v>1314</v>
      </c>
    </row>
    <row r="490" spans="1:39" x14ac:dyDescent="0.3">
      <c r="A490" t="s">
        <v>24</v>
      </c>
      <c r="B490" t="s">
        <v>25</v>
      </c>
      <c r="C490" t="s">
        <v>26</v>
      </c>
      <c r="D490" t="s">
        <v>27</v>
      </c>
      <c r="E490" t="s">
        <v>28</v>
      </c>
      <c r="F490" t="s">
        <v>29</v>
      </c>
      <c r="G490" t="s">
        <v>115</v>
      </c>
      <c r="H490" t="s">
        <v>116</v>
      </c>
      <c r="I490" t="s">
        <v>117</v>
      </c>
      <c r="J490" t="s">
        <v>118</v>
      </c>
      <c r="K490" t="s">
        <v>129</v>
      </c>
      <c r="L490" t="s">
        <v>130</v>
      </c>
      <c r="M490" t="s">
        <v>209</v>
      </c>
      <c r="N490" t="s">
        <v>210</v>
      </c>
      <c r="O490" t="s">
        <v>133</v>
      </c>
      <c r="P490" t="s">
        <v>211</v>
      </c>
      <c r="Q490" t="s">
        <v>51</v>
      </c>
      <c r="R490" t="s">
        <v>213</v>
      </c>
      <c r="S490" t="s">
        <v>42</v>
      </c>
      <c r="T490" t="s">
        <v>43</v>
      </c>
      <c r="U490" t="s">
        <v>3105</v>
      </c>
      <c r="V490">
        <v>1000000</v>
      </c>
      <c r="W490">
        <v>0</v>
      </c>
      <c r="Y490">
        <v>0</v>
      </c>
      <c r="Z490">
        <v>0</v>
      </c>
      <c r="AA490">
        <v>0</v>
      </c>
      <c r="AB490">
        <v>1000000</v>
      </c>
      <c r="AC490" t="s">
        <v>3083</v>
      </c>
      <c r="AD490" t="s">
        <v>3084</v>
      </c>
      <c r="AE490" t="s">
        <v>3106</v>
      </c>
      <c r="AF490" t="s">
        <v>3107</v>
      </c>
      <c r="AG490" t="s">
        <v>136</v>
      </c>
      <c r="AJ490" t="s">
        <v>1311</v>
      </c>
      <c r="AK490" t="s">
        <v>1312</v>
      </c>
      <c r="AL490" t="s">
        <v>1313</v>
      </c>
      <c r="AM490" t="s">
        <v>1314</v>
      </c>
    </row>
    <row r="491" spans="1:39" x14ac:dyDescent="0.3">
      <c r="A491" t="s">
        <v>24</v>
      </c>
      <c r="B491" t="s">
        <v>25</v>
      </c>
      <c r="C491" t="s">
        <v>26</v>
      </c>
      <c r="D491" t="s">
        <v>27</v>
      </c>
      <c r="E491" t="s">
        <v>28</v>
      </c>
      <c r="F491" t="s">
        <v>29</v>
      </c>
      <c r="G491" t="s">
        <v>115</v>
      </c>
      <c r="H491" t="s">
        <v>116</v>
      </c>
      <c r="I491" t="s">
        <v>117</v>
      </c>
      <c r="J491" t="s">
        <v>118</v>
      </c>
      <c r="K491" t="s">
        <v>129</v>
      </c>
      <c r="L491" t="s">
        <v>130</v>
      </c>
      <c r="M491" t="s">
        <v>209</v>
      </c>
      <c r="N491" t="s">
        <v>210</v>
      </c>
      <c r="O491" t="s">
        <v>133</v>
      </c>
      <c r="P491" t="s">
        <v>211</v>
      </c>
      <c r="Q491" t="s">
        <v>51</v>
      </c>
      <c r="R491" t="s">
        <v>213</v>
      </c>
      <c r="S491" t="s">
        <v>45</v>
      </c>
      <c r="T491" t="s">
        <v>46</v>
      </c>
      <c r="U491" t="s">
        <v>3108</v>
      </c>
      <c r="V491">
        <v>4000000</v>
      </c>
      <c r="W491">
        <v>0</v>
      </c>
      <c r="Y491">
        <v>0</v>
      </c>
      <c r="Z491">
        <v>0</v>
      </c>
      <c r="AA491">
        <v>0</v>
      </c>
      <c r="AB491">
        <v>4000000</v>
      </c>
      <c r="AC491" t="s">
        <v>3083</v>
      </c>
      <c r="AD491" t="s">
        <v>3109</v>
      </c>
      <c r="AE491" t="s">
        <v>3110</v>
      </c>
      <c r="AF491" t="s">
        <v>3111</v>
      </c>
      <c r="AG491" t="s">
        <v>136</v>
      </c>
      <c r="AJ491" t="s">
        <v>1311</v>
      </c>
      <c r="AK491" t="s">
        <v>1312</v>
      </c>
      <c r="AL491" t="s">
        <v>1331</v>
      </c>
      <c r="AM491" t="s">
        <v>1314</v>
      </c>
    </row>
    <row r="492" spans="1:39" x14ac:dyDescent="0.3">
      <c r="A492" t="s">
        <v>24</v>
      </c>
      <c r="B492" t="s">
        <v>25</v>
      </c>
      <c r="C492" t="s">
        <v>26</v>
      </c>
      <c r="D492" t="s">
        <v>27</v>
      </c>
      <c r="E492" t="s">
        <v>28</v>
      </c>
      <c r="F492" t="s">
        <v>29</v>
      </c>
      <c r="G492" t="s">
        <v>115</v>
      </c>
      <c r="H492" t="s">
        <v>116</v>
      </c>
      <c r="I492" t="s">
        <v>117</v>
      </c>
      <c r="J492" t="s">
        <v>118</v>
      </c>
      <c r="K492" t="s">
        <v>129</v>
      </c>
      <c r="L492" t="s">
        <v>130</v>
      </c>
      <c r="M492" t="s">
        <v>209</v>
      </c>
      <c r="N492" t="s">
        <v>210</v>
      </c>
      <c r="O492" t="s">
        <v>133</v>
      </c>
      <c r="P492" t="s">
        <v>211</v>
      </c>
      <c r="Q492" t="s">
        <v>51</v>
      </c>
      <c r="R492" t="s">
        <v>213</v>
      </c>
      <c r="S492" t="s">
        <v>45</v>
      </c>
      <c r="T492" t="s">
        <v>46</v>
      </c>
      <c r="U492" t="s">
        <v>3112</v>
      </c>
      <c r="V492">
        <v>5400000</v>
      </c>
      <c r="W492">
        <v>0</v>
      </c>
      <c r="Y492">
        <v>0</v>
      </c>
      <c r="Z492">
        <v>0</v>
      </c>
      <c r="AA492">
        <v>0</v>
      </c>
      <c r="AB492">
        <v>5400000</v>
      </c>
      <c r="AC492" t="s">
        <v>3083</v>
      </c>
      <c r="AD492" t="s">
        <v>3109</v>
      </c>
      <c r="AE492" t="s">
        <v>3113</v>
      </c>
      <c r="AF492" t="s">
        <v>3114</v>
      </c>
      <c r="AG492" t="s">
        <v>136</v>
      </c>
      <c r="AJ492" t="s">
        <v>1311</v>
      </c>
      <c r="AK492" t="s">
        <v>1312</v>
      </c>
      <c r="AL492" t="s">
        <v>1331</v>
      </c>
      <c r="AM492" t="s">
        <v>1314</v>
      </c>
    </row>
    <row r="493" spans="1:39" x14ac:dyDescent="0.3">
      <c r="A493" t="s">
        <v>24</v>
      </c>
      <c r="B493" t="s">
        <v>25</v>
      </c>
      <c r="C493" t="s">
        <v>26</v>
      </c>
      <c r="D493" t="s">
        <v>27</v>
      </c>
      <c r="E493" t="s">
        <v>28</v>
      </c>
      <c r="F493" t="s">
        <v>29</v>
      </c>
      <c r="G493" t="s">
        <v>115</v>
      </c>
      <c r="H493" t="s">
        <v>116</v>
      </c>
      <c r="I493" t="s">
        <v>117</v>
      </c>
      <c r="J493" t="s">
        <v>118</v>
      </c>
      <c r="K493" t="s">
        <v>129</v>
      </c>
      <c r="L493" t="s">
        <v>130</v>
      </c>
      <c r="M493" t="s">
        <v>209</v>
      </c>
      <c r="N493" t="s">
        <v>210</v>
      </c>
      <c r="O493" t="s">
        <v>133</v>
      </c>
      <c r="P493" t="s">
        <v>211</v>
      </c>
      <c r="Q493" t="s">
        <v>51</v>
      </c>
      <c r="R493" t="s">
        <v>213</v>
      </c>
      <c r="S493" t="s">
        <v>45</v>
      </c>
      <c r="T493" t="s">
        <v>46</v>
      </c>
      <c r="U493" t="s">
        <v>3115</v>
      </c>
      <c r="V493">
        <v>2000000</v>
      </c>
      <c r="W493">
        <v>0</v>
      </c>
      <c r="Y493">
        <v>0</v>
      </c>
      <c r="Z493">
        <v>0</v>
      </c>
      <c r="AA493">
        <v>0</v>
      </c>
      <c r="AB493">
        <v>2000000</v>
      </c>
      <c r="AC493" t="s">
        <v>3083</v>
      </c>
      <c r="AD493" t="s">
        <v>3109</v>
      </c>
      <c r="AE493" t="s">
        <v>3116</v>
      </c>
      <c r="AF493" t="s">
        <v>3117</v>
      </c>
      <c r="AG493" t="s">
        <v>136</v>
      </c>
      <c r="AJ493" t="s">
        <v>1311</v>
      </c>
      <c r="AK493" t="s">
        <v>1312</v>
      </c>
      <c r="AL493" t="s">
        <v>1331</v>
      </c>
      <c r="AM493" t="s">
        <v>1314</v>
      </c>
    </row>
    <row r="494" spans="1:39" x14ac:dyDescent="0.3">
      <c r="A494" t="s">
        <v>24</v>
      </c>
      <c r="B494" t="s">
        <v>25</v>
      </c>
      <c r="C494" t="s">
        <v>26</v>
      </c>
      <c r="D494" t="s">
        <v>27</v>
      </c>
      <c r="E494" t="s">
        <v>28</v>
      </c>
      <c r="F494" t="s">
        <v>29</v>
      </c>
      <c r="G494" t="s">
        <v>115</v>
      </c>
      <c r="H494" t="s">
        <v>116</v>
      </c>
      <c r="I494" t="s">
        <v>117</v>
      </c>
      <c r="J494" t="s">
        <v>118</v>
      </c>
      <c r="K494" t="s">
        <v>129</v>
      </c>
      <c r="L494" t="s">
        <v>130</v>
      </c>
      <c r="M494" t="s">
        <v>209</v>
      </c>
      <c r="N494" t="s">
        <v>210</v>
      </c>
      <c r="O494" t="s">
        <v>133</v>
      </c>
      <c r="P494" t="s">
        <v>211</v>
      </c>
      <c r="Q494" t="s">
        <v>51</v>
      </c>
      <c r="R494" t="s">
        <v>213</v>
      </c>
      <c r="S494" t="s">
        <v>45</v>
      </c>
      <c r="T494" t="s">
        <v>46</v>
      </c>
      <c r="U494" t="s">
        <v>3118</v>
      </c>
      <c r="V494">
        <v>5400000</v>
      </c>
      <c r="W494">
        <v>0</v>
      </c>
      <c r="Y494">
        <v>0</v>
      </c>
      <c r="Z494">
        <v>0</v>
      </c>
      <c r="AA494">
        <v>0</v>
      </c>
      <c r="AB494">
        <v>5400000</v>
      </c>
      <c r="AC494" t="s">
        <v>3083</v>
      </c>
      <c r="AD494" t="s">
        <v>3109</v>
      </c>
      <c r="AE494" t="s">
        <v>3119</v>
      </c>
      <c r="AF494" t="s">
        <v>3120</v>
      </c>
      <c r="AG494" t="s">
        <v>136</v>
      </c>
      <c r="AJ494" t="s">
        <v>1311</v>
      </c>
      <c r="AK494" t="s">
        <v>1312</v>
      </c>
      <c r="AL494" t="s">
        <v>1331</v>
      </c>
      <c r="AM494" t="s">
        <v>1314</v>
      </c>
    </row>
    <row r="495" spans="1:39" x14ac:dyDescent="0.3">
      <c r="A495" t="s">
        <v>24</v>
      </c>
      <c r="B495" t="s">
        <v>25</v>
      </c>
      <c r="C495" t="s">
        <v>26</v>
      </c>
      <c r="D495" t="s">
        <v>27</v>
      </c>
      <c r="E495" t="s">
        <v>28</v>
      </c>
      <c r="F495" t="s">
        <v>29</v>
      </c>
      <c r="G495" t="s">
        <v>115</v>
      </c>
      <c r="H495" t="s">
        <v>116</v>
      </c>
      <c r="I495" t="s">
        <v>117</v>
      </c>
      <c r="J495" t="s">
        <v>118</v>
      </c>
      <c r="K495" t="s">
        <v>129</v>
      </c>
      <c r="L495" t="s">
        <v>130</v>
      </c>
      <c r="M495" t="s">
        <v>209</v>
      </c>
      <c r="N495" t="s">
        <v>210</v>
      </c>
      <c r="O495" t="s">
        <v>133</v>
      </c>
      <c r="P495" t="s">
        <v>211</v>
      </c>
      <c r="Q495" t="s">
        <v>51</v>
      </c>
      <c r="R495" t="s">
        <v>213</v>
      </c>
      <c r="S495" t="s">
        <v>47</v>
      </c>
      <c r="T495" t="s">
        <v>48</v>
      </c>
      <c r="U495" t="s">
        <v>3121</v>
      </c>
      <c r="V495">
        <v>10000000</v>
      </c>
      <c r="W495">
        <v>0</v>
      </c>
      <c r="Y495">
        <v>0</v>
      </c>
      <c r="Z495">
        <v>0</v>
      </c>
      <c r="AA495">
        <v>0</v>
      </c>
      <c r="AB495">
        <v>10000000</v>
      </c>
      <c r="AC495" t="s">
        <v>3083</v>
      </c>
      <c r="AD495" t="s">
        <v>3122</v>
      </c>
      <c r="AE495" t="s">
        <v>3123</v>
      </c>
      <c r="AF495" t="s">
        <v>3124</v>
      </c>
      <c r="AG495" t="s">
        <v>136</v>
      </c>
      <c r="AJ495" t="s">
        <v>1311</v>
      </c>
      <c r="AK495" t="s">
        <v>1312</v>
      </c>
      <c r="AL495" t="s">
        <v>1336</v>
      </c>
      <c r="AM495" t="s">
        <v>1314</v>
      </c>
    </row>
    <row r="496" spans="1:39" x14ac:dyDescent="0.3">
      <c r="A496" t="s">
        <v>24</v>
      </c>
      <c r="B496" t="s">
        <v>25</v>
      </c>
      <c r="C496" t="s">
        <v>26</v>
      </c>
      <c r="D496" t="s">
        <v>27</v>
      </c>
      <c r="E496" t="s">
        <v>28</v>
      </c>
      <c r="F496" t="s">
        <v>29</v>
      </c>
      <c r="G496" t="s">
        <v>115</v>
      </c>
      <c r="H496" t="s">
        <v>116</v>
      </c>
      <c r="I496" t="s">
        <v>117</v>
      </c>
      <c r="J496" t="s">
        <v>118</v>
      </c>
      <c r="K496" t="s">
        <v>129</v>
      </c>
      <c r="L496" t="s">
        <v>130</v>
      </c>
      <c r="M496" t="s">
        <v>209</v>
      </c>
      <c r="N496" t="s">
        <v>210</v>
      </c>
      <c r="O496" t="s">
        <v>133</v>
      </c>
      <c r="P496" t="s">
        <v>211</v>
      </c>
      <c r="Q496" t="s">
        <v>51</v>
      </c>
      <c r="R496" t="s">
        <v>213</v>
      </c>
      <c r="S496" t="s">
        <v>74</v>
      </c>
      <c r="T496" t="s">
        <v>75</v>
      </c>
      <c r="U496" t="s">
        <v>3125</v>
      </c>
      <c r="V496">
        <v>59850000</v>
      </c>
      <c r="W496">
        <v>0</v>
      </c>
      <c r="Y496">
        <v>0</v>
      </c>
      <c r="Z496">
        <v>0</v>
      </c>
      <c r="AA496">
        <v>0</v>
      </c>
      <c r="AB496">
        <v>59850000</v>
      </c>
      <c r="AC496" t="s">
        <v>3083</v>
      </c>
      <c r="AD496" t="s">
        <v>3126</v>
      </c>
      <c r="AE496" t="s">
        <v>3127</v>
      </c>
      <c r="AF496" t="s">
        <v>3128</v>
      </c>
      <c r="AG496" t="s">
        <v>136</v>
      </c>
      <c r="AJ496" t="s">
        <v>1311</v>
      </c>
      <c r="AK496" t="s">
        <v>1312</v>
      </c>
      <c r="AL496" t="s">
        <v>1336</v>
      </c>
      <c r="AM496" t="s">
        <v>1314</v>
      </c>
    </row>
    <row r="497" spans="1:39" x14ac:dyDescent="0.3">
      <c r="A497" t="s">
        <v>24</v>
      </c>
      <c r="B497" t="s">
        <v>25</v>
      </c>
      <c r="C497" t="s">
        <v>26</v>
      </c>
      <c r="D497" t="s">
        <v>27</v>
      </c>
      <c r="E497" t="s">
        <v>28</v>
      </c>
      <c r="F497" t="s">
        <v>29</v>
      </c>
      <c r="G497" t="s">
        <v>115</v>
      </c>
      <c r="H497" t="s">
        <v>116</v>
      </c>
      <c r="I497" t="s">
        <v>117</v>
      </c>
      <c r="J497" t="s">
        <v>118</v>
      </c>
      <c r="K497" t="s">
        <v>129</v>
      </c>
      <c r="L497" t="s">
        <v>130</v>
      </c>
      <c r="M497" t="s">
        <v>209</v>
      </c>
      <c r="N497" t="s">
        <v>210</v>
      </c>
      <c r="O497" t="s">
        <v>133</v>
      </c>
      <c r="P497" t="s">
        <v>211</v>
      </c>
      <c r="Q497" t="s">
        <v>51</v>
      </c>
      <c r="R497" t="s">
        <v>213</v>
      </c>
      <c r="S497" t="s">
        <v>74</v>
      </c>
      <c r="T497" t="s">
        <v>75</v>
      </c>
      <c r="U497" t="s">
        <v>3129</v>
      </c>
      <c r="V497">
        <v>18000000</v>
      </c>
      <c r="W497">
        <v>0</v>
      </c>
      <c r="Y497">
        <v>0</v>
      </c>
      <c r="Z497">
        <v>0</v>
      </c>
      <c r="AA497">
        <v>0</v>
      </c>
      <c r="AB497">
        <v>18000000</v>
      </c>
      <c r="AC497" t="s">
        <v>3083</v>
      </c>
      <c r="AD497" t="s">
        <v>3126</v>
      </c>
      <c r="AE497" t="s">
        <v>3130</v>
      </c>
      <c r="AF497" t="s">
        <v>3131</v>
      </c>
      <c r="AG497" t="s">
        <v>136</v>
      </c>
      <c r="AJ497" t="s">
        <v>1311</v>
      </c>
      <c r="AK497" t="s">
        <v>1312</v>
      </c>
      <c r="AL497" t="s">
        <v>1336</v>
      </c>
      <c r="AM497" t="s">
        <v>1314</v>
      </c>
    </row>
    <row r="498" spans="1:39" x14ac:dyDescent="0.3">
      <c r="A498" t="s">
        <v>24</v>
      </c>
      <c r="B498" t="s">
        <v>25</v>
      </c>
      <c r="C498" t="s">
        <v>26</v>
      </c>
      <c r="D498" t="s">
        <v>27</v>
      </c>
      <c r="E498" t="s">
        <v>28</v>
      </c>
      <c r="F498" t="s">
        <v>29</v>
      </c>
      <c r="G498" t="s">
        <v>115</v>
      </c>
      <c r="H498" t="s">
        <v>116</v>
      </c>
      <c r="I498" t="s">
        <v>117</v>
      </c>
      <c r="J498" t="s">
        <v>118</v>
      </c>
      <c r="K498" t="s">
        <v>129</v>
      </c>
      <c r="L498" t="s">
        <v>130</v>
      </c>
      <c r="M498" t="s">
        <v>209</v>
      </c>
      <c r="N498" t="s">
        <v>210</v>
      </c>
      <c r="O498" t="s">
        <v>133</v>
      </c>
      <c r="P498" t="s">
        <v>211</v>
      </c>
      <c r="Q498" t="s">
        <v>51</v>
      </c>
      <c r="R498" t="s">
        <v>213</v>
      </c>
      <c r="S498" t="s">
        <v>74</v>
      </c>
      <c r="T498" t="s">
        <v>75</v>
      </c>
      <c r="U498" t="s">
        <v>3132</v>
      </c>
      <c r="V498">
        <v>7500000</v>
      </c>
      <c r="W498">
        <v>0</v>
      </c>
      <c r="Y498">
        <v>0</v>
      </c>
      <c r="Z498">
        <v>0</v>
      </c>
      <c r="AA498">
        <v>0</v>
      </c>
      <c r="AB498">
        <v>7500000</v>
      </c>
      <c r="AC498" t="s">
        <v>3083</v>
      </c>
      <c r="AD498" t="s">
        <v>3126</v>
      </c>
      <c r="AE498" t="s">
        <v>3133</v>
      </c>
      <c r="AF498" t="s">
        <v>3134</v>
      </c>
      <c r="AG498" t="s">
        <v>136</v>
      </c>
      <c r="AJ498" t="s">
        <v>1311</v>
      </c>
      <c r="AK498" t="s">
        <v>1312</v>
      </c>
      <c r="AL498" t="s">
        <v>1336</v>
      </c>
      <c r="AM498" t="s">
        <v>1314</v>
      </c>
    </row>
    <row r="499" spans="1:39" x14ac:dyDescent="0.3">
      <c r="A499" t="s">
        <v>24</v>
      </c>
      <c r="B499" t="s">
        <v>25</v>
      </c>
      <c r="C499" t="s">
        <v>26</v>
      </c>
      <c r="D499" t="s">
        <v>27</v>
      </c>
      <c r="E499" t="s">
        <v>28</v>
      </c>
      <c r="F499" t="s">
        <v>29</v>
      </c>
      <c r="G499" t="s">
        <v>115</v>
      </c>
      <c r="H499" t="s">
        <v>116</v>
      </c>
      <c r="I499" t="s">
        <v>117</v>
      </c>
      <c r="J499" t="s">
        <v>118</v>
      </c>
      <c r="K499" t="s">
        <v>129</v>
      </c>
      <c r="L499" t="s">
        <v>130</v>
      </c>
      <c r="M499" t="s">
        <v>209</v>
      </c>
      <c r="N499" t="s">
        <v>210</v>
      </c>
      <c r="O499" t="s">
        <v>133</v>
      </c>
      <c r="P499" t="s">
        <v>211</v>
      </c>
      <c r="Q499" t="s">
        <v>51</v>
      </c>
      <c r="R499" t="s">
        <v>213</v>
      </c>
      <c r="S499" t="s">
        <v>74</v>
      </c>
      <c r="T499" t="s">
        <v>75</v>
      </c>
      <c r="U499" t="s">
        <v>3135</v>
      </c>
      <c r="V499">
        <v>21650000</v>
      </c>
      <c r="W499">
        <v>0</v>
      </c>
      <c r="Y499">
        <v>0</v>
      </c>
      <c r="Z499">
        <v>0</v>
      </c>
      <c r="AA499">
        <v>0</v>
      </c>
      <c r="AB499">
        <v>21650000</v>
      </c>
      <c r="AC499" t="s">
        <v>3083</v>
      </c>
      <c r="AD499" t="s">
        <v>3126</v>
      </c>
      <c r="AE499" t="s">
        <v>3136</v>
      </c>
      <c r="AF499" t="s">
        <v>3137</v>
      </c>
      <c r="AG499" t="s">
        <v>136</v>
      </c>
      <c r="AJ499" t="s">
        <v>1311</v>
      </c>
      <c r="AK499" t="s">
        <v>1312</v>
      </c>
      <c r="AL499" t="s">
        <v>1336</v>
      </c>
      <c r="AM499" t="s">
        <v>1314</v>
      </c>
    </row>
    <row r="500" spans="1:39" x14ac:dyDescent="0.3">
      <c r="A500" t="s">
        <v>24</v>
      </c>
      <c r="B500" t="s">
        <v>25</v>
      </c>
      <c r="C500" t="s">
        <v>26</v>
      </c>
      <c r="D500" t="s">
        <v>27</v>
      </c>
      <c r="E500" t="s">
        <v>28</v>
      </c>
      <c r="F500" t="s">
        <v>29</v>
      </c>
      <c r="G500" t="s">
        <v>115</v>
      </c>
      <c r="H500" t="s">
        <v>116</v>
      </c>
      <c r="I500" t="s">
        <v>117</v>
      </c>
      <c r="J500" t="s">
        <v>118</v>
      </c>
      <c r="K500" t="s">
        <v>129</v>
      </c>
      <c r="L500" t="s">
        <v>130</v>
      </c>
      <c r="M500" t="s">
        <v>209</v>
      </c>
      <c r="N500" t="s">
        <v>210</v>
      </c>
      <c r="O500" t="s">
        <v>133</v>
      </c>
      <c r="P500" t="s">
        <v>211</v>
      </c>
      <c r="Q500" t="s">
        <v>51</v>
      </c>
      <c r="R500" t="s">
        <v>213</v>
      </c>
      <c r="S500" t="s">
        <v>74</v>
      </c>
      <c r="T500" t="s">
        <v>75</v>
      </c>
      <c r="U500" t="s">
        <v>3138</v>
      </c>
      <c r="V500">
        <v>13000000</v>
      </c>
      <c r="W500">
        <v>0</v>
      </c>
      <c r="Y500">
        <v>0</v>
      </c>
      <c r="Z500">
        <v>0</v>
      </c>
      <c r="AA500">
        <v>0</v>
      </c>
      <c r="AB500">
        <v>13000000</v>
      </c>
      <c r="AC500" t="s">
        <v>3083</v>
      </c>
      <c r="AD500" t="s">
        <v>3126</v>
      </c>
      <c r="AE500" t="s">
        <v>3139</v>
      </c>
      <c r="AF500" t="s">
        <v>3140</v>
      </c>
      <c r="AG500" t="s">
        <v>136</v>
      </c>
      <c r="AJ500" t="s">
        <v>1311</v>
      </c>
      <c r="AK500" t="s">
        <v>1312</v>
      </c>
      <c r="AL500" t="s">
        <v>1336</v>
      </c>
      <c r="AM500" t="s">
        <v>1314</v>
      </c>
    </row>
    <row r="501" spans="1:39" x14ac:dyDescent="0.3">
      <c r="A501" t="s">
        <v>24</v>
      </c>
      <c r="B501" t="s">
        <v>25</v>
      </c>
      <c r="C501" t="s">
        <v>26</v>
      </c>
      <c r="D501" t="s">
        <v>27</v>
      </c>
      <c r="E501" t="s">
        <v>28</v>
      </c>
      <c r="F501" t="s">
        <v>29</v>
      </c>
      <c r="G501" t="s">
        <v>115</v>
      </c>
      <c r="H501" t="s">
        <v>116</v>
      </c>
      <c r="I501" t="s">
        <v>117</v>
      </c>
      <c r="J501" t="s">
        <v>118</v>
      </c>
      <c r="K501" t="s">
        <v>129</v>
      </c>
      <c r="L501" t="s">
        <v>130</v>
      </c>
      <c r="M501" t="s">
        <v>209</v>
      </c>
      <c r="N501" t="s">
        <v>210</v>
      </c>
      <c r="O501" t="s">
        <v>133</v>
      </c>
      <c r="P501" t="s">
        <v>211</v>
      </c>
      <c r="Q501" t="s">
        <v>51</v>
      </c>
      <c r="R501" t="s">
        <v>213</v>
      </c>
      <c r="S501" t="s">
        <v>74</v>
      </c>
      <c r="T501" t="s">
        <v>75</v>
      </c>
      <c r="U501" t="s">
        <v>3141</v>
      </c>
      <c r="V501">
        <v>7500000</v>
      </c>
      <c r="W501">
        <v>0</v>
      </c>
      <c r="Y501">
        <v>0</v>
      </c>
      <c r="Z501">
        <v>0</v>
      </c>
      <c r="AA501">
        <v>0</v>
      </c>
      <c r="AB501">
        <v>7500000</v>
      </c>
      <c r="AC501" t="s">
        <v>3083</v>
      </c>
      <c r="AD501" t="s">
        <v>3126</v>
      </c>
      <c r="AE501" t="s">
        <v>3142</v>
      </c>
      <c r="AF501" t="s">
        <v>3143</v>
      </c>
      <c r="AG501" t="s">
        <v>136</v>
      </c>
      <c r="AJ501" t="s">
        <v>1311</v>
      </c>
      <c r="AK501" t="s">
        <v>1312</v>
      </c>
      <c r="AL501" t="s">
        <v>1336</v>
      </c>
      <c r="AM501" t="s">
        <v>1314</v>
      </c>
    </row>
    <row r="502" spans="1:39" x14ac:dyDescent="0.3">
      <c r="A502" t="s">
        <v>24</v>
      </c>
      <c r="B502" t="s">
        <v>25</v>
      </c>
      <c r="C502" t="s">
        <v>26</v>
      </c>
      <c r="D502" t="s">
        <v>27</v>
      </c>
      <c r="E502" t="s">
        <v>28</v>
      </c>
      <c r="F502" t="s">
        <v>29</v>
      </c>
      <c r="G502" t="s">
        <v>115</v>
      </c>
      <c r="H502" t="s">
        <v>116</v>
      </c>
      <c r="I502" t="s">
        <v>117</v>
      </c>
      <c r="J502" t="s">
        <v>118</v>
      </c>
      <c r="K502" t="s">
        <v>129</v>
      </c>
      <c r="L502" t="s">
        <v>130</v>
      </c>
      <c r="M502" t="s">
        <v>209</v>
      </c>
      <c r="N502" t="s">
        <v>210</v>
      </c>
      <c r="O502" t="s">
        <v>155</v>
      </c>
      <c r="P502" t="s">
        <v>214</v>
      </c>
      <c r="Q502" t="s">
        <v>40</v>
      </c>
      <c r="R502" t="s">
        <v>215</v>
      </c>
      <c r="S502" t="s">
        <v>42</v>
      </c>
      <c r="T502" t="s">
        <v>43</v>
      </c>
      <c r="U502" t="s">
        <v>3144</v>
      </c>
      <c r="V502">
        <v>10000000</v>
      </c>
      <c r="W502">
        <v>0</v>
      </c>
      <c r="Y502">
        <v>0</v>
      </c>
      <c r="Z502">
        <v>0</v>
      </c>
      <c r="AA502">
        <v>0</v>
      </c>
      <c r="AB502">
        <v>10000000</v>
      </c>
      <c r="AC502" t="s">
        <v>3145</v>
      </c>
      <c r="AD502" t="s">
        <v>3146</v>
      </c>
      <c r="AE502" t="s">
        <v>3147</v>
      </c>
      <c r="AF502" t="s">
        <v>3148</v>
      </c>
      <c r="AG502" t="s">
        <v>136</v>
      </c>
      <c r="AJ502" t="s">
        <v>1311</v>
      </c>
      <c r="AK502" t="s">
        <v>1312</v>
      </c>
      <c r="AL502" t="s">
        <v>1313</v>
      </c>
      <c r="AM502" t="s">
        <v>1314</v>
      </c>
    </row>
    <row r="503" spans="1:39" x14ac:dyDescent="0.3">
      <c r="A503" t="s">
        <v>24</v>
      </c>
      <c r="B503" t="s">
        <v>25</v>
      </c>
      <c r="C503" t="s">
        <v>26</v>
      </c>
      <c r="D503" t="s">
        <v>27</v>
      </c>
      <c r="E503" t="s">
        <v>28</v>
      </c>
      <c r="F503" t="s">
        <v>29</v>
      </c>
      <c r="G503" t="s">
        <v>115</v>
      </c>
      <c r="H503" t="s">
        <v>116</v>
      </c>
      <c r="I503" t="s">
        <v>117</v>
      </c>
      <c r="J503" t="s">
        <v>118</v>
      </c>
      <c r="K503" t="s">
        <v>129</v>
      </c>
      <c r="L503" t="s">
        <v>130</v>
      </c>
      <c r="M503" t="s">
        <v>209</v>
      </c>
      <c r="N503" t="s">
        <v>210</v>
      </c>
      <c r="O503" t="s">
        <v>155</v>
      </c>
      <c r="P503" t="s">
        <v>214</v>
      </c>
      <c r="Q503" t="s">
        <v>40</v>
      </c>
      <c r="R503" t="s">
        <v>215</v>
      </c>
      <c r="S503" t="s">
        <v>65</v>
      </c>
      <c r="T503" t="s">
        <v>66</v>
      </c>
      <c r="U503" t="s">
        <v>3149</v>
      </c>
      <c r="V503">
        <v>1000000</v>
      </c>
      <c r="W503">
        <v>0</v>
      </c>
      <c r="Y503">
        <v>0</v>
      </c>
      <c r="Z503">
        <v>0</v>
      </c>
      <c r="AA503">
        <v>0</v>
      </c>
      <c r="AB503">
        <v>1000000</v>
      </c>
      <c r="AC503" t="s">
        <v>3145</v>
      </c>
      <c r="AD503" t="s">
        <v>3150</v>
      </c>
      <c r="AE503" t="s">
        <v>3151</v>
      </c>
      <c r="AF503" t="s">
        <v>3152</v>
      </c>
      <c r="AG503" t="s">
        <v>136</v>
      </c>
      <c r="AJ503" t="s">
        <v>1311</v>
      </c>
      <c r="AK503" t="s">
        <v>1312</v>
      </c>
      <c r="AL503" t="s">
        <v>1480</v>
      </c>
      <c r="AM503" t="s">
        <v>1314</v>
      </c>
    </row>
    <row r="504" spans="1:39" x14ac:dyDescent="0.3">
      <c r="A504" t="s">
        <v>24</v>
      </c>
      <c r="B504" t="s">
        <v>25</v>
      </c>
      <c r="C504" t="s">
        <v>26</v>
      </c>
      <c r="D504" t="s">
        <v>27</v>
      </c>
      <c r="E504" t="s">
        <v>28</v>
      </c>
      <c r="F504" t="s">
        <v>29</v>
      </c>
      <c r="G504" t="s">
        <v>115</v>
      </c>
      <c r="H504" t="s">
        <v>116</v>
      </c>
      <c r="I504" t="s">
        <v>117</v>
      </c>
      <c r="J504" t="s">
        <v>118</v>
      </c>
      <c r="K504" t="s">
        <v>129</v>
      </c>
      <c r="L504" t="s">
        <v>130</v>
      </c>
      <c r="M504" t="s">
        <v>209</v>
      </c>
      <c r="N504" t="s">
        <v>210</v>
      </c>
      <c r="O504" t="s">
        <v>155</v>
      </c>
      <c r="P504" t="s">
        <v>214</v>
      </c>
      <c r="Q504" t="s">
        <v>40</v>
      </c>
      <c r="R504" t="s">
        <v>215</v>
      </c>
      <c r="S504" t="s">
        <v>65</v>
      </c>
      <c r="T504" t="s">
        <v>66</v>
      </c>
      <c r="U504" t="s">
        <v>3153</v>
      </c>
      <c r="V504">
        <v>800000</v>
      </c>
      <c r="W504">
        <v>0</v>
      </c>
      <c r="Y504">
        <v>0</v>
      </c>
      <c r="Z504">
        <v>0</v>
      </c>
      <c r="AA504">
        <v>0</v>
      </c>
      <c r="AB504">
        <v>800000</v>
      </c>
      <c r="AC504" t="s">
        <v>3145</v>
      </c>
      <c r="AD504" t="s">
        <v>3150</v>
      </c>
      <c r="AE504" t="s">
        <v>3154</v>
      </c>
      <c r="AF504" t="s">
        <v>3155</v>
      </c>
      <c r="AG504" t="s">
        <v>136</v>
      </c>
      <c r="AJ504" t="s">
        <v>1311</v>
      </c>
      <c r="AK504" t="s">
        <v>1312</v>
      </c>
      <c r="AL504" t="s">
        <v>1480</v>
      </c>
      <c r="AM504" t="s">
        <v>1314</v>
      </c>
    </row>
    <row r="505" spans="1:39" x14ac:dyDescent="0.3">
      <c r="A505" t="s">
        <v>24</v>
      </c>
      <c r="B505" t="s">
        <v>25</v>
      </c>
      <c r="C505" t="s">
        <v>26</v>
      </c>
      <c r="D505" t="s">
        <v>27</v>
      </c>
      <c r="E505" t="s">
        <v>28</v>
      </c>
      <c r="F505" t="s">
        <v>29</v>
      </c>
      <c r="G505" t="s">
        <v>115</v>
      </c>
      <c r="H505" t="s">
        <v>116</v>
      </c>
      <c r="I505" t="s">
        <v>117</v>
      </c>
      <c r="J505" t="s">
        <v>118</v>
      </c>
      <c r="K505" t="s">
        <v>129</v>
      </c>
      <c r="L505" t="s">
        <v>130</v>
      </c>
      <c r="M505" t="s">
        <v>209</v>
      </c>
      <c r="N505" t="s">
        <v>210</v>
      </c>
      <c r="O505" t="s">
        <v>155</v>
      </c>
      <c r="P505" t="s">
        <v>214</v>
      </c>
      <c r="Q505" t="s">
        <v>40</v>
      </c>
      <c r="R505" t="s">
        <v>215</v>
      </c>
      <c r="S505" t="s">
        <v>65</v>
      </c>
      <c r="T505" t="s">
        <v>66</v>
      </c>
      <c r="U505" t="s">
        <v>3156</v>
      </c>
      <c r="V505">
        <v>6000000</v>
      </c>
      <c r="W505">
        <v>0</v>
      </c>
      <c r="Y505">
        <v>0</v>
      </c>
      <c r="Z505">
        <v>0</v>
      </c>
      <c r="AA505">
        <v>0</v>
      </c>
      <c r="AB505">
        <v>6000000</v>
      </c>
      <c r="AC505" t="s">
        <v>3145</v>
      </c>
      <c r="AD505" t="s">
        <v>3150</v>
      </c>
      <c r="AE505" t="s">
        <v>3157</v>
      </c>
      <c r="AF505" t="s">
        <v>3158</v>
      </c>
      <c r="AG505" t="s">
        <v>136</v>
      </c>
      <c r="AJ505" t="s">
        <v>1311</v>
      </c>
      <c r="AK505" t="s">
        <v>1312</v>
      </c>
      <c r="AL505" t="s">
        <v>1480</v>
      </c>
      <c r="AM505" t="s">
        <v>1314</v>
      </c>
    </row>
    <row r="506" spans="1:39" x14ac:dyDescent="0.3">
      <c r="A506" t="s">
        <v>24</v>
      </c>
      <c r="B506" t="s">
        <v>25</v>
      </c>
      <c r="C506" t="s">
        <v>26</v>
      </c>
      <c r="D506" t="s">
        <v>27</v>
      </c>
      <c r="E506" t="s">
        <v>28</v>
      </c>
      <c r="F506" t="s">
        <v>29</v>
      </c>
      <c r="G506" t="s">
        <v>115</v>
      </c>
      <c r="H506" t="s">
        <v>116</v>
      </c>
      <c r="I506" t="s">
        <v>117</v>
      </c>
      <c r="J506" t="s">
        <v>118</v>
      </c>
      <c r="K506" t="s">
        <v>129</v>
      </c>
      <c r="L506" t="s">
        <v>130</v>
      </c>
      <c r="M506" t="s">
        <v>209</v>
      </c>
      <c r="N506" t="s">
        <v>210</v>
      </c>
      <c r="O506" t="s">
        <v>155</v>
      </c>
      <c r="P506" t="s">
        <v>214</v>
      </c>
      <c r="Q506" t="s">
        <v>40</v>
      </c>
      <c r="R506" t="s">
        <v>215</v>
      </c>
      <c r="S506" t="s">
        <v>65</v>
      </c>
      <c r="T506" t="s">
        <v>66</v>
      </c>
      <c r="U506" t="s">
        <v>3159</v>
      </c>
      <c r="V506">
        <v>360000</v>
      </c>
      <c r="W506">
        <v>0</v>
      </c>
      <c r="Y506">
        <v>0</v>
      </c>
      <c r="Z506">
        <v>0</v>
      </c>
      <c r="AA506">
        <v>0</v>
      </c>
      <c r="AB506">
        <v>360000</v>
      </c>
      <c r="AC506" t="s">
        <v>3145</v>
      </c>
      <c r="AD506" t="s">
        <v>3150</v>
      </c>
      <c r="AE506" t="s">
        <v>3160</v>
      </c>
      <c r="AF506" t="s">
        <v>3161</v>
      </c>
      <c r="AG506" t="s">
        <v>136</v>
      </c>
      <c r="AJ506" t="s">
        <v>1311</v>
      </c>
      <c r="AK506" t="s">
        <v>1312</v>
      </c>
      <c r="AL506" t="s">
        <v>1480</v>
      </c>
      <c r="AM506" t="s">
        <v>1314</v>
      </c>
    </row>
    <row r="507" spans="1:39" x14ac:dyDescent="0.3">
      <c r="A507" t="s">
        <v>24</v>
      </c>
      <c r="B507" t="s">
        <v>25</v>
      </c>
      <c r="C507" t="s">
        <v>26</v>
      </c>
      <c r="D507" t="s">
        <v>27</v>
      </c>
      <c r="E507" t="s">
        <v>28</v>
      </c>
      <c r="F507" t="s">
        <v>29</v>
      </c>
      <c r="G507" t="s">
        <v>115</v>
      </c>
      <c r="H507" t="s">
        <v>116</v>
      </c>
      <c r="I507" t="s">
        <v>117</v>
      </c>
      <c r="J507" t="s">
        <v>118</v>
      </c>
      <c r="K507" t="s">
        <v>129</v>
      </c>
      <c r="L507" t="s">
        <v>130</v>
      </c>
      <c r="M507" t="s">
        <v>209</v>
      </c>
      <c r="N507" t="s">
        <v>210</v>
      </c>
      <c r="O507" t="s">
        <v>155</v>
      </c>
      <c r="P507" t="s">
        <v>214</v>
      </c>
      <c r="Q507" t="s">
        <v>40</v>
      </c>
      <c r="R507" t="s">
        <v>215</v>
      </c>
      <c r="S507" t="s">
        <v>65</v>
      </c>
      <c r="T507" t="s">
        <v>66</v>
      </c>
      <c r="U507" t="s">
        <v>3162</v>
      </c>
      <c r="V507">
        <v>600000</v>
      </c>
      <c r="W507">
        <v>0</v>
      </c>
      <c r="Y507">
        <v>0</v>
      </c>
      <c r="Z507">
        <v>0</v>
      </c>
      <c r="AA507">
        <v>0</v>
      </c>
      <c r="AB507">
        <v>600000</v>
      </c>
      <c r="AC507" t="s">
        <v>3145</v>
      </c>
      <c r="AD507" t="s">
        <v>3150</v>
      </c>
      <c r="AE507" t="s">
        <v>3163</v>
      </c>
      <c r="AF507" t="s">
        <v>3164</v>
      </c>
      <c r="AG507" t="s">
        <v>136</v>
      </c>
      <c r="AJ507" t="s">
        <v>1311</v>
      </c>
      <c r="AK507" t="s">
        <v>1312</v>
      </c>
      <c r="AL507" t="s">
        <v>1480</v>
      </c>
      <c r="AM507" t="s">
        <v>1314</v>
      </c>
    </row>
    <row r="508" spans="1:39" x14ac:dyDescent="0.3">
      <c r="A508" t="s">
        <v>24</v>
      </c>
      <c r="B508" t="s">
        <v>25</v>
      </c>
      <c r="C508" t="s">
        <v>26</v>
      </c>
      <c r="D508" t="s">
        <v>27</v>
      </c>
      <c r="E508" t="s">
        <v>28</v>
      </c>
      <c r="F508" t="s">
        <v>29</v>
      </c>
      <c r="G508" t="s">
        <v>115</v>
      </c>
      <c r="H508" t="s">
        <v>116</v>
      </c>
      <c r="I508" t="s">
        <v>117</v>
      </c>
      <c r="J508" t="s">
        <v>118</v>
      </c>
      <c r="K508" t="s">
        <v>129</v>
      </c>
      <c r="L508" t="s">
        <v>130</v>
      </c>
      <c r="M508" t="s">
        <v>209</v>
      </c>
      <c r="N508" t="s">
        <v>210</v>
      </c>
      <c r="O508" t="s">
        <v>155</v>
      </c>
      <c r="P508" t="s">
        <v>214</v>
      </c>
      <c r="Q508" t="s">
        <v>40</v>
      </c>
      <c r="R508" t="s">
        <v>215</v>
      </c>
      <c r="S508" t="s">
        <v>65</v>
      </c>
      <c r="T508" t="s">
        <v>66</v>
      </c>
      <c r="U508" t="s">
        <v>3165</v>
      </c>
      <c r="V508">
        <v>600000</v>
      </c>
      <c r="W508">
        <v>0</v>
      </c>
      <c r="Y508">
        <v>0</v>
      </c>
      <c r="Z508">
        <v>0</v>
      </c>
      <c r="AA508">
        <v>0</v>
      </c>
      <c r="AB508">
        <v>600000</v>
      </c>
      <c r="AC508" t="s">
        <v>3145</v>
      </c>
      <c r="AD508" t="s">
        <v>3150</v>
      </c>
      <c r="AE508" t="s">
        <v>3166</v>
      </c>
      <c r="AF508" t="s">
        <v>3167</v>
      </c>
      <c r="AG508" t="s">
        <v>136</v>
      </c>
      <c r="AJ508" t="s">
        <v>1311</v>
      </c>
      <c r="AK508" t="s">
        <v>1312</v>
      </c>
      <c r="AL508" t="s">
        <v>1480</v>
      </c>
      <c r="AM508" t="s">
        <v>1314</v>
      </c>
    </row>
    <row r="509" spans="1:39" x14ac:dyDescent="0.3">
      <c r="A509" t="s">
        <v>24</v>
      </c>
      <c r="B509" t="s">
        <v>25</v>
      </c>
      <c r="C509" t="s">
        <v>26</v>
      </c>
      <c r="D509" t="s">
        <v>27</v>
      </c>
      <c r="E509" t="s">
        <v>28</v>
      </c>
      <c r="F509" t="s">
        <v>29</v>
      </c>
      <c r="G509" t="s">
        <v>115</v>
      </c>
      <c r="H509" t="s">
        <v>116</v>
      </c>
      <c r="I509" t="s">
        <v>117</v>
      </c>
      <c r="J509" t="s">
        <v>118</v>
      </c>
      <c r="K509" t="s">
        <v>129</v>
      </c>
      <c r="L509" t="s">
        <v>130</v>
      </c>
      <c r="M509" t="s">
        <v>209</v>
      </c>
      <c r="N509" t="s">
        <v>210</v>
      </c>
      <c r="O509" t="s">
        <v>155</v>
      </c>
      <c r="P509" t="s">
        <v>214</v>
      </c>
      <c r="Q509" t="s">
        <v>40</v>
      </c>
      <c r="R509" t="s">
        <v>215</v>
      </c>
      <c r="S509" t="s">
        <v>65</v>
      </c>
      <c r="T509" t="s">
        <v>66</v>
      </c>
      <c r="U509" t="s">
        <v>3168</v>
      </c>
      <c r="V509">
        <v>360000</v>
      </c>
      <c r="W509">
        <v>0</v>
      </c>
      <c r="Y509">
        <v>0</v>
      </c>
      <c r="Z509">
        <v>0</v>
      </c>
      <c r="AA509">
        <v>0</v>
      </c>
      <c r="AB509">
        <v>360000</v>
      </c>
      <c r="AC509" t="s">
        <v>3145</v>
      </c>
      <c r="AD509" t="s">
        <v>3150</v>
      </c>
      <c r="AE509" t="s">
        <v>3169</v>
      </c>
      <c r="AF509" t="s">
        <v>3170</v>
      </c>
      <c r="AG509" t="s">
        <v>136</v>
      </c>
      <c r="AJ509" t="s">
        <v>1311</v>
      </c>
      <c r="AK509" t="s">
        <v>1312</v>
      </c>
      <c r="AL509" t="s">
        <v>1480</v>
      </c>
      <c r="AM509" t="s">
        <v>1314</v>
      </c>
    </row>
    <row r="510" spans="1:39" x14ac:dyDescent="0.3">
      <c r="A510" t="s">
        <v>24</v>
      </c>
      <c r="B510" t="s">
        <v>25</v>
      </c>
      <c r="C510" t="s">
        <v>26</v>
      </c>
      <c r="D510" t="s">
        <v>27</v>
      </c>
      <c r="E510" t="s">
        <v>28</v>
      </c>
      <c r="F510" t="s">
        <v>29</v>
      </c>
      <c r="G510" t="s">
        <v>115</v>
      </c>
      <c r="H510" t="s">
        <v>116</v>
      </c>
      <c r="I510" t="s">
        <v>117</v>
      </c>
      <c r="J510" t="s">
        <v>118</v>
      </c>
      <c r="K510" t="s">
        <v>129</v>
      </c>
      <c r="L510" t="s">
        <v>130</v>
      </c>
      <c r="M510" t="s">
        <v>209</v>
      </c>
      <c r="N510" t="s">
        <v>210</v>
      </c>
      <c r="O510" t="s">
        <v>155</v>
      </c>
      <c r="P510" t="s">
        <v>214</v>
      </c>
      <c r="Q510" t="s">
        <v>40</v>
      </c>
      <c r="R510" t="s">
        <v>215</v>
      </c>
      <c r="S510" t="s">
        <v>65</v>
      </c>
      <c r="T510" t="s">
        <v>66</v>
      </c>
      <c r="U510" t="s">
        <v>3171</v>
      </c>
      <c r="V510">
        <v>1000000</v>
      </c>
      <c r="W510">
        <v>0</v>
      </c>
      <c r="Y510">
        <v>0</v>
      </c>
      <c r="Z510">
        <v>0</v>
      </c>
      <c r="AA510">
        <v>0</v>
      </c>
      <c r="AB510">
        <v>1000000</v>
      </c>
      <c r="AC510" t="s">
        <v>3145</v>
      </c>
      <c r="AD510" t="s">
        <v>3150</v>
      </c>
      <c r="AE510" t="s">
        <v>3172</v>
      </c>
      <c r="AF510" t="s">
        <v>3173</v>
      </c>
      <c r="AG510" t="s">
        <v>136</v>
      </c>
      <c r="AJ510" t="s">
        <v>1311</v>
      </c>
      <c r="AK510" t="s">
        <v>1312</v>
      </c>
      <c r="AL510" t="s">
        <v>1480</v>
      </c>
      <c r="AM510" t="s">
        <v>1314</v>
      </c>
    </row>
    <row r="511" spans="1:39" x14ac:dyDescent="0.3">
      <c r="A511" t="s">
        <v>24</v>
      </c>
      <c r="B511" t="s">
        <v>25</v>
      </c>
      <c r="C511" t="s">
        <v>26</v>
      </c>
      <c r="D511" t="s">
        <v>27</v>
      </c>
      <c r="E511" t="s">
        <v>28</v>
      </c>
      <c r="F511" t="s">
        <v>29</v>
      </c>
      <c r="G511" t="s">
        <v>115</v>
      </c>
      <c r="H511" t="s">
        <v>116</v>
      </c>
      <c r="I511" t="s">
        <v>117</v>
      </c>
      <c r="J511" t="s">
        <v>118</v>
      </c>
      <c r="K511" t="s">
        <v>129</v>
      </c>
      <c r="L511" t="s">
        <v>130</v>
      </c>
      <c r="M511" t="s">
        <v>209</v>
      </c>
      <c r="N511" t="s">
        <v>210</v>
      </c>
      <c r="O511" t="s">
        <v>155</v>
      </c>
      <c r="P511" t="s">
        <v>214</v>
      </c>
      <c r="Q511" t="s">
        <v>40</v>
      </c>
      <c r="R511" t="s">
        <v>215</v>
      </c>
      <c r="S511" t="s">
        <v>65</v>
      </c>
      <c r="T511" t="s">
        <v>66</v>
      </c>
      <c r="U511" t="s">
        <v>3174</v>
      </c>
      <c r="V511">
        <v>7500000</v>
      </c>
      <c r="W511">
        <v>0</v>
      </c>
      <c r="Y511">
        <v>0</v>
      </c>
      <c r="Z511">
        <v>0</v>
      </c>
      <c r="AA511">
        <v>0</v>
      </c>
      <c r="AB511">
        <v>7500000</v>
      </c>
      <c r="AC511" t="s">
        <v>3145</v>
      </c>
      <c r="AD511" t="s">
        <v>3150</v>
      </c>
      <c r="AE511" t="s">
        <v>3175</v>
      </c>
      <c r="AF511" t="s">
        <v>3176</v>
      </c>
      <c r="AG511" t="s">
        <v>136</v>
      </c>
      <c r="AJ511" t="s">
        <v>1311</v>
      </c>
      <c r="AK511" t="s">
        <v>1312</v>
      </c>
      <c r="AL511" t="s">
        <v>1480</v>
      </c>
      <c r="AM511" t="s">
        <v>1314</v>
      </c>
    </row>
    <row r="512" spans="1:39" x14ac:dyDescent="0.3">
      <c r="A512" t="s">
        <v>24</v>
      </c>
      <c r="B512" t="s">
        <v>25</v>
      </c>
      <c r="C512" t="s">
        <v>26</v>
      </c>
      <c r="D512" t="s">
        <v>27</v>
      </c>
      <c r="E512" t="s">
        <v>28</v>
      </c>
      <c r="F512" t="s">
        <v>29</v>
      </c>
      <c r="G512" t="s">
        <v>115</v>
      </c>
      <c r="H512" t="s">
        <v>116</v>
      </c>
      <c r="I512" t="s">
        <v>117</v>
      </c>
      <c r="J512" t="s">
        <v>118</v>
      </c>
      <c r="K512" t="s">
        <v>129</v>
      </c>
      <c r="L512" t="s">
        <v>130</v>
      </c>
      <c r="M512" t="s">
        <v>209</v>
      </c>
      <c r="N512" t="s">
        <v>210</v>
      </c>
      <c r="O512" t="s">
        <v>155</v>
      </c>
      <c r="P512" t="s">
        <v>214</v>
      </c>
      <c r="Q512" t="s">
        <v>40</v>
      </c>
      <c r="R512" t="s">
        <v>215</v>
      </c>
      <c r="S512" t="s">
        <v>65</v>
      </c>
      <c r="T512" t="s">
        <v>66</v>
      </c>
      <c r="U512" t="s">
        <v>3177</v>
      </c>
      <c r="V512">
        <v>800000</v>
      </c>
      <c r="W512">
        <v>0</v>
      </c>
      <c r="Y512">
        <v>0</v>
      </c>
      <c r="Z512">
        <v>0</v>
      </c>
      <c r="AA512">
        <v>0</v>
      </c>
      <c r="AB512">
        <v>800000</v>
      </c>
      <c r="AC512" t="s">
        <v>3145</v>
      </c>
      <c r="AD512" t="s">
        <v>3150</v>
      </c>
      <c r="AE512" t="s">
        <v>3178</v>
      </c>
      <c r="AF512" t="s">
        <v>3179</v>
      </c>
      <c r="AG512" t="s">
        <v>136</v>
      </c>
      <c r="AJ512" t="s">
        <v>1311</v>
      </c>
      <c r="AK512" t="s">
        <v>1312</v>
      </c>
      <c r="AL512" t="s">
        <v>1480</v>
      </c>
      <c r="AM512" t="s">
        <v>1314</v>
      </c>
    </row>
    <row r="513" spans="1:39" x14ac:dyDescent="0.3">
      <c r="A513" t="s">
        <v>24</v>
      </c>
      <c r="B513" t="s">
        <v>25</v>
      </c>
      <c r="C513" t="s">
        <v>26</v>
      </c>
      <c r="D513" t="s">
        <v>27</v>
      </c>
      <c r="E513" t="s">
        <v>28</v>
      </c>
      <c r="F513" t="s">
        <v>29</v>
      </c>
      <c r="G513" t="s">
        <v>115</v>
      </c>
      <c r="H513" t="s">
        <v>116</v>
      </c>
      <c r="I513" t="s">
        <v>117</v>
      </c>
      <c r="J513" t="s">
        <v>118</v>
      </c>
      <c r="K513" t="s">
        <v>129</v>
      </c>
      <c r="L513" t="s">
        <v>130</v>
      </c>
      <c r="M513" t="s">
        <v>209</v>
      </c>
      <c r="N513" t="s">
        <v>210</v>
      </c>
      <c r="O513" t="s">
        <v>155</v>
      </c>
      <c r="P513" t="s">
        <v>214</v>
      </c>
      <c r="Q513" t="s">
        <v>40</v>
      </c>
      <c r="R513" t="s">
        <v>215</v>
      </c>
      <c r="S513" t="s">
        <v>65</v>
      </c>
      <c r="T513" t="s">
        <v>66</v>
      </c>
      <c r="U513" t="s">
        <v>3180</v>
      </c>
      <c r="V513">
        <v>6000000</v>
      </c>
      <c r="W513">
        <v>0</v>
      </c>
      <c r="Y513">
        <v>0</v>
      </c>
      <c r="Z513">
        <v>0</v>
      </c>
      <c r="AA513">
        <v>0</v>
      </c>
      <c r="AB513">
        <v>6000000</v>
      </c>
      <c r="AC513" t="s">
        <v>3145</v>
      </c>
      <c r="AD513" t="s">
        <v>3150</v>
      </c>
      <c r="AE513" t="s">
        <v>3181</v>
      </c>
      <c r="AF513" t="s">
        <v>3182</v>
      </c>
      <c r="AG513" t="s">
        <v>136</v>
      </c>
      <c r="AJ513" t="s">
        <v>1311</v>
      </c>
      <c r="AK513" t="s">
        <v>1312</v>
      </c>
      <c r="AL513" t="s">
        <v>1480</v>
      </c>
      <c r="AM513" t="s">
        <v>1314</v>
      </c>
    </row>
    <row r="514" spans="1:39" x14ac:dyDescent="0.3">
      <c r="A514" t="s">
        <v>24</v>
      </c>
      <c r="B514" t="s">
        <v>25</v>
      </c>
      <c r="C514" t="s">
        <v>26</v>
      </c>
      <c r="D514" t="s">
        <v>27</v>
      </c>
      <c r="E514" t="s">
        <v>28</v>
      </c>
      <c r="F514" t="s">
        <v>29</v>
      </c>
      <c r="G514" t="s">
        <v>115</v>
      </c>
      <c r="H514" t="s">
        <v>116</v>
      </c>
      <c r="I514" t="s">
        <v>117</v>
      </c>
      <c r="J514" t="s">
        <v>118</v>
      </c>
      <c r="K514" t="s">
        <v>129</v>
      </c>
      <c r="L514" t="s">
        <v>130</v>
      </c>
      <c r="M514" t="s">
        <v>209</v>
      </c>
      <c r="N514" t="s">
        <v>210</v>
      </c>
      <c r="O514" t="s">
        <v>155</v>
      </c>
      <c r="P514" t="s">
        <v>214</v>
      </c>
      <c r="Q514" t="s">
        <v>40</v>
      </c>
      <c r="R514" t="s">
        <v>215</v>
      </c>
      <c r="S514" t="s">
        <v>65</v>
      </c>
      <c r="T514" t="s">
        <v>66</v>
      </c>
      <c r="U514" t="s">
        <v>3183</v>
      </c>
      <c r="V514">
        <v>1500000</v>
      </c>
      <c r="W514">
        <v>0</v>
      </c>
      <c r="Y514">
        <v>0</v>
      </c>
      <c r="Z514">
        <v>0</v>
      </c>
      <c r="AA514">
        <v>0</v>
      </c>
      <c r="AB514">
        <v>1500000</v>
      </c>
      <c r="AC514" t="s">
        <v>3145</v>
      </c>
      <c r="AD514" t="s">
        <v>3150</v>
      </c>
      <c r="AE514" t="s">
        <v>3184</v>
      </c>
      <c r="AF514" t="s">
        <v>3185</v>
      </c>
      <c r="AG514" t="s">
        <v>136</v>
      </c>
      <c r="AJ514" t="s">
        <v>1311</v>
      </c>
      <c r="AK514" t="s">
        <v>1312</v>
      </c>
      <c r="AL514" t="s">
        <v>1480</v>
      </c>
      <c r="AM514" t="s">
        <v>1314</v>
      </c>
    </row>
    <row r="515" spans="1:39" x14ac:dyDescent="0.3">
      <c r="A515" t="s">
        <v>24</v>
      </c>
      <c r="B515" t="s">
        <v>25</v>
      </c>
      <c r="C515" t="s">
        <v>26</v>
      </c>
      <c r="D515" t="s">
        <v>27</v>
      </c>
      <c r="E515" t="s">
        <v>28</v>
      </c>
      <c r="F515" t="s">
        <v>29</v>
      </c>
      <c r="G515" t="s">
        <v>115</v>
      </c>
      <c r="H515" t="s">
        <v>116</v>
      </c>
      <c r="I515" t="s">
        <v>117</v>
      </c>
      <c r="J515" t="s">
        <v>118</v>
      </c>
      <c r="K515" t="s">
        <v>129</v>
      </c>
      <c r="L515" t="s">
        <v>130</v>
      </c>
      <c r="M515" t="s">
        <v>209</v>
      </c>
      <c r="N515" t="s">
        <v>210</v>
      </c>
      <c r="O515" t="s">
        <v>155</v>
      </c>
      <c r="P515" t="s">
        <v>214</v>
      </c>
      <c r="Q515" t="s">
        <v>40</v>
      </c>
      <c r="R515" t="s">
        <v>215</v>
      </c>
      <c r="S515" t="s">
        <v>65</v>
      </c>
      <c r="T515" t="s">
        <v>66</v>
      </c>
      <c r="U515" t="s">
        <v>3186</v>
      </c>
      <c r="V515">
        <v>1200000</v>
      </c>
      <c r="W515">
        <v>0</v>
      </c>
      <c r="Y515">
        <v>0</v>
      </c>
      <c r="Z515">
        <v>0</v>
      </c>
      <c r="AA515">
        <v>0</v>
      </c>
      <c r="AB515">
        <v>1200000</v>
      </c>
      <c r="AC515" t="s">
        <v>3145</v>
      </c>
      <c r="AD515" t="s">
        <v>3150</v>
      </c>
      <c r="AE515" t="s">
        <v>3187</v>
      </c>
      <c r="AF515" t="s">
        <v>3188</v>
      </c>
      <c r="AG515" t="s">
        <v>136</v>
      </c>
      <c r="AJ515" t="s">
        <v>1311</v>
      </c>
      <c r="AK515" t="s">
        <v>1312</v>
      </c>
      <c r="AL515" t="s">
        <v>1480</v>
      </c>
      <c r="AM515" t="s">
        <v>1314</v>
      </c>
    </row>
    <row r="516" spans="1:39" x14ac:dyDescent="0.3">
      <c r="A516" t="s">
        <v>24</v>
      </c>
      <c r="B516" t="s">
        <v>25</v>
      </c>
      <c r="C516" t="s">
        <v>26</v>
      </c>
      <c r="D516" t="s">
        <v>27</v>
      </c>
      <c r="E516" t="s">
        <v>28</v>
      </c>
      <c r="F516" t="s">
        <v>29</v>
      </c>
      <c r="G516" t="s">
        <v>115</v>
      </c>
      <c r="H516" t="s">
        <v>116</v>
      </c>
      <c r="I516" t="s">
        <v>117</v>
      </c>
      <c r="J516" t="s">
        <v>118</v>
      </c>
      <c r="K516" t="s">
        <v>129</v>
      </c>
      <c r="L516" t="s">
        <v>130</v>
      </c>
      <c r="M516" t="s">
        <v>209</v>
      </c>
      <c r="N516" t="s">
        <v>210</v>
      </c>
      <c r="O516" t="s">
        <v>155</v>
      </c>
      <c r="P516" t="s">
        <v>214</v>
      </c>
      <c r="Q516" t="s">
        <v>40</v>
      </c>
      <c r="R516" t="s">
        <v>215</v>
      </c>
      <c r="S516" t="s">
        <v>65</v>
      </c>
      <c r="T516" t="s">
        <v>66</v>
      </c>
      <c r="U516" t="s">
        <v>3189</v>
      </c>
      <c r="V516">
        <v>9000000</v>
      </c>
      <c r="W516">
        <v>0</v>
      </c>
      <c r="Y516">
        <v>0</v>
      </c>
      <c r="Z516">
        <v>0</v>
      </c>
      <c r="AA516">
        <v>0</v>
      </c>
      <c r="AB516">
        <v>9000000</v>
      </c>
      <c r="AC516" t="s">
        <v>3145</v>
      </c>
      <c r="AD516" t="s">
        <v>3150</v>
      </c>
      <c r="AE516" t="s">
        <v>3190</v>
      </c>
      <c r="AF516" t="s">
        <v>3191</v>
      </c>
      <c r="AG516" t="s">
        <v>136</v>
      </c>
      <c r="AJ516" t="s">
        <v>1311</v>
      </c>
      <c r="AK516" t="s">
        <v>1312</v>
      </c>
      <c r="AL516" t="s">
        <v>1480</v>
      </c>
      <c r="AM516" t="s">
        <v>1314</v>
      </c>
    </row>
    <row r="517" spans="1:39" x14ac:dyDescent="0.3">
      <c r="A517" t="s">
        <v>24</v>
      </c>
      <c r="B517" t="s">
        <v>25</v>
      </c>
      <c r="C517" t="s">
        <v>26</v>
      </c>
      <c r="D517" t="s">
        <v>27</v>
      </c>
      <c r="E517" t="s">
        <v>28</v>
      </c>
      <c r="F517" t="s">
        <v>29</v>
      </c>
      <c r="G517" t="s">
        <v>115</v>
      </c>
      <c r="H517" t="s">
        <v>116</v>
      </c>
      <c r="I517" t="s">
        <v>117</v>
      </c>
      <c r="J517" t="s">
        <v>118</v>
      </c>
      <c r="K517" t="s">
        <v>129</v>
      </c>
      <c r="L517" t="s">
        <v>130</v>
      </c>
      <c r="M517" t="s">
        <v>209</v>
      </c>
      <c r="N517" t="s">
        <v>210</v>
      </c>
      <c r="O517" t="s">
        <v>155</v>
      </c>
      <c r="P517" t="s">
        <v>214</v>
      </c>
      <c r="Q517" t="s">
        <v>40</v>
      </c>
      <c r="R517" t="s">
        <v>215</v>
      </c>
      <c r="S517" t="s">
        <v>65</v>
      </c>
      <c r="T517" t="s">
        <v>66</v>
      </c>
      <c r="U517" t="s">
        <v>3192</v>
      </c>
      <c r="V517">
        <v>540000</v>
      </c>
      <c r="W517">
        <v>0</v>
      </c>
      <c r="Y517">
        <v>0</v>
      </c>
      <c r="Z517">
        <v>0</v>
      </c>
      <c r="AA517">
        <v>0</v>
      </c>
      <c r="AB517">
        <v>540000</v>
      </c>
      <c r="AC517" t="s">
        <v>3145</v>
      </c>
      <c r="AD517" t="s">
        <v>3150</v>
      </c>
      <c r="AE517" t="s">
        <v>3193</v>
      </c>
      <c r="AF517" t="s">
        <v>3194</v>
      </c>
      <c r="AG517" t="s">
        <v>136</v>
      </c>
      <c r="AJ517" t="s">
        <v>1311</v>
      </c>
      <c r="AK517" t="s">
        <v>1312</v>
      </c>
      <c r="AL517" t="s">
        <v>1480</v>
      </c>
      <c r="AM517" t="s">
        <v>1314</v>
      </c>
    </row>
    <row r="518" spans="1:39" x14ac:dyDescent="0.3">
      <c r="A518" t="s">
        <v>24</v>
      </c>
      <c r="B518" t="s">
        <v>25</v>
      </c>
      <c r="C518" t="s">
        <v>26</v>
      </c>
      <c r="D518" t="s">
        <v>27</v>
      </c>
      <c r="E518" t="s">
        <v>28</v>
      </c>
      <c r="F518" t="s">
        <v>29</v>
      </c>
      <c r="G518" t="s">
        <v>115</v>
      </c>
      <c r="H518" t="s">
        <v>116</v>
      </c>
      <c r="I518" t="s">
        <v>117</v>
      </c>
      <c r="J518" t="s">
        <v>118</v>
      </c>
      <c r="K518" t="s">
        <v>129</v>
      </c>
      <c r="L518" t="s">
        <v>130</v>
      </c>
      <c r="M518" t="s">
        <v>209</v>
      </c>
      <c r="N518" t="s">
        <v>210</v>
      </c>
      <c r="O518" t="s">
        <v>155</v>
      </c>
      <c r="P518" t="s">
        <v>214</v>
      </c>
      <c r="Q518" t="s">
        <v>40</v>
      </c>
      <c r="R518" t="s">
        <v>215</v>
      </c>
      <c r="S518" t="s">
        <v>65</v>
      </c>
      <c r="T518" t="s">
        <v>66</v>
      </c>
      <c r="U518" t="s">
        <v>3195</v>
      </c>
      <c r="V518">
        <v>900000</v>
      </c>
      <c r="W518">
        <v>0</v>
      </c>
      <c r="Y518">
        <v>0</v>
      </c>
      <c r="Z518">
        <v>0</v>
      </c>
      <c r="AA518">
        <v>0</v>
      </c>
      <c r="AB518">
        <v>900000</v>
      </c>
      <c r="AC518" t="s">
        <v>3145</v>
      </c>
      <c r="AD518" t="s">
        <v>3150</v>
      </c>
      <c r="AE518" t="s">
        <v>3196</v>
      </c>
      <c r="AF518" t="s">
        <v>3197</v>
      </c>
      <c r="AG518" t="s">
        <v>136</v>
      </c>
      <c r="AJ518" t="s">
        <v>1311</v>
      </c>
      <c r="AK518" t="s">
        <v>1312</v>
      </c>
      <c r="AL518" t="s">
        <v>1480</v>
      </c>
      <c r="AM518" t="s">
        <v>1314</v>
      </c>
    </row>
    <row r="519" spans="1:39" x14ac:dyDescent="0.3">
      <c r="A519" t="s">
        <v>24</v>
      </c>
      <c r="B519" t="s">
        <v>25</v>
      </c>
      <c r="C519" t="s">
        <v>26</v>
      </c>
      <c r="D519" t="s">
        <v>27</v>
      </c>
      <c r="E519" t="s">
        <v>28</v>
      </c>
      <c r="F519" t="s">
        <v>29</v>
      </c>
      <c r="G519" t="s">
        <v>115</v>
      </c>
      <c r="H519" t="s">
        <v>116</v>
      </c>
      <c r="I519" t="s">
        <v>117</v>
      </c>
      <c r="J519" t="s">
        <v>118</v>
      </c>
      <c r="K519" t="s">
        <v>129</v>
      </c>
      <c r="L519" t="s">
        <v>130</v>
      </c>
      <c r="M519" t="s">
        <v>209</v>
      </c>
      <c r="N519" t="s">
        <v>210</v>
      </c>
      <c r="O519" t="s">
        <v>155</v>
      </c>
      <c r="P519" t="s">
        <v>214</v>
      </c>
      <c r="Q519" t="s">
        <v>40</v>
      </c>
      <c r="R519" t="s">
        <v>215</v>
      </c>
      <c r="S519" t="s">
        <v>65</v>
      </c>
      <c r="T519" t="s">
        <v>66</v>
      </c>
      <c r="U519" t="s">
        <v>3198</v>
      </c>
      <c r="V519">
        <v>9000000</v>
      </c>
      <c r="W519">
        <v>0</v>
      </c>
      <c r="Y519">
        <v>0</v>
      </c>
      <c r="Z519">
        <v>0</v>
      </c>
      <c r="AA519">
        <v>0</v>
      </c>
      <c r="AB519">
        <v>9000000</v>
      </c>
      <c r="AC519" t="s">
        <v>3145</v>
      </c>
      <c r="AD519" t="s">
        <v>3150</v>
      </c>
      <c r="AE519" t="s">
        <v>3199</v>
      </c>
      <c r="AF519" t="s">
        <v>3200</v>
      </c>
      <c r="AG519" t="s">
        <v>136</v>
      </c>
      <c r="AJ519" t="s">
        <v>1311</v>
      </c>
      <c r="AK519" t="s">
        <v>1312</v>
      </c>
      <c r="AL519" t="s">
        <v>1480</v>
      </c>
      <c r="AM519" t="s">
        <v>1314</v>
      </c>
    </row>
    <row r="520" spans="1:39" x14ac:dyDescent="0.3">
      <c r="A520" t="s">
        <v>24</v>
      </c>
      <c r="B520" t="s">
        <v>25</v>
      </c>
      <c r="C520" t="s">
        <v>26</v>
      </c>
      <c r="D520" t="s">
        <v>27</v>
      </c>
      <c r="E520" t="s">
        <v>28</v>
      </c>
      <c r="F520" t="s">
        <v>29</v>
      </c>
      <c r="G520" t="s">
        <v>115</v>
      </c>
      <c r="H520" t="s">
        <v>116</v>
      </c>
      <c r="I520" t="s">
        <v>117</v>
      </c>
      <c r="J520" t="s">
        <v>118</v>
      </c>
      <c r="K520" t="s">
        <v>129</v>
      </c>
      <c r="L520" t="s">
        <v>130</v>
      </c>
      <c r="M520" t="s">
        <v>209</v>
      </c>
      <c r="N520" t="s">
        <v>210</v>
      </c>
      <c r="O520" t="s">
        <v>155</v>
      </c>
      <c r="P520" t="s">
        <v>214</v>
      </c>
      <c r="Q520" t="s">
        <v>40</v>
      </c>
      <c r="R520" t="s">
        <v>215</v>
      </c>
      <c r="S520" t="s">
        <v>65</v>
      </c>
      <c r="T520" t="s">
        <v>66</v>
      </c>
      <c r="U520" t="s">
        <v>3201</v>
      </c>
      <c r="V520">
        <v>5000000</v>
      </c>
      <c r="W520">
        <v>0</v>
      </c>
      <c r="Y520">
        <v>0</v>
      </c>
      <c r="Z520">
        <v>0</v>
      </c>
      <c r="AA520">
        <v>0</v>
      </c>
      <c r="AB520">
        <v>5000000</v>
      </c>
      <c r="AC520" t="s">
        <v>3145</v>
      </c>
      <c r="AD520" t="s">
        <v>3150</v>
      </c>
      <c r="AE520" t="s">
        <v>3202</v>
      </c>
      <c r="AF520" t="s">
        <v>3203</v>
      </c>
      <c r="AG520" t="s">
        <v>136</v>
      </c>
      <c r="AJ520" t="s">
        <v>1311</v>
      </c>
      <c r="AK520" t="s">
        <v>1312</v>
      </c>
      <c r="AL520" t="s">
        <v>1480</v>
      </c>
      <c r="AM520" t="s">
        <v>1314</v>
      </c>
    </row>
    <row r="521" spans="1:39" x14ac:dyDescent="0.3">
      <c r="A521" t="s">
        <v>24</v>
      </c>
      <c r="B521" t="s">
        <v>25</v>
      </c>
      <c r="C521" t="s">
        <v>26</v>
      </c>
      <c r="D521" t="s">
        <v>27</v>
      </c>
      <c r="E521" t="s">
        <v>28</v>
      </c>
      <c r="F521" t="s">
        <v>29</v>
      </c>
      <c r="G521" t="s">
        <v>115</v>
      </c>
      <c r="H521" t="s">
        <v>116</v>
      </c>
      <c r="I521" t="s">
        <v>117</v>
      </c>
      <c r="J521" t="s">
        <v>118</v>
      </c>
      <c r="K521" t="s">
        <v>129</v>
      </c>
      <c r="L521" t="s">
        <v>130</v>
      </c>
      <c r="M521" t="s">
        <v>209</v>
      </c>
      <c r="N521" t="s">
        <v>210</v>
      </c>
      <c r="O521" t="s">
        <v>155</v>
      </c>
      <c r="P521" t="s">
        <v>214</v>
      </c>
      <c r="Q521" t="s">
        <v>40</v>
      </c>
      <c r="R521" t="s">
        <v>215</v>
      </c>
      <c r="S521" t="s">
        <v>65</v>
      </c>
      <c r="T521" t="s">
        <v>66</v>
      </c>
      <c r="U521" t="s">
        <v>3204</v>
      </c>
      <c r="V521">
        <v>6000000</v>
      </c>
      <c r="W521">
        <v>0</v>
      </c>
      <c r="Y521">
        <v>0</v>
      </c>
      <c r="Z521">
        <v>0</v>
      </c>
      <c r="AA521">
        <v>0</v>
      </c>
      <c r="AB521">
        <v>6000000</v>
      </c>
      <c r="AC521" t="s">
        <v>3145</v>
      </c>
      <c r="AD521" t="s">
        <v>3150</v>
      </c>
      <c r="AE521" t="s">
        <v>3205</v>
      </c>
      <c r="AF521" t="s">
        <v>3206</v>
      </c>
      <c r="AG521" t="s">
        <v>136</v>
      </c>
      <c r="AJ521" t="s">
        <v>1311</v>
      </c>
      <c r="AK521" t="s">
        <v>1312</v>
      </c>
      <c r="AL521" t="s">
        <v>1480</v>
      </c>
      <c r="AM521" t="s">
        <v>1314</v>
      </c>
    </row>
    <row r="522" spans="1:39" x14ac:dyDescent="0.3">
      <c r="A522" t="s">
        <v>24</v>
      </c>
      <c r="B522" t="s">
        <v>25</v>
      </c>
      <c r="C522" t="s">
        <v>26</v>
      </c>
      <c r="D522" t="s">
        <v>27</v>
      </c>
      <c r="E522" t="s">
        <v>28</v>
      </c>
      <c r="F522" t="s">
        <v>29</v>
      </c>
      <c r="G522" t="s">
        <v>115</v>
      </c>
      <c r="H522" t="s">
        <v>116</v>
      </c>
      <c r="I522" t="s">
        <v>117</v>
      </c>
      <c r="J522" t="s">
        <v>118</v>
      </c>
      <c r="K522" t="s">
        <v>129</v>
      </c>
      <c r="L522" t="s">
        <v>130</v>
      </c>
      <c r="M522" t="s">
        <v>209</v>
      </c>
      <c r="N522" t="s">
        <v>210</v>
      </c>
      <c r="O522" t="s">
        <v>155</v>
      </c>
      <c r="P522" t="s">
        <v>214</v>
      </c>
      <c r="Q522" t="s">
        <v>40</v>
      </c>
      <c r="R522" t="s">
        <v>215</v>
      </c>
      <c r="S522" t="s">
        <v>65</v>
      </c>
      <c r="T522" t="s">
        <v>66</v>
      </c>
      <c r="U522" t="s">
        <v>3207</v>
      </c>
      <c r="V522">
        <v>5400000</v>
      </c>
      <c r="W522">
        <v>0</v>
      </c>
      <c r="Y522">
        <v>0</v>
      </c>
      <c r="Z522">
        <v>0</v>
      </c>
      <c r="AA522">
        <v>0</v>
      </c>
      <c r="AB522">
        <v>5400000</v>
      </c>
      <c r="AC522" t="s">
        <v>3145</v>
      </c>
      <c r="AD522" t="s">
        <v>3150</v>
      </c>
      <c r="AE522" t="s">
        <v>3208</v>
      </c>
      <c r="AF522" t="s">
        <v>3209</v>
      </c>
      <c r="AG522" t="s">
        <v>136</v>
      </c>
      <c r="AJ522" t="s">
        <v>1311</v>
      </c>
      <c r="AK522" t="s">
        <v>1312</v>
      </c>
      <c r="AL522" t="s">
        <v>1480</v>
      </c>
      <c r="AM522" t="s">
        <v>1314</v>
      </c>
    </row>
    <row r="523" spans="1:39" x14ac:dyDescent="0.3">
      <c r="A523" t="s">
        <v>24</v>
      </c>
      <c r="B523" t="s">
        <v>25</v>
      </c>
      <c r="C523" t="s">
        <v>26</v>
      </c>
      <c r="D523" t="s">
        <v>27</v>
      </c>
      <c r="E523" t="s">
        <v>28</v>
      </c>
      <c r="F523" t="s">
        <v>29</v>
      </c>
      <c r="G523" t="s">
        <v>115</v>
      </c>
      <c r="H523" t="s">
        <v>116</v>
      </c>
      <c r="I523" t="s">
        <v>117</v>
      </c>
      <c r="J523" t="s">
        <v>118</v>
      </c>
      <c r="K523" t="s">
        <v>129</v>
      </c>
      <c r="L523" t="s">
        <v>130</v>
      </c>
      <c r="M523" t="s">
        <v>209</v>
      </c>
      <c r="N523" t="s">
        <v>210</v>
      </c>
      <c r="O523" t="s">
        <v>155</v>
      </c>
      <c r="P523" t="s">
        <v>214</v>
      </c>
      <c r="Q523" t="s">
        <v>40</v>
      </c>
      <c r="R523" t="s">
        <v>215</v>
      </c>
      <c r="S523" t="s">
        <v>65</v>
      </c>
      <c r="T523" t="s">
        <v>66</v>
      </c>
      <c r="U523" t="s">
        <v>3210</v>
      </c>
      <c r="V523">
        <v>4800000</v>
      </c>
      <c r="W523">
        <v>0</v>
      </c>
      <c r="Y523">
        <v>0</v>
      </c>
      <c r="Z523">
        <v>0</v>
      </c>
      <c r="AA523">
        <v>0</v>
      </c>
      <c r="AB523">
        <v>4800000</v>
      </c>
      <c r="AC523" t="s">
        <v>3145</v>
      </c>
      <c r="AD523" t="s">
        <v>3150</v>
      </c>
      <c r="AE523" t="s">
        <v>3211</v>
      </c>
      <c r="AF523" t="s">
        <v>3212</v>
      </c>
      <c r="AG523" t="s">
        <v>136</v>
      </c>
      <c r="AJ523" t="s">
        <v>1311</v>
      </c>
      <c r="AK523" t="s">
        <v>1312</v>
      </c>
      <c r="AL523" t="s">
        <v>1480</v>
      </c>
      <c r="AM523" t="s">
        <v>1314</v>
      </c>
    </row>
    <row r="524" spans="1:39" x14ac:dyDescent="0.3">
      <c r="A524" t="s">
        <v>24</v>
      </c>
      <c r="B524" t="s">
        <v>25</v>
      </c>
      <c r="C524" t="s">
        <v>26</v>
      </c>
      <c r="D524" t="s">
        <v>27</v>
      </c>
      <c r="E524" t="s">
        <v>28</v>
      </c>
      <c r="F524" t="s">
        <v>29</v>
      </c>
      <c r="G524" t="s">
        <v>115</v>
      </c>
      <c r="H524" t="s">
        <v>116</v>
      </c>
      <c r="I524" t="s">
        <v>117</v>
      </c>
      <c r="J524" t="s">
        <v>118</v>
      </c>
      <c r="K524" t="s">
        <v>129</v>
      </c>
      <c r="L524" t="s">
        <v>130</v>
      </c>
      <c r="M524" t="s">
        <v>209</v>
      </c>
      <c r="N524" t="s">
        <v>210</v>
      </c>
      <c r="O524" t="s">
        <v>155</v>
      </c>
      <c r="P524" t="s">
        <v>214</v>
      </c>
      <c r="Q524" t="s">
        <v>40</v>
      </c>
      <c r="R524" t="s">
        <v>215</v>
      </c>
      <c r="S524" t="s">
        <v>65</v>
      </c>
      <c r="T524" t="s">
        <v>66</v>
      </c>
      <c r="U524" t="s">
        <v>3213</v>
      </c>
      <c r="V524">
        <v>33600000</v>
      </c>
      <c r="W524">
        <v>0</v>
      </c>
      <c r="Y524">
        <v>0</v>
      </c>
      <c r="Z524">
        <v>0</v>
      </c>
      <c r="AA524">
        <v>0</v>
      </c>
      <c r="AB524">
        <v>33600000</v>
      </c>
      <c r="AC524" t="s">
        <v>3145</v>
      </c>
      <c r="AD524" t="s">
        <v>3150</v>
      </c>
      <c r="AE524" t="s">
        <v>3214</v>
      </c>
      <c r="AF524" t="s">
        <v>3215</v>
      </c>
      <c r="AG524" t="s">
        <v>136</v>
      </c>
      <c r="AJ524" t="s">
        <v>1311</v>
      </c>
      <c r="AK524" t="s">
        <v>1312</v>
      </c>
      <c r="AL524" t="s">
        <v>1480</v>
      </c>
      <c r="AM524" t="s">
        <v>1314</v>
      </c>
    </row>
    <row r="525" spans="1:39" x14ac:dyDescent="0.3">
      <c r="A525" t="s">
        <v>24</v>
      </c>
      <c r="B525" t="s">
        <v>25</v>
      </c>
      <c r="C525" t="s">
        <v>26</v>
      </c>
      <c r="D525" t="s">
        <v>27</v>
      </c>
      <c r="E525" t="s">
        <v>28</v>
      </c>
      <c r="F525" t="s">
        <v>29</v>
      </c>
      <c r="G525" t="s">
        <v>115</v>
      </c>
      <c r="H525" t="s">
        <v>116</v>
      </c>
      <c r="I525" t="s">
        <v>117</v>
      </c>
      <c r="J525" t="s">
        <v>118</v>
      </c>
      <c r="K525" t="s">
        <v>129</v>
      </c>
      <c r="L525" t="s">
        <v>130</v>
      </c>
      <c r="M525" t="s">
        <v>209</v>
      </c>
      <c r="N525" t="s">
        <v>210</v>
      </c>
      <c r="O525" t="s">
        <v>155</v>
      </c>
      <c r="P525" t="s">
        <v>214</v>
      </c>
      <c r="Q525" t="s">
        <v>40</v>
      </c>
      <c r="R525" t="s">
        <v>215</v>
      </c>
      <c r="S525" t="s">
        <v>83</v>
      </c>
      <c r="T525" t="s">
        <v>84</v>
      </c>
      <c r="U525" t="s">
        <v>3216</v>
      </c>
      <c r="V525">
        <v>11920000</v>
      </c>
      <c r="W525">
        <v>0</v>
      </c>
      <c r="Y525">
        <v>0</v>
      </c>
      <c r="Z525">
        <v>0</v>
      </c>
      <c r="AA525">
        <v>0</v>
      </c>
      <c r="AB525">
        <v>11920000</v>
      </c>
      <c r="AC525" t="s">
        <v>3145</v>
      </c>
      <c r="AD525" t="s">
        <v>3217</v>
      </c>
      <c r="AE525" t="s">
        <v>3218</v>
      </c>
      <c r="AF525" t="s">
        <v>3219</v>
      </c>
      <c r="AG525" t="s">
        <v>136</v>
      </c>
      <c r="AJ525" t="s">
        <v>1311</v>
      </c>
      <c r="AK525" t="s">
        <v>1312</v>
      </c>
      <c r="AL525" t="s">
        <v>1485</v>
      </c>
      <c r="AM525" t="s">
        <v>1314</v>
      </c>
    </row>
    <row r="526" spans="1:39" x14ac:dyDescent="0.3">
      <c r="A526" t="s">
        <v>24</v>
      </c>
      <c r="B526" t="s">
        <v>25</v>
      </c>
      <c r="C526" t="s">
        <v>26</v>
      </c>
      <c r="D526" t="s">
        <v>27</v>
      </c>
      <c r="E526" t="s">
        <v>28</v>
      </c>
      <c r="F526" t="s">
        <v>29</v>
      </c>
      <c r="G526" t="s">
        <v>115</v>
      </c>
      <c r="H526" t="s">
        <v>116</v>
      </c>
      <c r="I526" t="s">
        <v>117</v>
      </c>
      <c r="J526" t="s">
        <v>118</v>
      </c>
      <c r="K526" t="s">
        <v>129</v>
      </c>
      <c r="L526" t="s">
        <v>130</v>
      </c>
      <c r="M526" t="s">
        <v>209</v>
      </c>
      <c r="N526" t="s">
        <v>210</v>
      </c>
      <c r="O526" t="s">
        <v>155</v>
      </c>
      <c r="P526" t="s">
        <v>214</v>
      </c>
      <c r="Q526" t="s">
        <v>40</v>
      </c>
      <c r="R526" t="s">
        <v>215</v>
      </c>
      <c r="S526" t="s">
        <v>83</v>
      </c>
      <c r="T526" t="s">
        <v>84</v>
      </c>
      <c r="U526" t="s">
        <v>3220</v>
      </c>
      <c r="V526">
        <v>4000000</v>
      </c>
      <c r="W526">
        <v>0</v>
      </c>
      <c r="Y526">
        <v>0</v>
      </c>
      <c r="Z526">
        <v>0</v>
      </c>
      <c r="AA526">
        <v>0</v>
      </c>
      <c r="AB526">
        <v>4000000</v>
      </c>
      <c r="AC526" t="s">
        <v>3145</v>
      </c>
      <c r="AD526" t="s">
        <v>3217</v>
      </c>
      <c r="AE526" t="s">
        <v>3221</v>
      </c>
      <c r="AF526" t="s">
        <v>3222</v>
      </c>
      <c r="AG526" t="s">
        <v>136</v>
      </c>
      <c r="AJ526" t="s">
        <v>1311</v>
      </c>
      <c r="AK526" t="s">
        <v>1312</v>
      </c>
      <c r="AL526" t="s">
        <v>1485</v>
      </c>
      <c r="AM526" t="s">
        <v>1314</v>
      </c>
    </row>
    <row r="527" spans="1:39" x14ac:dyDescent="0.3">
      <c r="A527" t="s">
        <v>24</v>
      </c>
      <c r="B527" t="s">
        <v>25</v>
      </c>
      <c r="C527" t="s">
        <v>26</v>
      </c>
      <c r="D527" t="s">
        <v>27</v>
      </c>
      <c r="E527" t="s">
        <v>28</v>
      </c>
      <c r="F527" t="s">
        <v>29</v>
      </c>
      <c r="G527" t="s">
        <v>115</v>
      </c>
      <c r="H527" t="s">
        <v>116</v>
      </c>
      <c r="I527" t="s">
        <v>117</v>
      </c>
      <c r="J527" t="s">
        <v>118</v>
      </c>
      <c r="K527" t="s">
        <v>129</v>
      </c>
      <c r="L527" t="s">
        <v>130</v>
      </c>
      <c r="M527" t="s">
        <v>209</v>
      </c>
      <c r="N527" t="s">
        <v>210</v>
      </c>
      <c r="O527" t="s">
        <v>155</v>
      </c>
      <c r="P527" t="s">
        <v>214</v>
      </c>
      <c r="Q527" t="s">
        <v>40</v>
      </c>
      <c r="R527" t="s">
        <v>215</v>
      </c>
      <c r="S527" t="s">
        <v>83</v>
      </c>
      <c r="T527" t="s">
        <v>84</v>
      </c>
      <c r="U527" t="s">
        <v>3223</v>
      </c>
      <c r="V527">
        <v>1000000</v>
      </c>
      <c r="W527">
        <v>0</v>
      </c>
      <c r="Y527">
        <v>0</v>
      </c>
      <c r="Z527">
        <v>0</v>
      </c>
      <c r="AA527">
        <v>0</v>
      </c>
      <c r="AB527">
        <v>1000000</v>
      </c>
      <c r="AC527" t="s">
        <v>3145</v>
      </c>
      <c r="AD527" t="s">
        <v>3217</v>
      </c>
      <c r="AE527" t="s">
        <v>3224</v>
      </c>
      <c r="AF527" t="s">
        <v>3225</v>
      </c>
      <c r="AG527" t="s">
        <v>136</v>
      </c>
      <c r="AJ527" t="s">
        <v>1311</v>
      </c>
      <c r="AK527" t="s">
        <v>1312</v>
      </c>
      <c r="AL527" t="s">
        <v>1485</v>
      </c>
      <c r="AM527" t="s">
        <v>1314</v>
      </c>
    </row>
    <row r="528" spans="1:39" x14ac:dyDescent="0.3">
      <c r="A528" t="s">
        <v>24</v>
      </c>
      <c r="B528" t="s">
        <v>25</v>
      </c>
      <c r="C528" t="s">
        <v>26</v>
      </c>
      <c r="D528" t="s">
        <v>27</v>
      </c>
      <c r="E528" t="s">
        <v>28</v>
      </c>
      <c r="F528" t="s">
        <v>29</v>
      </c>
      <c r="G528" t="s">
        <v>115</v>
      </c>
      <c r="H528" t="s">
        <v>116</v>
      </c>
      <c r="I528" t="s">
        <v>117</v>
      </c>
      <c r="J528" t="s">
        <v>118</v>
      </c>
      <c r="K528" t="s">
        <v>129</v>
      </c>
      <c r="L528" t="s">
        <v>130</v>
      </c>
      <c r="M528" t="s">
        <v>209</v>
      </c>
      <c r="N528" t="s">
        <v>210</v>
      </c>
      <c r="O528" t="s">
        <v>155</v>
      </c>
      <c r="P528" t="s">
        <v>214</v>
      </c>
      <c r="Q528" t="s">
        <v>40</v>
      </c>
      <c r="R528" t="s">
        <v>215</v>
      </c>
      <c r="S528" t="s">
        <v>83</v>
      </c>
      <c r="T528" t="s">
        <v>84</v>
      </c>
      <c r="U528" t="s">
        <v>3226</v>
      </c>
      <c r="V528">
        <v>11920000</v>
      </c>
      <c r="W528">
        <v>0</v>
      </c>
      <c r="Y528">
        <v>0</v>
      </c>
      <c r="Z528">
        <v>0</v>
      </c>
      <c r="AA528">
        <v>0</v>
      </c>
      <c r="AB528">
        <v>11920000</v>
      </c>
      <c r="AC528" t="s">
        <v>3145</v>
      </c>
      <c r="AD528" t="s">
        <v>3217</v>
      </c>
      <c r="AE528" t="s">
        <v>3227</v>
      </c>
      <c r="AF528" t="s">
        <v>3228</v>
      </c>
      <c r="AG528" t="s">
        <v>136</v>
      </c>
      <c r="AJ528" t="s">
        <v>1311</v>
      </c>
      <c r="AK528" t="s">
        <v>1312</v>
      </c>
      <c r="AL528" t="s">
        <v>1485</v>
      </c>
      <c r="AM528" t="s">
        <v>1314</v>
      </c>
    </row>
    <row r="529" spans="1:39" x14ac:dyDescent="0.3">
      <c r="A529" t="s">
        <v>24</v>
      </c>
      <c r="B529" t="s">
        <v>25</v>
      </c>
      <c r="C529" t="s">
        <v>26</v>
      </c>
      <c r="D529" t="s">
        <v>27</v>
      </c>
      <c r="E529" t="s">
        <v>28</v>
      </c>
      <c r="F529" t="s">
        <v>29</v>
      </c>
      <c r="G529" t="s">
        <v>115</v>
      </c>
      <c r="H529" t="s">
        <v>116</v>
      </c>
      <c r="I529" t="s">
        <v>117</v>
      </c>
      <c r="J529" t="s">
        <v>118</v>
      </c>
      <c r="K529" t="s">
        <v>129</v>
      </c>
      <c r="L529" t="s">
        <v>130</v>
      </c>
      <c r="M529" t="s">
        <v>209</v>
      </c>
      <c r="N529" t="s">
        <v>210</v>
      </c>
      <c r="O529" t="s">
        <v>155</v>
      </c>
      <c r="P529" t="s">
        <v>214</v>
      </c>
      <c r="Q529" t="s">
        <v>40</v>
      </c>
      <c r="R529" t="s">
        <v>215</v>
      </c>
      <c r="S529" t="s">
        <v>83</v>
      </c>
      <c r="T529" t="s">
        <v>84</v>
      </c>
      <c r="U529" t="s">
        <v>3229</v>
      </c>
      <c r="V529">
        <v>4000000</v>
      </c>
      <c r="W529">
        <v>0</v>
      </c>
      <c r="Y529">
        <v>0</v>
      </c>
      <c r="Z529">
        <v>0</v>
      </c>
      <c r="AA529">
        <v>0</v>
      </c>
      <c r="AB529">
        <v>4000000</v>
      </c>
      <c r="AC529" t="s">
        <v>3145</v>
      </c>
      <c r="AD529" t="s">
        <v>3217</v>
      </c>
      <c r="AE529" t="s">
        <v>3230</v>
      </c>
      <c r="AF529" t="s">
        <v>3231</v>
      </c>
      <c r="AG529" t="s">
        <v>136</v>
      </c>
      <c r="AJ529" t="s">
        <v>1311</v>
      </c>
      <c r="AK529" t="s">
        <v>1312</v>
      </c>
      <c r="AL529" t="s">
        <v>1485</v>
      </c>
      <c r="AM529" t="s">
        <v>1314</v>
      </c>
    </row>
    <row r="530" spans="1:39" x14ac:dyDescent="0.3">
      <c r="A530" t="s">
        <v>24</v>
      </c>
      <c r="B530" t="s">
        <v>25</v>
      </c>
      <c r="C530" t="s">
        <v>26</v>
      </c>
      <c r="D530" t="s">
        <v>27</v>
      </c>
      <c r="E530" t="s">
        <v>28</v>
      </c>
      <c r="F530" t="s">
        <v>29</v>
      </c>
      <c r="G530" t="s">
        <v>115</v>
      </c>
      <c r="H530" t="s">
        <v>116</v>
      </c>
      <c r="I530" t="s">
        <v>117</v>
      </c>
      <c r="J530" t="s">
        <v>118</v>
      </c>
      <c r="K530" t="s">
        <v>129</v>
      </c>
      <c r="L530" t="s">
        <v>130</v>
      </c>
      <c r="M530" t="s">
        <v>209</v>
      </c>
      <c r="N530" t="s">
        <v>210</v>
      </c>
      <c r="O530" t="s">
        <v>155</v>
      </c>
      <c r="P530" t="s">
        <v>214</v>
      </c>
      <c r="Q530" t="s">
        <v>40</v>
      </c>
      <c r="R530" t="s">
        <v>215</v>
      </c>
      <c r="S530" t="s">
        <v>137</v>
      </c>
      <c r="T530" t="s">
        <v>138</v>
      </c>
      <c r="U530" t="s">
        <v>3232</v>
      </c>
      <c r="V530">
        <v>10000000</v>
      </c>
      <c r="W530">
        <v>0</v>
      </c>
      <c r="Y530">
        <v>0</v>
      </c>
      <c r="Z530">
        <v>0</v>
      </c>
      <c r="AA530">
        <v>0</v>
      </c>
      <c r="AB530">
        <v>10000000</v>
      </c>
      <c r="AC530" t="s">
        <v>3145</v>
      </c>
      <c r="AD530" t="s">
        <v>3233</v>
      </c>
      <c r="AE530" t="s">
        <v>3234</v>
      </c>
      <c r="AF530" t="s">
        <v>3235</v>
      </c>
      <c r="AG530" t="s">
        <v>136</v>
      </c>
      <c r="AJ530" t="s">
        <v>1311</v>
      </c>
      <c r="AK530" t="s">
        <v>1312</v>
      </c>
      <c r="AL530" t="s">
        <v>2026</v>
      </c>
      <c r="AM530" t="s">
        <v>1314</v>
      </c>
    </row>
    <row r="531" spans="1:39" x14ac:dyDescent="0.3">
      <c r="A531" t="s">
        <v>24</v>
      </c>
      <c r="B531" t="s">
        <v>25</v>
      </c>
      <c r="C531" t="s">
        <v>26</v>
      </c>
      <c r="D531" t="s">
        <v>27</v>
      </c>
      <c r="E531" t="s">
        <v>28</v>
      </c>
      <c r="F531" t="s">
        <v>29</v>
      </c>
      <c r="G531" t="s">
        <v>115</v>
      </c>
      <c r="H531" t="s">
        <v>116</v>
      </c>
      <c r="I531" t="s">
        <v>117</v>
      </c>
      <c r="J531" t="s">
        <v>118</v>
      </c>
      <c r="K531" t="s">
        <v>129</v>
      </c>
      <c r="L531" t="s">
        <v>130</v>
      </c>
      <c r="M531" t="s">
        <v>209</v>
      </c>
      <c r="N531" t="s">
        <v>210</v>
      </c>
      <c r="O531" t="s">
        <v>155</v>
      </c>
      <c r="P531" t="s">
        <v>214</v>
      </c>
      <c r="Q531" t="s">
        <v>40</v>
      </c>
      <c r="R531" t="s">
        <v>215</v>
      </c>
      <c r="S531" t="s">
        <v>137</v>
      </c>
      <c r="T531" t="s">
        <v>138</v>
      </c>
      <c r="U531" t="s">
        <v>3236</v>
      </c>
      <c r="V531">
        <v>10000000</v>
      </c>
      <c r="W531">
        <v>0</v>
      </c>
      <c r="Y531">
        <v>0</v>
      </c>
      <c r="Z531">
        <v>0</v>
      </c>
      <c r="AA531">
        <v>0</v>
      </c>
      <c r="AB531">
        <v>10000000</v>
      </c>
      <c r="AC531" t="s">
        <v>3145</v>
      </c>
      <c r="AD531" t="s">
        <v>3233</v>
      </c>
      <c r="AE531" t="s">
        <v>3237</v>
      </c>
      <c r="AF531" t="s">
        <v>3238</v>
      </c>
      <c r="AG531" t="s">
        <v>136</v>
      </c>
      <c r="AJ531" t="s">
        <v>1311</v>
      </c>
      <c r="AK531" t="s">
        <v>1312</v>
      </c>
      <c r="AL531" t="s">
        <v>2026</v>
      </c>
      <c r="AM531" t="s">
        <v>1314</v>
      </c>
    </row>
    <row r="532" spans="1:39" x14ac:dyDescent="0.3">
      <c r="A532" t="s">
        <v>24</v>
      </c>
      <c r="B532" t="s">
        <v>25</v>
      </c>
      <c r="C532" t="s">
        <v>26</v>
      </c>
      <c r="D532" t="s">
        <v>27</v>
      </c>
      <c r="E532" t="s">
        <v>28</v>
      </c>
      <c r="F532" t="s">
        <v>29</v>
      </c>
      <c r="G532" t="s">
        <v>115</v>
      </c>
      <c r="H532" t="s">
        <v>116</v>
      </c>
      <c r="I532" t="s">
        <v>117</v>
      </c>
      <c r="J532" t="s">
        <v>118</v>
      </c>
      <c r="K532" t="s">
        <v>129</v>
      </c>
      <c r="L532" t="s">
        <v>130</v>
      </c>
      <c r="M532" t="s">
        <v>209</v>
      </c>
      <c r="N532" t="s">
        <v>210</v>
      </c>
      <c r="O532" t="s">
        <v>155</v>
      </c>
      <c r="P532" t="s">
        <v>214</v>
      </c>
      <c r="Q532" t="s">
        <v>40</v>
      </c>
      <c r="R532" t="s">
        <v>215</v>
      </c>
      <c r="S532" t="s">
        <v>47</v>
      </c>
      <c r="T532" t="s">
        <v>48</v>
      </c>
      <c r="U532" t="s">
        <v>3239</v>
      </c>
      <c r="V532">
        <v>80000000</v>
      </c>
      <c r="W532">
        <v>0</v>
      </c>
      <c r="Y532">
        <v>0</v>
      </c>
      <c r="Z532">
        <v>0</v>
      </c>
      <c r="AA532">
        <v>0</v>
      </c>
      <c r="AB532">
        <v>80000000</v>
      </c>
      <c r="AC532" t="s">
        <v>3145</v>
      </c>
      <c r="AD532" t="s">
        <v>3240</v>
      </c>
      <c r="AE532" t="s">
        <v>3241</v>
      </c>
      <c r="AF532" t="s">
        <v>3242</v>
      </c>
      <c r="AG532" t="s">
        <v>136</v>
      </c>
      <c r="AJ532" t="s">
        <v>1311</v>
      </c>
      <c r="AK532" t="s">
        <v>1312</v>
      </c>
      <c r="AL532" t="s">
        <v>1336</v>
      </c>
      <c r="AM532" t="s">
        <v>1314</v>
      </c>
    </row>
    <row r="533" spans="1:39" x14ac:dyDescent="0.3">
      <c r="A533" t="s">
        <v>24</v>
      </c>
      <c r="B533" t="s">
        <v>25</v>
      </c>
      <c r="C533" t="s">
        <v>26</v>
      </c>
      <c r="D533" t="s">
        <v>27</v>
      </c>
      <c r="E533" t="s">
        <v>28</v>
      </c>
      <c r="F533" t="s">
        <v>29</v>
      </c>
      <c r="G533" t="s">
        <v>115</v>
      </c>
      <c r="H533" t="s">
        <v>116</v>
      </c>
      <c r="I533" t="s">
        <v>117</v>
      </c>
      <c r="J533" t="s">
        <v>118</v>
      </c>
      <c r="K533" t="s">
        <v>129</v>
      </c>
      <c r="L533" t="s">
        <v>130</v>
      </c>
      <c r="M533" t="s">
        <v>209</v>
      </c>
      <c r="N533" t="s">
        <v>210</v>
      </c>
      <c r="O533" t="s">
        <v>155</v>
      </c>
      <c r="P533" t="s">
        <v>214</v>
      </c>
      <c r="Q533" t="s">
        <v>51</v>
      </c>
      <c r="R533" t="s">
        <v>216</v>
      </c>
      <c r="S533" t="s">
        <v>42</v>
      </c>
      <c r="T533" t="s">
        <v>43</v>
      </c>
      <c r="U533" t="s">
        <v>3243</v>
      </c>
      <c r="V533">
        <v>4000000</v>
      </c>
      <c r="W533">
        <v>0</v>
      </c>
      <c r="Y533">
        <v>0</v>
      </c>
      <c r="Z533">
        <v>0</v>
      </c>
      <c r="AA533">
        <v>0</v>
      </c>
      <c r="AB533">
        <v>4000000</v>
      </c>
      <c r="AC533" t="s">
        <v>3244</v>
      </c>
      <c r="AD533" t="s">
        <v>3245</v>
      </c>
      <c r="AE533" t="s">
        <v>3246</v>
      </c>
      <c r="AF533" t="s">
        <v>3247</v>
      </c>
      <c r="AG533" t="s">
        <v>136</v>
      </c>
      <c r="AJ533" t="s">
        <v>1311</v>
      </c>
      <c r="AK533" t="s">
        <v>1312</v>
      </c>
      <c r="AL533" t="s">
        <v>1313</v>
      </c>
      <c r="AM533" t="s">
        <v>1314</v>
      </c>
    </row>
    <row r="534" spans="1:39" x14ac:dyDescent="0.3">
      <c r="A534" t="s">
        <v>24</v>
      </c>
      <c r="B534" t="s">
        <v>25</v>
      </c>
      <c r="C534" t="s">
        <v>26</v>
      </c>
      <c r="D534" t="s">
        <v>27</v>
      </c>
      <c r="E534" t="s">
        <v>28</v>
      </c>
      <c r="F534" t="s">
        <v>29</v>
      </c>
      <c r="G534" t="s">
        <v>115</v>
      </c>
      <c r="H534" t="s">
        <v>116</v>
      </c>
      <c r="I534" t="s">
        <v>117</v>
      </c>
      <c r="J534" t="s">
        <v>118</v>
      </c>
      <c r="K534" t="s">
        <v>129</v>
      </c>
      <c r="L534" t="s">
        <v>130</v>
      </c>
      <c r="M534" t="s">
        <v>209</v>
      </c>
      <c r="N534" t="s">
        <v>210</v>
      </c>
      <c r="O534" t="s">
        <v>155</v>
      </c>
      <c r="P534" t="s">
        <v>214</v>
      </c>
      <c r="Q534" t="s">
        <v>51</v>
      </c>
      <c r="R534" t="s">
        <v>216</v>
      </c>
      <c r="S534" t="s">
        <v>137</v>
      </c>
      <c r="T534" t="s">
        <v>138</v>
      </c>
      <c r="U534" t="s">
        <v>3248</v>
      </c>
      <c r="V534">
        <v>4000000</v>
      </c>
      <c r="W534">
        <v>0</v>
      </c>
      <c r="Y534">
        <v>0</v>
      </c>
      <c r="Z534">
        <v>0</v>
      </c>
      <c r="AA534">
        <v>0</v>
      </c>
      <c r="AB534">
        <v>4000000</v>
      </c>
      <c r="AC534" t="s">
        <v>3244</v>
      </c>
      <c r="AD534" t="s">
        <v>3249</v>
      </c>
      <c r="AE534" t="s">
        <v>3250</v>
      </c>
      <c r="AF534" t="s">
        <v>3251</v>
      </c>
      <c r="AG534" t="s">
        <v>136</v>
      </c>
      <c r="AJ534" t="s">
        <v>1311</v>
      </c>
      <c r="AK534" t="s">
        <v>1312</v>
      </c>
      <c r="AL534" t="s">
        <v>2026</v>
      </c>
      <c r="AM534" t="s">
        <v>1314</v>
      </c>
    </row>
    <row r="535" spans="1:39" x14ac:dyDescent="0.3">
      <c r="A535" t="s">
        <v>24</v>
      </c>
      <c r="B535" t="s">
        <v>25</v>
      </c>
      <c r="C535" t="s">
        <v>26</v>
      </c>
      <c r="D535" t="s">
        <v>27</v>
      </c>
      <c r="E535" t="s">
        <v>28</v>
      </c>
      <c r="F535" t="s">
        <v>29</v>
      </c>
      <c r="G535" t="s">
        <v>115</v>
      </c>
      <c r="H535" t="s">
        <v>116</v>
      </c>
      <c r="I535" t="s">
        <v>117</v>
      </c>
      <c r="J535" t="s">
        <v>118</v>
      </c>
      <c r="K535" t="s">
        <v>129</v>
      </c>
      <c r="L535" t="s">
        <v>130</v>
      </c>
      <c r="M535" t="s">
        <v>209</v>
      </c>
      <c r="N535" t="s">
        <v>210</v>
      </c>
      <c r="O535" t="s">
        <v>155</v>
      </c>
      <c r="P535" t="s">
        <v>214</v>
      </c>
      <c r="Q535" t="s">
        <v>51</v>
      </c>
      <c r="R535" t="s">
        <v>216</v>
      </c>
      <c r="S535" t="s">
        <v>137</v>
      </c>
      <c r="T535" t="s">
        <v>138</v>
      </c>
      <c r="U535" t="s">
        <v>3252</v>
      </c>
      <c r="V535">
        <v>4000000</v>
      </c>
      <c r="W535">
        <v>0</v>
      </c>
      <c r="Y535">
        <v>0</v>
      </c>
      <c r="Z535">
        <v>0</v>
      </c>
      <c r="AA535">
        <v>0</v>
      </c>
      <c r="AB535">
        <v>4000000</v>
      </c>
      <c r="AC535" t="s">
        <v>3244</v>
      </c>
      <c r="AD535" t="s">
        <v>3249</v>
      </c>
      <c r="AE535" t="s">
        <v>3253</v>
      </c>
      <c r="AF535" t="s">
        <v>3254</v>
      </c>
      <c r="AG535" t="s">
        <v>136</v>
      </c>
      <c r="AJ535" t="s">
        <v>1311</v>
      </c>
      <c r="AK535" t="s">
        <v>1312</v>
      </c>
      <c r="AL535" t="s">
        <v>2026</v>
      </c>
      <c r="AM535" t="s">
        <v>1314</v>
      </c>
    </row>
    <row r="536" spans="1:39" x14ac:dyDescent="0.3">
      <c r="A536" t="s">
        <v>24</v>
      </c>
      <c r="B536" t="s">
        <v>25</v>
      </c>
      <c r="C536" t="s">
        <v>26</v>
      </c>
      <c r="D536" t="s">
        <v>27</v>
      </c>
      <c r="E536" t="s">
        <v>28</v>
      </c>
      <c r="F536" t="s">
        <v>29</v>
      </c>
      <c r="G536" t="s">
        <v>115</v>
      </c>
      <c r="H536" t="s">
        <v>116</v>
      </c>
      <c r="I536" t="s">
        <v>117</v>
      </c>
      <c r="J536" t="s">
        <v>118</v>
      </c>
      <c r="K536" t="s">
        <v>129</v>
      </c>
      <c r="L536" t="s">
        <v>130</v>
      </c>
      <c r="M536" t="s">
        <v>209</v>
      </c>
      <c r="N536" t="s">
        <v>210</v>
      </c>
      <c r="O536" t="s">
        <v>155</v>
      </c>
      <c r="P536" t="s">
        <v>214</v>
      </c>
      <c r="Q536" t="s">
        <v>51</v>
      </c>
      <c r="R536" t="s">
        <v>216</v>
      </c>
      <c r="S536" t="s">
        <v>47</v>
      </c>
      <c r="T536" t="s">
        <v>48</v>
      </c>
      <c r="U536" t="s">
        <v>3255</v>
      </c>
      <c r="V536">
        <v>60000000</v>
      </c>
      <c r="W536">
        <v>0</v>
      </c>
      <c r="Y536">
        <v>0</v>
      </c>
      <c r="Z536">
        <v>0</v>
      </c>
      <c r="AA536">
        <v>0</v>
      </c>
      <c r="AB536">
        <v>60000000</v>
      </c>
      <c r="AC536" t="s">
        <v>3244</v>
      </c>
      <c r="AD536" t="s">
        <v>3256</v>
      </c>
      <c r="AE536" t="s">
        <v>3257</v>
      </c>
      <c r="AF536" t="s">
        <v>3258</v>
      </c>
      <c r="AG536" t="s">
        <v>136</v>
      </c>
      <c r="AJ536" t="s">
        <v>1311</v>
      </c>
      <c r="AK536" t="s">
        <v>1312</v>
      </c>
      <c r="AL536" t="s">
        <v>1336</v>
      </c>
      <c r="AM536" t="s">
        <v>1314</v>
      </c>
    </row>
    <row r="537" spans="1:39" x14ac:dyDescent="0.3">
      <c r="A537" t="s">
        <v>24</v>
      </c>
      <c r="B537" t="s">
        <v>25</v>
      </c>
      <c r="C537" t="s">
        <v>26</v>
      </c>
      <c r="D537" t="s">
        <v>27</v>
      </c>
      <c r="E537" t="s">
        <v>28</v>
      </c>
      <c r="F537" t="s">
        <v>29</v>
      </c>
      <c r="G537" t="s">
        <v>115</v>
      </c>
      <c r="H537" t="s">
        <v>116</v>
      </c>
      <c r="I537" t="s">
        <v>117</v>
      </c>
      <c r="J537" t="s">
        <v>118</v>
      </c>
      <c r="K537" t="s">
        <v>129</v>
      </c>
      <c r="L537" t="s">
        <v>130</v>
      </c>
      <c r="M537" t="s">
        <v>209</v>
      </c>
      <c r="N537" t="s">
        <v>210</v>
      </c>
      <c r="O537" t="s">
        <v>155</v>
      </c>
      <c r="P537" t="s">
        <v>214</v>
      </c>
      <c r="Q537" t="s">
        <v>51</v>
      </c>
      <c r="R537" t="s">
        <v>216</v>
      </c>
      <c r="S537" t="s">
        <v>74</v>
      </c>
      <c r="T537" t="s">
        <v>75</v>
      </c>
      <c r="U537" t="s">
        <v>3259</v>
      </c>
      <c r="V537">
        <v>6000000</v>
      </c>
      <c r="W537">
        <v>0</v>
      </c>
      <c r="Y537">
        <v>0</v>
      </c>
      <c r="Z537">
        <v>0</v>
      </c>
      <c r="AA537">
        <v>0</v>
      </c>
      <c r="AB537">
        <v>6000000</v>
      </c>
      <c r="AC537" t="s">
        <v>3244</v>
      </c>
      <c r="AD537" t="s">
        <v>3260</v>
      </c>
      <c r="AE537" t="s">
        <v>3261</v>
      </c>
      <c r="AF537" t="s">
        <v>3262</v>
      </c>
      <c r="AG537" t="s">
        <v>136</v>
      </c>
      <c r="AJ537" t="s">
        <v>1311</v>
      </c>
      <c r="AK537" t="s">
        <v>1312</v>
      </c>
      <c r="AL537" t="s">
        <v>1336</v>
      </c>
      <c r="AM537" t="s">
        <v>1314</v>
      </c>
    </row>
    <row r="538" spans="1:39" x14ac:dyDescent="0.3">
      <c r="A538" t="s">
        <v>24</v>
      </c>
      <c r="B538" t="s">
        <v>25</v>
      </c>
      <c r="C538" t="s">
        <v>26</v>
      </c>
      <c r="D538" t="s">
        <v>27</v>
      </c>
      <c r="E538" t="s">
        <v>28</v>
      </c>
      <c r="F538" t="s">
        <v>29</v>
      </c>
      <c r="G538" t="s">
        <v>115</v>
      </c>
      <c r="H538" t="s">
        <v>116</v>
      </c>
      <c r="I538" t="s">
        <v>117</v>
      </c>
      <c r="J538" t="s">
        <v>118</v>
      </c>
      <c r="K538" t="s">
        <v>129</v>
      </c>
      <c r="L538" t="s">
        <v>130</v>
      </c>
      <c r="M538" t="s">
        <v>217</v>
      </c>
      <c r="N538" t="s">
        <v>218</v>
      </c>
      <c r="O538" t="s">
        <v>36</v>
      </c>
      <c r="P538" t="s">
        <v>219</v>
      </c>
      <c r="Q538" t="s">
        <v>220</v>
      </c>
      <c r="R538" t="s">
        <v>221</v>
      </c>
      <c r="S538" t="s">
        <v>222</v>
      </c>
      <c r="T538" t="s">
        <v>223</v>
      </c>
      <c r="U538" t="s">
        <v>3263</v>
      </c>
      <c r="V538">
        <v>3794000000</v>
      </c>
      <c r="W538">
        <v>0</v>
      </c>
      <c r="Y538">
        <v>272938000</v>
      </c>
      <c r="Z538">
        <v>544605200</v>
      </c>
      <c r="AA538">
        <v>0.14354380600948866</v>
      </c>
      <c r="AB538">
        <v>3249394800</v>
      </c>
      <c r="AC538" t="s">
        <v>3264</v>
      </c>
      <c r="AD538" t="s">
        <v>3265</v>
      </c>
      <c r="AE538" t="s">
        <v>3266</v>
      </c>
      <c r="AF538" t="s">
        <v>3267</v>
      </c>
      <c r="AG538" t="s">
        <v>136</v>
      </c>
      <c r="AJ538" t="s">
        <v>3268</v>
      </c>
      <c r="AK538" t="s">
        <v>3268</v>
      </c>
      <c r="AL538" t="s">
        <v>3269</v>
      </c>
      <c r="AM538" t="s">
        <v>1314</v>
      </c>
    </row>
    <row r="539" spans="1:39" x14ac:dyDescent="0.3">
      <c r="A539" t="s">
        <v>24</v>
      </c>
      <c r="B539" t="s">
        <v>25</v>
      </c>
      <c r="C539" t="s">
        <v>26</v>
      </c>
      <c r="D539" t="s">
        <v>27</v>
      </c>
      <c r="E539" t="s">
        <v>28</v>
      </c>
      <c r="F539" t="s">
        <v>29</v>
      </c>
      <c r="G539" t="s">
        <v>115</v>
      </c>
      <c r="H539" t="s">
        <v>116</v>
      </c>
      <c r="I539" t="s">
        <v>117</v>
      </c>
      <c r="J539" t="s">
        <v>118</v>
      </c>
      <c r="K539" t="s">
        <v>129</v>
      </c>
      <c r="L539" t="s">
        <v>130</v>
      </c>
      <c r="M539" t="s">
        <v>217</v>
      </c>
      <c r="N539" t="s">
        <v>218</v>
      </c>
      <c r="O539" t="s">
        <v>36</v>
      </c>
      <c r="P539" t="s">
        <v>219</v>
      </c>
      <c r="Q539" t="s">
        <v>220</v>
      </c>
      <c r="R539" t="s">
        <v>221</v>
      </c>
      <c r="S539" t="s">
        <v>224</v>
      </c>
      <c r="T539" t="s">
        <v>225</v>
      </c>
      <c r="U539" t="s">
        <v>3270</v>
      </c>
      <c r="V539">
        <v>44000</v>
      </c>
      <c r="W539">
        <v>0</v>
      </c>
      <c r="Y539">
        <v>3621</v>
      </c>
      <c r="Z539">
        <v>7058</v>
      </c>
      <c r="AA539">
        <v>0.16040909090909092</v>
      </c>
      <c r="AB539">
        <v>36942</v>
      </c>
      <c r="AC539" t="s">
        <v>3264</v>
      </c>
      <c r="AD539" t="s">
        <v>3271</v>
      </c>
      <c r="AE539" t="s">
        <v>3272</v>
      </c>
      <c r="AF539" t="s">
        <v>3273</v>
      </c>
      <c r="AG539" t="s">
        <v>136</v>
      </c>
      <c r="AJ539" t="s">
        <v>3268</v>
      </c>
      <c r="AK539" t="s">
        <v>3268</v>
      </c>
      <c r="AL539" t="s">
        <v>3269</v>
      </c>
      <c r="AM539" t="s">
        <v>1314</v>
      </c>
    </row>
    <row r="540" spans="1:39" x14ac:dyDescent="0.3">
      <c r="A540" t="s">
        <v>24</v>
      </c>
      <c r="B540" t="s">
        <v>25</v>
      </c>
      <c r="C540" t="s">
        <v>26</v>
      </c>
      <c r="D540" t="s">
        <v>27</v>
      </c>
      <c r="E540" t="s">
        <v>28</v>
      </c>
      <c r="F540" t="s">
        <v>29</v>
      </c>
      <c r="G540" t="s">
        <v>115</v>
      </c>
      <c r="H540" t="s">
        <v>116</v>
      </c>
      <c r="I540" t="s">
        <v>117</v>
      </c>
      <c r="J540" t="s">
        <v>118</v>
      </c>
      <c r="K540" t="s">
        <v>129</v>
      </c>
      <c r="L540" t="s">
        <v>130</v>
      </c>
      <c r="M540" t="s">
        <v>217</v>
      </c>
      <c r="N540" t="s">
        <v>218</v>
      </c>
      <c r="O540" t="s">
        <v>36</v>
      </c>
      <c r="P540" t="s">
        <v>219</v>
      </c>
      <c r="Q540" t="s">
        <v>220</v>
      </c>
      <c r="R540" t="s">
        <v>221</v>
      </c>
      <c r="S540" t="s">
        <v>226</v>
      </c>
      <c r="T540" t="s">
        <v>227</v>
      </c>
      <c r="U540" t="s">
        <v>3274</v>
      </c>
      <c r="V540">
        <v>231000000</v>
      </c>
      <c r="W540">
        <v>0</v>
      </c>
      <c r="Y540">
        <v>16572730</v>
      </c>
      <c r="Z540">
        <v>33051350</v>
      </c>
      <c r="AA540">
        <v>0.14307943722943722</v>
      </c>
      <c r="AB540">
        <v>197948650</v>
      </c>
      <c r="AC540" t="s">
        <v>3264</v>
      </c>
      <c r="AD540" t="s">
        <v>3275</v>
      </c>
      <c r="AE540" t="s">
        <v>3276</v>
      </c>
      <c r="AF540" t="s">
        <v>3277</v>
      </c>
      <c r="AG540" t="s">
        <v>136</v>
      </c>
      <c r="AJ540" t="s">
        <v>3268</v>
      </c>
      <c r="AK540" t="s">
        <v>3268</v>
      </c>
      <c r="AL540" t="s">
        <v>3269</v>
      </c>
      <c r="AM540" t="s">
        <v>1314</v>
      </c>
    </row>
    <row r="541" spans="1:39" x14ac:dyDescent="0.3">
      <c r="A541" t="s">
        <v>24</v>
      </c>
      <c r="B541" t="s">
        <v>25</v>
      </c>
      <c r="C541" t="s">
        <v>26</v>
      </c>
      <c r="D541" t="s">
        <v>27</v>
      </c>
      <c r="E541" t="s">
        <v>28</v>
      </c>
      <c r="F541" t="s">
        <v>29</v>
      </c>
      <c r="G541" t="s">
        <v>115</v>
      </c>
      <c r="H541" t="s">
        <v>116</v>
      </c>
      <c r="I541" t="s">
        <v>117</v>
      </c>
      <c r="J541" t="s">
        <v>118</v>
      </c>
      <c r="K541" t="s">
        <v>129</v>
      </c>
      <c r="L541" t="s">
        <v>130</v>
      </c>
      <c r="M541" t="s">
        <v>217</v>
      </c>
      <c r="N541" t="s">
        <v>218</v>
      </c>
      <c r="O541" t="s">
        <v>36</v>
      </c>
      <c r="P541" t="s">
        <v>219</v>
      </c>
      <c r="Q541" t="s">
        <v>220</v>
      </c>
      <c r="R541" t="s">
        <v>221</v>
      </c>
      <c r="S541" t="s">
        <v>228</v>
      </c>
      <c r="T541" t="s">
        <v>229</v>
      </c>
      <c r="U541" t="s">
        <v>3278</v>
      </c>
      <c r="V541">
        <v>80500000</v>
      </c>
      <c r="W541">
        <v>0</v>
      </c>
      <c r="Y541">
        <v>5753906</v>
      </c>
      <c r="Z541">
        <v>11477718</v>
      </c>
      <c r="AA541">
        <v>0.14258034782608695</v>
      </c>
      <c r="AB541">
        <v>69022282</v>
      </c>
      <c r="AC541" t="s">
        <v>3264</v>
      </c>
      <c r="AD541" t="s">
        <v>3279</v>
      </c>
      <c r="AE541" t="s">
        <v>3280</v>
      </c>
      <c r="AF541" t="s">
        <v>3281</v>
      </c>
      <c r="AG541" t="s">
        <v>136</v>
      </c>
      <c r="AJ541" t="s">
        <v>3268</v>
      </c>
      <c r="AK541" t="s">
        <v>3268</v>
      </c>
      <c r="AL541" t="s">
        <v>3269</v>
      </c>
      <c r="AM541" t="s">
        <v>1314</v>
      </c>
    </row>
    <row r="542" spans="1:39" x14ac:dyDescent="0.3">
      <c r="A542" t="s">
        <v>24</v>
      </c>
      <c r="B542" t="s">
        <v>25</v>
      </c>
      <c r="C542" t="s">
        <v>26</v>
      </c>
      <c r="D542" t="s">
        <v>27</v>
      </c>
      <c r="E542" t="s">
        <v>28</v>
      </c>
      <c r="F542" t="s">
        <v>29</v>
      </c>
      <c r="G542" t="s">
        <v>115</v>
      </c>
      <c r="H542" t="s">
        <v>116</v>
      </c>
      <c r="I542" t="s">
        <v>117</v>
      </c>
      <c r="J542" t="s">
        <v>118</v>
      </c>
      <c r="K542" t="s">
        <v>129</v>
      </c>
      <c r="L542" t="s">
        <v>130</v>
      </c>
      <c r="M542" t="s">
        <v>217</v>
      </c>
      <c r="N542" t="s">
        <v>218</v>
      </c>
      <c r="O542" t="s">
        <v>36</v>
      </c>
      <c r="P542" t="s">
        <v>219</v>
      </c>
      <c r="Q542" t="s">
        <v>220</v>
      </c>
      <c r="R542" t="s">
        <v>221</v>
      </c>
      <c r="S542" t="s">
        <v>230</v>
      </c>
      <c r="T542" t="s">
        <v>231</v>
      </c>
      <c r="U542" t="s">
        <v>3282</v>
      </c>
      <c r="V542">
        <v>216300000</v>
      </c>
      <c r="W542">
        <v>0</v>
      </c>
      <c r="Y542">
        <v>8750000</v>
      </c>
      <c r="Z542">
        <v>17500000</v>
      </c>
      <c r="AA542">
        <v>8.0906148867313912E-2</v>
      </c>
      <c r="AB542">
        <v>198800000</v>
      </c>
      <c r="AC542" t="s">
        <v>3264</v>
      </c>
      <c r="AD542" t="s">
        <v>3283</v>
      </c>
      <c r="AE542" t="s">
        <v>3284</v>
      </c>
      <c r="AF542" t="s">
        <v>3285</v>
      </c>
      <c r="AG542" t="s">
        <v>136</v>
      </c>
      <c r="AJ542" t="s">
        <v>3268</v>
      </c>
      <c r="AK542" t="s">
        <v>3268</v>
      </c>
      <c r="AL542" t="s">
        <v>3269</v>
      </c>
      <c r="AM542" t="s">
        <v>1314</v>
      </c>
    </row>
    <row r="543" spans="1:39" x14ac:dyDescent="0.3">
      <c r="A543" t="s">
        <v>24</v>
      </c>
      <c r="B543" t="s">
        <v>25</v>
      </c>
      <c r="C543" t="s">
        <v>26</v>
      </c>
      <c r="D543" t="s">
        <v>27</v>
      </c>
      <c r="E543" t="s">
        <v>28</v>
      </c>
      <c r="F543" t="s">
        <v>29</v>
      </c>
      <c r="G543" t="s">
        <v>115</v>
      </c>
      <c r="H543" t="s">
        <v>116</v>
      </c>
      <c r="I543" t="s">
        <v>117</v>
      </c>
      <c r="J543" t="s">
        <v>118</v>
      </c>
      <c r="K543" t="s">
        <v>129</v>
      </c>
      <c r="L543" t="s">
        <v>130</v>
      </c>
      <c r="M543" t="s">
        <v>217</v>
      </c>
      <c r="N543" t="s">
        <v>218</v>
      </c>
      <c r="O543" t="s">
        <v>36</v>
      </c>
      <c r="P543" t="s">
        <v>219</v>
      </c>
      <c r="Q543" t="s">
        <v>220</v>
      </c>
      <c r="R543" t="s">
        <v>221</v>
      </c>
      <c r="S543" t="s">
        <v>232</v>
      </c>
      <c r="T543" t="s">
        <v>233</v>
      </c>
      <c r="U543" t="s">
        <v>3286</v>
      </c>
      <c r="V543">
        <v>172900000</v>
      </c>
      <c r="W543">
        <v>0</v>
      </c>
      <c r="Y543">
        <v>114635000</v>
      </c>
      <c r="Z543">
        <v>140306000</v>
      </c>
      <c r="AA543">
        <v>0.8114864083285136</v>
      </c>
      <c r="AB543">
        <v>32594000</v>
      </c>
      <c r="AC543" t="s">
        <v>3264</v>
      </c>
      <c r="AD543" t="s">
        <v>3287</v>
      </c>
      <c r="AE543" t="s">
        <v>3288</v>
      </c>
      <c r="AF543" t="s">
        <v>3289</v>
      </c>
      <c r="AG543" t="s">
        <v>136</v>
      </c>
      <c r="AJ543" t="s">
        <v>3268</v>
      </c>
      <c r="AK543" t="s">
        <v>3268</v>
      </c>
      <c r="AL543" t="s">
        <v>3269</v>
      </c>
      <c r="AM543" t="s">
        <v>1314</v>
      </c>
    </row>
    <row r="544" spans="1:39" x14ac:dyDescent="0.3">
      <c r="A544" t="s">
        <v>24</v>
      </c>
      <c r="B544" t="s">
        <v>25</v>
      </c>
      <c r="C544" t="s">
        <v>26</v>
      </c>
      <c r="D544" t="s">
        <v>27</v>
      </c>
      <c r="E544" t="s">
        <v>28</v>
      </c>
      <c r="F544" t="s">
        <v>29</v>
      </c>
      <c r="G544" t="s">
        <v>115</v>
      </c>
      <c r="H544" t="s">
        <v>116</v>
      </c>
      <c r="I544" t="s">
        <v>117</v>
      </c>
      <c r="J544" t="s">
        <v>118</v>
      </c>
      <c r="K544" t="s">
        <v>129</v>
      </c>
      <c r="L544" t="s">
        <v>130</v>
      </c>
      <c r="M544" t="s">
        <v>217</v>
      </c>
      <c r="N544" t="s">
        <v>218</v>
      </c>
      <c r="O544" t="s">
        <v>36</v>
      </c>
      <c r="P544" t="s">
        <v>219</v>
      </c>
      <c r="Q544" t="s">
        <v>220</v>
      </c>
      <c r="R544" t="s">
        <v>221</v>
      </c>
      <c r="S544" t="s">
        <v>234</v>
      </c>
      <c r="T544" t="s">
        <v>235</v>
      </c>
      <c r="U544" t="s">
        <v>3290</v>
      </c>
      <c r="V544">
        <v>6930000</v>
      </c>
      <c r="W544">
        <v>0</v>
      </c>
      <c r="Y544">
        <v>536569</v>
      </c>
      <c r="Z544">
        <v>1073138</v>
      </c>
      <c r="AA544">
        <v>0.15485396825396824</v>
      </c>
      <c r="AB544">
        <v>5856862</v>
      </c>
      <c r="AC544" t="s">
        <v>3264</v>
      </c>
      <c r="AD544" t="s">
        <v>3291</v>
      </c>
      <c r="AE544" t="s">
        <v>3292</v>
      </c>
      <c r="AF544" t="s">
        <v>3293</v>
      </c>
      <c r="AG544" t="s">
        <v>136</v>
      </c>
      <c r="AJ544" t="s">
        <v>3268</v>
      </c>
      <c r="AK544" t="s">
        <v>3268</v>
      </c>
      <c r="AL544" t="s">
        <v>3269</v>
      </c>
      <c r="AM544" t="s">
        <v>1314</v>
      </c>
    </row>
    <row r="545" spans="1:39" x14ac:dyDescent="0.3">
      <c r="A545" t="s">
        <v>24</v>
      </c>
      <c r="B545" t="s">
        <v>25</v>
      </c>
      <c r="C545" t="s">
        <v>26</v>
      </c>
      <c r="D545" t="s">
        <v>27</v>
      </c>
      <c r="E545" t="s">
        <v>28</v>
      </c>
      <c r="F545" t="s">
        <v>29</v>
      </c>
      <c r="G545" t="s">
        <v>115</v>
      </c>
      <c r="H545" t="s">
        <v>116</v>
      </c>
      <c r="I545" t="s">
        <v>117</v>
      </c>
      <c r="J545" t="s">
        <v>118</v>
      </c>
      <c r="K545" t="s">
        <v>129</v>
      </c>
      <c r="L545" t="s">
        <v>130</v>
      </c>
      <c r="M545" t="s">
        <v>217</v>
      </c>
      <c r="N545" t="s">
        <v>218</v>
      </c>
      <c r="O545" t="s">
        <v>36</v>
      </c>
      <c r="P545" t="s">
        <v>219</v>
      </c>
      <c r="Q545" t="s">
        <v>220</v>
      </c>
      <c r="R545" t="s">
        <v>221</v>
      </c>
      <c r="S545" t="s">
        <v>236</v>
      </c>
      <c r="T545" t="s">
        <v>237</v>
      </c>
      <c r="U545" t="s">
        <v>3294</v>
      </c>
      <c r="V545">
        <v>207200000</v>
      </c>
      <c r="W545">
        <v>0</v>
      </c>
      <c r="Y545">
        <v>14773680</v>
      </c>
      <c r="Z545">
        <v>29547360</v>
      </c>
      <c r="AA545">
        <v>0.14260308880308881</v>
      </c>
      <c r="AB545">
        <v>177652640</v>
      </c>
      <c r="AC545" t="s">
        <v>3264</v>
      </c>
      <c r="AD545" t="s">
        <v>3295</v>
      </c>
      <c r="AE545" t="s">
        <v>3296</v>
      </c>
      <c r="AF545" t="s">
        <v>3297</v>
      </c>
      <c r="AG545" t="s">
        <v>136</v>
      </c>
      <c r="AJ545" t="s">
        <v>3268</v>
      </c>
      <c r="AK545" t="s">
        <v>3268</v>
      </c>
      <c r="AL545" t="s">
        <v>3269</v>
      </c>
      <c r="AM545" t="s">
        <v>1314</v>
      </c>
    </row>
    <row r="546" spans="1:39" x14ac:dyDescent="0.3">
      <c r="A546" t="s">
        <v>24</v>
      </c>
      <c r="B546" t="s">
        <v>25</v>
      </c>
      <c r="C546" t="s">
        <v>26</v>
      </c>
      <c r="D546" t="s">
        <v>27</v>
      </c>
      <c r="E546" t="s">
        <v>28</v>
      </c>
      <c r="F546" t="s">
        <v>29</v>
      </c>
      <c r="G546" t="s">
        <v>115</v>
      </c>
      <c r="H546" t="s">
        <v>116</v>
      </c>
      <c r="I546" t="s">
        <v>117</v>
      </c>
      <c r="J546" t="s">
        <v>118</v>
      </c>
      <c r="K546" t="s">
        <v>129</v>
      </c>
      <c r="L546" t="s">
        <v>130</v>
      </c>
      <c r="M546" t="s">
        <v>217</v>
      </c>
      <c r="N546" t="s">
        <v>218</v>
      </c>
      <c r="O546" t="s">
        <v>36</v>
      </c>
      <c r="P546" t="s">
        <v>219</v>
      </c>
      <c r="Q546" t="s">
        <v>220</v>
      </c>
      <c r="R546" t="s">
        <v>221</v>
      </c>
      <c r="S546" t="s">
        <v>238</v>
      </c>
      <c r="T546" t="s">
        <v>239</v>
      </c>
      <c r="U546" t="s">
        <v>3298</v>
      </c>
      <c r="V546">
        <v>576000000</v>
      </c>
      <c r="W546">
        <v>0</v>
      </c>
      <c r="Y546">
        <v>0</v>
      </c>
      <c r="Z546">
        <v>0</v>
      </c>
      <c r="AA546">
        <v>0</v>
      </c>
      <c r="AB546">
        <v>576000000</v>
      </c>
      <c r="AC546" t="s">
        <v>3264</v>
      </c>
      <c r="AD546" t="s">
        <v>3299</v>
      </c>
      <c r="AE546" t="s">
        <v>3300</v>
      </c>
      <c r="AF546" t="s">
        <v>3301</v>
      </c>
      <c r="AG546" t="s">
        <v>136</v>
      </c>
      <c r="AJ546" t="s">
        <v>3268</v>
      </c>
      <c r="AK546" t="s">
        <v>3268</v>
      </c>
      <c r="AL546" t="s">
        <v>3269</v>
      </c>
      <c r="AM546" t="s">
        <v>1314</v>
      </c>
    </row>
    <row r="547" spans="1:39" x14ac:dyDescent="0.3">
      <c r="A547" t="s">
        <v>24</v>
      </c>
      <c r="B547" t="s">
        <v>25</v>
      </c>
      <c r="C547" t="s">
        <v>26</v>
      </c>
      <c r="D547" t="s">
        <v>27</v>
      </c>
      <c r="E547" t="s">
        <v>28</v>
      </c>
      <c r="F547" t="s">
        <v>29</v>
      </c>
      <c r="G547" t="s">
        <v>115</v>
      </c>
      <c r="H547" t="s">
        <v>116</v>
      </c>
      <c r="I547" t="s">
        <v>117</v>
      </c>
      <c r="J547" t="s">
        <v>118</v>
      </c>
      <c r="K547" t="s">
        <v>129</v>
      </c>
      <c r="L547" t="s">
        <v>130</v>
      </c>
      <c r="M547" t="s">
        <v>217</v>
      </c>
      <c r="N547" t="s">
        <v>218</v>
      </c>
      <c r="O547" t="s">
        <v>36</v>
      </c>
      <c r="P547" t="s">
        <v>219</v>
      </c>
      <c r="Q547" t="s">
        <v>220</v>
      </c>
      <c r="R547" t="s">
        <v>221</v>
      </c>
      <c r="S547" t="s">
        <v>240</v>
      </c>
      <c r="T547" t="s">
        <v>241</v>
      </c>
      <c r="U547" t="s">
        <v>3302</v>
      </c>
      <c r="V547">
        <v>114100000</v>
      </c>
      <c r="W547">
        <v>0</v>
      </c>
      <c r="Y547">
        <v>7560000</v>
      </c>
      <c r="Z547">
        <v>15120000</v>
      </c>
      <c r="AA547">
        <v>0.1325153374233129</v>
      </c>
      <c r="AB547">
        <v>98980000</v>
      </c>
      <c r="AC547" t="s">
        <v>3264</v>
      </c>
      <c r="AD547" t="s">
        <v>3303</v>
      </c>
      <c r="AE547" t="s">
        <v>3304</v>
      </c>
      <c r="AF547" t="s">
        <v>3305</v>
      </c>
      <c r="AG547" t="s">
        <v>136</v>
      </c>
      <c r="AJ547" t="s">
        <v>3268</v>
      </c>
      <c r="AK547" t="s">
        <v>3268</v>
      </c>
      <c r="AL547" t="s">
        <v>3269</v>
      </c>
      <c r="AM547" t="s">
        <v>1314</v>
      </c>
    </row>
    <row r="548" spans="1:39" x14ac:dyDescent="0.3">
      <c r="A548" t="s">
        <v>24</v>
      </c>
      <c r="B548" t="s">
        <v>25</v>
      </c>
      <c r="C548" t="s">
        <v>26</v>
      </c>
      <c r="D548" t="s">
        <v>27</v>
      </c>
      <c r="E548" t="s">
        <v>28</v>
      </c>
      <c r="F548" t="s">
        <v>29</v>
      </c>
      <c r="G548" t="s">
        <v>115</v>
      </c>
      <c r="H548" t="s">
        <v>116</v>
      </c>
      <c r="I548" t="s">
        <v>117</v>
      </c>
      <c r="J548" t="s">
        <v>118</v>
      </c>
      <c r="K548" t="s">
        <v>129</v>
      </c>
      <c r="L548" t="s">
        <v>130</v>
      </c>
      <c r="M548" t="s">
        <v>217</v>
      </c>
      <c r="N548" t="s">
        <v>218</v>
      </c>
      <c r="O548" t="s">
        <v>36</v>
      </c>
      <c r="P548" t="s">
        <v>219</v>
      </c>
      <c r="Q548" t="s">
        <v>220</v>
      </c>
      <c r="R548" t="s">
        <v>221</v>
      </c>
      <c r="S548" t="s">
        <v>242</v>
      </c>
      <c r="T548" t="s">
        <v>243</v>
      </c>
      <c r="U548" t="s">
        <v>3306</v>
      </c>
      <c r="V548">
        <v>5801026000</v>
      </c>
      <c r="W548">
        <v>0</v>
      </c>
      <c r="Y548">
        <v>0</v>
      </c>
      <c r="Z548">
        <v>0</v>
      </c>
      <c r="AA548">
        <v>0</v>
      </c>
      <c r="AB548">
        <v>5801026000</v>
      </c>
      <c r="AC548" t="s">
        <v>3264</v>
      </c>
      <c r="AD548" t="s">
        <v>3307</v>
      </c>
      <c r="AE548" t="s">
        <v>3308</v>
      </c>
      <c r="AF548" t="s">
        <v>3309</v>
      </c>
      <c r="AG548" t="s">
        <v>136</v>
      </c>
      <c r="AJ548" t="s">
        <v>3268</v>
      </c>
      <c r="AK548" t="s">
        <v>3268</v>
      </c>
      <c r="AL548" t="s">
        <v>3269</v>
      </c>
      <c r="AM548" t="s">
        <v>1314</v>
      </c>
    </row>
    <row r="549" spans="1:39" x14ac:dyDescent="0.3">
      <c r="A549" t="s">
        <v>24</v>
      </c>
      <c r="B549" t="s">
        <v>25</v>
      </c>
      <c r="C549" t="s">
        <v>26</v>
      </c>
      <c r="D549" t="s">
        <v>27</v>
      </c>
      <c r="E549" t="s">
        <v>28</v>
      </c>
      <c r="F549" t="s">
        <v>29</v>
      </c>
      <c r="G549" t="s">
        <v>115</v>
      </c>
      <c r="H549" t="s">
        <v>116</v>
      </c>
      <c r="I549" t="s">
        <v>117</v>
      </c>
      <c r="J549" t="s">
        <v>118</v>
      </c>
      <c r="K549" t="s">
        <v>129</v>
      </c>
      <c r="L549" t="s">
        <v>130</v>
      </c>
      <c r="M549" t="s">
        <v>217</v>
      </c>
      <c r="N549" t="s">
        <v>218</v>
      </c>
      <c r="O549" t="s">
        <v>36</v>
      </c>
      <c r="P549" t="s">
        <v>219</v>
      </c>
      <c r="Q549" t="s">
        <v>244</v>
      </c>
      <c r="R549" t="s">
        <v>245</v>
      </c>
      <c r="S549" t="s">
        <v>222</v>
      </c>
      <c r="T549" t="s">
        <v>223</v>
      </c>
      <c r="U549" t="s">
        <v>3310</v>
      </c>
      <c r="V549">
        <v>2264870000</v>
      </c>
      <c r="W549">
        <v>0</v>
      </c>
      <c r="Y549">
        <v>151536800</v>
      </c>
      <c r="Z549">
        <v>302419700</v>
      </c>
      <c r="AA549">
        <v>0.13352629510744546</v>
      </c>
      <c r="AB549">
        <v>1962450300</v>
      </c>
      <c r="AC549" t="s">
        <v>3311</v>
      </c>
      <c r="AD549" t="s">
        <v>3312</v>
      </c>
      <c r="AE549" t="s">
        <v>3313</v>
      </c>
      <c r="AF549" t="s">
        <v>3314</v>
      </c>
      <c r="AG549" t="s">
        <v>44</v>
      </c>
      <c r="AJ549" t="s">
        <v>3268</v>
      </c>
      <c r="AK549" t="s">
        <v>3268</v>
      </c>
      <c r="AL549" t="s">
        <v>3269</v>
      </c>
      <c r="AM549" t="s">
        <v>1314</v>
      </c>
    </row>
    <row r="550" spans="1:39" x14ac:dyDescent="0.3">
      <c r="A550" t="s">
        <v>24</v>
      </c>
      <c r="B550" t="s">
        <v>25</v>
      </c>
      <c r="C550" t="s">
        <v>26</v>
      </c>
      <c r="D550" t="s">
        <v>27</v>
      </c>
      <c r="E550" t="s">
        <v>28</v>
      </c>
      <c r="F550" t="s">
        <v>29</v>
      </c>
      <c r="G550" t="s">
        <v>115</v>
      </c>
      <c r="H550" t="s">
        <v>116</v>
      </c>
      <c r="I550" t="s">
        <v>117</v>
      </c>
      <c r="J550" t="s">
        <v>118</v>
      </c>
      <c r="K550" t="s">
        <v>129</v>
      </c>
      <c r="L550" t="s">
        <v>130</v>
      </c>
      <c r="M550" t="s">
        <v>217</v>
      </c>
      <c r="N550" t="s">
        <v>218</v>
      </c>
      <c r="O550" t="s">
        <v>36</v>
      </c>
      <c r="P550" t="s">
        <v>219</v>
      </c>
      <c r="Q550" t="s">
        <v>244</v>
      </c>
      <c r="R550" t="s">
        <v>245</v>
      </c>
      <c r="S550" t="s">
        <v>224</v>
      </c>
      <c r="T550" t="s">
        <v>225</v>
      </c>
      <c r="U550" t="s">
        <v>3315</v>
      </c>
      <c r="V550">
        <v>42000</v>
      </c>
      <c r="W550">
        <v>0</v>
      </c>
      <c r="Y550">
        <v>1640</v>
      </c>
      <c r="Z550">
        <v>3282</v>
      </c>
      <c r="AA550">
        <v>7.8142857142857139E-2</v>
      </c>
      <c r="AB550">
        <v>38718</v>
      </c>
      <c r="AC550" t="s">
        <v>3311</v>
      </c>
      <c r="AD550" t="s">
        <v>3316</v>
      </c>
      <c r="AE550" t="s">
        <v>3317</v>
      </c>
      <c r="AF550" t="s">
        <v>3318</v>
      </c>
      <c r="AG550" t="s">
        <v>44</v>
      </c>
      <c r="AJ550" t="s">
        <v>3268</v>
      </c>
      <c r="AK550" t="s">
        <v>3268</v>
      </c>
      <c r="AL550" t="s">
        <v>3269</v>
      </c>
      <c r="AM550" t="s">
        <v>1314</v>
      </c>
    </row>
    <row r="551" spans="1:39" x14ac:dyDescent="0.3">
      <c r="A551" t="s">
        <v>24</v>
      </c>
      <c r="B551" t="s">
        <v>25</v>
      </c>
      <c r="C551" t="s">
        <v>26</v>
      </c>
      <c r="D551" t="s">
        <v>27</v>
      </c>
      <c r="E551" t="s">
        <v>28</v>
      </c>
      <c r="F551" t="s">
        <v>29</v>
      </c>
      <c r="G551" t="s">
        <v>115</v>
      </c>
      <c r="H551" t="s">
        <v>116</v>
      </c>
      <c r="I551" t="s">
        <v>117</v>
      </c>
      <c r="J551" t="s">
        <v>118</v>
      </c>
      <c r="K551" t="s">
        <v>129</v>
      </c>
      <c r="L551" t="s">
        <v>130</v>
      </c>
      <c r="M551" t="s">
        <v>217</v>
      </c>
      <c r="N551" t="s">
        <v>218</v>
      </c>
      <c r="O551" t="s">
        <v>36</v>
      </c>
      <c r="P551" t="s">
        <v>219</v>
      </c>
      <c r="Q551" t="s">
        <v>244</v>
      </c>
      <c r="R551" t="s">
        <v>245</v>
      </c>
      <c r="S551" t="s">
        <v>226</v>
      </c>
      <c r="T551" t="s">
        <v>227</v>
      </c>
      <c r="U551" t="s">
        <v>3319</v>
      </c>
      <c r="V551">
        <v>165900000</v>
      </c>
      <c r="W551">
        <v>0</v>
      </c>
      <c r="Y551">
        <v>10982140</v>
      </c>
      <c r="Z551">
        <v>21939690</v>
      </c>
      <c r="AA551">
        <v>0.13224647377938517</v>
      </c>
      <c r="AB551">
        <v>143960310</v>
      </c>
      <c r="AC551" t="s">
        <v>3311</v>
      </c>
      <c r="AD551" t="s">
        <v>3320</v>
      </c>
      <c r="AE551" t="s">
        <v>3321</v>
      </c>
      <c r="AF551" t="s">
        <v>3322</v>
      </c>
      <c r="AG551" t="s">
        <v>44</v>
      </c>
      <c r="AJ551" t="s">
        <v>3268</v>
      </c>
      <c r="AK551" t="s">
        <v>3268</v>
      </c>
      <c r="AL551" t="s">
        <v>3269</v>
      </c>
      <c r="AM551" t="s">
        <v>1314</v>
      </c>
    </row>
    <row r="552" spans="1:39" x14ac:dyDescent="0.3">
      <c r="A552" t="s">
        <v>24</v>
      </c>
      <c r="B552" t="s">
        <v>25</v>
      </c>
      <c r="C552" t="s">
        <v>26</v>
      </c>
      <c r="D552" t="s">
        <v>27</v>
      </c>
      <c r="E552" t="s">
        <v>28</v>
      </c>
      <c r="F552" t="s">
        <v>29</v>
      </c>
      <c r="G552" t="s">
        <v>115</v>
      </c>
      <c r="H552" t="s">
        <v>116</v>
      </c>
      <c r="I552" t="s">
        <v>117</v>
      </c>
      <c r="J552" t="s">
        <v>118</v>
      </c>
      <c r="K552" t="s">
        <v>129</v>
      </c>
      <c r="L552" t="s">
        <v>130</v>
      </c>
      <c r="M552" t="s">
        <v>217</v>
      </c>
      <c r="N552" t="s">
        <v>218</v>
      </c>
      <c r="O552" t="s">
        <v>36</v>
      </c>
      <c r="P552" t="s">
        <v>219</v>
      </c>
      <c r="Q552" t="s">
        <v>244</v>
      </c>
      <c r="R552" t="s">
        <v>245</v>
      </c>
      <c r="S552" t="s">
        <v>228</v>
      </c>
      <c r="T552" t="s">
        <v>229</v>
      </c>
      <c r="U552" t="s">
        <v>3323</v>
      </c>
      <c r="V552">
        <v>47600000</v>
      </c>
      <c r="W552">
        <v>0</v>
      </c>
      <c r="Y552">
        <v>3358666</v>
      </c>
      <c r="Z552">
        <v>6699336</v>
      </c>
      <c r="AA552">
        <v>0.14074235294117646</v>
      </c>
      <c r="AB552">
        <v>40900664</v>
      </c>
      <c r="AC552" t="s">
        <v>3311</v>
      </c>
      <c r="AD552" t="s">
        <v>3324</v>
      </c>
      <c r="AE552" t="s">
        <v>3325</v>
      </c>
      <c r="AF552" t="s">
        <v>3326</v>
      </c>
      <c r="AG552" t="s">
        <v>44</v>
      </c>
      <c r="AJ552" t="s">
        <v>3268</v>
      </c>
      <c r="AK552" t="s">
        <v>3268</v>
      </c>
      <c r="AL552" t="s">
        <v>3269</v>
      </c>
      <c r="AM552" t="s">
        <v>1314</v>
      </c>
    </row>
    <row r="553" spans="1:39" x14ac:dyDescent="0.3">
      <c r="A553" t="s">
        <v>24</v>
      </c>
      <c r="B553" t="s">
        <v>25</v>
      </c>
      <c r="C553" t="s">
        <v>26</v>
      </c>
      <c r="D553" t="s">
        <v>27</v>
      </c>
      <c r="E553" t="s">
        <v>28</v>
      </c>
      <c r="F553" t="s">
        <v>29</v>
      </c>
      <c r="G553" t="s">
        <v>115</v>
      </c>
      <c r="H553" t="s">
        <v>116</v>
      </c>
      <c r="I553" t="s">
        <v>117</v>
      </c>
      <c r="J553" t="s">
        <v>118</v>
      </c>
      <c r="K553" t="s">
        <v>129</v>
      </c>
      <c r="L553" t="s">
        <v>130</v>
      </c>
      <c r="M553" t="s">
        <v>217</v>
      </c>
      <c r="N553" t="s">
        <v>218</v>
      </c>
      <c r="O553" t="s">
        <v>36</v>
      </c>
      <c r="P553" t="s">
        <v>219</v>
      </c>
      <c r="Q553" t="s">
        <v>244</v>
      </c>
      <c r="R553" t="s">
        <v>245</v>
      </c>
      <c r="S553" t="s">
        <v>230</v>
      </c>
      <c r="T553" t="s">
        <v>231</v>
      </c>
      <c r="U553" t="s">
        <v>3327</v>
      </c>
      <c r="V553">
        <v>45500000</v>
      </c>
      <c r="W553">
        <v>0</v>
      </c>
      <c r="Y553">
        <v>3250000</v>
      </c>
      <c r="Z553">
        <v>6500000</v>
      </c>
      <c r="AA553">
        <v>0.14285714285714285</v>
      </c>
      <c r="AB553">
        <v>39000000</v>
      </c>
      <c r="AC553" t="s">
        <v>3311</v>
      </c>
      <c r="AD553" t="s">
        <v>3328</v>
      </c>
      <c r="AE553" t="s">
        <v>3329</v>
      </c>
      <c r="AF553" t="s">
        <v>3330</v>
      </c>
      <c r="AG553" t="s">
        <v>44</v>
      </c>
      <c r="AJ553" t="s">
        <v>3268</v>
      </c>
      <c r="AK553" t="s">
        <v>3268</v>
      </c>
      <c r="AL553" t="s">
        <v>3269</v>
      </c>
      <c r="AM553" t="s">
        <v>1314</v>
      </c>
    </row>
    <row r="554" spans="1:39" x14ac:dyDescent="0.3">
      <c r="A554" t="s">
        <v>24</v>
      </c>
      <c r="B554" t="s">
        <v>25</v>
      </c>
      <c r="C554" t="s">
        <v>26</v>
      </c>
      <c r="D554" t="s">
        <v>27</v>
      </c>
      <c r="E554" t="s">
        <v>28</v>
      </c>
      <c r="F554" t="s">
        <v>29</v>
      </c>
      <c r="G554" t="s">
        <v>115</v>
      </c>
      <c r="H554" t="s">
        <v>116</v>
      </c>
      <c r="I554" t="s">
        <v>117</v>
      </c>
      <c r="J554" t="s">
        <v>118</v>
      </c>
      <c r="K554" t="s">
        <v>129</v>
      </c>
      <c r="L554" t="s">
        <v>130</v>
      </c>
      <c r="M554" t="s">
        <v>217</v>
      </c>
      <c r="N554" t="s">
        <v>218</v>
      </c>
      <c r="O554" t="s">
        <v>36</v>
      </c>
      <c r="P554" t="s">
        <v>219</v>
      </c>
      <c r="Q554" t="s">
        <v>244</v>
      </c>
      <c r="R554" t="s">
        <v>245</v>
      </c>
      <c r="S554" t="s">
        <v>232</v>
      </c>
      <c r="T554" t="s">
        <v>233</v>
      </c>
      <c r="U554" t="s">
        <v>3331</v>
      </c>
      <c r="V554">
        <v>175350000</v>
      </c>
      <c r="W554">
        <v>0</v>
      </c>
      <c r="Y554">
        <v>15850000</v>
      </c>
      <c r="Z554">
        <v>32440000</v>
      </c>
      <c r="AA554">
        <v>0.18500142571998859</v>
      </c>
      <c r="AB554">
        <v>142910000</v>
      </c>
      <c r="AC554" t="s">
        <v>3311</v>
      </c>
      <c r="AD554" t="s">
        <v>3332</v>
      </c>
      <c r="AE554" t="s">
        <v>3333</v>
      </c>
      <c r="AF554" t="s">
        <v>3334</v>
      </c>
      <c r="AG554" t="s">
        <v>44</v>
      </c>
      <c r="AJ554" t="s">
        <v>3268</v>
      </c>
      <c r="AK554" t="s">
        <v>3268</v>
      </c>
      <c r="AL554" t="s">
        <v>3269</v>
      </c>
      <c r="AM554" t="s">
        <v>1314</v>
      </c>
    </row>
    <row r="555" spans="1:39" x14ac:dyDescent="0.3">
      <c r="A555" t="s">
        <v>24</v>
      </c>
      <c r="B555" t="s">
        <v>25</v>
      </c>
      <c r="C555" t="s">
        <v>26</v>
      </c>
      <c r="D555" t="s">
        <v>27</v>
      </c>
      <c r="E555" t="s">
        <v>28</v>
      </c>
      <c r="F555" t="s">
        <v>29</v>
      </c>
      <c r="G555" t="s">
        <v>115</v>
      </c>
      <c r="H555" t="s">
        <v>116</v>
      </c>
      <c r="I555" t="s">
        <v>117</v>
      </c>
      <c r="J555" t="s">
        <v>118</v>
      </c>
      <c r="K555" t="s">
        <v>129</v>
      </c>
      <c r="L555" t="s">
        <v>130</v>
      </c>
      <c r="M555" t="s">
        <v>217</v>
      </c>
      <c r="N555" t="s">
        <v>218</v>
      </c>
      <c r="O555" t="s">
        <v>36</v>
      </c>
      <c r="P555" t="s">
        <v>219</v>
      </c>
      <c r="Q555" t="s">
        <v>244</v>
      </c>
      <c r="R555" t="s">
        <v>245</v>
      </c>
      <c r="S555" t="s">
        <v>234</v>
      </c>
      <c r="T555" t="s">
        <v>235</v>
      </c>
      <c r="U555" t="s">
        <v>3335</v>
      </c>
      <c r="V555">
        <v>5292000</v>
      </c>
      <c r="W555">
        <v>0</v>
      </c>
      <c r="Y555">
        <v>434700</v>
      </c>
      <c r="Z555">
        <v>892200</v>
      </c>
      <c r="AA555">
        <v>0.16859410430839003</v>
      </c>
      <c r="AB555">
        <v>4399800</v>
      </c>
      <c r="AC555" t="s">
        <v>3311</v>
      </c>
      <c r="AD555" t="s">
        <v>3336</v>
      </c>
      <c r="AE555" t="s">
        <v>3337</v>
      </c>
      <c r="AF555" t="s">
        <v>3338</v>
      </c>
      <c r="AG555" t="s">
        <v>44</v>
      </c>
      <c r="AJ555" t="s">
        <v>3268</v>
      </c>
      <c r="AK555" t="s">
        <v>3268</v>
      </c>
      <c r="AL555" t="s">
        <v>3269</v>
      </c>
      <c r="AM555" t="s">
        <v>1314</v>
      </c>
    </row>
    <row r="556" spans="1:39" x14ac:dyDescent="0.3">
      <c r="A556" t="s">
        <v>24</v>
      </c>
      <c r="B556" t="s">
        <v>25</v>
      </c>
      <c r="C556" t="s">
        <v>26</v>
      </c>
      <c r="D556" t="s">
        <v>27</v>
      </c>
      <c r="E556" t="s">
        <v>28</v>
      </c>
      <c r="F556" t="s">
        <v>29</v>
      </c>
      <c r="G556" t="s">
        <v>115</v>
      </c>
      <c r="H556" t="s">
        <v>116</v>
      </c>
      <c r="I556" t="s">
        <v>117</v>
      </c>
      <c r="J556" t="s">
        <v>118</v>
      </c>
      <c r="K556" t="s">
        <v>129</v>
      </c>
      <c r="L556" t="s">
        <v>130</v>
      </c>
      <c r="M556" t="s">
        <v>217</v>
      </c>
      <c r="N556" t="s">
        <v>218</v>
      </c>
      <c r="O556" t="s">
        <v>36</v>
      </c>
      <c r="P556" t="s">
        <v>219</v>
      </c>
      <c r="Q556" t="s">
        <v>244</v>
      </c>
      <c r="R556" t="s">
        <v>245</v>
      </c>
      <c r="S556" t="s">
        <v>236</v>
      </c>
      <c r="T556" t="s">
        <v>237</v>
      </c>
      <c r="U556" t="s">
        <v>3339</v>
      </c>
      <c r="V556">
        <v>102000000</v>
      </c>
      <c r="W556">
        <v>0</v>
      </c>
      <c r="Y556">
        <v>7966200</v>
      </c>
      <c r="Z556">
        <v>15932400</v>
      </c>
      <c r="AA556">
        <v>0.15620000000000001</v>
      </c>
      <c r="AB556">
        <v>86067600</v>
      </c>
      <c r="AC556" t="s">
        <v>3311</v>
      </c>
      <c r="AD556" t="s">
        <v>3340</v>
      </c>
      <c r="AE556" t="s">
        <v>3341</v>
      </c>
      <c r="AF556" t="s">
        <v>3342</v>
      </c>
      <c r="AG556" t="s">
        <v>44</v>
      </c>
      <c r="AJ556" t="s">
        <v>3268</v>
      </c>
      <c r="AK556" t="s">
        <v>3268</v>
      </c>
      <c r="AL556" t="s">
        <v>3269</v>
      </c>
      <c r="AM556" t="s">
        <v>1314</v>
      </c>
    </row>
    <row r="557" spans="1:39" x14ac:dyDescent="0.3">
      <c r="A557" t="s">
        <v>24</v>
      </c>
      <c r="B557" t="s">
        <v>25</v>
      </c>
      <c r="C557" t="s">
        <v>26</v>
      </c>
      <c r="D557" t="s">
        <v>27</v>
      </c>
      <c r="E557" t="s">
        <v>28</v>
      </c>
      <c r="F557" t="s">
        <v>29</v>
      </c>
      <c r="G557" t="s">
        <v>115</v>
      </c>
      <c r="H557" t="s">
        <v>116</v>
      </c>
      <c r="I557" t="s">
        <v>117</v>
      </c>
      <c r="J557" t="s">
        <v>118</v>
      </c>
      <c r="K557" t="s">
        <v>129</v>
      </c>
      <c r="L557" t="s">
        <v>130</v>
      </c>
      <c r="M557" t="s">
        <v>217</v>
      </c>
      <c r="N557" t="s">
        <v>218</v>
      </c>
      <c r="O557" t="s">
        <v>36</v>
      </c>
      <c r="P557" t="s">
        <v>219</v>
      </c>
      <c r="Q557" t="s">
        <v>244</v>
      </c>
      <c r="R557" t="s">
        <v>245</v>
      </c>
      <c r="S557" t="s">
        <v>238</v>
      </c>
      <c r="T557" t="s">
        <v>239</v>
      </c>
      <c r="U557" t="s">
        <v>3343</v>
      </c>
      <c r="V557">
        <v>324000000</v>
      </c>
      <c r="W557">
        <v>0</v>
      </c>
      <c r="Y557">
        <v>0</v>
      </c>
      <c r="Z557">
        <v>0</v>
      </c>
      <c r="AA557">
        <v>0</v>
      </c>
      <c r="AB557">
        <v>324000000</v>
      </c>
      <c r="AC557" t="s">
        <v>3311</v>
      </c>
      <c r="AD557" t="s">
        <v>3344</v>
      </c>
      <c r="AE557" t="s">
        <v>3345</v>
      </c>
      <c r="AF557" t="s">
        <v>3346</v>
      </c>
      <c r="AG557" t="s">
        <v>44</v>
      </c>
      <c r="AJ557" t="s">
        <v>3268</v>
      </c>
      <c r="AK557" t="s">
        <v>3268</v>
      </c>
      <c r="AL557" t="s">
        <v>3269</v>
      </c>
      <c r="AM557" t="s">
        <v>1314</v>
      </c>
    </row>
    <row r="558" spans="1:39" x14ac:dyDescent="0.3">
      <c r="A558" t="s">
        <v>24</v>
      </c>
      <c r="B558" t="s">
        <v>25</v>
      </c>
      <c r="C558" t="s">
        <v>26</v>
      </c>
      <c r="D558" t="s">
        <v>27</v>
      </c>
      <c r="E558" t="s">
        <v>28</v>
      </c>
      <c r="F558" t="s">
        <v>29</v>
      </c>
      <c r="G558" t="s">
        <v>115</v>
      </c>
      <c r="H558" t="s">
        <v>116</v>
      </c>
      <c r="I558" t="s">
        <v>117</v>
      </c>
      <c r="J558" t="s">
        <v>118</v>
      </c>
      <c r="K558" t="s">
        <v>129</v>
      </c>
      <c r="L558" t="s">
        <v>130</v>
      </c>
      <c r="M558" t="s">
        <v>217</v>
      </c>
      <c r="N558" t="s">
        <v>218</v>
      </c>
      <c r="O558" t="s">
        <v>36</v>
      </c>
      <c r="P558" t="s">
        <v>219</v>
      </c>
      <c r="Q558" t="s">
        <v>244</v>
      </c>
      <c r="R558" t="s">
        <v>245</v>
      </c>
      <c r="S558" t="s">
        <v>240</v>
      </c>
      <c r="T558" t="s">
        <v>241</v>
      </c>
      <c r="U558" t="s">
        <v>3347</v>
      </c>
      <c r="V558">
        <v>49350000</v>
      </c>
      <c r="W558">
        <v>0</v>
      </c>
      <c r="Y558">
        <v>3150000</v>
      </c>
      <c r="Z558">
        <v>6300000</v>
      </c>
      <c r="AA558">
        <v>0.1276595744680851</v>
      </c>
      <c r="AB558">
        <v>43050000</v>
      </c>
      <c r="AC558" t="s">
        <v>3311</v>
      </c>
      <c r="AD558" t="s">
        <v>3348</v>
      </c>
      <c r="AE558" t="s">
        <v>3349</v>
      </c>
      <c r="AF558" t="s">
        <v>3350</v>
      </c>
      <c r="AG558" t="s">
        <v>44</v>
      </c>
      <c r="AJ558" t="s">
        <v>3268</v>
      </c>
      <c r="AK558" t="s">
        <v>3268</v>
      </c>
      <c r="AL558" t="s">
        <v>3269</v>
      </c>
      <c r="AM558" t="s">
        <v>1314</v>
      </c>
    </row>
    <row r="559" spans="1:39" x14ac:dyDescent="0.3">
      <c r="A559" t="s">
        <v>24</v>
      </c>
      <c r="B559" t="s">
        <v>25</v>
      </c>
      <c r="C559" t="s">
        <v>26</v>
      </c>
      <c r="D559" t="s">
        <v>27</v>
      </c>
      <c r="E559" t="s">
        <v>28</v>
      </c>
      <c r="F559" t="s">
        <v>29</v>
      </c>
      <c r="G559" t="s">
        <v>115</v>
      </c>
      <c r="H559" t="s">
        <v>116</v>
      </c>
      <c r="I559" t="s">
        <v>117</v>
      </c>
      <c r="J559" t="s">
        <v>118</v>
      </c>
      <c r="K559" t="s">
        <v>129</v>
      </c>
      <c r="L559" t="s">
        <v>130</v>
      </c>
      <c r="M559" t="s">
        <v>217</v>
      </c>
      <c r="N559" t="s">
        <v>218</v>
      </c>
      <c r="O559" t="s">
        <v>36</v>
      </c>
      <c r="P559" t="s">
        <v>219</v>
      </c>
      <c r="Q559" t="s">
        <v>244</v>
      </c>
      <c r="R559" t="s">
        <v>245</v>
      </c>
      <c r="S559" t="s">
        <v>242</v>
      </c>
      <c r="T559" t="s">
        <v>243</v>
      </c>
      <c r="U559" t="s">
        <v>3351</v>
      </c>
      <c r="V559">
        <v>2861096000</v>
      </c>
      <c r="W559">
        <v>0</v>
      </c>
      <c r="Y559">
        <v>0</v>
      </c>
      <c r="Z559">
        <v>0</v>
      </c>
      <c r="AA559">
        <v>0</v>
      </c>
      <c r="AB559">
        <v>2861096000</v>
      </c>
      <c r="AC559" t="s">
        <v>3311</v>
      </c>
      <c r="AD559" t="s">
        <v>3352</v>
      </c>
      <c r="AE559" t="s">
        <v>3353</v>
      </c>
      <c r="AF559" t="s">
        <v>3354</v>
      </c>
      <c r="AG559" t="s">
        <v>44</v>
      </c>
      <c r="AJ559" t="s">
        <v>3268</v>
      </c>
      <c r="AK559" t="s">
        <v>3268</v>
      </c>
      <c r="AL559" t="s">
        <v>3269</v>
      </c>
      <c r="AM559" t="s">
        <v>1314</v>
      </c>
    </row>
    <row r="560" spans="1:39" x14ac:dyDescent="0.3">
      <c r="A560" t="s">
        <v>24</v>
      </c>
      <c r="B560" t="s">
        <v>25</v>
      </c>
      <c r="C560" t="s">
        <v>26</v>
      </c>
      <c r="D560" t="s">
        <v>27</v>
      </c>
      <c r="E560" t="s">
        <v>28</v>
      </c>
      <c r="F560" t="s">
        <v>29</v>
      </c>
      <c r="G560" t="s">
        <v>115</v>
      </c>
      <c r="H560" t="s">
        <v>116</v>
      </c>
      <c r="I560" t="s">
        <v>117</v>
      </c>
      <c r="J560" t="s">
        <v>118</v>
      </c>
      <c r="K560" t="s">
        <v>129</v>
      </c>
      <c r="L560" t="s">
        <v>130</v>
      </c>
      <c r="M560" t="s">
        <v>217</v>
      </c>
      <c r="N560" t="s">
        <v>218</v>
      </c>
      <c r="O560" t="s">
        <v>36</v>
      </c>
      <c r="P560" t="s">
        <v>219</v>
      </c>
      <c r="Q560" t="s">
        <v>246</v>
      </c>
      <c r="R560" t="s">
        <v>247</v>
      </c>
      <c r="S560" t="s">
        <v>222</v>
      </c>
      <c r="T560" t="s">
        <v>223</v>
      </c>
      <c r="U560" t="s">
        <v>3355</v>
      </c>
      <c r="V560">
        <v>2390272000</v>
      </c>
      <c r="W560">
        <v>0</v>
      </c>
      <c r="Y560">
        <v>159625700</v>
      </c>
      <c r="Z560">
        <v>318976000</v>
      </c>
      <c r="AA560">
        <v>0.13344757416729142</v>
      </c>
      <c r="AB560">
        <v>2071296000</v>
      </c>
      <c r="AC560" t="s">
        <v>3356</v>
      </c>
      <c r="AD560" t="s">
        <v>3357</v>
      </c>
      <c r="AE560" t="s">
        <v>3358</v>
      </c>
      <c r="AF560" t="s">
        <v>3359</v>
      </c>
      <c r="AG560" t="s">
        <v>98</v>
      </c>
      <c r="AH560" t="s">
        <v>127</v>
      </c>
      <c r="AI560" t="s">
        <v>248</v>
      </c>
      <c r="AJ560" t="s">
        <v>3268</v>
      </c>
      <c r="AK560" t="s">
        <v>3268</v>
      </c>
      <c r="AL560" t="s">
        <v>3269</v>
      </c>
      <c r="AM560" t="s">
        <v>1314</v>
      </c>
    </row>
    <row r="561" spans="1:39" x14ac:dyDescent="0.3">
      <c r="A561" t="s">
        <v>24</v>
      </c>
      <c r="B561" t="s">
        <v>25</v>
      </c>
      <c r="C561" t="s">
        <v>26</v>
      </c>
      <c r="D561" t="s">
        <v>27</v>
      </c>
      <c r="E561" t="s">
        <v>28</v>
      </c>
      <c r="F561" t="s">
        <v>29</v>
      </c>
      <c r="G561" t="s">
        <v>115</v>
      </c>
      <c r="H561" t="s">
        <v>116</v>
      </c>
      <c r="I561" t="s">
        <v>117</v>
      </c>
      <c r="J561" t="s">
        <v>118</v>
      </c>
      <c r="K561" t="s">
        <v>129</v>
      </c>
      <c r="L561" t="s">
        <v>130</v>
      </c>
      <c r="M561" t="s">
        <v>217</v>
      </c>
      <c r="N561" t="s">
        <v>218</v>
      </c>
      <c r="O561" t="s">
        <v>36</v>
      </c>
      <c r="P561" t="s">
        <v>219</v>
      </c>
      <c r="Q561" t="s">
        <v>246</v>
      </c>
      <c r="R561" t="s">
        <v>247</v>
      </c>
      <c r="S561" t="s">
        <v>224</v>
      </c>
      <c r="T561" t="s">
        <v>225</v>
      </c>
      <c r="U561" t="s">
        <v>3360</v>
      </c>
      <c r="V561">
        <v>109000</v>
      </c>
      <c r="W561">
        <v>0</v>
      </c>
      <c r="Y561">
        <v>2446</v>
      </c>
      <c r="Z561">
        <v>4795</v>
      </c>
      <c r="AA561">
        <v>4.3990825688073394E-2</v>
      </c>
      <c r="AB561">
        <v>104205</v>
      </c>
      <c r="AC561" t="s">
        <v>3356</v>
      </c>
      <c r="AD561" t="s">
        <v>3361</v>
      </c>
      <c r="AE561" t="s">
        <v>3362</v>
      </c>
      <c r="AF561" t="s">
        <v>3363</v>
      </c>
      <c r="AG561" t="s">
        <v>98</v>
      </c>
      <c r="AH561" t="s">
        <v>127</v>
      </c>
      <c r="AI561" t="s">
        <v>248</v>
      </c>
      <c r="AJ561" t="s">
        <v>3268</v>
      </c>
      <c r="AK561" t="s">
        <v>3268</v>
      </c>
      <c r="AL561" t="s">
        <v>3269</v>
      </c>
      <c r="AM561" t="s">
        <v>1314</v>
      </c>
    </row>
    <row r="562" spans="1:39" x14ac:dyDescent="0.3">
      <c r="A562" t="s">
        <v>24</v>
      </c>
      <c r="B562" t="s">
        <v>25</v>
      </c>
      <c r="C562" t="s">
        <v>26</v>
      </c>
      <c r="D562" t="s">
        <v>27</v>
      </c>
      <c r="E562" t="s">
        <v>28</v>
      </c>
      <c r="F562" t="s">
        <v>29</v>
      </c>
      <c r="G562" t="s">
        <v>115</v>
      </c>
      <c r="H562" t="s">
        <v>116</v>
      </c>
      <c r="I562" t="s">
        <v>117</v>
      </c>
      <c r="J562" t="s">
        <v>118</v>
      </c>
      <c r="K562" t="s">
        <v>129</v>
      </c>
      <c r="L562" t="s">
        <v>130</v>
      </c>
      <c r="M562" t="s">
        <v>217</v>
      </c>
      <c r="N562" t="s">
        <v>218</v>
      </c>
      <c r="O562" t="s">
        <v>36</v>
      </c>
      <c r="P562" t="s">
        <v>219</v>
      </c>
      <c r="Q562" t="s">
        <v>246</v>
      </c>
      <c r="R562" t="s">
        <v>247</v>
      </c>
      <c r="S562" t="s">
        <v>226</v>
      </c>
      <c r="T562" t="s">
        <v>227</v>
      </c>
      <c r="U562" t="s">
        <v>3364</v>
      </c>
      <c r="V562">
        <v>163168000</v>
      </c>
      <c r="W562">
        <v>0</v>
      </c>
      <c r="Y562">
        <v>10754970</v>
      </c>
      <c r="Z562">
        <v>21489650</v>
      </c>
      <c r="AA562">
        <v>0.13170260100019612</v>
      </c>
      <c r="AB562">
        <v>141678350</v>
      </c>
      <c r="AC562" t="s">
        <v>3356</v>
      </c>
      <c r="AD562" t="s">
        <v>3365</v>
      </c>
      <c r="AE562" t="s">
        <v>3366</v>
      </c>
      <c r="AF562" t="s">
        <v>3367</v>
      </c>
      <c r="AG562" t="s">
        <v>98</v>
      </c>
      <c r="AH562" t="s">
        <v>127</v>
      </c>
      <c r="AI562" t="s">
        <v>248</v>
      </c>
      <c r="AJ562" t="s">
        <v>3268</v>
      </c>
      <c r="AK562" t="s">
        <v>3268</v>
      </c>
      <c r="AL562" t="s">
        <v>3269</v>
      </c>
      <c r="AM562" t="s">
        <v>1314</v>
      </c>
    </row>
    <row r="563" spans="1:39" x14ac:dyDescent="0.3">
      <c r="A563" t="s">
        <v>24</v>
      </c>
      <c r="B563" t="s">
        <v>25</v>
      </c>
      <c r="C563" t="s">
        <v>26</v>
      </c>
      <c r="D563" t="s">
        <v>27</v>
      </c>
      <c r="E563" t="s">
        <v>28</v>
      </c>
      <c r="F563" t="s">
        <v>29</v>
      </c>
      <c r="G563" t="s">
        <v>115</v>
      </c>
      <c r="H563" t="s">
        <v>116</v>
      </c>
      <c r="I563" t="s">
        <v>117</v>
      </c>
      <c r="J563" t="s">
        <v>118</v>
      </c>
      <c r="K563" t="s">
        <v>129</v>
      </c>
      <c r="L563" t="s">
        <v>130</v>
      </c>
      <c r="M563" t="s">
        <v>217</v>
      </c>
      <c r="N563" t="s">
        <v>218</v>
      </c>
      <c r="O563" t="s">
        <v>36</v>
      </c>
      <c r="P563" t="s">
        <v>219</v>
      </c>
      <c r="Q563" t="s">
        <v>246</v>
      </c>
      <c r="R563" t="s">
        <v>247</v>
      </c>
      <c r="S563" t="s">
        <v>228</v>
      </c>
      <c r="T563" t="s">
        <v>229</v>
      </c>
      <c r="U563" t="s">
        <v>3368</v>
      </c>
      <c r="V563">
        <v>57444000</v>
      </c>
      <c r="W563">
        <v>0</v>
      </c>
      <c r="Y563">
        <v>3278410</v>
      </c>
      <c r="Z563">
        <v>6551956</v>
      </c>
      <c r="AA563">
        <v>0.11405814358331592</v>
      </c>
      <c r="AB563">
        <v>50892044</v>
      </c>
      <c r="AC563" t="s">
        <v>3356</v>
      </c>
      <c r="AD563" t="s">
        <v>3369</v>
      </c>
      <c r="AE563" t="s">
        <v>3370</v>
      </c>
      <c r="AF563" t="s">
        <v>3371</v>
      </c>
      <c r="AG563" t="s">
        <v>98</v>
      </c>
      <c r="AH563" t="s">
        <v>127</v>
      </c>
      <c r="AI563" t="s">
        <v>248</v>
      </c>
      <c r="AJ563" t="s">
        <v>3268</v>
      </c>
      <c r="AK563" t="s">
        <v>3268</v>
      </c>
      <c r="AL563" t="s">
        <v>3269</v>
      </c>
      <c r="AM563" t="s">
        <v>1314</v>
      </c>
    </row>
    <row r="564" spans="1:39" x14ac:dyDescent="0.3">
      <c r="A564" t="s">
        <v>24</v>
      </c>
      <c r="B564" t="s">
        <v>25</v>
      </c>
      <c r="C564" t="s">
        <v>26</v>
      </c>
      <c r="D564" t="s">
        <v>27</v>
      </c>
      <c r="E564" t="s">
        <v>28</v>
      </c>
      <c r="F564" t="s">
        <v>29</v>
      </c>
      <c r="G564" t="s">
        <v>115</v>
      </c>
      <c r="H564" t="s">
        <v>116</v>
      </c>
      <c r="I564" t="s">
        <v>117</v>
      </c>
      <c r="J564" t="s">
        <v>118</v>
      </c>
      <c r="K564" t="s">
        <v>129</v>
      </c>
      <c r="L564" t="s">
        <v>130</v>
      </c>
      <c r="M564" t="s">
        <v>217</v>
      </c>
      <c r="N564" t="s">
        <v>218</v>
      </c>
      <c r="O564" t="s">
        <v>36</v>
      </c>
      <c r="P564" t="s">
        <v>219</v>
      </c>
      <c r="Q564" t="s">
        <v>246</v>
      </c>
      <c r="R564" t="s">
        <v>247</v>
      </c>
      <c r="S564" t="s">
        <v>230</v>
      </c>
      <c r="T564" t="s">
        <v>231</v>
      </c>
      <c r="U564" t="s">
        <v>3372</v>
      </c>
      <c r="V564">
        <v>136220000</v>
      </c>
      <c r="W564">
        <v>0</v>
      </c>
      <c r="Y564">
        <v>5770000</v>
      </c>
      <c r="Z564">
        <v>11540000</v>
      </c>
      <c r="AA564">
        <v>8.4715900748788722E-2</v>
      </c>
      <c r="AB564">
        <v>124680000</v>
      </c>
      <c r="AC564" t="s">
        <v>3356</v>
      </c>
      <c r="AD564" t="s">
        <v>3373</v>
      </c>
      <c r="AE564" t="s">
        <v>3374</v>
      </c>
      <c r="AF564" t="s">
        <v>3375</v>
      </c>
      <c r="AG564" t="s">
        <v>98</v>
      </c>
      <c r="AH564" t="s">
        <v>127</v>
      </c>
      <c r="AI564" t="s">
        <v>248</v>
      </c>
      <c r="AJ564" t="s">
        <v>3268</v>
      </c>
      <c r="AK564" t="s">
        <v>3268</v>
      </c>
      <c r="AL564" t="s">
        <v>3269</v>
      </c>
      <c r="AM564" t="s">
        <v>1314</v>
      </c>
    </row>
    <row r="565" spans="1:39" x14ac:dyDescent="0.3">
      <c r="A565" t="s">
        <v>24</v>
      </c>
      <c r="B565" t="s">
        <v>25</v>
      </c>
      <c r="C565" t="s">
        <v>26</v>
      </c>
      <c r="D565" t="s">
        <v>27</v>
      </c>
      <c r="E565" t="s">
        <v>28</v>
      </c>
      <c r="F565" t="s">
        <v>29</v>
      </c>
      <c r="G565" t="s">
        <v>115</v>
      </c>
      <c r="H565" t="s">
        <v>116</v>
      </c>
      <c r="I565" t="s">
        <v>117</v>
      </c>
      <c r="J565" t="s">
        <v>118</v>
      </c>
      <c r="K565" t="s">
        <v>129</v>
      </c>
      <c r="L565" t="s">
        <v>130</v>
      </c>
      <c r="M565" t="s">
        <v>217</v>
      </c>
      <c r="N565" t="s">
        <v>218</v>
      </c>
      <c r="O565" t="s">
        <v>36</v>
      </c>
      <c r="P565" t="s">
        <v>219</v>
      </c>
      <c r="Q565" t="s">
        <v>246</v>
      </c>
      <c r="R565" t="s">
        <v>247</v>
      </c>
      <c r="S565" t="s">
        <v>232</v>
      </c>
      <c r="T565" t="s">
        <v>233</v>
      </c>
      <c r="U565" t="s">
        <v>3376</v>
      </c>
      <c r="V565">
        <v>198366000</v>
      </c>
      <c r="W565">
        <v>0</v>
      </c>
      <c r="Y565">
        <v>11080000</v>
      </c>
      <c r="Z565">
        <v>22900000</v>
      </c>
      <c r="AA565">
        <v>0.11544317070465705</v>
      </c>
      <c r="AB565">
        <v>175466000</v>
      </c>
      <c r="AC565" t="s">
        <v>3356</v>
      </c>
      <c r="AD565" t="s">
        <v>3377</v>
      </c>
      <c r="AE565" t="s">
        <v>3378</v>
      </c>
      <c r="AF565" t="s">
        <v>3379</v>
      </c>
      <c r="AG565" t="s">
        <v>98</v>
      </c>
      <c r="AH565" t="s">
        <v>127</v>
      </c>
      <c r="AI565" t="s">
        <v>248</v>
      </c>
      <c r="AJ565" t="s">
        <v>3268</v>
      </c>
      <c r="AK565" t="s">
        <v>3268</v>
      </c>
      <c r="AL565" t="s">
        <v>3269</v>
      </c>
      <c r="AM565" t="s">
        <v>1314</v>
      </c>
    </row>
    <row r="566" spans="1:39" x14ac:dyDescent="0.3">
      <c r="A566" t="s">
        <v>24</v>
      </c>
      <c r="B566" t="s">
        <v>25</v>
      </c>
      <c r="C566" t="s">
        <v>26</v>
      </c>
      <c r="D566" t="s">
        <v>27</v>
      </c>
      <c r="E566" t="s">
        <v>28</v>
      </c>
      <c r="F566" t="s">
        <v>29</v>
      </c>
      <c r="G566" t="s">
        <v>115</v>
      </c>
      <c r="H566" t="s">
        <v>116</v>
      </c>
      <c r="I566" t="s">
        <v>117</v>
      </c>
      <c r="J566" t="s">
        <v>118</v>
      </c>
      <c r="K566" t="s">
        <v>129</v>
      </c>
      <c r="L566" t="s">
        <v>130</v>
      </c>
      <c r="M566" t="s">
        <v>217</v>
      </c>
      <c r="N566" t="s">
        <v>218</v>
      </c>
      <c r="O566" t="s">
        <v>36</v>
      </c>
      <c r="P566" t="s">
        <v>219</v>
      </c>
      <c r="Q566" t="s">
        <v>246</v>
      </c>
      <c r="R566" t="s">
        <v>247</v>
      </c>
      <c r="S566" t="s">
        <v>234</v>
      </c>
      <c r="T566" t="s">
        <v>235</v>
      </c>
      <c r="U566" t="s">
        <v>3380</v>
      </c>
      <c r="V566">
        <v>13346000</v>
      </c>
      <c r="W566">
        <v>0</v>
      </c>
      <c r="Y566">
        <v>283271</v>
      </c>
      <c r="Z566">
        <v>589342</v>
      </c>
      <c r="AA566">
        <v>4.4158699235726059E-2</v>
      </c>
      <c r="AB566">
        <v>12756658</v>
      </c>
      <c r="AC566" t="s">
        <v>3356</v>
      </c>
      <c r="AD566" t="s">
        <v>3381</v>
      </c>
      <c r="AE566" t="s">
        <v>3382</v>
      </c>
      <c r="AF566" t="s">
        <v>3383</v>
      </c>
      <c r="AG566" t="s">
        <v>98</v>
      </c>
      <c r="AH566" t="s">
        <v>127</v>
      </c>
      <c r="AI566" t="s">
        <v>248</v>
      </c>
      <c r="AJ566" t="s">
        <v>3268</v>
      </c>
      <c r="AK566" t="s">
        <v>3268</v>
      </c>
      <c r="AL566" t="s">
        <v>3269</v>
      </c>
      <c r="AM566" t="s">
        <v>1314</v>
      </c>
    </row>
    <row r="567" spans="1:39" x14ac:dyDescent="0.3">
      <c r="A567" t="s">
        <v>24</v>
      </c>
      <c r="B567" t="s">
        <v>25</v>
      </c>
      <c r="C567" t="s">
        <v>26</v>
      </c>
      <c r="D567" t="s">
        <v>27</v>
      </c>
      <c r="E567" t="s">
        <v>28</v>
      </c>
      <c r="F567" t="s">
        <v>29</v>
      </c>
      <c r="G567" t="s">
        <v>115</v>
      </c>
      <c r="H567" t="s">
        <v>116</v>
      </c>
      <c r="I567" t="s">
        <v>117</v>
      </c>
      <c r="J567" t="s">
        <v>118</v>
      </c>
      <c r="K567" t="s">
        <v>129</v>
      </c>
      <c r="L567" t="s">
        <v>130</v>
      </c>
      <c r="M567" t="s">
        <v>217</v>
      </c>
      <c r="N567" t="s">
        <v>218</v>
      </c>
      <c r="O567" t="s">
        <v>36</v>
      </c>
      <c r="P567" t="s">
        <v>219</v>
      </c>
      <c r="Q567" t="s">
        <v>246</v>
      </c>
      <c r="R567" t="s">
        <v>247</v>
      </c>
      <c r="S567" t="s">
        <v>236</v>
      </c>
      <c r="T567" t="s">
        <v>237</v>
      </c>
      <c r="U567" t="s">
        <v>3384</v>
      </c>
      <c r="V567">
        <v>113636000</v>
      </c>
      <c r="W567">
        <v>0</v>
      </c>
      <c r="Y567">
        <v>8690400</v>
      </c>
      <c r="Z567">
        <v>17380800</v>
      </c>
      <c r="AA567">
        <v>0.15295152944489424</v>
      </c>
      <c r="AB567">
        <v>96255200</v>
      </c>
      <c r="AC567" t="s">
        <v>3356</v>
      </c>
      <c r="AD567" t="s">
        <v>3385</v>
      </c>
      <c r="AE567" t="s">
        <v>3386</v>
      </c>
      <c r="AF567" t="s">
        <v>3387</v>
      </c>
      <c r="AG567" t="s">
        <v>98</v>
      </c>
      <c r="AH567" t="s">
        <v>127</v>
      </c>
      <c r="AI567" t="s">
        <v>248</v>
      </c>
      <c r="AJ567" t="s">
        <v>3268</v>
      </c>
      <c r="AK567" t="s">
        <v>3268</v>
      </c>
      <c r="AL567" t="s">
        <v>3269</v>
      </c>
      <c r="AM567" t="s">
        <v>1314</v>
      </c>
    </row>
    <row r="568" spans="1:39" x14ac:dyDescent="0.3">
      <c r="A568" t="s">
        <v>24</v>
      </c>
      <c r="B568" t="s">
        <v>25</v>
      </c>
      <c r="C568" t="s">
        <v>26</v>
      </c>
      <c r="D568" t="s">
        <v>27</v>
      </c>
      <c r="E568" t="s">
        <v>28</v>
      </c>
      <c r="F568" t="s">
        <v>29</v>
      </c>
      <c r="G568" t="s">
        <v>115</v>
      </c>
      <c r="H568" t="s">
        <v>116</v>
      </c>
      <c r="I568" t="s">
        <v>117</v>
      </c>
      <c r="J568" t="s">
        <v>118</v>
      </c>
      <c r="K568" t="s">
        <v>129</v>
      </c>
      <c r="L568" t="s">
        <v>130</v>
      </c>
      <c r="M568" t="s">
        <v>217</v>
      </c>
      <c r="N568" t="s">
        <v>218</v>
      </c>
      <c r="O568" t="s">
        <v>36</v>
      </c>
      <c r="P568" t="s">
        <v>219</v>
      </c>
      <c r="Q568" t="s">
        <v>246</v>
      </c>
      <c r="R568" t="s">
        <v>247</v>
      </c>
      <c r="S568" t="s">
        <v>238</v>
      </c>
      <c r="T568" t="s">
        <v>239</v>
      </c>
      <c r="U568" t="s">
        <v>3388</v>
      </c>
      <c r="V568">
        <v>451220000</v>
      </c>
      <c r="W568">
        <v>0</v>
      </c>
      <c r="Y568">
        <v>0</v>
      </c>
      <c r="Z568">
        <v>0</v>
      </c>
      <c r="AA568">
        <v>0</v>
      </c>
      <c r="AB568">
        <v>451220000</v>
      </c>
      <c r="AC568" t="s">
        <v>3356</v>
      </c>
      <c r="AD568" t="s">
        <v>3389</v>
      </c>
      <c r="AE568" t="s">
        <v>3390</v>
      </c>
      <c r="AF568" t="s">
        <v>3391</v>
      </c>
      <c r="AG568" t="s">
        <v>98</v>
      </c>
      <c r="AH568" t="s">
        <v>127</v>
      </c>
      <c r="AI568" t="s">
        <v>248</v>
      </c>
      <c r="AJ568" t="s">
        <v>3268</v>
      </c>
      <c r="AK568" t="s">
        <v>3268</v>
      </c>
      <c r="AL568" t="s">
        <v>3269</v>
      </c>
      <c r="AM568" t="s">
        <v>1314</v>
      </c>
    </row>
    <row r="569" spans="1:39" x14ac:dyDescent="0.3">
      <c r="A569" t="s">
        <v>24</v>
      </c>
      <c r="B569" t="s">
        <v>25</v>
      </c>
      <c r="C569" t="s">
        <v>26</v>
      </c>
      <c r="D569" t="s">
        <v>27</v>
      </c>
      <c r="E569" t="s">
        <v>28</v>
      </c>
      <c r="F569" t="s">
        <v>29</v>
      </c>
      <c r="G569" t="s">
        <v>115</v>
      </c>
      <c r="H569" t="s">
        <v>116</v>
      </c>
      <c r="I569" t="s">
        <v>117</v>
      </c>
      <c r="J569" t="s">
        <v>118</v>
      </c>
      <c r="K569" t="s">
        <v>129</v>
      </c>
      <c r="L569" t="s">
        <v>130</v>
      </c>
      <c r="M569" t="s">
        <v>217</v>
      </c>
      <c r="N569" t="s">
        <v>218</v>
      </c>
      <c r="O569" t="s">
        <v>36</v>
      </c>
      <c r="P569" t="s">
        <v>219</v>
      </c>
      <c r="Q569" t="s">
        <v>246</v>
      </c>
      <c r="R569" t="s">
        <v>247</v>
      </c>
      <c r="S569" t="s">
        <v>240</v>
      </c>
      <c r="T569" t="s">
        <v>241</v>
      </c>
      <c r="U569" t="s">
        <v>3392</v>
      </c>
      <c r="V569">
        <v>81480000</v>
      </c>
      <c r="W569">
        <v>0</v>
      </c>
      <c r="Y569">
        <v>4800000</v>
      </c>
      <c r="Z569">
        <v>9600000</v>
      </c>
      <c r="AA569">
        <v>0.11782032400589101</v>
      </c>
      <c r="AB569">
        <v>71880000</v>
      </c>
      <c r="AC569" t="s">
        <v>3356</v>
      </c>
      <c r="AD569" t="s">
        <v>3393</v>
      </c>
      <c r="AE569" t="s">
        <v>3394</v>
      </c>
      <c r="AF569" t="s">
        <v>3395</v>
      </c>
      <c r="AG569" t="s">
        <v>98</v>
      </c>
      <c r="AH569" t="s">
        <v>127</v>
      </c>
      <c r="AI569" t="s">
        <v>248</v>
      </c>
      <c r="AJ569" t="s">
        <v>3268</v>
      </c>
      <c r="AK569" t="s">
        <v>3268</v>
      </c>
      <c r="AL569" t="s">
        <v>3269</v>
      </c>
      <c r="AM569" t="s">
        <v>1314</v>
      </c>
    </row>
    <row r="570" spans="1:39" x14ac:dyDescent="0.3">
      <c r="A570" t="s">
        <v>24</v>
      </c>
      <c r="B570" t="s">
        <v>25</v>
      </c>
      <c r="C570" t="s">
        <v>26</v>
      </c>
      <c r="D570" t="s">
        <v>27</v>
      </c>
      <c r="E570" t="s">
        <v>28</v>
      </c>
      <c r="F570" t="s">
        <v>29</v>
      </c>
      <c r="G570" t="s">
        <v>115</v>
      </c>
      <c r="H570" t="s">
        <v>116</v>
      </c>
      <c r="I570" t="s">
        <v>117</v>
      </c>
      <c r="J570" t="s">
        <v>118</v>
      </c>
      <c r="K570" t="s">
        <v>129</v>
      </c>
      <c r="L570" t="s">
        <v>130</v>
      </c>
      <c r="M570" t="s">
        <v>217</v>
      </c>
      <c r="N570" t="s">
        <v>218</v>
      </c>
      <c r="O570" t="s">
        <v>36</v>
      </c>
      <c r="P570" t="s">
        <v>219</v>
      </c>
      <c r="Q570" t="s">
        <v>246</v>
      </c>
      <c r="R570" t="s">
        <v>247</v>
      </c>
      <c r="S570" t="s">
        <v>249</v>
      </c>
      <c r="T570" t="s">
        <v>250</v>
      </c>
      <c r="U570" t="s">
        <v>3396</v>
      </c>
      <c r="V570">
        <v>173032000</v>
      </c>
      <c r="W570">
        <v>0</v>
      </c>
      <c r="Y570">
        <v>0</v>
      </c>
      <c r="Z570">
        <v>0</v>
      </c>
      <c r="AA570">
        <v>0</v>
      </c>
      <c r="AB570">
        <v>173032000</v>
      </c>
      <c r="AC570" t="s">
        <v>3356</v>
      </c>
      <c r="AD570" t="s">
        <v>3397</v>
      </c>
      <c r="AE570" t="s">
        <v>3398</v>
      </c>
      <c r="AF570" t="s">
        <v>3399</v>
      </c>
      <c r="AG570" t="s">
        <v>98</v>
      </c>
      <c r="AH570" t="s">
        <v>127</v>
      </c>
      <c r="AI570" t="s">
        <v>248</v>
      </c>
      <c r="AJ570" t="s">
        <v>3268</v>
      </c>
      <c r="AK570" t="s">
        <v>3268</v>
      </c>
      <c r="AL570" t="s">
        <v>3269</v>
      </c>
      <c r="AM570" t="s">
        <v>1314</v>
      </c>
    </row>
    <row r="571" spans="1:39" x14ac:dyDescent="0.3">
      <c r="A571" t="s">
        <v>24</v>
      </c>
      <c r="B571" t="s">
        <v>25</v>
      </c>
      <c r="C571" t="s">
        <v>26</v>
      </c>
      <c r="D571" t="s">
        <v>27</v>
      </c>
      <c r="E571" t="s">
        <v>28</v>
      </c>
      <c r="F571" t="s">
        <v>29</v>
      </c>
      <c r="G571" t="s">
        <v>115</v>
      </c>
      <c r="H571" t="s">
        <v>116</v>
      </c>
      <c r="I571" t="s">
        <v>117</v>
      </c>
      <c r="J571" t="s">
        <v>118</v>
      </c>
      <c r="K571" t="s">
        <v>129</v>
      </c>
      <c r="L571" t="s">
        <v>130</v>
      </c>
      <c r="M571" t="s">
        <v>217</v>
      </c>
      <c r="N571" t="s">
        <v>218</v>
      </c>
      <c r="O571" t="s">
        <v>36</v>
      </c>
      <c r="P571" t="s">
        <v>219</v>
      </c>
      <c r="Q571" t="s">
        <v>246</v>
      </c>
      <c r="R571" t="s">
        <v>247</v>
      </c>
      <c r="S571" t="s">
        <v>242</v>
      </c>
      <c r="T571" t="s">
        <v>243</v>
      </c>
      <c r="U571" t="s">
        <v>3400</v>
      </c>
      <c r="V571">
        <v>3257727000</v>
      </c>
      <c r="W571">
        <v>0</v>
      </c>
      <c r="Y571">
        <v>0</v>
      </c>
      <c r="Z571">
        <v>0</v>
      </c>
      <c r="AA571">
        <v>0</v>
      </c>
      <c r="AB571">
        <v>3257727000</v>
      </c>
      <c r="AC571" t="s">
        <v>3356</v>
      </c>
      <c r="AD571" t="s">
        <v>3401</v>
      </c>
      <c r="AE571" t="s">
        <v>3402</v>
      </c>
      <c r="AF571" t="s">
        <v>3403</v>
      </c>
      <c r="AG571" t="s">
        <v>98</v>
      </c>
      <c r="AH571" t="s">
        <v>127</v>
      </c>
      <c r="AI571" t="s">
        <v>248</v>
      </c>
      <c r="AJ571" t="s">
        <v>3268</v>
      </c>
      <c r="AK571" t="s">
        <v>3268</v>
      </c>
      <c r="AL571" t="s">
        <v>3269</v>
      </c>
      <c r="AM571" t="s">
        <v>1314</v>
      </c>
    </row>
    <row r="572" spans="1:39" x14ac:dyDescent="0.3">
      <c r="A572" t="s">
        <v>24</v>
      </c>
      <c r="B572" t="s">
        <v>25</v>
      </c>
      <c r="C572" t="s">
        <v>26</v>
      </c>
      <c r="D572" t="s">
        <v>27</v>
      </c>
      <c r="E572" t="s">
        <v>28</v>
      </c>
      <c r="F572" t="s">
        <v>29</v>
      </c>
      <c r="G572" t="s">
        <v>115</v>
      </c>
      <c r="H572" t="s">
        <v>116</v>
      </c>
      <c r="I572" t="s">
        <v>117</v>
      </c>
      <c r="J572" t="s">
        <v>118</v>
      </c>
      <c r="K572" t="s">
        <v>129</v>
      </c>
      <c r="L572" t="s">
        <v>130</v>
      </c>
      <c r="M572" t="s">
        <v>217</v>
      </c>
      <c r="N572" t="s">
        <v>218</v>
      </c>
      <c r="O572" t="s">
        <v>251</v>
      </c>
      <c r="P572" t="s">
        <v>252</v>
      </c>
      <c r="Q572" t="s">
        <v>220</v>
      </c>
      <c r="R572" t="s">
        <v>253</v>
      </c>
      <c r="S572" t="s">
        <v>254</v>
      </c>
      <c r="T572" t="s">
        <v>255</v>
      </c>
      <c r="U572" t="s">
        <v>3404</v>
      </c>
      <c r="V572">
        <v>1682831000</v>
      </c>
      <c r="W572">
        <v>0</v>
      </c>
      <c r="Y572">
        <v>22755500</v>
      </c>
      <c r="Z572">
        <v>22755500</v>
      </c>
      <c r="AA572">
        <v>1.3522154036858127E-2</v>
      </c>
      <c r="AB572">
        <v>1660075500</v>
      </c>
      <c r="AC572" t="s">
        <v>3405</v>
      </c>
      <c r="AD572" t="s">
        <v>3406</v>
      </c>
      <c r="AE572" t="s">
        <v>3407</v>
      </c>
      <c r="AF572" t="s">
        <v>3408</v>
      </c>
      <c r="AG572" t="s">
        <v>136</v>
      </c>
      <c r="AJ572" t="s">
        <v>1311</v>
      </c>
      <c r="AK572" t="s">
        <v>3409</v>
      </c>
      <c r="AL572" t="s">
        <v>3410</v>
      </c>
      <c r="AM572" t="s">
        <v>1314</v>
      </c>
    </row>
    <row r="573" spans="1:39" x14ac:dyDescent="0.3">
      <c r="A573" t="s">
        <v>24</v>
      </c>
      <c r="B573" t="s">
        <v>25</v>
      </c>
      <c r="C573" t="s">
        <v>26</v>
      </c>
      <c r="D573" t="s">
        <v>27</v>
      </c>
      <c r="E573" t="s">
        <v>28</v>
      </c>
      <c r="F573" t="s">
        <v>29</v>
      </c>
      <c r="G573" t="s">
        <v>115</v>
      </c>
      <c r="H573" t="s">
        <v>116</v>
      </c>
      <c r="I573" t="s">
        <v>117</v>
      </c>
      <c r="J573" t="s">
        <v>118</v>
      </c>
      <c r="K573" t="s">
        <v>129</v>
      </c>
      <c r="L573" t="s">
        <v>130</v>
      </c>
      <c r="M573" t="s">
        <v>217</v>
      </c>
      <c r="N573" t="s">
        <v>218</v>
      </c>
      <c r="O573" t="s">
        <v>251</v>
      </c>
      <c r="P573" t="s">
        <v>252</v>
      </c>
      <c r="Q573" t="s">
        <v>220</v>
      </c>
      <c r="R573" t="s">
        <v>253</v>
      </c>
      <c r="S573" t="s">
        <v>254</v>
      </c>
      <c r="T573" t="s">
        <v>255</v>
      </c>
      <c r="U573" t="s">
        <v>3411</v>
      </c>
      <c r="V573">
        <v>600000000</v>
      </c>
      <c r="W573">
        <v>0</v>
      </c>
      <c r="Y573">
        <v>0</v>
      </c>
      <c r="Z573">
        <v>0</v>
      </c>
      <c r="AA573">
        <v>0</v>
      </c>
      <c r="AB573">
        <v>600000000</v>
      </c>
      <c r="AC573" t="s">
        <v>3405</v>
      </c>
      <c r="AD573" t="s">
        <v>3406</v>
      </c>
      <c r="AE573" t="s">
        <v>3412</v>
      </c>
      <c r="AF573" t="s">
        <v>3413</v>
      </c>
      <c r="AG573" t="s">
        <v>136</v>
      </c>
      <c r="AJ573" t="s">
        <v>1311</v>
      </c>
      <c r="AK573" t="s">
        <v>3409</v>
      </c>
      <c r="AL573" t="s">
        <v>3410</v>
      </c>
      <c r="AM573" t="s">
        <v>1314</v>
      </c>
    </row>
    <row r="574" spans="1:39" x14ac:dyDescent="0.3">
      <c r="A574" t="s">
        <v>24</v>
      </c>
      <c r="B574" t="s">
        <v>25</v>
      </c>
      <c r="C574" t="s">
        <v>26</v>
      </c>
      <c r="D574" t="s">
        <v>27</v>
      </c>
      <c r="E574" t="s">
        <v>28</v>
      </c>
      <c r="F574" t="s">
        <v>29</v>
      </c>
      <c r="G574" t="s">
        <v>115</v>
      </c>
      <c r="H574" t="s">
        <v>116</v>
      </c>
      <c r="I574" t="s">
        <v>117</v>
      </c>
      <c r="J574" t="s">
        <v>118</v>
      </c>
      <c r="K574" t="s">
        <v>129</v>
      </c>
      <c r="L574" t="s">
        <v>130</v>
      </c>
      <c r="M574" t="s">
        <v>217</v>
      </c>
      <c r="N574" t="s">
        <v>218</v>
      </c>
      <c r="O574" t="s">
        <v>251</v>
      </c>
      <c r="P574" t="s">
        <v>252</v>
      </c>
      <c r="Q574" t="s">
        <v>220</v>
      </c>
      <c r="R574" t="s">
        <v>253</v>
      </c>
      <c r="S574" t="s">
        <v>254</v>
      </c>
      <c r="T574" t="s">
        <v>255</v>
      </c>
      <c r="U574" t="s">
        <v>3414</v>
      </c>
      <c r="V574">
        <v>240000000</v>
      </c>
      <c r="W574">
        <v>0</v>
      </c>
      <c r="Y574">
        <v>0</v>
      </c>
      <c r="Z574">
        <v>0</v>
      </c>
      <c r="AA574">
        <v>0</v>
      </c>
      <c r="AB574">
        <v>240000000</v>
      </c>
      <c r="AC574" t="s">
        <v>3405</v>
      </c>
      <c r="AD574" t="s">
        <v>3406</v>
      </c>
      <c r="AE574" t="s">
        <v>3415</v>
      </c>
      <c r="AF574" t="s">
        <v>3416</v>
      </c>
      <c r="AG574" t="s">
        <v>136</v>
      </c>
      <c r="AJ574" t="s">
        <v>1311</v>
      </c>
      <c r="AK574" t="s">
        <v>3409</v>
      </c>
      <c r="AL574" t="s">
        <v>3410</v>
      </c>
      <c r="AM574" t="s">
        <v>1314</v>
      </c>
    </row>
    <row r="575" spans="1:39" x14ac:dyDescent="0.3">
      <c r="A575" t="s">
        <v>24</v>
      </c>
      <c r="B575" t="s">
        <v>25</v>
      </c>
      <c r="C575" t="s">
        <v>26</v>
      </c>
      <c r="D575" t="s">
        <v>27</v>
      </c>
      <c r="E575" t="s">
        <v>28</v>
      </c>
      <c r="F575" t="s">
        <v>29</v>
      </c>
      <c r="G575" t="s">
        <v>115</v>
      </c>
      <c r="H575" t="s">
        <v>116</v>
      </c>
      <c r="I575" t="s">
        <v>117</v>
      </c>
      <c r="J575" t="s">
        <v>118</v>
      </c>
      <c r="K575" t="s">
        <v>129</v>
      </c>
      <c r="L575" t="s">
        <v>130</v>
      </c>
      <c r="M575" t="s">
        <v>217</v>
      </c>
      <c r="N575" t="s">
        <v>218</v>
      </c>
      <c r="O575" t="s">
        <v>251</v>
      </c>
      <c r="P575" t="s">
        <v>252</v>
      </c>
      <c r="Q575" t="s">
        <v>220</v>
      </c>
      <c r="R575" t="s">
        <v>253</v>
      </c>
      <c r="S575" t="s">
        <v>254</v>
      </c>
      <c r="T575" t="s">
        <v>255</v>
      </c>
      <c r="U575" t="s">
        <v>3417</v>
      </c>
      <c r="V575">
        <v>240000000</v>
      </c>
      <c r="W575">
        <v>0</v>
      </c>
      <c r="Y575">
        <v>0</v>
      </c>
      <c r="Z575">
        <v>0</v>
      </c>
      <c r="AA575">
        <v>0</v>
      </c>
      <c r="AB575">
        <v>240000000</v>
      </c>
      <c r="AC575" t="s">
        <v>3405</v>
      </c>
      <c r="AD575" t="s">
        <v>3406</v>
      </c>
      <c r="AE575" t="s">
        <v>3418</v>
      </c>
      <c r="AF575" t="s">
        <v>3419</v>
      </c>
      <c r="AG575" t="s">
        <v>136</v>
      </c>
      <c r="AJ575" t="s">
        <v>1311</v>
      </c>
      <c r="AK575" t="s">
        <v>3409</v>
      </c>
      <c r="AL575" t="s">
        <v>3410</v>
      </c>
      <c r="AM575" t="s">
        <v>1314</v>
      </c>
    </row>
    <row r="576" spans="1:39" x14ac:dyDescent="0.3">
      <c r="A576" t="s">
        <v>24</v>
      </c>
      <c r="B576" t="s">
        <v>25</v>
      </c>
      <c r="C576" t="s">
        <v>26</v>
      </c>
      <c r="D576" t="s">
        <v>27</v>
      </c>
      <c r="E576" t="s">
        <v>28</v>
      </c>
      <c r="F576" t="s">
        <v>29</v>
      </c>
      <c r="G576" t="s">
        <v>115</v>
      </c>
      <c r="H576" t="s">
        <v>116</v>
      </c>
      <c r="I576" t="s">
        <v>117</v>
      </c>
      <c r="J576" t="s">
        <v>118</v>
      </c>
      <c r="K576" t="s">
        <v>129</v>
      </c>
      <c r="L576" t="s">
        <v>130</v>
      </c>
      <c r="M576" t="s">
        <v>217</v>
      </c>
      <c r="N576" t="s">
        <v>218</v>
      </c>
      <c r="O576" t="s">
        <v>251</v>
      </c>
      <c r="P576" t="s">
        <v>252</v>
      </c>
      <c r="Q576" t="s">
        <v>220</v>
      </c>
      <c r="R576" t="s">
        <v>253</v>
      </c>
      <c r="S576" t="s">
        <v>254</v>
      </c>
      <c r="T576" t="s">
        <v>255</v>
      </c>
      <c r="U576" t="s">
        <v>3420</v>
      </c>
      <c r="V576">
        <v>250800000</v>
      </c>
      <c r="W576">
        <v>0</v>
      </c>
      <c r="Y576">
        <v>1103568</v>
      </c>
      <c r="Z576">
        <v>1103568</v>
      </c>
      <c r="AA576">
        <v>4.4001913875598084E-3</v>
      </c>
      <c r="AB576">
        <v>249696432</v>
      </c>
      <c r="AC576" t="s">
        <v>3405</v>
      </c>
      <c r="AD576" t="s">
        <v>3406</v>
      </c>
      <c r="AE576" t="s">
        <v>3421</v>
      </c>
      <c r="AF576" t="s">
        <v>3422</v>
      </c>
      <c r="AG576" t="s">
        <v>136</v>
      </c>
      <c r="AJ576" t="s">
        <v>1311</v>
      </c>
      <c r="AK576" t="s">
        <v>3409</v>
      </c>
      <c r="AL576" t="s">
        <v>3410</v>
      </c>
      <c r="AM576" t="s">
        <v>1314</v>
      </c>
    </row>
    <row r="577" spans="1:39" x14ac:dyDescent="0.3">
      <c r="A577" t="s">
        <v>24</v>
      </c>
      <c r="B577" t="s">
        <v>25</v>
      </c>
      <c r="C577" t="s">
        <v>26</v>
      </c>
      <c r="D577" t="s">
        <v>27</v>
      </c>
      <c r="E577" t="s">
        <v>28</v>
      </c>
      <c r="F577" t="s">
        <v>29</v>
      </c>
      <c r="G577" t="s">
        <v>115</v>
      </c>
      <c r="H577" t="s">
        <v>116</v>
      </c>
      <c r="I577" t="s">
        <v>117</v>
      </c>
      <c r="J577" t="s">
        <v>118</v>
      </c>
      <c r="K577" t="s">
        <v>129</v>
      </c>
      <c r="L577" t="s">
        <v>130</v>
      </c>
      <c r="M577" t="s">
        <v>217</v>
      </c>
      <c r="N577" t="s">
        <v>218</v>
      </c>
      <c r="O577" t="s">
        <v>251</v>
      </c>
      <c r="P577" t="s">
        <v>252</v>
      </c>
      <c r="Q577" t="s">
        <v>220</v>
      </c>
      <c r="R577" t="s">
        <v>253</v>
      </c>
      <c r="S577" t="s">
        <v>254</v>
      </c>
      <c r="T577" t="s">
        <v>255</v>
      </c>
      <c r="U577" t="s">
        <v>3423</v>
      </c>
      <c r="V577">
        <v>400000000</v>
      </c>
      <c r="W577">
        <v>0</v>
      </c>
      <c r="Y577">
        <v>0</v>
      </c>
      <c r="Z577">
        <v>0</v>
      </c>
      <c r="AA577">
        <v>0</v>
      </c>
      <c r="AB577">
        <v>400000000</v>
      </c>
      <c r="AC577" t="s">
        <v>3405</v>
      </c>
      <c r="AD577" t="s">
        <v>3406</v>
      </c>
      <c r="AE577" t="s">
        <v>3424</v>
      </c>
      <c r="AF577" t="s">
        <v>3425</v>
      </c>
      <c r="AG577" t="s">
        <v>136</v>
      </c>
      <c r="AJ577" t="s">
        <v>1311</v>
      </c>
      <c r="AK577" t="s">
        <v>3409</v>
      </c>
      <c r="AL577" t="s">
        <v>3410</v>
      </c>
      <c r="AM577" t="s">
        <v>1314</v>
      </c>
    </row>
    <row r="578" spans="1:39" x14ac:dyDescent="0.3">
      <c r="A578" t="s">
        <v>24</v>
      </c>
      <c r="B578" t="s">
        <v>25</v>
      </c>
      <c r="C578" t="s">
        <v>26</v>
      </c>
      <c r="D578" t="s">
        <v>27</v>
      </c>
      <c r="E578" t="s">
        <v>28</v>
      </c>
      <c r="F578" t="s">
        <v>29</v>
      </c>
      <c r="G578" t="s">
        <v>115</v>
      </c>
      <c r="H578" t="s">
        <v>116</v>
      </c>
      <c r="I578" t="s">
        <v>117</v>
      </c>
      <c r="J578" t="s">
        <v>118</v>
      </c>
      <c r="K578" t="s">
        <v>129</v>
      </c>
      <c r="L578" t="s">
        <v>130</v>
      </c>
      <c r="M578" t="s">
        <v>217</v>
      </c>
      <c r="N578" t="s">
        <v>218</v>
      </c>
      <c r="O578" t="s">
        <v>251</v>
      </c>
      <c r="P578" t="s">
        <v>252</v>
      </c>
      <c r="Q578" t="s">
        <v>220</v>
      </c>
      <c r="R578" t="s">
        <v>253</v>
      </c>
      <c r="S578" t="s">
        <v>254</v>
      </c>
      <c r="T578" t="s">
        <v>255</v>
      </c>
      <c r="U578" t="s">
        <v>3426</v>
      </c>
      <c r="V578">
        <v>120000000</v>
      </c>
      <c r="W578">
        <v>0</v>
      </c>
      <c r="Y578">
        <v>0</v>
      </c>
      <c r="Z578">
        <v>0</v>
      </c>
      <c r="AA578">
        <v>0</v>
      </c>
      <c r="AB578">
        <v>120000000</v>
      </c>
      <c r="AC578" t="s">
        <v>3405</v>
      </c>
      <c r="AD578" t="s">
        <v>3406</v>
      </c>
      <c r="AE578" t="s">
        <v>3427</v>
      </c>
      <c r="AF578" t="s">
        <v>3428</v>
      </c>
      <c r="AG578" t="s">
        <v>136</v>
      </c>
      <c r="AJ578" t="s">
        <v>1311</v>
      </c>
      <c r="AK578" t="s">
        <v>3409</v>
      </c>
      <c r="AL578" t="s">
        <v>3410</v>
      </c>
      <c r="AM578" t="s">
        <v>1314</v>
      </c>
    </row>
    <row r="579" spans="1:39" x14ac:dyDescent="0.3">
      <c r="A579" t="s">
        <v>24</v>
      </c>
      <c r="B579" t="s">
        <v>25</v>
      </c>
      <c r="C579" t="s">
        <v>26</v>
      </c>
      <c r="D579" t="s">
        <v>27</v>
      </c>
      <c r="E579" t="s">
        <v>28</v>
      </c>
      <c r="F579" t="s">
        <v>29</v>
      </c>
      <c r="G579" t="s">
        <v>115</v>
      </c>
      <c r="H579" t="s">
        <v>116</v>
      </c>
      <c r="I579" t="s">
        <v>117</v>
      </c>
      <c r="J579" t="s">
        <v>118</v>
      </c>
      <c r="K579" t="s">
        <v>129</v>
      </c>
      <c r="L579" t="s">
        <v>130</v>
      </c>
      <c r="M579" t="s">
        <v>217</v>
      </c>
      <c r="N579" t="s">
        <v>218</v>
      </c>
      <c r="O579" t="s">
        <v>251</v>
      </c>
      <c r="P579" t="s">
        <v>252</v>
      </c>
      <c r="Q579" t="s">
        <v>220</v>
      </c>
      <c r="R579" t="s">
        <v>253</v>
      </c>
      <c r="S579" t="s">
        <v>256</v>
      </c>
      <c r="T579" t="s">
        <v>257</v>
      </c>
      <c r="U579" t="s">
        <v>3429</v>
      </c>
      <c r="V579">
        <v>174200000</v>
      </c>
      <c r="W579">
        <v>0</v>
      </c>
      <c r="Y579">
        <v>0</v>
      </c>
      <c r="Z579">
        <v>0</v>
      </c>
      <c r="AA579">
        <v>0</v>
      </c>
      <c r="AB579">
        <v>174200000</v>
      </c>
      <c r="AC579" t="s">
        <v>3405</v>
      </c>
      <c r="AD579" t="s">
        <v>3430</v>
      </c>
      <c r="AE579" t="s">
        <v>3431</v>
      </c>
      <c r="AF579" t="s">
        <v>3432</v>
      </c>
      <c r="AG579" t="s">
        <v>136</v>
      </c>
      <c r="AJ579" t="s">
        <v>1311</v>
      </c>
      <c r="AK579" t="s">
        <v>3409</v>
      </c>
      <c r="AL579" t="s">
        <v>3433</v>
      </c>
      <c r="AM579" t="s">
        <v>1314</v>
      </c>
    </row>
    <row r="580" spans="1:39" x14ac:dyDescent="0.3">
      <c r="A580" t="s">
        <v>24</v>
      </c>
      <c r="B580" t="s">
        <v>25</v>
      </c>
      <c r="C580" t="s">
        <v>26</v>
      </c>
      <c r="D580" t="s">
        <v>27</v>
      </c>
      <c r="E580" t="s">
        <v>28</v>
      </c>
      <c r="F580" t="s">
        <v>29</v>
      </c>
      <c r="G580" t="s">
        <v>115</v>
      </c>
      <c r="H580" t="s">
        <v>116</v>
      </c>
      <c r="I580" t="s">
        <v>117</v>
      </c>
      <c r="J580" t="s">
        <v>118</v>
      </c>
      <c r="K580" t="s">
        <v>129</v>
      </c>
      <c r="L580" t="s">
        <v>130</v>
      </c>
      <c r="M580" t="s">
        <v>217</v>
      </c>
      <c r="N580" t="s">
        <v>218</v>
      </c>
      <c r="O580" t="s">
        <v>251</v>
      </c>
      <c r="P580" t="s">
        <v>252</v>
      </c>
      <c r="Q580" t="s">
        <v>220</v>
      </c>
      <c r="R580" t="s">
        <v>253</v>
      </c>
      <c r="S580" t="s">
        <v>137</v>
      </c>
      <c r="T580" t="s">
        <v>138</v>
      </c>
      <c r="U580" t="s">
        <v>3434</v>
      </c>
      <c r="V580">
        <v>180000000</v>
      </c>
      <c r="W580">
        <v>0</v>
      </c>
      <c r="Y580">
        <v>0</v>
      </c>
      <c r="Z580">
        <v>0</v>
      </c>
      <c r="AA580">
        <v>0</v>
      </c>
      <c r="AB580">
        <v>180000000</v>
      </c>
      <c r="AC580" t="s">
        <v>3405</v>
      </c>
      <c r="AD580" t="s">
        <v>3435</v>
      </c>
      <c r="AE580" t="s">
        <v>3436</v>
      </c>
      <c r="AF580" t="s">
        <v>3437</v>
      </c>
      <c r="AG580" t="s">
        <v>136</v>
      </c>
      <c r="AJ580" t="s">
        <v>1311</v>
      </c>
      <c r="AK580" t="s">
        <v>3409</v>
      </c>
      <c r="AL580" t="s">
        <v>2026</v>
      </c>
      <c r="AM580" t="s">
        <v>1314</v>
      </c>
    </row>
    <row r="581" spans="1:39" x14ac:dyDescent="0.3">
      <c r="A581" t="s">
        <v>24</v>
      </c>
      <c r="B581" t="s">
        <v>25</v>
      </c>
      <c r="C581" t="s">
        <v>26</v>
      </c>
      <c r="D581" t="s">
        <v>27</v>
      </c>
      <c r="E581" t="s">
        <v>28</v>
      </c>
      <c r="F581" t="s">
        <v>29</v>
      </c>
      <c r="G581" t="s">
        <v>115</v>
      </c>
      <c r="H581" t="s">
        <v>116</v>
      </c>
      <c r="I581" t="s">
        <v>117</v>
      </c>
      <c r="J581" t="s">
        <v>118</v>
      </c>
      <c r="K581" t="s">
        <v>129</v>
      </c>
      <c r="L581" t="s">
        <v>130</v>
      </c>
      <c r="M581" t="s">
        <v>217</v>
      </c>
      <c r="N581" t="s">
        <v>218</v>
      </c>
      <c r="O581" t="s">
        <v>251</v>
      </c>
      <c r="P581" t="s">
        <v>252</v>
      </c>
      <c r="Q581" t="s">
        <v>220</v>
      </c>
      <c r="R581" t="s">
        <v>253</v>
      </c>
      <c r="S581" t="s">
        <v>137</v>
      </c>
      <c r="T581" t="s">
        <v>138</v>
      </c>
      <c r="U581" t="s">
        <v>3438</v>
      </c>
      <c r="V581">
        <v>180000000</v>
      </c>
      <c r="W581">
        <v>0</v>
      </c>
      <c r="Y581">
        <v>0</v>
      </c>
      <c r="Z581">
        <v>0</v>
      </c>
      <c r="AA581">
        <v>0</v>
      </c>
      <c r="AB581">
        <v>180000000</v>
      </c>
      <c r="AC581" t="s">
        <v>3405</v>
      </c>
      <c r="AD581" t="s">
        <v>3435</v>
      </c>
      <c r="AE581" t="s">
        <v>3439</v>
      </c>
      <c r="AF581" t="s">
        <v>3440</v>
      </c>
      <c r="AG581" t="s">
        <v>136</v>
      </c>
      <c r="AJ581" t="s">
        <v>1311</v>
      </c>
      <c r="AK581" t="s">
        <v>3409</v>
      </c>
      <c r="AL581" t="s">
        <v>2026</v>
      </c>
      <c r="AM581" t="s">
        <v>1314</v>
      </c>
    </row>
    <row r="582" spans="1:39" x14ac:dyDescent="0.3">
      <c r="A582" t="s">
        <v>24</v>
      </c>
      <c r="B582" t="s">
        <v>25</v>
      </c>
      <c r="C582" t="s">
        <v>26</v>
      </c>
      <c r="D582" t="s">
        <v>27</v>
      </c>
      <c r="E582" t="s">
        <v>28</v>
      </c>
      <c r="F582" t="s">
        <v>29</v>
      </c>
      <c r="G582" t="s">
        <v>115</v>
      </c>
      <c r="H582" t="s">
        <v>116</v>
      </c>
      <c r="I582" t="s">
        <v>117</v>
      </c>
      <c r="J582" t="s">
        <v>118</v>
      </c>
      <c r="K582" t="s">
        <v>129</v>
      </c>
      <c r="L582" t="s">
        <v>130</v>
      </c>
      <c r="M582" t="s">
        <v>217</v>
      </c>
      <c r="N582" t="s">
        <v>218</v>
      </c>
      <c r="O582" t="s">
        <v>251</v>
      </c>
      <c r="P582" t="s">
        <v>252</v>
      </c>
      <c r="Q582" t="s">
        <v>220</v>
      </c>
      <c r="R582" t="s">
        <v>253</v>
      </c>
      <c r="S582" t="s">
        <v>137</v>
      </c>
      <c r="T582" t="s">
        <v>138</v>
      </c>
      <c r="U582" t="s">
        <v>3441</v>
      </c>
      <c r="V582">
        <v>180000000</v>
      </c>
      <c r="W582">
        <v>0</v>
      </c>
      <c r="Y582">
        <v>0</v>
      </c>
      <c r="Z582">
        <v>0</v>
      </c>
      <c r="AA582">
        <v>0</v>
      </c>
      <c r="AB582">
        <v>180000000</v>
      </c>
      <c r="AC582" t="s">
        <v>3405</v>
      </c>
      <c r="AD582" t="s">
        <v>3435</v>
      </c>
      <c r="AE582" t="s">
        <v>3442</v>
      </c>
      <c r="AF582" t="s">
        <v>3443</v>
      </c>
      <c r="AG582" t="s">
        <v>136</v>
      </c>
      <c r="AJ582" t="s">
        <v>1311</v>
      </c>
      <c r="AK582" t="s">
        <v>3409</v>
      </c>
      <c r="AL582" t="s">
        <v>2026</v>
      </c>
      <c r="AM582" t="s">
        <v>1314</v>
      </c>
    </row>
    <row r="583" spans="1:39" x14ac:dyDescent="0.3">
      <c r="A583" t="s">
        <v>24</v>
      </c>
      <c r="B583" t="s">
        <v>25</v>
      </c>
      <c r="C583" t="s">
        <v>26</v>
      </c>
      <c r="D583" t="s">
        <v>27</v>
      </c>
      <c r="E583" t="s">
        <v>28</v>
      </c>
      <c r="F583" t="s">
        <v>29</v>
      </c>
      <c r="G583" t="s">
        <v>115</v>
      </c>
      <c r="H583" t="s">
        <v>116</v>
      </c>
      <c r="I583" t="s">
        <v>117</v>
      </c>
      <c r="J583" t="s">
        <v>118</v>
      </c>
      <c r="K583" t="s">
        <v>129</v>
      </c>
      <c r="L583" t="s">
        <v>130</v>
      </c>
      <c r="M583" t="s">
        <v>217</v>
      </c>
      <c r="N583" t="s">
        <v>218</v>
      </c>
      <c r="O583" t="s">
        <v>251</v>
      </c>
      <c r="P583" t="s">
        <v>252</v>
      </c>
      <c r="Q583" t="s">
        <v>220</v>
      </c>
      <c r="R583" t="s">
        <v>253</v>
      </c>
      <c r="S583" t="s">
        <v>57</v>
      </c>
      <c r="T583" t="s">
        <v>58</v>
      </c>
      <c r="U583" t="s">
        <v>3444</v>
      </c>
      <c r="V583">
        <v>47500000</v>
      </c>
      <c r="W583">
        <v>0</v>
      </c>
      <c r="Y583">
        <v>0</v>
      </c>
      <c r="Z583">
        <v>0</v>
      </c>
      <c r="AA583">
        <v>0</v>
      </c>
      <c r="AB583">
        <v>47500000</v>
      </c>
      <c r="AC583" t="s">
        <v>3405</v>
      </c>
      <c r="AD583" t="s">
        <v>3445</v>
      </c>
      <c r="AE583" t="s">
        <v>3446</v>
      </c>
      <c r="AF583" t="s">
        <v>3447</v>
      </c>
      <c r="AG583" t="s">
        <v>136</v>
      </c>
      <c r="AJ583" t="s">
        <v>1311</v>
      </c>
      <c r="AK583" t="s">
        <v>3409</v>
      </c>
      <c r="AL583" t="s">
        <v>1331</v>
      </c>
      <c r="AM583" t="s">
        <v>1314</v>
      </c>
    </row>
    <row r="584" spans="1:39" x14ac:dyDescent="0.3">
      <c r="A584" t="s">
        <v>24</v>
      </c>
      <c r="B584" t="s">
        <v>25</v>
      </c>
      <c r="C584" t="s">
        <v>26</v>
      </c>
      <c r="D584" t="s">
        <v>27</v>
      </c>
      <c r="E584" t="s">
        <v>28</v>
      </c>
      <c r="F584" t="s">
        <v>29</v>
      </c>
      <c r="G584" t="s">
        <v>115</v>
      </c>
      <c r="H584" t="s">
        <v>116</v>
      </c>
      <c r="I584" t="s">
        <v>117</v>
      </c>
      <c r="J584" t="s">
        <v>118</v>
      </c>
      <c r="K584" t="s">
        <v>129</v>
      </c>
      <c r="L584" t="s">
        <v>130</v>
      </c>
      <c r="M584" t="s">
        <v>217</v>
      </c>
      <c r="N584" t="s">
        <v>218</v>
      </c>
      <c r="O584" t="s">
        <v>251</v>
      </c>
      <c r="P584" t="s">
        <v>252</v>
      </c>
      <c r="Q584" t="s">
        <v>220</v>
      </c>
      <c r="R584" t="s">
        <v>253</v>
      </c>
      <c r="S584" t="s">
        <v>57</v>
      </c>
      <c r="T584" t="s">
        <v>58</v>
      </c>
      <c r="U584" t="s">
        <v>3448</v>
      </c>
      <c r="V584">
        <v>36000000</v>
      </c>
      <c r="W584">
        <v>0</v>
      </c>
      <c r="Y584">
        <v>0</v>
      </c>
      <c r="Z584">
        <v>0</v>
      </c>
      <c r="AA584">
        <v>0</v>
      </c>
      <c r="AB584">
        <v>36000000</v>
      </c>
      <c r="AC584" t="s">
        <v>3405</v>
      </c>
      <c r="AD584" t="s">
        <v>3445</v>
      </c>
      <c r="AE584" t="s">
        <v>3449</v>
      </c>
      <c r="AF584" t="s">
        <v>3450</v>
      </c>
      <c r="AG584" t="s">
        <v>136</v>
      </c>
      <c r="AJ584" t="s">
        <v>1311</v>
      </c>
      <c r="AK584" t="s">
        <v>3409</v>
      </c>
      <c r="AL584" t="s">
        <v>1331</v>
      </c>
      <c r="AM584" t="s">
        <v>1314</v>
      </c>
    </row>
    <row r="585" spans="1:39" x14ac:dyDescent="0.3">
      <c r="A585" t="s">
        <v>24</v>
      </c>
      <c r="B585" t="s">
        <v>25</v>
      </c>
      <c r="C585" t="s">
        <v>26</v>
      </c>
      <c r="D585" t="s">
        <v>27</v>
      </c>
      <c r="E585" t="s">
        <v>28</v>
      </c>
      <c r="F585" t="s">
        <v>29</v>
      </c>
      <c r="G585" t="s">
        <v>115</v>
      </c>
      <c r="H585" t="s">
        <v>116</v>
      </c>
      <c r="I585" t="s">
        <v>117</v>
      </c>
      <c r="J585" t="s">
        <v>118</v>
      </c>
      <c r="K585" t="s">
        <v>129</v>
      </c>
      <c r="L585" t="s">
        <v>130</v>
      </c>
      <c r="M585" t="s">
        <v>217</v>
      </c>
      <c r="N585" t="s">
        <v>218</v>
      </c>
      <c r="O585" t="s">
        <v>251</v>
      </c>
      <c r="P585" t="s">
        <v>252</v>
      </c>
      <c r="Q585" t="s">
        <v>258</v>
      </c>
      <c r="R585" t="s">
        <v>259</v>
      </c>
      <c r="S585" t="s">
        <v>254</v>
      </c>
      <c r="T585" t="s">
        <v>255</v>
      </c>
      <c r="U585" t="s">
        <v>3451</v>
      </c>
      <c r="V585">
        <v>60000000</v>
      </c>
      <c r="W585">
        <v>0</v>
      </c>
      <c r="Y585">
        <v>0</v>
      </c>
      <c r="Z585">
        <v>0</v>
      </c>
      <c r="AA585">
        <v>0</v>
      </c>
      <c r="AB585">
        <v>60000000</v>
      </c>
      <c r="AC585" t="s">
        <v>3452</v>
      </c>
      <c r="AD585" t="s">
        <v>3453</v>
      </c>
      <c r="AE585" t="s">
        <v>3454</v>
      </c>
      <c r="AF585" t="s">
        <v>3455</v>
      </c>
      <c r="AG585" t="s">
        <v>136</v>
      </c>
      <c r="AJ585" t="s">
        <v>1311</v>
      </c>
      <c r="AK585" t="s">
        <v>3409</v>
      </c>
      <c r="AL585" t="s">
        <v>3410</v>
      </c>
      <c r="AM585" t="s">
        <v>1314</v>
      </c>
    </row>
    <row r="586" spans="1:39" x14ac:dyDescent="0.3">
      <c r="A586" t="s">
        <v>24</v>
      </c>
      <c r="B586" t="s">
        <v>25</v>
      </c>
      <c r="C586" t="s">
        <v>26</v>
      </c>
      <c r="D586" t="s">
        <v>27</v>
      </c>
      <c r="E586" t="s">
        <v>28</v>
      </c>
      <c r="F586" t="s">
        <v>29</v>
      </c>
      <c r="G586" t="s">
        <v>115</v>
      </c>
      <c r="H586" t="s">
        <v>116</v>
      </c>
      <c r="I586" t="s">
        <v>117</v>
      </c>
      <c r="J586" t="s">
        <v>118</v>
      </c>
      <c r="K586" t="s">
        <v>129</v>
      </c>
      <c r="L586" t="s">
        <v>130</v>
      </c>
      <c r="M586" t="s">
        <v>217</v>
      </c>
      <c r="N586" t="s">
        <v>218</v>
      </c>
      <c r="O586" t="s">
        <v>251</v>
      </c>
      <c r="P586" t="s">
        <v>252</v>
      </c>
      <c r="Q586" t="s">
        <v>258</v>
      </c>
      <c r="R586" t="s">
        <v>259</v>
      </c>
      <c r="S586" t="s">
        <v>260</v>
      </c>
      <c r="T586" t="s">
        <v>261</v>
      </c>
      <c r="U586" t="s">
        <v>3456</v>
      </c>
      <c r="V586">
        <v>360000000</v>
      </c>
      <c r="W586">
        <v>0</v>
      </c>
      <c r="Y586">
        <v>0</v>
      </c>
      <c r="Z586">
        <v>0</v>
      </c>
      <c r="AA586">
        <v>0</v>
      </c>
      <c r="AB586">
        <v>360000000</v>
      </c>
      <c r="AC586" t="s">
        <v>3452</v>
      </c>
      <c r="AD586" t="s">
        <v>3457</v>
      </c>
      <c r="AE586" t="s">
        <v>3458</v>
      </c>
      <c r="AF586" t="s">
        <v>3459</v>
      </c>
      <c r="AG586" t="s">
        <v>136</v>
      </c>
      <c r="AJ586" t="s">
        <v>1311</v>
      </c>
      <c r="AK586" t="s">
        <v>3409</v>
      </c>
      <c r="AL586" t="s">
        <v>3460</v>
      </c>
      <c r="AM586" t="s">
        <v>1314</v>
      </c>
    </row>
    <row r="587" spans="1:39" x14ac:dyDescent="0.3">
      <c r="A587" t="s">
        <v>24</v>
      </c>
      <c r="B587" t="s">
        <v>25</v>
      </c>
      <c r="C587" t="s">
        <v>26</v>
      </c>
      <c r="D587" t="s">
        <v>27</v>
      </c>
      <c r="E587" t="s">
        <v>28</v>
      </c>
      <c r="F587" t="s">
        <v>29</v>
      </c>
      <c r="G587" t="s">
        <v>115</v>
      </c>
      <c r="H587" t="s">
        <v>116</v>
      </c>
      <c r="I587" t="s">
        <v>117</v>
      </c>
      <c r="J587" t="s">
        <v>118</v>
      </c>
      <c r="K587" t="s">
        <v>129</v>
      </c>
      <c r="L587" t="s">
        <v>130</v>
      </c>
      <c r="M587" t="s">
        <v>217</v>
      </c>
      <c r="N587" t="s">
        <v>218</v>
      </c>
      <c r="O587" t="s">
        <v>251</v>
      </c>
      <c r="P587" t="s">
        <v>252</v>
      </c>
      <c r="Q587" t="s">
        <v>258</v>
      </c>
      <c r="R587" t="s">
        <v>259</v>
      </c>
      <c r="S587" t="s">
        <v>194</v>
      </c>
      <c r="T587" t="s">
        <v>195</v>
      </c>
      <c r="U587" t="s">
        <v>3461</v>
      </c>
      <c r="V587">
        <v>132000000</v>
      </c>
      <c r="W587">
        <v>0</v>
      </c>
      <c r="Y587">
        <v>0</v>
      </c>
      <c r="Z587">
        <v>0</v>
      </c>
      <c r="AA587">
        <v>0</v>
      </c>
      <c r="AB587">
        <v>132000000</v>
      </c>
      <c r="AC587" t="s">
        <v>3452</v>
      </c>
      <c r="AD587" t="s">
        <v>3462</v>
      </c>
      <c r="AE587" t="s">
        <v>3463</v>
      </c>
      <c r="AF587" t="s">
        <v>3464</v>
      </c>
      <c r="AG587" t="s">
        <v>136</v>
      </c>
      <c r="AJ587" t="s">
        <v>1311</v>
      </c>
      <c r="AK587" t="s">
        <v>3409</v>
      </c>
      <c r="AL587" t="s">
        <v>2806</v>
      </c>
      <c r="AM587" t="s">
        <v>1314</v>
      </c>
    </row>
    <row r="588" spans="1:39" x14ac:dyDescent="0.3">
      <c r="A588" t="s">
        <v>24</v>
      </c>
      <c r="B588" t="s">
        <v>25</v>
      </c>
      <c r="C588" t="s">
        <v>26</v>
      </c>
      <c r="D588" t="s">
        <v>27</v>
      </c>
      <c r="E588" t="s">
        <v>28</v>
      </c>
      <c r="F588" t="s">
        <v>29</v>
      </c>
      <c r="G588" t="s">
        <v>115</v>
      </c>
      <c r="H588" t="s">
        <v>116</v>
      </c>
      <c r="I588" t="s">
        <v>117</v>
      </c>
      <c r="J588" t="s">
        <v>118</v>
      </c>
      <c r="K588" t="s">
        <v>129</v>
      </c>
      <c r="L588" t="s">
        <v>130</v>
      </c>
      <c r="M588" t="s">
        <v>217</v>
      </c>
      <c r="N588" t="s">
        <v>218</v>
      </c>
      <c r="O588" t="s">
        <v>251</v>
      </c>
      <c r="P588" t="s">
        <v>252</v>
      </c>
      <c r="Q588" t="s">
        <v>258</v>
      </c>
      <c r="R588" t="s">
        <v>259</v>
      </c>
      <c r="S588" t="s">
        <v>194</v>
      </c>
      <c r="T588" t="s">
        <v>195</v>
      </c>
      <c r="U588" t="s">
        <v>3465</v>
      </c>
      <c r="V588">
        <v>0</v>
      </c>
      <c r="W588">
        <v>0</v>
      </c>
      <c r="Y588">
        <v>0</v>
      </c>
      <c r="Z588">
        <v>0</v>
      </c>
      <c r="AA588">
        <v>0</v>
      </c>
      <c r="AB588">
        <v>0</v>
      </c>
      <c r="AC588" t="s">
        <v>3452</v>
      </c>
      <c r="AD588" t="s">
        <v>3462</v>
      </c>
      <c r="AE588" t="s">
        <v>3466</v>
      </c>
      <c r="AF588" t="s">
        <v>3467</v>
      </c>
      <c r="AG588" t="s">
        <v>136</v>
      </c>
      <c r="AJ588" t="s">
        <v>1311</v>
      </c>
      <c r="AK588" t="s">
        <v>3409</v>
      </c>
      <c r="AL588" t="s">
        <v>2806</v>
      </c>
      <c r="AM588" t="s">
        <v>1314</v>
      </c>
    </row>
    <row r="589" spans="1:39" x14ac:dyDescent="0.3">
      <c r="A589" t="s">
        <v>24</v>
      </c>
      <c r="B589" t="s">
        <v>25</v>
      </c>
      <c r="C589" t="s">
        <v>26</v>
      </c>
      <c r="D589" t="s">
        <v>27</v>
      </c>
      <c r="E589" t="s">
        <v>28</v>
      </c>
      <c r="F589" t="s">
        <v>29</v>
      </c>
      <c r="G589" t="s">
        <v>115</v>
      </c>
      <c r="H589" t="s">
        <v>116</v>
      </c>
      <c r="I589" t="s">
        <v>117</v>
      </c>
      <c r="J589" t="s">
        <v>118</v>
      </c>
      <c r="K589" t="s">
        <v>129</v>
      </c>
      <c r="L589" t="s">
        <v>130</v>
      </c>
      <c r="M589" t="s">
        <v>217</v>
      </c>
      <c r="N589" t="s">
        <v>218</v>
      </c>
      <c r="O589" t="s">
        <v>251</v>
      </c>
      <c r="P589" t="s">
        <v>252</v>
      </c>
      <c r="Q589" t="s">
        <v>262</v>
      </c>
      <c r="R589" t="s">
        <v>263</v>
      </c>
      <c r="S589" t="s">
        <v>264</v>
      </c>
      <c r="T589" t="s">
        <v>265</v>
      </c>
      <c r="U589" t="s">
        <v>3468</v>
      </c>
      <c r="V589">
        <v>360000000</v>
      </c>
      <c r="W589">
        <v>0</v>
      </c>
      <c r="Y589">
        <v>0</v>
      </c>
      <c r="Z589">
        <v>0</v>
      </c>
      <c r="AA589">
        <v>0</v>
      </c>
      <c r="AB589">
        <v>360000000</v>
      </c>
      <c r="AC589" t="s">
        <v>3469</v>
      </c>
      <c r="AD589" t="s">
        <v>3470</v>
      </c>
      <c r="AE589" t="s">
        <v>3471</v>
      </c>
      <c r="AF589" t="s">
        <v>3472</v>
      </c>
      <c r="AG589" t="s">
        <v>136</v>
      </c>
      <c r="AJ589" t="s">
        <v>1311</v>
      </c>
      <c r="AK589" t="s">
        <v>3409</v>
      </c>
      <c r="AL589" t="s">
        <v>3433</v>
      </c>
      <c r="AM589" t="s">
        <v>1486</v>
      </c>
    </row>
    <row r="590" spans="1:39" x14ac:dyDescent="0.3">
      <c r="A590" t="s">
        <v>24</v>
      </c>
      <c r="B590" t="s">
        <v>25</v>
      </c>
      <c r="C590" t="s">
        <v>26</v>
      </c>
      <c r="D590" t="s">
        <v>27</v>
      </c>
      <c r="E590" t="s">
        <v>28</v>
      </c>
      <c r="F590" t="s">
        <v>29</v>
      </c>
      <c r="G590" t="s">
        <v>115</v>
      </c>
      <c r="H590" t="s">
        <v>116</v>
      </c>
      <c r="I590" t="s">
        <v>117</v>
      </c>
      <c r="J590" t="s">
        <v>118</v>
      </c>
      <c r="K590" t="s">
        <v>129</v>
      </c>
      <c r="L590" t="s">
        <v>130</v>
      </c>
      <c r="M590" t="s">
        <v>217</v>
      </c>
      <c r="N590" t="s">
        <v>218</v>
      </c>
      <c r="O590" t="s">
        <v>251</v>
      </c>
      <c r="P590" t="s">
        <v>252</v>
      </c>
      <c r="Q590" t="s">
        <v>262</v>
      </c>
      <c r="R590" t="s">
        <v>263</v>
      </c>
      <c r="S590" t="s">
        <v>264</v>
      </c>
      <c r="T590" t="s">
        <v>265</v>
      </c>
      <c r="U590" t="s">
        <v>3473</v>
      </c>
      <c r="V590">
        <v>18000000</v>
      </c>
      <c r="W590">
        <v>0</v>
      </c>
      <c r="Y590">
        <v>0</v>
      </c>
      <c r="Z590">
        <v>0</v>
      </c>
      <c r="AA590">
        <v>0</v>
      </c>
      <c r="AB590">
        <v>18000000</v>
      </c>
      <c r="AC590" t="s">
        <v>3469</v>
      </c>
      <c r="AD590" t="s">
        <v>3470</v>
      </c>
      <c r="AE590" t="s">
        <v>3474</v>
      </c>
      <c r="AF590" t="s">
        <v>3475</v>
      </c>
      <c r="AG590" t="s">
        <v>136</v>
      </c>
      <c r="AJ590" t="s">
        <v>1311</v>
      </c>
      <c r="AK590" t="s">
        <v>3409</v>
      </c>
      <c r="AL590" t="s">
        <v>3433</v>
      </c>
      <c r="AM590" t="s">
        <v>1486</v>
      </c>
    </row>
    <row r="591" spans="1:39" x14ac:dyDescent="0.3">
      <c r="A591" t="s">
        <v>24</v>
      </c>
      <c r="B591" t="s">
        <v>25</v>
      </c>
      <c r="C591" t="s">
        <v>26</v>
      </c>
      <c r="D591" t="s">
        <v>27</v>
      </c>
      <c r="E591" t="s">
        <v>28</v>
      </c>
      <c r="F591" t="s">
        <v>29</v>
      </c>
      <c r="G591" t="s">
        <v>115</v>
      </c>
      <c r="H591" t="s">
        <v>116</v>
      </c>
      <c r="I591" t="s">
        <v>117</v>
      </c>
      <c r="J591" t="s">
        <v>118</v>
      </c>
      <c r="K591" t="s">
        <v>129</v>
      </c>
      <c r="L591" t="s">
        <v>130</v>
      </c>
      <c r="M591" t="s">
        <v>217</v>
      </c>
      <c r="N591" t="s">
        <v>218</v>
      </c>
      <c r="O591" t="s">
        <v>251</v>
      </c>
      <c r="P591" t="s">
        <v>252</v>
      </c>
      <c r="Q591" t="s">
        <v>262</v>
      </c>
      <c r="R591" t="s">
        <v>263</v>
      </c>
      <c r="S591" t="s">
        <v>264</v>
      </c>
      <c r="T591" t="s">
        <v>265</v>
      </c>
      <c r="U591" t="s">
        <v>3476</v>
      </c>
      <c r="V591">
        <v>100000000</v>
      </c>
      <c r="W591">
        <v>0</v>
      </c>
      <c r="Y591">
        <v>0</v>
      </c>
      <c r="Z591">
        <v>0</v>
      </c>
      <c r="AA591">
        <v>0</v>
      </c>
      <c r="AB591">
        <v>100000000</v>
      </c>
      <c r="AC591" t="s">
        <v>3469</v>
      </c>
      <c r="AD591" t="s">
        <v>3470</v>
      </c>
      <c r="AE591" t="s">
        <v>3477</v>
      </c>
      <c r="AF591" t="s">
        <v>3478</v>
      </c>
      <c r="AG591" t="s">
        <v>136</v>
      </c>
      <c r="AJ591" t="s">
        <v>1311</v>
      </c>
      <c r="AK591" t="s">
        <v>3409</v>
      </c>
      <c r="AL591" t="s">
        <v>3433</v>
      </c>
      <c r="AM591" t="s">
        <v>1486</v>
      </c>
    </row>
    <row r="592" spans="1:39" x14ac:dyDescent="0.3">
      <c r="A592" t="s">
        <v>24</v>
      </c>
      <c r="B592" t="s">
        <v>25</v>
      </c>
      <c r="C592" t="s">
        <v>26</v>
      </c>
      <c r="D592" t="s">
        <v>27</v>
      </c>
      <c r="E592" t="s">
        <v>28</v>
      </c>
      <c r="F592" t="s">
        <v>29</v>
      </c>
      <c r="G592" t="s">
        <v>115</v>
      </c>
      <c r="H592" t="s">
        <v>116</v>
      </c>
      <c r="I592" t="s">
        <v>117</v>
      </c>
      <c r="J592" t="s">
        <v>118</v>
      </c>
      <c r="K592" t="s">
        <v>129</v>
      </c>
      <c r="L592" t="s">
        <v>130</v>
      </c>
      <c r="M592" t="s">
        <v>217</v>
      </c>
      <c r="N592" t="s">
        <v>218</v>
      </c>
      <c r="O592" t="s">
        <v>251</v>
      </c>
      <c r="P592" t="s">
        <v>252</v>
      </c>
      <c r="Q592" t="s">
        <v>262</v>
      </c>
      <c r="R592" t="s">
        <v>263</v>
      </c>
      <c r="S592" t="s">
        <v>266</v>
      </c>
      <c r="T592" t="s">
        <v>267</v>
      </c>
      <c r="U592" t="s">
        <v>3479</v>
      </c>
      <c r="V592">
        <v>29125000</v>
      </c>
      <c r="W592">
        <v>0</v>
      </c>
      <c r="Y592">
        <v>0</v>
      </c>
      <c r="Z592">
        <v>0</v>
      </c>
      <c r="AA592">
        <v>0</v>
      </c>
      <c r="AB592">
        <v>29125000</v>
      </c>
      <c r="AC592" t="s">
        <v>3469</v>
      </c>
      <c r="AD592" t="s">
        <v>3480</v>
      </c>
      <c r="AE592" t="s">
        <v>3481</v>
      </c>
      <c r="AF592" t="s">
        <v>3482</v>
      </c>
      <c r="AG592" t="s">
        <v>136</v>
      </c>
      <c r="AJ592" t="s">
        <v>1311</v>
      </c>
      <c r="AK592" t="s">
        <v>3409</v>
      </c>
      <c r="AL592" t="s">
        <v>3483</v>
      </c>
      <c r="AM592" t="s">
        <v>1314</v>
      </c>
    </row>
    <row r="593" spans="1:39" x14ac:dyDescent="0.3">
      <c r="A593" t="s">
        <v>24</v>
      </c>
      <c r="B593" t="s">
        <v>25</v>
      </c>
      <c r="C593" t="s">
        <v>26</v>
      </c>
      <c r="D593" t="s">
        <v>27</v>
      </c>
      <c r="E593" t="s">
        <v>28</v>
      </c>
      <c r="F593" t="s">
        <v>29</v>
      </c>
      <c r="G593" t="s">
        <v>115</v>
      </c>
      <c r="H593" t="s">
        <v>116</v>
      </c>
      <c r="I593" t="s">
        <v>117</v>
      </c>
      <c r="J593" t="s">
        <v>118</v>
      </c>
      <c r="K593" t="s">
        <v>129</v>
      </c>
      <c r="L593" t="s">
        <v>130</v>
      </c>
      <c r="M593" t="s">
        <v>217</v>
      </c>
      <c r="N593" t="s">
        <v>218</v>
      </c>
      <c r="O593" t="s">
        <v>251</v>
      </c>
      <c r="P593" t="s">
        <v>252</v>
      </c>
      <c r="Q593" t="s">
        <v>262</v>
      </c>
      <c r="R593" t="s">
        <v>263</v>
      </c>
      <c r="S593" t="s">
        <v>268</v>
      </c>
      <c r="T593" t="s">
        <v>269</v>
      </c>
      <c r="U593" t="s">
        <v>3484</v>
      </c>
      <c r="V593">
        <v>91250000</v>
      </c>
      <c r="W593">
        <v>0</v>
      </c>
      <c r="Y593">
        <v>0</v>
      </c>
      <c r="Z593">
        <v>0</v>
      </c>
      <c r="AA593">
        <v>0</v>
      </c>
      <c r="AB593">
        <v>91250000</v>
      </c>
      <c r="AC593" t="s">
        <v>3469</v>
      </c>
      <c r="AD593" t="s">
        <v>3485</v>
      </c>
      <c r="AE593" t="s">
        <v>3486</v>
      </c>
      <c r="AF593" t="s">
        <v>3487</v>
      </c>
      <c r="AG593" t="s">
        <v>136</v>
      </c>
      <c r="AJ593" t="s">
        <v>1311</v>
      </c>
      <c r="AK593" t="s">
        <v>3409</v>
      </c>
      <c r="AL593" t="s">
        <v>3483</v>
      </c>
      <c r="AM593" t="s">
        <v>1314</v>
      </c>
    </row>
    <row r="594" spans="1:39" x14ac:dyDescent="0.3">
      <c r="A594" t="s">
        <v>24</v>
      </c>
      <c r="B594" t="s">
        <v>25</v>
      </c>
      <c r="C594" t="s">
        <v>26</v>
      </c>
      <c r="D594" t="s">
        <v>27</v>
      </c>
      <c r="E594" t="s">
        <v>28</v>
      </c>
      <c r="F594" t="s">
        <v>29</v>
      </c>
      <c r="G594" t="s">
        <v>115</v>
      </c>
      <c r="H594" t="s">
        <v>116</v>
      </c>
      <c r="I594" t="s">
        <v>117</v>
      </c>
      <c r="J594" t="s">
        <v>118</v>
      </c>
      <c r="K594" t="s">
        <v>129</v>
      </c>
      <c r="L594" t="s">
        <v>130</v>
      </c>
      <c r="M594" t="s">
        <v>217</v>
      </c>
      <c r="N594" t="s">
        <v>218</v>
      </c>
      <c r="O594" t="s">
        <v>251</v>
      </c>
      <c r="P594" t="s">
        <v>252</v>
      </c>
      <c r="Q594" t="s">
        <v>262</v>
      </c>
      <c r="R594" t="s">
        <v>263</v>
      </c>
      <c r="S594" t="s">
        <v>268</v>
      </c>
      <c r="T594" t="s">
        <v>269</v>
      </c>
      <c r="U594" t="s">
        <v>3488</v>
      </c>
      <c r="V594">
        <v>37500000</v>
      </c>
      <c r="W594">
        <v>0</v>
      </c>
      <c r="Y594">
        <v>0</v>
      </c>
      <c r="Z594">
        <v>0</v>
      </c>
      <c r="AA594">
        <v>0</v>
      </c>
      <c r="AB594">
        <v>37500000</v>
      </c>
      <c r="AC594" t="s">
        <v>3469</v>
      </c>
      <c r="AD594" t="s">
        <v>3485</v>
      </c>
      <c r="AE594" t="s">
        <v>3489</v>
      </c>
      <c r="AF594" t="s">
        <v>3490</v>
      </c>
      <c r="AG594" t="s">
        <v>136</v>
      </c>
      <c r="AJ594" t="s">
        <v>1311</v>
      </c>
      <c r="AK594" t="s">
        <v>3409</v>
      </c>
      <c r="AL594" t="s">
        <v>3483</v>
      </c>
      <c r="AM594" t="s">
        <v>1314</v>
      </c>
    </row>
    <row r="595" spans="1:39" x14ac:dyDescent="0.3">
      <c r="A595" t="s">
        <v>24</v>
      </c>
      <c r="B595" t="s">
        <v>25</v>
      </c>
      <c r="C595" t="s">
        <v>26</v>
      </c>
      <c r="D595" t="s">
        <v>27</v>
      </c>
      <c r="E595" t="s">
        <v>28</v>
      </c>
      <c r="F595" t="s">
        <v>29</v>
      </c>
      <c r="G595" t="s">
        <v>115</v>
      </c>
      <c r="H595" t="s">
        <v>116</v>
      </c>
      <c r="I595" t="s">
        <v>117</v>
      </c>
      <c r="J595" t="s">
        <v>118</v>
      </c>
      <c r="K595" t="s">
        <v>129</v>
      </c>
      <c r="L595" t="s">
        <v>130</v>
      </c>
      <c r="M595" t="s">
        <v>217</v>
      </c>
      <c r="N595" t="s">
        <v>218</v>
      </c>
      <c r="O595" t="s">
        <v>251</v>
      </c>
      <c r="P595" t="s">
        <v>252</v>
      </c>
      <c r="Q595" t="s">
        <v>262</v>
      </c>
      <c r="R595" t="s">
        <v>263</v>
      </c>
      <c r="S595" t="s">
        <v>268</v>
      </c>
      <c r="T595" t="s">
        <v>269</v>
      </c>
      <c r="U595" t="s">
        <v>3491</v>
      </c>
      <c r="V595">
        <v>10000000</v>
      </c>
      <c r="W595">
        <v>0</v>
      </c>
      <c r="Y595">
        <v>0</v>
      </c>
      <c r="Z595">
        <v>0</v>
      </c>
      <c r="AA595">
        <v>0</v>
      </c>
      <c r="AB595">
        <v>10000000</v>
      </c>
      <c r="AC595" t="s">
        <v>3469</v>
      </c>
      <c r="AD595" t="s">
        <v>3485</v>
      </c>
      <c r="AE595" t="s">
        <v>3492</v>
      </c>
      <c r="AF595" t="s">
        <v>3493</v>
      </c>
      <c r="AG595" t="s">
        <v>136</v>
      </c>
      <c r="AJ595" t="s">
        <v>1311</v>
      </c>
      <c r="AK595" t="s">
        <v>3409</v>
      </c>
      <c r="AL595" t="s">
        <v>3483</v>
      </c>
      <c r="AM595" t="s">
        <v>1314</v>
      </c>
    </row>
    <row r="596" spans="1:39" x14ac:dyDescent="0.3">
      <c r="A596" t="s">
        <v>24</v>
      </c>
      <c r="B596" t="s">
        <v>25</v>
      </c>
      <c r="C596" t="s">
        <v>26</v>
      </c>
      <c r="D596" t="s">
        <v>27</v>
      </c>
      <c r="E596" t="s">
        <v>28</v>
      </c>
      <c r="F596" t="s">
        <v>29</v>
      </c>
      <c r="G596" t="s">
        <v>115</v>
      </c>
      <c r="H596" t="s">
        <v>116</v>
      </c>
      <c r="I596" t="s">
        <v>117</v>
      </c>
      <c r="J596" t="s">
        <v>118</v>
      </c>
      <c r="K596" t="s">
        <v>129</v>
      </c>
      <c r="L596" t="s">
        <v>130</v>
      </c>
      <c r="M596" t="s">
        <v>217</v>
      </c>
      <c r="N596" t="s">
        <v>218</v>
      </c>
      <c r="O596" t="s">
        <v>251</v>
      </c>
      <c r="P596" t="s">
        <v>252</v>
      </c>
      <c r="Q596" t="s">
        <v>262</v>
      </c>
      <c r="R596" t="s">
        <v>263</v>
      </c>
      <c r="S596" t="s">
        <v>268</v>
      </c>
      <c r="T596" t="s">
        <v>269</v>
      </c>
      <c r="U596" t="s">
        <v>3494</v>
      </c>
      <c r="V596">
        <v>25000000</v>
      </c>
      <c r="W596">
        <v>0</v>
      </c>
      <c r="Y596">
        <v>0</v>
      </c>
      <c r="Z596">
        <v>0</v>
      </c>
      <c r="AA596">
        <v>0</v>
      </c>
      <c r="AB596">
        <v>25000000</v>
      </c>
      <c r="AC596" t="s">
        <v>3469</v>
      </c>
      <c r="AD596" t="s">
        <v>3485</v>
      </c>
      <c r="AE596" t="s">
        <v>3495</v>
      </c>
      <c r="AF596" t="s">
        <v>3496</v>
      </c>
      <c r="AG596" t="s">
        <v>136</v>
      </c>
      <c r="AJ596" t="s">
        <v>1311</v>
      </c>
      <c r="AK596" t="s">
        <v>3409</v>
      </c>
      <c r="AL596" t="s">
        <v>3483</v>
      </c>
      <c r="AM596" t="s">
        <v>1314</v>
      </c>
    </row>
    <row r="597" spans="1:39" x14ac:dyDescent="0.3">
      <c r="A597" t="s">
        <v>24</v>
      </c>
      <c r="B597" t="s">
        <v>25</v>
      </c>
      <c r="C597" t="s">
        <v>26</v>
      </c>
      <c r="D597" t="s">
        <v>27</v>
      </c>
      <c r="E597" t="s">
        <v>28</v>
      </c>
      <c r="F597" t="s">
        <v>29</v>
      </c>
      <c r="G597" t="s">
        <v>115</v>
      </c>
      <c r="H597" t="s">
        <v>116</v>
      </c>
      <c r="I597" t="s">
        <v>117</v>
      </c>
      <c r="J597" t="s">
        <v>118</v>
      </c>
      <c r="K597" t="s">
        <v>129</v>
      </c>
      <c r="L597" t="s">
        <v>130</v>
      </c>
      <c r="M597" t="s">
        <v>217</v>
      </c>
      <c r="N597" t="s">
        <v>218</v>
      </c>
      <c r="O597" t="s">
        <v>251</v>
      </c>
      <c r="P597" t="s">
        <v>252</v>
      </c>
      <c r="Q597" t="s">
        <v>262</v>
      </c>
      <c r="R597" t="s">
        <v>263</v>
      </c>
      <c r="S597" t="s">
        <v>268</v>
      </c>
      <c r="T597" t="s">
        <v>269</v>
      </c>
      <c r="U597" t="s">
        <v>3497</v>
      </c>
      <c r="V597">
        <v>125000000</v>
      </c>
      <c r="W597">
        <v>0</v>
      </c>
      <c r="Y597">
        <v>0</v>
      </c>
      <c r="Z597">
        <v>0</v>
      </c>
      <c r="AA597">
        <v>0</v>
      </c>
      <c r="AB597">
        <v>125000000</v>
      </c>
      <c r="AC597" t="s">
        <v>3469</v>
      </c>
      <c r="AD597" t="s">
        <v>3485</v>
      </c>
      <c r="AE597" t="s">
        <v>3498</v>
      </c>
      <c r="AF597" t="s">
        <v>3499</v>
      </c>
      <c r="AG597" t="s">
        <v>136</v>
      </c>
      <c r="AJ597" t="s">
        <v>1311</v>
      </c>
      <c r="AK597" t="s">
        <v>3409</v>
      </c>
      <c r="AL597" t="s">
        <v>3483</v>
      </c>
      <c r="AM597" t="s">
        <v>1314</v>
      </c>
    </row>
    <row r="598" spans="1:39" x14ac:dyDescent="0.3">
      <c r="A598" t="s">
        <v>24</v>
      </c>
      <c r="B598" t="s">
        <v>25</v>
      </c>
      <c r="C598" t="s">
        <v>26</v>
      </c>
      <c r="D598" t="s">
        <v>27</v>
      </c>
      <c r="E598" t="s">
        <v>28</v>
      </c>
      <c r="F598" t="s">
        <v>29</v>
      </c>
      <c r="G598" t="s">
        <v>115</v>
      </c>
      <c r="H598" t="s">
        <v>116</v>
      </c>
      <c r="I598" t="s">
        <v>117</v>
      </c>
      <c r="J598" t="s">
        <v>118</v>
      </c>
      <c r="K598" t="s">
        <v>129</v>
      </c>
      <c r="L598" t="s">
        <v>130</v>
      </c>
      <c r="M598" t="s">
        <v>217</v>
      </c>
      <c r="N598" t="s">
        <v>218</v>
      </c>
      <c r="O598" t="s">
        <v>251</v>
      </c>
      <c r="P598" t="s">
        <v>252</v>
      </c>
      <c r="Q598" t="s">
        <v>262</v>
      </c>
      <c r="R598" t="s">
        <v>263</v>
      </c>
      <c r="S598" t="s">
        <v>268</v>
      </c>
      <c r="T598" t="s">
        <v>269</v>
      </c>
      <c r="U598" t="s">
        <v>3500</v>
      </c>
      <c r="V598">
        <v>40000000</v>
      </c>
      <c r="W598">
        <v>0</v>
      </c>
      <c r="Y598">
        <v>0</v>
      </c>
      <c r="Z598">
        <v>0</v>
      </c>
      <c r="AA598">
        <v>0</v>
      </c>
      <c r="AB598">
        <v>40000000</v>
      </c>
      <c r="AC598" t="s">
        <v>3469</v>
      </c>
      <c r="AD598" t="s">
        <v>3485</v>
      </c>
      <c r="AE598" t="s">
        <v>3501</v>
      </c>
      <c r="AF598" t="s">
        <v>3502</v>
      </c>
      <c r="AG598" t="s">
        <v>136</v>
      </c>
      <c r="AJ598" t="s">
        <v>1311</v>
      </c>
      <c r="AK598" t="s">
        <v>3409</v>
      </c>
      <c r="AL598" t="s">
        <v>3483</v>
      </c>
      <c r="AM598" t="s">
        <v>1314</v>
      </c>
    </row>
    <row r="599" spans="1:39" x14ac:dyDescent="0.3">
      <c r="A599" t="s">
        <v>24</v>
      </c>
      <c r="B599" t="s">
        <v>25</v>
      </c>
      <c r="C599" t="s">
        <v>26</v>
      </c>
      <c r="D599" t="s">
        <v>27</v>
      </c>
      <c r="E599" t="s">
        <v>28</v>
      </c>
      <c r="F599" t="s">
        <v>29</v>
      </c>
      <c r="G599" t="s">
        <v>115</v>
      </c>
      <c r="H599" t="s">
        <v>116</v>
      </c>
      <c r="I599" t="s">
        <v>117</v>
      </c>
      <c r="J599" t="s">
        <v>118</v>
      </c>
      <c r="K599" t="s">
        <v>129</v>
      </c>
      <c r="L599" t="s">
        <v>130</v>
      </c>
      <c r="M599" t="s">
        <v>217</v>
      </c>
      <c r="N599" t="s">
        <v>218</v>
      </c>
      <c r="O599" t="s">
        <v>251</v>
      </c>
      <c r="P599" t="s">
        <v>252</v>
      </c>
      <c r="Q599" t="s">
        <v>262</v>
      </c>
      <c r="R599" t="s">
        <v>263</v>
      </c>
      <c r="S599" t="s">
        <v>268</v>
      </c>
      <c r="T599" t="s">
        <v>269</v>
      </c>
      <c r="U599" t="s">
        <v>3503</v>
      </c>
      <c r="V599">
        <v>38730000</v>
      </c>
      <c r="W599">
        <v>0</v>
      </c>
      <c r="Y599">
        <v>0</v>
      </c>
      <c r="Z599">
        <v>0</v>
      </c>
      <c r="AA599">
        <v>0</v>
      </c>
      <c r="AB599">
        <v>38730000</v>
      </c>
      <c r="AC599" t="s">
        <v>3469</v>
      </c>
      <c r="AD599" t="s">
        <v>3485</v>
      </c>
      <c r="AE599" t="s">
        <v>3504</v>
      </c>
      <c r="AF599" t="s">
        <v>3505</v>
      </c>
      <c r="AG599" t="s">
        <v>136</v>
      </c>
      <c r="AJ599" t="s">
        <v>1311</v>
      </c>
      <c r="AK599" t="s">
        <v>3409</v>
      </c>
      <c r="AL599" t="s">
        <v>3483</v>
      </c>
      <c r="AM599" t="s">
        <v>1314</v>
      </c>
    </row>
    <row r="600" spans="1:39" x14ac:dyDescent="0.3">
      <c r="A600" t="s">
        <v>24</v>
      </c>
      <c r="B600" t="s">
        <v>25</v>
      </c>
      <c r="C600" t="s">
        <v>26</v>
      </c>
      <c r="D600" t="s">
        <v>27</v>
      </c>
      <c r="E600" t="s">
        <v>28</v>
      </c>
      <c r="F600" t="s">
        <v>29</v>
      </c>
      <c r="G600" t="s">
        <v>115</v>
      </c>
      <c r="H600" t="s">
        <v>116</v>
      </c>
      <c r="I600" t="s">
        <v>117</v>
      </c>
      <c r="J600" t="s">
        <v>118</v>
      </c>
      <c r="K600" t="s">
        <v>129</v>
      </c>
      <c r="L600" t="s">
        <v>130</v>
      </c>
      <c r="M600" t="s">
        <v>217</v>
      </c>
      <c r="N600" t="s">
        <v>218</v>
      </c>
      <c r="O600" t="s">
        <v>251</v>
      </c>
      <c r="P600" t="s">
        <v>252</v>
      </c>
      <c r="Q600" t="s">
        <v>262</v>
      </c>
      <c r="R600" t="s">
        <v>263</v>
      </c>
      <c r="S600" t="s">
        <v>268</v>
      </c>
      <c r="T600" t="s">
        <v>269</v>
      </c>
      <c r="U600" t="s">
        <v>3506</v>
      </c>
      <c r="V600">
        <v>235550000</v>
      </c>
      <c r="W600">
        <v>0</v>
      </c>
      <c r="Y600">
        <v>0</v>
      </c>
      <c r="Z600">
        <v>0</v>
      </c>
      <c r="AA600">
        <v>0</v>
      </c>
      <c r="AB600">
        <v>235550000</v>
      </c>
      <c r="AC600" t="s">
        <v>3469</v>
      </c>
      <c r="AD600" t="s">
        <v>3485</v>
      </c>
      <c r="AE600" t="s">
        <v>3507</v>
      </c>
      <c r="AF600" t="s">
        <v>3508</v>
      </c>
      <c r="AG600" t="s">
        <v>136</v>
      </c>
      <c r="AJ600" t="s">
        <v>1311</v>
      </c>
      <c r="AK600" t="s">
        <v>3409</v>
      </c>
      <c r="AL600" t="s">
        <v>3483</v>
      </c>
      <c r="AM600" t="s">
        <v>1314</v>
      </c>
    </row>
    <row r="601" spans="1:39" x14ac:dyDescent="0.3">
      <c r="A601" t="s">
        <v>24</v>
      </c>
      <c r="B601" t="s">
        <v>25</v>
      </c>
      <c r="C601" t="s">
        <v>26</v>
      </c>
      <c r="D601" t="s">
        <v>27</v>
      </c>
      <c r="E601" t="s">
        <v>28</v>
      </c>
      <c r="F601" t="s">
        <v>29</v>
      </c>
      <c r="G601" t="s">
        <v>115</v>
      </c>
      <c r="H601" t="s">
        <v>116</v>
      </c>
      <c r="I601" t="s">
        <v>117</v>
      </c>
      <c r="J601" t="s">
        <v>118</v>
      </c>
      <c r="K601" t="s">
        <v>129</v>
      </c>
      <c r="L601" t="s">
        <v>130</v>
      </c>
      <c r="M601" t="s">
        <v>217</v>
      </c>
      <c r="N601" t="s">
        <v>218</v>
      </c>
      <c r="O601" t="s">
        <v>251</v>
      </c>
      <c r="P601" t="s">
        <v>252</v>
      </c>
      <c r="Q601" t="s">
        <v>262</v>
      </c>
      <c r="R601" t="s">
        <v>263</v>
      </c>
      <c r="S601" t="s">
        <v>268</v>
      </c>
      <c r="T601" t="s">
        <v>269</v>
      </c>
      <c r="U601" t="s">
        <v>3509</v>
      </c>
      <c r="V601">
        <v>50000000</v>
      </c>
      <c r="W601">
        <v>0</v>
      </c>
      <c r="Y601">
        <v>0</v>
      </c>
      <c r="Z601">
        <v>0</v>
      </c>
      <c r="AA601">
        <v>0</v>
      </c>
      <c r="AB601">
        <v>50000000</v>
      </c>
      <c r="AC601" t="s">
        <v>3469</v>
      </c>
      <c r="AD601" t="s">
        <v>3485</v>
      </c>
      <c r="AE601" t="s">
        <v>3510</v>
      </c>
      <c r="AF601" t="s">
        <v>3511</v>
      </c>
      <c r="AG601" t="s">
        <v>136</v>
      </c>
      <c r="AJ601" t="s">
        <v>1311</v>
      </c>
      <c r="AK601" t="s">
        <v>3409</v>
      </c>
      <c r="AL601" t="s">
        <v>3483</v>
      </c>
      <c r="AM601" t="s">
        <v>1314</v>
      </c>
    </row>
    <row r="602" spans="1:39" x14ac:dyDescent="0.3">
      <c r="A602" t="s">
        <v>24</v>
      </c>
      <c r="B602" t="s">
        <v>25</v>
      </c>
      <c r="C602" t="s">
        <v>26</v>
      </c>
      <c r="D602" t="s">
        <v>27</v>
      </c>
      <c r="E602" t="s">
        <v>28</v>
      </c>
      <c r="F602" t="s">
        <v>29</v>
      </c>
      <c r="G602" t="s">
        <v>115</v>
      </c>
      <c r="H602" t="s">
        <v>116</v>
      </c>
      <c r="I602" t="s">
        <v>117</v>
      </c>
      <c r="J602" t="s">
        <v>118</v>
      </c>
      <c r="K602" t="s">
        <v>129</v>
      </c>
      <c r="L602" t="s">
        <v>130</v>
      </c>
      <c r="M602" t="s">
        <v>217</v>
      </c>
      <c r="N602" t="s">
        <v>218</v>
      </c>
      <c r="O602" t="s">
        <v>251</v>
      </c>
      <c r="P602" t="s">
        <v>252</v>
      </c>
      <c r="Q602" t="s">
        <v>262</v>
      </c>
      <c r="R602" t="s">
        <v>263</v>
      </c>
      <c r="S602" t="s">
        <v>268</v>
      </c>
      <c r="T602" t="s">
        <v>269</v>
      </c>
      <c r="U602" t="s">
        <v>3512</v>
      </c>
      <c r="V602">
        <v>73000000</v>
      </c>
      <c r="W602">
        <v>0</v>
      </c>
      <c r="Y602">
        <v>0</v>
      </c>
      <c r="Z602">
        <v>0</v>
      </c>
      <c r="AA602">
        <v>0</v>
      </c>
      <c r="AB602">
        <v>73000000</v>
      </c>
      <c r="AC602" t="s">
        <v>3469</v>
      </c>
      <c r="AD602" t="s">
        <v>3485</v>
      </c>
      <c r="AE602" t="s">
        <v>3513</v>
      </c>
      <c r="AF602" t="s">
        <v>3514</v>
      </c>
      <c r="AG602" t="s">
        <v>136</v>
      </c>
      <c r="AJ602" t="s">
        <v>1311</v>
      </c>
      <c r="AK602" t="s">
        <v>3409</v>
      </c>
      <c r="AL602" t="s">
        <v>3483</v>
      </c>
      <c r="AM602" t="s">
        <v>1314</v>
      </c>
    </row>
    <row r="603" spans="1:39" x14ac:dyDescent="0.3">
      <c r="A603" t="s">
        <v>24</v>
      </c>
      <c r="B603" t="s">
        <v>25</v>
      </c>
      <c r="C603" t="s">
        <v>26</v>
      </c>
      <c r="D603" t="s">
        <v>27</v>
      </c>
      <c r="E603" t="s">
        <v>28</v>
      </c>
      <c r="F603" t="s">
        <v>29</v>
      </c>
      <c r="G603" t="s">
        <v>115</v>
      </c>
      <c r="H603" t="s">
        <v>116</v>
      </c>
      <c r="I603" t="s">
        <v>117</v>
      </c>
      <c r="J603" t="s">
        <v>118</v>
      </c>
      <c r="K603" t="s">
        <v>129</v>
      </c>
      <c r="L603" t="s">
        <v>130</v>
      </c>
      <c r="M603" t="s">
        <v>217</v>
      </c>
      <c r="N603" t="s">
        <v>218</v>
      </c>
      <c r="O603" t="s">
        <v>251</v>
      </c>
      <c r="P603" t="s">
        <v>252</v>
      </c>
      <c r="Q603" t="s">
        <v>262</v>
      </c>
      <c r="R603" t="s">
        <v>263</v>
      </c>
      <c r="S603" t="s">
        <v>268</v>
      </c>
      <c r="T603" t="s">
        <v>269</v>
      </c>
      <c r="U603" t="s">
        <v>3515</v>
      </c>
      <c r="V603">
        <v>91000000</v>
      </c>
      <c r="W603">
        <v>0</v>
      </c>
      <c r="Y603">
        <v>0</v>
      </c>
      <c r="Z603">
        <v>0</v>
      </c>
      <c r="AA603">
        <v>0</v>
      </c>
      <c r="AB603">
        <v>91000000</v>
      </c>
      <c r="AC603" t="s">
        <v>3469</v>
      </c>
      <c r="AD603" t="s">
        <v>3485</v>
      </c>
      <c r="AE603" t="s">
        <v>3516</v>
      </c>
      <c r="AF603" t="s">
        <v>3517</v>
      </c>
      <c r="AG603" t="s">
        <v>136</v>
      </c>
      <c r="AJ603" t="s">
        <v>1311</v>
      </c>
      <c r="AK603" t="s">
        <v>3409</v>
      </c>
      <c r="AL603" t="s">
        <v>3483</v>
      </c>
      <c r="AM603" t="s">
        <v>1314</v>
      </c>
    </row>
    <row r="604" spans="1:39" x14ac:dyDescent="0.3">
      <c r="A604" t="s">
        <v>24</v>
      </c>
      <c r="B604" t="s">
        <v>25</v>
      </c>
      <c r="C604" t="s">
        <v>26</v>
      </c>
      <c r="D604" t="s">
        <v>27</v>
      </c>
      <c r="E604" t="s">
        <v>28</v>
      </c>
      <c r="F604" t="s">
        <v>29</v>
      </c>
      <c r="G604" t="s">
        <v>115</v>
      </c>
      <c r="H604" t="s">
        <v>116</v>
      </c>
      <c r="I604" t="s">
        <v>117</v>
      </c>
      <c r="J604" t="s">
        <v>118</v>
      </c>
      <c r="K604" t="s">
        <v>129</v>
      </c>
      <c r="L604" t="s">
        <v>130</v>
      </c>
      <c r="M604" t="s">
        <v>217</v>
      </c>
      <c r="N604" t="s">
        <v>218</v>
      </c>
      <c r="O604" t="s">
        <v>251</v>
      </c>
      <c r="P604" t="s">
        <v>252</v>
      </c>
      <c r="Q604" t="s">
        <v>262</v>
      </c>
      <c r="R604" t="s">
        <v>263</v>
      </c>
      <c r="S604" t="s">
        <v>268</v>
      </c>
      <c r="T604" t="s">
        <v>269</v>
      </c>
      <c r="U604" t="s">
        <v>3518</v>
      </c>
      <c r="V604">
        <v>69000000</v>
      </c>
      <c r="W604">
        <v>0</v>
      </c>
      <c r="Y604">
        <v>0</v>
      </c>
      <c r="Z604">
        <v>0</v>
      </c>
      <c r="AA604">
        <v>0</v>
      </c>
      <c r="AB604">
        <v>69000000</v>
      </c>
      <c r="AC604" t="s">
        <v>3469</v>
      </c>
      <c r="AD604" t="s">
        <v>3485</v>
      </c>
      <c r="AE604" t="s">
        <v>3519</v>
      </c>
      <c r="AF604" t="s">
        <v>3520</v>
      </c>
      <c r="AG604" t="s">
        <v>136</v>
      </c>
      <c r="AJ604" t="s">
        <v>1311</v>
      </c>
      <c r="AK604" t="s">
        <v>3409</v>
      </c>
      <c r="AL604" t="s">
        <v>3483</v>
      </c>
      <c r="AM604" t="s">
        <v>1314</v>
      </c>
    </row>
    <row r="605" spans="1:39" x14ac:dyDescent="0.3">
      <c r="A605" t="s">
        <v>24</v>
      </c>
      <c r="B605" t="s">
        <v>25</v>
      </c>
      <c r="C605" t="s">
        <v>26</v>
      </c>
      <c r="D605" t="s">
        <v>27</v>
      </c>
      <c r="E605" t="s">
        <v>28</v>
      </c>
      <c r="F605" t="s">
        <v>29</v>
      </c>
      <c r="G605" t="s">
        <v>115</v>
      </c>
      <c r="H605" t="s">
        <v>116</v>
      </c>
      <c r="I605" t="s">
        <v>117</v>
      </c>
      <c r="J605" t="s">
        <v>118</v>
      </c>
      <c r="K605" t="s">
        <v>129</v>
      </c>
      <c r="L605" t="s">
        <v>130</v>
      </c>
      <c r="M605" t="s">
        <v>217</v>
      </c>
      <c r="N605" t="s">
        <v>218</v>
      </c>
      <c r="O605" t="s">
        <v>251</v>
      </c>
      <c r="P605" t="s">
        <v>252</v>
      </c>
      <c r="Q605" t="s">
        <v>262</v>
      </c>
      <c r="R605" t="s">
        <v>263</v>
      </c>
      <c r="S605" t="s">
        <v>268</v>
      </c>
      <c r="T605" t="s">
        <v>269</v>
      </c>
      <c r="U605" t="s">
        <v>3521</v>
      </c>
      <c r="V605">
        <v>13800000</v>
      </c>
      <c r="W605">
        <v>0</v>
      </c>
      <c r="Y605">
        <v>0</v>
      </c>
      <c r="Z605">
        <v>0</v>
      </c>
      <c r="AA605">
        <v>0</v>
      </c>
      <c r="AB605">
        <v>13800000</v>
      </c>
      <c r="AC605" t="s">
        <v>3469</v>
      </c>
      <c r="AD605" t="s">
        <v>3485</v>
      </c>
      <c r="AE605" t="s">
        <v>3522</v>
      </c>
      <c r="AF605" t="s">
        <v>3523</v>
      </c>
      <c r="AG605" t="s">
        <v>136</v>
      </c>
      <c r="AJ605" t="s">
        <v>1311</v>
      </c>
      <c r="AK605" t="s">
        <v>3409</v>
      </c>
      <c r="AL605" t="s">
        <v>3483</v>
      </c>
      <c r="AM605" t="s">
        <v>1314</v>
      </c>
    </row>
    <row r="606" spans="1:39" x14ac:dyDescent="0.3">
      <c r="A606" t="s">
        <v>24</v>
      </c>
      <c r="B606" t="s">
        <v>25</v>
      </c>
      <c r="C606" t="s">
        <v>26</v>
      </c>
      <c r="D606" t="s">
        <v>27</v>
      </c>
      <c r="E606" t="s">
        <v>28</v>
      </c>
      <c r="F606" t="s">
        <v>29</v>
      </c>
      <c r="G606" t="s">
        <v>115</v>
      </c>
      <c r="H606" t="s">
        <v>116</v>
      </c>
      <c r="I606" t="s">
        <v>117</v>
      </c>
      <c r="J606" t="s">
        <v>118</v>
      </c>
      <c r="K606" t="s">
        <v>129</v>
      </c>
      <c r="L606" t="s">
        <v>130</v>
      </c>
      <c r="M606" t="s">
        <v>217</v>
      </c>
      <c r="N606" t="s">
        <v>218</v>
      </c>
      <c r="O606" t="s">
        <v>251</v>
      </c>
      <c r="P606" t="s">
        <v>252</v>
      </c>
      <c r="Q606" t="s">
        <v>262</v>
      </c>
      <c r="R606" t="s">
        <v>263</v>
      </c>
      <c r="S606" t="s">
        <v>268</v>
      </c>
      <c r="T606" t="s">
        <v>269</v>
      </c>
      <c r="U606" t="s">
        <v>3524</v>
      </c>
      <c r="V606">
        <v>34500000</v>
      </c>
      <c r="W606">
        <v>0</v>
      </c>
      <c r="Y606">
        <v>0</v>
      </c>
      <c r="Z606">
        <v>0</v>
      </c>
      <c r="AA606">
        <v>0</v>
      </c>
      <c r="AB606">
        <v>34500000</v>
      </c>
      <c r="AC606" t="s">
        <v>3469</v>
      </c>
      <c r="AD606" t="s">
        <v>3485</v>
      </c>
      <c r="AE606" t="s">
        <v>3525</v>
      </c>
      <c r="AF606" t="s">
        <v>3526</v>
      </c>
      <c r="AG606" t="s">
        <v>136</v>
      </c>
      <c r="AJ606" t="s">
        <v>1311</v>
      </c>
      <c r="AK606" t="s">
        <v>3409</v>
      </c>
      <c r="AL606" t="s">
        <v>3483</v>
      </c>
      <c r="AM606" t="s">
        <v>1314</v>
      </c>
    </row>
    <row r="607" spans="1:39" x14ac:dyDescent="0.3">
      <c r="A607" t="s">
        <v>24</v>
      </c>
      <c r="B607" t="s">
        <v>25</v>
      </c>
      <c r="C607" t="s">
        <v>26</v>
      </c>
      <c r="D607" t="s">
        <v>27</v>
      </c>
      <c r="E607" t="s">
        <v>28</v>
      </c>
      <c r="F607" t="s">
        <v>29</v>
      </c>
      <c r="G607" t="s">
        <v>115</v>
      </c>
      <c r="H607" t="s">
        <v>116</v>
      </c>
      <c r="I607" t="s">
        <v>117</v>
      </c>
      <c r="J607" t="s">
        <v>118</v>
      </c>
      <c r="K607" t="s">
        <v>129</v>
      </c>
      <c r="L607" t="s">
        <v>130</v>
      </c>
      <c r="M607" t="s">
        <v>217</v>
      </c>
      <c r="N607" t="s">
        <v>218</v>
      </c>
      <c r="O607" t="s">
        <v>251</v>
      </c>
      <c r="P607" t="s">
        <v>252</v>
      </c>
      <c r="Q607" t="s">
        <v>262</v>
      </c>
      <c r="R607" t="s">
        <v>263</v>
      </c>
      <c r="S607" t="s">
        <v>268</v>
      </c>
      <c r="T607" t="s">
        <v>269</v>
      </c>
      <c r="U607" t="s">
        <v>3527</v>
      </c>
      <c r="V607">
        <v>6210000</v>
      </c>
      <c r="W607">
        <v>0</v>
      </c>
      <c r="Y607">
        <v>0</v>
      </c>
      <c r="Z607">
        <v>0</v>
      </c>
      <c r="AA607">
        <v>0</v>
      </c>
      <c r="AB607">
        <v>6210000</v>
      </c>
      <c r="AC607" t="s">
        <v>3469</v>
      </c>
      <c r="AD607" t="s">
        <v>3485</v>
      </c>
      <c r="AE607" t="s">
        <v>3528</v>
      </c>
      <c r="AF607" t="s">
        <v>3529</v>
      </c>
      <c r="AG607" t="s">
        <v>136</v>
      </c>
      <c r="AJ607" t="s">
        <v>1311</v>
      </c>
      <c r="AK607" t="s">
        <v>3409</v>
      </c>
      <c r="AL607" t="s">
        <v>3483</v>
      </c>
      <c r="AM607" t="s">
        <v>1314</v>
      </c>
    </row>
    <row r="608" spans="1:39" x14ac:dyDescent="0.3">
      <c r="A608" t="s">
        <v>24</v>
      </c>
      <c r="B608" t="s">
        <v>25</v>
      </c>
      <c r="C608" t="s">
        <v>26</v>
      </c>
      <c r="D608" t="s">
        <v>27</v>
      </c>
      <c r="E608" t="s">
        <v>28</v>
      </c>
      <c r="F608" t="s">
        <v>29</v>
      </c>
      <c r="G608" t="s">
        <v>115</v>
      </c>
      <c r="H608" t="s">
        <v>116</v>
      </c>
      <c r="I608" t="s">
        <v>117</v>
      </c>
      <c r="J608" t="s">
        <v>118</v>
      </c>
      <c r="K608" t="s">
        <v>129</v>
      </c>
      <c r="L608" t="s">
        <v>130</v>
      </c>
      <c r="M608" t="s">
        <v>217</v>
      </c>
      <c r="N608" t="s">
        <v>218</v>
      </c>
      <c r="O608" t="s">
        <v>251</v>
      </c>
      <c r="P608" t="s">
        <v>252</v>
      </c>
      <c r="Q608" t="s">
        <v>262</v>
      </c>
      <c r="R608" t="s">
        <v>263</v>
      </c>
      <c r="S608" t="s">
        <v>268</v>
      </c>
      <c r="T608" t="s">
        <v>269</v>
      </c>
      <c r="U608" t="s">
        <v>3530</v>
      </c>
      <c r="V608">
        <v>50000000</v>
      </c>
      <c r="W608">
        <v>0</v>
      </c>
      <c r="Y608">
        <v>0</v>
      </c>
      <c r="Z608">
        <v>0</v>
      </c>
      <c r="AA608">
        <v>0</v>
      </c>
      <c r="AB608">
        <v>50000000</v>
      </c>
      <c r="AC608" t="s">
        <v>3469</v>
      </c>
      <c r="AD608" t="s">
        <v>3485</v>
      </c>
      <c r="AE608" t="s">
        <v>3531</v>
      </c>
      <c r="AF608" t="s">
        <v>3532</v>
      </c>
      <c r="AG608" t="s">
        <v>136</v>
      </c>
      <c r="AJ608" t="s">
        <v>1311</v>
      </c>
      <c r="AK608" t="s">
        <v>3409</v>
      </c>
      <c r="AL608" t="s">
        <v>3483</v>
      </c>
      <c r="AM608" t="s">
        <v>1314</v>
      </c>
    </row>
    <row r="609" spans="1:39" x14ac:dyDescent="0.3">
      <c r="A609" t="s">
        <v>24</v>
      </c>
      <c r="B609" t="s">
        <v>25</v>
      </c>
      <c r="C609" t="s">
        <v>26</v>
      </c>
      <c r="D609" t="s">
        <v>27</v>
      </c>
      <c r="E609" t="s">
        <v>28</v>
      </c>
      <c r="F609" t="s">
        <v>29</v>
      </c>
      <c r="G609" t="s">
        <v>115</v>
      </c>
      <c r="H609" t="s">
        <v>116</v>
      </c>
      <c r="I609" t="s">
        <v>117</v>
      </c>
      <c r="J609" t="s">
        <v>118</v>
      </c>
      <c r="K609" t="s">
        <v>129</v>
      </c>
      <c r="L609" t="s">
        <v>130</v>
      </c>
      <c r="M609" t="s">
        <v>217</v>
      </c>
      <c r="N609" t="s">
        <v>218</v>
      </c>
      <c r="O609" t="s">
        <v>251</v>
      </c>
      <c r="P609" t="s">
        <v>252</v>
      </c>
      <c r="Q609" t="s">
        <v>262</v>
      </c>
      <c r="R609" t="s">
        <v>263</v>
      </c>
      <c r="S609" t="s">
        <v>268</v>
      </c>
      <c r="T609" t="s">
        <v>269</v>
      </c>
      <c r="U609" t="s">
        <v>3533</v>
      </c>
      <c r="V609">
        <v>3000000</v>
      </c>
      <c r="W609">
        <v>0</v>
      </c>
      <c r="Y609">
        <v>0</v>
      </c>
      <c r="Z609">
        <v>0</v>
      </c>
      <c r="AA609">
        <v>0</v>
      </c>
      <c r="AB609">
        <v>3000000</v>
      </c>
      <c r="AC609" t="s">
        <v>3469</v>
      </c>
      <c r="AD609" t="s">
        <v>3485</v>
      </c>
      <c r="AE609" t="s">
        <v>3534</v>
      </c>
      <c r="AF609" t="s">
        <v>3535</v>
      </c>
      <c r="AG609" t="s">
        <v>136</v>
      </c>
      <c r="AJ609" t="s">
        <v>1311</v>
      </c>
      <c r="AK609" t="s">
        <v>3409</v>
      </c>
      <c r="AL609" t="s">
        <v>3483</v>
      </c>
      <c r="AM609" t="s">
        <v>1314</v>
      </c>
    </row>
    <row r="610" spans="1:39" x14ac:dyDescent="0.3">
      <c r="A610" t="s">
        <v>24</v>
      </c>
      <c r="B610" t="s">
        <v>25</v>
      </c>
      <c r="C610" t="s">
        <v>26</v>
      </c>
      <c r="D610" t="s">
        <v>27</v>
      </c>
      <c r="E610" t="s">
        <v>28</v>
      </c>
      <c r="F610" t="s">
        <v>29</v>
      </c>
      <c r="G610" t="s">
        <v>115</v>
      </c>
      <c r="H610" t="s">
        <v>116</v>
      </c>
      <c r="I610" t="s">
        <v>117</v>
      </c>
      <c r="J610" t="s">
        <v>118</v>
      </c>
      <c r="K610" t="s">
        <v>129</v>
      </c>
      <c r="L610" t="s">
        <v>130</v>
      </c>
      <c r="M610" t="s">
        <v>217</v>
      </c>
      <c r="N610" t="s">
        <v>218</v>
      </c>
      <c r="O610" t="s">
        <v>251</v>
      </c>
      <c r="P610" t="s">
        <v>252</v>
      </c>
      <c r="Q610" t="s">
        <v>262</v>
      </c>
      <c r="R610" t="s">
        <v>263</v>
      </c>
      <c r="S610" t="s">
        <v>268</v>
      </c>
      <c r="T610" t="s">
        <v>269</v>
      </c>
      <c r="U610" t="s">
        <v>3536</v>
      </c>
      <c r="V610">
        <v>18600000</v>
      </c>
      <c r="W610">
        <v>0</v>
      </c>
      <c r="Y610">
        <v>0</v>
      </c>
      <c r="Z610">
        <v>0</v>
      </c>
      <c r="AA610">
        <v>0</v>
      </c>
      <c r="AB610">
        <v>18600000</v>
      </c>
      <c r="AC610" t="s">
        <v>3469</v>
      </c>
      <c r="AD610" t="s">
        <v>3485</v>
      </c>
      <c r="AE610" t="s">
        <v>3537</v>
      </c>
      <c r="AF610" t="s">
        <v>3538</v>
      </c>
      <c r="AG610" t="s">
        <v>136</v>
      </c>
      <c r="AJ610" t="s">
        <v>1311</v>
      </c>
      <c r="AK610" t="s">
        <v>3409</v>
      </c>
      <c r="AL610" t="s">
        <v>3483</v>
      </c>
      <c r="AM610" t="s">
        <v>1314</v>
      </c>
    </row>
    <row r="611" spans="1:39" x14ac:dyDescent="0.3">
      <c r="A611" t="s">
        <v>24</v>
      </c>
      <c r="B611" t="s">
        <v>25</v>
      </c>
      <c r="C611" t="s">
        <v>26</v>
      </c>
      <c r="D611" t="s">
        <v>27</v>
      </c>
      <c r="E611" t="s">
        <v>28</v>
      </c>
      <c r="F611" t="s">
        <v>29</v>
      </c>
      <c r="G611" t="s">
        <v>115</v>
      </c>
      <c r="H611" t="s">
        <v>116</v>
      </c>
      <c r="I611" t="s">
        <v>117</v>
      </c>
      <c r="J611" t="s">
        <v>118</v>
      </c>
      <c r="K611" t="s">
        <v>129</v>
      </c>
      <c r="L611" t="s">
        <v>130</v>
      </c>
      <c r="M611" t="s">
        <v>217</v>
      </c>
      <c r="N611" t="s">
        <v>218</v>
      </c>
      <c r="O611" t="s">
        <v>251</v>
      </c>
      <c r="P611" t="s">
        <v>252</v>
      </c>
      <c r="Q611" t="s">
        <v>262</v>
      </c>
      <c r="R611" t="s">
        <v>263</v>
      </c>
      <c r="S611" t="s">
        <v>270</v>
      </c>
      <c r="T611" t="s">
        <v>271</v>
      </c>
      <c r="U611" t="s">
        <v>3539</v>
      </c>
      <c r="V611">
        <v>100000000</v>
      </c>
      <c r="W611">
        <v>0</v>
      </c>
      <c r="Y611">
        <v>0</v>
      </c>
      <c r="Z611">
        <v>0</v>
      </c>
      <c r="AA611">
        <v>0</v>
      </c>
      <c r="AB611">
        <v>100000000</v>
      </c>
      <c r="AC611" t="s">
        <v>3469</v>
      </c>
      <c r="AD611" t="s">
        <v>3540</v>
      </c>
      <c r="AE611" t="s">
        <v>3541</v>
      </c>
      <c r="AF611" t="s">
        <v>3542</v>
      </c>
      <c r="AG611" t="s">
        <v>136</v>
      </c>
      <c r="AJ611" t="s">
        <v>1311</v>
      </c>
      <c r="AK611" t="s">
        <v>3409</v>
      </c>
      <c r="AL611" t="s">
        <v>3483</v>
      </c>
      <c r="AM611" t="s">
        <v>1314</v>
      </c>
    </row>
    <row r="612" spans="1:39" x14ac:dyDescent="0.3">
      <c r="A612" t="s">
        <v>24</v>
      </c>
      <c r="B612" t="s">
        <v>25</v>
      </c>
      <c r="C612" t="s">
        <v>26</v>
      </c>
      <c r="D612" t="s">
        <v>27</v>
      </c>
      <c r="E612" t="s">
        <v>28</v>
      </c>
      <c r="F612" t="s">
        <v>29</v>
      </c>
      <c r="G612" t="s">
        <v>115</v>
      </c>
      <c r="H612" t="s">
        <v>116</v>
      </c>
      <c r="I612" t="s">
        <v>117</v>
      </c>
      <c r="J612" t="s">
        <v>118</v>
      </c>
      <c r="K612" t="s">
        <v>129</v>
      </c>
      <c r="L612" t="s">
        <v>130</v>
      </c>
      <c r="M612" t="s">
        <v>217</v>
      </c>
      <c r="N612" t="s">
        <v>218</v>
      </c>
      <c r="O612" t="s">
        <v>251</v>
      </c>
      <c r="P612" t="s">
        <v>252</v>
      </c>
      <c r="Q612" t="s">
        <v>262</v>
      </c>
      <c r="R612" t="s">
        <v>263</v>
      </c>
      <c r="S612" t="s">
        <v>270</v>
      </c>
      <c r="T612" t="s">
        <v>271</v>
      </c>
      <c r="U612" t="s">
        <v>3543</v>
      </c>
      <c r="V612">
        <v>50000000</v>
      </c>
      <c r="W612">
        <v>0</v>
      </c>
      <c r="Y612">
        <v>0</v>
      </c>
      <c r="Z612">
        <v>0</v>
      </c>
      <c r="AA612">
        <v>0</v>
      </c>
      <c r="AB612">
        <v>50000000</v>
      </c>
      <c r="AC612" t="s">
        <v>3469</v>
      </c>
      <c r="AD612" t="s">
        <v>3540</v>
      </c>
      <c r="AE612" t="s">
        <v>3544</v>
      </c>
      <c r="AF612" t="s">
        <v>3545</v>
      </c>
      <c r="AG612" t="s">
        <v>136</v>
      </c>
      <c r="AJ612" t="s">
        <v>1311</v>
      </c>
      <c r="AK612" t="s">
        <v>3409</v>
      </c>
      <c r="AL612" t="s">
        <v>3483</v>
      </c>
      <c r="AM612" t="s">
        <v>1314</v>
      </c>
    </row>
    <row r="613" spans="1:39" x14ac:dyDescent="0.3">
      <c r="A613" t="s">
        <v>24</v>
      </c>
      <c r="B613" t="s">
        <v>25</v>
      </c>
      <c r="C613" t="s">
        <v>26</v>
      </c>
      <c r="D613" t="s">
        <v>27</v>
      </c>
      <c r="E613" t="s">
        <v>28</v>
      </c>
      <c r="F613" t="s">
        <v>29</v>
      </c>
      <c r="G613" t="s">
        <v>115</v>
      </c>
      <c r="H613" t="s">
        <v>116</v>
      </c>
      <c r="I613" t="s">
        <v>117</v>
      </c>
      <c r="J613" t="s">
        <v>118</v>
      </c>
      <c r="K613" t="s">
        <v>129</v>
      </c>
      <c r="L613" t="s">
        <v>130</v>
      </c>
      <c r="M613" t="s">
        <v>217</v>
      </c>
      <c r="N613" t="s">
        <v>218</v>
      </c>
      <c r="O613" t="s">
        <v>251</v>
      </c>
      <c r="P613" t="s">
        <v>252</v>
      </c>
      <c r="Q613" t="s">
        <v>262</v>
      </c>
      <c r="R613" t="s">
        <v>263</v>
      </c>
      <c r="S613" t="s">
        <v>270</v>
      </c>
      <c r="T613" t="s">
        <v>271</v>
      </c>
      <c r="U613" t="s">
        <v>3546</v>
      </c>
      <c r="V613">
        <v>36000000</v>
      </c>
      <c r="W613">
        <v>0</v>
      </c>
      <c r="Y613">
        <v>0</v>
      </c>
      <c r="Z613">
        <v>0</v>
      </c>
      <c r="AA613">
        <v>0</v>
      </c>
      <c r="AB613">
        <v>36000000</v>
      </c>
      <c r="AC613" t="s">
        <v>3469</v>
      </c>
      <c r="AD613" t="s">
        <v>3540</v>
      </c>
      <c r="AE613" t="s">
        <v>3547</v>
      </c>
      <c r="AF613" t="s">
        <v>3548</v>
      </c>
      <c r="AG613" t="s">
        <v>136</v>
      </c>
      <c r="AJ613" t="s">
        <v>1311</v>
      </c>
      <c r="AK613" t="s">
        <v>3409</v>
      </c>
      <c r="AL613" t="s">
        <v>3483</v>
      </c>
      <c r="AM613" t="s">
        <v>1314</v>
      </c>
    </row>
    <row r="614" spans="1:39" x14ac:dyDescent="0.3">
      <c r="A614" t="s">
        <v>24</v>
      </c>
      <c r="B614" t="s">
        <v>25</v>
      </c>
      <c r="C614" t="s">
        <v>26</v>
      </c>
      <c r="D614" t="s">
        <v>27</v>
      </c>
      <c r="E614" t="s">
        <v>28</v>
      </c>
      <c r="F614" t="s">
        <v>29</v>
      </c>
      <c r="G614" t="s">
        <v>115</v>
      </c>
      <c r="H614" t="s">
        <v>116</v>
      </c>
      <c r="I614" t="s">
        <v>117</v>
      </c>
      <c r="J614" t="s">
        <v>118</v>
      </c>
      <c r="K614" t="s">
        <v>129</v>
      </c>
      <c r="L614" t="s">
        <v>130</v>
      </c>
      <c r="M614" t="s">
        <v>217</v>
      </c>
      <c r="N614" t="s">
        <v>218</v>
      </c>
      <c r="O614" t="s">
        <v>251</v>
      </c>
      <c r="P614" t="s">
        <v>252</v>
      </c>
      <c r="Q614" t="s">
        <v>272</v>
      </c>
      <c r="R614" t="s">
        <v>273</v>
      </c>
      <c r="S614" t="s">
        <v>254</v>
      </c>
      <c r="T614" t="s">
        <v>255</v>
      </c>
      <c r="U614" t="s">
        <v>3549</v>
      </c>
      <c r="V614">
        <v>2521376000</v>
      </c>
      <c r="W614">
        <v>0</v>
      </c>
      <c r="Y614">
        <v>178640000</v>
      </c>
      <c r="Z614">
        <v>178640000</v>
      </c>
      <c r="AA614">
        <v>7.08502024291498E-2</v>
      </c>
      <c r="AB614">
        <v>2342736000</v>
      </c>
      <c r="AC614" t="s">
        <v>3550</v>
      </c>
      <c r="AD614" t="s">
        <v>3551</v>
      </c>
      <c r="AE614" t="s">
        <v>3552</v>
      </c>
      <c r="AF614" t="s">
        <v>3553</v>
      </c>
      <c r="AG614" t="s">
        <v>136</v>
      </c>
      <c r="AJ614" t="s">
        <v>1311</v>
      </c>
      <c r="AK614" t="s">
        <v>3409</v>
      </c>
      <c r="AL614" t="s">
        <v>3410</v>
      </c>
      <c r="AM614" t="s">
        <v>1314</v>
      </c>
    </row>
    <row r="615" spans="1:39" x14ac:dyDescent="0.3">
      <c r="A615" t="s">
        <v>24</v>
      </c>
      <c r="B615" t="s">
        <v>25</v>
      </c>
      <c r="C615" t="s">
        <v>26</v>
      </c>
      <c r="D615" t="s">
        <v>27</v>
      </c>
      <c r="E615" t="s">
        <v>28</v>
      </c>
      <c r="F615" t="s">
        <v>29</v>
      </c>
      <c r="G615" t="s">
        <v>115</v>
      </c>
      <c r="H615" t="s">
        <v>116</v>
      </c>
      <c r="I615" t="s">
        <v>117</v>
      </c>
      <c r="J615" t="s">
        <v>118</v>
      </c>
      <c r="K615" t="s">
        <v>129</v>
      </c>
      <c r="L615" t="s">
        <v>130</v>
      </c>
      <c r="M615" t="s">
        <v>217</v>
      </c>
      <c r="N615" t="s">
        <v>218</v>
      </c>
      <c r="O615" t="s">
        <v>251</v>
      </c>
      <c r="P615" t="s">
        <v>252</v>
      </c>
      <c r="Q615" t="s">
        <v>272</v>
      </c>
      <c r="R615" t="s">
        <v>273</v>
      </c>
      <c r="S615" t="s">
        <v>254</v>
      </c>
      <c r="T615" t="s">
        <v>255</v>
      </c>
      <c r="U615" t="s">
        <v>3554</v>
      </c>
      <c r="V615">
        <v>291980000</v>
      </c>
      <c r="W615">
        <v>0</v>
      </c>
      <c r="Y615">
        <v>28075000</v>
      </c>
      <c r="Z615">
        <v>28075000</v>
      </c>
      <c r="AA615">
        <v>9.6153846153846159E-2</v>
      </c>
      <c r="AB615">
        <v>263905000</v>
      </c>
      <c r="AC615" t="s">
        <v>3550</v>
      </c>
      <c r="AD615" t="s">
        <v>3551</v>
      </c>
      <c r="AE615" t="s">
        <v>3555</v>
      </c>
      <c r="AF615" t="s">
        <v>3556</v>
      </c>
      <c r="AG615" t="s">
        <v>136</v>
      </c>
      <c r="AJ615" t="s">
        <v>1311</v>
      </c>
      <c r="AK615" t="s">
        <v>3409</v>
      </c>
      <c r="AL615" t="s">
        <v>3410</v>
      </c>
      <c r="AM615" t="s">
        <v>1314</v>
      </c>
    </row>
    <row r="616" spans="1:39" x14ac:dyDescent="0.3">
      <c r="A616" t="s">
        <v>24</v>
      </c>
      <c r="B616" t="s">
        <v>25</v>
      </c>
      <c r="C616" t="s">
        <v>26</v>
      </c>
      <c r="D616" t="s">
        <v>27</v>
      </c>
      <c r="E616" t="s">
        <v>28</v>
      </c>
      <c r="F616" t="s">
        <v>29</v>
      </c>
      <c r="G616" t="s">
        <v>115</v>
      </c>
      <c r="H616" t="s">
        <v>116</v>
      </c>
      <c r="I616" t="s">
        <v>117</v>
      </c>
      <c r="J616" t="s">
        <v>118</v>
      </c>
      <c r="K616" t="s">
        <v>129</v>
      </c>
      <c r="L616" t="s">
        <v>130</v>
      </c>
      <c r="M616" t="s">
        <v>217</v>
      </c>
      <c r="N616" t="s">
        <v>218</v>
      </c>
      <c r="O616" t="s">
        <v>251</v>
      </c>
      <c r="P616" t="s">
        <v>252</v>
      </c>
      <c r="Q616" t="s">
        <v>272</v>
      </c>
      <c r="R616" t="s">
        <v>273</v>
      </c>
      <c r="S616" t="s">
        <v>254</v>
      </c>
      <c r="T616" t="s">
        <v>255</v>
      </c>
      <c r="U616" t="s">
        <v>3557</v>
      </c>
      <c r="V616">
        <v>12585000</v>
      </c>
      <c r="W616">
        <v>0</v>
      </c>
      <c r="Y616">
        <v>1047340</v>
      </c>
      <c r="Z616">
        <v>1047340</v>
      </c>
      <c r="AA616">
        <v>8.3221295192689712E-2</v>
      </c>
      <c r="AB616">
        <v>11537660</v>
      </c>
      <c r="AC616" t="s">
        <v>3550</v>
      </c>
      <c r="AD616" t="s">
        <v>3551</v>
      </c>
      <c r="AE616" t="s">
        <v>3558</v>
      </c>
      <c r="AF616" t="s">
        <v>3559</v>
      </c>
      <c r="AG616" t="s">
        <v>136</v>
      </c>
      <c r="AJ616" t="s">
        <v>1311</v>
      </c>
      <c r="AK616" t="s">
        <v>3409</v>
      </c>
      <c r="AL616" t="s">
        <v>3410</v>
      </c>
      <c r="AM616" t="s">
        <v>1314</v>
      </c>
    </row>
    <row r="617" spans="1:39" x14ac:dyDescent="0.3">
      <c r="A617" t="s">
        <v>24</v>
      </c>
      <c r="B617" t="s">
        <v>25</v>
      </c>
      <c r="C617" t="s">
        <v>26</v>
      </c>
      <c r="D617" t="s">
        <v>27</v>
      </c>
      <c r="E617" t="s">
        <v>28</v>
      </c>
      <c r="F617" t="s">
        <v>29</v>
      </c>
      <c r="G617" t="s">
        <v>115</v>
      </c>
      <c r="H617" t="s">
        <v>116</v>
      </c>
      <c r="I617" t="s">
        <v>117</v>
      </c>
      <c r="J617" t="s">
        <v>118</v>
      </c>
      <c r="K617" t="s">
        <v>129</v>
      </c>
      <c r="L617" t="s">
        <v>130</v>
      </c>
      <c r="M617" t="s">
        <v>217</v>
      </c>
      <c r="N617" t="s">
        <v>218</v>
      </c>
      <c r="O617" t="s">
        <v>251</v>
      </c>
      <c r="P617" t="s">
        <v>252</v>
      </c>
      <c r="Q617" t="s">
        <v>272</v>
      </c>
      <c r="R617" t="s">
        <v>273</v>
      </c>
      <c r="S617" t="s">
        <v>254</v>
      </c>
      <c r="T617" t="s">
        <v>255</v>
      </c>
      <c r="U617" t="s">
        <v>3560</v>
      </c>
      <c r="V617">
        <v>1459000</v>
      </c>
      <c r="W617">
        <v>0</v>
      </c>
      <c r="Y617">
        <v>151605</v>
      </c>
      <c r="Z617">
        <v>151605</v>
      </c>
      <c r="AA617">
        <v>0.10391021247429746</v>
      </c>
      <c r="AB617">
        <v>1307395</v>
      </c>
      <c r="AC617" t="s">
        <v>3550</v>
      </c>
      <c r="AD617" t="s">
        <v>3551</v>
      </c>
      <c r="AE617" t="s">
        <v>3561</v>
      </c>
      <c r="AF617" t="s">
        <v>3562</v>
      </c>
      <c r="AG617" t="s">
        <v>136</v>
      </c>
      <c r="AJ617" t="s">
        <v>1311</v>
      </c>
      <c r="AK617" t="s">
        <v>3409</v>
      </c>
      <c r="AL617" t="s">
        <v>3410</v>
      </c>
      <c r="AM617" t="s">
        <v>1314</v>
      </c>
    </row>
    <row r="618" spans="1:39" x14ac:dyDescent="0.3">
      <c r="A618" t="s">
        <v>24</v>
      </c>
      <c r="B618" t="s">
        <v>25</v>
      </c>
      <c r="C618" t="s">
        <v>26</v>
      </c>
      <c r="D618" t="s">
        <v>27</v>
      </c>
      <c r="E618" t="s">
        <v>28</v>
      </c>
      <c r="F618" t="s">
        <v>29</v>
      </c>
      <c r="G618" t="s">
        <v>115</v>
      </c>
      <c r="H618" t="s">
        <v>116</v>
      </c>
      <c r="I618" t="s">
        <v>117</v>
      </c>
      <c r="J618" t="s">
        <v>118</v>
      </c>
      <c r="K618" t="s">
        <v>129</v>
      </c>
      <c r="L618" t="s">
        <v>130</v>
      </c>
      <c r="M618" t="s">
        <v>217</v>
      </c>
      <c r="N618" t="s">
        <v>218</v>
      </c>
      <c r="O618" t="s">
        <v>251</v>
      </c>
      <c r="P618" t="s">
        <v>252</v>
      </c>
      <c r="Q618" t="s">
        <v>272</v>
      </c>
      <c r="R618" t="s">
        <v>273</v>
      </c>
      <c r="S618" t="s">
        <v>274</v>
      </c>
      <c r="T618" t="s">
        <v>275</v>
      </c>
      <c r="U618" t="s">
        <v>3563</v>
      </c>
      <c r="V618">
        <v>11616000</v>
      </c>
      <c r="W618">
        <v>0</v>
      </c>
      <c r="Y618">
        <v>0</v>
      </c>
      <c r="Z618">
        <v>0</v>
      </c>
      <c r="AA618">
        <v>0</v>
      </c>
      <c r="AB618">
        <v>11616000</v>
      </c>
      <c r="AC618" t="s">
        <v>3550</v>
      </c>
      <c r="AD618" t="s">
        <v>3564</v>
      </c>
      <c r="AE618" t="s">
        <v>3565</v>
      </c>
      <c r="AF618" t="s">
        <v>3566</v>
      </c>
      <c r="AG618" t="s">
        <v>136</v>
      </c>
      <c r="AJ618" t="s">
        <v>1311</v>
      </c>
      <c r="AK618" t="s">
        <v>3409</v>
      </c>
      <c r="AL618" t="s">
        <v>3567</v>
      </c>
      <c r="AM618" t="s">
        <v>1314</v>
      </c>
    </row>
    <row r="619" spans="1:39" x14ac:dyDescent="0.3">
      <c r="A619" t="s">
        <v>24</v>
      </c>
      <c r="B619" t="s">
        <v>25</v>
      </c>
      <c r="C619" t="s">
        <v>26</v>
      </c>
      <c r="D619" t="s">
        <v>27</v>
      </c>
      <c r="E619" t="s">
        <v>28</v>
      </c>
      <c r="F619" t="s">
        <v>29</v>
      </c>
      <c r="G619" t="s">
        <v>115</v>
      </c>
      <c r="H619" t="s">
        <v>116</v>
      </c>
      <c r="I619" t="s">
        <v>117</v>
      </c>
      <c r="J619" t="s">
        <v>118</v>
      </c>
      <c r="K619" t="s">
        <v>129</v>
      </c>
      <c r="L619" t="s">
        <v>130</v>
      </c>
      <c r="M619" t="s">
        <v>217</v>
      </c>
      <c r="N619" t="s">
        <v>218</v>
      </c>
      <c r="O619" t="s">
        <v>251</v>
      </c>
      <c r="P619" t="s">
        <v>252</v>
      </c>
      <c r="Q619" t="s">
        <v>272</v>
      </c>
      <c r="R619" t="s">
        <v>273</v>
      </c>
      <c r="S619" t="s">
        <v>274</v>
      </c>
      <c r="T619" t="s">
        <v>275</v>
      </c>
      <c r="U619" t="s">
        <v>3568</v>
      </c>
      <c r="V619">
        <v>51000000</v>
      </c>
      <c r="W619">
        <v>0</v>
      </c>
      <c r="Y619">
        <v>0</v>
      </c>
      <c r="Z619">
        <v>0</v>
      </c>
      <c r="AA619">
        <v>0</v>
      </c>
      <c r="AB619">
        <v>51000000</v>
      </c>
      <c r="AC619" t="s">
        <v>3550</v>
      </c>
      <c r="AD619" t="s">
        <v>3564</v>
      </c>
      <c r="AE619" t="s">
        <v>3569</v>
      </c>
      <c r="AF619" t="s">
        <v>3570</v>
      </c>
      <c r="AG619" t="s">
        <v>136</v>
      </c>
      <c r="AJ619" t="s">
        <v>1311</v>
      </c>
      <c r="AK619" t="s">
        <v>3409</v>
      </c>
      <c r="AL619" t="s">
        <v>3567</v>
      </c>
      <c r="AM619" t="s">
        <v>1314</v>
      </c>
    </row>
    <row r="620" spans="1:39" x14ac:dyDescent="0.3">
      <c r="A620" t="s">
        <v>24</v>
      </c>
      <c r="B620" t="s">
        <v>25</v>
      </c>
      <c r="C620" t="s">
        <v>26</v>
      </c>
      <c r="D620" t="s">
        <v>27</v>
      </c>
      <c r="E620" t="s">
        <v>28</v>
      </c>
      <c r="F620" t="s">
        <v>29</v>
      </c>
      <c r="G620" t="s">
        <v>115</v>
      </c>
      <c r="H620" t="s">
        <v>116</v>
      </c>
      <c r="I620" t="s">
        <v>117</v>
      </c>
      <c r="J620" t="s">
        <v>118</v>
      </c>
      <c r="K620" t="s">
        <v>129</v>
      </c>
      <c r="L620" t="s">
        <v>130</v>
      </c>
      <c r="M620" t="s">
        <v>217</v>
      </c>
      <c r="N620" t="s">
        <v>218</v>
      </c>
      <c r="O620" t="s">
        <v>251</v>
      </c>
      <c r="P620" t="s">
        <v>252</v>
      </c>
      <c r="Q620" t="s">
        <v>272</v>
      </c>
      <c r="R620" t="s">
        <v>273</v>
      </c>
      <c r="S620" t="s">
        <v>274</v>
      </c>
      <c r="T620" t="s">
        <v>275</v>
      </c>
      <c r="U620" t="s">
        <v>3571</v>
      </c>
      <c r="V620">
        <v>10176000</v>
      </c>
      <c r="W620">
        <v>0</v>
      </c>
      <c r="Y620">
        <v>0</v>
      </c>
      <c r="Z620">
        <v>0</v>
      </c>
      <c r="AA620">
        <v>0</v>
      </c>
      <c r="AB620">
        <v>10176000</v>
      </c>
      <c r="AC620" t="s">
        <v>3550</v>
      </c>
      <c r="AD620" t="s">
        <v>3564</v>
      </c>
      <c r="AE620" t="s">
        <v>3572</v>
      </c>
      <c r="AF620" t="s">
        <v>3573</v>
      </c>
      <c r="AG620" t="s">
        <v>136</v>
      </c>
      <c r="AJ620" t="s">
        <v>1311</v>
      </c>
      <c r="AK620" t="s">
        <v>3409</v>
      </c>
      <c r="AL620" t="s">
        <v>3567</v>
      </c>
      <c r="AM620" t="s">
        <v>1314</v>
      </c>
    </row>
    <row r="621" spans="1:39" x14ac:dyDescent="0.3">
      <c r="A621" t="s">
        <v>24</v>
      </c>
      <c r="B621" t="s">
        <v>25</v>
      </c>
      <c r="C621" t="s">
        <v>26</v>
      </c>
      <c r="D621" t="s">
        <v>27</v>
      </c>
      <c r="E621" t="s">
        <v>28</v>
      </c>
      <c r="F621" t="s">
        <v>29</v>
      </c>
      <c r="G621" t="s">
        <v>115</v>
      </c>
      <c r="H621" t="s">
        <v>116</v>
      </c>
      <c r="I621" t="s">
        <v>117</v>
      </c>
      <c r="J621" t="s">
        <v>118</v>
      </c>
      <c r="K621" t="s">
        <v>129</v>
      </c>
      <c r="L621" t="s">
        <v>130</v>
      </c>
      <c r="M621" t="s">
        <v>217</v>
      </c>
      <c r="N621" t="s">
        <v>218</v>
      </c>
      <c r="O621" t="s">
        <v>251</v>
      </c>
      <c r="P621" t="s">
        <v>252</v>
      </c>
      <c r="Q621" t="s">
        <v>272</v>
      </c>
      <c r="R621" t="s">
        <v>273</v>
      </c>
      <c r="S621" t="s">
        <v>274</v>
      </c>
      <c r="T621" t="s">
        <v>275</v>
      </c>
      <c r="U621" t="s">
        <v>3574</v>
      </c>
      <c r="V621">
        <v>44640000</v>
      </c>
      <c r="W621">
        <v>0</v>
      </c>
      <c r="Y621">
        <v>0</v>
      </c>
      <c r="Z621">
        <v>0</v>
      </c>
      <c r="AA621">
        <v>0</v>
      </c>
      <c r="AB621">
        <v>44640000</v>
      </c>
      <c r="AC621" t="s">
        <v>3550</v>
      </c>
      <c r="AD621" t="s">
        <v>3564</v>
      </c>
      <c r="AE621" t="s">
        <v>3575</v>
      </c>
      <c r="AF621" t="s">
        <v>3576</v>
      </c>
      <c r="AG621" t="s">
        <v>136</v>
      </c>
      <c r="AJ621" t="s">
        <v>1311</v>
      </c>
      <c r="AK621" t="s">
        <v>3409</v>
      </c>
      <c r="AL621" t="s">
        <v>3567</v>
      </c>
      <c r="AM621" t="s">
        <v>1314</v>
      </c>
    </row>
    <row r="622" spans="1:39" x14ac:dyDescent="0.3">
      <c r="A622" t="s">
        <v>24</v>
      </c>
      <c r="B622" t="s">
        <v>25</v>
      </c>
      <c r="C622" t="s">
        <v>26</v>
      </c>
      <c r="D622" t="s">
        <v>27</v>
      </c>
      <c r="E622" t="s">
        <v>28</v>
      </c>
      <c r="F622" t="s">
        <v>29</v>
      </c>
      <c r="G622" t="s">
        <v>115</v>
      </c>
      <c r="H622" t="s">
        <v>116</v>
      </c>
      <c r="I622" t="s">
        <v>117</v>
      </c>
      <c r="J622" t="s">
        <v>118</v>
      </c>
      <c r="K622" t="s">
        <v>129</v>
      </c>
      <c r="L622" t="s">
        <v>130</v>
      </c>
      <c r="M622" t="s">
        <v>217</v>
      </c>
      <c r="N622" t="s">
        <v>218</v>
      </c>
      <c r="O622" t="s">
        <v>251</v>
      </c>
      <c r="P622" t="s">
        <v>252</v>
      </c>
      <c r="Q622" t="s">
        <v>272</v>
      </c>
      <c r="R622" t="s">
        <v>273</v>
      </c>
      <c r="S622" t="s">
        <v>274</v>
      </c>
      <c r="T622" t="s">
        <v>275</v>
      </c>
      <c r="U622" t="s">
        <v>3577</v>
      </c>
      <c r="V622">
        <v>31920000</v>
      </c>
      <c r="W622">
        <v>0</v>
      </c>
      <c r="Y622">
        <v>0</v>
      </c>
      <c r="Z622">
        <v>0</v>
      </c>
      <c r="AA622">
        <v>0</v>
      </c>
      <c r="AB622">
        <v>31920000</v>
      </c>
      <c r="AC622" t="s">
        <v>3550</v>
      </c>
      <c r="AD622" t="s">
        <v>3564</v>
      </c>
      <c r="AE622" t="s">
        <v>3578</v>
      </c>
      <c r="AF622" t="s">
        <v>3579</v>
      </c>
      <c r="AG622" t="s">
        <v>136</v>
      </c>
      <c r="AJ622" t="s">
        <v>1311</v>
      </c>
      <c r="AK622" t="s">
        <v>3409</v>
      </c>
      <c r="AL622" t="s">
        <v>3567</v>
      </c>
      <c r="AM622" t="s">
        <v>1314</v>
      </c>
    </row>
    <row r="623" spans="1:39" x14ac:dyDescent="0.3">
      <c r="A623" t="s">
        <v>24</v>
      </c>
      <c r="B623" t="s">
        <v>25</v>
      </c>
      <c r="C623" t="s">
        <v>26</v>
      </c>
      <c r="D623" t="s">
        <v>27</v>
      </c>
      <c r="E623" t="s">
        <v>28</v>
      </c>
      <c r="F623" t="s">
        <v>29</v>
      </c>
      <c r="G623" t="s">
        <v>115</v>
      </c>
      <c r="H623" t="s">
        <v>116</v>
      </c>
      <c r="I623" t="s">
        <v>117</v>
      </c>
      <c r="J623" t="s">
        <v>118</v>
      </c>
      <c r="K623" t="s">
        <v>129</v>
      </c>
      <c r="L623" t="s">
        <v>130</v>
      </c>
      <c r="M623" t="s">
        <v>217</v>
      </c>
      <c r="N623" t="s">
        <v>218</v>
      </c>
      <c r="O623" t="s">
        <v>251</v>
      </c>
      <c r="P623" t="s">
        <v>252</v>
      </c>
      <c r="Q623" t="s">
        <v>272</v>
      </c>
      <c r="R623" t="s">
        <v>273</v>
      </c>
      <c r="S623" t="s">
        <v>274</v>
      </c>
      <c r="T623" t="s">
        <v>275</v>
      </c>
      <c r="U623" t="s">
        <v>3580</v>
      </c>
      <c r="V623">
        <v>31920000</v>
      </c>
      <c r="W623">
        <v>0</v>
      </c>
      <c r="Y623">
        <v>0</v>
      </c>
      <c r="Z623">
        <v>0</v>
      </c>
      <c r="AA623">
        <v>0</v>
      </c>
      <c r="AB623">
        <v>31920000</v>
      </c>
      <c r="AC623" t="s">
        <v>3550</v>
      </c>
      <c r="AD623" t="s">
        <v>3564</v>
      </c>
      <c r="AE623" t="s">
        <v>3581</v>
      </c>
      <c r="AF623" t="s">
        <v>3582</v>
      </c>
      <c r="AG623" t="s">
        <v>136</v>
      </c>
      <c r="AJ623" t="s">
        <v>1311</v>
      </c>
      <c r="AK623" t="s">
        <v>3409</v>
      </c>
      <c r="AL623" t="s">
        <v>3567</v>
      </c>
      <c r="AM623" t="s">
        <v>1314</v>
      </c>
    </row>
    <row r="624" spans="1:39" x14ac:dyDescent="0.3">
      <c r="A624" t="s">
        <v>24</v>
      </c>
      <c r="B624" t="s">
        <v>25</v>
      </c>
      <c r="C624" t="s">
        <v>26</v>
      </c>
      <c r="D624" t="s">
        <v>27</v>
      </c>
      <c r="E624" t="s">
        <v>28</v>
      </c>
      <c r="F624" t="s">
        <v>29</v>
      </c>
      <c r="G624" t="s">
        <v>115</v>
      </c>
      <c r="H624" t="s">
        <v>116</v>
      </c>
      <c r="I624" t="s">
        <v>117</v>
      </c>
      <c r="J624" t="s">
        <v>118</v>
      </c>
      <c r="K624" t="s">
        <v>129</v>
      </c>
      <c r="L624" t="s">
        <v>130</v>
      </c>
      <c r="M624" t="s">
        <v>217</v>
      </c>
      <c r="N624" t="s">
        <v>218</v>
      </c>
      <c r="O624" t="s">
        <v>251</v>
      </c>
      <c r="P624" t="s">
        <v>252</v>
      </c>
      <c r="Q624" t="s">
        <v>272</v>
      </c>
      <c r="R624" t="s">
        <v>273</v>
      </c>
      <c r="S624" t="s">
        <v>274</v>
      </c>
      <c r="T624" t="s">
        <v>275</v>
      </c>
      <c r="U624" t="s">
        <v>3583</v>
      </c>
      <c r="V624">
        <v>3600000</v>
      </c>
      <c r="W624">
        <v>0</v>
      </c>
      <c r="Y624">
        <v>0</v>
      </c>
      <c r="Z624">
        <v>0</v>
      </c>
      <c r="AA624">
        <v>0</v>
      </c>
      <c r="AB624">
        <v>3600000</v>
      </c>
      <c r="AC624" t="s">
        <v>3550</v>
      </c>
      <c r="AD624" t="s">
        <v>3564</v>
      </c>
      <c r="AE624" t="s">
        <v>3584</v>
      </c>
      <c r="AF624" t="s">
        <v>3585</v>
      </c>
      <c r="AG624" t="s">
        <v>136</v>
      </c>
      <c r="AJ624" t="s">
        <v>1311</v>
      </c>
      <c r="AK624" t="s">
        <v>3409</v>
      </c>
      <c r="AL624" t="s">
        <v>3567</v>
      </c>
      <c r="AM624" t="s">
        <v>1314</v>
      </c>
    </row>
    <row r="625" spans="1:39" x14ac:dyDescent="0.3">
      <c r="A625" t="s">
        <v>24</v>
      </c>
      <c r="B625" t="s">
        <v>25</v>
      </c>
      <c r="C625" t="s">
        <v>26</v>
      </c>
      <c r="D625" t="s">
        <v>27</v>
      </c>
      <c r="E625" t="s">
        <v>28</v>
      </c>
      <c r="F625" t="s">
        <v>29</v>
      </c>
      <c r="G625" t="s">
        <v>115</v>
      </c>
      <c r="H625" t="s">
        <v>116</v>
      </c>
      <c r="I625" t="s">
        <v>117</v>
      </c>
      <c r="J625" t="s">
        <v>118</v>
      </c>
      <c r="K625" t="s">
        <v>129</v>
      </c>
      <c r="L625" t="s">
        <v>130</v>
      </c>
      <c r="M625" t="s">
        <v>217</v>
      </c>
      <c r="N625" t="s">
        <v>218</v>
      </c>
      <c r="O625" t="s">
        <v>251</v>
      </c>
      <c r="P625" t="s">
        <v>252</v>
      </c>
      <c r="Q625" t="s">
        <v>272</v>
      </c>
      <c r="R625" t="s">
        <v>273</v>
      </c>
      <c r="S625" t="s">
        <v>274</v>
      </c>
      <c r="T625" t="s">
        <v>275</v>
      </c>
      <c r="U625" t="s">
        <v>3586</v>
      </c>
      <c r="V625">
        <v>960000</v>
      </c>
      <c r="W625">
        <v>0</v>
      </c>
      <c r="Y625">
        <v>0</v>
      </c>
      <c r="Z625">
        <v>0</v>
      </c>
      <c r="AA625">
        <v>0</v>
      </c>
      <c r="AB625">
        <v>960000</v>
      </c>
      <c r="AC625" t="s">
        <v>3550</v>
      </c>
      <c r="AD625" t="s">
        <v>3564</v>
      </c>
      <c r="AE625" t="s">
        <v>3587</v>
      </c>
      <c r="AF625" t="s">
        <v>3588</v>
      </c>
      <c r="AG625" t="s">
        <v>136</v>
      </c>
      <c r="AJ625" t="s">
        <v>1311</v>
      </c>
      <c r="AK625" t="s">
        <v>3409</v>
      </c>
      <c r="AL625" t="s">
        <v>3567</v>
      </c>
      <c r="AM625" t="s">
        <v>1314</v>
      </c>
    </row>
    <row r="626" spans="1:39" x14ac:dyDescent="0.3">
      <c r="A626" t="s">
        <v>24</v>
      </c>
      <c r="B626" t="s">
        <v>25</v>
      </c>
      <c r="C626" t="s">
        <v>26</v>
      </c>
      <c r="D626" t="s">
        <v>27</v>
      </c>
      <c r="E626" t="s">
        <v>28</v>
      </c>
      <c r="F626" t="s">
        <v>29</v>
      </c>
      <c r="G626" t="s">
        <v>115</v>
      </c>
      <c r="H626" t="s">
        <v>116</v>
      </c>
      <c r="I626" t="s">
        <v>117</v>
      </c>
      <c r="J626" t="s">
        <v>118</v>
      </c>
      <c r="K626" t="s">
        <v>129</v>
      </c>
      <c r="L626" t="s">
        <v>130</v>
      </c>
      <c r="M626" t="s">
        <v>217</v>
      </c>
      <c r="N626" t="s">
        <v>218</v>
      </c>
      <c r="O626" t="s">
        <v>251</v>
      </c>
      <c r="P626" t="s">
        <v>252</v>
      </c>
      <c r="Q626" t="s">
        <v>272</v>
      </c>
      <c r="R626" t="s">
        <v>273</v>
      </c>
      <c r="S626" t="s">
        <v>274</v>
      </c>
      <c r="T626" t="s">
        <v>275</v>
      </c>
      <c r="U626" t="s">
        <v>3589</v>
      </c>
      <c r="V626">
        <v>1200000</v>
      </c>
      <c r="W626">
        <v>0</v>
      </c>
      <c r="Y626">
        <v>0</v>
      </c>
      <c r="Z626">
        <v>0</v>
      </c>
      <c r="AA626">
        <v>0</v>
      </c>
      <c r="AB626">
        <v>1200000</v>
      </c>
      <c r="AC626" t="s">
        <v>3550</v>
      </c>
      <c r="AD626" t="s">
        <v>3564</v>
      </c>
      <c r="AE626" t="s">
        <v>3590</v>
      </c>
      <c r="AF626" t="s">
        <v>3591</v>
      </c>
      <c r="AG626" t="s">
        <v>136</v>
      </c>
      <c r="AJ626" t="s">
        <v>1311</v>
      </c>
      <c r="AK626" t="s">
        <v>3409</v>
      </c>
      <c r="AL626" t="s">
        <v>3567</v>
      </c>
      <c r="AM626" t="s">
        <v>1314</v>
      </c>
    </row>
    <row r="627" spans="1:39" x14ac:dyDescent="0.3">
      <c r="A627" t="s">
        <v>24</v>
      </c>
      <c r="B627" t="s">
        <v>25</v>
      </c>
      <c r="C627" t="s">
        <v>26</v>
      </c>
      <c r="D627" t="s">
        <v>27</v>
      </c>
      <c r="E627" t="s">
        <v>28</v>
      </c>
      <c r="F627" t="s">
        <v>29</v>
      </c>
      <c r="G627" t="s">
        <v>115</v>
      </c>
      <c r="H627" t="s">
        <v>116</v>
      </c>
      <c r="I627" t="s">
        <v>117</v>
      </c>
      <c r="J627" t="s">
        <v>118</v>
      </c>
      <c r="K627" t="s">
        <v>129</v>
      </c>
      <c r="L627" t="s">
        <v>130</v>
      </c>
      <c r="M627" t="s">
        <v>217</v>
      </c>
      <c r="N627" t="s">
        <v>218</v>
      </c>
      <c r="O627" t="s">
        <v>251</v>
      </c>
      <c r="P627" t="s">
        <v>252</v>
      </c>
      <c r="Q627" t="s">
        <v>272</v>
      </c>
      <c r="R627" t="s">
        <v>273</v>
      </c>
      <c r="S627" t="s">
        <v>274</v>
      </c>
      <c r="T627" t="s">
        <v>275</v>
      </c>
      <c r="U627" t="s">
        <v>3592</v>
      </c>
      <c r="V627">
        <v>11760000</v>
      </c>
      <c r="W627">
        <v>0</v>
      </c>
      <c r="Y627">
        <v>0</v>
      </c>
      <c r="Z627">
        <v>0</v>
      </c>
      <c r="AA627">
        <v>0</v>
      </c>
      <c r="AB627">
        <v>11760000</v>
      </c>
      <c r="AC627" t="s">
        <v>3550</v>
      </c>
      <c r="AD627" t="s">
        <v>3564</v>
      </c>
      <c r="AE627" t="s">
        <v>3593</v>
      </c>
      <c r="AF627" t="s">
        <v>3594</v>
      </c>
      <c r="AG627" t="s">
        <v>136</v>
      </c>
      <c r="AJ627" t="s">
        <v>1311</v>
      </c>
      <c r="AK627" t="s">
        <v>3409</v>
      </c>
      <c r="AL627" t="s">
        <v>3567</v>
      </c>
      <c r="AM627" t="s">
        <v>1314</v>
      </c>
    </row>
    <row r="628" spans="1:39" x14ac:dyDescent="0.3">
      <c r="A628" t="s">
        <v>24</v>
      </c>
      <c r="B628" t="s">
        <v>25</v>
      </c>
      <c r="C628" t="s">
        <v>26</v>
      </c>
      <c r="D628" t="s">
        <v>27</v>
      </c>
      <c r="E628" t="s">
        <v>28</v>
      </c>
      <c r="F628" t="s">
        <v>29</v>
      </c>
      <c r="G628" t="s">
        <v>115</v>
      </c>
      <c r="H628" t="s">
        <v>116</v>
      </c>
      <c r="I628" t="s">
        <v>117</v>
      </c>
      <c r="J628" t="s">
        <v>118</v>
      </c>
      <c r="K628" t="s">
        <v>129</v>
      </c>
      <c r="L628" t="s">
        <v>130</v>
      </c>
      <c r="M628" t="s">
        <v>217</v>
      </c>
      <c r="N628" t="s">
        <v>218</v>
      </c>
      <c r="O628" t="s">
        <v>251</v>
      </c>
      <c r="P628" t="s">
        <v>252</v>
      </c>
      <c r="Q628" t="s">
        <v>272</v>
      </c>
      <c r="R628" t="s">
        <v>273</v>
      </c>
      <c r="S628" t="s">
        <v>274</v>
      </c>
      <c r="T628" t="s">
        <v>275</v>
      </c>
      <c r="U628" t="s">
        <v>3595</v>
      </c>
      <c r="V628">
        <v>3600000</v>
      </c>
      <c r="W628">
        <v>0</v>
      </c>
      <c r="Y628">
        <v>0</v>
      </c>
      <c r="Z628">
        <v>0</v>
      </c>
      <c r="AA628">
        <v>0</v>
      </c>
      <c r="AB628">
        <v>3600000</v>
      </c>
      <c r="AC628" t="s">
        <v>3550</v>
      </c>
      <c r="AD628" t="s">
        <v>3564</v>
      </c>
      <c r="AE628" t="s">
        <v>3596</v>
      </c>
      <c r="AF628" t="s">
        <v>3597</v>
      </c>
      <c r="AG628" t="s">
        <v>136</v>
      </c>
      <c r="AJ628" t="s">
        <v>1311</v>
      </c>
      <c r="AK628" t="s">
        <v>3409</v>
      </c>
      <c r="AL628" t="s">
        <v>3567</v>
      </c>
      <c r="AM628" t="s">
        <v>1314</v>
      </c>
    </row>
    <row r="629" spans="1:39" x14ac:dyDescent="0.3">
      <c r="A629" t="s">
        <v>24</v>
      </c>
      <c r="B629" t="s">
        <v>25</v>
      </c>
      <c r="C629" t="s">
        <v>26</v>
      </c>
      <c r="D629" t="s">
        <v>27</v>
      </c>
      <c r="E629" t="s">
        <v>28</v>
      </c>
      <c r="F629" t="s">
        <v>29</v>
      </c>
      <c r="G629" t="s">
        <v>115</v>
      </c>
      <c r="H629" t="s">
        <v>116</v>
      </c>
      <c r="I629" t="s">
        <v>117</v>
      </c>
      <c r="J629" t="s">
        <v>118</v>
      </c>
      <c r="K629" t="s">
        <v>129</v>
      </c>
      <c r="L629" t="s">
        <v>130</v>
      </c>
      <c r="M629" t="s">
        <v>217</v>
      </c>
      <c r="N629" t="s">
        <v>218</v>
      </c>
      <c r="O629" t="s">
        <v>251</v>
      </c>
      <c r="P629" t="s">
        <v>252</v>
      </c>
      <c r="Q629" t="s">
        <v>272</v>
      </c>
      <c r="R629" t="s">
        <v>273</v>
      </c>
      <c r="S629" t="s">
        <v>274</v>
      </c>
      <c r="T629" t="s">
        <v>275</v>
      </c>
      <c r="U629" t="s">
        <v>3598</v>
      </c>
      <c r="V629">
        <v>5400000</v>
      </c>
      <c r="W629">
        <v>0</v>
      </c>
      <c r="Y629">
        <v>0</v>
      </c>
      <c r="Z629">
        <v>0</v>
      </c>
      <c r="AA629">
        <v>0</v>
      </c>
      <c r="AB629">
        <v>5400000</v>
      </c>
      <c r="AC629" t="s">
        <v>3550</v>
      </c>
      <c r="AD629" t="s">
        <v>3564</v>
      </c>
      <c r="AE629" t="s">
        <v>3599</v>
      </c>
      <c r="AF629" t="s">
        <v>3600</v>
      </c>
      <c r="AG629" t="s">
        <v>136</v>
      </c>
      <c r="AJ629" t="s">
        <v>1311</v>
      </c>
      <c r="AK629" t="s">
        <v>3409</v>
      </c>
      <c r="AL629" t="s">
        <v>3567</v>
      </c>
      <c r="AM629" t="s">
        <v>1314</v>
      </c>
    </row>
    <row r="630" spans="1:39" x14ac:dyDescent="0.3">
      <c r="A630" t="s">
        <v>24</v>
      </c>
      <c r="B630" t="s">
        <v>25</v>
      </c>
      <c r="C630" t="s">
        <v>26</v>
      </c>
      <c r="D630" t="s">
        <v>27</v>
      </c>
      <c r="E630" t="s">
        <v>28</v>
      </c>
      <c r="F630" t="s">
        <v>29</v>
      </c>
      <c r="G630" t="s">
        <v>115</v>
      </c>
      <c r="H630" t="s">
        <v>116</v>
      </c>
      <c r="I630" t="s">
        <v>117</v>
      </c>
      <c r="J630" t="s">
        <v>118</v>
      </c>
      <c r="K630" t="s">
        <v>129</v>
      </c>
      <c r="L630" t="s">
        <v>130</v>
      </c>
      <c r="M630" t="s">
        <v>217</v>
      </c>
      <c r="N630" t="s">
        <v>218</v>
      </c>
      <c r="O630" t="s">
        <v>251</v>
      </c>
      <c r="P630" t="s">
        <v>252</v>
      </c>
      <c r="Q630" t="s">
        <v>272</v>
      </c>
      <c r="R630" t="s">
        <v>273</v>
      </c>
      <c r="S630" t="s">
        <v>274</v>
      </c>
      <c r="T630" t="s">
        <v>275</v>
      </c>
      <c r="U630" t="s">
        <v>3601</v>
      </c>
      <c r="V630">
        <v>1920000</v>
      </c>
      <c r="W630">
        <v>0</v>
      </c>
      <c r="Y630">
        <v>0</v>
      </c>
      <c r="Z630">
        <v>0</v>
      </c>
      <c r="AA630">
        <v>0</v>
      </c>
      <c r="AB630">
        <v>1920000</v>
      </c>
      <c r="AC630" t="s">
        <v>3550</v>
      </c>
      <c r="AD630" t="s">
        <v>3564</v>
      </c>
      <c r="AE630" t="s">
        <v>3602</v>
      </c>
      <c r="AF630" t="s">
        <v>3603</v>
      </c>
      <c r="AG630" t="s">
        <v>136</v>
      </c>
      <c r="AJ630" t="s">
        <v>1311</v>
      </c>
      <c r="AK630" t="s">
        <v>3409</v>
      </c>
      <c r="AL630" t="s">
        <v>3567</v>
      </c>
      <c r="AM630" t="s">
        <v>1314</v>
      </c>
    </row>
    <row r="631" spans="1:39" x14ac:dyDescent="0.3">
      <c r="A631" t="s">
        <v>24</v>
      </c>
      <c r="B631" t="s">
        <v>25</v>
      </c>
      <c r="C631" t="s">
        <v>26</v>
      </c>
      <c r="D631" t="s">
        <v>27</v>
      </c>
      <c r="E631" t="s">
        <v>28</v>
      </c>
      <c r="F631" t="s">
        <v>29</v>
      </c>
      <c r="G631" t="s">
        <v>115</v>
      </c>
      <c r="H631" t="s">
        <v>116</v>
      </c>
      <c r="I631" t="s">
        <v>117</v>
      </c>
      <c r="J631" t="s">
        <v>118</v>
      </c>
      <c r="K631" t="s">
        <v>129</v>
      </c>
      <c r="L631" t="s">
        <v>130</v>
      </c>
      <c r="M631" t="s">
        <v>217</v>
      </c>
      <c r="N631" t="s">
        <v>218</v>
      </c>
      <c r="O631" t="s">
        <v>251</v>
      </c>
      <c r="P631" t="s">
        <v>252</v>
      </c>
      <c r="Q631" t="s">
        <v>272</v>
      </c>
      <c r="R631" t="s">
        <v>273</v>
      </c>
      <c r="S631" t="s">
        <v>274</v>
      </c>
      <c r="T631" t="s">
        <v>275</v>
      </c>
      <c r="U631" t="s">
        <v>3604</v>
      </c>
      <c r="V631">
        <v>1680000</v>
      </c>
      <c r="W631">
        <v>0</v>
      </c>
      <c r="Y631">
        <v>0</v>
      </c>
      <c r="Z631">
        <v>0</v>
      </c>
      <c r="AA631">
        <v>0</v>
      </c>
      <c r="AB631">
        <v>1680000</v>
      </c>
      <c r="AC631" t="s">
        <v>3550</v>
      </c>
      <c r="AD631" t="s">
        <v>3564</v>
      </c>
      <c r="AE631" t="s">
        <v>3605</v>
      </c>
      <c r="AF631" t="s">
        <v>3606</v>
      </c>
      <c r="AG631" t="s">
        <v>136</v>
      </c>
      <c r="AJ631" t="s">
        <v>1311</v>
      </c>
      <c r="AK631" t="s">
        <v>3409</v>
      </c>
      <c r="AL631" t="s">
        <v>3567</v>
      </c>
      <c r="AM631" t="s">
        <v>1314</v>
      </c>
    </row>
    <row r="632" spans="1:39" x14ac:dyDescent="0.3">
      <c r="A632" t="s">
        <v>24</v>
      </c>
      <c r="B632" t="s">
        <v>25</v>
      </c>
      <c r="C632" t="s">
        <v>26</v>
      </c>
      <c r="D632" t="s">
        <v>27</v>
      </c>
      <c r="E632" t="s">
        <v>28</v>
      </c>
      <c r="F632" t="s">
        <v>29</v>
      </c>
      <c r="G632" t="s">
        <v>115</v>
      </c>
      <c r="H632" t="s">
        <v>116</v>
      </c>
      <c r="I632" t="s">
        <v>117</v>
      </c>
      <c r="J632" t="s">
        <v>118</v>
      </c>
      <c r="K632" t="s">
        <v>129</v>
      </c>
      <c r="L632" t="s">
        <v>130</v>
      </c>
      <c r="M632" t="s">
        <v>217</v>
      </c>
      <c r="N632" t="s">
        <v>218</v>
      </c>
      <c r="O632" t="s">
        <v>251</v>
      </c>
      <c r="P632" t="s">
        <v>252</v>
      </c>
      <c r="Q632" t="s">
        <v>272</v>
      </c>
      <c r="R632" t="s">
        <v>273</v>
      </c>
      <c r="S632" t="s">
        <v>274</v>
      </c>
      <c r="T632" t="s">
        <v>275</v>
      </c>
      <c r="U632" t="s">
        <v>3607</v>
      </c>
      <c r="V632">
        <v>10800000</v>
      </c>
      <c r="W632">
        <v>0</v>
      </c>
      <c r="Y632">
        <v>0</v>
      </c>
      <c r="Z632">
        <v>0</v>
      </c>
      <c r="AA632">
        <v>0</v>
      </c>
      <c r="AB632">
        <v>10800000</v>
      </c>
      <c r="AC632" t="s">
        <v>3550</v>
      </c>
      <c r="AD632" t="s">
        <v>3564</v>
      </c>
      <c r="AE632" t="s">
        <v>3608</v>
      </c>
      <c r="AF632" t="s">
        <v>3609</v>
      </c>
      <c r="AG632" t="s">
        <v>136</v>
      </c>
      <c r="AJ632" t="s">
        <v>1311</v>
      </c>
      <c r="AK632" t="s">
        <v>3409</v>
      </c>
      <c r="AL632" t="s">
        <v>3567</v>
      </c>
      <c r="AM632" t="s">
        <v>1314</v>
      </c>
    </row>
    <row r="633" spans="1:39" x14ac:dyDescent="0.3">
      <c r="A633" t="s">
        <v>24</v>
      </c>
      <c r="B633" t="s">
        <v>25</v>
      </c>
      <c r="C633" t="s">
        <v>26</v>
      </c>
      <c r="D633" t="s">
        <v>27</v>
      </c>
      <c r="E633" t="s">
        <v>28</v>
      </c>
      <c r="F633" t="s">
        <v>29</v>
      </c>
      <c r="G633" t="s">
        <v>115</v>
      </c>
      <c r="H633" t="s">
        <v>116</v>
      </c>
      <c r="I633" t="s">
        <v>117</v>
      </c>
      <c r="J633" t="s">
        <v>118</v>
      </c>
      <c r="K633" t="s">
        <v>129</v>
      </c>
      <c r="L633" t="s">
        <v>130</v>
      </c>
      <c r="M633" t="s">
        <v>217</v>
      </c>
      <c r="N633" t="s">
        <v>218</v>
      </c>
      <c r="O633" t="s">
        <v>251</v>
      </c>
      <c r="P633" t="s">
        <v>252</v>
      </c>
      <c r="Q633" t="s">
        <v>272</v>
      </c>
      <c r="R633" t="s">
        <v>273</v>
      </c>
      <c r="S633" t="s">
        <v>274</v>
      </c>
      <c r="T633" t="s">
        <v>275</v>
      </c>
      <c r="U633" t="s">
        <v>3610</v>
      </c>
      <c r="V633">
        <v>11760000</v>
      </c>
      <c r="W633">
        <v>0</v>
      </c>
      <c r="Y633">
        <v>0</v>
      </c>
      <c r="Z633">
        <v>0</v>
      </c>
      <c r="AA633">
        <v>0</v>
      </c>
      <c r="AB633">
        <v>11760000</v>
      </c>
      <c r="AC633" t="s">
        <v>3550</v>
      </c>
      <c r="AD633" t="s">
        <v>3564</v>
      </c>
      <c r="AE633" t="s">
        <v>3611</v>
      </c>
      <c r="AF633" t="s">
        <v>3612</v>
      </c>
      <c r="AG633" t="s">
        <v>136</v>
      </c>
      <c r="AJ633" t="s">
        <v>1311</v>
      </c>
      <c r="AK633" t="s">
        <v>3409</v>
      </c>
      <c r="AL633" t="s">
        <v>3567</v>
      </c>
      <c r="AM633" t="s">
        <v>1314</v>
      </c>
    </row>
    <row r="634" spans="1:39" x14ac:dyDescent="0.3">
      <c r="A634" t="s">
        <v>24</v>
      </c>
      <c r="B634" t="s">
        <v>25</v>
      </c>
      <c r="C634" t="s">
        <v>26</v>
      </c>
      <c r="D634" t="s">
        <v>27</v>
      </c>
      <c r="E634" t="s">
        <v>28</v>
      </c>
      <c r="F634" t="s">
        <v>29</v>
      </c>
      <c r="G634" t="s">
        <v>115</v>
      </c>
      <c r="H634" t="s">
        <v>116</v>
      </c>
      <c r="I634" t="s">
        <v>117</v>
      </c>
      <c r="J634" t="s">
        <v>118</v>
      </c>
      <c r="K634" t="s">
        <v>129</v>
      </c>
      <c r="L634" t="s">
        <v>130</v>
      </c>
      <c r="M634" t="s">
        <v>217</v>
      </c>
      <c r="N634" t="s">
        <v>218</v>
      </c>
      <c r="O634" t="s">
        <v>251</v>
      </c>
      <c r="P634" t="s">
        <v>252</v>
      </c>
      <c r="Q634" t="s">
        <v>272</v>
      </c>
      <c r="R634" t="s">
        <v>273</v>
      </c>
      <c r="S634" t="s">
        <v>274</v>
      </c>
      <c r="T634" t="s">
        <v>275</v>
      </c>
      <c r="U634" t="s">
        <v>3613</v>
      </c>
      <c r="V634">
        <v>3600000</v>
      </c>
      <c r="W634">
        <v>0</v>
      </c>
      <c r="Y634">
        <v>0</v>
      </c>
      <c r="Z634">
        <v>0</v>
      </c>
      <c r="AA634">
        <v>0</v>
      </c>
      <c r="AB634">
        <v>3600000</v>
      </c>
      <c r="AC634" t="s">
        <v>3550</v>
      </c>
      <c r="AD634" t="s">
        <v>3564</v>
      </c>
      <c r="AE634" t="s">
        <v>3614</v>
      </c>
      <c r="AF634" t="s">
        <v>3615</v>
      </c>
      <c r="AG634" t="s">
        <v>136</v>
      </c>
      <c r="AJ634" t="s">
        <v>1311</v>
      </c>
      <c r="AK634" t="s">
        <v>3409</v>
      </c>
      <c r="AL634" t="s">
        <v>3567</v>
      </c>
      <c r="AM634" t="s">
        <v>1314</v>
      </c>
    </row>
    <row r="635" spans="1:39" x14ac:dyDescent="0.3">
      <c r="A635" t="s">
        <v>24</v>
      </c>
      <c r="B635" t="s">
        <v>25</v>
      </c>
      <c r="C635" t="s">
        <v>26</v>
      </c>
      <c r="D635" t="s">
        <v>27</v>
      </c>
      <c r="E635" t="s">
        <v>28</v>
      </c>
      <c r="F635" t="s">
        <v>29</v>
      </c>
      <c r="G635" t="s">
        <v>115</v>
      </c>
      <c r="H635" t="s">
        <v>116</v>
      </c>
      <c r="I635" t="s">
        <v>117</v>
      </c>
      <c r="J635" t="s">
        <v>118</v>
      </c>
      <c r="K635" t="s">
        <v>129</v>
      </c>
      <c r="L635" t="s">
        <v>130</v>
      </c>
      <c r="M635" t="s">
        <v>217</v>
      </c>
      <c r="N635" t="s">
        <v>218</v>
      </c>
      <c r="O635" t="s">
        <v>251</v>
      </c>
      <c r="P635" t="s">
        <v>252</v>
      </c>
      <c r="Q635" t="s">
        <v>272</v>
      </c>
      <c r="R635" t="s">
        <v>273</v>
      </c>
      <c r="S635" t="s">
        <v>274</v>
      </c>
      <c r="T635" t="s">
        <v>275</v>
      </c>
      <c r="U635" t="s">
        <v>3616</v>
      </c>
      <c r="V635">
        <v>8160000</v>
      </c>
      <c r="W635">
        <v>0</v>
      </c>
      <c r="Y635">
        <v>0</v>
      </c>
      <c r="Z635">
        <v>0</v>
      </c>
      <c r="AA635">
        <v>0</v>
      </c>
      <c r="AB635">
        <v>8160000</v>
      </c>
      <c r="AC635" t="s">
        <v>3550</v>
      </c>
      <c r="AD635" t="s">
        <v>3564</v>
      </c>
      <c r="AE635" t="s">
        <v>3617</v>
      </c>
      <c r="AF635" t="s">
        <v>3618</v>
      </c>
      <c r="AG635" t="s">
        <v>136</v>
      </c>
      <c r="AJ635" t="s">
        <v>1311</v>
      </c>
      <c r="AK635" t="s">
        <v>3409</v>
      </c>
      <c r="AL635" t="s">
        <v>3567</v>
      </c>
      <c r="AM635" t="s">
        <v>1314</v>
      </c>
    </row>
    <row r="636" spans="1:39" x14ac:dyDescent="0.3">
      <c r="A636" t="s">
        <v>24</v>
      </c>
      <c r="B636" t="s">
        <v>25</v>
      </c>
      <c r="C636" t="s">
        <v>26</v>
      </c>
      <c r="D636" t="s">
        <v>27</v>
      </c>
      <c r="E636" t="s">
        <v>28</v>
      </c>
      <c r="F636" t="s">
        <v>29</v>
      </c>
      <c r="G636" t="s">
        <v>115</v>
      </c>
      <c r="H636" t="s">
        <v>116</v>
      </c>
      <c r="I636" t="s">
        <v>117</v>
      </c>
      <c r="J636" t="s">
        <v>118</v>
      </c>
      <c r="K636" t="s">
        <v>129</v>
      </c>
      <c r="L636" t="s">
        <v>130</v>
      </c>
      <c r="M636" t="s">
        <v>217</v>
      </c>
      <c r="N636" t="s">
        <v>218</v>
      </c>
      <c r="O636" t="s">
        <v>251</v>
      </c>
      <c r="P636" t="s">
        <v>252</v>
      </c>
      <c r="Q636" t="s">
        <v>272</v>
      </c>
      <c r="R636" t="s">
        <v>273</v>
      </c>
      <c r="S636" t="s">
        <v>274</v>
      </c>
      <c r="T636" t="s">
        <v>275</v>
      </c>
      <c r="U636" t="s">
        <v>3619</v>
      </c>
      <c r="V636">
        <v>2280000</v>
      </c>
      <c r="W636">
        <v>0</v>
      </c>
      <c r="Y636">
        <v>0</v>
      </c>
      <c r="Z636">
        <v>0</v>
      </c>
      <c r="AA636">
        <v>0</v>
      </c>
      <c r="AB636">
        <v>2280000</v>
      </c>
      <c r="AC636" t="s">
        <v>3550</v>
      </c>
      <c r="AD636" t="s">
        <v>3564</v>
      </c>
      <c r="AE636" t="s">
        <v>3620</v>
      </c>
      <c r="AF636" t="s">
        <v>3621</v>
      </c>
      <c r="AG636" t="s">
        <v>136</v>
      </c>
      <c r="AJ636" t="s">
        <v>1311</v>
      </c>
      <c r="AK636" t="s">
        <v>3409</v>
      </c>
      <c r="AL636" t="s">
        <v>3567</v>
      </c>
      <c r="AM636" t="s">
        <v>1314</v>
      </c>
    </row>
    <row r="637" spans="1:39" x14ac:dyDescent="0.3">
      <c r="A637" t="s">
        <v>24</v>
      </c>
      <c r="B637" t="s">
        <v>25</v>
      </c>
      <c r="C637" t="s">
        <v>26</v>
      </c>
      <c r="D637" t="s">
        <v>27</v>
      </c>
      <c r="E637" t="s">
        <v>28</v>
      </c>
      <c r="F637" t="s">
        <v>29</v>
      </c>
      <c r="G637" t="s">
        <v>115</v>
      </c>
      <c r="H637" t="s">
        <v>116</v>
      </c>
      <c r="I637" t="s">
        <v>117</v>
      </c>
      <c r="J637" t="s">
        <v>118</v>
      </c>
      <c r="K637" t="s">
        <v>129</v>
      </c>
      <c r="L637" t="s">
        <v>130</v>
      </c>
      <c r="M637" t="s">
        <v>217</v>
      </c>
      <c r="N637" t="s">
        <v>218</v>
      </c>
      <c r="O637" t="s">
        <v>251</v>
      </c>
      <c r="P637" t="s">
        <v>252</v>
      </c>
      <c r="Q637" t="s">
        <v>272</v>
      </c>
      <c r="R637" t="s">
        <v>273</v>
      </c>
      <c r="S637" t="s">
        <v>274</v>
      </c>
      <c r="T637" t="s">
        <v>275</v>
      </c>
      <c r="U637" t="s">
        <v>3622</v>
      </c>
      <c r="V637">
        <v>1440000</v>
      </c>
      <c r="W637">
        <v>0</v>
      </c>
      <c r="Y637">
        <v>0</v>
      </c>
      <c r="Z637">
        <v>0</v>
      </c>
      <c r="AA637">
        <v>0</v>
      </c>
      <c r="AB637">
        <v>1440000</v>
      </c>
      <c r="AC637" t="s">
        <v>3550</v>
      </c>
      <c r="AD637" t="s">
        <v>3564</v>
      </c>
      <c r="AE637" t="s">
        <v>3623</v>
      </c>
      <c r="AF637" t="s">
        <v>3624</v>
      </c>
      <c r="AG637" t="s">
        <v>136</v>
      </c>
      <c r="AJ637" t="s">
        <v>1311</v>
      </c>
      <c r="AK637" t="s">
        <v>3409</v>
      </c>
      <c r="AL637" t="s">
        <v>3567</v>
      </c>
      <c r="AM637" t="s">
        <v>1314</v>
      </c>
    </row>
    <row r="638" spans="1:39" x14ac:dyDescent="0.3">
      <c r="A638" t="s">
        <v>24</v>
      </c>
      <c r="B638" t="s">
        <v>25</v>
      </c>
      <c r="C638" t="s">
        <v>26</v>
      </c>
      <c r="D638" t="s">
        <v>27</v>
      </c>
      <c r="E638" t="s">
        <v>28</v>
      </c>
      <c r="F638" t="s">
        <v>29</v>
      </c>
      <c r="G638" t="s">
        <v>115</v>
      </c>
      <c r="H638" t="s">
        <v>116</v>
      </c>
      <c r="I638" t="s">
        <v>117</v>
      </c>
      <c r="J638" t="s">
        <v>118</v>
      </c>
      <c r="K638" t="s">
        <v>129</v>
      </c>
      <c r="L638" t="s">
        <v>130</v>
      </c>
      <c r="M638" t="s">
        <v>217</v>
      </c>
      <c r="N638" t="s">
        <v>218</v>
      </c>
      <c r="O638" t="s">
        <v>251</v>
      </c>
      <c r="P638" t="s">
        <v>252</v>
      </c>
      <c r="Q638" t="s">
        <v>272</v>
      </c>
      <c r="R638" t="s">
        <v>273</v>
      </c>
      <c r="S638" t="s">
        <v>274</v>
      </c>
      <c r="T638" t="s">
        <v>275</v>
      </c>
      <c r="U638" t="s">
        <v>3625</v>
      </c>
      <c r="V638">
        <v>18000000</v>
      </c>
      <c r="W638">
        <v>0</v>
      </c>
      <c r="Y638">
        <v>0</v>
      </c>
      <c r="Z638">
        <v>0</v>
      </c>
      <c r="AA638">
        <v>0</v>
      </c>
      <c r="AB638">
        <v>18000000</v>
      </c>
      <c r="AC638" t="s">
        <v>3550</v>
      </c>
      <c r="AD638" t="s">
        <v>3564</v>
      </c>
      <c r="AE638" t="s">
        <v>3626</v>
      </c>
      <c r="AF638" t="s">
        <v>3627</v>
      </c>
      <c r="AG638" t="s">
        <v>136</v>
      </c>
      <c r="AJ638" t="s">
        <v>1311</v>
      </c>
      <c r="AK638" t="s">
        <v>3409</v>
      </c>
      <c r="AL638" t="s">
        <v>3567</v>
      </c>
      <c r="AM638" t="s">
        <v>1314</v>
      </c>
    </row>
    <row r="639" spans="1:39" x14ac:dyDescent="0.3">
      <c r="A639" t="s">
        <v>24</v>
      </c>
      <c r="B639" t="s">
        <v>25</v>
      </c>
      <c r="C639" t="s">
        <v>26</v>
      </c>
      <c r="D639" t="s">
        <v>27</v>
      </c>
      <c r="E639" t="s">
        <v>28</v>
      </c>
      <c r="F639" t="s">
        <v>29</v>
      </c>
      <c r="G639" t="s">
        <v>115</v>
      </c>
      <c r="H639" t="s">
        <v>116</v>
      </c>
      <c r="I639" t="s">
        <v>117</v>
      </c>
      <c r="J639" t="s">
        <v>118</v>
      </c>
      <c r="K639" t="s">
        <v>129</v>
      </c>
      <c r="L639" t="s">
        <v>130</v>
      </c>
      <c r="M639" t="s">
        <v>217</v>
      </c>
      <c r="N639" t="s">
        <v>218</v>
      </c>
      <c r="O639" t="s">
        <v>251</v>
      </c>
      <c r="P639" t="s">
        <v>252</v>
      </c>
      <c r="Q639" t="s">
        <v>272</v>
      </c>
      <c r="R639" t="s">
        <v>273</v>
      </c>
      <c r="S639" t="s">
        <v>42</v>
      </c>
      <c r="T639" t="s">
        <v>43</v>
      </c>
      <c r="U639" t="s">
        <v>3628</v>
      </c>
      <c r="V639">
        <v>51375000</v>
      </c>
      <c r="W639">
        <v>0</v>
      </c>
      <c r="Y639">
        <v>0</v>
      </c>
      <c r="Z639">
        <v>0</v>
      </c>
      <c r="AA639">
        <v>0</v>
      </c>
      <c r="AB639">
        <v>51375000</v>
      </c>
      <c r="AC639" t="s">
        <v>3550</v>
      </c>
      <c r="AD639" t="s">
        <v>3629</v>
      </c>
      <c r="AE639" t="s">
        <v>3630</v>
      </c>
      <c r="AF639" t="s">
        <v>3631</v>
      </c>
      <c r="AG639" t="s">
        <v>136</v>
      </c>
      <c r="AJ639" t="s">
        <v>1311</v>
      </c>
      <c r="AK639" t="s">
        <v>3409</v>
      </c>
      <c r="AL639" t="s">
        <v>1313</v>
      </c>
      <c r="AM639" t="s">
        <v>1314</v>
      </c>
    </row>
    <row r="640" spans="1:39" x14ac:dyDescent="0.3">
      <c r="A640" t="s">
        <v>24</v>
      </c>
      <c r="B640" t="s">
        <v>25</v>
      </c>
      <c r="C640" t="s">
        <v>26</v>
      </c>
      <c r="D640" t="s">
        <v>27</v>
      </c>
      <c r="E640" t="s">
        <v>28</v>
      </c>
      <c r="F640" t="s">
        <v>29</v>
      </c>
      <c r="G640" t="s">
        <v>115</v>
      </c>
      <c r="H640" t="s">
        <v>116</v>
      </c>
      <c r="I640" t="s">
        <v>117</v>
      </c>
      <c r="J640" t="s">
        <v>118</v>
      </c>
      <c r="K640" t="s">
        <v>129</v>
      </c>
      <c r="L640" t="s">
        <v>130</v>
      </c>
      <c r="M640" t="s">
        <v>217</v>
      </c>
      <c r="N640" t="s">
        <v>218</v>
      </c>
      <c r="O640" t="s">
        <v>251</v>
      </c>
      <c r="P640" t="s">
        <v>252</v>
      </c>
      <c r="Q640" t="s">
        <v>272</v>
      </c>
      <c r="R640" t="s">
        <v>273</v>
      </c>
      <c r="S640" t="s">
        <v>42</v>
      </c>
      <c r="T640" t="s">
        <v>43</v>
      </c>
      <c r="U640" t="s">
        <v>3632</v>
      </c>
      <c r="V640">
        <v>60000000</v>
      </c>
      <c r="W640">
        <v>0</v>
      </c>
      <c r="Y640">
        <v>5000000</v>
      </c>
      <c r="Z640">
        <v>5000000</v>
      </c>
      <c r="AA640">
        <v>8.3333333333333329E-2</v>
      </c>
      <c r="AB640">
        <v>55000000</v>
      </c>
      <c r="AC640" t="s">
        <v>3550</v>
      </c>
      <c r="AD640" t="s">
        <v>3629</v>
      </c>
      <c r="AE640" t="s">
        <v>3633</v>
      </c>
      <c r="AF640" t="s">
        <v>3634</v>
      </c>
      <c r="AG640" t="s">
        <v>136</v>
      </c>
      <c r="AJ640" t="s">
        <v>1311</v>
      </c>
      <c r="AK640" t="s">
        <v>3409</v>
      </c>
      <c r="AL640" t="s">
        <v>1313</v>
      </c>
      <c r="AM640" t="s">
        <v>1314</v>
      </c>
    </row>
    <row r="641" spans="1:39" x14ac:dyDescent="0.3">
      <c r="A641" t="s">
        <v>24</v>
      </c>
      <c r="B641" t="s">
        <v>25</v>
      </c>
      <c r="C641" t="s">
        <v>26</v>
      </c>
      <c r="D641" t="s">
        <v>27</v>
      </c>
      <c r="E641" t="s">
        <v>28</v>
      </c>
      <c r="F641" t="s">
        <v>29</v>
      </c>
      <c r="G641" t="s">
        <v>115</v>
      </c>
      <c r="H641" t="s">
        <v>116</v>
      </c>
      <c r="I641" t="s">
        <v>117</v>
      </c>
      <c r="J641" t="s">
        <v>118</v>
      </c>
      <c r="K641" t="s">
        <v>129</v>
      </c>
      <c r="L641" t="s">
        <v>130</v>
      </c>
      <c r="M641" t="s">
        <v>217</v>
      </c>
      <c r="N641" t="s">
        <v>218</v>
      </c>
      <c r="O641" t="s">
        <v>251</v>
      </c>
      <c r="P641" t="s">
        <v>252</v>
      </c>
      <c r="Q641" t="s">
        <v>272</v>
      </c>
      <c r="R641" t="s">
        <v>273</v>
      </c>
      <c r="S641" t="s">
        <v>42</v>
      </c>
      <c r="T641" t="s">
        <v>43</v>
      </c>
      <c r="U641" t="s">
        <v>3635</v>
      </c>
      <c r="V641">
        <v>3001000</v>
      </c>
      <c r="W641">
        <v>0</v>
      </c>
      <c r="Y641">
        <v>0</v>
      </c>
      <c r="Z641">
        <v>0</v>
      </c>
      <c r="AA641">
        <v>0</v>
      </c>
      <c r="AB641">
        <v>3001000</v>
      </c>
      <c r="AC641" t="s">
        <v>3550</v>
      </c>
      <c r="AD641" t="s">
        <v>3629</v>
      </c>
      <c r="AE641" t="s">
        <v>3636</v>
      </c>
      <c r="AF641" t="s">
        <v>3637</v>
      </c>
      <c r="AG641" t="s">
        <v>136</v>
      </c>
      <c r="AJ641" t="s">
        <v>1311</v>
      </c>
      <c r="AK641" t="s">
        <v>3409</v>
      </c>
      <c r="AL641" t="s">
        <v>1313</v>
      </c>
      <c r="AM641" t="s">
        <v>1314</v>
      </c>
    </row>
    <row r="642" spans="1:39" x14ac:dyDescent="0.3">
      <c r="A642" t="s">
        <v>24</v>
      </c>
      <c r="B642" t="s">
        <v>25</v>
      </c>
      <c r="C642" t="s">
        <v>26</v>
      </c>
      <c r="D642" t="s">
        <v>27</v>
      </c>
      <c r="E642" t="s">
        <v>28</v>
      </c>
      <c r="F642" t="s">
        <v>29</v>
      </c>
      <c r="G642" t="s">
        <v>115</v>
      </c>
      <c r="H642" t="s">
        <v>116</v>
      </c>
      <c r="I642" t="s">
        <v>117</v>
      </c>
      <c r="J642" t="s">
        <v>118</v>
      </c>
      <c r="K642" t="s">
        <v>129</v>
      </c>
      <c r="L642" t="s">
        <v>130</v>
      </c>
      <c r="M642" t="s">
        <v>217</v>
      </c>
      <c r="N642" t="s">
        <v>218</v>
      </c>
      <c r="O642" t="s">
        <v>251</v>
      </c>
      <c r="P642" t="s">
        <v>252</v>
      </c>
      <c r="Q642" t="s">
        <v>272</v>
      </c>
      <c r="R642" t="s">
        <v>273</v>
      </c>
      <c r="S642" t="s">
        <v>137</v>
      </c>
      <c r="T642" t="s">
        <v>138</v>
      </c>
      <c r="U642" t="s">
        <v>3638</v>
      </c>
      <c r="V642">
        <v>60000000</v>
      </c>
      <c r="W642">
        <v>0</v>
      </c>
      <c r="Y642">
        <v>5000000</v>
      </c>
      <c r="Z642">
        <v>5000000</v>
      </c>
      <c r="AA642">
        <v>8.3333333333333329E-2</v>
      </c>
      <c r="AB642">
        <v>55000000</v>
      </c>
      <c r="AC642" t="s">
        <v>3550</v>
      </c>
      <c r="AD642" t="s">
        <v>3639</v>
      </c>
      <c r="AE642" t="s">
        <v>3640</v>
      </c>
      <c r="AF642" t="s">
        <v>3641</v>
      </c>
      <c r="AG642" t="s">
        <v>136</v>
      </c>
      <c r="AJ642" t="s">
        <v>1311</v>
      </c>
      <c r="AK642" t="s">
        <v>3409</v>
      </c>
      <c r="AL642" t="s">
        <v>2026</v>
      </c>
      <c r="AM642" t="s">
        <v>1314</v>
      </c>
    </row>
    <row r="643" spans="1:39" x14ac:dyDescent="0.3">
      <c r="A643" t="s">
        <v>24</v>
      </c>
      <c r="B643" t="s">
        <v>25</v>
      </c>
      <c r="C643" t="s">
        <v>26</v>
      </c>
      <c r="D643" t="s">
        <v>27</v>
      </c>
      <c r="E643" t="s">
        <v>28</v>
      </c>
      <c r="F643" t="s">
        <v>29</v>
      </c>
      <c r="G643" t="s">
        <v>115</v>
      </c>
      <c r="H643" t="s">
        <v>116</v>
      </c>
      <c r="I643" t="s">
        <v>117</v>
      </c>
      <c r="J643" t="s">
        <v>118</v>
      </c>
      <c r="K643" t="s">
        <v>129</v>
      </c>
      <c r="L643" t="s">
        <v>130</v>
      </c>
      <c r="M643" t="s">
        <v>217</v>
      </c>
      <c r="N643" t="s">
        <v>218</v>
      </c>
      <c r="O643" t="s">
        <v>251</v>
      </c>
      <c r="P643" t="s">
        <v>252</v>
      </c>
      <c r="Q643" t="s">
        <v>0</v>
      </c>
      <c r="R643" t="s">
        <v>276</v>
      </c>
      <c r="S643" t="s">
        <v>254</v>
      </c>
      <c r="T643" t="s">
        <v>255</v>
      </c>
      <c r="U643" t="s">
        <v>3642</v>
      </c>
      <c r="V643">
        <v>27720000</v>
      </c>
      <c r="W643">
        <v>0</v>
      </c>
      <c r="Y643">
        <v>0</v>
      </c>
      <c r="Z643">
        <v>0</v>
      </c>
      <c r="AA643">
        <v>0</v>
      </c>
      <c r="AB643">
        <v>27720000</v>
      </c>
      <c r="AC643" t="s">
        <v>3643</v>
      </c>
      <c r="AD643" t="s">
        <v>3644</v>
      </c>
      <c r="AE643" t="s">
        <v>3645</v>
      </c>
      <c r="AF643" t="s">
        <v>3646</v>
      </c>
      <c r="AG643" t="s">
        <v>136</v>
      </c>
      <c r="AJ643" t="s">
        <v>1311</v>
      </c>
      <c r="AK643" t="s">
        <v>3409</v>
      </c>
      <c r="AL643" t="s">
        <v>3410</v>
      </c>
      <c r="AM643" t="s">
        <v>1314</v>
      </c>
    </row>
    <row r="644" spans="1:39" x14ac:dyDescent="0.3">
      <c r="A644" t="s">
        <v>24</v>
      </c>
      <c r="B644" t="s">
        <v>25</v>
      </c>
      <c r="C644" t="s">
        <v>26</v>
      </c>
      <c r="D644" t="s">
        <v>27</v>
      </c>
      <c r="E644" t="s">
        <v>28</v>
      </c>
      <c r="F644" t="s">
        <v>29</v>
      </c>
      <c r="G644" t="s">
        <v>115</v>
      </c>
      <c r="H644" t="s">
        <v>116</v>
      </c>
      <c r="I644" t="s">
        <v>117</v>
      </c>
      <c r="J644" t="s">
        <v>118</v>
      </c>
      <c r="K644" t="s">
        <v>129</v>
      </c>
      <c r="L644" t="s">
        <v>130</v>
      </c>
      <c r="M644" t="s">
        <v>217</v>
      </c>
      <c r="N644" t="s">
        <v>218</v>
      </c>
      <c r="O644" t="s">
        <v>251</v>
      </c>
      <c r="P644" t="s">
        <v>252</v>
      </c>
      <c r="Q644" t="s">
        <v>0</v>
      </c>
      <c r="R644" t="s">
        <v>276</v>
      </c>
      <c r="S644" t="s">
        <v>254</v>
      </c>
      <c r="T644" t="s">
        <v>255</v>
      </c>
      <c r="U644" t="s">
        <v>3647</v>
      </c>
      <c r="V644">
        <v>2274984000</v>
      </c>
      <c r="W644">
        <v>0</v>
      </c>
      <c r="Y644">
        <v>0</v>
      </c>
      <c r="Z644">
        <v>0</v>
      </c>
      <c r="AA644">
        <v>0</v>
      </c>
      <c r="AB644">
        <v>2274984000</v>
      </c>
      <c r="AC644" t="s">
        <v>3643</v>
      </c>
      <c r="AD644" t="s">
        <v>3644</v>
      </c>
      <c r="AE644" t="s">
        <v>3648</v>
      </c>
      <c r="AF644" t="s">
        <v>3649</v>
      </c>
      <c r="AG644" t="s">
        <v>136</v>
      </c>
      <c r="AJ644" t="s">
        <v>1311</v>
      </c>
      <c r="AK644" t="s">
        <v>3409</v>
      </c>
      <c r="AL644" t="s">
        <v>3410</v>
      </c>
      <c r="AM644" t="s">
        <v>1314</v>
      </c>
    </row>
    <row r="645" spans="1:39" x14ac:dyDescent="0.3">
      <c r="A645" t="s">
        <v>24</v>
      </c>
      <c r="B645" t="s">
        <v>25</v>
      </c>
      <c r="C645" t="s">
        <v>26</v>
      </c>
      <c r="D645" t="s">
        <v>27</v>
      </c>
      <c r="E645" t="s">
        <v>28</v>
      </c>
      <c r="F645" t="s">
        <v>29</v>
      </c>
      <c r="G645" t="s">
        <v>115</v>
      </c>
      <c r="H645" t="s">
        <v>116</v>
      </c>
      <c r="I645" t="s">
        <v>117</v>
      </c>
      <c r="J645" t="s">
        <v>118</v>
      </c>
      <c r="K645" t="s">
        <v>129</v>
      </c>
      <c r="L645" t="s">
        <v>130</v>
      </c>
      <c r="M645" t="s">
        <v>217</v>
      </c>
      <c r="N645" t="s">
        <v>218</v>
      </c>
      <c r="O645" t="s">
        <v>251</v>
      </c>
      <c r="P645" t="s">
        <v>252</v>
      </c>
      <c r="Q645" t="s">
        <v>0</v>
      </c>
      <c r="R645" t="s">
        <v>276</v>
      </c>
      <c r="S645" t="s">
        <v>254</v>
      </c>
      <c r="T645" t="s">
        <v>255</v>
      </c>
      <c r="U645" t="s">
        <v>3650</v>
      </c>
      <c r="V645">
        <v>2775204000</v>
      </c>
      <c r="W645">
        <v>0</v>
      </c>
      <c r="Y645">
        <v>0</v>
      </c>
      <c r="Z645">
        <v>0</v>
      </c>
      <c r="AA645">
        <v>0</v>
      </c>
      <c r="AB645">
        <v>2775204000</v>
      </c>
      <c r="AC645" t="s">
        <v>3643</v>
      </c>
      <c r="AD645" t="s">
        <v>3644</v>
      </c>
      <c r="AE645" t="s">
        <v>3651</v>
      </c>
      <c r="AF645" t="s">
        <v>3652</v>
      </c>
      <c r="AG645" t="s">
        <v>136</v>
      </c>
      <c r="AJ645" t="s">
        <v>1311</v>
      </c>
      <c r="AK645" t="s">
        <v>3409</v>
      </c>
      <c r="AL645" t="s">
        <v>3410</v>
      </c>
      <c r="AM645" t="s">
        <v>1314</v>
      </c>
    </row>
    <row r="646" spans="1:39" x14ac:dyDescent="0.3">
      <c r="A646" t="s">
        <v>24</v>
      </c>
      <c r="B646" t="s">
        <v>25</v>
      </c>
      <c r="C646" t="s">
        <v>26</v>
      </c>
      <c r="D646" t="s">
        <v>27</v>
      </c>
      <c r="E646" t="s">
        <v>28</v>
      </c>
      <c r="F646" t="s">
        <v>29</v>
      </c>
      <c r="G646" t="s">
        <v>115</v>
      </c>
      <c r="H646" t="s">
        <v>116</v>
      </c>
      <c r="I646" t="s">
        <v>117</v>
      </c>
      <c r="J646" t="s">
        <v>118</v>
      </c>
      <c r="K646" t="s">
        <v>129</v>
      </c>
      <c r="L646" t="s">
        <v>130</v>
      </c>
      <c r="M646" t="s">
        <v>217</v>
      </c>
      <c r="N646" t="s">
        <v>218</v>
      </c>
      <c r="O646" t="s">
        <v>251</v>
      </c>
      <c r="P646" t="s">
        <v>252</v>
      </c>
      <c r="Q646" t="s">
        <v>277</v>
      </c>
      <c r="R646" t="s">
        <v>278</v>
      </c>
      <c r="S646" t="s">
        <v>279</v>
      </c>
      <c r="T646" t="s">
        <v>280</v>
      </c>
      <c r="U646" t="s">
        <v>3653</v>
      </c>
      <c r="V646">
        <v>1920000000</v>
      </c>
      <c r="W646">
        <v>0</v>
      </c>
      <c r="Y646">
        <v>1121690</v>
      </c>
      <c r="Z646">
        <v>151002474</v>
      </c>
      <c r="AA646">
        <v>7.8647121875000003E-2</v>
      </c>
      <c r="AB646">
        <v>1768997526</v>
      </c>
      <c r="AC646" t="s">
        <v>3654</v>
      </c>
      <c r="AD646" t="s">
        <v>3655</v>
      </c>
      <c r="AE646" t="s">
        <v>3656</v>
      </c>
      <c r="AF646" t="s">
        <v>3657</v>
      </c>
      <c r="AG646" t="s">
        <v>136</v>
      </c>
      <c r="AJ646" t="s">
        <v>1311</v>
      </c>
      <c r="AK646" t="s">
        <v>3409</v>
      </c>
      <c r="AL646" t="s">
        <v>3433</v>
      </c>
      <c r="AM646" t="s">
        <v>1314</v>
      </c>
    </row>
    <row r="647" spans="1:39" x14ac:dyDescent="0.3">
      <c r="A647" t="s">
        <v>24</v>
      </c>
      <c r="B647" t="s">
        <v>25</v>
      </c>
      <c r="C647" t="s">
        <v>26</v>
      </c>
      <c r="D647" t="s">
        <v>27</v>
      </c>
      <c r="E647" t="s">
        <v>28</v>
      </c>
      <c r="F647" t="s">
        <v>29</v>
      </c>
      <c r="G647" t="s">
        <v>115</v>
      </c>
      <c r="H647" t="s">
        <v>116</v>
      </c>
      <c r="I647" t="s">
        <v>117</v>
      </c>
      <c r="J647" t="s">
        <v>118</v>
      </c>
      <c r="K647" t="s">
        <v>129</v>
      </c>
      <c r="L647" t="s">
        <v>130</v>
      </c>
      <c r="M647" t="s">
        <v>217</v>
      </c>
      <c r="N647" t="s">
        <v>218</v>
      </c>
      <c r="O647" t="s">
        <v>251</v>
      </c>
      <c r="P647" t="s">
        <v>252</v>
      </c>
      <c r="Q647" t="s">
        <v>277</v>
      </c>
      <c r="R647" t="s">
        <v>278</v>
      </c>
      <c r="S647" t="s">
        <v>281</v>
      </c>
      <c r="T647" t="s">
        <v>282</v>
      </c>
      <c r="U647" t="s">
        <v>3658</v>
      </c>
      <c r="V647">
        <v>90000000</v>
      </c>
      <c r="W647">
        <v>0</v>
      </c>
      <c r="Y647">
        <v>4389794</v>
      </c>
      <c r="Z647">
        <v>4389794</v>
      </c>
      <c r="AA647">
        <v>4.8775488888888892E-2</v>
      </c>
      <c r="AB647">
        <v>85610206</v>
      </c>
      <c r="AC647" t="s">
        <v>3654</v>
      </c>
      <c r="AD647" t="s">
        <v>3659</v>
      </c>
      <c r="AE647" t="s">
        <v>3660</v>
      </c>
      <c r="AF647" t="s">
        <v>3661</v>
      </c>
      <c r="AG647" t="s">
        <v>136</v>
      </c>
      <c r="AJ647" t="s">
        <v>1311</v>
      </c>
      <c r="AK647" t="s">
        <v>3409</v>
      </c>
      <c r="AL647" t="s">
        <v>3433</v>
      </c>
      <c r="AM647" t="s">
        <v>1314</v>
      </c>
    </row>
    <row r="648" spans="1:39" x14ac:dyDescent="0.3">
      <c r="A648" t="s">
        <v>24</v>
      </c>
      <c r="B648" t="s">
        <v>25</v>
      </c>
      <c r="C648" t="s">
        <v>26</v>
      </c>
      <c r="D648" t="s">
        <v>27</v>
      </c>
      <c r="E648" t="s">
        <v>28</v>
      </c>
      <c r="F648" t="s">
        <v>29</v>
      </c>
      <c r="G648" t="s">
        <v>115</v>
      </c>
      <c r="H648" t="s">
        <v>116</v>
      </c>
      <c r="I648" t="s">
        <v>117</v>
      </c>
      <c r="J648" t="s">
        <v>118</v>
      </c>
      <c r="K648" t="s">
        <v>129</v>
      </c>
      <c r="L648" t="s">
        <v>130</v>
      </c>
      <c r="M648" t="s">
        <v>217</v>
      </c>
      <c r="N648" t="s">
        <v>218</v>
      </c>
      <c r="O648" t="s">
        <v>251</v>
      </c>
      <c r="P648" t="s">
        <v>252</v>
      </c>
      <c r="Q648" t="s">
        <v>277</v>
      </c>
      <c r="R648" t="s">
        <v>278</v>
      </c>
      <c r="S648" t="s">
        <v>283</v>
      </c>
      <c r="T648" t="s">
        <v>284</v>
      </c>
      <c r="U648" t="s">
        <v>3662</v>
      </c>
      <c r="V648">
        <v>214200000</v>
      </c>
      <c r="W648">
        <v>0</v>
      </c>
      <c r="Y648">
        <v>0</v>
      </c>
      <c r="Z648">
        <v>12252499</v>
      </c>
      <c r="AA648">
        <v>5.7201209150326796E-2</v>
      </c>
      <c r="AB648">
        <v>201947501</v>
      </c>
      <c r="AC648" t="s">
        <v>3654</v>
      </c>
      <c r="AD648" t="s">
        <v>3663</v>
      </c>
      <c r="AE648" t="s">
        <v>3664</v>
      </c>
      <c r="AF648" t="s">
        <v>3665</v>
      </c>
      <c r="AG648" t="s">
        <v>136</v>
      </c>
      <c r="AJ648" t="s">
        <v>1311</v>
      </c>
      <c r="AK648" t="s">
        <v>3409</v>
      </c>
      <c r="AL648" t="s">
        <v>3433</v>
      </c>
      <c r="AM648" t="s">
        <v>1314</v>
      </c>
    </row>
    <row r="649" spans="1:39" x14ac:dyDescent="0.3">
      <c r="A649" t="s">
        <v>24</v>
      </c>
      <c r="B649" t="s">
        <v>25</v>
      </c>
      <c r="C649" t="s">
        <v>26</v>
      </c>
      <c r="D649" t="s">
        <v>27</v>
      </c>
      <c r="E649" t="s">
        <v>28</v>
      </c>
      <c r="F649" t="s">
        <v>29</v>
      </c>
      <c r="G649" t="s">
        <v>115</v>
      </c>
      <c r="H649" t="s">
        <v>116</v>
      </c>
      <c r="I649" t="s">
        <v>117</v>
      </c>
      <c r="J649" t="s">
        <v>118</v>
      </c>
      <c r="K649" t="s">
        <v>129</v>
      </c>
      <c r="L649" t="s">
        <v>130</v>
      </c>
      <c r="M649" t="s">
        <v>217</v>
      </c>
      <c r="N649" t="s">
        <v>218</v>
      </c>
      <c r="O649" t="s">
        <v>251</v>
      </c>
      <c r="P649" t="s">
        <v>252</v>
      </c>
      <c r="Q649" t="s">
        <v>277</v>
      </c>
      <c r="R649" t="s">
        <v>278</v>
      </c>
      <c r="S649" t="s">
        <v>285</v>
      </c>
      <c r="T649" t="s">
        <v>286</v>
      </c>
      <c r="U649" t="s">
        <v>3666</v>
      </c>
      <c r="V649">
        <v>636000000</v>
      </c>
      <c r="W649">
        <v>0</v>
      </c>
      <c r="Y649">
        <v>0</v>
      </c>
      <c r="Z649">
        <v>0</v>
      </c>
      <c r="AA649">
        <v>0</v>
      </c>
      <c r="AB649">
        <v>636000000</v>
      </c>
      <c r="AC649" t="s">
        <v>3654</v>
      </c>
      <c r="AD649" t="s">
        <v>3667</v>
      </c>
      <c r="AE649" t="s">
        <v>3668</v>
      </c>
      <c r="AF649" t="s">
        <v>3669</v>
      </c>
      <c r="AG649" t="s">
        <v>136</v>
      </c>
      <c r="AJ649" t="s">
        <v>1311</v>
      </c>
      <c r="AK649" t="s">
        <v>3409</v>
      </c>
      <c r="AL649" t="s">
        <v>1331</v>
      </c>
      <c r="AM649" t="s">
        <v>1314</v>
      </c>
    </row>
    <row r="650" spans="1:39" x14ac:dyDescent="0.3">
      <c r="A650" t="s">
        <v>24</v>
      </c>
      <c r="B650" t="s">
        <v>25</v>
      </c>
      <c r="C650" t="s">
        <v>26</v>
      </c>
      <c r="D650" t="s">
        <v>27</v>
      </c>
      <c r="E650" t="s">
        <v>28</v>
      </c>
      <c r="F650" t="s">
        <v>29</v>
      </c>
      <c r="G650" t="s">
        <v>115</v>
      </c>
      <c r="H650" t="s">
        <v>116</v>
      </c>
      <c r="I650" t="s">
        <v>117</v>
      </c>
      <c r="J650" t="s">
        <v>118</v>
      </c>
      <c r="K650" t="s">
        <v>129</v>
      </c>
      <c r="L650" t="s">
        <v>130</v>
      </c>
      <c r="M650" t="s">
        <v>217</v>
      </c>
      <c r="N650" t="s">
        <v>218</v>
      </c>
      <c r="O650" t="s">
        <v>251</v>
      </c>
      <c r="P650" t="s">
        <v>252</v>
      </c>
      <c r="Q650" t="s">
        <v>287</v>
      </c>
      <c r="R650" t="s">
        <v>288</v>
      </c>
      <c r="S650" t="s">
        <v>256</v>
      </c>
      <c r="T650" t="s">
        <v>257</v>
      </c>
      <c r="U650" t="s">
        <v>3670</v>
      </c>
      <c r="V650">
        <v>146820000</v>
      </c>
      <c r="W650">
        <v>0</v>
      </c>
      <c r="Y650">
        <v>0</v>
      </c>
      <c r="Z650">
        <v>0</v>
      </c>
      <c r="AA650">
        <v>0</v>
      </c>
      <c r="AB650">
        <v>146820000</v>
      </c>
      <c r="AC650" t="s">
        <v>3671</v>
      </c>
      <c r="AD650" t="s">
        <v>3672</v>
      </c>
      <c r="AE650" t="s">
        <v>3673</v>
      </c>
      <c r="AF650" t="s">
        <v>3674</v>
      </c>
      <c r="AG650" t="s">
        <v>136</v>
      </c>
      <c r="AJ650" t="s">
        <v>1311</v>
      </c>
      <c r="AK650" t="s">
        <v>3409</v>
      </c>
      <c r="AL650" t="s">
        <v>3433</v>
      </c>
      <c r="AM650" t="s">
        <v>1314</v>
      </c>
    </row>
    <row r="651" spans="1:39" x14ac:dyDescent="0.3">
      <c r="A651" t="s">
        <v>24</v>
      </c>
      <c r="B651" t="s">
        <v>25</v>
      </c>
      <c r="C651" t="s">
        <v>26</v>
      </c>
      <c r="D651" t="s">
        <v>27</v>
      </c>
      <c r="E651" t="s">
        <v>28</v>
      </c>
      <c r="F651" t="s">
        <v>29</v>
      </c>
      <c r="G651" t="s">
        <v>115</v>
      </c>
      <c r="H651" t="s">
        <v>116</v>
      </c>
      <c r="I651" t="s">
        <v>117</v>
      </c>
      <c r="J651" t="s">
        <v>118</v>
      </c>
      <c r="K651" t="s">
        <v>129</v>
      </c>
      <c r="L651" t="s">
        <v>130</v>
      </c>
      <c r="M651" t="s">
        <v>217</v>
      </c>
      <c r="N651" t="s">
        <v>218</v>
      </c>
      <c r="O651" t="s">
        <v>251</v>
      </c>
      <c r="P651" t="s">
        <v>252</v>
      </c>
      <c r="Q651" t="s">
        <v>287</v>
      </c>
      <c r="R651" t="s">
        <v>288</v>
      </c>
      <c r="S651" t="s">
        <v>256</v>
      </c>
      <c r="T651" t="s">
        <v>257</v>
      </c>
      <c r="U651" t="s">
        <v>3675</v>
      </c>
      <c r="V651">
        <v>100000000</v>
      </c>
      <c r="W651">
        <v>0</v>
      </c>
      <c r="Y651">
        <v>0</v>
      </c>
      <c r="Z651">
        <v>0</v>
      </c>
      <c r="AA651">
        <v>0</v>
      </c>
      <c r="AB651">
        <v>100000000</v>
      </c>
      <c r="AC651" t="s">
        <v>3671</v>
      </c>
      <c r="AD651" t="s">
        <v>3672</v>
      </c>
      <c r="AE651" t="s">
        <v>3676</v>
      </c>
      <c r="AF651" t="s">
        <v>3677</v>
      </c>
      <c r="AG651" t="s">
        <v>136</v>
      </c>
      <c r="AJ651" t="s">
        <v>1311</v>
      </c>
      <c r="AK651" t="s">
        <v>3409</v>
      </c>
      <c r="AL651" t="s">
        <v>3433</v>
      </c>
      <c r="AM651" t="s">
        <v>1314</v>
      </c>
    </row>
    <row r="652" spans="1:39" x14ac:dyDescent="0.3">
      <c r="A652" t="s">
        <v>24</v>
      </c>
      <c r="B652" t="s">
        <v>25</v>
      </c>
      <c r="C652" t="s">
        <v>26</v>
      </c>
      <c r="D652" t="s">
        <v>27</v>
      </c>
      <c r="E652" t="s">
        <v>28</v>
      </c>
      <c r="F652" t="s">
        <v>29</v>
      </c>
      <c r="G652" t="s">
        <v>115</v>
      </c>
      <c r="H652" t="s">
        <v>116</v>
      </c>
      <c r="I652" t="s">
        <v>117</v>
      </c>
      <c r="J652" t="s">
        <v>118</v>
      </c>
      <c r="K652" t="s">
        <v>129</v>
      </c>
      <c r="L652" t="s">
        <v>130</v>
      </c>
      <c r="M652" t="s">
        <v>217</v>
      </c>
      <c r="N652" t="s">
        <v>218</v>
      </c>
      <c r="O652" t="s">
        <v>251</v>
      </c>
      <c r="P652" t="s">
        <v>252</v>
      </c>
      <c r="Q652" t="s">
        <v>287</v>
      </c>
      <c r="R652" t="s">
        <v>288</v>
      </c>
      <c r="S652" t="s">
        <v>266</v>
      </c>
      <c r="T652" t="s">
        <v>267</v>
      </c>
      <c r="U652" t="s">
        <v>3678</v>
      </c>
      <c r="V652">
        <v>2163412000</v>
      </c>
      <c r="W652">
        <v>0</v>
      </c>
      <c r="Y652">
        <v>0</v>
      </c>
      <c r="Z652">
        <v>0</v>
      </c>
      <c r="AA652">
        <v>0</v>
      </c>
      <c r="AB652">
        <v>2163412000</v>
      </c>
      <c r="AC652" t="s">
        <v>3671</v>
      </c>
      <c r="AD652" t="s">
        <v>3679</v>
      </c>
      <c r="AE652" t="s">
        <v>3680</v>
      </c>
      <c r="AF652" t="s">
        <v>3681</v>
      </c>
      <c r="AG652" t="s">
        <v>136</v>
      </c>
      <c r="AJ652" t="s">
        <v>1311</v>
      </c>
      <c r="AK652" t="s">
        <v>3409</v>
      </c>
      <c r="AL652" t="s">
        <v>3483</v>
      </c>
      <c r="AM652" t="s">
        <v>1314</v>
      </c>
    </row>
    <row r="653" spans="1:39" x14ac:dyDescent="0.3">
      <c r="A653" t="s">
        <v>24</v>
      </c>
      <c r="B653" t="s">
        <v>25</v>
      </c>
      <c r="C653" t="s">
        <v>26</v>
      </c>
      <c r="D653" t="s">
        <v>27</v>
      </c>
      <c r="E653" t="s">
        <v>28</v>
      </c>
      <c r="F653" t="s">
        <v>29</v>
      </c>
      <c r="G653" t="s">
        <v>115</v>
      </c>
      <c r="H653" t="s">
        <v>116</v>
      </c>
      <c r="I653" t="s">
        <v>117</v>
      </c>
      <c r="J653" t="s">
        <v>118</v>
      </c>
      <c r="K653" t="s">
        <v>129</v>
      </c>
      <c r="L653" t="s">
        <v>130</v>
      </c>
      <c r="M653" t="s">
        <v>217</v>
      </c>
      <c r="N653" t="s">
        <v>218</v>
      </c>
      <c r="O653" t="s">
        <v>251</v>
      </c>
      <c r="P653" t="s">
        <v>252</v>
      </c>
      <c r="Q653" t="s">
        <v>287</v>
      </c>
      <c r="R653" t="s">
        <v>288</v>
      </c>
      <c r="S653" t="s">
        <v>268</v>
      </c>
      <c r="T653" t="s">
        <v>269</v>
      </c>
      <c r="U653" t="s">
        <v>3682</v>
      </c>
      <c r="V653">
        <v>3450000</v>
      </c>
      <c r="W653">
        <v>0</v>
      </c>
      <c r="Y653">
        <v>0</v>
      </c>
      <c r="Z653">
        <v>0</v>
      </c>
      <c r="AA653">
        <v>0</v>
      </c>
      <c r="AB653">
        <v>3450000</v>
      </c>
      <c r="AC653" t="s">
        <v>3671</v>
      </c>
      <c r="AD653" t="s">
        <v>3683</v>
      </c>
      <c r="AE653" t="s">
        <v>3684</v>
      </c>
      <c r="AF653" t="s">
        <v>3685</v>
      </c>
      <c r="AG653" t="s">
        <v>136</v>
      </c>
      <c r="AJ653" t="s">
        <v>1311</v>
      </c>
      <c r="AK653" t="s">
        <v>3409</v>
      </c>
      <c r="AL653" t="s">
        <v>3483</v>
      </c>
      <c r="AM653" t="s">
        <v>1314</v>
      </c>
    </row>
    <row r="654" spans="1:39" x14ac:dyDescent="0.3">
      <c r="A654" t="s">
        <v>24</v>
      </c>
      <c r="B654" t="s">
        <v>25</v>
      </c>
      <c r="C654" t="s">
        <v>26</v>
      </c>
      <c r="D654" t="s">
        <v>27</v>
      </c>
      <c r="E654" t="s">
        <v>28</v>
      </c>
      <c r="F654" t="s">
        <v>29</v>
      </c>
      <c r="G654" t="s">
        <v>115</v>
      </c>
      <c r="H654" t="s">
        <v>116</v>
      </c>
      <c r="I654" t="s">
        <v>117</v>
      </c>
      <c r="J654" t="s">
        <v>118</v>
      </c>
      <c r="K654" t="s">
        <v>129</v>
      </c>
      <c r="L654" t="s">
        <v>130</v>
      </c>
      <c r="M654" t="s">
        <v>217</v>
      </c>
      <c r="N654" t="s">
        <v>218</v>
      </c>
      <c r="O654" t="s">
        <v>251</v>
      </c>
      <c r="P654" t="s">
        <v>252</v>
      </c>
      <c r="Q654" t="s">
        <v>287</v>
      </c>
      <c r="R654" t="s">
        <v>288</v>
      </c>
      <c r="S654" t="s">
        <v>268</v>
      </c>
      <c r="T654" t="s">
        <v>269</v>
      </c>
      <c r="U654" t="s">
        <v>3686</v>
      </c>
      <c r="V654">
        <v>16500000</v>
      </c>
      <c r="W654">
        <v>0</v>
      </c>
      <c r="Y654">
        <v>0</v>
      </c>
      <c r="Z654">
        <v>0</v>
      </c>
      <c r="AA654">
        <v>0</v>
      </c>
      <c r="AB654">
        <v>16500000</v>
      </c>
      <c r="AC654" t="s">
        <v>3671</v>
      </c>
      <c r="AD654" t="s">
        <v>3683</v>
      </c>
      <c r="AE654" t="s">
        <v>3687</v>
      </c>
      <c r="AF654" t="s">
        <v>3688</v>
      </c>
      <c r="AG654" t="s">
        <v>136</v>
      </c>
      <c r="AJ654" t="s">
        <v>1311</v>
      </c>
      <c r="AK654" t="s">
        <v>3409</v>
      </c>
      <c r="AL654" t="s">
        <v>3483</v>
      </c>
      <c r="AM654" t="s">
        <v>1314</v>
      </c>
    </row>
    <row r="655" spans="1:39" x14ac:dyDescent="0.3">
      <c r="A655" t="s">
        <v>24</v>
      </c>
      <c r="B655" t="s">
        <v>25</v>
      </c>
      <c r="C655" t="s">
        <v>26</v>
      </c>
      <c r="D655" t="s">
        <v>27</v>
      </c>
      <c r="E655" t="s">
        <v>28</v>
      </c>
      <c r="F655" t="s">
        <v>29</v>
      </c>
      <c r="G655" t="s">
        <v>115</v>
      </c>
      <c r="H655" t="s">
        <v>116</v>
      </c>
      <c r="I655" t="s">
        <v>117</v>
      </c>
      <c r="J655" t="s">
        <v>118</v>
      </c>
      <c r="K655" t="s">
        <v>129</v>
      </c>
      <c r="L655" t="s">
        <v>130</v>
      </c>
      <c r="M655" t="s">
        <v>217</v>
      </c>
      <c r="N655" t="s">
        <v>218</v>
      </c>
      <c r="O655" t="s">
        <v>251</v>
      </c>
      <c r="P655" t="s">
        <v>252</v>
      </c>
      <c r="Q655" t="s">
        <v>287</v>
      </c>
      <c r="R655" t="s">
        <v>288</v>
      </c>
      <c r="S655" t="s">
        <v>268</v>
      </c>
      <c r="T655" t="s">
        <v>269</v>
      </c>
      <c r="U655" t="s">
        <v>3689</v>
      </c>
      <c r="V655">
        <v>60000000</v>
      </c>
      <c r="W655">
        <v>0</v>
      </c>
      <c r="Y655">
        <v>0</v>
      </c>
      <c r="Z655">
        <v>0</v>
      </c>
      <c r="AA655">
        <v>0</v>
      </c>
      <c r="AB655">
        <v>60000000</v>
      </c>
      <c r="AC655" t="s">
        <v>3671</v>
      </c>
      <c r="AD655" t="s">
        <v>3683</v>
      </c>
      <c r="AE655" t="s">
        <v>3690</v>
      </c>
      <c r="AF655" t="s">
        <v>3691</v>
      </c>
      <c r="AG655" t="s">
        <v>136</v>
      </c>
      <c r="AJ655" t="s">
        <v>1311</v>
      </c>
      <c r="AK655" t="s">
        <v>3409</v>
      </c>
      <c r="AL655" t="s">
        <v>3483</v>
      </c>
      <c r="AM655" t="s">
        <v>1314</v>
      </c>
    </row>
    <row r="656" spans="1:39" x14ac:dyDescent="0.3">
      <c r="A656" t="s">
        <v>24</v>
      </c>
      <c r="B656" t="s">
        <v>25</v>
      </c>
      <c r="C656" t="s">
        <v>26</v>
      </c>
      <c r="D656" t="s">
        <v>27</v>
      </c>
      <c r="E656" t="s">
        <v>28</v>
      </c>
      <c r="F656" t="s">
        <v>29</v>
      </c>
      <c r="G656" t="s">
        <v>115</v>
      </c>
      <c r="H656" t="s">
        <v>116</v>
      </c>
      <c r="I656" t="s">
        <v>117</v>
      </c>
      <c r="J656" t="s">
        <v>118</v>
      </c>
      <c r="K656" t="s">
        <v>129</v>
      </c>
      <c r="L656" t="s">
        <v>130</v>
      </c>
      <c r="M656" t="s">
        <v>217</v>
      </c>
      <c r="N656" t="s">
        <v>218</v>
      </c>
      <c r="O656" t="s">
        <v>251</v>
      </c>
      <c r="P656" t="s">
        <v>252</v>
      </c>
      <c r="Q656" t="s">
        <v>287</v>
      </c>
      <c r="R656" t="s">
        <v>288</v>
      </c>
      <c r="S656" t="s">
        <v>268</v>
      </c>
      <c r="T656" t="s">
        <v>269</v>
      </c>
      <c r="U656" t="s">
        <v>3692</v>
      </c>
      <c r="V656">
        <v>250000000</v>
      </c>
      <c r="W656">
        <v>0</v>
      </c>
      <c r="Y656">
        <v>0</v>
      </c>
      <c r="Z656">
        <v>0</v>
      </c>
      <c r="AA656">
        <v>0</v>
      </c>
      <c r="AB656">
        <v>250000000</v>
      </c>
      <c r="AC656" t="s">
        <v>3671</v>
      </c>
      <c r="AD656" t="s">
        <v>3683</v>
      </c>
      <c r="AE656" t="s">
        <v>3693</v>
      </c>
      <c r="AF656" t="s">
        <v>3694</v>
      </c>
      <c r="AG656" t="s">
        <v>136</v>
      </c>
      <c r="AJ656" t="s">
        <v>1311</v>
      </c>
      <c r="AK656" t="s">
        <v>3409</v>
      </c>
      <c r="AL656" t="s">
        <v>3483</v>
      </c>
      <c r="AM656" t="s">
        <v>1314</v>
      </c>
    </row>
    <row r="657" spans="1:39" x14ac:dyDescent="0.3">
      <c r="A657" t="s">
        <v>24</v>
      </c>
      <c r="B657" t="s">
        <v>25</v>
      </c>
      <c r="C657" t="s">
        <v>26</v>
      </c>
      <c r="D657" t="s">
        <v>27</v>
      </c>
      <c r="E657" t="s">
        <v>28</v>
      </c>
      <c r="F657" t="s">
        <v>29</v>
      </c>
      <c r="G657" t="s">
        <v>115</v>
      </c>
      <c r="H657" t="s">
        <v>116</v>
      </c>
      <c r="I657" t="s">
        <v>117</v>
      </c>
      <c r="J657" t="s">
        <v>118</v>
      </c>
      <c r="K657" t="s">
        <v>129</v>
      </c>
      <c r="L657" t="s">
        <v>130</v>
      </c>
      <c r="M657" t="s">
        <v>217</v>
      </c>
      <c r="N657" t="s">
        <v>218</v>
      </c>
      <c r="O657" t="s">
        <v>251</v>
      </c>
      <c r="P657" t="s">
        <v>252</v>
      </c>
      <c r="Q657" t="s">
        <v>287</v>
      </c>
      <c r="R657" t="s">
        <v>288</v>
      </c>
      <c r="S657" t="s">
        <v>268</v>
      </c>
      <c r="T657" t="s">
        <v>269</v>
      </c>
      <c r="U657" t="s">
        <v>3695</v>
      </c>
      <c r="V657">
        <v>100000000</v>
      </c>
      <c r="W657">
        <v>0</v>
      </c>
      <c r="Y657">
        <v>0</v>
      </c>
      <c r="Z657">
        <v>0</v>
      </c>
      <c r="AA657">
        <v>0</v>
      </c>
      <c r="AB657">
        <v>100000000</v>
      </c>
      <c r="AC657" t="s">
        <v>3671</v>
      </c>
      <c r="AD657" t="s">
        <v>3683</v>
      </c>
      <c r="AE657" t="s">
        <v>3696</v>
      </c>
      <c r="AF657" t="s">
        <v>3697</v>
      </c>
      <c r="AG657" t="s">
        <v>136</v>
      </c>
      <c r="AJ657" t="s">
        <v>1311</v>
      </c>
      <c r="AK657" t="s">
        <v>3409</v>
      </c>
      <c r="AL657" t="s">
        <v>3483</v>
      </c>
      <c r="AM657" t="s">
        <v>1314</v>
      </c>
    </row>
    <row r="658" spans="1:39" x14ac:dyDescent="0.3">
      <c r="A658" t="s">
        <v>24</v>
      </c>
      <c r="B658" t="s">
        <v>25</v>
      </c>
      <c r="C658" t="s">
        <v>26</v>
      </c>
      <c r="D658" t="s">
        <v>27</v>
      </c>
      <c r="E658" t="s">
        <v>28</v>
      </c>
      <c r="F658" t="s">
        <v>29</v>
      </c>
      <c r="G658" t="s">
        <v>115</v>
      </c>
      <c r="H658" t="s">
        <v>116</v>
      </c>
      <c r="I658" t="s">
        <v>117</v>
      </c>
      <c r="J658" t="s">
        <v>118</v>
      </c>
      <c r="K658" t="s">
        <v>129</v>
      </c>
      <c r="L658" t="s">
        <v>130</v>
      </c>
      <c r="M658" t="s">
        <v>217</v>
      </c>
      <c r="N658" t="s">
        <v>218</v>
      </c>
      <c r="O658" t="s">
        <v>251</v>
      </c>
      <c r="P658" t="s">
        <v>252</v>
      </c>
      <c r="Q658" t="s">
        <v>287</v>
      </c>
      <c r="R658" t="s">
        <v>288</v>
      </c>
      <c r="S658" t="s">
        <v>268</v>
      </c>
      <c r="T658" t="s">
        <v>269</v>
      </c>
      <c r="U658" t="s">
        <v>3698</v>
      </c>
      <c r="V658">
        <v>75000000</v>
      </c>
      <c r="W658">
        <v>0</v>
      </c>
      <c r="Y658">
        <v>0</v>
      </c>
      <c r="Z658">
        <v>0</v>
      </c>
      <c r="AA658">
        <v>0</v>
      </c>
      <c r="AB658">
        <v>75000000</v>
      </c>
      <c r="AC658" t="s">
        <v>3671</v>
      </c>
      <c r="AD658" t="s">
        <v>3683</v>
      </c>
      <c r="AE658" t="s">
        <v>3699</v>
      </c>
      <c r="AF658" t="s">
        <v>3700</v>
      </c>
      <c r="AG658" t="s">
        <v>136</v>
      </c>
      <c r="AJ658" t="s">
        <v>1311</v>
      </c>
      <c r="AK658" t="s">
        <v>3409</v>
      </c>
      <c r="AL658" t="s">
        <v>3483</v>
      </c>
      <c r="AM658" t="s">
        <v>1314</v>
      </c>
    </row>
    <row r="659" spans="1:39" x14ac:dyDescent="0.3">
      <c r="A659" t="s">
        <v>24</v>
      </c>
      <c r="B659" t="s">
        <v>25</v>
      </c>
      <c r="C659" t="s">
        <v>26</v>
      </c>
      <c r="D659" t="s">
        <v>27</v>
      </c>
      <c r="E659" t="s">
        <v>28</v>
      </c>
      <c r="F659" t="s">
        <v>29</v>
      </c>
      <c r="G659" t="s">
        <v>115</v>
      </c>
      <c r="H659" t="s">
        <v>116</v>
      </c>
      <c r="I659" t="s">
        <v>117</v>
      </c>
      <c r="J659" t="s">
        <v>118</v>
      </c>
      <c r="K659" t="s">
        <v>129</v>
      </c>
      <c r="L659" t="s">
        <v>130</v>
      </c>
      <c r="M659" t="s">
        <v>217</v>
      </c>
      <c r="N659" t="s">
        <v>218</v>
      </c>
      <c r="O659" t="s">
        <v>251</v>
      </c>
      <c r="P659" t="s">
        <v>252</v>
      </c>
      <c r="Q659" t="s">
        <v>287</v>
      </c>
      <c r="R659" t="s">
        <v>288</v>
      </c>
      <c r="S659" t="s">
        <v>268</v>
      </c>
      <c r="T659" t="s">
        <v>269</v>
      </c>
      <c r="U659" t="s">
        <v>3701</v>
      </c>
      <c r="V659">
        <v>75000000</v>
      </c>
      <c r="W659">
        <v>0</v>
      </c>
      <c r="Y659">
        <v>0</v>
      </c>
      <c r="Z659">
        <v>0</v>
      </c>
      <c r="AA659">
        <v>0</v>
      </c>
      <c r="AB659">
        <v>75000000</v>
      </c>
      <c r="AC659" t="s">
        <v>3671</v>
      </c>
      <c r="AD659" t="s">
        <v>3683</v>
      </c>
      <c r="AE659" t="s">
        <v>3702</v>
      </c>
      <c r="AF659" t="s">
        <v>3703</v>
      </c>
      <c r="AG659" t="s">
        <v>136</v>
      </c>
      <c r="AJ659" t="s">
        <v>1311</v>
      </c>
      <c r="AK659" t="s">
        <v>3409</v>
      </c>
      <c r="AL659" t="s">
        <v>3483</v>
      </c>
      <c r="AM659" t="s">
        <v>1314</v>
      </c>
    </row>
    <row r="660" spans="1:39" x14ac:dyDescent="0.3">
      <c r="A660" t="s">
        <v>24</v>
      </c>
      <c r="B660" t="s">
        <v>25</v>
      </c>
      <c r="C660" t="s">
        <v>26</v>
      </c>
      <c r="D660" t="s">
        <v>27</v>
      </c>
      <c r="E660" t="s">
        <v>28</v>
      </c>
      <c r="F660" t="s">
        <v>29</v>
      </c>
      <c r="G660" t="s">
        <v>115</v>
      </c>
      <c r="H660" t="s">
        <v>116</v>
      </c>
      <c r="I660" t="s">
        <v>117</v>
      </c>
      <c r="J660" t="s">
        <v>118</v>
      </c>
      <c r="K660" t="s">
        <v>129</v>
      </c>
      <c r="L660" t="s">
        <v>130</v>
      </c>
      <c r="M660" t="s">
        <v>217</v>
      </c>
      <c r="N660" t="s">
        <v>218</v>
      </c>
      <c r="O660" t="s">
        <v>251</v>
      </c>
      <c r="P660" t="s">
        <v>252</v>
      </c>
      <c r="Q660" t="s">
        <v>287</v>
      </c>
      <c r="R660" t="s">
        <v>288</v>
      </c>
      <c r="S660" t="s">
        <v>268</v>
      </c>
      <c r="T660" t="s">
        <v>269</v>
      </c>
      <c r="U660" t="s">
        <v>3704</v>
      </c>
      <c r="V660">
        <v>25000000</v>
      </c>
      <c r="W660">
        <v>0</v>
      </c>
      <c r="Y660">
        <v>0</v>
      </c>
      <c r="Z660">
        <v>0</v>
      </c>
      <c r="AA660">
        <v>0</v>
      </c>
      <c r="AB660">
        <v>25000000</v>
      </c>
      <c r="AC660" t="s">
        <v>3671</v>
      </c>
      <c r="AD660" t="s">
        <v>3683</v>
      </c>
      <c r="AE660" t="s">
        <v>3705</v>
      </c>
      <c r="AF660" t="s">
        <v>3706</v>
      </c>
      <c r="AG660" t="s">
        <v>136</v>
      </c>
      <c r="AJ660" t="s">
        <v>1311</v>
      </c>
      <c r="AK660" t="s">
        <v>3409</v>
      </c>
      <c r="AL660" t="s">
        <v>3483</v>
      </c>
      <c r="AM660" t="s">
        <v>1314</v>
      </c>
    </row>
    <row r="661" spans="1:39" x14ac:dyDescent="0.3">
      <c r="A661" t="s">
        <v>24</v>
      </c>
      <c r="B661" t="s">
        <v>25</v>
      </c>
      <c r="C661" t="s">
        <v>26</v>
      </c>
      <c r="D661" t="s">
        <v>27</v>
      </c>
      <c r="E661" t="s">
        <v>28</v>
      </c>
      <c r="F661" t="s">
        <v>29</v>
      </c>
      <c r="G661" t="s">
        <v>115</v>
      </c>
      <c r="H661" t="s">
        <v>116</v>
      </c>
      <c r="I661" t="s">
        <v>117</v>
      </c>
      <c r="J661" t="s">
        <v>118</v>
      </c>
      <c r="K661" t="s">
        <v>129</v>
      </c>
      <c r="L661" t="s">
        <v>130</v>
      </c>
      <c r="M661" t="s">
        <v>217</v>
      </c>
      <c r="N661" t="s">
        <v>218</v>
      </c>
      <c r="O661" t="s">
        <v>251</v>
      </c>
      <c r="P661" t="s">
        <v>252</v>
      </c>
      <c r="Q661" t="s">
        <v>287</v>
      </c>
      <c r="R661" t="s">
        <v>288</v>
      </c>
      <c r="S661" t="s">
        <v>268</v>
      </c>
      <c r="T661" t="s">
        <v>269</v>
      </c>
      <c r="U661" t="s">
        <v>3707</v>
      </c>
      <c r="V661">
        <v>300000000</v>
      </c>
      <c r="W661">
        <v>0</v>
      </c>
      <c r="Y661">
        <v>0</v>
      </c>
      <c r="Z661">
        <v>0</v>
      </c>
      <c r="AA661">
        <v>0</v>
      </c>
      <c r="AB661">
        <v>300000000</v>
      </c>
      <c r="AC661" t="s">
        <v>3671</v>
      </c>
      <c r="AD661" t="s">
        <v>3683</v>
      </c>
      <c r="AE661" t="s">
        <v>3708</v>
      </c>
      <c r="AF661" t="s">
        <v>3709</v>
      </c>
      <c r="AG661" t="s">
        <v>136</v>
      </c>
      <c r="AJ661" t="s">
        <v>1311</v>
      </c>
      <c r="AK661" t="s">
        <v>3409</v>
      </c>
      <c r="AL661" t="s">
        <v>3483</v>
      </c>
      <c r="AM661" t="s">
        <v>1314</v>
      </c>
    </row>
    <row r="662" spans="1:39" x14ac:dyDescent="0.3">
      <c r="A662" t="s">
        <v>24</v>
      </c>
      <c r="B662" t="s">
        <v>25</v>
      </c>
      <c r="C662" t="s">
        <v>26</v>
      </c>
      <c r="D662" t="s">
        <v>27</v>
      </c>
      <c r="E662" t="s">
        <v>28</v>
      </c>
      <c r="F662" t="s">
        <v>29</v>
      </c>
      <c r="G662" t="s">
        <v>115</v>
      </c>
      <c r="H662" t="s">
        <v>116</v>
      </c>
      <c r="I662" t="s">
        <v>117</v>
      </c>
      <c r="J662" t="s">
        <v>118</v>
      </c>
      <c r="K662" t="s">
        <v>129</v>
      </c>
      <c r="L662" t="s">
        <v>130</v>
      </c>
      <c r="M662" t="s">
        <v>217</v>
      </c>
      <c r="N662" t="s">
        <v>218</v>
      </c>
      <c r="O662" t="s">
        <v>251</v>
      </c>
      <c r="P662" t="s">
        <v>252</v>
      </c>
      <c r="Q662" t="s">
        <v>287</v>
      </c>
      <c r="R662" t="s">
        <v>288</v>
      </c>
      <c r="S662" t="s">
        <v>268</v>
      </c>
      <c r="T662" t="s">
        <v>269</v>
      </c>
      <c r="U662" t="s">
        <v>3710</v>
      </c>
      <c r="V662">
        <v>50000000</v>
      </c>
      <c r="W662">
        <v>0</v>
      </c>
      <c r="Y662">
        <v>0</v>
      </c>
      <c r="Z662">
        <v>0</v>
      </c>
      <c r="AA662">
        <v>0</v>
      </c>
      <c r="AB662">
        <v>50000000</v>
      </c>
      <c r="AC662" t="s">
        <v>3671</v>
      </c>
      <c r="AD662" t="s">
        <v>3683</v>
      </c>
      <c r="AE662" t="s">
        <v>3711</v>
      </c>
      <c r="AF662" t="s">
        <v>3712</v>
      </c>
      <c r="AG662" t="s">
        <v>136</v>
      </c>
      <c r="AJ662" t="s">
        <v>1311</v>
      </c>
      <c r="AK662" t="s">
        <v>3409</v>
      </c>
      <c r="AL662" t="s">
        <v>3483</v>
      </c>
      <c r="AM662" t="s">
        <v>1314</v>
      </c>
    </row>
    <row r="663" spans="1:39" x14ac:dyDescent="0.3">
      <c r="A663" t="s">
        <v>24</v>
      </c>
      <c r="B663" t="s">
        <v>25</v>
      </c>
      <c r="C663" t="s">
        <v>26</v>
      </c>
      <c r="D663" t="s">
        <v>27</v>
      </c>
      <c r="E663" t="s">
        <v>28</v>
      </c>
      <c r="F663" t="s">
        <v>29</v>
      </c>
      <c r="G663" t="s">
        <v>115</v>
      </c>
      <c r="H663" t="s">
        <v>116</v>
      </c>
      <c r="I663" t="s">
        <v>117</v>
      </c>
      <c r="J663" t="s">
        <v>118</v>
      </c>
      <c r="K663" t="s">
        <v>129</v>
      </c>
      <c r="L663" t="s">
        <v>130</v>
      </c>
      <c r="M663" t="s">
        <v>217</v>
      </c>
      <c r="N663" t="s">
        <v>218</v>
      </c>
      <c r="O663" t="s">
        <v>251</v>
      </c>
      <c r="P663" t="s">
        <v>252</v>
      </c>
      <c r="Q663" t="s">
        <v>287</v>
      </c>
      <c r="R663" t="s">
        <v>288</v>
      </c>
      <c r="S663" t="s">
        <v>268</v>
      </c>
      <c r="T663" t="s">
        <v>269</v>
      </c>
      <c r="U663" t="s">
        <v>3713</v>
      </c>
      <c r="V663">
        <v>67300000</v>
      </c>
      <c r="W663">
        <v>0</v>
      </c>
      <c r="Y663">
        <v>0</v>
      </c>
      <c r="Z663">
        <v>0</v>
      </c>
      <c r="AA663">
        <v>0</v>
      </c>
      <c r="AB663">
        <v>67300000</v>
      </c>
      <c r="AC663" t="s">
        <v>3671</v>
      </c>
      <c r="AD663" t="s">
        <v>3683</v>
      </c>
      <c r="AE663" t="s">
        <v>3714</v>
      </c>
      <c r="AF663" t="s">
        <v>3715</v>
      </c>
      <c r="AG663" t="s">
        <v>136</v>
      </c>
      <c r="AJ663" t="s">
        <v>1311</v>
      </c>
      <c r="AK663" t="s">
        <v>3409</v>
      </c>
      <c r="AL663" t="s">
        <v>3483</v>
      </c>
      <c r="AM663" t="s">
        <v>1314</v>
      </c>
    </row>
    <row r="664" spans="1:39" x14ac:dyDescent="0.3">
      <c r="A664" t="s">
        <v>24</v>
      </c>
      <c r="B664" t="s">
        <v>25</v>
      </c>
      <c r="C664" t="s">
        <v>26</v>
      </c>
      <c r="D664" t="s">
        <v>27</v>
      </c>
      <c r="E664" t="s">
        <v>28</v>
      </c>
      <c r="F664" t="s">
        <v>29</v>
      </c>
      <c r="G664" t="s">
        <v>115</v>
      </c>
      <c r="H664" t="s">
        <v>116</v>
      </c>
      <c r="I664" t="s">
        <v>117</v>
      </c>
      <c r="J664" t="s">
        <v>118</v>
      </c>
      <c r="K664" t="s">
        <v>129</v>
      </c>
      <c r="L664" t="s">
        <v>130</v>
      </c>
      <c r="M664" t="s">
        <v>217</v>
      </c>
      <c r="N664" t="s">
        <v>218</v>
      </c>
      <c r="O664" t="s">
        <v>251</v>
      </c>
      <c r="P664" t="s">
        <v>252</v>
      </c>
      <c r="Q664" t="s">
        <v>287</v>
      </c>
      <c r="R664" t="s">
        <v>288</v>
      </c>
      <c r="S664" t="s">
        <v>268</v>
      </c>
      <c r="T664" t="s">
        <v>269</v>
      </c>
      <c r="U664" t="s">
        <v>3716</v>
      </c>
      <c r="V664">
        <v>200000000</v>
      </c>
      <c r="W664">
        <v>0</v>
      </c>
      <c r="Y664">
        <v>0</v>
      </c>
      <c r="Z664">
        <v>0</v>
      </c>
      <c r="AA664">
        <v>0</v>
      </c>
      <c r="AB664">
        <v>200000000</v>
      </c>
      <c r="AC664" t="s">
        <v>3671</v>
      </c>
      <c r="AD664" t="s">
        <v>3683</v>
      </c>
      <c r="AE664" t="s">
        <v>3717</v>
      </c>
      <c r="AF664" t="s">
        <v>3718</v>
      </c>
      <c r="AG664" t="s">
        <v>136</v>
      </c>
      <c r="AJ664" t="s">
        <v>1311</v>
      </c>
      <c r="AK664" t="s">
        <v>3409</v>
      </c>
      <c r="AL664" t="s">
        <v>3483</v>
      </c>
      <c r="AM664" t="s">
        <v>1314</v>
      </c>
    </row>
    <row r="665" spans="1:39" x14ac:dyDescent="0.3">
      <c r="A665" t="s">
        <v>24</v>
      </c>
      <c r="B665" t="s">
        <v>25</v>
      </c>
      <c r="C665" t="s">
        <v>26</v>
      </c>
      <c r="D665" t="s">
        <v>27</v>
      </c>
      <c r="E665" t="s">
        <v>28</v>
      </c>
      <c r="F665" t="s">
        <v>29</v>
      </c>
      <c r="G665" t="s">
        <v>115</v>
      </c>
      <c r="H665" t="s">
        <v>116</v>
      </c>
      <c r="I665" t="s">
        <v>117</v>
      </c>
      <c r="J665" t="s">
        <v>118</v>
      </c>
      <c r="K665" t="s">
        <v>129</v>
      </c>
      <c r="L665" t="s">
        <v>130</v>
      </c>
      <c r="M665" t="s">
        <v>217</v>
      </c>
      <c r="N665" t="s">
        <v>218</v>
      </c>
      <c r="O665" t="s">
        <v>251</v>
      </c>
      <c r="P665" t="s">
        <v>252</v>
      </c>
      <c r="Q665" t="s">
        <v>287</v>
      </c>
      <c r="R665" t="s">
        <v>288</v>
      </c>
      <c r="S665" t="s">
        <v>268</v>
      </c>
      <c r="T665" t="s">
        <v>269</v>
      </c>
      <c r="U665" t="s">
        <v>3719</v>
      </c>
      <c r="V665">
        <v>72406000</v>
      </c>
      <c r="W665">
        <v>0</v>
      </c>
      <c r="Y665">
        <v>0</v>
      </c>
      <c r="Z665">
        <v>0</v>
      </c>
      <c r="AA665">
        <v>0</v>
      </c>
      <c r="AB665">
        <v>72406000</v>
      </c>
      <c r="AC665" t="s">
        <v>3671</v>
      </c>
      <c r="AD665" t="s">
        <v>3683</v>
      </c>
      <c r="AE665" t="s">
        <v>3720</v>
      </c>
      <c r="AF665" t="s">
        <v>3721</v>
      </c>
      <c r="AG665" t="s">
        <v>136</v>
      </c>
      <c r="AJ665" t="s">
        <v>1311</v>
      </c>
      <c r="AK665" t="s">
        <v>3409</v>
      </c>
      <c r="AL665" t="s">
        <v>3483</v>
      </c>
      <c r="AM665" t="s">
        <v>1314</v>
      </c>
    </row>
    <row r="666" spans="1:39" x14ac:dyDescent="0.3">
      <c r="A666" t="s">
        <v>24</v>
      </c>
      <c r="B666" t="s">
        <v>25</v>
      </c>
      <c r="C666" t="s">
        <v>26</v>
      </c>
      <c r="D666" t="s">
        <v>27</v>
      </c>
      <c r="E666" t="s">
        <v>28</v>
      </c>
      <c r="F666" t="s">
        <v>29</v>
      </c>
      <c r="G666" t="s">
        <v>115</v>
      </c>
      <c r="H666" t="s">
        <v>116</v>
      </c>
      <c r="I666" t="s">
        <v>117</v>
      </c>
      <c r="J666" t="s">
        <v>118</v>
      </c>
      <c r="K666" t="s">
        <v>129</v>
      </c>
      <c r="L666" t="s">
        <v>130</v>
      </c>
      <c r="M666" t="s">
        <v>217</v>
      </c>
      <c r="N666" t="s">
        <v>218</v>
      </c>
      <c r="O666" t="s">
        <v>251</v>
      </c>
      <c r="P666" t="s">
        <v>252</v>
      </c>
      <c r="Q666" t="s">
        <v>287</v>
      </c>
      <c r="R666" t="s">
        <v>288</v>
      </c>
      <c r="S666" t="s">
        <v>268</v>
      </c>
      <c r="T666" t="s">
        <v>269</v>
      </c>
      <c r="U666" t="s">
        <v>3722</v>
      </c>
      <c r="V666">
        <v>15000000</v>
      </c>
      <c r="W666">
        <v>0</v>
      </c>
      <c r="Y666">
        <v>0</v>
      </c>
      <c r="Z666">
        <v>0</v>
      </c>
      <c r="AA666">
        <v>0</v>
      </c>
      <c r="AB666">
        <v>15000000</v>
      </c>
      <c r="AC666" t="s">
        <v>3671</v>
      </c>
      <c r="AD666" t="s">
        <v>3683</v>
      </c>
      <c r="AE666" t="s">
        <v>3723</v>
      </c>
      <c r="AF666" t="s">
        <v>3724</v>
      </c>
      <c r="AG666" t="s">
        <v>136</v>
      </c>
      <c r="AJ666" t="s">
        <v>1311</v>
      </c>
      <c r="AK666" t="s">
        <v>3409</v>
      </c>
      <c r="AL666" t="s">
        <v>3483</v>
      </c>
      <c r="AM666" t="s">
        <v>1314</v>
      </c>
    </row>
    <row r="667" spans="1:39" x14ac:dyDescent="0.3">
      <c r="A667" t="s">
        <v>24</v>
      </c>
      <c r="B667" t="s">
        <v>25</v>
      </c>
      <c r="C667" t="s">
        <v>26</v>
      </c>
      <c r="D667" t="s">
        <v>27</v>
      </c>
      <c r="E667" t="s">
        <v>28</v>
      </c>
      <c r="F667" t="s">
        <v>29</v>
      </c>
      <c r="G667" t="s">
        <v>115</v>
      </c>
      <c r="H667" t="s">
        <v>116</v>
      </c>
      <c r="I667" t="s">
        <v>117</v>
      </c>
      <c r="J667" t="s">
        <v>118</v>
      </c>
      <c r="K667" t="s">
        <v>129</v>
      </c>
      <c r="L667" t="s">
        <v>130</v>
      </c>
      <c r="M667" t="s">
        <v>217</v>
      </c>
      <c r="N667" t="s">
        <v>218</v>
      </c>
      <c r="O667" t="s">
        <v>251</v>
      </c>
      <c r="P667" t="s">
        <v>252</v>
      </c>
      <c r="Q667" t="s">
        <v>287</v>
      </c>
      <c r="R667" t="s">
        <v>288</v>
      </c>
      <c r="S667" t="s">
        <v>268</v>
      </c>
      <c r="T667" t="s">
        <v>269</v>
      </c>
      <c r="U667" t="s">
        <v>3725</v>
      </c>
      <c r="V667">
        <v>250000000</v>
      </c>
      <c r="W667">
        <v>0</v>
      </c>
      <c r="Y667">
        <v>0</v>
      </c>
      <c r="Z667">
        <v>0</v>
      </c>
      <c r="AA667">
        <v>0</v>
      </c>
      <c r="AB667">
        <v>250000000</v>
      </c>
      <c r="AC667" t="s">
        <v>3671</v>
      </c>
      <c r="AD667" t="s">
        <v>3683</v>
      </c>
      <c r="AE667" t="s">
        <v>3726</v>
      </c>
      <c r="AF667" t="s">
        <v>3727</v>
      </c>
      <c r="AG667" t="s">
        <v>136</v>
      </c>
      <c r="AJ667" t="s">
        <v>1311</v>
      </c>
      <c r="AK667" t="s">
        <v>3409</v>
      </c>
      <c r="AL667" t="s">
        <v>3483</v>
      </c>
      <c r="AM667" t="s">
        <v>1314</v>
      </c>
    </row>
    <row r="668" spans="1:39" x14ac:dyDescent="0.3">
      <c r="A668" t="s">
        <v>24</v>
      </c>
      <c r="B668" t="s">
        <v>25</v>
      </c>
      <c r="C668" t="s">
        <v>26</v>
      </c>
      <c r="D668" t="s">
        <v>27</v>
      </c>
      <c r="E668" t="s">
        <v>28</v>
      </c>
      <c r="F668" t="s">
        <v>29</v>
      </c>
      <c r="G668" t="s">
        <v>115</v>
      </c>
      <c r="H668" t="s">
        <v>116</v>
      </c>
      <c r="I668" t="s">
        <v>117</v>
      </c>
      <c r="J668" t="s">
        <v>118</v>
      </c>
      <c r="K668" t="s">
        <v>129</v>
      </c>
      <c r="L668" t="s">
        <v>130</v>
      </c>
      <c r="M668" t="s">
        <v>217</v>
      </c>
      <c r="N668" t="s">
        <v>218</v>
      </c>
      <c r="O668" t="s">
        <v>251</v>
      </c>
      <c r="P668" t="s">
        <v>252</v>
      </c>
      <c r="Q668" t="s">
        <v>287</v>
      </c>
      <c r="R668" t="s">
        <v>288</v>
      </c>
      <c r="S668" t="s">
        <v>268</v>
      </c>
      <c r="T668" t="s">
        <v>269</v>
      </c>
      <c r="U668" t="s">
        <v>3728</v>
      </c>
      <c r="V668">
        <v>350000000</v>
      </c>
      <c r="W668">
        <v>0</v>
      </c>
      <c r="Y668">
        <v>0</v>
      </c>
      <c r="Z668">
        <v>0</v>
      </c>
      <c r="AA668">
        <v>0</v>
      </c>
      <c r="AB668">
        <v>350000000</v>
      </c>
      <c r="AC668" t="s">
        <v>3671</v>
      </c>
      <c r="AD668" t="s">
        <v>3683</v>
      </c>
      <c r="AE668" t="s">
        <v>3729</v>
      </c>
      <c r="AF668" t="s">
        <v>3730</v>
      </c>
      <c r="AG668" t="s">
        <v>136</v>
      </c>
      <c r="AJ668" t="s">
        <v>1311</v>
      </c>
      <c r="AK668" t="s">
        <v>3409</v>
      </c>
      <c r="AL668" t="s">
        <v>3483</v>
      </c>
      <c r="AM668" t="s">
        <v>1314</v>
      </c>
    </row>
    <row r="669" spans="1:39" x14ac:dyDescent="0.3">
      <c r="A669" t="s">
        <v>24</v>
      </c>
      <c r="B669" t="s">
        <v>25</v>
      </c>
      <c r="C669" t="s">
        <v>26</v>
      </c>
      <c r="D669" t="s">
        <v>27</v>
      </c>
      <c r="E669" t="s">
        <v>28</v>
      </c>
      <c r="F669" t="s">
        <v>29</v>
      </c>
      <c r="G669" t="s">
        <v>115</v>
      </c>
      <c r="H669" t="s">
        <v>116</v>
      </c>
      <c r="I669" t="s">
        <v>117</v>
      </c>
      <c r="J669" t="s">
        <v>118</v>
      </c>
      <c r="K669" t="s">
        <v>129</v>
      </c>
      <c r="L669" t="s">
        <v>130</v>
      </c>
      <c r="M669" t="s">
        <v>217</v>
      </c>
      <c r="N669" t="s">
        <v>218</v>
      </c>
      <c r="O669" t="s">
        <v>251</v>
      </c>
      <c r="P669" t="s">
        <v>252</v>
      </c>
      <c r="Q669" t="s">
        <v>287</v>
      </c>
      <c r="R669" t="s">
        <v>288</v>
      </c>
      <c r="S669" t="s">
        <v>268</v>
      </c>
      <c r="T669" t="s">
        <v>269</v>
      </c>
      <c r="U669" t="s">
        <v>3731</v>
      </c>
      <c r="V669">
        <v>75640000</v>
      </c>
      <c r="W669">
        <v>0</v>
      </c>
      <c r="Y669">
        <v>0</v>
      </c>
      <c r="Z669">
        <v>0</v>
      </c>
      <c r="AA669">
        <v>0</v>
      </c>
      <c r="AB669">
        <v>75640000</v>
      </c>
      <c r="AC669" t="s">
        <v>3671</v>
      </c>
      <c r="AD669" t="s">
        <v>3683</v>
      </c>
      <c r="AE669" t="s">
        <v>3732</v>
      </c>
      <c r="AF669" t="s">
        <v>3733</v>
      </c>
      <c r="AG669" t="s">
        <v>136</v>
      </c>
      <c r="AJ669" t="s">
        <v>1311</v>
      </c>
      <c r="AK669" t="s">
        <v>3409</v>
      </c>
      <c r="AL669" t="s">
        <v>3483</v>
      </c>
      <c r="AM669" t="s">
        <v>1314</v>
      </c>
    </row>
    <row r="670" spans="1:39" x14ac:dyDescent="0.3">
      <c r="A670" t="s">
        <v>24</v>
      </c>
      <c r="B670" t="s">
        <v>25</v>
      </c>
      <c r="C670" t="s">
        <v>26</v>
      </c>
      <c r="D670" t="s">
        <v>27</v>
      </c>
      <c r="E670" t="s">
        <v>28</v>
      </c>
      <c r="F670" t="s">
        <v>29</v>
      </c>
      <c r="G670" t="s">
        <v>115</v>
      </c>
      <c r="H670" t="s">
        <v>116</v>
      </c>
      <c r="I670" t="s">
        <v>117</v>
      </c>
      <c r="J670" t="s">
        <v>118</v>
      </c>
      <c r="K670" t="s">
        <v>129</v>
      </c>
      <c r="L670" t="s">
        <v>130</v>
      </c>
      <c r="M670" t="s">
        <v>217</v>
      </c>
      <c r="N670" t="s">
        <v>218</v>
      </c>
      <c r="O670" t="s">
        <v>251</v>
      </c>
      <c r="P670" t="s">
        <v>252</v>
      </c>
      <c r="Q670" t="s">
        <v>287</v>
      </c>
      <c r="R670" t="s">
        <v>288</v>
      </c>
      <c r="S670" t="s">
        <v>268</v>
      </c>
      <c r="T670" t="s">
        <v>269</v>
      </c>
      <c r="U670" t="s">
        <v>3734</v>
      </c>
      <c r="V670">
        <v>400000000</v>
      </c>
      <c r="W670">
        <v>0</v>
      </c>
      <c r="Y670">
        <v>0</v>
      </c>
      <c r="Z670">
        <v>0</v>
      </c>
      <c r="AA670">
        <v>0</v>
      </c>
      <c r="AB670">
        <v>400000000</v>
      </c>
      <c r="AC670" t="s">
        <v>3671</v>
      </c>
      <c r="AD670" t="s">
        <v>3683</v>
      </c>
      <c r="AE670" t="s">
        <v>3735</v>
      </c>
      <c r="AF670" t="s">
        <v>3736</v>
      </c>
      <c r="AG670" t="s">
        <v>136</v>
      </c>
      <c r="AJ670" t="s">
        <v>1311</v>
      </c>
      <c r="AK670" t="s">
        <v>3409</v>
      </c>
      <c r="AL670" t="s">
        <v>3483</v>
      </c>
      <c r="AM670" t="s">
        <v>1314</v>
      </c>
    </row>
    <row r="671" spans="1:39" x14ac:dyDescent="0.3">
      <c r="A671" t="s">
        <v>24</v>
      </c>
      <c r="B671" t="s">
        <v>25</v>
      </c>
      <c r="C671" t="s">
        <v>26</v>
      </c>
      <c r="D671" t="s">
        <v>27</v>
      </c>
      <c r="E671" t="s">
        <v>28</v>
      </c>
      <c r="F671" t="s">
        <v>29</v>
      </c>
      <c r="G671" t="s">
        <v>115</v>
      </c>
      <c r="H671" t="s">
        <v>116</v>
      </c>
      <c r="I671" t="s">
        <v>117</v>
      </c>
      <c r="J671" t="s">
        <v>118</v>
      </c>
      <c r="K671" t="s">
        <v>129</v>
      </c>
      <c r="L671" t="s">
        <v>130</v>
      </c>
      <c r="M671" t="s">
        <v>217</v>
      </c>
      <c r="N671" t="s">
        <v>218</v>
      </c>
      <c r="O671" t="s">
        <v>251</v>
      </c>
      <c r="P671" t="s">
        <v>252</v>
      </c>
      <c r="Q671" t="s">
        <v>287</v>
      </c>
      <c r="R671" t="s">
        <v>288</v>
      </c>
      <c r="S671" t="s">
        <v>268</v>
      </c>
      <c r="T671" t="s">
        <v>269</v>
      </c>
      <c r="U671" t="s">
        <v>3737</v>
      </c>
      <c r="V671">
        <v>200000000</v>
      </c>
      <c r="W671">
        <v>0</v>
      </c>
      <c r="Y671">
        <v>0</v>
      </c>
      <c r="Z671">
        <v>0</v>
      </c>
      <c r="AA671">
        <v>0</v>
      </c>
      <c r="AB671">
        <v>200000000</v>
      </c>
      <c r="AC671" t="s">
        <v>3671</v>
      </c>
      <c r="AD671" t="s">
        <v>3683</v>
      </c>
      <c r="AE671" t="s">
        <v>3738</v>
      </c>
      <c r="AF671" t="s">
        <v>3739</v>
      </c>
      <c r="AG671" t="s">
        <v>136</v>
      </c>
      <c r="AJ671" t="s">
        <v>1311</v>
      </c>
      <c r="AK671" t="s">
        <v>3409</v>
      </c>
      <c r="AL671" t="s">
        <v>3483</v>
      </c>
      <c r="AM671" t="s">
        <v>1314</v>
      </c>
    </row>
    <row r="672" spans="1:39" x14ac:dyDescent="0.3">
      <c r="A672" t="s">
        <v>24</v>
      </c>
      <c r="B672" t="s">
        <v>25</v>
      </c>
      <c r="C672" t="s">
        <v>26</v>
      </c>
      <c r="D672" t="s">
        <v>27</v>
      </c>
      <c r="E672" t="s">
        <v>28</v>
      </c>
      <c r="F672" t="s">
        <v>29</v>
      </c>
      <c r="G672" t="s">
        <v>115</v>
      </c>
      <c r="H672" t="s">
        <v>116</v>
      </c>
      <c r="I672" t="s">
        <v>117</v>
      </c>
      <c r="J672" t="s">
        <v>118</v>
      </c>
      <c r="K672" t="s">
        <v>129</v>
      </c>
      <c r="L672" t="s">
        <v>130</v>
      </c>
      <c r="M672" t="s">
        <v>217</v>
      </c>
      <c r="N672" t="s">
        <v>218</v>
      </c>
      <c r="O672" t="s">
        <v>251</v>
      </c>
      <c r="P672" t="s">
        <v>252</v>
      </c>
      <c r="Q672" t="s">
        <v>287</v>
      </c>
      <c r="R672" t="s">
        <v>288</v>
      </c>
      <c r="S672" t="s">
        <v>270</v>
      </c>
      <c r="T672" t="s">
        <v>271</v>
      </c>
      <c r="U672" t="s">
        <v>3740</v>
      </c>
      <c r="V672">
        <v>50000000</v>
      </c>
      <c r="W672">
        <v>0</v>
      </c>
      <c r="Y672">
        <v>0</v>
      </c>
      <c r="Z672">
        <v>0</v>
      </c>
      <c r="AA672">
        <v>0</v>
      </c>
      <c r="AB672">
        <v>50000000</v>
      </c>
      <c r="AC672" t="s">
        <v>3671</v>
      </c>
      <c r="AD672" t="s">
        <v>3741</v>
      </c>
      <c r="AE672" t="s">
        <v>3742</v>
      </c>
      <c r="AF672" t="s">
        <v>3743</v>
      </c>
      <c r="AG672" t="s">
        <v>136</v>
      </c>
      <c r="AJ672" t="s">
        <v>1311</v>
      </c>
      <c r="AK672" t="s">
        <v>3409</v>
      </c>
      <c r="AL672" t="s">
        <v>3483</v>
      </c>
      <c r="AM672" t="s">
        <v>1314</v>
      </c>
    </row>
    <row r="673" spans="1:39" x14ac:dyDescent="0.3">
      <c r="A673" t="s">
        <v>24</v>
      </c>
      <c r="B673" t="s">
        <v>25</v>
      </c>
      <c r="C673" t="s">
        <v>26</v>
      </c>
      <c r="D673" t="s">
        <v>27</v>
      </c>
      <c r="E673" t="s">
        <v>28</v>
      </c>
      <c r="F673" t="s">
        <v>29</v>
      </c>
      <c r="G673" t="s">
        <v>115</v>
      </c>
      <c r="H673" t="s">
        <v>116</v>
      </c>
      <c r="I673" t="s">
        <v>117</v>
      </c>
      <c r="J673" t="s">
        <v>118</v>
      </c>
      <c r="K673" t="s">
        <v>129</v>
      </c>
      <c r="L673" t="s">
        <v>130</v>
      </c>
      <c r="M673" t="s">
        <v>217</v>
      </c>
      <c r="N673" t="s">
        <v>218</v>
      </c>
      <c r="O673" t="s">
        <v>251</v>
      </c>
      <c r="P673" t="s">
        <v>252</v>
      </c>
      <c r="Q673" t="s">
        <v>287</v>
      </c>
      <c r="R673" t="s">
        <v>288</v>
      </c>
      <c r="S673" t="s">
        <v>270</v>
      </c>
      <c r="T673" t="s">
        <v>271</v>
      </c>
      <c r="U673" t="s">
        <v>3744</v>
      </c>
      <c r="V673">
        <v>150000000</v>
      </c>
      <c r="W673">
        <v>0</v>
      </c>
      <c r="Y673">
        <v>0</v>
      </c>
      <c r="Z673">
        <v>0</v>
      </c>
      <c r="AA673">
        <v>0</v>
      </c>
      <c r="AB673">
        <v>150000000</v>
      </c>
      <c r="AC673" t="s">
        <v>3671</v>
      </c>
      <c r="AD673" t="s">
        <v>3741</v>
      </c>
      <c r="AE673" t="s">
        <v>3745</v>
      </c>
      <c r="AF673" t="s">
        <v>3746</v>
      </c>
      <c r="AG673" t="s">
        <v>136</v>
      </c>
      <c r="AJ673" t="s">
        <v>1311</v>
      </c>
      <c r="AK673" t="s">
        <v>3409</v>
      </c>
      <c r="AL673" t="s">
        <v>3483</v>
      </c>
      <c r="AM673" t="s">
        <v>1314</v>
      </c>
    </row>
    <row r="674" spans="1:39" x14ac:dyDescent="0.3">
      <c r="A674" t="s">
        <v>24</v>
      </c>
      <c r="B674" t="s">
        <v>25</v>
      </c>
      <c r="C674" t="s">
        <v>26</v>
      </c>
      <c r="D674" t="s">
        <v>27</v>
      </c>
      <c r="E674" t="s">
        <v>28</v>
      </c>
      <c r="F674" t="s">
        <v>29</v>
      </c>
      <c r="G674" t="s">
        <v>115</v>
      </c>
      <c r="H674" t="s">
        <v>116</v>
      </c>
      <c r="I674" t="s">
        <v>117</v>
      </c>
      <c r="J674" t="s">
        <v>118</v>
      </c>
      <c r="K674" t="s">
        <v>129</v>
      </c>
      <c r="L674" t="s">
        <v>130</v>
      </c>
      <c r="M674" t="s">
        <v>217</v>
      </c>
      <c r="N674" t="s">
        <v>218</v>
      </c>
      <c r="O674" t="s">
        <v>251</v>
      </c>
      <c r="P674" t="s">
        <v>252</v>
      </c>
      <c r="Q674" t="s">
        <v>287</v>
      </c>
      <c r="R674" t="s">
        <v>288</v>
      </c>
      <c r="S674" t="s">
        <v>270</v>
      </c>
      <c r="T674" t="s">
        <v>271</v>
      </c>
      <c r="U674" t="s">
        <v>3747</v>
      </c>
      <c r="V674">
        <v>108000000</v>
      </c>
      <c r="W674">
        <v>0</v>
      </c>
      <c r="Y674">
        <v>0</v>
      </c>
      <c r="Z674">
        <v>0</v>
      </c>
      <c r="AA674">
        <v>0</v>
      </c>
      <c r="AB674">
        <v>108000000</v>
      </c>
      <c r="AC674" t="s">
        <v>3671</v>
      </c>
      <c r="AD674" t="s">
        <v>3741</v>
      </c>
      <c r="AE674" t="s">
        <v>3748</v>
      </c>
      <c r="AF674" t="s">
        <v>3749</v>
      </c>
      <c r="AG674" t="s">
        <v>136</v>
      </c>
      <c r="AJ674" t="s">
        <v>1311</v>
      </c>
      <c r="AK674" t="s">
        <v>3409</v>
      </c>
      <c r="AL674" t="s">
        <v>3483</v>
      </c>
      <c r="AM674" t="s">
        <v>1314</v>
      </c>
    </row>
    <row r="675" spans="1:39" x14ac:dyDescent="0.3">
      <c r="A675" t="s">
        <v>24</v>
      </c>
      <c r="B675" t="s">
        <v>25</v>
      </c>
      <c r="C675" t="s">
        <v>26</v>
      </c>
      <c r="D675" t="s">
        <v>27</v>
      </c>
      <c r="E675" t="s">
        <v>28</v>
      </c>
      <c r="F675" t="s">
        <v>29</v>
      </c>
      <c r="G675" t="s">
        <v>115</v>
      </c>
      <c r="H675" t="s">
        <v>116</v>
      </c>
      <c r="I675" t="s">
        <v>117</v>
      </c>
      <c r="J675" t="s">
        <v>118</v>
      </c>
      <c r="K675" t="s">
        <v>129</v>
      </c>
      <c r="L675" t="s">
        <v>130</v>
      </c>
      <c r="M675" t="s">
        <v>217</v>
      </c>
      <c r="N675" t="s">
        <v>218</v>
      </c>
      <c r="O675" t="s">
        <v>251</v>
      </c>
      <c r="P675" t="s">
        <v>252</v>
      </c>
      <c r="Q675" t="s">
        <v>287</v>
      </c>
      <c r="R675" t="s">
        <v>288</v>
      </c>
      <c r="S675" t="s">
        <v>270</v>
      </c>
      <c r="T675" t="s">
        <v>271</v>
      </c>
      <c r="U675" t="s">
        <v>3750</v>
      </c>
      <c r="V675">
        <v>240000000</v>
      </c>
      <c r="W675">
        <v>0</v>
      </c>
      <c r="Y675">
        <v>0</v>
      </c>
      <c r="Z675">
        <v>0</v>
      </c>
      <c r="AA675">
        <v>0</v>
      </c>
      <c r="AB675">
        <v>240000000</v>
      </c>
      <c r="AC675" t="s">
        <v>3671</v>
      </c>
      <c r="AD675" t="s">
        <v>3741</v>
      </c>
      <c r="AE675" t="s">
        <v>3751</v>
      </c>
      <c r="AF675" t="s">
        <v>3752</v>
      </c>
      <c r="AG675" t="s">
        <v>136</v>
      </c>
      <c r="AJ675" t="s">
        <v>1311</v>
      </c>
      <c r="AK675" t="s">
        <v>3409</v>
      </c>
      <c r="AL675" t="s">
        <v>3483</v>
      </c>
      <c r="AM675" t="s">
        <v>1314</v>
      </c>
    </row>
    <row r="676" spans="1:39" x14ac:dyDescent="0.3">
      <c r="A676" t="s">
        <v>24</v>
      </c>
      <c r="B676" t="s">
        <v>25</v>
      </c>
      <c r="C676" t="s">
        <v>26</v>
      </c>
      <c r="D676" t="s">
        <v>27</v>
      </c>
      <c r="E676" t="s">
        <v>28</v>
      </c>
      <c r="F676" t="s">
        <v>29</v>
      </c>
      <c r="G676" t="s">
        <v>115</v>
      </c>
      <c r="H676" t="s">
        <v>116</v>
      </c>
      <c r="I676" t="s">
        <v>117</v>
      </c>
      <c r="J676" t="s">
        <v>118</v>
      </c>
      <c r="K676" t="s">
        <v>129</v>
      </c>
      <c r="L676" t="s">
        <v>130</v>
      </c>
      <c r="M676" t="s">
        <v>217</v>
      </c>
      <c r="N676" t="s">
        <v>218</v>
      </c>
      <c r="O676" t="s">
        <v>251</v>
      </c>
      <c r="P676" t="s">
        <v>252</v>
      </c>
      <c r="Q676" t="s">
        <v>244</v>
      </c>
      <c r="R676" t="s">
        <v>289</v>
      </c>
      <c r="S676" t="s">
        <v>254</v>
      </c>
      <c r="T676" t="s">
        <v>255</v>
      </c>
      <c r="U676" t="s">
        <v>3753</v>
      </c>
      <c r="V676">
        <v>76000000</v>
      </c>
      <c r="W676">
        <v>0</v>
      </c>
      <c r="Y676">
        <v>0</v>
      </c>
      <c r="Z676">
        <v>0</v>
      </c>
      <c r="AA676">
        <v>0</v>
      </c>
      <c r="AB676">
        <v>76000000</v>
      </c>
      <c r="AC676" t="s">
        <v>3754</v>
      </c>
      <c r="AD676" t="s">
        <v>3755</v>
      </c>
      <c r="AE676" t="s">
        <v>3756</v>
      </c>
      <c r="AF676" t="s">
        <v>3757</v>
      </c>
      <c r="AG676" t="s">
        <v>44</v>
      </c>
      <c r="AJ676" t="s">
        <v>1311</v>
      </c>
      <c r="AK676" t="s">
        <v>3409</v>
      </c>
      <c r="AL676" t="s">
        <v>3410</v>
      </c>
      <c r="AM676" t="s">
        <v>1314</v>
      </c>
    </row>
    <row r="677" spans="1:39" x14ac:dyDescent="0.3">
      <c r="A677" t="s">
        <v>24</v>
      </c>
      <c r="B677" t="s">
        <v>25</v>
      </c>
      <c r="C677" t="s">
        <v>26</v>
      </c>
      <c r="D677" t="s">
        <v>27</v>
      </c>
      <c r="E677" t="s">
        <v>28</v>
      </c>
      <c r="F677" t="s">
        <v>29</v>
      </c>
      <c r="G677" t="s">
        <v>115</v>
      </c>
      <c r="H677" t="s">
        <v>116</v>
      </c>
      <c r="I677" t="s">
        <v>117</v>
      </c>
      <c r="J677" t="s">
        <v>118</v>
      </c>
      <c r="K677" t="s">
        <v>129</v>
      </c>
      <c r="L677" t="s">
        <v>130</v>
      </c>
      <c r="M677" t="s">
        <v>217</v>
      </c>
      <c r="N677" t="s">
        <v>218</v>
      </c>
      <c r="O677" t="s">
        <v>251</v>
      </c>
      <c r="P677" t="s">
        <v>252</v>
      </c>
      <c r="Q677" t="s">
        <v>244</v>
      </c>
      <c r="R677" t="s">
        <v>289</v>
      </c>
      <c r="S677" t="s">
        <v>254</v>
      </c>
      <c r="T677" t="s">
        <v>255</v>
      </c>
      <c r="U677" t="s">
        <v>3758</v>
      </c>
      <c r="V677">
        <v>994500000</v>
      </c>
      <c r="W677">
        <v>0</v>
      </c>
      <c r="Y677">
        <v>76500000</v>
      </c>
      <c r="Z677">
        <v>76500000</v>
      </c>
      <c r="AA677">
        <v>7.6923076923076927E-2</v>
      </c>
      <c r="AB677">
        <v>918000000</v>
      </c>
      <c r="AC677" t="s">
        <v>3754</v>
      </c>
      <c r="AD677" t="s">
        <v>3755</v>
      </c>
      <c r="AE677" t="s">
        <v>3759</v>
      </c>
      <c r="AF677" t="s">
        <v>3760</v>
      </c>
      <c r="AG677" t="s">
        <v>44</v>
      </c>
      <c r="AJ677" t="s">
        <v>1311</v>
      </c>
      <c r="AK677" t="s">
        <v>3409</v>
      </c>
      <c r="AL677" t="s">
        <v>3410</v>
      </c>
      <c r="AM677" t="s">
        <v>1314</v>
      </c>
    </row>
    <row r="678" spans="1:39" x14ac:dyDescent="0.3">
      <c r="A678" t="s">
        <v>24</v>
      </c>
      <c r="B678" t="s">
        <v>25</v>
      </c>
      <c r="C678" t="s">
        <v>26</v>
      </c>
      <c r="D678" t="s">
        <v>27</v>
      </c>
      <c r="E678" t="s">
        <v>28</v>
      </c>
      <c r="F678" t="s">
        <v>29</v>
      </c>
      <c r="G678" t="s">
        <v>115</v>
      </c>
      <c r="H678" t="s">
        <v>116</v>
      </c>
      <c r="I678" t="s">
        <v>117</v>
      </c>
      <c r="J678" t="s">
        <v>118</v>
      </c>
      <c r="K678" t="s">
        <v>129</v>
      </c>
      <c r="L678" t="s">
        <v>130</v>
      </c>
      <c r="M678" t="s">
        <v>217</v>
      </c>
      <c r="N678" t="s">
        <v>218</v>
      </c>
      <c r="O678" t="s">
        <v>251</v>
      </c>
      <c r="P678" t="s">
        <v>252</v>
      </c>
      <c r="Q678" t="s">
        <v>244</v>
      </c>
      <c r="R678" t="s">
        <v>289</v>
      </c>
      <c r="S678" t="s">
        <v>254</v>
      </c>
      <c r="T678" t="s">
        <v>255</v>
      </c>
      <c r="U678" t="s">
        <v>3761</v>
      </c>
      <c r="V678">
        <v>72800000</v>
      </c>
      <c r="W678">
        <v>0</v>
      </c>
      <c r="Y678">
        <v>5600000</v>
      </c>
      <c r="Z678">
        <v>5600000</v>
      </c>
      <c r="AA678">
        <v>7.6923076923076927E-2</v>
      </c>
      <c r="AB678">
        <v>67200000</v>
      </c>
      <c r="AC678" t="s">
        <v>3754</v>
      </c>
      <c r="AD678" t="s">
        <v>3755</v>
      </c>
      <c r="AE678" t="s">
        <v>3762</v>
      </c>
      <c r="AF678" t="s">
        <v>3763</v>
      </c>
      <c r="AG678" t="s">
        <v>44</v>
      </c>
      <c r="AJ678" t="s">
        <v>1311</v>
      </c>
      <c r="AK678" t="s">
        <v>3409</v>
      </c>
      <c r="AL678" t="s">
        <v>3410</v>
      </c>
      <c r="AM678" t="s">
        <v>1314</v>
      </c>
    </row>
    <row r="679" spans="1:39" x14ac:dyDescent="0.3">
      <c r="A679" t="s">
        <v>24</v>
      </c>
      <c r="B679" t="s">
        <v>25</v>
      </c>
      <c r="C679" t="s">
        <v>26</v>
      </c>
      <c r="D679" t="s">
        <v>27</v>
      </c>
      <c r="E679" t="s">
        <v>28</v>
      </c>
      <c r="F679" t="s">
        <v>29</v>
      </c>
      <c r="G679" t="s">
        <v>115</v>
      </c>
      <c r="H679" t="s">
        <v>116</v>
      </c>
      <c r="I679" t="s">
        <v>117</v>
      </c>
      <c r="J679" t="s">
        <v>118</v>
      </c>
      <c r="K679" t="s">
        <v>129</v>
      </c>
      <c r="L679" t="s">
        <v>130</v>
      </c>
      <c r="M679" t="s">
        <v>217</v>
      </c>
      <c r="N679" t="s">
        <v>218</v>
      </c>
      <c r="O679" t="s">
        <v>251</v>
      </c>
      <c r="P679" t="s">
        <v>252</v>
      </c>
      <c r="Q679" t="s">
        <v>244</v>
      </c>
      <c r="R679" t="s">
        <v>289</v>
      </c>
      <c r="S679" t="s">
        <v>254</v>
      </c>
      <c r="T679" t="s">
        <v>255</v>
      </c>
      <c r="U679" t="s">
        <v>3764</v>
      </c>
      <c r="V679">
        <v>4500000</v>
      </c>
      <c r="W679">
        <v>0</v>
      </c>
      <c r="Y679">
        <v>0</v>
      </c>
      <c r="Z679">
        <v>0</v>
      </c>
      <c r="AA679">
        <v>0</v>
      </c>
      <c r="AB679">
        <v>4500000</v>
      </c>
      <c r="AC679" t="s">
        <v>3754</v>
      </c>
      <c r="AD679" t="s">
        <v>3755</v>
      </c>
      <c r="AE679" t="s">
        <v>3765</v>
      </c>
      <c r="AF679" t="s">
        <v>3766</v>
      </c>
      <c r="AG679" t="s">
        <v>44</v>
      </c>
      <c r="AJ679" t="s">
        <v>1311</v>
      </c>
      <c r="AK679" t="s">
        <v>3409</v>
      </c>
      <c r="AL679" t="s">
        <v>3410</v>
      </c>
      <c r="AM679" t="s">
        <v>1314</v>
      </c>
    </row>
    <row r="680" spans="1:39" x14ac:dyDescent="0.3">
      <c r="A680" t="s">
        <v>24</v>
      </c>
      <c r="B680" t="s">
        <v>25</v>
      </c>
      <c r="C680" t="s">
        <v>26</v>
      </c>
      <c r="D680" t="s">
        <v>27</v>
      </c>
      <c r="E680" t="s">
        <v>28</v>
      </c>
      <c r="F680" t="s">
        <v>29</v>
      </c>
      <c r="G680" t="s">
        <v>115</v>
      </c>
      <c r="H680" t="s">
        <v>116</v>
      </c>
      <c r="I680" t="s">
        <v>117</v>
      </c>
      <c r="J680" t="s">
        <v>118</v>
      </c>
      <c r="K680" t="s">
        <v>129</v>
      </c>
      <c r="L680" t="s">
        <v>130</v>
      </c>
      <c r="M680" t="s">
        <v>217</v>
      </c>
      <c r="N680" t="s">
        <v>218</v>
      </c>
      <c r="O680" t="s">
        <v>251</v>
      </c>
      <c r="P680" t="s">
        <v>252</v>
      </c>
      <c r="Q680" t="s">
        <v>244</v>
      </c>
      <c r="R680" t="s">
        <v>289</v>
      </c>
      <c r="S680" t="s">
        <v>254</v>
      </c>
      <c r="T680" t="s">
        <v>255</v>
      </c>
      <c r="U680" t="s">
        <v>3767</v>
      </c>
      <c r="V680">
        <v>300000</v>
      </c>
      <c r="W680">
        <v>0</v>
      </c>
      <c r="Y680">
        <v>0</v>
      </c>
      <c r="Z680">
        <v>0</v>
      </c>
      <c r="AA680">
        <v>0</v>
      </c>
      <c r="AB680">
        <v>300000</v>
      </c>
      <c r="AC680" t="s">
        <v>3754</v>
      </c>
      <c r="AD680" t="s">
        <v>3755</v>
      </c>
      <c r="AE680" t="s">
        <v>3768</v>
      </c>
      <c r="AF680" t="s">
        <v>3769</v>
      </c>
      <c r="AG680" t="s">
        <v>44</v>
      </c>
      <c r="AJ680" t="s">
        <v>1311</v>
      </c>
      <c r="AK680" t="s">
        <v>3409</v>
      </c>
      <c r="AL680" t="s">
        <v>3410</v>
      </c>
      <c r="AM680" t="s">
        <v>1314</v>
      </c>
    </row>
    <row r="681" spans="1:39" x14ac:dyDescent="0.3">
      <c r="A681" t="s">
        <v>24</v>
      </c>
      <c r="B681" t="s">
        <v>25</v>
      </c>
      <c r="C681" t="s">
        <v>26</v>
      </c>
      <c r="D681" t="s">
        <v>27</v>
      </c>
      <c r="E681" t="s">
        <v>28</v>
      </c>
      <c r="F681" t="s">
        <v>29</v>
      </c>
      <c r="G681" t="s">
        <v>115</v>
      </c>
      <c r="H681" t="s">
        <v>116</v>
      </c>
      <c r="I681" t="s">
        <v>117</v>
      </c>
      <c r="J681" t="s">
        <v>118</v>
      </c>
      <c r="K681" t="s">
        <v>129</v>
      </c>
      <c r="L681" t="s">
        <v>130</v>
      </c>
      <c r="M681" t="s">
        <v>217</v>
      </c>
      <c r="N681" t="s">
        <v>218</v>
      </c>
      <c r="O681" t="s">
        <v>251</v>
      </c>
      <c r="P681" t="s">
        <v>252</v>
      </c>
      <c r="Q681" t="s">
        <v>244</v>
      </c>
      <c r="R681" t="s">
        <v>289</v>
      </c>
      <c r="S681" t="s">
        <v>256</v>
      </c>
      <c r="T681" t="s">
        <v>257</v>
      </c>
      <c r="U681" t="s">
        <v>3770</v>
      </c>
      <c r="V681">
        <v>28800000</v>
      </c>
      <c r="W681">
        <v>0</v>
      </c>
      <c r="Y681">
        <v>0</v>
      </c>
      <c r="Z681">
        <v>0</v>
      </c>
      <c r="AA681">
        <v>0</v>
      </c>
      <c r="AB681">
        <v>28800000</v>
      </c>
      <c r="AC681" t="s">
        <v>3754</v>
      </c>
      <c r="AD681" t="s">
        <v>3771</v>
      </c>
      <c r="AE681" t="s">
        <v>3772</v>
      </c>
      <c r="AF681" t="s">
        <v>3773</v>
      </c>
      <c r="AG681" t="s">
        <v>44</v>
      </c>
      <c r="AJ681" t="s">
        <v>1311</v>
      </c>
      <c r="AK681" t="s">
        <v>3409</v>
      </c>
      <c r="AL681" t="s">
        <v>3433</v>
      </c>
      <c r="AM681" t="s">
        <v>1314</v>
      </c>
    </row>
    <row r="682" spans="1:39" x14ac:dyDescent="0.3">
      <c r="A682" t="s">
        <v>24</v>
      </c>
      <c r="B682" t="s">
        <v>25</v>
      </c>
      <c r="C682" t="s">
        <v>26</v>
      </c>
      <c r="D682" t="s">
        <v>27</v>
      </c>
      <c r="E682" t="s">
        <v>28</v>
      </c>
      <c r="F682" t="s">
        <v>29</v>
      </c>
      <c r="G682" t="s">
        <v>115</v>
      </c>
      <c r="H682" t="s">
        <v>116</v>
      </c>
      <c r="I682" t="s">
        <v>117</v>
      </c>
      <c r="J682" t="s">
        <v>118</v>
      </c>
      <c r="K682" t="s">
        <v>129</v>
      </c>
      <c r="L682" t="s">
        <v>130</v>
      </c>
      <c r="M682" t="s">
        <v>217</v>
      </c>
      <c r="N682" t="s">
        <v>218</v>
      </c>
      <c r="O682" t="s">
        <v>251</v>
      </c>
      <c r="P682" t="s">
        <v>252</v>
      </c>
      <c r="Q682" t="s">
        <v>244</v>
      </c>
      <c r="R682" t="s">
        <v>289</v>
      </c>
      <c r="S682" t="s">
        <v>264</v>
      </c>
      <c r="T682" t="s">
        <v>265</v>
      </c>
      <c r="U682" t="s">
        <v>3774</v>
      </c>
      <c r="V682">
        <v>50000000</v>
      </c>
      <c r="W682">
        <v>0</v>
      </c>
      <c r="Y682">
        <v>0</v>
      </c>
      <c r="Z682">
        <v>0</v>
      </c>
      <c r="AA682">
        <v>0</v>
      </c>
      <c r="AB682">
        <v>50000000</v>
      </c>
      <c r="AC682" t="s">
        <v>3754</v>
      </c>
      <c r="AD682" t="s">
        <v>3775</v>
      </c>
      <c r="AE682" t="s">
        <v>3776</v>
      </c>
      <c r="AF682" t="s">
        <v>3777</v>
      </c>
      <c r="AG682" t="s">
        <v>44</v>
      </c>
      <c r="AJ682" t="s">
        <v>1311</v>
      </c>
      <c r="AK682" t="s">
        <v>3409</v>
      </c>
      <c r="AL682" t="s">
        <v>3433</v>
      </c>
      <c r="AM682" t="s">
        <v>1486</v>
      </c>
    </row>
    <row r="683" spans="1:39" x14ac:dyDescent="0.3">
      <c r="A683" t="s">
        <v>24</v>
      </c>
      <c r="B683" t="s">
        <v>25</v>
      </c>
      <c r="C683" t="s">
        <v>26</v>
      </c>
      <c r="D683" t="s">
        <v>27</v>
      </c>
      <c r="E683" t="s">
        <v>28</v>
      </c>
      <c r="F683" t="s">
        <v>29</v>
      </c>
      <c r="G683" t="s">
        <v>115</v>
      </c>
      <c r="H683" t="s">
        <v>116</v>
      </c>
      <c r="I683" t="s">
        <v>117</v>
      </c>
      <c r="J683" t="s">
        <v>118</v>
      </c>
      <c r="K683" t="s">
        <v>129</v>
      </c>
      <c r="L683" t="s">
        <v>130</v>
      </c>
      <c r="M683" t="s">
        <v>217</v>
      </c>
      <c r="N683" t="s">
        <v>218</v>
      </c>
      <c r="O683" t="s">
        <v>251</v>
      </c>
      <c r="P683" t="s">
        <v>252</v>
      </c>
      <c r="Q683" t="s">
        <v>244</v>
      </c>
      <c r="R683" t="s">
        <v>289</v>
      </c>
      <c r="S683" t="s">
        <v>137</v>
      </c>
      <c r="T683" t="s">
        <v>138</v>
      </c>
      <c r="U683" t="s">
        <v>3778</v>
      </c>
      <c r="V683">
        <v>12000000</v>
      </c>
      <c r="W683">
        <v>0</v>
      </c>
      <c r="Y683">
        <v>0</v>
      </c>
      <c r="Z683">
        <v>0</v>
      </c>
      <c r="AA683">
        <v>0</v>
      </c>
      <c r="AB683">
        <v>12000000</v>
      </c>
      <c r="AC683" t="s">
        <v>3754</v>
      </c>
      <c r="AD683" t="s">
        <v>3779</v>
      </c>
      <c r="AE683" t="s">
        <v>3780</v>
      </c>
      <c r="AF683" t="s">
        <v>3781</v>
      </c>
      <c r="AG683" t="s">
        <v>44</v>
      </c>
      <c r="AJ683" t="s">
        <v>1311</v>
      </c>
      <c r="AK683" t="s">
        <v>3409</v>
      </c>
      <c r="AL683" t="s">
        <v>2026</v>
      </c>
      <c r="AM683" t="s">
        <v>1314</v>
      </c>
    </row>
    <row r="684" spans="1:39" x14ac:dyDescent="0.3">
      <c r="A684" t="s">
        <v>24</v>
      </c>
      <c r="B684" t="s">
        <v>25</v>
      </c>
      <c r="C684" t="s">
        <v>26</v>
      </c>
      <c r="D684" t="s">
        <v>27</v>
      </c>
      <c r="E684" t="s">
        <v>28</v>
      </c>
      <c r="F684" t="s">
        <v>29</v>
      </c>
      <c r="G684" t="s">
        <v>115</v>
      </c>
      <c r="H684" t="s">
        <v>116</v>
      </c>
      <c r="I684" t="s">
        <v>117</v>
      </c>
      <c r="J684" t="s">
        <v>118</v>
      </c>
      <c r="K684" t="s">
        <v>129</v>
      </c>
      <c r="L684" t="s">
        <v>130</v>
      </c>
      <c r="M684" t="s">
        <v>217</v>
      </c>
      <c r="N684" t="s">
        <v>218</v>
      </c>
      <c r="O684" t="s">
        <v>251</v>
      </c>
      <c r="P684" t="s">
        <v>252</v>
      </c>
      <c r="Q684" t="s">
        <v>244</v>
      </c>
      <c r="R684" t="s">
        <v>289</v>
      </c>
      <c r="S684" t="s">
        <v>137</v>
      </c>
      <c r="T684" t="s">
        <v>138</v>
      </c>
      <c r="U684" t="s">
        <v>3782</v>
      </c>
      <c r="V684">
        <v>12000000</v>
      </c>
      <c r="W684">
        <v>0</v>
      </c>
      <c r="Y684">
        <v>0</v>
      </c>
      <c r="Z684">
        <v>0</v>
      </c>
      <c r="AA684">
        <v>0</v>
      </c>
      <c r="AB684">
        <v>12000000</v>
      </c>
      <c r="AC684" t="s">
        <v>3754</v>
      </c>
      <c r="AD684" t="s">
        <v>3779</v>
      </c>
      <c r="AE684" t="s">
        <v>3783</v>
      </c>
      <c r="AF684" t="s">
        <v>3784</v>
      </c>
      <c r="AG684" t="s">
        <v>44</v>
      </c>
      <c r="AJ684" t="s">
        <v>1311</v>
      </c>
      <c r="AK684" t="s">
        <v>3409</v>
      </c>
      <c r="AL684" t="s">
        <v>2026</v>
      </c>
      <c r="AM684" t="s">
        <v>1314</v>
      </c>
    </row>
    <row r="685" spans="1:39" x14ac:dyDescent="0.3">
      <c r="A685" t="s">
        <v>24</v>
      </c>
      <c r="B685" t="s">
        <v>25</v>
      </c>
      <c r="C685" t="s">
        <v>26</v>
      </c>
      <c r="D685" t="s">
        <v>27</v>
      </c>
      <c r="E685" t="s">
        <v>28</v>
      </c>
      <c r="F685" t="s">
        <v>29</v>
      </c>
      <c r="G685" t="s">
        <v>115</v>
      </c>
      <c r="H685" t="s">
        <v>116</v>
      </c>
      <c r="I685" t="s">
        <v>117</v>
      </c>
      <c r="J685" t="s">
        <v>118</v>
      </c>
      <c r="K685" t="s">
        <v>129</v>
      </c>
      <c r="L685" t="s">
        <v>130</v>
      </c>
      <c r="M685" t="s">
        <v>217</v>
      </c>
      <c r="N685" t="s">
        <v>218</v>
      </c>
      <c r="O685" t="s">
        <v>251</v>
      </c>
      <c r="P685" t="s">
        <v>252</v>
      </c>
      <c r="Q685" t="s">
        <v>244</v>
      </c>
      <c r="R685" t="s">
        <v>289</v>
      </c>
      <c r="S685" t="s">
        <v>137</v>
      </c>
      <c r="T685" t="s">
        <v>138</v>
      </c>
      <c r="U685" t="s">
        <v>3785</v>
      </c>
      <c r="V685">
        <v>100000000</v>
      </c>
      <c r="W685">
        <v>0</v>
      </c>
      <c r="Y685">
        <v>0</v>
      </c>
      <c r="Z685">
        <v>0</v>
      </c>
      <c r="AA685">
        <v>0</v>
      </c>
      <c r="AB685">
        <v>100000000</v>
      </c>
      <c r="AC685" t="s">
        <v>3754</v>
      </c>
      <c r="AD685" t="s">
        <v>3779</v>
      </c>
      <c r="AE685" t="s">
        <v>3786</v>
      </c>
      <c r="AF685" t="s">
        <v>3787</v>
      </c>
      <c r="AG685" t="s">
        <v>44</v>
      </c>
      <c r="AJ685" t="s">
        <v>1311</v>
      </c>
      <c r="AK685" t="s">
        <v>3409</v>
      </c>
      <c r="AL685" t="s">
        <v>2026</v>
      </c>
      <c r="AM685" t="s">
        <v>1314</v>
      </c>
    </row>
    <row r="686" spans="1:39" x14ac:dyDescent="0.3">
      <c r="A686" t="s">
        <v>24</v>
      </c>
      <c r="B686" t="s">
        <v>25</v>
      </c>
      <c r="C686" t="s">
        <v>26</v>
      </c>
      <c r="D686" t="s">
        <v>27</v>
      </c>
      <c r="E686" t="s">
        <v>28</v>
      </c>
      <c r="F686" t="s">
        <v>29</v>
      </c>
      <c r="G686" t="s">
        <v>115</v>
      </c>
      <c r="H686" t="s">
        <v>116</v>
      </c>
      <c r="I686" t="s">
        <v>117</v>
      </c>
      <c r="J686" t="s">
        <v>118</v>
      </c>
      <c r="K686" t="s">
        <v>129</v>
      </c>
      <c r="L686" t="s">
        <v>130</v>
      </c>
      <c r="M686" t="s">
        <v>217</v>
      </c>
      <c r="N686" t="s">
        <v>218</v>
      </c>
      <c r="O686" t="s">
        <v>251</v>
      </c>
      <c r="P686" t="s">
        <v>252</v>
      </c>
      <c r="Q686" t="s">
        <v>244</v>
      </c>
      <c r="R686" t="s">
        <v>289</v>
      </c>
      <c r="S686" t="s">
        <v>137</v>
      </c>
      <c r="T686" t="s">
        <v>138</v>
      </c>
      <c r="U686" t="s">
        <v>3788</v>
      </c>
      <c r="V686">
        <v>43440000</v>
      </c>
      <c r="W686">
        <v>0</v>
      </c>
      <c r="Y686">
        <v>0</v>
      </c>
      <c r="Z686">
        <v>0</v>
      </c>
      <c r="AA686">
        <v>0</v>
      </c>
      <c r="AB686">
        <v>43440000</v>
      </c>
      <c r="AC686" t="s">
        <v>3754</v>
      </c>
      <c r="AD686" t="s">
        <v>3779</v>
      </c>
      <c r="AE686" t="s">
        <v>3789</v>
      </c>
      <c r="AF686" t="s">
        <v>3790</v>
      </c>
      <c r="AG686" t="s">
        <v>44</v>
      </c>
      <c r="AJ686" t="s">
        <v>1311</v>
      </c>
      <c r="AK686" t="s">
        <v>3409</v>
      </c>
      <c r="AL686" t="s">
        <v>2026</v>
      </c>
      <c r="AM686" t="s">
        <v>1314</v>
      </c>
    </row>
    <row r="687" spans="1:39" x14ac:dyDescent="0.3">
      <c r="A687" t="s">
        <v>24</v>
      </c>
      <c r="B687" t="s">
        <v>25</v>
      </c>
      <c r="C687" t="s">
        <v>26</v>
      </c>
      <c r="D687" t="s">
        <v>27</v>
      </c>
      <c r="E687" t="s">
        <v>28</v>
      </c>
      <c r="F687" t="s">
        <v>29</v>
      </c>
      <c r="G687" t="s">
        <v>115</v>
      </c>
      <c r="H687" t="s">
        <v>116</v>
      </c>
      <c r="I687" t="s">
        <v>117</v>
      </c>
      <c r="J687" t="s">
        <v>118</v>
      </c>
      <c r="K687" t="s">
        <v>129</v>
      </c>
      <c r="L687" t="s">
        <v>130</v>
      </c>
      <c r="M687" t="s">
        <v>217</v>
      </c>
      <c r="N687" t="s">
        <v>218</v>
      </c>
      <c r="O687" t="s">
        <v>251</v>
      </c>
      <c r="P687" t="s">
        <v>252</v>
      </c>
      <c r="Q687" t="s">
        <v>244</v>
      </c>
      <c r="R687" t="s">
        <v>289</v>
      </c>
      <c r="S687" t="s">
        <v>57</v>
      </c>
      <c r="T687" t="s">
        <v>58</v>
      </c>
      <c r="U687" t="s">
        <v>3791</v>
      </c>
      <c r="V687">
        <v>396706000</v>
      </c>
      <c r="W687">
        <v>0</v>
      </c>
      <c r="Y687">
        <v>37368335</v>
      </c>
      <c r="Z687">
        <v>37368335</v>
      </c>
      <c r="AA687">
        <v>9.4196546056777561E-2</v>
      </c>
      <c r="AB687">
        <v>359337665</v>
      </c>
      <c r="AC687" t="s">
        <v>3754</v>
      </c>
      <c r="AD687" t="s">
        <v>3792</v>
      </c>
      <c r="AE687" t="s">
        <v>3793</v>
      </c>
      <c r="AF687" t="s">
        <v>3794</v>
      </c>
      <c r="AG687" t="s">
        <v>44</v>
      </c>
      <c r="AJ687" t="s">
        <v>1311</v>
      </c>
      <c r="AK687" t="s">
        <v>3409</v>
      </c>
      <c r="AL687" t="s">
        <v>1331</v>
      </c>
      <c r="AM687" t="s">
        <v>1314</v>
      </c>
    </row>
    <row r="688" spans="1:39" x14ac:dyDescent="0.3">
      <c r="A688" t="s">
        <v>24</v>
      </c>
      <c r="B688" t="s">
        <v>25</v>
      </c>
      <c r="C688" t="s">
        <v>26</v>
      </c>
      <c r="D688" t="s">
        <v>27</v>
      </c>
      <c r="E688" t="s">
        <v>28</v>
      </c>
      <c r="F688" t="s">
        <v>29</v>
      </c>
      <c r="G688" t="s">
        <v>115</v>
      </c>
      <c r="H688" t="s">
        <v>116</v>
      </c>
      <c r="I688" t="s">
        <v>117</v>
      </c>
      <c r="J688" t="s">
        <v>118</v>
      </c>
      <c r="K688" t="s">
        <v>129</v>
      </c>
      <c r="L688" t="s">
        <v>130</v>
      </c>
      <c r="M688" t="s">
        <v>217</v>
      </c>
      <c r="N688" t="s">
        <v>218</v>
      </c>
      <c r="O688" t="s">
        <v>251</v>
      </c>
      <c r="P688" t="s">
        <v>252</v>
      </c>
      <c r="Q688" t="s">
        <v>244</v>
      </c>
      <c r="R688" t="s">
        <v>289</v>
      </c>
      <c r="S688" t="s">
        <v>57</v>
      </c>
      <c r="T688" t="s">
        <v>58</v>
      </c>
      <c r="U688" t="s">
        <v>3795</v>
      </c>
      <c r="V688">
        <v>396706000</v>
      </c>
      <c r="W688">
        <v>0</v>
      </c>
      <c r="Y688">
        <v>37249665</v>
      </c>
      <c r="Z688">
        <v>37249665</v>
      </c>
      <c r="AA688">
        <v>9.3897407652014334E-2</v>
      </c>
      <c r="AB688">
        <v>359456335</v>
      </c>
      <c r="AC688" t="s">
        <v>3754</v>
      </c>
      <c r="AD688" t="s">
        <v>3792</v>
      </c>
      <c r="AE688" t="s">
        <v>3796</v>
      </c>
      <c r="AF688" t="s">
        <v>3797</v>
      </c>
      <c r="AG688" t="s">
        <v>44</v>
      </c>
      <c r="AJ688" t="s">
        <v>1311</v>
      </c>
      <c r="AK688" t="s">
        <v>3409</v>
      </c>
      <c r="AL688" t="s">
        <v>1331</v>
      </c>
      <c r="AM688" t="s">
        <v>1314</v>
      </c>
    </row>
    <row r="689" spans="1:39" x14ac:dyDescent="0.3">
      <c r="A689" t="s">
        <v>24</v>
      </c>
      <c r="B689" t="s">
        <v>25</v>
      </c>
      <c r="C689" t="s">
        <v>26</v>
      </c>
      <c r="D689" t="s">
        <v>27</v>
      </c>
      <c r="E689" t="s">
        <v>28</v>
      </c>
      <c r="F689" t="s">
        <v>29</v>
      </c>
      <c r="G689" t="s">
        <v>115</v>
      </c>
      <c r="H689" t="s">
        <v>116</v>
      </c>
      <c r="I689" t="s">
        <v>117</v>
      </c>
      <c r="J689" t="s">
        <v>118</v>
      </c>
      <c r="K689" t="s">
        <v>129</v>
      </c>
      <c r="L689" t="s">
        <v>130</v>
      </c>
      <c r="M689" t="s">
        <v>217</v>
      </c>
      <c r="N689" t="s">
        <v>218</v>
      </c>
      <c r="O689" t="s">
        <v>251</v>
      </c>
      <c r="P689" t="s">
        <v>252</v>
      </c>
      <c r="Q689" t="s">
        <v>246</v>
      </c>
      <c r="R689" t="s">
        <v>290</v>
      </c>
      <c r="S689" t="s">
        <v>260</v>
      </c>
      <c r="T689" t="s">
        <v>261</v>
      </c>
      <c r="U689" t="s">
        <v>3798</v>
      </c>
      <c r="V689">
        <v>24000000</v>
      </c>
      <c r="W689">
        <v>0</v>
      </c>
      <c r="Y689">
        <v>0</v>
      </c>
      <c r="Z689">
        <v>0</v>
      </c>
      <c r="AA689">
        <v>0</v>
      </c>
      <c r="AB689">
        <v>24000000</v>
      </c>
      <c r="AC689" t="s">
        <v>3799</v>
      </c>
      <c r="AD689" t="s">
        <v>3800</v>
      </c>
      <c r="AE689" t="s">
        <v>3801</v>
      </c>
      <c r="AF689" t="s">
        <v>3802</v>
      </c>
      <c r="AG689" t="s">
        <v>44</v>
      </c>
      <c r="AJ689" t="s">
        <v>1311</v>
      </c>
      <c r="AK689" t="s">
        <v>3409</v>
      </c>
      <c r="AL689" t="s">
        <v>3460</v>
      </c>
      <c r="AM689" t="s">
        <v>1314</v>
      </c>
    </row>
    <row r="690" spans="1:39" x14ac:dyDescent="0.3">
      <c r="A690" t="s">
        <v>24</v>
      </c>
      <c r="B690" t="s">
        <v>25</v>
      </c>
      <c r="C690" t="s">
        <v>26</v>
      </c>
      <c r="D690" t="s">
        <v>27</v>
      </c>
      <c r="E690" t="s">
        <v>28</v>
      </c>
      <c r="F690" t="s">
        <v>29</v>
      </c>
      <c r="G690" t="s">
        <v>115</v>
      </c>
      <c r="H690" t="s">
        <v>116</v>
      </c>
      <c r="I690" t="s">
        <v>117</v>
      </c>
      <c r="J690" t="s">
        <v>118</v>
      </c>
      <c r="K690" t="s">
        <v>129</v>
      </c>
      <c r="L690" t="s">
        <v>130</v>
      </c>
      <c r="M690" t="s">
        <v>217</v>
      </c>
      <c r="N690" t="s">
        <v>218</v>
      </c>
      <c r="O690" t="s">
        <v>251</v>
      </c>
      <c r="P690" t="s">
        <v>252</v>
      </c>
      <c r="Q690" t="s">
        <v>246</v>
      </c>
      <c r="R690" t="s">
        <v>290</v>
      </c>
      <c r="S690" t="s">
        <v>264</v>
      </c>
      <c r="T690" t="s">
        <v>265</v>
      </c>
      <c r="U690" t="s">
        <v>3803</v>
      </c>
      <c r="V690">
        <v>18900000</v>
      </c>
      <c r="W690">
        <v>0</v>
      </c>
      <c r="Y690">
        <v>0</v>
      </c>
      <c r="Z690">
        <v>0</v>
      </c>
      <c r="AA690">
        <v>0</v>
      </c>
      <c r="AB690">
        <v>18900000</v>
      </c>
      <c r="AC690" t="s">
        <v>3799</v>
      </c>
      <c r="AD690" t="s">
        <v>3804</v>
      </c>
      <c r="AE690" t="s">
        <v>3805</v>
      </c>
      <c r="AF690" t="s">
        <v>3806</v>
      </c>
      <c r="AG690" t="s">
        <v>44</v>
      </c>
      <c r="AJ690" t="s">
        <v>1311</v>
      </c>
      <c r="AK690" t="s">
        <v>3409</v>
      </c>
      <c r="AL690" t="s">
        <v>3433</v>
      </c>
      <c r="AM690" t="s">
        <v>1486</v>
      </c>
    </row>
    <row r="691" spans="1:39" x14ac:dyDescent="0.3">
      <c r="A691" t="s">
        <v>24</v>
      </c>
      <c r="B691" t="s">
        <v>25</v>
      </c>
      <c r="C691" t="s">
        <v>26</v>
      </c>
      <c r="D691" t="s">
        <v>27</v>
      </c>
      <c r="E691" t="s">
        <v>28</v>
      </c>
      <c r="F691" t="s">
        <v>29</v>
      </c>
      <c r="G691" t="s">
        <v>115</v>
      </c>
      <c r="H691" t="s">
        <v>116</v>
      </c>
      <c r="I691" t="s">
        <v>117</v>
      </c>
      <c r="J691" t="s">
        <v>118</v>
      </c>
      <c r="K691" t="s">
        <v>129</v>
      </c>
      <c r="L691" t="s">
        <v>130</v>
      </c>
      <c r="M691" t="s">
        <v>217</v>
      </c>
      <c r="N691" t="s">
        <v>218</v>
      </c>
      <c r="O691" t="s">
        <v>251</v>
      </c>
      <c r="P691" t="s">
        <v>252</v>
      </c>
      <c r="Q691" t="s">
        <v>246</v>
      </c>
      <c r="R691" t="s">
        <v>290</v>
      </c>
      <c r="S691" t="s">
        <v>264</v>
      </c>
      <c r="T691" t="s">
        <v>265</v>
      </c>
      <c r="U691" t="s">
        <v>3807</v>
      </c>
      <c r="V691">
        <v>15000000</v>
      </c>
      <c r="W691">
        <v>0</v>
      </c>
      <c r="Y691">
        <v>0</v>
      </c>
      <c r="Z691">
        <v>0</v>
      </c>
      <c r="AA691">
        <v>0</v>
      </c>
      <c r="AB691">
        <v>15000000</v>
      </c>
      <c r="AC691" t="s">
        <v>3799</v>
      </c>
      <c r="AD691" t="s">
        <v>3804</v>
      </c>
      <c r="AE691" t="s">
        <v>3808</v>
      </c>
      <c r="AF691" t="s">
        <v>3809</v>
      </c>
      <c r="AG691" t="s">
        <v>44</v>
      </c>
      <c r="AJ691" t="s">
        <v>1311</v>
      </c>
      <c r="AK691" t="s">
        <v>3409</v>
      </c>
      <c r="AL691" t="s">
        <v>3433</v>
      </c>
      <c r="AM691" t="s">
        <v>1486</v>
      </c>
    </row>
    <row r="692" spans="1:39" x14ac:dyDescent="0.3">
      <c r="A692" t="s">
        <v>24</v>
      </c>
      <c r="B692" t="s">
        <v>25</v>
      </c>
      <c r="C692" t="s">
        <v>26</v>
      </c>
      <c r="D692" t="s">
        <v>27</v>
      </c>
      <c r="E692" t="s">
        <v>28</v>
      </c>
      <c r="F692" t="s">
        <v>29</v>
      </c>
      <c r="G692" t="s">
        <v>115</v>
      </c>
      <c r="H692" t="s">
        <v>116</v>
      </c>
      <c r="I692" t="s">
        <v>117</v>
      </c>
      <c r="J692" t="s">
        <v>118</v>
      </c>
      <c r="K692" t="s">
        <v>129</v>
      </c>
      <c r="L692" t="s">
        <v>130</v>
      </c>
      <c r="M692" t="s">
        <v>217</v>
      </c>
      <c r="N692" t="s">
        <v>218</v>
      </c>
      <c r="O692" t="s">
        <v>251</v>
      </c>
      <c r="P692" t="s">
        <v>252</v>
      </c>
      <c r="Q692" t="s">
        <v>246</v>
      </c>
      <c r="R692" t="s">
        <v>290</v>
      </c>
      <c r="S692" t="s">
        <v>264</v>
      </c>
      <c r="T692" t="s">
        <v>265</v>
      </c>
      <c r="U692" t="s">
        <v>3810</v>
      </c>
      <c r="V692">
        <v>22328000</v>
      </c>
      <c r="W692">
        <v>0</v>
      </c>
      <c r="Y692">
        <v>0</v>
      </c>
      <c r="Z692">
        <v>0</v>
      </c>
      <c r="AA692">
        <v>0</v>
      </c>
      <c r="AB692">
        <v>22328000</v>
      </c>
      <c r="AC692" t="s">
        <v>3799</v>
      </c>
      <c r="AD692" t="s">
        <v>3804</v>
      </c>
      <c r="AE692" t="s">
        <v>3811</v>
      </c>
      <c r="AF692" t="s">
        <v>3812</v>
      </c>
      <c r="AG692" t="s">
        <v>44</v>
      </c>
      <c r="AJ692" t="s">
        <v>1311</v>
      </c>
      <c r="AK692" t="s">
        <v>3409</v>
      </c>
      <c r="AL692" t="s">
        <v>3433</v>
      </c>
      <c r="AM692" t="s">
        <v>1486</v>
      </c>
    </row>
    <row r="693" spans="1:39" x14ac:dyDescent="0.3">
      <c r="A693" t="s">
        <v>24</v>
      </c>
      <c r="B693" t="s">
        <v>25</v>
      </c>
      <c r="C693" t="s">
        <v>26</v>
      </c>
      <c r="D693" t="s">
        <v>27</v>
      </c>
      <c r="E693" t="s">
        <v>28</v>
      </c>
      <c r="F693" t="s">
        <v>29</v>
      </c>
      <c r="G693" t="s">
        <v>115</v>
      </c>
      <c r="H693" t="s">
        <v>116</v>
      </c>
      <c r="I693" t="s">
        <v>117</v>
      </c>
      <c r="J693" t="s">
        <v>118</v>
      </c>
      <c r="K693" t="s">
        <v>129</v>
      </c>
      <c r="L693" t="s">
        <v>130</v>
      </c>
      <c r="M693" t="s">
        <v>217</v>
      </c>
      <c r="N693" t="s">
        <v>218</v>
      </c>
      <c r="O693" t="s">
        <v>251</v>
      </c>
      <c r="P693" t="s">
        <v>252</v>
      </c>
      <c r="Q693" t="s">
        <v>246</v>
      </c>
      <c r="R693" t="s">
        <v>290</v>
      </c>
      <c r="S693" t="s">
        <v>194</v>
      </c>
      <c r="T693" t="s">
        <v>195</v>
      </c>
      <c r="U693" t="s">
        <v>3813</v>
      </c>
      <c r="V693">
        <v>49200000</v>
      </c>
      <c r="W693">
        <v>0</v>
      </c>
      <c r="Y693">
        <v>0</v>
      </c>
      <c r="Z693">
        <v>0</v>
      </c>
      <c r="AA693">
        <v>0</v>
      </c>
      <c r="AB693">
        <v>49200000</v>
      </c>
      <c r="AC693" t="s">
        <v>3799</v>
      </c>
      <c r="AD693" t="s">
        <v>3814</v>
      </c>
      <c r="AE693" t="s">
        <v>3815</v>
      </c>
      <c r="AF693" t="s">
        <v>3816</v>
      </c>
      <c r="AG693" t="s">
        <v>44</v>
      </c>
      <c r="AJ693" t="s">
        <v>1311</v>
      </c>
      <c r="AK693" t="s">
        <v>3409</v>
      </c>
      <c r="AL693" t="s">
        <v>2806</v>
      </c>
      <c r="AM693" t="s">
        <v>1314</v>
      </c>
    </row>
    <row r="694" spans="1:39" x14ac:dyDescent="0.3">
      <c r="A694" t="s">
        <v>24</v>
      </c>
      <c r="B694" t="s">
        <v>25</v>
      </c>
      <c r="C694" t="s">
        <v>26</v>
      </c>
      <c r="D694" t="s">
        <v>27</v>
      </c>
      <c r="E694" t="s">
        <v>28</v>
      </c>
      <c r="F694" t="s">
        <v>29</v>
      </c>
      <c r="G694" t="s">
        <v>115</v>
      </c>
      <c r="H694" t="s">
        <v>116</v>
      </c>
      <c r="I694" t="s">
        <v>117</v>
      </c>
      <c r="J694" t="s">
        <v>118</v>
      </c>
      <c r="K694" t="s">
        <v>129</v>
      </c>
      <c r="L694" t="s">
        <v>130</v>
      </c>
      <c r="M694" t="s">
        <v>217</v>
      </c>
      <c r="N694" t="s">
        <v>218</v>
      </c>
      <c r="O694" t="s">
        <v>251</v>
      </c>
      <c r="P694" t="s">
        <v>252</v>
      </c>
      <c r="Q694" t="s">
        <v>246</v>
      </c>
      <c r="R694" t="s">
        <v>290</v>
      </c>
      <c r="S694" t="s">
        <v>194</v>
      </c>
      <c r="T694" t="s">
        <v>195</v>
      </c>
      <c r="U694" t="s">
        <v>3817</v>
      </c>
      <c r="V694">
        <v>36000000</v>
      </c>
      <c r="W694">
        <v>0</v>
      </c>
      <c r="Y694">
        <v>0</v>
      </c>
      <c r="Z694">
        <v>0</v>
      </c>
      <c r="AA694">
        <v>0</v>
      </c>
      <c r="AB694">
        <v>36000000</v>
      </c>
      <c r="AC694" t="s">
        <v>3799</v>
      </c>
      <c r="AD694" t="s">
        <v>3814</v>
      </c>
      <c r="AE694" t="s">
        <v>3818</v>
      </c>
      <c r="AF694" t="s">
        <v>3819</v>
      </c>
      <c r="AG694" t="s">
        <v>44</v>
      </c>
      <c r="AJ694" t="s">
        <v>1311</v>
      </c>
      <c r="AK694" t="s">
        <v>3409</v>
      </c>
      <c r="AL694" t="s">
        <v>2806</v>
      </c>
      <c r="AM694" t="s">
        <v>1314</v>
      </c>
    </row>
    <row r="695" spans="1:39" x14ac:dyDescent="0.3">
      <c r="A695" t="s">
        <v>24</v>
      </c>
      <c r="B695" t="s">
        <v>25</v>
      </c>
      <c r="C695" t="s">
        <v>26</v>
      </c>
      <c r="D695" t="s">
        <v>27</v>
      </c>
      <c r="E695" t="s">
        <v>28</v>
      </c>
      <c r="F695" t="s">
        <v>29</v>
      </c>
      <c r="G695" t="s">
        <v>115</v>
      </c>
      <c r="H695" t="s">
        <v>116</v>
      </c>
      <c r="I695" t="s">
        <v>117</v>
      </c>
      <c r="J695" t="s">
        <v>118</v>
      </c>
      <c r="K695" t="s">
        <v>129</v>
      </c>
      <c r="L695" t="s">
        <v>130</v>
      </c>
      <c r="M695" t="s">
        <v>217</v>
      </c>
      <c r="N695" t="s">
        <v>218</v>
      </c>
      <c r="O695" t="s">
        <v>251</v>
      </c>
      <c r="P695" t="s">
        <v>252</v>
      </c>
      <c r="Q695" t="s">
        <v>246</v>
      </c>
      <c r="R695" t="s">
        <v>290</v>
      </c>
      <c r="S695" t="s">
        <v>194</v>
      </c>
      <c r="T695" t="s">
        <v>195</v>
      </c>
      <c r="U695" t="s">
        <v>3820</v>
      </c>
      <c r="V695">
        <v>50000000</v>
      </c>
      <c r="W695">
        <v>0</v>
      </c>
      <c r="Y695">
        <v>0</v>
      </c>
      <c r="Z695">
        <v>0</v>
      </c>
      <c r="AA695">
        <v>0</v>
      </c>
      <c r="AB695">
        <v>50000000</v>
      </c>
      <c r="AC695" t="s">
        <v>3799</v>
      </c>
      <c r="AD695" t="s">
        <v>3814</v>
      </c>
      <c r="AE695" t="s">
        <v>3821</v>
      </c>
      <c r="AF695" t="s">
        <v>3822</v>
      </c>
      <c r="AG695" t="s">
        <v>44</v>
      </c>
      <c r="AJ695" t="s">
        <v>1311</v>
      </c>
      <c r="AK695" t="s">
        <v>3409</v>
      </c>
      <c r="AL695" t="s">
        <v>2806</v>
      </c>
      <c r="AM695" t="s">
        <v>1314</v>
      </c>
    </row>
    <row r="696" spans="1:39" x14ac:dyDescent="0.3">
      <c r="A696" t="s">
        <v>24</v>
      </c>
      <c r="B696" t="s">
        <v>25</v>
      </c>
      <c r="C696" t="s">
        <v>26</v>
      </c>
      <c r="D696" t="s">
        <v>27</v>
      </c>
      <c r="E696" t="s">
        <v>28</v>
      </c>
      <c r="F696" t="s">
        <v>29</v>
      </c>
      <c r="G696" t="s">
        <v>115</v>
      </c>
      <c r="H696" t="s">
        <v>116</v>
      </c>
      <c r="I696" t="s">
        <v>117</v>
      </c>
      <c r="J696" t="s">
        <v>118</v>
      </c>
      <c r="K696" t="s">
        <v>129</v>
      </c>
      <c r="L696" t="s">
        <v>130</v>
      </c>
      <c r="M696" t="s">
        <v>217</v>
      </c>
      <c r="N696" t="s">
        <v>218</v>
      </c>
      <c r="O696" t="s">
        <v>251</v>
      </c>
      <c r="P696" t="s">
        <v>252</v>
      </c>
      <c r="Q696" t="s">
        <v>246</v>
      </c>
      <c r="R696" t="s">
        <v>290</v>
      </c>
      <c r="S696" t="s">
        <v>194</v>
      </c>
      <c r="T696" t="s">
        <v>195</v>
      </c>
      <c r="U696" t="s">
        <v>3823</v>
      </c>
      <c r="V696">
        <v>0</v>
      </c>
      <c r="W696">
        <v>0</v>
      </c>
      <c r="Y696">
        <v>0</v>
      </c>
      <c r="Z696">
        <v>0</v>
      </c>
      <c r="AA696">
        <v>0</v>
      </c>
      <c r="AB696">
        <v>0</v>
      </c>
      <c r="AC696" t="s">
        <v>3799</v>
      </c>
      <c r="AD696" t="s">
        <v>3814</v>
      </c>
      <c r="AE696" t="s">
        <v>3824</v>
      </c>
      <c r="AF696" t="s">
        <v>3825</v>
      </c>
      <c r="AG696" t="s">
        <v>44</v>
      </c>
      <c r="AJ696" t="s">
        <v>1311</v>
      </c>
      <c r="AK696" t="s">
        <v>3409</v>
      </c>
      <c r="AL696" t="s">
        <v>2806</v>
      </c>
      <c r="AM696" t="s">
        <v>1314</v>
      </c>
    </row>
    <row r="697" spans="1:39" x14ac:dyDescent="0.3">
      <c r="A697" t="s">
        <v>24</v>
      </c>
      <c r="B697" t="s">
        <v>25</v>
      </c>
      <c r="C697" t="s">
        <v>26</v>
      </c>
      <c r="D697" t="s">
        <v>27</v>
      </c>
      <c r="E697" t="s">
        <v>28</v>
      </c>
      <c r="F697" t="s">
        <v>29</v>
      </c>
      <c r="G697" t="s">
        <v>115</v>
      </c>
      <c r="H697" t="s">
        <v>116</v>
      </c>
      <c r="I697" t="s">
        <v>117</v>
      </c>
      <c r="J697" t="s">
        <v>118</v>
      </c>
      <c r="K697" t="s">
        <v>129</v>
      </c>
      <c r="L697" t="s">
        <v>130</v>
      </c>
      <c r="M697" t="s">
        <v>217</v>
      </c>
      <c r="N697" t="s">
        <v>218</v>
      </c>
      <c r="O697" t="s">
        <v>251</v>
      </c>
      <c r="P697" t="s">
        <v>252</v>
      </c>
      <c r="Q697" t="s">
        <v>246</v>
      </c>
      <c r="R697" t="s">
        <v>290</v>
      </c>
      <c r="S697" t="s">
        <v>268</v>
      </c>
      <c r="T697" t="s">
        <v>269</v>
      </c>
      <c r="U697" t="s">
        <v>3826</v>
      </c>
      <c r="V697">
        <v>12000000</v>
      </c>
      <c r="W697">
        <v>0</v>
      </c>
      <c r="Y697">
        <v>0</v>
      </c>
      <c r="Z697">
        <v>0</v>
      </c>
      <c r="AA697">
        <v>0</v>
      </c>
      <c r="AB697">
        <v>12000000</v>
      </c>
      <c r="AC697" t="s">
        <v>3799</v>
      </c>
      <c r="AD697" t="s">
        <v>3827</v>
      </c>
      <c r="AE697" t="s">
        <v>3828</v>
      </c>
      <c r="AF697" t="s">
        <v>3829</v>
      </c>
      <c r="AG697" t="s">
        <v>44</v>
      </c>
      <c r="AJ697" t="s">
        <v>1311</v>
      </c>
      <c r="AK697" t="s">
        <v>3409</v>
      </c>
      <c r="AL697" t="s">
        <v>3483</v>
      </c>
      <c r="AM697" t="s">
        <v>1314</v>
      </c>
    </row>
    <row r="698" spans="1:39" x14ac:dyDescent="0.3">
      <c r="A698" t="s">
        <v>24</v>
      </c>
      <c r="B698" t="s">
        <v>25</v>
      </c>
      <c r="C698" t="s">
        <v>26</v>
      </c>
      <c r="D698" t="s">
        <v>27</v>
      </c>
      <c r="E698" t="s">
        <v>28</v>
      </c>
      <c r="F698" t="s">
        <v>29</v>
      </c>
      <c r="G698" t="s">
        <v>115</v>
      </c>
      <c r="H698" t="s">
        <v>116</v>
      </c>
      <c r="I698" t="s">
        <v>117</v>
      </c>
      <c r="J698" t="s">
        <v>118</v>
      </c>
      <c r="K698" t="s">
        <v>129</v>
      </c>
      <c r="L698" t="s">
        <v>130</v>
      </c>
      <c r="M698" t="s">
        <v>217</v>
      </c>
      <c r="N698" t="s">
        <v>218</v>
      </c>
      <c r="O698" t="s">
        <v>251</v>
      </c>
      <c r="P698" t="s">
        <v>252</v>
      </c>
      <c r="Q698" t="s">
        <v>291</v>
      </c>
      <c r="R698" t="s">
        <v>292</v>
      </c>
      <c r="S698" t="s">
        <v>268</v>
      </c>
      <c r="T698" t="s">
        <v>269</v>
      </c>
      <c r="U698" t="s">
        <v>3830</v>
      </c>
      <c r="V698">
        <v>21000000</v>
      </c>
      <c r="W698">
        <v>0</v>
      </c>
      <c r="Y698">
        <v>0</v>
      </c>
      <c r="Z698">
        <v>0</v>
      </c>
      <c r="AA698">
        <v>0</v>
      </c>
      <c r="AB698">
        <v>21000000</v>
      </c>
      <c r="AC698" t="s">
        <v>3831</v>
      </c>
      <c r="AD698" t="s">
        <v>3832</v>
      </c>
      <c r="AE698" t="s">
        <v>3833</v>
      </c>
      <c r="AF698" t="s">
        <v>3834</v>
      </c>
      <c r="AG698" t="s">
        <v>44</v>
      </c>
      <c r="AJ698" t="s">
        <v>1311</v>
      </c>
      <c r="AK698" t="s">
        <v>3409</v>
      </c>
      <c r="AL698" t="s">
        <v>3483</v>
      </c>
      <c r="AM698" t="s">
        <v>1314</v>
      </c>
    </row>
    <row r="699" spans="1:39" x14ac:dyDescent="0.3">
      <c r="A699" t="s">
        <v>24</v>
      </c>
      <c r="B699" t="s">
        <v>25</v>
      </c>
      <c r="C699" t="s">
        <v>26</v>
      </c>
      <c r="D699" t="s">
        <v>27</v>
      </c>
      <c r="E699" t="s">
        <v>28</v>
      </c>
      <c r="F699" t="s">
        <v>29</v>
      </c>
      <c r="G699" t="s">
        <v>115</v>
      </c>
      <c r="H699" t="s">
        <v>116</v>
      </c>
      <c r="I699" t="s">
        <v>117</v>
      </c>
      <c r="J699" t="s">
        <v>118</v>
      </c>
      <c r="K699" t="s">
        <v>129</v>
      </c>
      <c r="L699" t="s">
        <v>130</v>
      </c>
      <c r="M699" t="s">
        <v>217</v>
      </c>
      <c r="N699" t="s">
        <v>218</v>
      </c>
      <c r="O699" t="s">
        <v>251</v>
      </c>
      <c r="P699" t="s">
        <v>252</v>
      </c>
      <c r="Q699" t="s">
        <v>291</v>
      </c>
      <c r="R699" t="s">
        <v>292</v>
      </c>
      <c r="S699" t="s">
        <v>268</v>
      </c>
      <c r="T699" t="s">
        <v>269</v>
      </c>
      <c r="U699" t="s">
        <v>3835</v>
      </c>
      <c r="V699">
        <v>21000000</v>
      </c>
      <c r="W699">
        <v>0</v>
      </c>
      <c r="Y699">
        <v>0</v>
      </c>
      <c r="Z699">
        <v>0</v>
      </c>
      <c r="AA699">
        <v>0</v>
      </c>
      <c r="AB699">
        <v>21000000</v>
      </c>
      <c r="AC699" t="s">
        <v>3831</v>
      </c>
      <c r="AD699" t="s">
        <v>3832</v>
      </c>
      <c r="AE699" t="s">
        <v>3836</v>
      </c>
      <c r="AF699" t="s">
        <v>3837</v>
      </c>
      <c r="AG699" t="s">
        <v>44</v>
      </c>
      <c r="AJ699" t="s">
        <v>1311</v>
      </c>
      <c r="AK699" t="s">
        <v>3409</v>
      </c>
      <c r="AL699" t="s">
        <v>3483</v>
      </c>
      <c r="AM699" t="s">
        <v>1314</v>
      </c>
    </row>
    <row r="700" spans="1:39" x14ac:dyDescent="0.3">
      <c r="A700" t="s">
        <v>24</v>
      </c>
      <c r="B700" t="s">
        <v>25</v>
      </c>
      <c r="C700" t="s">
        <v>26</v>
      </c>
      <c r="D700" t="s">
        <v>27</v>
      </c>
      <c r="E700" t="s">
        <v>28</v>
      </c>
      <c r="F700" t="s">
        <v>29</v>
      </c>
      <c r="G700" t="s">
        <v>115</v>
      </c>
      <c r="H700" t="s">
        <v>116</v>
      </c>
      <c r="I700" t="s">
        <v>117</v>
      </c>
      <c r="J700" t="s">
        <v>118</v>
      </c>
      <c r="K700" t="s">
        <v>129</v>
      </c>
      <c r="L700" t="s">
        <v>130</v>
      </c>
      <c r="M700" t="s">
        <v>217</v>
      </c>
      <c r="N700" t="s">
        <v>218</v>
      </c>
      <c r="O700" t="s">
        <v>251</v>
      </c>
      <c r="P700" t="s">
        <v>252</v>
      </c>
      <c r="Q700" t="s">
        <v>291</v>
      </c>
      <c r="R700" t="s">
        <v>292</v>
      </c>
      <c r="S700" t="s">
        <v>268</v>
      </c>
      <c r="T700" t="s">
        <v>269</v>
      </c>
      <c r="U700" t="s">
        <v>3838</v>
      </c>
      <c r="V700">
        <v>18000000</v>
      </c>
      <c r="W700">
        <v>0</v>
      </c>
      <c r="Y700">
        <v>0</v>
      </c>
      <c r="Z700">
        <v>0</v>
      </c>
      <c r="AA700">
        <v>0</v>
      </c>
      <c r="AB700">
        <v>18000000</v>
      </c>
      <c r="AC700" t="s">
        <v>3831</v>
      </c>
      <c r="AD700" t="s">
        <v>3832</v>
      </c>
      <c r="AE700" t="s">
        <v>3839</v>
      </c>
      <c r="AF700" t="s">
        <v>3840</v>
      </c>
      <c r="AG700" t="s">
        <v>44</v>
      </c>
      <c r="AJ700" t="s">
        <v>1311</v>
      </c>
      <c r="AK700" t="s">
        <v>3409</v>
      </c>
      <c r="AL700" t="s">
        <v>3483</v>
      </c>
      <c r="AM700" t="s">
        <v>1314</v>
      </c>
    </row>
    <row r="701" spans="1:39" x14ac:dyDescent="0.3">
      <c r="A701" t="s">
        <v>24</v>
      </c>
      <c r="B701" t="s">
        <v>25</v>
      </c>
      <c r="C701" t="s">
        <v>26</v>
      </c>
      <c r="D701" t="s">
        <v>27</v>
      </c>
      <c r="E701" t="s">
        <v>28</v>
      </c>
      <c r="F701" t="s">
        <v>29</v>
      </c>
      <c r="G701" t="s">
        <v>115</v>
      </c>
      <c r="H701" t="s">
        <v>116</v>
      </c>
      <c r="I701" t="s">
        <v>117</v>
      </c>
      <c r="J701" t="s">
        <v>118</v>
      </c>
      <c r="K701" t="s">
        <v>129</v>
      </c>
      <c r="L701" t="s">
        <v>130</v>
      </c>
      <c r="M701" t="s">
        <v>217</v>
      </c>
      <c r="N701" t="s">
        <v>218</v>
      </c>
      <c r="O701" t="s">
        <v>251</v>
      </c>
      <c r="P701" t="s">
        <v>252</v>
      </c>
      <c r="Q701" t="s">
        <v>291</v>
      </c>
      <c r="R701" t="s">
        <v>292</v>
      </c>
      <c r="S701" t="s">
        <v>268</v>
      </c>
      <c r="T701" t="s">
        <v>269</v>
      </c>
      <c r="U701" t="s">
        <v>3841</v>
      </c>
      <c r="V701">
        <v>27000000</v>
      </c>
      <c r="W701">
        <v>0</v>
      </c>
      <c r="Y701">
        <v>0</v>
      </c>
      <c r="Z701">
        <v>0</v>
      </c>
      <c r="AA701">
        <v>0</v>
      </c>
      <c r="AB701">
        <v>27000000</v>
      </c>
      <c r="AC701" t="s">
        <v>3831</v>
      </c>
      <c r="AD701" t="s">
        <v>3832</v>
      </c>
      <c r="AE701" t="s">
        <v>3842</v>
      </c>
      <c r="AF701" t="s">
        <v>3843</v>
      </c>
      <c r="AG701" t="s">
        <v>44</v>
      </c>
      <c r="AJ701" t="s">
        <v>1311</v>
      </c>
      <c r="AK701" t="s">
        <v>3409</v>
      </c>
      <c r="AL701" t="s">
        <v>3483</v>
      </c>
      <c r="AM701" t="s">
        <v>1314</v>
      </c>
    </row>
    <row r="702" spans="1:39" x14ac:dyDescent="0.3">
      <c r="A702" t="s">
        <v>24</v>
      </c>
      <c r="B702" t="s">
        <v>25</v>
      </c>
      <c r="C702" t="s">
        <v>26</v>
      </c>
      <c r="D702" t="s">
        <v>27</v>
      </c>
      <c r="E702" t="s">
        <v>28</v>
      </c>
      <c r="F702" t="s">
        <v>29</v>
      </c>
      <c r="G702" t="s">
        <v>115</v>
      </c>
      <c r="H702" t="s">
        <v>116</v>
      </c>
      <c r="I702" t="s">
        <v>117</v>
      </c>
      <c r="J702" t="s">
        <v>118</v>
      </c>
      <c r="K702" t="s">
        <v>129</v>
      </c>
      <c r="L702" t="s">
        <v>130</v>
      </c>
      <c r="M702" t="s">
        <v>217</v>
      </c>
      <c r="N702" t="s">
        <v>218</v>
      </c>
      <c r="O702" t="s">
        <v>251</v>
      </c>
      <c r="P702" t="s">
        <v>252</v>
      </c>
      <c r="Q702" t="s">
        <v>291</v>
      </c>
      <c r="R702" t="s">
        <v>292</v>
      </c>
      <c r="S702" t="s">
        <v>268</v>
      </c>
      <c r="T702" t="s">
        <v>269</v>
      </c>
      <c r="U702" t="s">
        <v>3844</v>
      </c>
      <c r="V702">
        <v>201900000</v>
      </c>
      <c r="W702">
        <v>0</v>
      </c>
      <c r="Y702">
        <v>0</v>
      </c>
      <c r="Z702">
        <v>0</v>
      </c>
      <c r="AA702">
        <v>0</v>
      </c>
      <c r="AB702">
        <v>201900000</v>
      </c>
      <c r="AC702" t="s">
        <v>3831</v>
      </c>
      <c r="AD702" t="s">
        <v>3832</v>
      </c>
      <c r="AE702" t="s">
        <v>3845</v>
      </c>
      <c r="AF702" t="s">
        <v>3846</v>
      </c>
      <c r="AG702" t="s">
        <v>44</v>
      </c>
      <c r="AJ702" t="s">
        <v>1311</v>
      </c>
      <c r="AK702" t="s">
        <v>3409</v>
      </c>
      <c r="AL702" t="s">
        <v>3483</v>
      </c>
      <c r="AM702" t="s">
        <v>1314</v>
      </c>
    </row>
    <row r="703" spans="1:39" x14ac:dyDescent="0.3">
      <c r="A703" t="s">
        <v>24</v>
      </c>
      <c r="B703" t="s">
        <v>25</v>
      </c>
      <c r="C703" t="s">
        <v>26</v>
      </c>
      <c r="D703" t="s">
        <v>27</v>
      </c>
      <c r="E703" t="s">
        <v>28</v>
      </c>
      <c r="F703" t="s">
        <v>29</v>
      </c>
      <c r="G703" t="s">
        <v>115</v>
      </c>
      <c r="H703" t="s">
        <v>116</v>
      </c>
      <c r="I703" t="s">
        <v>117</v>
      </c>
      <c r="J703" t="s">
        <v>118</v>
      </c>
      <c r="K703" t="s">
        <v>129</v>
      </c>
      <c r="L703" t="s">
        <v>130</v>
      </c>
      <c r="M703" t="s">
        <v>217</v>
      </c>
      <c r="N703" t="s">
        <v>218</v>
      </c>
      <c r="O703" t="s">
        <v>251</v>
      </c>
      <c r="P703" t="s">
        <v>252</v>
      </c>
      <c r="Q703" t="s">
        <v>291</v>
      </c>
      <c r="R703" t="s">
        <v>292</v>
      </c>
      <c r="S703" t="s">
        <v>268</v>
      </c>
      <c r="T703" t="s">
        <v>269</v>
      </c>
      <c r="U703" t="s">
        <v>3847</v>
      </c>
      <c r="V703">
        <v>48750000</v>
      </c>
      <c r="W703">
        <v>0</v>
      </c>
      <c r="Y703">
        <v>0</v>
      </c>
      <c r="Z703">
        <v>0</v>
      </c>
      <c r="AA703">
        <v>0</v>
      </c>
      <c r="AB703">
        <v>48750000</v>
      </c>
      <c r="AC703" t="s">
        <v>3831</v>
      </c>
      <c r="AD703" t="s">
        <v>3832</v>
      </c>
      <c r="AE703" t="s">
        <v>3848</v>
      </c>
      <c r="AF703" t="s">
        <v>3849</v>
      </c>
      <c r="AG703" t="s">
        <v>44</v>
      </c>
      <c r="AJ703" t="s">
        <v>1311</v>
      </c>
      <c r="AK703" t="s">
        <v>3409</v>
      </c>
      <c r="AL703" t="s">
        <v>3483</v>
      </c>
      <c r="AM703" t="s">
        <v>1314</v>
      </c>
    </row>
    <row r="704" spans="1:39" x14ac:dyDescent="0.3">
      <c r="A704" t="s">
        <v>24</v>
      </c>
      <c r="B704" t="s">
        <v>25</v>
      </c>
      <c r="C704" t="s">
        <v>26</v>
      </c>
      <c r="D704" t="s">
        <v>27</v>
      </c>
      <c r="E704" t="s">
        <v>28</v>
      </c>
      <c r="F704" t="s">
        <v>29</v>
      </c>
      <c r="G704" t="s">
        <v>115</v>
      </c>
      <c r="H704" t="s">
        <v>116</v>
      </c>
      <c r="I704" t="s">
        <v>117</v>
      </c>
      <c r="J704" t="s">
        <v>118</v>
      </c>
      <c r="K704" t="s">
        <v>129</v>
      </c>
      <c r="L704" t="s">
        <v>130</v>
      </c>
      <c r="M704" t="s">
        <v>217</v>
      </c>
      <c r="N704" t="s">
        <v>218</v>
      </c>
      <c r="O704" t="s">
        <v>251</v>
      </c>
      <c r="P704" t="s">
        <v>252</v>
      </c>
      <c r="Q704" t="s">
        <v>291</v>
      </c>
      <c r="R704" t="s">
        <v>292</v>
      </c>
      <c r="S704" t="s">
        <v>268</v>
      </c>
      <c r="T704" t="s">
        <v>269</v>
      </c>
      <c r="U704" t="s">
        <v>3850</v>
      </c>
      <c r="V704">
        <v>50000000</v>
      </c>
      <c r="W704">
        <v>0</v>
      </c>
      <c r="Y704">
        <v>0</v>
      </c>
      <c r="Z704">
        <v>0</v>
      </c>
      <c r="AA704">
        <v>0</v>
      </c>
      <c r="AB704">
        <v>50000000</v>
      </c>
      <c r="AC704" t="s">
        <v>3831</v>
      </c>
      <c r="AD704" t="s">
        <v>3832</v>
      </c>
      <c r="AE704" t="s">
        <v>3851</v>
      </c>
      <c r="AF704" t="s">
        <v>3852</v>
      </c>
      <c r="AG704" t="s">
        <v>44</v>
      </c>
      <c r="AJ704" t="s">
        <v>1311</v>
      </c>
      <c r="AK704" t="s">
        <v>3409</v>
      </c>
      <c r="AL704" t="s">
        <v>3483</v>
      </c>
      <c r="AM704" t="s">
        <v>1314</v>
      </c>
    </row>
    <row r="705" spans="1:39" x14ac:dyDescent="0.3">
      <c r="A705" t="s">
        <v>24</v>
      </c>
      <c r="B705" t="s">
        <v>25</v>
      </c>
      <c r="C705" t="s">
        <v>26</v>
      </c>
      <c r="D705" t="s">
        <v>27</v>
      </c>
      <c r="E705" t="s">
        <v>28</v>
      </c>
      <c r="F705" t="s">
        <v>29</v>
      </c>
      <c r="G705" t="s">
        <v>115</v>
      </c>
      <c r="H705" t="s">
        <v>116</v>
      </c>
      <c r="I705" t="s">
        <v>117</v>
      </c>
      <c r="J705" t="s">
        <v>118</v>
      </c>
      <c r="K705" t="s">
        <v>129</v>
      </c>
      <c r="L705" t="s">
        <v>130</v>
      </c>
      <c r="M705" t="s">
        <v>217</v>
      </c>
      <c r="N705" t="s">
        <v>218</v>
      </c>
      <c r="O705" t="s">
        <v>251</v>
      </c>
      <c r="P705" t="s">
        <v>252</v>
      </c>
      <c r="Q705" t="s">
        <v>291</v>
      </c>
      <c r="R705" t="s">
        <v>292</v>
      </c>
      <c r="S705" t="s">
        <v>268</v>
      </c>
      <c r="T705" t="s">
        <v>269</v>
      </c>
      <c r="U705" t="s">
        <v>3853</v>
      </c>
      <c r="V705">
        <v>20000000</v>
      </c>
      <c r="W705">
        <v>0</v>
      </c>
      <c r="Y705">
        <v>0</v>
      </c>
      <c r="Z705">
        <v>0</v>
      </c>
      <c r="AA705">
        <v>0</v>
      </c>
      <c r="AB705">
        <v>20000000</v>
      </c>
      <c r="AC705" t="s">
        <v>3831</v>
      </c>
      <c r="AD705" t="s">
        <v>3832</v>
      </c>
      <c r="AE705" t="s">
        <v>3854</v>
      </c>
      <c r="AF705" t="s">
        <v>3855</v>
      </c>
      <c r="AG705" t="s">
        <v>44</v>
      </c>
      <c r="AJ705" t="s">
        <v>1311</v>
      </c>
      <c r="AK705" t="s">
        <v>3409</v>
      </c>
      <c r="AL705" t="s">
        <v>3483</v>
      </c>
      <c r="AM705" t="s">
        <v>1314</v>
      </c>
    </row>
    <row r="706" spans="1:39" x14ac:dyDescent="0.3">
      <c r="A706" t="s">
        <v>24</v>
      </c>
      <c r="B706" t="s">
        <v>25</v>
      </c>
      <c r="C706" t="s">
        <v>26</v>
      </c>
      <c r="D706" t="s">
        <v>27</v>
      </c>
      <c r="E706" t="s">
        <v>28</v>
      </c>
      <c r="F706" t="s">
        <v>29</v>
      </c>
      <c r="G706" t="s">
        <v>115</v>
      </c>
      <c r="H706" t="s">
        <v>116</v>
      </c>
      <c r="I706" t="s">
        <v>117</v>
      </c>
      <c r="J706" t="s">
        <v>118</v>
      </c>
      <c r="K706" t="s">
        <v>129</v>
      </c>
      <c r="L706" t="s">
        <v>130</v>
      </c>
      <c r="M706" t="s">
        <v>217</v>
      </c>
      <c r="N706" t="s">
        <v>218</v>
      </c>
      <c r="O706" t="s">
        <v>251</v>
      </c>
      <c r="P706" t="s">
        <v>252</v>
      </c>
      <c r="Q706" t="s">
        <v>293</v>
      </c>
      <c r="R706" t="s">
        <v>294</v>
      </c>
      <c r="S706" t="s">
        <v>254</v>
      </c>
      <c r="T706" t="s">
        <v>255</v>
      </c>
      <c r="U706" t="s">
        <v>3856</v>
      </c>
      <c r="V706">
        <v>30000000</v>
      </c>
      <c r="W706">
        <v>0</v>
      </c>
      <c r="Y706">
        <v>0</v>
      </c>
      <c r="Z706">
        <v>0</v>
      </c>
      <c r="AA706">
        <v>0</v>
      </c>
      <c r="AB706">
        <v>30000000</v>
      </c>
      <c r="AC706" t="s">
        <v>3857</v>
      </c>
      <c r="AD706" t="s">
        <v>3858</v>
      </c>
      <c r="AE706" t="s">
        <v>3859</v>
      </c>
      <c r="AF706" t="s">
        <v>3860</v>
      </c>
      <c r="AG706" t="s">
        <v>44</v>
      </c>
      <c r="AJ706" t="s">
        <v>1311</v>
      </c>
      <c r="AK706" t="s">
        <v>3409</v>
      </c>
      <c r="AL706" t="s">
        <v>3410</v>
      </c>
      <c r="AM706" t="s">
        <v>1314</v>
      </c>
    </row>
    <row r="707" spans="1:39" x14ac:dyDescent="0.3">
      <c r="A707" t="s">
        <v>24</v>
      </c>
      <c r="B707" t="s">
        <v>25</v>
      </c>
      <c r="C707" t="s">
        <v>26</v>
      </c>
      <c r="D707" t="s">
        <v>27</v>
      </c>
      <c r="E707" t="s">
        <v>28</v>
      </c>
      <c r="F707" t="s">
        <v>29</v>
      </c>
      <c r="G707" t="s">
        <v>115</v>
      </c>
      <c r="H707" t="s">
        <v>116</v>
      </c>
      <c r="I707" t="s">
        <v>117</v>
      </c>
      <c r="J707" t="s">
        <v>118</v>
      </c>
      <c r="K707" t="s">
        <v>129</v>
      </c>
      <c r="L707" t="s">
        <v>130</v>
      </c>
      <c r="M707" t="s">
        <v>217</v>
      </c>
      <c r="N707" t="s">
        <v>218</v>
      </c>
      <c r="O707" t="s">
        <v>251</v>
      </c>
      <c r="P707" t="s">
        <v>252</v>
      </c>
      <c r="Q707" t="s">
        <v>293</v>
      </c>
      <c r="R707" t="s">
        <v>294</v>
      </c>
      <c r="S707" t="s">
        <v>274</v>
      </c>
      <c r="T707" t="s">
        <v>275</v>
      </c>
      <c r="U707" t="s">
        <v>3861</v>
      </c>
      <c r="V707">
        <v>35040000</v>
      </c>
      <c r="W707">
        <v>0</v>
      </c>
      <c r="Y707">
        <v>0</v>
      </c>
      <c r="Z707">
        <v>0</v>
      </c>
      <c r="AA707">
        <v>0</v>
      </c>
      <c r="AB707">
        <v>35040000</v>
      </c>
      <c r="AC707" t="s">
        <v>3857</v>
      </c>
      <c r="AD707" t="s">
        <v>3862</v>
      </c>
      <c r="AE707" t="s">
        <v>3863</v>
      </c>
      <c r="AF707" t="s">
        <v>3864</v>
      </c>
      <c r="AG707" t="s">
        <v>44</v>
      </c>
      <c r="AJ707" t="s">
        <v>1311</v>
      </c>
      <c r="AK707" t="s">
        <v>3409</v>
      </c>
      <c r="AL707" t="s">
        <v>3567</v>
      </c>
      <c r="AM707" t="s">
        <v>1314</v>
      </c>
    </row>
    <row r="708" spans="1:39" x14ac:dyDescent="0.3">
      <c r="A708" t="s">
        <v>24</v>
      </c>
      <c r="B708" t="s">
        <v>25</v>
      </c>
      <c r="C708" t="s">
        <v>26</v>
      </c>
      <c r="D708" t="s">
        <v>27</v>
      </c>
      <c r="E708" t="s">
        <v>28</v>
      </c>
      <c r="F708" t="s">
        <v>29</v>
      </c>
      <c r="G708" t="s">
        <v>115</v>
      </c>
      <c r="H708" t="s">
        <v>116</v>
      </c>
      <c r="I708" t="s">
        <v>117</v>
      </c>
      <c r="J708" t="s">
        <v>118</v>
      </c>
      <c r="K708" t="s">
        <v>129</v>
      </c>
      <c r="L708" t="s">
        <v>130</v>
      </c>
      <c r="M708" t="s">
        <v>217</v>
      </c>
      <c r="N708" t="s">
        <v>218</v>
      </c>
      <c r="O708" t="s">
        <v>251</v>
      </c>
      <c r="P708" t="s">
        <v>252</v>
      </c>
      <c r="Q708" t="s">
        <v>293</v>
      </c>
      <c r="R708" t="s">
        <v>294</v>
      </c>
      <c r="S708" t="s">
        <v>274</v>
      </c>
      <c r="T708" t="s">
        <v>275</v>
      </c>
      <c r="U708" t="s">
        <v>3865</v>
      </c>
      <c r="V708">
        <v>7776000</v>
      </c>
      <c r="W708">
        <v>0</v>
      </c>
      <c r="Y708">
        <v>0</v>
      </c>
      <c r="Z708">
        <v>0</v>
      </c>
      <c r="AA708">
        <v>0</v>
      </c>
      <c r="AB708">
        <v>7776000</v>
      </c>
      <c r="AC708" t="s">
        <v>3857</v>
      </c>
      <c r="AD708" t="s">
        <v>3862</v>
      </c>
      <c r="AE708" t="s">
        <v>3866</v>
      </c>
      <c r="AF708" t="s">
        <v>3867</v>
      </c>
      <c r="AG708" t="s">
        <v>44</v>
      </c>
      <c r="AJ708" t="s">
        <v>1311</v>
      </c>
      <c r="AK708" t="s">
        <v>3409</v>
      </c>
      <c r="AL708" t="s">
        <v>3567</v>
      </c>
      <c r="AM708" t="s">
        <v>1314</v>
      </c>
    </row>
    <row r="709" spans="1:39" x14ac:dyDescent="0.3">
      <c r="A709" t="s">
        <v>24</v>
      </c>
      <c r="B709" t="s">
        <v>25</v>
      </c>
      <c r="C709" t="s">
        <v>26</v>
      </c>
      <c r="D709" t="s">
        <v>27</v>
      </c>
      <c r="E709" t="s">
        <v>28</v>
      </c>
      <c r="F709" t="s">
        <v>29</v>
      </c>
      <c r="G709" t="s">
        <v>115</v>
      </c>
      <c r="H709" t="s">
        <v>116</v>
      </c>
      <c r="I709" t="s">
        <v>117</v>
      </c>
      <c r="J709" t="s">
        <v>118</v>
      </c>
      <c r="K709" t="s">
        <v>129</v>
      </c>
      <c r="L709" t="s">
        <v>130</v>
      </c>
      <c r="M709" t="s">
        <v>217</v>
      </c>
      <c r="N709" t="s">
        <v>218</v>
      </c>
      <c r="O709" t="s">
        <v>251</v>
      </c>
      <c r="P709" t="s">
        <v>252</v>
      </c>
      <c r="Q709" t="s">
        <v>293</v>
      </c>
      <c r="R709" t="s">
        <v>294</v>
      </c>
      <c r="S709" t="s">
        <v>274</v>
      </c>
      <c r="T709" t="s">
        <v>275</v>
      </c>
      <c r="U709" t="s">
        <v>3868</v>
      </c>
      <c r="V709">
        <v>9720000</v>
      </c>
      <c r="W709">
        <v>0</v>
      </c>
      <c r="Y709">
        <v>0</v>
      </c>
      <c r="Z709">
        <v>0</v>
      </c>
      <c r="AA709">
        <v>0</v>
      </c>
      <c r="AB709">
        <v>9720000</v>
      </c>
      <c r="AC709" t="s">
        <v>3857</v>
      </c>
      <c r="AD709" t="s">
        <v>3862</v>
      </c>
      <c r="AE709" t="s">
        <v>3869</v>
      </c>
      <c r="AF709" t="s">
        <v>3870</v>
      </c>
      <c r="AG709" t="s">
        <v>44</v>
      </c>
      <c r="AJ709" t="s">
        <v>1311</v>
      </c>
      <c r="AK709" t="s">
        <v>3409</v>
      </c>
      <c r="AL709" t="s">
        <v>3567</v>
      </c>
      <c r="AM709" t="s">
        <v>1314</v>
      </c>
    </row>
    <row r="710" spans="1:39" x14ac:dyDescent="0.3">
      <c r="A710" t="s">
        <v>24</v>
      </c>
      <c r="B710" t="s">
        <v>25</v>
      </c>
      <c r="C710" t="s">
        <v>26</v>
      </c>
      <c r="D710" t="s">
        <v>27</v>
      </c>
      <c r="E710" t="s">
        <v>28</v>
      </c>
      <c r="F710" t="s">
        <v>29</v>
      </c>
      <c r="G710" t="s">
        <v>115</v>
      </c>
      <c r="H710" t="s">
        <v>116</v>
      </c>
      <c r="I710" t="s">
        <v>117</v>
      </c>
      <c r="J710" t="s">
        <v>118</v>
      </c>
      <c r="K710" t="s">
        <v>129</v>
      </c>
      <c r="L710" t="s">
        <v>130</v>
      </c>
      <c r="M710" t="s">
        <v>217</v>
      </c>
      <c r="N710" t="s">
        <v>218</v>
      </c>
      <c r="O710" t="s">
        <v>251</v>
      </c>
      <c r="P710" t="s">
        <v>252</v>
      </c>
      <c r="Q710" t="s">
        <v>293</v>
      </c>
      <c r="R710" t="s">
        <v>294</v>
      </c>
      <c r="S710" t="s">
        <v>274</v>
      </c>
      <c r="T710" t="s">
        <v>275</v>
      </c>
      <c r="U710" t="s">
        <v>3871</v>
      </c>
      <c r="V710">
        <v>8160000</v>
      </c>
      <c r="W710">
        <v>0</v>
      </c>
      <c r="Y710">
        <v>0</v>
      </c>
      <c r="Z710">
        <v>0</v>
      </c>
      <c r="AA710">
        <v>0</v>
      </c>
      <c r="AB710">
        <v>8160000</v>
      </c>
      <c r="AC710" t="s">
        <v>3857</v>
      </c>
      <c r="AD710" t="s">
        <v>3862</v>
      </c>
      <c r="AE710" t="s">
        <v>3872</v>
      </c>
      <c r="AF710" t="s">
        <v>3873</v>
      </c>
      <c r="AG710" t="s">
        <v>44</v>
      </c>
      <c r="AJ710" t="s">
        <v>1311</v>
      </c>
      <c r="AK710" t="s">
        <v>3409</v>
      </c>
      <c r="AL710" t="s">
        <v>3567</v>
      </c>
      <c r="AM710" t="s">
        <v>1314</v>
      </c>
    </row>
    <row r="711" spans="1:39" x14ac:dyDescent="0.3">
      <c r="A711" t="s">
        <v>24</v>
      </c>
      <c r="B711" t="s">
        <v>25</v>
      </c>
      <c r="C711" t="s">
        <v>26</v>
      </c>
      <c r="D711" t="s">
        <v>27</v>
      </c>
      <c r="E711" t="s">
        <v>28</v>
      </c>
      <c r="F711" t="s">
        <v>29</v>
      </c>
      <c r="G711" t="s">
        <v>115</v>
      </c>
      <c r="H711" t="s">
        <v>116</v>
      </c>
      <c r="I711" t="s">
        <v>117</v>
      </c>
      <c r="J711" t="s">
        <v>118</v>
      </c>
      <c r="K711" t="s">
        <v>129</v>
      </c>
      <c r="L711" t="s">
        <v>130</v>
      </c>
      <c r="M711" t="s">
        <v>217</v>
      </c>
      <c r="N711" t="s">
        <v>218</v>
      </c>
      <c r="O711" t="s">
        <v>251</v>
      </c>
      <c r="P711" t="s">
        <v>252</v>
      </c>
      <c r="Q711" t="s">
        <v>293</v>
      </c>
      <c r="R711" t="s">
        <v>294</v>
      </c>
      <c r="S711" t="s">
        <v>256</v>
      </c>
      <c r="T711" t="s">
        <v>257</v>
      </c>
      <c r="U711" t="s">
        <v>3874</v>
      </c>
      <c r="V711">
        <v>45560000</v>
      </c>
      <c r="W711">
        <v>0</v>
      </c>
      <c r="Y711">
        <v>0</v>
      </c>
      <c r="Z711">
        <v>0</v>
      </c>
      <c r="AA711">
        <v>0</v>
      </c>
      <c r="AB711">
        <v>45560000</v>
      </c>
      <c r="AC711" t="s">
        <v>3857</v>
      </c>
      <c r="AD711" t="s">
        <v>3875</v>
      </c>
      <c r="AE711" t="s">
        <v>3876</v>
      </c>
      <c r="AF711" t="s">
        <v>3877</v>
      </c>
      <c r="AG711" t="s">
        <v>44</v>
      </c>
      <c r="AJ711" t="s">
        <v>1311</v>
      </c>
      <c r="AK711" t="s">
        <v>3409</v>
      </c>
      <c r="AL711" t="s">
        <v>3433</v>
      </c>
      <c r="AM711" t="s">
        <v>1314</v>
      </c>
    </row>
    <row r="712" spans="1:39" x14ac:dyDescent="0.3">
      <c r="A712" t="s">
        <v>24</v>
      </c>
      <c r="B712" t="s">
        <v>25</v>
      </c>
      <c r="C712" t="s">
        <v>26</v>
      </c>
      <c r="D712" t="s">
        <v>27</v>
      </c>
      <c r="E712" t="s">
        <v>28</v>
      </c>
      <c r="F712" t="s">
        <v>29</v>
      </c>
      <c r="G712" t="s">
        <v>115</v>
      </c>
      <c r="H712" t="s">
        <v>116</v>
      </c>
      <c r="I712" t="s">
        <v>117</v>
      </c>
      <c r="J712" t="s">
        <v>118</v>
      </c>
      <c r="K712" t="s">
        <v>129</v>
      </c>
      <c r="L712" t="s">
        <v>130</v>
      </c>
      <c r="M712" t="s">
        <v>217</v>
      </c>
      <c r="N712" t="s">
        <v>218</v>
      </c>
      <c r="O712" t="s">
        <v>251</v>
      </c>
      <c r="P712" t="s">
        <v>252</v>
      </c>
      <c r="Q712" t="s">
        <v>293</v>
      </c>
      <c r="R712" t="s">
        <v>294</v>
      </c>
      <c r="S712" t="s">
        <v>256</v>
      </c>
      <c r="T712" t="s">
        <v>257</v>
      </c>
      <c r="U712" t="s">
        <v>3878</v>
      </c>
      <c r="V712">
        <v>18880000</v>
      </c>
      <c r="W712">
        <v>0</v>
      </c>
      <c r="Y712">
        <v>0</v>
      </c>
      <c r="Z712">
        <v>0</v>
      </c>
      <c r="AA712">
        <v>0</v>
      </c>
      <c r="AB712">
        <v>18880000</v>
      </c>
      <c r="AC712" t="s">
        <v>3857</v>
      </c>
      <c r="AD712" t="s">
        <v>3875</v>
      </c>
      <c r="AE712" t="s">
        <v>3879</v>
      </c>
      <c r="AF712" t="s">
        <v>3880</v>
      </c>
      <c r="AG712" t="s">
        <v>44</v>
      </c>
      <c r="AJ712" t="s">
        <v>1311</v>
      </c>
      <c r="AK712" t="s">
        <v>3409</v>
      </c>
      <c r="AL712" t="s">
        <v>3433</v>
      </c>
      <c r="AM712" t="s">
        <v>1314</v>
      </c>
    </row>
    <row r="713" spans="1:39" x14ac:dyDescent="0.3">
      <c r="A713" t="s">
        <v>24</v>
      </c>
      <c r="B713" t="s">
        <v>25</v>
      </c>
      <c r="C713" t="s">
        <v>26</v>
      </c>
      <c r="D713" t="s">
        <v>27</v>
      </c>
      <c r="E713" t="s">
        <v>28</v>
      </c>
      <c r="F713" t="s">
        <v>29</v>
      </c>
      <c r="G713" t="s">
        <v>115</v>
      </c>
      <c r="H713" t="s">
        <v>116</v>
      </c>
      <c r="I713" t="s">
        <v>117</v>
      </c>
      <c r="J713" t="s">
        <v>118</v>
      </c>
      <c r="K713" t="s">
        <v>129</v>
      </c>
      <c r="L713" t="s">
        <v>130</v>
      </c>
      <c r="M713" t="s">
        <v>217</v>
      </c>
      <c r="N713" t="s">
        <v>218</v>
      </c>
      <c r="O713" t="s">
        <v>251</v>
      </c>
      <c r="P713" t="s">
        <v>252</v>
      </c>
      <c r="Q713" t="s">
        <v>295</v>
      </c>
      <c r="R713" t="s">
        <v>296</v>
      </c>
      <c r="S713" t="s">
        <v>254</v>
      </c>
      <c r="T713" t="s">
        <v>255</v>
      </c>
      <c r="U713" t="s">
        <v>3881</v>
      </c>
      <c r="V713">
        <v>90000000</v>
      </c>
      <c r="W713">
        <v>0</v>
      </c>
      <c r="Y713">
        <v>1976000</v>
      </c>
      <c r="Z713">
        <v>1976000</v>
      </c>
      <c r="AA713">
        <v>2.1955555555555555E-2</v>
      </c>
      <c r="AB713">
        <v>88024000</v>
      </c>
      <c r="AC713" t="s">
        <v>3882</v>
      </c>
      <c r="AD713" t="s">
        <v>3883</v>
      </c>
      <c r="AE713" t="s">
        <v>3884</v>
      </c>
      <c r="AF713" t="s">
        <v>3885</v>
      </c>
      <c r="AG713" t="s">
        <v>98</v>
      </c>
      <c r="AH713" t="s">
        <v>127</v>
      </c>
      <c r="AI713" t="s">
        <v>128</v>
      </c>
      <c r="AJ713" t="s">
        <v>1311</v>
      </c>
      <c r="AK713" t="s">
        <v>3409</v>
      </c>
      <c r="AL713" t="s">
        <v>3410</v>
      </c>
      <c r="AM713" t="s">
        <v>1314</v>
      </c>
    </row>
    <row r="714" spans="1:39" x14ac:dyDescent="0.3">
      <c r="A714" t="s">
        <v>24</v>
      </c>
      <c r="B714" t="s">
        <v>25</v>
      </c>
      <c r="C714" t="s">
        <v>26</v>
      </c>
      <c r="D714" t="s">
        <v>27</v>
      </c>
      <c r="E714" t="s">
        <v>28</v>
      </c>
      <c r="F714" t="s">
        <v>29</v>
      </c>
      <c r="G714" t="s">
        <v>115</v>
      </c>
      <c r="H714" t="s">
        <v>116</v>
      </c>
      <c r="I714" t="s">
        <v>117</v>
      </c>
      <c r="J714" t="s">
        <v>118</v>
      </c>
      <c r="K714" t="s">
        <v>129</v>
      </c>
      <c r="L714" t="s">
        <v>130</v>
      </c>
      <c r="M714" t="s">
        <v>217</v>
      </c>
      <c r="N714" t="s">
        <v>218</v>
      </c>
      <c r="O714" t="s">
        <v>251</v>
      </c>
      <c r="P714" t="s">
        <v>252</v>
      </c>
      <c r="Q714" t="s">
        <v>295</v>
      </c>
      <c r="R714" t="s">
        <v>296</v>
      </c>
      <c r="S714" t="s">
        <v>254</v>
      </c>
      <c r="T714" t="s">
        <v>255</v>
      </c>
      <c r="U714" t="s">
        <v>3886</v>
      </c>
      <c r="V714">
        <v>44304000</v>
      </c>
      <c r="W714">
        <v>0</v>
      </c>
      <c r="Y714">
        <v>0</v>
      </c>
      <c r="Z714">
        <v>0</v>
      </c>
      <c r="AA714">
        <v>0</v>
      </c>
      <c r="AB714">
        <v>44304000</v>
      </c>
      <c r="AC714" t="s">
        <v>3882</v>
      </c>
      <c r="AD714" t="s">
        <v>3883</v>
      </c>
      <c r="AE714" t="s">
        <v>3887</v>
      </c>
      <c r="AF714" t="s">
        <v>3888</v>
      </c>
      <c r="AG714" t="s">
        <v>98</v>
      </c>
      <c r="AH714" t="s">
        <v>127</v>
      </c>
      <c r="AI714" t="s">
        <v>128</v>
      </c>
      <c r="AJ714" t="s">
        <v>1311</v>
      </c>
      <c r="AK714" t="s">
        <v>3409</v>
      </c>
      <c r="AL714" t="s">
        <v>3410</v>
      </c>
      <c r="AM714" t="s">
        <v>1314</v>
      </c>
    </row>
    <row r="715" spans="1:39" x14ac:dyDescent="0.3">
      <c r="A715" t="s">
        <v>24</v>
      </c>
      <c r="B715" t="s">
        <v>25</v>
      </c>
      <c r="C715" t="s">
        <v>26</v>
      </c>
      <c r="D715" t="s">
        <v>27</v>
      </c>
      <c r="E715" t="s">
        <v>28</v>
      </c>
      <c r="F715" t="s">
        <v>29</v>
      </c>
      <c r="G715" t="s">
        <v>115</v>
      </c>
      <c r="H715" t="s">
        <v>116</v>
      </c>
      <c r="I715" t="s">
        <v>117</v>
      </c>
      <c r="J715" t="s">
        <v>118</v>
      </c>
      <c r="K715" t="s">
        <v>129</v>
      </c>
      <c r="L715" t="s">
        <v>130</v>
      </c>
      <c r="M715" t="s">
        <v>217</v>
      </c>
      <c r="N715" t="s">
        <v>218</v>
      </c>
      <c r="O715" t="s">
        <v>251</v>
      </c>
      <c r="P715" t="s">
        <v>252</v>
      </c>
      <c r="Q715" t="s">
        <v>295</v>
      </c>
      <c r="R715" t="s">
        <v>296</v>
      </c>
      <c r="S715" t="s">
        <v>254</v>
      </c>
      <c r="T715" t="s">
        <v>255</v>
      </c>
      <c r="U715" t="s">
        <v>3889</v>
      </c>
      <c r="V715">
        <v>63386000</v>
      </c>
      <c r="W715">
        <v>0</v>
      </c>
      <c r="Y715">
        <v>0</v>
      </c>
      <c r="Z715">
        <v>0</v>
      </c>
      <c r="AA715">
        <v>0</v>
      </c>
      <c r="AB715">
        <v>63386000</v>
      </c>
      <c r="AC715" t="s">
        <v>3882</v>
      </c>
      <c r="AD715" t="s">
        <v>3883</v>
      </c>
      <c r="AE715" t="s">
        <v>3890</v>
      </c>
      <c r="AF715" t="s">
        <v>3891</v>
      </c>
      <c r="AG715" t="s">
        <v>98</v>
      </c>
      <c r="AH715" t="s">
        <v>127</v>
      </c>
      <c r="AI715" t="s">
        <v>128</v>
      </c>
      <c r="AJ715" t="s">
        <v>1311</v>
      </c>
      <c r="AK715" t="s">
        <v>3409</v>
      </c>
      <c r="AL715" t="s">
        <v>3410</v>
      </c>
      <c r="AM715" t="s">
        <v>1314</v>
      </c>
    </row>
    <row r="716" spans="1:39" x14ac:dyDescent="0.3">
      <c r="A716" t="s">
        <v>24</v>
      </c>
      <c r="B716" t="s">
        <v>25</v>
      </c>
      <c r="C716" t="s">
        <v>26</v>
      </c>
      <c r="D716" t="s">
        <v>27</v>
      </c>
      <c r="E716" t="s">
        <v>28</v>
      </c>
      <c r="F716" t="s">
        <v>29</v>
      </c>
      <c r="G716" t="s">
        <v>115</v>
      </c>
      <c r="H716" t="s">
        <v>116</v>
      </c>
      <c r="I716" t="s">
        <v>117</v>
      </c>
      <c r="J716" t="s">
        <v>118</v>
      </c>
      <c r="K716" t="s">
        <v>129</v>
      </c>
      <c r="L716" t="s">
        <v>130</v>
      </c>
      <c r="M716" t="s">
        <v>217</v>
      </c>
      <c r="N716" t="s">
        <v>218</v>
      </c>
      <c r="O716" t="s">
        <v>251</v>
      </c>
      <c r="P716" t="s">
        <v>252</v>
      </c>
      <c r="Q716" t="s">
        <v>295</v>
      </c>
      <c r="R716" t="s">
        <v>296</v>
      </c>
      <c r="S716" t="s">
        <v>254</v>
      </c>
      <c r="T716" t="s">
        <v>255</v>
      </c>
      <c r="U716" t="s">
        <v>3892</v>
      </c>
      <c r="V716">
        <v>734400000</v>
      </c>
      <c r="W716">
        <v>0</v>
      </c>
      <c r="Y716">
        <v>61200000</v>
      </c>
      <c r="Z716">
        <v>61200000</v>
      </c>
      <c r="AA716">
        <v>8.3333333333333329E-2</v>
      </c>
      <c r="AB716">
        <v>673200000</v>
      </c>
      <c r="AC716" t="s">
        <v>3882</v>
      </c>
      <c r="AD716" t="s">
        <v>3883</v>
      </c>
      <c r="AE716" t="s">
        <v>3893</v>
      </c>
      <c r="AF716" t="s">
        <v>3894</v>
      </c>
      <c r="AG716" t="s">
        <v>98</v>
      </c>
      <c r="AH716" t="s">
        <v>127</v>
      </c>
      <c r="AI716" t="s">
        <v>128</v>
      </c>
      <c r="AJ716" t="s">
        <v>1311</v>
      </c>
      <c r="AK716" t="s">
        <v>3409</v>
      </c>
      <c r="AL716" t="s">
        <v>3410</v>
      </c>
      <c r="AM716" t="s">
        <v>1314</v>
      </c>
    </row>
    <row r="717" spans="1:39" x14ac:dyDescent="0.3">
      <c r="A717" t="s">
        <v>24</v>
      </c>
      <c r="B717" t="s">
        <v>25</v>
      </c>
      <c r="C717" t="s">
        <v>26</v>
      </c>
      <c r="D717" t="s">
        <v>27</v>
      </c>
      <c r="E717" t="s">
        <v>28</v>
      </c>
      <c r="F717" t="s">
        <v>29</v>
      </c>
      <c r="G717" t="s">
        <v>115</v>
      </c>
      <c r="H717" t="s">
        <v>116</v>
      </c>
      <c r="I717" t="s">
        <v>117</v>
      </c>
      <c r="J717" t="s">
        <v>118</v>
      </c>
      <c r="K717" t="s">
        <v>129</v>
      </c>
      <c r="L717" t="s">
        <v>130</v>
      </c>
      <c r="M717" t="s">
        <v>217</v>
      </c>
      <c r="N717" t="s">
        <v>218</v>
      </c>
      <c r="O717" t="s">
        <v>251</v>
      </c>
      <c r="P717" t="s">
        <v>252</v>
      </c>
      <c r="Q717" t="s">
        <v>295</v>
      </c>
      <c r="R717" t="s">
        <v>296</v>
      </c>
      <c r="S717" t="s">
        <v>254</v>
      </c>
      <c r="T717" t="s">
        <v>255</v>
      </c>
      <c r="U717" t="s">
        <v>3895</v>
      </c>
      <c r="V717">
        <v>67200000</v>
      </c>
      <c r="W717">
        <v>0</v>
      </c>
      <c r="Y717">
        <v>5600000</v>
      </c>
      <c r="Z717">
        <v>5600000</v>
      </c>
      <c r="AA717">
        <v>8.3333333333333329E-2</v>
      </c>
      <c r="AB717">
        <v>61600000</v>
      </c>
      <c r="AC717" t="s">
        <v>3882</v>
      </c>
      <c r="AD717" t="s">
        <v>3883</v>
      </c>
      <c r="AE717" t="s">
        <v>3896</v>
      </c>
      <c r="AF717" t="s">
        <v>3897</v>
      </c>
      <c r="AG717" t="s">
        <v>98</v>
      </c>
      <c r="AH717" t="s">
        <v>127</v>
      </c>
      <c r="AI717" t="s">
        <v>128</v>
      </c>
      <c r="AJ717" t="s">
        <v>1311</v>
      </c>
      <c r="AK717" t="s">
        <v>3409</v>
      </c>
      <c r="AL717" t="s">
        <v>3410</v>
      </c>
      <c r="AM717" t="s">
        <v>1314</v>
      </c>
    </row>
    <row r="718" spans="1:39" x14ac:dyDescent="0.3">
      <c r="A718" t="s">
        <v>24</v>
      </c>
      <c r="B718" t="s">
        <v>25</v>
      </c>
      <c r="C718" t="s">
        <v>26</v>
      </c>
      <c r="D718" t="s">
        <v>27</v>
      </c>
      <c r="E718" t="s">
        <v>28</v>
      </c>
      <c r="F718" t="s">
        <v>29</v>
      </c>
      <c r="G718" t="s">
        <v>115</v>
      </c>
      <c r="H718" t="s">
        <v>116</v>
      </c>
      <c r="I718" t="s">
        <v>117</v>
      </c>
      <c r="J718" t="s">
        <v>118</v>
      </c>
      <c r="K718" t="s">
        <v>129</v>
      </c>
      <c r="L718" t="s">
        <v>130</v>
      </c>
      <c r="M718" t="s">
        <v>217</v>
      </c>
      <c r="N718" t="s">
        <v>218</v>
      </c>
      <c r="O718" t="s">
        <v>251</v>
      </c>
      <c r="P718" t="s">
        <v>252</v>
      </c>
      <c r="Q718" t="s">
        <v>295</v>
      </c>
      <c r="R718" t="s">
        <v>296</v>
      </c>
      <c r="S718" t="s">
        <v>254</v>
      </c>
      <c r="T718" t="s">
        <v>255</v>
      </c>
      <c r="U718" t="s">
        <v>3898</v>
      </c>
      <c r="V718">
        <v>4400000</v>
      </c>
      <c r="W718">
        <v>0</v>
      </c>
      <c r="Y718">
        <v>360720</v>
      </c>
      <c r="Z718">
        <v>360720</v>
      </c>
      <c r="AA718">
        <v>8.1981818181818183E-2</v>
      </c>
      <c r="AB718">
        <v>4039280</v>
      </c>
      <c r="AC718" t="s">
        <v>3882</v>
      </c>
      <c r="AD718" t="s">
        <v>3883</v>
      </c>
      <c r="AE718" t="s">
        <v>3899</v>
      </c>
      <c r="AF718" t="s">
        <v>3900</v>
      </c>
      <c r="AG718" t="s">
        <v>98</v>
      </c>
      <c r="AH718" t="s">
        <v>127</v>
      </c>
      <c r="AI718" t="s">
        <v>128</v>
      </c>
      <c r="AJ718" t="s">
        <v>1311</v>
      </c>
      <c r="AK718" t="s">
        <v>3409</v>
      </c>
      <c r="AL718" t="s">
        <v>3410</v>
      </c>
      <c r="AM718" t="s">
        <v>1314</v>
      </c>
    </row>
    <row r="719" spans="1:39" x14ac:dyDescent="0.3">
      <c r="A719" t="s">
        <v>24</v>
      </c>
      <c r="B719" t="s">
        <v>25</v>
      </c>
      <c r="C719" t="s">
        <v>26</v>
      </c>
      <c r="D719" t="s">
        <v>27</v>
      </c>
      <c r="E719" t="s">
        <v>28</v>
      </c>
      <c r="F719" t="s">
        <v>29</v>
      </c>
      <c r="G719" t="s">
        <v>115</v>
      </c>
      <c r="H719" t="s">
        <v>116</v>
      </c>
      <c r="I719" t="s">
        <v>117</v>
      </c>
      <c r="J719" t="s">
        <v>118</v>
      </c>
      <c r="K719" t="s">
        <v>129</v>
      </c>
      <c r="L719" t="s">
        <v>130</v>
      </c>
      <c r="M719" t="s">
        <v>217</v>
      </c>
      <c r="N719" t="s">
        <v>218</v>
      </c>
      <c r="O719" t="s">
        <v>251</v>
      </c>
      <c r="P719" t="s">
        <v>252</v>
      </c>
      <c r="Q719" t="s">
        <v>295</v>
      </c>
      <c r="R719" t="s">
        <v>296</v>
      </c>
      <c r="S719" t="s">
        <v>254</v>
      </c>
      <c r="T719" t="s">
        <v>255</v>
      </c>
      <c r="U719" t="s">
        <v>3901</v>
      </c>
      <c r="V719">
        <v>35000000</v>
      </c>
      <c r="W719">
        <v>0</v>
      </c>
      <c r="Y719">
        <v>0</v>
      </c>
      <c r="Z719">
        <v>0</v>
      </c>
      <c r="AA719">
        <v>0</v>
      </c>
      <c r="AB719">
        <v>35000000</v>
      </c>
      <c r="AC719" t="s">
        <v>3882</v>
      </c>
      <c r="AD719" t="s">
        <v>3883</v>
      </c>
      <c r="AE719" t="s">
        <v>3902</v>
      </c>
      <c r="AF719" t="s">
        <v>3903</v>
      </c>
      <c r="AG719" t="s">
        <v>98</v>
      </c>
      <c r="AH719" t="s">
        <v>127</v>
      </c>
      <c r="AI719" t="s">
        <v>128</v>
      </c>
      <c r="AJ719" t="s">
        <v>1311</v>
      </c>
      <c r="AK719" t="s">
        <v>3409</v>
      </c>
      <c r="AL719" t="s">
        <v>3410</v>
      </c>
      <c r="AM719" t="s">
        <v>1314</v>
      </c>
    </row>
    <row r="720" spans="1:39" x14ac:dyDescent="0.3">
      <c r="A720" t="s">
        <v>24</v>
      </c>
      <c r="B720" t="s">
        <v>25</v>
      </c>
      <c r="C720" t="s">
        <v>26</v>
      </c>
      <c r="D720" t="s">
        <v>27</v>
      </c>
      <c r="E720" t="s">
        <v>28</v>
      </c>
      <c r="F720" t="s">
        <v>29</v>
      </c>
      <c r="G720" t="s">
        <v>115</v>
      </c>
      <c r="H720" t="s">
        <v>116</v>
      </c>
      <c r="I720" t="s">
        <v>117</v>
      </c>
      <c r="J720" t="s">
        <v>118</v>
      </c>
      <c r="K720" t="s">
        <v>129</v>
      </c>
      <c r="L720" t="s">
        <v>130</v>
      </c>
      <c r="M720" t="s">
        <v>217</v>
      </c>
      <c r="N720" t="s">
        <v>218</v>
      </c>
      <c r="O720" t="s">
        <v>251</v>
      </c>
      <c r="P720" t="s">
        <v>252</v>
      </c>
      <c r="Q720" t="s">
        <v>295</v>
      </c>
      <c r="R720" t="s">
        <v>296</v>
      </c>
      <c r="S720" t="s">
        <v>254</v>
      </c>
      <c r="T720" t="s">
        <v>255</v>
      </c>
      <c r="U720" t="s">
        <v>3904</v>
      </c>
      <c r="V720">
        <v>9000000</v>
      </c>
      <c r="W720">
        <v>9000000</v>
      </c>
      <c r="Y720">
        <v>0</v>
      </c>
      <c r="Z720">
        <v>0</v>
      </c>
      <c r="AA720">
        <v>0</v>
      </c>
      <c r="AB720">
        <v>0</v>
      </c>
      <c r="AC720" t="s">
        <v>3882</v>
      </c>
      <c r="AD720" t="s">
        <v>3883</v>
      </c>
      <c r="AE720" t="s">
        <v>3905</v>
      </c>
      <c r="AF720" t="s">
        <v>3906</v>
      </c>
      <c r="AG720" t="s">
        <v>98</v>
      </c>
      <c r="AH720" t="s">
        <v>127</v>
      </c>
      <c r="AI720" t="s">
        <v>128</v>
      </c>
      <c r="AJ720" t="s">
        <v>1311</v>
      </c>
      <c r="AK720" t="s">
        <v>3409</v>
      </c>
      <c r="AL720" t="s">
        <v>3410</v>
      </c>
      <c r="AM720" t="s">
        <v>1314</v>
      </c>
    </row>
    <row r="721" spans="1:39" x14ac:dyDescent="0.3">
      <c r="A721" t="s">
        <v>24</v>
      </c>
      <c r="B721" t="s">
        <v>25</v>
      </c>
      <c r="C721" t="s">
        <v>26</v>
      </c>
      <c r="D721" t="s">
        <v>27</v>
      </c>
      <c r="E721" t="s">
        <v>28</v>
      </c>
      <c r="F721" t="s">
        <v>29</v>
      </c>
      <c r="G721" t="s">
        <v>115</v>
      </c>
      <c r="H721" t="s">
        <v>116</v>
      </c>
      <c r="I721" t="s">
        <v>117</v>
      </c>
      <c r="J721" t="s">
        <v>118</v>
      </c>
      <c r="K721" t="s">
        <v>129</v>
      </c>
      <c r="L721" t="s">
        <v>130</v>
      </c>
      <c r="M721" t="s">
        <v>217</v>
      </c>
      <c r="N721" t="s">
        <v>218</v>
      </c>
      <c r="O721" t="s">
        <v>251</v>
      </c>
      <c r="P721" t="s">
        <v>252</v>
      </c>
      <c r="Q721" t="s">
        <v>295</v>
      </c>
      <c r="R721" t="s">
        <v>296</v>
      </c>
      <c r="S721" t="s">
        <v>254</v>
      </c>
      <c r="T721" t="s">
        <v>255</v>
      </c>
      <c r="U721" t="s">
        <v>3907</v>
      </c>
      <c r="V721">
        <v>15900000</v>
      </c>
      <c r="W721">
        <v>0</v>
      </c>
      <c r="Y721">
        <v>796567</v>
      </c>
      <c r="Z721">
        <v>796567</v>
      </c>
      <c r="AA721">
        <v>5.0098553459119496E-2</v>
      </c>
      <c r="AB721">
        <v>15103433</v>
      </c>
      <c r="AC721" t="s">
        <v>3882</v>
      </c>
      <c r="AD721" t="s">
        <v>3883</v>
      </c>
      <c r="AE721" t="s">
        <v>3908</v>
      </c>
      <c r="AF721" t="s">
        <v>3909</v>
      </c>
      <c r="AG721" t="s">
        <v>98</v>
      </c>
      <c r="AH721" t="s">
        <v>127</v>
      </c>
      <c r="AI721" t="s">
        <v>128</v>
      </c>
      <c r="AJ721" t="s">
        <v>1311</v>
      </c>
      <c r="AK721" t="s">
        <v>3409</v>
      </c>
      <c r="AL721" t="s">
        <v>3410</v>
      </c>
      <c r="AM721" t="s">
        <v>1314</v>
      </c>
    </row>
    <row r="722" spans="1:39" x14ac:dyDescent="0.3">
      <c r="A722" t="s">
        <v>24</v>
      </c>
      <c r="B722" t="s">
        <v>25</v>
      </c>
      <c r="C722" t="s">
        <v>26</v>
      </c>
      <c r="D722" t="s">
        <v>27</v>
      </c>
      <c r="E722" t="s">
        <v>28</v>
      </c>
      <c r="F722" t="s">
        <v>29</v>
      </c>
      <c r="G722" t="s">
        <v>115</v>
      </c>
      <c r="H722" t="s">
        <v>116</v>
      </c>
      <c r="I722" t="s">
        <v>117</v>
      </c>
      <c r="J722" t="s">
        <v>118</v>
      </c>
      <c r="K722" t="s">
        <v>129</v>
      </c>
      <c r="L722" t="s">
        <v>130</v>
      </c>
      <c r="M722" t="s">
        <v>217</v>
      </c>
      <c r="N722" t="s">
        <v>218</v>
      </c>
      <c r="O722" t="s">
        <v>251</v>
      </c>
      <c r="P722" t="s">
        <v>252</v>
      </c>
      <c r="Q722" t="s">
        <v>295</v>
      </c>
      <c r="R722" t="s">
        <v>296</v>
      </c>
      <c r="S722" t="s">
        <v>254</v>
      </c>
      <c r="T722" t="s">
        <v>255</v>
      </c>
      <c r="U722" t="s">
        <v>3910</v>
      </c>
      <c r="V722">
        <v>36000000</v>
      </c>
      <c r="W722">
        <v>0</v>
      </c>
      <c r="Y722">
        <v>1750000</v>
      </c>
      <c r="Z722">
        <v>1750000</v>
      </c>
      <c r="AA722">
        <v>4.8611111111111112E-2</v>
      </c>
      <c r="AB722">
        <v>34250000</v>
      </c>
      <c r="AC722" t="s">
        <v>3882</v>
      </c>
      <c r="AD722" t="s">
        <v>3883</v>
      </c>
      <c r="AE722" t="s">
        <v>3911</v>
      </c>
      <c r="AF722" t="s">
        <v>3912</v>
      </c>
      <c r="AG722" t="s">
        <v>98</v>
      </c>
      <c r="AH722" t="s">
        <v>127</v>
      </c>
      <c r="AI722" t="s">
        <v>128</v>
      </c>
      <c r="AJ722" t="s">
        <v>1311</v>
      </c>
      <c r="AK722" t="s">
        <v>3409</v>
      </c>
      <c r="AL722" t="s">
        <v>3410</v>
      </c>
      <c r="AM722" t="s">
        <v>1314</v>
      </c>
    </row>
    <row r="723" spans="1:39" x14ac:dyDescent="0.3">
      <c r="A723" t="s">
        <v>24</v>
      </c>
      <c r="B723" t="s">
        <v>25</v>
      </c>
      <c r="C723" t="s">
        <v>26</v>
      </c>
      <c r="D723" t="s">
        <v>27</v>
      </c>
      <c r="E723" t="s">
        <v>28</v>
      </c>
      <c r="F723" t="s">
        <v>29</v>
      </c>
      <c r="G723" t="s">
        <v>115</v>
      </c>
      <c r="H723" t="s">
        <v>116</v>
      </c>
      <c r="I723" t="s">
        <v>117</v>
      </c>
      <c r="J723" t="s">
        <v>118</v>
      </c>
      <c r="K723" t="s">
        <v>129</v>
      </c>
      <c r="L723" t="s">
        <v>130</v>
      </c>
      <c r="M723" t="s">
        <v>217</v>
      </c>
      <c r="N723" t="s">
        <v>218</v>
      </c>
      <c r="O723" t="s">
        <v>251</v>
      </c>
      <c r="P723" t="s">
        <v>252</v>
      </c>
      <c r="Q723" t="s">
        <v>295</v>
      </c>
      <c r="R723" t="s">
        <v>296</v>
      </c>
      <c r="S723" t="s">
        <v>264</v>
      </c>
      <c r="T723" t="s">
        <v>265</v>
      </c>
      <c r="U723" t="s">
        <v>3913</v>
      </c>
      <c r="V723">
        <v>103250000</v>
      </c>
      <c r="W723">
        <v>0</v>
      </c>
      <c r="Y723">
        <v>0</v>
      </c>
      <c r="Z723">
        <v>0</v>
      </c>
      <c r="AA723">
        <v>0</v>
      </c>
      <c r="AB723">
        <v>103250000</v>
      </c>
      <c r="AC723" t="s">
        <v>3882</v>
      </c>
      <c r="AD723" t="s">
        <v>3914</v>
      </c>
      <c r="AE723" t="s">
        <v>3915</v>
      </c>
      <c r="AF723" t="s">
        <v>3916</v>
      </c>
      <c r="AG723" t="s">
        <v>98</v>
      </c>
      <c r="AH723" t="s">
        <v>127</v>
      </c>
      <c r="AI723" t="s">
        <v>128</v>
      </c>
      <c r="AJ723" t="s">
        <v>1311</v>
      </c>
      <c r="AK723" t="s">
        <v>3409</v>
      </c>
      <c r="AL723" t="s">
        <v>3433</v>
      </c>
      <c r="AM723" t="s">
        <v>1486</v>
      </c>
    </row>
    <row r="724" spans="1:39" x14ac:dyDescent="0.3">
      <c r="A724" t="s">
        <v>24</v>
      </c>
      <c r="B724" t="s">
        <v>25</v>
      </c>
      <c r="C724" t="s">
        <v>26</v>
      </c>
      <c r="D724" t="s">
        <v>27</v>
      </c>
      <c r="E724" t="s">
        <v>28</v>
      </c>
      <c r="F724" t="s">
        <v>29</v>
      </c>
      <c r="G724" t="s">
        <v>115</v>
      </c>
      <c r="H724" t="s">
        <v>116</v>
      </c>
      <c r="I724" t="s">
        <v>117</v>
      </c>
      <c r="J724" t="s">
        <v>118</v>
      </c>
      <c r="K724" t="s">
        <v>129</v>
      </c>
      <c r="L724" t="s">
        <v>130</v>
      </c>
      <c r="M724" t="s">
        <v>217</v>
      </c>
      <c r="N724" t="s">
        <v>218</v>
      </c>
      <c r="O724" t="s">
        <v>251</v>
      </c>
      <c r="P724" t="s">
        <v>252</v>
      </c>
      <c r="Q724" t="s">
        <v>295</v>
      </c>
      <c r="R724" t="s">
        <v>296</v>
      </c>
      <c r="S724" t="s">
        <v>137</v>
      </c>
      <c r="T724" t="s">
        <v>138</v>
      </c>
      <c r="U724" t="s">
        <v>3917</v>
      </c>
      <c r="V724">
        <v>48000000</v>
      </c>
      <c r="W724">
        <v>0</v>
      </c>
      <c r="Y724">
        <v>0</v>
      </c>
      <c r="Z724">
        <v>0</v>
      </c>
      <c r="AA724">
        <v>0</v>
      </c>
      <c r="AB724">
        <v>48000000</v>
      </c>
      <c r="AC724" t="s">
        <v>3882</v>
      </c>
      <c r="AD724" t="s">
        <v>3918</v>
      </c>
      <c r="AE724" t="s">
        <v>3919</v>
      </c>
      <c r="AF724" t="s">
        <v>3920</v>
      </c>
      <c r="AG724" t="s">
        <v>98</v>
      </c>
      <c r="AH724" t="s">
        <v>127</v>
      </c>
      <c r="AI724" t="s">
        <v>128</v>
      </c>
      <c r="AJ724" t="s">
        <v>1311</v>
      </c>
      <c r="AK724" t="s">
        <v>3409</v>
      </c>
      <c r="AL724" t="s">
        <v>2026</v>
      </c>
      <c r="AM724" t="s">
        <v>1314</v>
      </c>
    </row>
    <row r="725" spans="1:39" x14ac:dyDescent="0.3">
      <c r="A725" t="s">
        <v>24</v>
      </c>
      <c r="B725" t="s">
        <v>25</v>
      </c>
      <c r="C725" t="s">
        <v>26</v>
      </c>
      <c r="D725" t="s">
        <v>27</v>
      </c>
      <c r="E725" t="s">
        <v>28</v>
      </c>
      <c r="F725" t="s">
        <v>29</v>
      </c>
      <c r="G725" t="s">
        <v>115</v>
      </c>
      <c r="H725" t="s">
        <v>116</v>
      </c>
      <c r="I725" t="s">
        <v>117</v>
      </c>
      <c r="J725" t="s">
        <v>118</v>
      </c>
      <c r="K725" t="s">
        <v>129</v>
      </c>
      <c r="L725" t="s">
        <v>130</v>
      </c>
      <c r="M725" t="s">
        <v>217</v>
      </c>
      <c r="N725" t="s">
        <v>218</v>
      </c>
      <c r="O725" t="s">
        <v>251</v>
      </c>
      <c r="P725" t="s">
        <v>252</v>
      </c>
      <c r="Q725" t="s">
        <v>295</v>
      </c>
      <c r="R725" t="s">
        <v>296</v>
      </c>
      <c r="S725" t="s">
        <v>137</v>
      </c>
      <c r="T725" t="s">
        <v>138</v>
      </c>
      <c r="U725" t="s">
        <v>3921</v>
      </c>
      <c r="V725">
        <v>72000000</v>
      </c>
      <c r="W725">
        <v>0</v>
      </c>
      <c r="Y725">
        <v>0</v>
      </c>
      <c r="Z725">
        <v>0</v>
      </c>
      <c r="AA725">
        <v>0</v>
      </c>
      <c r="AB725">
        <v>72000000</v>
      </c>
      <c r="AC725" t="s">
        <v>3882</v>
      </c>
      <c r="AD725" t="s">
        <v>3918</v>
      </c>
      <c r="AE725" t="s">
        <v>3922</v>
      </c>
      <c r="AF725" t="s">
        <v>3923</v>
      </c>
      <c r="AG725" t="s">
        <v>98</v>
      </c>
      <c r="AH725" t="s">
        <v>127</v>
      </c>
      <c r="AI725" t="s">
        <v>128</v>
      </c>
      <c r="AJ725" t="s">
        <v>1311</v>
      </c>
      <c r="AK725" t="s">
        <v>3409</v>
      </c>
      <c r="AL725" t="s">
        <v>2026</v>
      </c>
      <c r="AM725" t="s">
        <v>1314</v>
      </c>
    </row>
    <row r="726" spans="1:39" x14ac:dyDescent="0.3">
      <c r="A726" t="s">
        <v>24</v>
      </c>
      <c r="B726" t="s">
        <v>25</v>
      </c>
      <c r="C726" t="s">
        <v>26</v>
      </c>
      <c r="D726" t="s">
        <v>27</v>
      </c>
      <c r="E726" t="s">
        <v>28</v>
      </c>
      <c r="F726" t="s">
        <v>29</v>
      </c>
      <c r="G726" t="s">
        <v>115</v>
      </c>
      <c r="H726" t="s">
        <v>116</v>
      </c>
      <c r="I726" t="s">
        <v>117</v>
      </c>
      <c r="J726" t="s">
        <v>118</v>
      </c>
      <c r="K726" t="s">
        <v>129</v>
      </c>
      <c r="L726" t="s">
        <v>130</v>
      </c>
      <c r="M726" t="s">
        <v>217</v>
      </c>
      <c r="N726" t="s">
        <v>218</v>
      </c>
      <c r="O726" t="s">
        <v>251</v>
      </c>
      <c r="P726" t="s">
        <v>252</v>
      </c>
      <c r="Q726" t="s">
        <v>295</v>
      </c>
      <c r="R726" t="s">
        <v>296</v>
      </c>
      <c r="S726" t="s">
        <v>137</v>
      </c>
      <c r="T726" t="s">
        <v>138</v>
      </c>
      <c r="U726" t="s">
        <v>3924</v>
      </c>
      <c r="V726">
        <v>9600000</v>
      </c>
      <c r="W726">
        <v>0</v>
      </c>
      <c r="Y726">
        <v>0</v>
      </c>
      <c r="Z726">
        <v>0</v>
      </c>
      <c r="AA726">
        <v>0</v>
      </c>
      <c r="AB726">
        <v>9600000</v>
      </c>
      <c r="AC726" t="s">
        <v>3882</v>
      </c>
      <c r="AD726" t="s">
        <v>3918</v>
      </c>
      <c r="AE726" t="s">
        <v>3925</v>
      </c>
      <c r="AF726" t="s">
        <v>3926</v>
      </c>
      <c r="AG726" t="s">
        <v>98</v>
      </c>
      <c r="AH726" t="s">
        <v>127</v>
      </c>
      <c r="AI726" t="s">
        <v>128</v>
      </c>
      <c r="AJ726" t="s">
        <v>1311</v>
      </c>
      <c r="AK726" t="s">
        <v>3409</v>
      </c>
      <c r="AL726" t="s">
        <v>2026</v>
      </c>
      <c r="AM726" t="s">
        <v>1314</v>
      </c>
    </row>
    <row r="727" spans="1:39" x14ac:dyDescent="0.3">
      <c r="A727" t="s">
        <v>24</v>
      </c>
      <c r="B727" t="s">
        <v>25</v>
      </c>
      <c r="C727" t="s">
        <v>26</v>
      </c>
      <c r="D727" t="s">
        <v>27</v>
      </c>
      <c r="E727" t="s">
        <v>28</v>
      </c>
      <c r="F727" t="s">
        <v>29</v>
      </c>
      <c r="G727" t="s">
        <v>115</v>
      </c>
      <c r="H727" t="s">
        <v>116</v>
      </c>
      <c r="I727" t="s">
        <v>117</v>
      </c>
      <c r="J727" t="s">
        <v>118</v>
      </c>
      <c r="K727" t="s">
        <v>129</v>
      </c>
      <c r="L727" t="s">
        <v>130</v>
      </c>
      <c r="M727" t="s">
        <v>217</v>
      </c>
      <c r="N727" t="s">
        <v>218</v>
      </c>
      <c r="O727" t="s">
        <v>251</v>
      </c>
      <c r="P727" t="s">
        <v>252</v>
      </c>
      <c r="Q727" t="s">
        <v>295</v>
      </c>
      <c r="R727" t="s">
        <v>296</v>
      </c>
      <c r="S727" t="s">
        <v>137</v>
      </c>
      <c r="T727" t="s">
        <v>138</v>
      </c>
      <c r="U727" t="s">
        <v>3927</v>
      </c>
      <c r="V727">
        <v>10560000</v>
      </c>
      <c r="W727">
        <v>0</v>
      </c>
      <c r="Y727">
        <v>0</v>
      </c>
      <c r="Z727">
        <v>0</v>
      </c>
      <c r="AA727">
        <v>0</v>
      </c>
      <c r="AB727">
        <v>10560000</v>
      </c>
      <c r="AC727" t="s">
        <v>3882</v>
      </c>
      <c r="AD727" t="s">
        <v>3918</v>
      </c>
      <c r="AE727" t="s">
        <v>3928</v>
      </c>
      <c r="AF727" t="s">
        <v>3929</v>
      </c>
      <c r="AG727" t="s">
        <v>98</v>
      </c>
      <c r="AH727" t="s">
        <v>127</v>
      </c>
      <c r="AI727" t="s">
        <v>128</v>
      </c>
      <c r="AJ727" t="s">
        <v>1311</v>
      </c>
      <c r="AK727" t="s">
        <v>3409</v>
      </c>
      <c r="AL727" t="s">
        <v>2026</v>
      </c>
      <c r="AM727" t="s">
        <v>1314</v>
      </c>
    </row>
    <row r="728" spans="1:39" x14ac:dyDescent="0.3">
      <c r="A728" t="s">
        <v>24</v>
      </c>
      <c r="B728" t="s">
        <v>25</v>
      </c>
      <c r="C728" t="s">
        <v>26</v>
      </c>
      <c r="D728" t="s">
        <v>27</v>
      </c>
      <c r="E728" t="s">
        <v>28</v>
      </c>
      <c r="F728" t="s">
        <v>29</v>
      </c>
      <c r="G728" t="s">
        <v>115</v>
      </c>
      <c r="H728" t="s">
        <v>116</v>
      </c>
      <c r="I728" t="s">
        <v>117</v>
      </c>
      <c r="J728" t="s">
        <v>118</v>
      </c>
      <c r="K728" t="s">
        <v>129</v>
      </c>
      <c r="L728" t="s">
        <v>130</v>
      </c>
      <c r="M728" t="s">
        <v>217</v>
      </c>
      <c r="N728" t="s">
        <v>218</v>
      </c>
      <c r="O728" t="s">
        <v>251</v>
      </c>
      <c r="P728" t="s">
        <v>252</v>
      </c>
      <c r="Q728" t="s">
        <v>295</v>
      </c>
      <c r="R728" t="s">
        <v>296</v>
      </c>
      <c r="S728" t="s">
        <v>137</v>
      </c>
      <c r="T728" t="s">
        <v>138</v>
      </c>
      <c r="U728" t="s">
        <v>3930</v>
      </c>
      <c r="V728">
        <v>13200000</v>
      </c>
      <c r="W728">
        <v>0</v>
      </c>
      <c r="Y728">
        <v>800000</v>
      </c>
      <c r="Z728">
        <v>800000</v>
      </c>
      <c r="AA728">
        <v>6.0606060606060608E-2</v>
      </c>
      <c r="AB728">
        <v>12400000</v>
      </c>
      <c r="AC728" t="s">
        <v>3882</v>
      </c>
      <c r="AD728" t="s">
        <v>3918</v>
      </c>
      <c r="AE728" t="s">
        <v>3931</v>
      </c>
      <c r="AF728" t="s">
        <v>3932</v>
      </c>
      <c r="AG728" t="s">
        <v>98</v>
      </c>
      <c r="AH728" t="s">
        <v>127</v>
      </c>
      <c r="AI728" t="s">
        <v>128</v>
      </c>
      <c r="AJ728" t="s">
        <v>1311</v>
      </c>
      <c r="AK728" t="s">
        <v>3409</v>
      </c>
      <c r="AL728" t="s">
        <v>2026</v>
      </c>
      <c r="AM728" t="s">
        <v>1314</v>
      </c>
    </row>
    <row r="729" spans="1:39" x14ac:dyDescent="0.3">
      <c r="A729" t="s">
        <v>24</v>
      </c>
      <c r="B729" t="s">
        <v>25</v>
      </c>
      <c r="C729" t="s">
        <v>26</v>
      </c>
      <c r="D729" t="s">
        <v>27</v>
      </c>
      <c r="E729" t="s">
        <v>28</v>
      </c>
      <c r="F729" t="s">
        <v>29</v>
      </c>
      <c r="G729" t="s">
        <v>115</v>
      </c>
      <c r="H729" t="s">
        <v>116</v>
      </c>
      <c r="I729" t="s">
        <v>117</v>
      </c>
      <c r="J729" t="s">
        <v>118</v>
      </c>
      <c r="K729" t="s">
        <v>129</v>
      </c>
      <c r="L729" t="s">
        <v>130</v>
      </c>
      <c r="M729" t="s">
        <v>217</v>
      </c>
      <c r="N729" t="s">
        <v>218</v>
      </c>
      <c r="O729" t="s">
        <v>251</v>
      </c>
      <c r="P729" t="s">
        <v>252</v>
      </c>
      <c r="Q729" t="s">
        <v>295</v>
      </c>
      <c r="R729" t="s">
        <v>296</v>
      </c>
      <c r="S729" t="s">
        <v>137</v>
      </c>
      <c r="T729" t="s">
        <v>138</v>
      </c>
      <c r="U729" t="s">
        <v>3933</v>
      </c>
      <c r="V729">
        <v>14400000</v>
      </c>
      <c r="W729">
        <v>0</v>
      </c>
      <c r="Y729">
        <v>880000</v>
      </c>
      <c r="Z729">
        <v>880000</v>
      </c>
      <c r="AA729">
        <v>6.1111111111111109E-2</v>
      </c>
      <c r="AB729">
        <v>13520000</v>
      </c>
      <c r="AC729" t="s">
        <v>3882</v>
      </c>
      <c r="AD729" t="s">
        <v>3918</v>
      </c>
      <c r="AE729" t="s">
        <v>3934</v>
      </c>
      <c r="AF729" t="s">
        <v>3935</v>
      </c>
      <c r="AG729" t="s">
        <v>98</v>
      </c>
      <c r="AH729" t="s">
        <v>127</v>
      </c>
      <c r="AI729" t="s">
        <v>128</v>
      </c>
      <c r="AJ729" t="s">
        <v>1311</v>
      </c>
      <c r="AK729" t="s">
        <v>3409</v>
      </c>
      <c r="AL729" t="s">
        <v>2026</v>
      </c>
      <c r="AM729" t="s">
        <v>1314</v>
      </c>
    </row>
    <row r="730" spans="1:39" x14ac:dyDescent="0.3">
      <c r="A730" t="s">
        <v>24</v>
      </c>
      <c r="B730" t="s">
        <v>25</v>
      </c>
      <c r="C730" t="s">
        <v>26</v>
      </c>
      <c r="D730" t="s">
        <v>27</v>
      </c>
      <c r="E730" t="s">
        <v>28</v>
      </c>
      <c r="F730" t="s">
        <v>29</v>
      </c>
      <c r="G730" t="s">
        <v>115</v>
      </c>
      <c r="H730" t="s">
        <v>116</v>
      </c>
      <c r="I730" t="s">
        <v>117</v>
      </c>
      <c r="J730" t="s">
        <v>118</v>
      </c>
      <c r="K730" t="s">
        <v>129</v>
      </c>
      <c r="L730" t="s">
        <v>130</v>
      </c>
      <c r="M730" t="s">
        <v>217</v>
      </c>
      <c r="N730" t="s">
        <v>218</v>
      </c>
      <c r="O730" t="s">
        <v>251</v>
      </c>
      <c r="P730" t="s">
        <v>252</v>
      </c>
      <c r="Q730" t="s">
        <v>295</v>
      </c>
      <c r="R730" t="s">
        <v>296</v>
      </c>
      <c r="S730" t="s">
        <v>137</v>
      </c>
      <c r="T730" t="s">
        <v>138</v>
      </c>
      <c r="U730" t="s">
        <v>3936</v>
      </c>
      <c r="V730">
        <v>4750000</v>
      </c>
      <c r="W730">
        <v>0</v>
      </c>
      <c r="Y730">
        <v>0</v>
      </c>
      <c r="Z730">
        <v>0</v>
      </c>
      <c r="AA730">
        <v>0</v>
      </c>
      <c r="AB730">
        <v>4750000</v>
      </c>
      <c r="AC730" t="s">
        <v>3882</v>
      </c>
      <c r="AD730" t="s">
        <v>3918</v>
      </c>
      <c r="AE730" t="s">
        <v>3937</v>
      </c>
      <c r="AF730" t="s">
        <v>3938</v>
      </c>
      <c r="AG730" t="s">
        <v>98</v>
      </c>
      <c r="AH730" t="s">
        <v>127</v>
      </c>
      <c r="AI730" t="s">
        <v>128</v>
      </c>
      <c r="AJ730" t="s">
        <v>1311</v>
      </c>
      <c r="AK730" t="s">
        <v>3409</v>
      </c>
      <c r="AL730" t="s">
        <v>2026</v>
      </c>
      <c r="AM730" t="s">
        <v>1314</v>
      </c>
    </row>
    <row r="731" spans="1:39" x14ac:dyDescent="0.3">
      <c r="A731" t="s">
        <v>24</v>
      </c>
      <c r="B731" t="s">
        <v>25</v>
      </c>
      <c r="C731" t="s">
        <v>26</v>
      </c>
      <c r="D731" t="s">
        <v>27</v>
      </c>
      <c r="E731" t="s">
        <v>28</v>
      </c>
      <c r="F731" t="s">
        <v>29</v>
      </c>
      <c r="G731" t="s">
        <v>115</v>
      </c>
      <c r="H731" t="s">
        <v>116</v>
      </c>
      <c r="I731" t="s">
        <v>117</v>
      </c>
      <c r="J731" t="s">
        <v>118</v>
      </c>
      <c r="K731" t="s">
        <v>129</v>
      </c>
      <c r="L731" t="s">
        <v>130</v>
      </c>
      <c r="M731" t="s">
        <v>217</v>
      </c>
      <c r="N731" t="s">
        <v>218</v>
      </c>
      <c r="O731" t="s">
        <v>251</v>
      </c>
      <c r="P731" t="s">
        <v>252</v>
      </c>
      <c r="Q731" t="s">
        <v>295</v>
      </c>
      <c r="R731" t="s">
        <v>296</v>
      </c>
      <c r="S731" t="s">
        <v>137</v>
      </c>
      <c r="T731" t="s">
        <v>138</v>
      </c>
      <c r="U731" t="s">
        <v>3939</v>
      </c>
      <c r="V731">
        <v>11000000</v>
      </c>
      <c r="W731">
        <v>0</v>
      </c>
      <c r="Y731">
        <v>0</v>
      </c>
      <c r="Z731">
        <v>0</v>
      </c>
      <c r="AA731">
        <v>0</v>
      </c>
      <c r="AB731">
        <v>11000000</v>
      </c>
      <c r="AC731" t="s">
        <v>3882</v>
      </c>
      <c r="AD731" t="s">
        <v>3918</v>
      </c>
      <c r="AE731" t="s">
        <v>3940</v>
      </c>
      <c r="AF731" t="s">
        <v>3941</v>
      </c>
      <c r="AG731" t="s">
        <v>98</v>
      </c>
      <c r="AH731" t="s">
        <v>127</v>
      </c>
      <c r="AI731" t="s">
        <v>128</v>
      </c>
      <c r="AJ731" t="s">
        <v>1311</v>
      </c>
      <c r="AK731" t="s">
        <v>3409</v>
      </c>
      <c r="AL731" t="s">
        <v>2026</v>
      </c>
      <c r="AM731" t="s">
        <v>1314</v>
      </c>
    </row>
    <row r="732" spans="1:39" x14ac:dyDescent="0.3">
      <c r="A732" t="s">
        <v>24</v>
      </c>
      <c r="B732" t="s">
        <v>25</v>
      </c>
      <c r="C732" t="s">
        <v>26</v>
      </c>
      <c r="D732" t="s">
        <v>27</v>
      </c>
      <c r="E732" t="s">
        <v>28</v>
      </c>
      <c r="F732" t="s">
        <v>29</v>
      </c>
      <c r="G732" t="s">
        <v>115</v>
      </c>
      <c r="H732" t="s">
        <v>116</v>
      </c>
      <c r="I732" t="s">
        <v>117</v>
      </c>
      <c r="J732" t="s">
        <v>118</v>
      </c>
      <c r="K732" t="s">
        <v>129</v>
      </c>
      <c r="L732" t="s">
        <v>130</v>
      </c>
      <c r="M732" t="s">
        <v>217</v>
      </c>
      <c r="N732" t="s">
        <v>218</v>
      </c>
      <c r="O732" t="s">
        <v>251</v>
      </c>
      <c r="P732" t="s">
        <v>252</v>
      </c>
      <c r="Q732" t="s">
        <v>295</v>
      </c>
      <c r="R732" t="s">
        <v>296</v>
      </c>
      <c r="S732" t="s">
        <v>137</v>
      </c>
      <c r="T732" t="s">
        <v>138</v>
      </c>
      <c r="U732" t="s">
        <v>3942</v>
      </c>
      <c r="V732">
        <v>23750000</v>
      </c>
      <c r="W732">
        <v>0</v>
      </c>
      <c r="Y732">
        <v>0</v>
      </c>
      <c r="Z732">
        <v>0</v>
      </c>
      <c r="AA732">
        <v>0</v>
      </c>
      <c r="AB732">
        <v>23750000</v>
      </c>
      <c r="AC732" t="s">
        <v>3882</v>
      </c>
      <c r="AD732" t="s">
        <v>3918</v>
      </c>
      <c r="AE732" t="s">
        <v>3943</v>
      </c>
      <c r="AF732" t="s">
        <v>3944</v>
      </c>
      <c r="AG732" t="s">
        <v>98</v>
      </c>
      <c r="AH732" t="s">
        <v>127</v>
      </c>
      <c r="AI732" t="s">
        <v>128</v>
      </c>
      <c r="AJ732" t="s">
        <v>1311</v>
      </c>
      <c r="AK732" t="s">
        <v>3409</v>
      </c>
      <c r="AL732" t="s">
        <v>2026</v>
      </c>
      <c r="AM732" t="s">
        <v>1314</v>
      </c>
    </row>
    <row r="733" spans="1:39" x14ac:dyDescent="0.3">
      <c r="A733" t="s">
        <v>24</v>
      </c>
      <c r="B733" t="s">
        <v>25</v>
      </c>
      <c r="C733" t="s">
        <v>26</v>
      </c>
      <c r="D733" t="s">
        <v>27</v>
      </c>
      <c r="E733" t="s">
        <v>28</v>
      </c>
      <c r="F733" t="s">
        <v>29</v>
      </c>
      <c r="G733" t="s">
        <v>115</v>
      </c>
      <c r="H733" t="s">
        <v>116</v>
      </c>
      <c r="I733" t="s">
        <v>117</v>
      </c>
      <c r="J733" t="s">
        <v>118</v>
      </c>
      <c r="K733" t="s">
        <v>129</v>
      </c>
      <c r="L733" t="s">
        <v>130</v>
      </c>
      <c r="M733" t="s">
        <v>217</v>
      </c>
      <c r="N733" t="s">
        <v>218</v>
      </c>
      <c r="O733" t="s">
        <v>251</v>
      </c>
      <c r="P733" t="s">
        <v>252</v>
      </c>
      <c r="Q733" t="s">
        <v>297</v>
      </c>
      <c r="R733" t="s">
        <v>298</v>
      </c>
      <c r="S733" t="s">
        <v>260</v>
      </c>
      <c r="T733" t="s">
        <v>261</v>
      </c>
      <c r="U733" t="s">
        <v>3945</v>
      </c>
      <c r="V733">
        <v>30000000</v>
      </c>
      <c r="W733">
        <v>0</v>
      </c>
      <c r="Y733">
        <v>693000</v>
      </c>
      <c r="Z733">
        <v>693000</v>
      </c>
      <c r="AA733">
        <v>2.3099999999999999E-2</v>
      </c>
      <c r="AB733">
        <v>29307000</v>
      </c>
      <c r="AC733" t="s">
        <v>3946</v>
      </c>
      <c r="AD733" t="s">
        <v>3947</v>
      </c>
      <c r="AE733" t="s">
        <v>3948</v>
      </c>
      <c r="AF733" t="s">
        <v>3949</v>
      </c>
      <c r="AG733" t="s">
        <v>98</v>
      </c>
      <c r="AH733" t="s">
        <v>127</v>
      </c>
      <c r="AI733" t="s">
        <v>128</v>
      </c>
      <c r="AJ733" t="s">
        <v>1311</v>
      </c>
      <c r="AK733" t="s">
        <v>3409</v>
      </c>
      <c r="AL733" t="s">
        <v>3460</v>
      </c>
      <c r="AM733" t="s">
        <v>1314</v>
      </c>
    </row>
    <row r="734" spans="1:39" x14ac:dyDescent="0.3">
      <c r="A734" t="s">
        <v>24</v>
      </c>
      <c r="B734" t="s">
        <v>25</v>
      </c>
      <c r="C734" t="s">
        <v>26</v>
      </c>
      <c r="D734" t="s">
        <v>27</v>
      </c>
      <c r="E734" t="s">
        <v>28</v>
      </c>
      <c r="F734" t="s">
        <v>29</v>
      </c>
      <c r="G734" t="s">
        <v>115</v>
      </c>
      <c r="H734" t="s">
        <v>116</v>
      </c>
      <c r="I734" t="s">
        <v>117</v>
      </c>
      <c r="J734" t="s">
        <v>118</v>
      </c>
      <c r="K734" t="s">
        <v>129</v>
      </c>
      <c r="L734" t="s">
        <v>130</v>
      </c>
      <c r="M734" t="s">
        <v>217</v>
      </c>
      <c r="N734" t="s">
        <v>218</v>
      </c>
      <c r="O734" t="s">
        <v>251</v>
      </c>
      <c r="P734" t="s">
        <v>252</v>
      </c>
      <c r="Q734" t="s">
        <v>297</v>
      </c>
      <c r="R734" t="s">
        <v>298</v>
      </c>
      <c r="S734" t="s">
        <v>194</v>
      </c>
      <c r="T734" t="s">
        <v>195</v>
      </c>
      <c r="U734" t="s">
        <v>3950</v>
      </c>
      <c r="V734">
        <v>60000000</v>
      </c>
      <c r="W734">
        <v>0</v>
      </c>
      <c r="Y734">
        <v>0</v>
      </c>
      <c r="Z734">
        <v>0</v>
      </c>
      <c r="AA734">
        <v>0</v>
      </c>
      <c r="AB734">
        <v>60000000</v>
      </c>
      <c r="AC734" t="s">
        <v>3946</v>
      </c>
      <c r="AD734" t="s">
        <v>3951</v>
      </c>
      <c r="AE734" t="s">
        <v>3952</v>
      </c>
      <c r="AF734" t="s">
        <v>3953</v>
      </c>
      <c r="AG734" t="s">
        <v>98</v>
      </c>
      <c r="AH734" t="s">
        <v>127</v>
      </c>
      <c r="AI734" t="s">
        <v>128</v>
      </c>
      <c r="AJ734" t="s">
        <v>1311</v>
      </c>
      <c r="AK734" t="s">
        <v>3409</v>
      </c>
      <c r="AL734" t="s">
        <v>2806</v>
      </c>
      <c r="AM734" t="s">
        <v>1314</v>
      </c>
    </row>
    <row r="735" spans="1:39" x14ac:dyDescent="0.3">
      <c r="A735" t="s">
        <v>24</v>
      </c>
      <c r="B735" t="s">
        <v>25</v>
      </c>
      <c r="C735" t="s">
        <v>26</v>
      </c>
      <c r="D735" t="s">
        <v>27</v>
      </c>
      <c r="E735" t="s">
        <v>28</v>
      </c>
      <c r="F735" t="s">
        <v>29</v>
      </c>
      <c r="G735" t="s">
        <v>115</v>
      </c>
      <c r="H735" t="s">
        <v>116</v>
      </c>
      <c r="I735" t="s">
        <v>117</v>
      </c>
      <c r="J735" t="s">
        <v>118</v>
      </c>
      <c r="K735" t="s">
        <v>129</v>
      </c>
      <c r="L735" t="s">
        <v>130</v>
      </c>
      <c r="M735" t="s">
        <v>217</v>
      </c>
      <c r="N735" t="s">
        <v>218</v>
      </c>
      <c r="O735" t="s">
        <v>251</v>
      </c>
      <c r="P735" t="s">
        <v>252</v>
      </c>
      <c r="Q735" t="s">
        <v>297</v>
      </c>
      <c r="R735" t="s">
        <v>298</v>
      </c>
      <c r="S735" t="s">
        <v>194</v>
      </c>
      <c r="T735" t="s">
        <v>195</v>
      </c>
      <c r="U735" t="s">
        <v>3954</v>
      </c>
      <c r="V735">
        <v>60000000</v>
      </c>
      <c r="W735">
        <v>0</v>
      </c>
      <c r="Y735">
        <v>0</v>
      </c>
      <c r="Z735">
        <v>0</v>
      </c>
      <c r="AA735">
        <v>0</v>
      </c>
      <c r="AB735">
        <v>60000000</v>
      </c>
      <c r="AC735" t="s">
        <v>3946</v>
      </c>
      <c r="AD735" t="s">
        <v>3951</v>
      </c>
      <c r="AE735" t="s">
        <v>3955</v>
      </c>
      <c r="AF735" t="s">
        <v>3956</v>
      </c>
      <c r="AG735" t="s">
        <v>98</v>
      </c>
      <c r="AH735" t="s">
        <v>127</v>
      </c>
      <c r="AI735" t="s">
        <v>128</v>
      </c>
      <c r="AJ735" t="s">
        <v>1311</v>
      </c>
      <c r="AK735" t="s">
        <v>3409</v>
      </c>
      <c r="AL735" t="s">
        <v>2806</v>
      </c>
      <c r="AM735" t="s">
        <v>1314</v>
      </c>
    </row>
    <row r="736" spans="1:39" x14ac:dyDescent="0.3">
      <c r="A736" t="s">
        <v>24</v>
      </c>
      <c r="B736" t="s">
        <v>25</v>
      </c>
      <c r="C736" t="s">
        <v>26</v>
      </c>
      <c r="D736" t="s">
        <v>27</v>
      </c>
      <c r="E736" t="s">
        <v>28</v>
      </c>
      <c r="F736" t="s">
        <v>29</v>
      </c>
      <c r="G736" t="s">
        <v>115</v>
      </c>
      <c r="H736" t="s">
        <v>116</v>
      </c>
      <c r="I736" t="s">
        <v>117</v>
      </c>
      <c r="J736" t="s">
        <v>118</v>
      </c>
      <c r="K736" t="s">
        <v>129</v>
      </c>
      <c r="L736" t="s">
        <v>130</v>
      </c>
      <c r="M736" t="s">
        <v>217</v>
      </c>
      <c r="N736" t="s">
        <v>218</v>
      </c>
      <c r="O736" t="s">
        <v>251</v>
      </c>
      <c r="P736" t="s">
        <v>252</v>
      </c>
      <c r="Q736" t="s">
        <v>299</v>
      </c>
      <c r="R736" t="s">
        <v>300</v>
      </c>
      <c r="S736" t="s">
        <v>268</v>
      </c>
      <c r="T736" t="s">
        <v>269</v>
      </c>
      <c r="U736" t="s">
        <v>3957</v>
      </c>
      <c r="V736">
        <v>38730000</v>
      </c>
      <c r="W736">
        <v>0</v>
      </c>
      <c r="Y736">
        <v>0</v>
      </c>
      <c r="Z736">
        <v>0</v>
      </c>
      <c r="AA736">
        <v>0</v>
      </c>
      <c r="AB736">
        <v>38730000</v>
      </c>
      <c r="AC736" t="s">
        <v>3958</v>
      </c>
      <c r="AD736" t="s">
        <v>3959</v>
      </c>
      <c r="AE736" t="s">
        <v>3960</v>
      </c>
      <c r="AF736" t="s">
        <v>3961</v>
      </c>
      <c r="AG736" t="s">
        <v>98</v>
      </c>
      <c r="AH736" t="s">
        <v>127</v>
      </c>
      <c r="AI736" t="s">
        <v>128</v>
      </c>
      <c r="AJ736" t="s">
        <v>1311</v>
      </c>
      <c r="AK736" t="s">
        <v>3409</v>
      </c>
      <c r="AL736" t="s">
        <v>3483</v>
      </c>
      <c r="AM736" t="s">
        <v>1314</v>
      </c>
    </row>
    <row r="737" spans="1:39" x14ac:dyDescent="0.3">
      <c r="A737" t="s">
        <v>24</v>
      </c>
      <c r="B737" t="s">
        <v>25</v>
      </c>
      <c r="C737" t="s">
        <v>26</v>
      </c>
      <c r="D737" t="s">
        <v>27</v>
      </c>
      <c r="E737" t="s">
        <v>28</v>
      </c>
      <c r="F737" t="s">
        <v>29</v>
      </c>
      <c r="G737" t="s">
        <v>115</v>
      </c>
      <c r="H737" t="s">
        <v>116</v>
      </c>
      <c r="I737" t="s">
        <v>117</v>
      </c>
      <c r="J737" t="s">
        <v>118</v>
      </c>
      <c r="K737" t="s">
        <v>129</v>
      </c>
      <c r="L737" t="s">
        <v>130</v>
      </c>
      <c r="M737" t="s">
        <v>217</v>
      </c>
      <c r="N737" t="s">
        <v>218</v>
      </c>
      <c r="O737" t="s">
        <v>251</v>
      </c>
      <c r="P737" t="s">
        <v>252</v>
      </c>
      <c r="Q737" t="s">
        <v>299</v>
      </c>
      <c r="R737" t="s">
        <v>300</v>
      </c>
      <c r="S737" t="s">
        <v>268</v>
      </c>
      <c r="T737" t="s">
        <v>269</v>
      </c>
      <c r="U737" t="s">
        <v>3962</v>
      </c>
      <c r="V737">
        <v>262800000</v>
      </c>
      <c r="W737">
        <v>0</v>
      </c>
      <c r="Y737">
        <v>0</v>
      </c>
      <c r="Z737">
        <v>0</v>
      </c>
      <c r="AA737">
        <v>0</v>
      </c>
      <c r="AB737">
        <v>262800000</v>
      </c>
      <c r="AC737" t="s">
        <v>3958</v>
      </c>
      <c r="AD737" t="s">
        <v>3959</v>
      </c>
      <c r="AE737" t="s">
        <v>3963</v>
      </c>
      <c r="AF737" t="s">
        <v>3964</v>
      </c>
      <c r="AG737" t="s">
        <v>98</v>
      </c>
      <c r="AH737" t="s">
        <v>127</v>
      </c>
      <c r="AI737" t="s">
        <v>128</v>
      </c>
      <c r="AJ737" t="s">
        <v>1311</v>
      </c>
      <c r="AK737" t="s">
        <v>3409</v>
      </c>
      <c r="AL737" t="s">
        <v>3483</v>
      </c>
      <c r="AM737" t="s">
        <v>1314</v>
      </c>
    </row>
    <row r="738" spans="1:39" x14ac:dyDescent="0.3">
      <c r="A738" t="s">
        <v>24</v>
      </c>
      <c r="B738" t="s">
        <v>25</v>
      </c>
      <c r="C738" t="s">
        <v>26</v>
      </c>
      <c r="D738" t="s">
        <v>27</v>
      </c>
      <c r="E738" t="s">
        <v>28</v>
      </c>
      <c r="F738" t="s">
        <v>29</v>
      </c>
      <c r="G738" t="s">
        <v>115</v>
      </c>
      <c r="H738" t="s">
        <v>116</v>
      </c>
      <c r="I738" t="s">
        <v>117</v>
      </c>
      <c r="J738" t="s">
        <v>118</v>
      </c>
      <c r="K738" t="s">
        <v>129</v>
      </c>
      <c r="L738" t="s">
        <v>130</v>
      </c>
      <c r="M738" t="s">
        <v>217</v>
      </c>
      <c r="N738" t="s">
        <v>218</v>
      </c>
      <c r="O738" t="s">
        <v>251</v>
      </c>
      <c r="P738" t="s">
        <v>252</v>
      </c>
      <c r="Q738" t="s">
        <v>299</v>
      </c>
      <c r="R738" t="s">
        <v>300</v>
      </c>
      <c r="S738" t="s">
        <v>268</v>
      </c>
      <c r="T738" t="s">
        <v>269</v>
      </c>
      <c r="U738" t="s">
        <v>3965</v>
      </c>
      <c r="V738">
        <v>18200000</v>
      </c>
      <c r="W738">
        <v>0</v>
      </c>
      <c r="Y738">
        <v>0</v>
      </c>
      <c r="Z738">
        <v>0</v>
      </c>
      <c r="AA738">
        <v>0</v>
      </c>
      <c r="AB738">
        <v>18200000</v>
      </c>
      <c r="AC738" t="s">
        <v>3958</v>
      </c>
      <c r="AD738" t="s">
        <v>3959</v>
      </c>
      <c r="AE738" t="s">
        <v>3966</v>
      </c>
      <c r="AF738" t="s">
        <v>3967</v>
      </c>
      <c r="AG738" t="s">
        <v>98</v>
      </c>
      <c r="AH738" t="s">
        <v>127</v>
      </c>
      <c r="AI738" t="s">
        <v>128</v>
      </c>
      <c r="AJ738" t="s">
        <v>1311</v>
      </c>
      <c r="AK738" t="s">
        <v>3409</v>
      </c>
      <c r="AL738" t="s">
        <v>3483</v>
      </c>
      <c r="AM738" t="s">
        <v>1314</v>
      </c>
    </row>
    <row r="739" spans="1:39" x14ac:dyDescent="0.3">
      <c r="A739" t="s">
        <v>24</v>
      </c>
      <c r="B739" t="s">
        <v>25</v>
      </c>
      <c r="C739" t="s">
        <v>26</v>
      </c>
      <c r="D739" t="s">
        <v>27</v>
      </c>
      <c r="E739" t="s">
        <v>28</v>
      </c>
      <c r="F739" t="s">
        <v>29</v>
      </c>
      <c r="G739" t="s">
        <v>115</v>
      </c>
      <c r="H739" t="s">
        <v>116</v>
      </c>
      <c r="I739" t="s">
        <v>117</v>
      </c>
      <c r="J739" t="s">
        <v>118</v>
      </c>
      <c r="K739" t="s">
        <v>129</v>
      </c>
      <c r="L739" t="s">
        <v>130</v>
      </c>
      <c r="M739" t="s">
        <v>217</v>
      </c>
      <c r="N739" t="s">
        <v>218</v>
      </c>
      <c r="O739" t="s">
        <v>251</v>
      </c>
      <c r="P739" t="s">
        <v>252</v>
      </c>
      <c r="Q739" t="s">
        <v>299</v>
      </c>
      <c r="R739" t="s">
        <v>300</v>
      </c>
      <c r="S739" t="s">
        <v>268</v>
      </c>
      <c r="T739" t="s">
        <v>269</v>
      </c>
      <c r="U739" t="s">
        <v>3968</v>
      </c>
      <c r="V739">
        <v>21900000</v>
      </c>
      <c r="W739">
        <v>0</v>
      </c>
      <c r="Y739">
        <v>0</v>
      </c>
      <c r="Z739">
        <v>0</v>
      </c>
      <c r="AA739">
        <v>0</v>
      </c>
      <c r="AB739">
        <v>21900000</v>
      </c>
      <c r="AC739" t="s">
        <v>3958</v>
      </c>
      <c r="AD739" t="s">
        <v>3959</v>
      </c>
      <c r="AE739" t="s">
        <v>3969</v>
      </c>
      <c r="AF739" t="s">
        <v>3970</v>
      </c>
      <c r="AG739" t="s">
        <v>98</v>
      </c>
      <c r="AH739" t="s">
        <v>127</v>
      </c>
      <c r="AI739" t="s">
        <v>128</v>
      </c>
      <c r="AJ739" t="s">
        <v>1311</v>
      </c>
      <c r="AK739" t="s">
        <v>3409</v>
      </c>
      <c r="AL739" t="s">
        <v>3483</v>
      </c>
      <c r="AM739" t="s">
        <v>1314</v>
      </c>
    </row>
    <row r="740" spans="1:39" x14ac:dyDescent="0.3">
      <c r="A740" t="s">
        <v>24</v>
      </c>
      <c r="B740" t="s">
        <v>25</v>
      </c>
      <c r="C740" t="s">
        <v>26</v>
      </c>
      <c r="D740" t="s">
        <v>27</v>
      </c>
      <c r="E740" t="s">
        <v>28</v>
      </c>
      <c r="F740" t="s">
        <v>29</v>
      </c>
      <c r="G740" t="s">
        <v>115</v>
      </c>
      <c r="H740" t="s">
        <v>116</v>
      </c>
      <c r="I740" t="s">
        <v>117</v>
      </c>
      <c r="J740" t="s">
        <v>118</v>
      </c>
      <c r="K740" t="s">
        <v>129</v>
      </c>
      <c r="L740" t="s">
        <v>130</v>
      </c>
      <c r="M740" t="s">
        <v>217</v>
      </c>
      <c r="N740" t="s">
        <v>218</v>
      </c>
      <c r="O740" t="s">
        <v>251</v>
      </c>
      <c r="P740" t="s">
        <v>252</v>
      </c>
      <c r="Q740" t="s">
        <v>299</v>
      </c>
      <c r="R740" t="s">
        <v>300</v>
      </c>
      <c r="S740" t="s">
        <v>268</v>
      </c>
      <c r="T740" t="s">
        <v>269</v>
      </c>
      <c r="U740" t="s">
        <v>3971</v>
      </c>
      <c r="V740">
        <v>25550000</v>
      </c>
      <c r="W740">
        <v>0</v>
      </c>
      <c r="Y740">
        <v>0</v>
      </c>
      <c r="Z740">
        <v>0</v>
      </c>
      <c r="AA740">
        <v>0</v>
      </c>
      <c r="AB740">
        <v>25550000</v>
      </c>
      <c r="AC740" t="s">
        <v>3958</v>
      </c>
      <c r="AD740" t="s">
        <v>3959</v>
      </c>
      <c r="AE740" t="s">
        <v>3972</v>
      </c>
      <c r="AF740" t="s">
        <v>3973</v>
      </c>
      <c r="AG740" t="s">
        <v>98</v>
      </c>
      <c r="AH740" t="s">
        <v>127</v>
      </c>
      <c r="AI740" t="s">
        <v>128</v>
      </c>
      <c r="AJ740" t="s">
        <v>1311</v>
      </c>
      <c r="AK740" t="s">
        <v>3409</v>
      </c>
      <c r="AL740" t="s">
        <v>3483</v>
      </c>
      <c r="AM740" t="s">
        <v>1314</v>
      </c>
    </row>
    <row r="741" spans="1:39" x14ac:dyDescent="0.3">
      <c r="A741" t="s">
        <v>24</v>
      </c>
      <c r="B741" t="s">
        <v>25</v>
      </c>
      <c r="C741" t="s">
        <v>26</v>
      </c>
      <c r="D741" t="s">
        <v>27</v>
      </c>
      <c r="E741" t="s">
        <v>28</v>
      </c>
      <c r="F741" t="s">
        <v>29</v>
      </c>
      <c r="G741" t="s">
        <v>115</v>
      </c>
      <c r="H741" t="s">
        <v>116</v>
      </c>
      <c r="I741" t="s">
        <v>117</v>
      </c>
      <c r="J741" t="s">
        <v>118</v>
      </c>
      <c r="K741" t="s">
        <v>129</v>
      </c>
      <c r="L741" t="s">
        <v>130</v>
      </c>
      <c r="M741" t="s">
        <v>217</v>
      </c>
      <c r="N741" t="s">
        <v>218</v>
      </c>
      <c r="O741" t="s">
        <v>251</v>
      </c>
      <c r="P741" t="s">
        <v>252</v>
      </c>
      <c r="Q741" t="s">
        <v>299</v>
      </c>
      <c r="R741" t="s">
        <v>300</v>
      </c>
      <c r="S741" t="s">
        <v>268</v>
      </c>
      <c r="T741" t="s">
        <v>269</v>
      </c>
      <c r="U741" t="s">
        <v>3974</v>
      </c>
      <c r="V741">
        <v>27600000</v>
      </c>
      <c r="W741">
        <v>0</v>
      </c>
      <c r="Y741">
        <v>0</v>
      </c>
      <c r="Z741">
        <v>0</v>
      </c>
      <c r="AA741">
        <v>0</v>
      </c>
      <c r="AB741">
        <v>27600000</v>
      </c>
      <c r="AC741" t="s">
        <v>3958</v>
      </c>
      <c r="AD741" t="s">
        <v>3959</v>
      </c>
      <c r="AE741" t="s">
        <v>3975</v>
      </c>
      <c r="AF741" t="s">
        <v>3976</v>
      </c>
      <c r="AG741" t="s">
        <v>98</v>
      </c>
      <c r="AH741" t="s">
        <v>127</v>
      </c>
      <c r="AI741" t="s">
        <v>128</v>
      </c>
      <c r="AJ741" t="s">
        <v>1311</v>
      </c>
      <c r="AK741" t="s">
        <v>3409</v>
      </c>
      <c r="AL741" t="s">
        <v>3483</v>
      </c>
      <c r="AM741" t="s">
        <v>1314</v>
      </c>
    </row>
    <row r="742" spans="1:39" x14ac:dyDescent="0.3">
      <c r="A742" t="s">
        <v>24</v>
      </c>
      <c r="B742" t="s">
        <v>25</v>
      </c>
      <c r="C742" t="s">
        <v>26</v>
      </c>
      <c r="D742" t="s">
        <v>27</v>
      </c>
      <c r="E742" t="s">
        <v>28</v>
      </c>
      <c r="F742" t="s">
        <v>29</v>
      </c>
      <c r="G742" t="s">
        <v>115</v>
      </c>
      <c r="H742" t="s">
        <v>116</v>
      </c>
      <c r="I742" t="s">
        <v>117</v>
      </c>
      <c r="J742" t="s">
        <v>118</v>
      </c>
      <c r="K742" t="s">
        <v>129</v>
      </c>
      <c r="L742" t="s">
        <v>130</v>
      </c>
      <c r="M742" t="s">
        <v>217</v>
      </c>
      <c r="N742" t="s">
        <v>218</v>
      </c>
      <c r="O742" t="s">
        <v>251</v>
      </c>
      <c r="P742" t="s">
        <v>252</v>
      </c>
      <c r="Q742" t="s">
        <v>299</v>
      </c>
      <c r="R742" t="s">
        <v>300</v>
      </c>
      <c r="S742" t="s">
        <v>268</v>
      </c>
      <c r="T742" t="s">
        <v>269</v>
      </c>
      <c r="U742" t="s">
        <v>3977</v>
      </c>
      <c r="V742">
        <v>10500000</v>
      </c>
      <c r="W742">
        <v>0</v>
      </c>
      <c r="Y742">
        <v>0</v>
      </c>
      <c r="Z742">
        <v>0</v>
      </c>
      <c r="AA742">
        <v>0</v>
      </c>
      <c r="AB742">
        <v>10500000</v>
      </c>
      <c r="AC742" t="s">
        <v>3958</v>
      </c>
      <c r="AD742" t="s">
        <v>3959</v>
      </c>
      <c r="AE742" t="s">
        <v>3978</v>
      </c>
      <c r="AF742" t="s">
        <v>3979</v>
      </c>
      <c r="AG742" t="s">
        <v>98</v>
      </c>
      <c r="AH742" t="s">
        <v>127</v>
      </c>
      <c r="AI742" t="s">
        <v>128</v>
      </c>
      <c r="AJ742" t="s">
        <v>1311</v>
      </c>
      <c r="AK742" t="s">
        <v>3409</v>
      </c>
      <c r="AL742" t="s">
        <v>3483</v>
      </c>
      <c r="AM742" t="s">
        <v>1314</v>
      </c>
    </row>
    <row r="743" spans="1:39" x14ac:dyDescent="0.3">
      <c r="A743" t="s">
        <v>24</v>
      </c>
      <c r="B743" t="s">
        <v>25</v>
      </c>
      <c r="C743" t="s">
        <v>26</v>
      </c>
      <c r="D743" t="s">
        <v>27</v>
      </c>
      <c r="E743" t="s">
        <v>28</v>
      </c>
      <c r="F743" t="s">
        <v>29</v>
      </c>
      <c r="G743" t="s">
        <v>115</v>
      </c>
      <c r="H743" t="s">
        <v>116</v>
      </c>
      <c r="I743" t="s">
        <v>117</v>
      </c>
      <c r="J743" t="s">
        <v>118</v>
      </c>
      <c r="K743" t="s">
        <v>129</v>
      </c>
      <c r="L743" t="s">
        <v>130</v>
      </c>
      <c r="M743" t="s">
        <v>217</v>
      </c>
      <c r="N743" t="s">
        <v>218</v>
      </c>
      <c r="O743" t="s">
        <v>251</v>
      </c>
      <c r="P743" t="s">
        <v>252</v>
      </c>
      <c r="Q743" t="s">
        <v>299</v>
      </c>
      <c r="R743" t="s">
        <v>300</v>
      </c>
      <c r="S743" t="s">
        <v>268</v>
      </c>
      <c r="T743" t="s">
        <v>269</v>
      </c>
      <c r="U743" t="s">
        <v>3980</v>
      </c>
      <c r="V743">
        <v>2820000</v>
      </c>
      <c r="W743">
        <v>0</v>
      </c>
      <c r="Y743">
        <v>0</v>
      </c>
      <c r="Z743">
        <v>0</v>
      </c>
      <c r="AA743">
        <v>0</v>
      </c>
      <c r="AB743">
        <v>2820000</v>
      </c>
      <c r="AC743" t="s">
        <v>3958</v>
      </c>
      <c r="AD743" t="s">
        <v>3959</v>
      </c>
      <c r="AE743" t="s">
        <v>3981</v>
      </c>
      <c r="AF743" t="s">
        <v>3982</v>
      </c>
      <c r="AG743" t="s">
        <v>98</v>
      </c>
      <c r="AH743" t="s">
        <v>127</v>
      </c>
      <c r="AI743" t="s">
        <v>128</v>
      </c>
      <c r="AJ743" t="s">
        <v>1311</v>
      </c>
      <c r="AK743" t="s">
        <v>3409</v>
      </c>
      <c r="AL743" t="s">
        <v>3483</v>
      </c>
      <c r="AM743" t="s">
        <v>1314</v>
      </c>
    </row>
    <row r="744" spans="1:39" x14ac:dyDescent="0.3">
      <c r="A744" t="s">
        <v>24</v>
      </c>
      <c r="B744" t="s">
        <v>25</v>
      </c>
      <c r="C744" t="s">
        <v>26</v>
      </c>
      <c r="D744" t="s">
        <v>27</v>
      </c>
      <c r="E744" t="s">
        <v>28</v>
      </c>
      <c r="F744" t="s">
        <v>29</v>
      </c>
      <c r="G744" t="s">
        <v>115</v>
      </c>
      <c r="H744" t="s">
        <v>116</v>
      </c>
      <c r="I744" t="s">
        <v>117</v>
      </c>
      <c r="J744" t="s">
        <v>118</v>
      </c>
      <c r="K744" t="s">
        <v>129</v>
      </c>
      <c r="L744" t="s">
        <v>130</v>
      </c>
      <c r="M744" t="s">
        <v>217</v>
      </c>
      <c r="N744" t="s">
        <v>218</v>
      </c>
      <c r="O744" t="s">
        <v>251</v>
      </c>
      <c r="P744" t="s">
        <v>252</v>
      </c>
      <c r="Q744" t="s">
        <v>299</v>
      </c>
      <c r="R744" t="s">
        <v>300</v>
      </c>
      <c r="S744" t="s">
        <v>268</v>
      </c>
      <c r="T744" t="s">
        <v>269</v>
      </c>
      <c r="U744" t="s">
        <v>3983</v>
      </c>
      <c r="V744">
        <v>54062000</v>
      </c>
      <c r="W744">
        <v>0</v>
      </c>
      <c r="Y744">
        <v>0</v>
      </c>
      <c r="Z744">
        <v>0</v>
      </c>
      <c r="AA744">
        <v>0</v>
      </c>
      <c r="AB744">
        <v>54062000</v>
      </c>
      <c r="AC744" t="s">
        <v>3958</v>
      </c>
      <c r="AD744" t="s">
        <v>3959</v>
      </c>
      <c r="AE744" t="s">
        <v>3984</v>
      </c>
      <c r="AF744" t="s">
        <v>3985</v>
      </c>
      <c r="AG744" t="s">
        <v>98</v>
      </c>
      <c r="AH744" t="s">
        <v>127</v>
      </c>
      <c r="AI744" t="s">
        <v>128</v>
      </c>
      <c r="AJ744" t="s">
        <v>1311</v>
      </c>
      <c r="AK744" t="s">
        <v>3409</v>
      </c>
      <c r="AL744" t="s">
        <v>3483</v>
      </c>
      <c r="AM744" t="s">
        <v>1314</v>
      </c>
    </row>
    <row r="745" spans="1:39" x14ac:dyDescent="0.3">
      <c r="A745" t="s">
        <v>24</v>
      </c>
      <c r="B745" t="s">
        <v>25</v>
      </c>
      <c r="C745" t="s">
        <v>26</v>
      </c>
      <c r="D745" t="s">
        <v>27</v>
      </c>
      <c r="E745" t="s">
        <v>28</v>
      </c>
      <c r="F745" t="s">
        <v>29</v>
      </c>
      <c r="G745" t="s">
        <v>115</v>
      </c>
      <c r="H745" t="s">
        <v>116</v>
      </c>
      <c r="I745" t="s">
        <v>117</v>
      </c>
      <c r="J745" t="s">
        <v>118</v>
      </c>
      <c r="K745" t="s">
        <v>129</v>
      </c>
      <c r="L745" t="s">
        <v>130</v>
      </c>
      <c r="M745" t="s">
        <v>217</v>
      </c>
      <c r="N745" t="s">
        <v>218</v>
      </c>
      <c r="O745" t="s">
        <v>251</v>
      </c>
      <c r="P745" t="s">
        <v>252</v>
      </c>
      <c r="Q745" t="s">
        <v>299</v>
      </c>
      <c r="R745" t="s">
        <v>300</v>
      </c>
      <c r="S745" t="s">
        <v>270</v>
      </c>
      <c r="T745" t="s">
        <v>271</v>
      </c>
      <c r="U745" t="s">
        <v>3986</v>
      </c>
      <c r="V745">
        <v>36000000</v>
      </c>
      <c r="W745">
        <v>0</v>
      </c>
      <c r="Y745">
        <v>0</v>
      </c>
      <c r="Z745">
        <v>0</v>
      </c>
      <c r="AA745">
        <v>0</v>
      </c>
      <c r="AB745">
        <v>36000000</v>
      </c>
      <c r="AC745" t="s">
        <v>3958</v>
      </c>
      <c r="AD745" t="s">
        <v>3987</v>
      </c>
      <c r="AE745" t="s">
        <v>3988</v>
      </c>
      <c r="AF745" t="s">
        <v>3989</v>
      </c>
      <c r="AG745" t="s">
        <v>98</v>
      </c>
      <c r="AH745" t="s">
        <v>127</v>
      </c>
      <c r="AI745" t="s">
        <v>128</v>
      </c>
      <c r="AJ745" t="s">
        <v>1311</v>
      </c>
      <c r="AK745" t="s">
        <v>3409</v>
      </c>
      <c r="AL745" t="s">
        <v>3483</v>
      </c>
      <c r="AM745" t="s">
        <v>1314</v>
      </c>
    </row>
    <row r="746" spans="1:39" x14ac:dyDescent="0.3">
      <c r="A746" t="s">
        <v>24</v>
      </c>
      <c r="B746" t="s">
        <v>25</v>
      </c>
      <c r="C746" t="s">
        <v>26</v>
      </c>
      <c r="D746" t="s">
        <v>27</v>
      </c>
      <c r="E746" t="s">
        <v>28</v>
      </c>
      <c r="F746" t="s">
        <v>29</v>
      </c>
      <c r="G746" t="s">
        <v>115</v>
      </c>
      <c r="H746" t="s">
        <v>116</v>
      </c>
      <c r="I746" t="s">
        <v>117</v>
      </c>
      <c r="J746" t="s">
        <v>118</v>
      </c>
      <c r="K746" t="s">
        <v>129</v>
      </c>
      <c r="L746" t="s">
        <v>130</v>
      </c>
      <c r="M746" t="s">
        <v>217</v>
      </c>
      <c r="N746" t="s">
        <v>218</v>
      </c>
      <c r="O746" t="s">
        <v>251</v>
      </c>
      <c r="P746" t="s">
        <v>252</v>
      </c>
      <c r="Q746" t="s">
        <v>301</v>
      </c>
      <c r="R746" t="s">
        <v>302</v>
      </c>
      <c r="S746" t="s">
        <v>254</v>
      </c>
      <c r="T746" t="s">
        <v>255</v>
      </c>
      <c r="U746" t="s">
        <v>3990</v>
      </c>
      <c r="V746">
        <v>79060000</v>
      </c>
      <c r="W746">
        <v>0</v>
      </c>
      <c r="Y746">
        <v>0</v>
      </c>
      <c r="Z746">
        <v>0</v>
      </c>
      <c r="AA746">
        <v>0</v>
      </c>
      <c r="AB746">
        <v>79060000</v>
      </c>
      <c r="AC746" t="s">
        <v>3991</v>
      </c>
      <c r="AD746" t="s">
        <v>3992</v>
      </c>
      <c r="AE746" t="s">
        <v>3993</v>
      </c>
      <c r="AF746" t="s">
        <v>3994</v>
      </c>
      <c r="AG746" t="s">
        <v>98</v>
      </c>
      <c r="AH746" t="s">
        <v>127</v>
      </c>
      <c r="AI746" t="s">
        <v>128</v>
      </c>
      <c r="AJ746" t="s">
        <v>1311</v>
      </c>
      <c r="AK746" t="s">
        <v>3409</v>
      </c>
      <c r="AL746" t="s">
        <v>3410</v>
      </c>
      <c r="AM746" t="s">
        <v>1314</v>
      </c>
    </row>
    <row r="747" spans="1:39" x14ac:dyDescent="0.3">
      <c r="A747" t="s">
        <v>24</v>
      </c>
      <c r="B747" t="s">
        <v>25</v>
      </c>
      <c r="C747" t="s">
        <v>26</v>
      </c>
      <c r="D747" t="s">
        <v>27</v>
      </c>
      <c r="E747" t="s">
        <v>28</v>
      </c>
      <c r="F747" t="s">
        <v>29</v>
      </c>
      <c r="G747" t="s">
        <v>115</v>
      </c>
      <c r="H747" t="s">
        <v>116</v>
      </c>
      <c r="I747" t="s">
        <v>117</v>
      </c>
      <c r="J747" t="s">
        <v>118</v>
      </c>
      <c r="K747" t="s">
        <v>129</v>
      </c>
      <c r="L747" t="s">
        <v>130</v>
      </c>
      <c r="M747" t="s">
        <v>217</v>
      </c>
      <c r="N747" t="s">
        <v>218</v>
      </c>
      <c r="O747" t="s">
        <v>251</v>
      </c>
      <c r="P747" t="s">
        <v>252</v>
      </c>
      <c r="Q747" t="s">
        <v>301</v>
      </c>
      <c r="R747" t="s">
        <v>302</v>
      </c>
      <c r="S747" t="s">
        <v>274</v>
      </c>
      <c r="T747" t="s">
        <v>275</v>
      </c>
      <c r="U747" t="s">
        <v>3995</v>
      </c>
      <c r="V747">
        <v>35040000</v>
      </c>
      <c r="W747">
        <v>0</v>
      </c>
      <c r="Y747">
        <v>0</v>
      </c>
      <c r="Z747">
        <v>0</v>
      </c>
      <c r="AA747">
        <v>0</v>
      </c>
      <c r="AB747">
        <v>35040000</v>
      </c>
      <c r="AC747" t="s">
        <v>3991</v>
      </c>
      <c r="AD747" t="s">
        <v>3996</v>
      </c>
      <c r="AE747" t="s">
        <v>3997</v>
      </c>
      <c r="AF747" t="s">
        <v>3998</v>
      </c>
      <c r="AG747" t="s">
        <v>98</v>
      </c>
      <c r="AH747" t="s">
        <v>127</v>
      </c>
      <c r="AI747" t="s">
        <v>128</v>
      </c>
      <c r="AJ747" t="s">
        <v>1311</v>
      </c>
      <c r="AK747" t="s">
        <v>3409</v>
      </c>
      <c r="AL747" t="s">
        <v>3567</v>
      </c>
      <c r="AM747" t="s">
        <v>1314</v>
      </c>
    </row>
    <row r="748" spans="1:39" x14ac:dyDescent="0.3">
      <c r="A748" t="s">
        <v>24</v>
      </c>
      <c r="B748" t="s">
        <v>25</v>
      </c>
      <c r="C748" t="s">
        <v>26</v>
      </c>
      <c r="D748" t="s">
        <v>27</v>
      </c>
      <c r="E748" t="s">
        <v>28</v>
      </c>
      <c r="F748" t="s">
        <v>29</v>
      </c>
      <c r="G748" t="s">
        <v>115</v>
      </c>
      <c r="H748" t="s">
        <v>116</v>
      </c>
      <c r="I748" t="s">
        <v>117</v>
      </c>
      <c r="J748" t="s">
        <v>118</v>
      </c>
      <c r="K748" t="s">
        <v>129</v>
      </c>
      <c r="L748" t="s">
        <v>130</v>
      </c>
      <c r="M748" t="s">
        <v>217</v>
      </c>
      <c r="N748" t="s">
        <v>218</v>
      </c>
      <c r="O748" t="s">
        <v>251</v>
      </c>
      <c r="P748" t="s">
        <v>252</v>
      </c>
      <c r="Q748" t="s">
        <v>301</v>
      </c>
      <c r="R748" t="s">
        <v>302</v>
      </c>
      <c r="S748" t="s">
        <v>274</v>
      </c>
      <c r="T748" t="s">
        <v>275</v>
      </c>
      <c r="U748" t="s">
        <v>3999</v>
      </c>
      <c r="V748">
        <v>900000</v>
      </c>
      <c r="W748">
        <v>0</v>
      </c>
      <c r="Y748">
        <v>0</v>
      </c>
      <c r="Z748">
        <v>0</v>
      </c>
      <c r="AA748">
        <v>0</v>
      </c>
      <c r="AB748">
        <v>900000</v>
      </c>
      <c r="AC748" t="s">
        <v>3991</v>
      </c>
      <c r="AD748" t="s">
        <v>3996</v>
      </c>
      <c r="AE748" t="s">
        <v>4000</v>
      </c>
      <c r="AF748" t="s">
        <v>4001</v>
      </c>
      <c r="AG748" t="s">
        <v>98</v>
      </c>
      <c r="AH748" t="s">
        <v>127</v>
      </c>
      <c r="AI748" t="s">
        <v>128</v>
      </c>
      <c r="AJ748" t="s">
        <v>1311</v>
      </c>
      <c r="AK748" t="s">
        <v>3409</v>
      </c>
      <c r="AL748" t="s">
        <v>3567</v>
      </c>
      <c r="AM748" t="s">
        <v>1314</v>
      </c>
    </row>
    <row r="749" spans="1:39" x14ac:dyDescent="0.3">
      <c r="A749" t="s">
        <v>24</v>
      </c>
      <c r="B749" t="s">
        <v>25</v>
      </c>
      <c r="C749" t="s">
        <v>26</v>
      </c>
      <c r="D749" t="s">
        <v>27</v>
      </c>
      <c r="E749" t="s">
        <v>28</v>
      </c>
      <c r="F749" t="s">
        <v>29</v>
      </c>
      <c r="G749" t="s">
        <v>115</v>
      </c>
      <c r="H749" t="s">
        <v>116</v>
      </c>
      <c r="I749" t="s">
        <v>117</v>
      </c>
      <c r="J749" t="s">
        <v>118</v>
      </c>
      <c r="K749" t="s">
        <v>129</v>
      </c>
      <c r="L749" t="s">
        <v>130</v>
      </c>
      <c r="M749" t="s">
        <v>217</v>
      </c>
      <c r="N749" t="s">
        <v>218</v>
      </c>
      <c r="O749" t="s">
        <v>251</v>
      </c>
      <c r="P749" t="s">
        <v>252</v>
      </c>
      <c r="Q749" t="s">
        <v>301</v>
      </c>
      <c r="R749" t="s">
        <v>302</v>
      </c>
      <c r="S749" t="s">
        <v>274</v>
      </c>
      <c r="T749" t="s">
        <v>275</v>
      </c>
      <c r="U749" t="s">
        <v>4002</v>
      </c>
      <c r="V749">
        <v>3888000</v>
      </c>
      <c r="W749">
        <v>0</v>
      </c>
      <c r="Y749">
        <v>0</v>
      </c>
      <c r="Z749">
        <v>0</v>
      </c>
      <c r="AA749">
        <v>0</v>
      </c>
      <c r="AB749">
        <v>3888000</v>
      </c>
      <c r="AC749" t="s">
        <v>3991</v>
      </c>
      <c r="AD749" t="s">
        <v>3996</v>
      </c>
      <c r="AE749" t="s">
        <v>4003</v>
      </c>
      <c r="AF749" t="s">
        <v>4004</v>
      </c>
      <c r="AG749" t="s">
        <v>98</v>
      </c>
      <c r="AH749" t="s">
        <v>127</v>
      </c>
      <c r="AI749" t="s">
        <v>128</v>
      </c>
      <c r="AJ749" t="s">
        <v>1311</v>
      </c>
      <c r="AK749" t="s">
        <v>3409</v>
      </c>
      <c r="AL749" t="s">
        <v>3567</v>
      </c>
      <c r="AM749" t="s">
        <v>1314</v>
      </c>
    </row>
    <row r="750" spans="1:39" x14ac:dyDescent="0.3">
      <c r="A750" t="s">
        <v>24</v>
      </c>
      <c r="B750" t="s">
        <v>25</v>
      </c>
      <c r="C750" t="s">
        <v>26</v>
      </c>
      <c r="D750" t="s">
        <v>27</v>
      </c>
      <c r="E750" t="s">
        <v>28</v>
      </c>
      <c r="F750" t="s">
        <v>29</v>
      </c>
      <c r="G750" t="s">
        <v>115</v>
      </c>
      <c r="H750" t="s">
        <v>116</v>
      </c>
      <c r="I750" t="s">
        <v>117</v>
      </c>
      <c r="J750" t="s">
        <v>118</v>
      </c>
      <c r="K750" t="s">
        <v>129</v>
      </c>
      <c r="L750" t="s">
        <v>130</v>
      </c>
      <c r="M750" t="s">
        <v>217</v>
      </c>
      <c r="N750" t="s">
        <v>218</v>
      </c>
      <c r="O750" t="s">
        <v>251</v>
      </c>
      <c r="P750" t="s">
        <v>252</v>
      </c>
      <c r="Q750" t="s">
        <v>301</v>
      </c>
      <c r="R750" t="s">
        <v>302</v>
      </c>
      <c r="S750" t="s">
        <v>274</v>
      </c>
      <c r="T750" t="s">
        <v>275</v>
      </c>
      <c r="U750" t="s">
        <v>4005</v>
      </c>
      <c r="V750">
        <v>3888000</v>
      </c>
      <c r="W750">
        <v>0</v>
      </c>
      <c r="Y750">
        <v>0</v>
      </c>
      <c r="Z750">
        <v>0</v>
      </c>
      <c r="AA750">
        <v>0</v>
      </c>
      <c r="AB750">
        <v>3888000</v>
      </c>
      <c r="AC750" t="s">
        <v>3991</v>
      </c>
      <c r="AD750" t="s">
        <v>3996</v>
      </c>
      <c r="AE750" t="s">
        <v>4006</v>
      </c>
      <c r="AF750" t="s">
        <v>4007</v>
      </c>
      <c r="AG750" t="s">
        <v>98</v>
      </c>
      <c r="AH750" t="s">
        <v>127</v>
      </c>
      <c r="AI750" t="s">
        <v>128</v>
      </c>
      <c r="AJ750" t="s">
        <v>1311</v>
      </c>
      <c r="AK750" t="s">
        <v>3409</v>
      </c>
      <c r="AL750" t="s">
        <v>3567</v>
      </c>
      <c r="AM750" t="s">
        <v>1314</v>
      </c>
    </row>
    <row r="751" spans="1:39" x14ac:dyDescent="0.3">
      <c r="A751" t="s">
        <v>24</v>
      </c>
      <c r="B751" t="s">
        <v>25</v>
      </c>
      <c r="C751" t="s">
        <v>26</v>
      </c>
      <c r="D751" t="s">
        <v>27</v>
      </c>
      <c r="E751" t="s">
        <v>28</v>
      </c>
      <c r="F751" t="s">
        <v>29</v>
      </c>
      <c r="G751" t="s">
        <v>115</v>
      </c>
      <c r="H751" t="s">
        <v>116</v>
      </c>
      <c r="I751" t="s">
        <v>117</v>
      </c>
      <c r="J751" t="s">
        <v>118</v>
      </c>
      <c r="K751" t="s">
        <v>129</v>
      </c>
      <c r="L751" t="s">
        <v>130</v>
      </c>
      <c r="M751" t="s">
        <v>217</v>
      </c>
      <c r="N751" t="s">
        <v>218</v>
      </c>
      <c r="O751" t="s">
        <v>251</v>
      </c>
      <c r="P751" t="s">
        <v>252</v>
      </c>
      <c r="Q751" t="s">
        <v>301</v>
      </c>
      <c r="R751" t="s">
        <v>302</v>
      </c>
      <c r="S751" t="s">
        <v>274</v>
      </c>
      <c r="T751" t="s">
        <v>275</v>
      </c>
      <c r="U751" t="s">
        <v>4008</v>
      </c>
      <c r="V751">
        <v>8160000</v>
      </c>
      <c r="W751">
        <v>0</v>
      </c>
      <c r="Y751">
        <v>0</v>
      </c>
      <c r="Z751">
        <v>0</v>
      </c>
      <c r="AA751">
        <v>0</v>
      </c>
      <c r="AB751">
        <v>8160000</v>
      </c>
      <c r="AC751" t="s">
        <v>3991</v>
      </c>
      <c r="AD751" t="s">
        <v>3996</v>
      </c>
      <c r="AE751" t="s">
        <v>4009</v>
      </c>
      <c r="AF751" t="s">
        <v>4010</v>
      </c>
      <c r="AG751" t="s">
        <v>98</v>
      </c>
      <c r="AH751" t="s">
        <v>127</v>
      </c>
      <c r="AI751" t="s">
        <v>128</v>
      </c>
      <c r="AJ751" t="s">
        <v>1311</v>
      </c>
      <c r="AK751" t="s">
        <v>3409</v>
      </c>
      <c r="AL751" t="s">
        <v>3567</v>
      </c>
      <c r="AM751" t="s">
        <v>1314</v>
      </c>
    </row>
    <row r="752" spans="1:39" x14ac:dyDescent="0.3">
      <c r="A752" t="s">
        <v>24</v>
      </c>
      <c r="B752" t="s">
        <v>25</v>
      </c>
      <c r="C752" t="s">
        <v>26</v>
      </c>
      <c r="D752" t="s">
        <v>27</v>
      </c>
      <c r="E752" t="s">
        <v>28</v>
      </c>
      <c r="F752" t="s">
        <v>29</v>
      </c>
      <c r="G752" t="s">
        <v>115</v>
      </c>
      <c r="H752" t="s">
        <v>116</v>
      </c>
      <c r="I752" t="s">
        <v>117</v>
      </c>
      <c r="J752" t="s">
        <v>118</v>
      </c>
      <c r="K752" t="s">
        <v>129</v>
      </c>
      <c r="L752" t="s">
        <v>130</v>
      </c>
      <c r="M752" t="s">
        <v>217</v>
      </c>
      <c r="N752" t="s">
        <v>218</v>
      </c>
      <c r="O752" t="s">
        <v>251</v>
      </c>
      <c r="P752" t="s">
        <v>252</v>
      </c>
      <c r="Q752" t="s">
        <v>301</v>
      </c>
      <c r="R752" t="s">
        <v>302</v>
      </c>
      <c r="S752" t="s">
        <v>274</v>
      </c>
      <c r="T752" t="s">
        <v>275</v>
      </c>
      <c r="U752" t="s">
        <v>4011</v>
      </c>
      <c r="V752">
        <v>2400000</v>
      </c>
      <c r="W752">
        <v>0</v>
      </c>
      <c r="Y752">
        <v>0</v>
      </c>
      <c r="Z752">
        <v>0</v>
      </c>
      <c r="AA752">
        <v>0</v>
      </c>
      <c r="AB752">
        <v>2400000</v>
      </c>
      <c r="AC752" t="s">
        <v>3991</v>
      </c>
      <c r="AD752" t="s">
        <v>3996</v>
      </c>
      <c r="AE752" t="s">
        <v>4012</v>
      </c>
      <c r="AF752" t="s">
        <v>4013</v>
      </c>
      <c r="AG752" t="s">
        <v>98</v>
      </c>
      <c r="AH752" t="s">
        <v>127</v>
      </c>
      <c r="AI752" t="s">
        <v>128</v>
      </c>
      <c r="AJ752" t="s">
        <v>1311</v>
      </c>
      <c r="AK752" t="s">
        <v>3409</v>
      </c>
      <c r="AL752" t="s">
        <v>3567</v>
      </c>
      <c r="AM752" t="s">
        <v>1314</v>
      </c>
    </row>
    <row r="753" spans="1:39" x14ac:dyDescent="0.3">
      <c r="A753" t="s">
        <v>24</v>
      </c>
      <c r="B753" t="s">
        <v>25</v>
      </c>
      <c r="C753" t="s">
        <v>26</v>
      </c>
      <c r="D753" t="s">
        <v>27</v>
      </c>
      <c r="E753" t="s">
        <v>28</v>
      </c>
      <c r="F753" t="s">
        <v>29</v>
      </c>
      <c r="G753" t="s">
        <v>115</v>
      </c>
      <c r="H753" t="s">
        <v>116</v>
      </c>
      <c r="I753" t="s">
        <v>117</v>
      </c>
      <c r="J753" t="s">
        <v>118</v>
      </c>
      <c r="K753" t="s">
        <v>129</v>
      </c>
      <c r="L753" t="s">
        <v>130</v>
      </c>
      <c r="M753" t="s">
        <v>217</v>
      </c>
      <c r="N753" t="s">
        <v>218</v>
      </c>
      <c r="O753" t="s">
        <v>251</v>
      </c>
      <c r="P753" t="s">
        <v>252</v>
      </c>
      <c r="Q753" t="s">
        <v>301</v>
      </c>
      <c r="R753" t="s">
        <v>302</v>
      </c>
      <c r="S753" t="s">
        <v>274</v>
      </c>
      <c r="T753" t="s">
        <v>275</v>
      </c>
      <c r="U753" t="s">
        <v>4014</v>
      </c>
      <c r="V753">
        <v>960000</v>
      </c>
      <c r="W753">
        <v>0</v>
      </c>
      <c r="Y753">
        <v>0</v>
      </c>
      <c r="Z753">
        <v>0</v>
      </c>
      <c r="AA753">
        <v>0</v>
      </c>
      <c r="AB753">
        <v>960000</v>
      </c>
      <c r="AC753" t="s">
        <v>3991</v>
      </c>
      <c r="AD753" t="s">
        <v>3996</v>
      </c>
      <c r="AE753" t="s">
        <v>4015</v>
      </c>
      <c r="AF753" t="s">
        <v>4016</v>
      </c>
      <c r="AG753" t="s">
        <v>98</v>
      </c>
      <c r="AH753" t="s">
        <v>127</v>
      </c>
      <c r="AI753" t="s">
        <v>128</v>
      </c>
      <c r="AJ753" t="s">
        <v>1311</v>
      </c>
      <c r="AK753" t="s">
        <v>3409</v>
      </c>
      <c r="AL753" t="s">
        <v>3567</v>
      </c>
      <c r="AM753" t="s">
        <v>1314</v>
      </c>
    </row>
    <row r="754" spans="1:39" x14ac:dyDescent="0.3">
      <c r="A754" t="s">
        <v>24</v>
      </c>
      <c r="B754" t="s">
        <v>25</v>
      </c>
      <c r="C754" t="s">
        <v>26</v>
      </c>
      <c r="D754" t="s">
        <v>27</v>
      </c>
      <c r="E754" t="s">
        <v>28</v>
      </c>
      <c r="F754" t="s">
        <v>29</v>
      </c>
      <c r="G754" t="s">
        <v>115</v>
      </c>
      <c r="H754" t="s">
        <v>116</v>
      </c>
      <c r="I754" t="s">
        <v>117</v>
      </c>
      <c r="J754" t="s">
        <v>118</v>
      </c>
      <c r="K754" t="s">
        <v>129</v>
      </c>
      <c r="L754" t="s">
        <v>130</v>
      </c>
      <c r="M754" t="s">
        <v>217</v>
      </c>
      <c r="N754" t="s">
        <v>218</v>
      </c>
      <c r="O754" t="s">
        <v>251</v>
      </c>
      <c r="P754" t="s">
        <v>252</v>
      </c>
      <c r="Q754" t="s">
        <v>301</v>
      </c>
      <c r="R754" t="s">
        <v>302</v>
      </c>
      <c r="S754" t="s">
        <v>274</v>
      </c>
      <c r="T754" t="s">
        <v>275</v>
      </c>
      <c r="U754" t="s">
        <v>4017</v>
      </c>
      <c r="V754">
        <v>2400000</v>
      </c>
      <c r="W754">
        <v>0</v>
      </c>
      <c r="Y754">
        <v>0</v>
      </c>
      <c r="Z754">
        <v>0</v>
      </c>
      <c r="AA754">
        <v>0</v>
      </c>
      <c r="AB754">
        <v>2400000</v>
      </c>
      <c r="AC754" t="s">
        <v>3991</v>
      </c>
      <c r="AD754" t="s">
        <v>3996</v>
      </c>
      <c r="AE754" t="s">
        <v>4018</v>
      </c>
      <c r="AF754" t="s">
        <v>4019</v>
      </c>
      <c r="AG754" t="s">
        <v>98</v>
      </c>
      <c r="AH754" t="s">
        <v>127</v>
      </c>
      <c r="AI754" t="s">
        <v>128</v>
      </c>
      <c r="AJ754" t="s">
        <v>1311</v>
      </c>
      <c r="AK754" t="s">
        <v>3409</v>
      </c>
      <c r="AL754" t="s">
        <v>3567</v>
      </c>
      <c r="AM754" t="s">
        <v>1314</v>
      </c>
    </row>
    <row r="755" spans="1:39" x14ac:dyDescent="0.3">
      <c r="A755" t="s">
        <v>24</v>
      </c>
      <c r="B755" t="s">
        <v>25</v>
      </c>
      <c r="C755" t="s">
        <v>26</v>
      </c>
      <c r="D755" t="s">
        <v>27</v>
      </c>
      <c r="E755" t="s">
        <v>28</v>
      </c>
      <c r="F755" t="s">
        <v>29</v>
      </c>
      <c r="G755" t="s">
        <v>115</v>
      </c>
      <c r="H755" t="s">
        <v>116</v>
      </c>
      <c r="I755" t="s">
        <v>117</v>
      </c>
      <c r="J755" t="s">
        <v>118</v>
      </c>
      <c r="K755" t="s">
        <v>129</v>
      </c>
      <c r="L755" t="s">
        <v>130</v>
      </c>
      <c r="M755" t="s">
        <v>217</v>
      </c>
      <c r="N755" t="s">
        <v>218</v>
      </c>
      <c r="O755" t="s">
        <v>251</v>
      </c>
      <c r="P755" t="s">
        <v>252</v>
      </c>
      <c r="Q755" t="s">
        <v>301</v>
      </c>
      <c r="R755" t="s">
        <v>302</v>
      </c>
      <c r="S755" t="s">
        <v>274</v>
      </c>
      <c r="T755" t="s">
        <v>275</v>
      </c>
      <c r="U755" t="s">
        <v>4020</v>
      </c>
      <c r="V755">
        <v>400000</v>
      </c>
      <c r="W755">
        <v>0</v>
      </c>
      <c r="Y755">
        <v>0</v>
      </c>
      <c r="Z755">
        <v>0</v>
      </c>
      <c r="AA755">
        <v>0</v>
      </c>
      <c r="AB755">
        <v>400000</v>
      </c>
      <c r="AC755" t="s">
        <v>3991</v>
      </c>
      <c r="AD755" t="s">
        <v>3996</v>
      </c>
      <c r="AE755" t="s">
        <v>4021</v>
      </c>
      <c r="AF755" t="s">
        <v>4022</v>
      </c>
      <c r="AG755" t="s">
        <v>98</v>
      </c>
      <c r="AH755" t="s">
        <v>127</v>
      </c>
      <c r="AI755" t="s">
        <v>128</v>
      </c>
      <c r="AJ755" t="s">
        <v>1311</v>
      </c>
      <c r="AK755" t="s">
        <v>3409</v>
      </c>
      <c r="AL755" t="s">
        <v>3567</v>
      </c>
      <c r="AM755" t="s">
        <v>1314</v>
      </c>
    </row>
    <row r="756" spans="1:39" x14ac:dyDescent="0.3">
      <c r="A756" t="s">
        <v>24</v>
      </c>
      <c r="B756" t="s">
        <v>25</v>
      </c>
      <c r="C756" t="s">
        <v>26</v>
      </c>
      <c r="D756" t="s">
        <v>27</v>
      </c>
      <c r="E756" t="s">
        <v>28</v>
      </c>
      <c r="F756" t="s">
        <v>29</v>
      </c>
      <c r="G756" t="s">
        <v>115</v>
      </c>
      <c r="H756" t="s">
        <v>116</v>
      </c>
      <c r="I756" t="s">
        <v>117</v>
      </c>
      <c r="J756" t="s">
        <v>118</v>
      </c>
      <c r="K756" t="s">
        <v>129</v>
      </c>
      <c r="L756" t="s">
        <v>130</v>
      </c>
      <c r="M756" t="s">
        <v>217</v>
      </c>
      <c r="N756" t="s">
        <v>218</v>
      </c>
      <c r="O756" t="s">
        <v>251</v>
      </c>
      <c r="P756" t="s">
        <v>252</v>
      </c>
      <c r="Q756" t="s">
        <v>301</v>
      </c>
      <c r="R756" t="s">
        <v>302</v>
      </c>
      <c r="S756" t="s">
        <v>274</v>
      </c>
      <c r="T756" t="s">
        <v>275</v>
      </c>
      <c r="U756" t="s">
        <v>4023</v>
      </c>
      <c r="V756">
        <v>300000</v>
      </c>
      <c r="W756">
        <v>0</v>
      </c>
      <c r="Y756">
        <v>0</v>
      </c>
      <c r="Z756">
        <v>0</v>
      </c>
      <c r="AA756">
        <v>0</v>
      </c>
      <c r="AB756">
        <v>300000</v>
      </c>
      <c r="AC756" t="s">
        <v>3991</v>
      </c>
      <c r="AD756" t="s">
        <v>3996</v>
      </c>
      <c r="AE756" t="s">
        <v>4024</v>
      </c>
      <c r="AF756" t="s">
        <v>4025</v>
      </c>
      <c r="AG756" t="s">
        <v>98</v>
      </c>
      <c r="AH756" t="s">
        <v>127</v>
      </c>
      <c r="AI756" t="s">
        <v>128</v>
      </c>
      <c r="AJ756" t="s">
        <v>1311</v>
      </c>
      <c r="AK756" t="s">
        <v>3409</v>
      </c>
      <c r="AL756" t="s">
        <v>3567</v>
      </c>
      <c r="AM756" t="s">
        <v>1314</v>
      </c>
    </row>
    <row r="757" spans="1:39" x14ac:dyDescent="0.3">
      <c r="A757" t="s">
        <v>24</v>
      </c>
      <c r="B757" t="s">
        <v>25</v>
      </c>
      <c r="C757" t="s">
        <v>26</v>
      </c>
      <c r="D757" t="s">
        <v>27</v>
      </c>
      <c r="E757" t="s">
        <v>28</v>
      </c>
      <c r="F757" t="s">
        <v>29</v>
      </c>
      <c r="G757" t="s">
        <v>115</v>
      </c>
      <c r="H757" t="s">
        <v>116</v>
      </c>
      <c r="I757" t="s">
        <v>117</v>
      </c>
      <c r="J757" t="s">
        <v>118</v>
      </c>
      <c r="K757" t="s">
        <v>303</v>
      </c>
      <c r="L757" t="s">
        <v>304</v>
      </c>
      <c r="M757" t="s">
        <v>305</v>
      </c>
      <c r="N757" t="s">
        <v>306</v>
      </c>
      <c r="O757" t="s">
        <v>133</v>
      </c>
      <c r="P757" t="s">
        <v>307</v>
      </c>
      <c r="Q757" t="s">
        <v>40</v>
      </c>
      <c r="R757" t="s">
        <v>308</v>
      </c>
      <c r="S757" t="s">
        <v>125</v>
      </c>
      <c r="T757" t="s">
        <v>126</v>
      </c>
      <c r="U757" t="s">
        <v>4026</v>
      </c>
      <c r="V757">
        <v>0</v>
      </c>
      <c r="W757">
        <v>0</v>
      </c>
      <c r="Y757">
        <v>0</v>
      </c>
      <c r="Z757">
        <v>0</v>
      </c>
      <c r="AA757">
        <v>0</v>
      </c>
      <c r="AB757">
        <v>0</v>
      </c>
      <c r="AC757" t="s">
        <v>4027</v>
      </c>
      <c r="AD757" t="s">
        <v>4028</v>
      </c>
      <c r="AE757" t="s">
        <v>4029</v>
      </c>
      <c r="AF757" t="s">
        <v>4030</v>
      </c>
      <c r="AG757" t="s">
        <v>136</v>
      </c>
      <c r="AJ757" t="s">
        <v>2012</v>
      </c>
      <c r="AK757" t="s">
        <v>2012</v>
      </c>
      <c r="AL757" t="s">
        <v>2013</v>
      </c>
      <c r="AM757" t="s">
        <v>1314</v>
      </c>
    </row>
    <row r="758" spans="1:39" x14ac:dyDescent="0.3">
      <c r="A758" t="s">
        <v>24</v>
      </c>
      <c r="B758" t="s">
        <v>25</v>
      </c>
      <c r="C758" t="s">
        <v>26</v>
      </c>
      <c r="D758" t="s">
        <v>27</v>
      </c>
      <c r="E758" t="s">
        <v>28</v>
      </c>
      <c r="F758" t="s">
        <v>29</v>
      </c>
      <c r="G758" t="s">
        <v>115</v>
      </c>
      <c r="H758" t="s">
        <v>116</v>
      </c>
      <c r="I758" t="s">
        <v>117</v>
      </c>
      <c r="J758" t="s">
        <v>118</v>
      </c>
      <c r="K758" t="s">
        <v>303</v>
      </c>
      <c r="L758" t="s">
        <v>304</v>
      </c>
      <c r="M758" t="s">
        <v>305</v>
      </c>
      <c r="N758" t="s">
        <v>306</v>
      </c>
      <c r="O758" t="s">
        <v>155</v>
      </c>
      <c r="P758" t="s">
        <v>483</v>
      </c>
      <c r="Q758" t="s">
        <v>40</v>
      </c>
      <c r="R758" t="s">
        <v>310</v>
      </c>
      <c r="S758" t="s">
        <v>125</v>
      </c>
      <c r="T758" t="s">
        <v>126</v>
      </c>
      <c r="U758" t="s">
        <v>4031</v>
      </c>
      <c r="V758">
        <v>550000000</v>
      </c>
      <c r="W758">
        <v>0</v>
      </c>
      <c r="Y758">
        <v>0</v>
      </c>
      <c r="Z758">
        <v>0</v>
      </c>
      <c r="AA758">
        <v>0</v>
      </c>
      <c r="AB758">
        <v>550000000</v>
      </c>
      <c r="AC758" t="s">
        <v>4032</v>
      </c>
      <c r="AD758" t="s">
        <v>4033</v>
      </c>
      <c r="AE758" t="s">
        <v>4034</v>
      </c>
      <c r="AF758" t="s">
        <v>4035</v>
      </c>
      <c r="AG758" t="s">
        <v>136</v>
      </c>
      <c r="AJ758" t="s">
        <v>2012</v>
      </c>
      <c r="AK758" t="s">
        <v>2012</v>
      </c>
      <c r="AL758" t="s">
        <v>2013</v>
      </c>
      <c r="AM758" t="s">
        <v>1314</v>
      </c>
    </row>
    <row r="759" spans="1:39" x14ac:dyDescent="0.3">
      <c r="A759" t="s">
        <v>24</v>
      </c>
      <c r="B759" t="s">
        <v>25</v>
      </c>
      <c r="C759" t="s">
        <v>26</v>
      </c>
      <c r="D759" t="s">
        <v>27</v>
      </c>
      <c r="E759" t="s">
        <v>28</v>
      </c>
      <c r="F759" t="s">
        <v>29</v>
      </c>
      <c r="G759" t="s">
        <v>115</v>
      </c>
      <c r="H759" t="s">
        <v>116</v>
      </c>
      <c r="I759" t="s">
        <v>117</v>
      </c>
      <c r="J759" t="s">
        <v>118</v>
      </c>
      <c r="K759" t="s">
        <v>303</v>
      </c>
      <c r="L759" t="s">
        <v>304</v>
      </c>
      <c r="M759" t="s">
        <v>305</v>
      </c>
      <c r="N759" t="s">
        <v>306</v>
      </c>
      <c r="O759" t="s">
        <v>155</v>
      </c>
      <c r="P759" t="s">
        <v>483</v>
      </c>
      <c r="Q759" t="s">
        <v>40</v>
      </c>
      <c r="R759" t="s">
        <v>310</v>
      </c>
      <c r="S759" t="s">
        <v>125</v>
      </c>
      <c r="T759" t="s">
        <v>126</v>
      </c>
      <c r="U759" t="s">
        <v>4036</v>
      </c>
      <c r="V759">
        <v>285000000</v>
      </c>
      <c r="W759">
        <v>0</v>
      </c>
      <c r="Y759">
        <v>0</v>
      </c>
      <c r="Z759">
        <v>0</v>
      </c>
      <c r="AA759">
        <v>0</v>
      </c>
      <c r="AB759">
        <v>285000000</v>
      </c>
      <c r="AC759" t="s">
        <v>4032</v>
      </c>
      <c r="AD759" t="s">
        <v>4033</v>
      </c>
      <c r="AE759" t="s">
        <v>4037</v>
      </c>
      <c r="AF759" t="s">
        <v>4038</v>
      </c>
      <c r="AG759" t="s">
        <v>136</v>
      </c>
      <c r="AJ759" t="s">
        <v>2012</v>
      </c>
      <c r="AK759" t="s">
        <v>2012</v>
      </c>
      <c r="AL759" t="s">
        <v>2013</v>
      </c>
      <c r="AM759" t="s">
        <v>1314</v>
      </c>
    </row>
    <row r="760" spans="1:39" x14ac:dyDescent="0.3">
      <c r="A760" t="s">
        <v>24</v>
      </c>
      <c r="B760" t="s">
        <v>25</v>
      </c>
      <c r="C760" t="s">
        <v>26</v>
      </c>
      <c r="D760" t="s">
        <v>27</v>
      </c>
      <c r="E760" t="s">
        <v>28</v>
      </c>
      <c r="F760" t="s">
        <v>29</v>
      </c>
      <c r="G760" t="s">
        <v>115</v>
      </c>
      <c r="H760" t="s">
        <v>116</v>
      </c>
      <c r="I760" t="s">
        <v>117</v>
      </c>
      <c r="J760" t="s">
        <v>118</v>
      </c>
      <c r="K760" t="s">
        <v>303</v>
      </c>
      <c r="L760" t="s">
        <v>304</v>
      </c>
      <c r="M760" t="s">
        <v>305</v>
      </c>
      <c r="N760" t="s">
        <v>306</v>
      </c>
      <c r="O760" t="s">
        <v>311</v>
      </c>
      <c r="P760" t="s">
        <v>312</v>
      </c>
      <c r="Q760" t="s">
        <v>40</v>
      </c>
      <c r="R760" t="s">
        <v>313</v>
      </c>
      <c r="S760" t="s">
        <v>125</v>
      </c>
      <c r="T760" t="s">
        <v>126</v>
      </c>
      <c r="U760" t="s">
        <v>4039</v>
      </c>
      <c r="V760">
        <v>200000000</v>
      </c>
      <c r="W760">
        <v>0</v>
      </c>
      <c r="Y760">
        <v>0</v>
      </c>
      <c r="Z760">
        <v>0</v>
      </c>
      <c r="AA760">
        <v>0</v>
      </c>
      <c r="AB760">
        <v>200000000</v>
      </c>
      <c r="AC760" t="s">
        <v>4040</v>
      </c>
      <c r="AD760" t="s">
        <v>4041</v>
      </c>
      <c r="AE760" t="s">
        <v>4042</v>
      </c>
      <c r="AF760" t="s">
        <v>4043</v>
      </c>
      <c r="AG760" t="s">
        <v>98</v>
      </c>
      <c r="AH760" t="s">
        <v>127</v>
      </c>
      <c r="AI760" t="s">
        <v>128</v>
      </c>
      <c r="AJ760" t="s">
        <v>2012</v>
      </c>
      <c r="AK760" t="s">
        <v>2012</v>
      </c>
      <c r="AL760" t="s">
        <v>2013</v>
      </c>
      <c r="AM760" t="s">
        <v>1314</v>
      </c>
    </row>
    <row r="761" spans="1:39" x14ac:dyDescent="0.3">
      <c r="A761" t="s">
        <v>24</v>
      </c>
      <c r="B761" t="s">
        <v>25</v>
      </c>
      <c r="C761" t="s">
        <v>26</v>
      </c>
      <c r="D761" t="s">
        <v>27</v>
      </c>
      <c r="E761" t="s">
        <v>28</v>
      </c>
      <c r="F761" t="s">
        <v>29</v>
      </c>
      <c r="G761" t="s">
        <v>115</v>
      </c>
      <c r="H761" t="s">
        <v>116</v>
      </c>
      <c r="I761" t="s">
        <v>117</v>
      </c>
      <c r="J761" t="s">
        <v>118</v>
      </c>
      <c r="K761" t="s">
        <v>303</v>
      </c>
      <c r="L761" t="s">
        <v>304</v>
      </c>
      <c r="M761" t="s">
        <v>314</v>
      </c>
      <c r="N761" t="s">
        <v>315</v>
      </c>
      <c r="O761" t="s">
        <v>155</v>
      </c>
      <c r="P761" t="s">
        <v>316</v>
      </c>
      <c r="Q761" t="s">
        <v>40</v>
      </c>
      <c r="R761" t="s">
        <v>317</v>
      </c>
      <c r="S761" t="s">
        <v>318</v>
      </c>
      <c r="T761" t="s">
        <v>319</v>
      </c>
      <c r="U761" t="s">
        <v>4044</v>
      </c>
      <c r="V761">
        <v>300000000</v>
      </c>
      <c r="W761">
        <v>0</v>
      </c>
      <c r="Y761">
        <v>0</v>
      </c>
      <c r="Z761">
        <v>0</v>
      </c>
      <c r="AA761">
        <v>0</v>
      </c>
      <c r="AB761">
        <v>300000000</v>
      </c>
      <c r="AC761" t="s">
        <v>4045</v>
      </c>
      <c r="AD761" t="s">
        <v>4046</v>
      </c>
      <c r="AE761" t="s">
        <v>4047</v>
      </c>
      <c r="AF761" t="s">
        <v>4048</v>
      </c>
      <c r="AG761" t="s">
        <v>136</v>
      </c>
      <c r="AJ761" t="s">
        <v>2012</v>
      </c>
      <c r="AK761" t="s">
        <v>2012</v>
      </c>
      <c r="AL761" t="s">
        <v>2013</v>
      </c>
      <c r="AM761" t="s">
        <v>1314</v>
      </c>
    </row>
    <row r="762" spans="1:39" x14ac:dyDescent="0.3">
      <c r="A762" t="s">
        <v>24</v>
      </c>
      <c r="B762" t="s">
        <v>25</v>
      </c>
      <c r="C762" t="s">
        <v>26</v>
      </c>
      <c r="D762" t="s">
        <v>27</v>
      </c>
      <c r="E762" t="s">
        <v>28</v>
      </c>
      <c r="F762" t="s">
        <v>29</v>
      </c>
      <c r="G762" t="s">
        <v>115</v>
      </c>
      <c r="H762" t="s">
        <v>116</v>
      </c>
      <c r="I762" t="s">
        <v>117</v>
      </c>
      <c r="J762" t="s">
        <v>118</v>
      </c>
      <c r="K762" t="s">
        <v>303</v>
      </c>
      <c r="L762" t="s">
        <v>304</v>
      </c>
      <c r="M762" t="s">
        <v>314</v>
      </c>
      <c r="N762" t="s">
        <v>315</v>
      </c>
      <c r="O762" t="s">
        <v>155</v>
      </c>
      <c r="P762" t="s">
        <v>316</v>
      </c>
      <c r="Q762" t="s">
        <v>40</v>
      </c>
      <c r="R762" t="s">
        <v>317</v>
      </c>
      <c r="S762" t="s">
        <v>318</v>
      </c>
      <c r="T762" t="s">
        <v>319</v>
      </c>
      <c r="U762" t="s">
        <v>4049</v>
      </c>
      <c r="V762">
        <v>300000000</v>
      </c>
      <c r="W762">
        <v>0</v>
      </c>
      <c r="Y762">
        <v>0</v>
      </c>
      <c r="Z762">
        <v>0</v>
      </c>
      <c r="AA762">
        <v>0</v>
      </c>
      <c r="AB762">
        <v>300000000</v>
      </c>
      <c r="AC762" t="s">
        <v>4045</v>
      </c>
      <c r="AD762" t="s">
        <v>4046</v>
      </c>
      <c r="AE762" t="s">
        <v>4050</v>
      </c>
      <c r="AF762" t="s">
        <v>4051</v>
      </c>
      <c r="AG762" t="s">
        <v>136</v>
      </c>
      <c r="AJ762" t="s">
        <v>2012</v>
      </c>
      <c r="AK762" t="s">
        <v>2012</v>
      </c>
      <c r="AL762" t="s">
        <v>2013</v>
      </c>
      <c r="AM762" t="s">
        <v>1314</v>
      </c>
    </row>
    <row r="763" spans="1:39" x14ac:dyDescent="0.3">
      <c r="A763" t="s">
        <v>24</v>
      </c>
      <c r="B763" t="s">
        <v>25</v>
      </c>
      <c r="C763" t="s">
        <v>26</v>
      </c>
      <c r="D763" t="s">
        <v>27</v>
      </c>
      <c r="E763" t="s">
        <v>28</v>
      </c>
      <c r="F763" t="s">
        <v>29</v>
      </c>
      <c r="G763" t="s">
        <v>115</v>
      </c>
      <c r="H763" t="s">
        <v>116</v>
      </c>
      <c r="I763" t="s">
        <v>117</v>
      </c>
      <c r="J763" t="s">
        <v>118</v>
      </c>
      <c r="K763" t="s">
        <v>303</v>
      </c>
      <c r="L763" t="s">
        <v>304</v>
      </c>
      <c r="M763" t="s">
        <v>314</v>
      </c>
      <c r="N763" t="s">
        <v>315</v>
      </c>
      <c r="O763" t="s">
        <v>155</v>
      </c>
      <c r="P763" t="s">
        <v>316</v>
      </c>
      <c r="Q763" t="s">
        <v>40</v>
      </c>
      <c r="R763" t="s">
        <v>317</v>
      </c>
      <c r="S763" t="s">
        <v>318</v>
      </c>
      <c r="T763" t="s">
        <v>319</v>
      </c>
      <c r="U763" t="s">
        <v>4052</v>
      </c>
      <c r="V763">
        <v>300000000</v>
      </c>
      <c r="W763">
        <v>0</v>
      </c>
      <c r="Y763">
        <v>0</v>
      </c>
      <c r="Z763">
        <v>0</v>
      </c>
      <c r="AA763">
        <v>0</v>
      </c>
      <c r="AB763">
        <v>300000000</v>
      </c>
      <c r="AC763" t="s">
        <v>4045</v>
      </c>
      <c r="AD763" t="s">
        <v>4046</v>
      </c>
      <c r="AE763" t="s">
        <v>4053</v>
      </c>
      <c r="AF763" t="s">
        <v>4054</v>
      </c>
      <c r="AG763" t="s">
        <v>136</v>
      </c>
      <c r="AJ763" t="s">
        <v>2012</v>
      </c>
      <c r="AK763" t="s">
        <v>2012</v>
      </c>
      <c r="AL763" t="s">
        <v>2013</v>
      </c>
      <c r="AM763" t="s">
        <v>1314</v>
      </c>
    </row>
    <row r="764" spans="1:39" x14ac:dyDescent="0.3">
      <c r="A764" t="s">
        <v>24</v>
      </c>
      <c r="B764" t="s">
        <v>25</v>
      </c>
      <c r="C764" t="s">
        <v>26</v>
      </c>
      <c r="D764" t="s">
        <v>27</v>
      </c>
      <c r="E764" t="s">
        <v>28</v>
      </c>
      <c r="F764" t="s">
        <v>29</v>
      </c>
      <c r="G764" t="s">
        <v>115</v>
      </c>
      <c r="H764" t="s">
        <v>116</v>
      </c>
      <c r="I764" t="s">
        <v>117</v>
      </c>
      <c r="J764" t="s">
        <v>118</v>
      </c>
      <c r="K764" t="s">
        <v>303</v>
      </c>
      <c r="L764" t="s">
        <v>304</v>
      </c>
      <c r="M764" t="s">
        <v>314</v>
      </c>
      <c r="N764" t="s">
        <v>315</v>
      </c>
      <c r="O764" t="s">
        <v>155</v>
      </c>
      <c r="P764" t="s">
        <v>316</v>
      </c>
      <c r="Q764" t="s">
        <v>40</v>
      </c>
      <c r="R764" t="s">
        <v>317</v>
      </c>
      <c r="S764" t="s">
        <v>318</v>
      </c>
      <c r="T764" t="s">
        <v>319</v>
      </c>
      <c r="U764" t="s">
        <v>4055</v>
      </c>
      <c r="V764">
        <v>300000000</v>
      </c>
      <c r="W764">
        <v>0</v>
      </c>
      <c r="Y764">
        <v>0</v>
      </c>
      <c r="Z764">
        <v>0</v>
      </c>
      <c r="AA764">
        <v>0</v>
      </c>
      <c r="AB764">
        <v>300000000</v>
      </c>
      <c r="AC764" t="s">
        <v>4045</v>
      </c>
      <c r="AD764" t="s">
        <v>4046</v>
      </c>
      <c r="AE764" t="s">
        <v>4056</v>
      </c>
      <c r="AF764" t="s">
        <v>4057</v>
      </c>
      <c r="AG764" t="s">
        <v>136</v>
      </c>
      <c r="AJ764" t="s">
        <v>2012</v>
      </c>
      <c r="AK764" t="s">
        <v>2012</v>
      </c>
      <c r="AL764" t="s">
        <v>2013</v>
      </c>
      <c r="AM764" t="s">
        <v>1314</v>
      </c>
    </row>
    <row r="765" spans="1:39" x14ac:dyDescent="0.3">
      <c r="A765" t="s">
        <v>24</v>
      </c>
      <c r="B765" t="s">
        <v>25</v>
      </c>
      <c r="C765" t="s">
        <v>26</v>
      </c>
      <c r="D765" t="s">
        <v>27</v>
      </c>
      <c r="E765" t="s">
        <v>28</v>
      </c>
      <c r="F765" t="s">
        <v>29</v>
      </c>
      <c r="G765" t="s">
        <v>115</v>
      </c>
      <c r="H765" t="s">
        <v>116</v>
      </c>
      <c r="I765" t="s">
        <v>117</v>
      </c>
      <c r="J765" t="s">
        <v>118</v>
      </c>
      <c r="K765" t="s">
        <v>320</v>
      </c>
      <c r="L765" t="s">
        <v>321</v>
      </c>
      <c r="M765" t="s">
        <v>322</v>
      </c>
      <c r="N765" t="s">
        <v>323</v>
      </c>
      <c r="O765" t="s">
        <v>133</v>
      </c>
      <c r="P765" t="s">
        <v>324</v>
      </c>
      <c r="Q765" t="s">
        <v>40</v>
      </c>
      <c r="R765" t="s">
        <v>325</v>
      </c>
      <c r="S765" t="s">
        <v>42</v>
      </c>
      <c r="T765" t="s">
        <v>43</v>
      </c>
      <c r="U765" t="s">
        <v>4058</v>
      </c>
      <c r="V765">
        <v>10000000</v>
      </c>
      <c r="W765">
        <v>0</v>
      </c>
      <c r="Y765">
        <v>0</v>
      </c>
      <c r="Z765">
        <v>0</v>
      </c>
      <c r="AA765">
        <v>0</v>
      </c>
      <c r="AB765">
        <v>10000000</v>
      </c>
      <c r="AC765" t="s">
        <v>4059</v>
      </c>
      <c r="AD765" t="s">
        <v>4060</v>
      </c>
      <c r="AE765" t="s">
        <v>4061</v>
      </c>
      <c r="AF765" t="s">
        <v>4062</v>
      </c>
      <c r="AG765" t="s">
        <v>136</v>
      </c>
      <c r="AJ765" t="s">
        <v>1311</v>
      </c>
      <c r="AK765" t="s">
        <v>1312</v>
      </c>
      <c r="AL765" t="s">
        <v>1313</v>
      </c>
      <c r="AM765" t="s">
        <v>1314</v>
      </c>
    </row>
    <row r="766" spans="1:39" x14ac:dyDescent="0.3">
      <c r="A766" t="s">
        <v>24</v>
      </c>
      <c r="B766" t="s">
        <v>25</v>
      </c>
      <c r="C766" t="s">
        <v>26</v>
      </c>
      <c r="D766" t="s">
        <v>27</v>
      </c>
      <c r="E766" t="s">
        <v>28</v>
      </c>
      <c r="F766" t="s">
        <v>29</v>
      </c>
      <c r="G766" t="s">
        <v>115</v>
      </c>
      <c r="H766" t="s">
        <v>116</v>
      </c>
      <c r="I766" t="s">
        <v>117</v>
      </c>
      <c r="J766" t="s">
        <v>118</v>
      </c>
      <c r="K766" t="s">
        <v>320</v>
      </c>
      <c r="L766" t="s">
        <v>321</v>
      </c>
      <c r="M766" t="s">
        <v>322</v>
      </c>
      <c r="N766" t="s">
        <v>323</v>
      </c>
      <c r="O766" t="s">
        <v>133</v>
      </c>
      <c r="P766" t="s">
        <v>324</v>
      </c>
      <c r="Q766" t="s">
        <v>40</v>
      </c>
      <c r="R766" t="s">
        <v>325</v>
      </c>
      <c r="S766" t="s">
        <v>65</v>
      </c>
      <c r="T766" t="s">
        <v>66</v>
      </c>
      <c r="U766" t="s">
        <v>4063</v>
      </c>
      <c r="V766">
        <v>1500000</v>
      </c>
      <c r="W766">
        <v>0</v>
      </c>
      <c r="Y766">
        <v>0</v>
      </c>
      <c r="Z766">
        <v>0</v>
      </c>
      <c r="AA766">
        <v>0</v>
      </c>
      <c r="AB766">
        <v>1500000</v>
      </c>
      <c r="AC766" t="s">
        <v>4059</v>
      </c>
      <c r="AD766" t="s">
        <v>4064</v>
      </c>
      <c r="AE766" t="s">
        <v>4065</v>
      </c>
      <c r="AF766" t="s">
        <v>4066</v>
      </c>
      <c r="AG766" t="s">
        <v>136</v>
      </c>
      <c r="AJ766" t="s">
        <v>1311</v>
      </c>
      <c r="AK766" t="s">
        <v>1312</v>
      </c>
      <c r="AL766" t="s">
        <v>1480</v>
      </c>
      <c r="AM766" t="s">
        <v>1314</v>
      </c>
    </row>
    <row r="767" spans="1:39" x14ac:dyDescent="0.3">
      <c r="A767" t="s">
        <v>24</v>
      </c>
      <c r="B767" t="s">
        <v>25</v>
      </c>
      <c r="C767" t="s">
        <v>26</v>
      </c>
      <c r="D767" t="s">
        <v>27</v>
      </c>
      <c r="E767" t="s">
        <v>28</v>
      </c>
      <c r="F767" t="s">
        <v>29</v>
      </c>
      <c r="G767" t="s">
        <v>115</v>
      </c>
      <c r="H767" t="s">
        <v>116</v>
      </c>
      <c r="I767" t="s">
        <v>117</v>
      </c>
      <c r="J767" t="s">
        <v>118</v>
      </c>
      <c r="K767" t="s">
        <v>320</v>
      </c>
      <c r="L767" t="s">
        <v>321</v>
      </c>
      <c r="M767" t="s">
        <v>322</v>
      </c>
      <c r="N767" t="s">
        <v>323</v>
      </c>
      <c r="O767" t="s">
        <v>133</v>
      </c>
      <c r="P767" t="s">
        <v>324</v>
      </c>
      <c r="Q767" t="s">
        <v>40</v>
      </c>
      <c r="R767" t="s">
        <v>325</v>
      </c>
      <c r="S767" t="s">
        <v>65</v>
      </c>
      <c r="T767" t="s">
        <v>66</v>
      </c>
      <c r="U767" t="s">
        <v>4067</v>
      </c>
      <c r="V767">
        <v>1500000</v>
      </c>
      <c r="W767">
        <v>0</v>
      </c>
      <c r="Y767">
        <v>0</v>
      </c>
      <c r="Z767">
        <v>0</v>
      </c>
      <c r="AA767">
        <v>0</v>
      </c>
      <c r="AB767">
        <v>1500000</v>
      </c>
      <c r="AC767" t="s">
        <v>4059</v>
      </c>
      <c r="AD767" t="s">
        <v>4064</v>
      </c>
      <c r="AE767" t="s">
        <v>4068</v>
      </c>
      <c r="AF767" t="s">
        <v>4069</v>
      </c>
      <c r="AG767" t="s">
        <v>136</v>
      </c>
      <c r="AJ767" t="s">
        <v>1311</v>
      </c>
      <c r="AK767" t="s">
        <v>1312</v>
      </c>
      <c r="AL767" t="s">
        <v>1480</v>
      </c>
      <c r="AM767" t="s">
        <v>1314</v>
      </c>
    </row>
    <row r="768" spans="1:39" x14ac:dyDescent="0.3">
      <c r="A768" t="s">
        <v>24</v>
      </c>
      <c r="B768" t="s">
        <v>25</v>
      </c>
      <c r="C768" t="s">
        <v>26</v>
      </c>
      <c r="D768" t="s">
        <v>27</v>
      </c>
      <c r="E768" t="s">
        <v>28</v>
      </c>
      <c r="F768" t="s">
        <v>29</v>
      </c>
      <c r="G768" t="s">
        <v>115</v>
      </c>
      <c r="H768" t="s">
        <v>116</v>
      </c>
      <c r="I768" t="s">
        <v>117</v>
      </c>
      <c r="J768" t="s">
        <v>118</v>
      </c>
      <c r="K768" t="s">
        <v>320</v>
      </c>
      <c r="L768" t="s">
        <v>321</v>
      </c>
      <c r="M768" t="s">
        <v>322</v>
      </c>
      <c r="N768" t="s">
        <v>323</v>
      </c>
      <c r="O768" t="s">
        <v>133</v>
      </c>
      <c r="P768" t="s">
        <v>324</v>
      </c>
      <c r="Q768" t="s">
        <v>40</v>
      </c>
      <c r="R768" t="s">
        <v>325</v>
      </c>
      <c r="S768" t="s">
        <v>83</v>
      </c>
      <c r="T768" t="s">
        <v>84</v>
      </c>
      <c r="U768" t="s">
        <v>4070</v>
      </c>
      <c r="V768">
        <v>6000000</v>
      </c>
      <c r="W768">
        <v>0</v>
      </c>
      <c r="Y768">
        <v>0</v>
      </c>
      <c r="Z768">
        <v>0</v>
      </c>
      <c r="AA768">
        <v>0</v>
      </c>
      <c r="AB768">
        <v>6000000</v>
      </c>
      <c r="AC768" t="s">
        <v>4059</v>
      </c>
      <c r="AD768" t="s">
        <v>4071</v>
      </c>
      <c r="AE768" t="s">
        <v>4072</v>
      </c>
      <c r="AF768" t="s">
        <v>4073</v>
      </c>
      <c r="AG768" t="s">
        <v>136</v>
      </c>
      <c r="AJ768" t="s">
        <v>1311</v>
      </c>
      <c r="AK768" t="s">
        <v>1312</v>
      </c>
      <c r="AL768" t="s">
        <v>1485</v>
      </c>
      <c r="AM768" t="s">
        <v>1314</v>
      </c>
    </row>
    <row r="769" spans="1:39" x14ac:dyDescent="0.3">
      <c r="A769" t="s">
        <v>24</v>
      </c>
      <c r="B769" t="s">
        <v>25</v>
      </c>
      <c r="C769" t="s">
        <v>26</v>
      </c>
      <c r="D769" t="s">
        <v>27</v>
      </c>
      <c r="E769" t="s">
        <v>28</v>
      </c>
      <c r="F769" t="s">
        <v>29</v>
      </c>
      <c r="G769" t="s">
        <v>115</v>
      </c>
      <c r="H769" t="s">
        <v>116</v>
      </c>
      <c r="I769" t="s">
        <v>117</v>
      </c>
      <c r="J769" t="s">
        <v>118</v>
      </c>
      <c r="K769" t="s">
        <v>320</v>
      </c>
      <c r="L769" t="s">
        <v>321</v>
      </c>
      <c r="M769" t="s">
        <v>322</v>
      </c>
      <c r="N769" t="s">
        <v>323</v>
      </c>
      <c r="O769" t="s">
        <v>133</v>
      </c>
      <c r="P769" t="s">
        <v>324</v>
      </c>
      <c r="Q769" t="s">
        <v>40</v>
      </c>
      <c r="R769" t="s">
        <v>325</v>
      </c>
      <c r="S769" t="s">
        <v>137</v>
      </c>
      <c r="T769" t="s">
        <v>138</v>
      </c>
      <c r="U769" t="s">
        <v>4074</v>
      </c>
      <c r="V769">
        <v>10000000</v>
      </c>
      <c r="W769">
        <v>0</v>
      </c>
      <c r="Y769">
        <v>0</v>
      </c>
      <c r="Z769">
        <v>0</v>
      </c>
      <c r="AA769">
        <v>0</v>
      </c>
      <c r="AB769">
        <v>10000000</v>
      </c>
      <c r="AC769" t="s">
        <v>4059</v>
      </c>
      <c r="AD769" t="s">
        <v>4075</v>
      </c>
      <c r="AE769" t="s">
        <v>4076</v>
      </c>
      <c r="AF769" t="s">
        <v>4077</v>
      </c>
      <c r="AG769" t="s">
        <v>136</v>
      </c>
      <c r="AJ769" t="s">
        <v>1311</v>
      </c>
      <c r="AK769" t="s">
        <v>1312</v>
      </c>
      <c r="AL769" t="s">
        <v>2026</v>
      </c>
      <c r="AM769" t="s">
        <v>1314</v>
      </c>
    </row>
    <row r="770" spans="1:39" x14ac:dyDescent="0.3">
      <c r="A770" t="s">
        <v>24</v>
      </c>
      <c r="B770" t="s">
        <v>25</v>
      </c>
      <c r="C770" t="s">
        <v>26</v>
      </c>
      <c r="D770" t="s">
        <v>27</v>
      </c>
      <c r="E770" t="s">
        <v>28</v>
      </c>
      <c r="F770" t="s">
        <v>29</v>
      </c>
      <c r="G770" t="s">
        <v>115</v>
      </c>
      <c r="H770" t="s">
        <v>116</v>
      </c>
      <c r="I770" t="s">
        <v>117</v>
      </c>
      <c r="J770" t="s">
        <v>118</v>
      </c>
      <c r="K770" t="s">
        <v>320</v>
      </c>
      <c r="L770" t="s">
        <v>321</v>
      </c>
      <c r="M770" t="s">
        <v>322</v>
      </c>
      <c r="N770" t="s">
        <v>323</v>
      </c>
      <c r="O770" t="s">
        <v>133</v>
      </c>
      <c r="P770" t="s">
        <v>324</v>
      </c>
      <c r="Q770" t="s">
        <v>40</v>
      </c>
      <c r="R770" t="s">
        <v>325</v>
      </c>
      <c r="S770" t="s">
        <v>137</v>
      </c>
      <c r="T770" t="s">
        <v>138</v>
      </c>
      <c r="U770" t="s">
        <v>4078</v>
      </c>
      <c r="V770">
        <v>10000000</v>
      </c>
      <c r="W770">
        <v>0</v>
      </c>
      <c r="Y770">
        <v>0</v>
      </c>
      <c r="Z770">
        <v>0</v>
      </c>
      <c r="AA770">
        <v>0</v>
      </c>
      <c r="AB770">
        <v>10000000</v>
      </c>
      <c r="AC770" t="s">
        <v>4059</v>
      </c>
      <c r="AD770" t="s">
        <v>4075</v>
      </c>
      <c r="AE770" t="s">
        <v>4079</v>
      </c>
      <c r="AF770" t="s">
        <v>4080</v>
      </c>
      <c r="AG770" t="s">
        <v>136</v>
      </c>
      <c r="AJ770" t="s">
        <v>1311</v>
      </c>
      <c r="AK770" t="s">
        <v>1312</v>
      </c>
      <c r="AL770" t="s">
        <v>2026</v>
      </c>
      <c r="AM770" t="s">
        <v>1314</v>
      </c>
    </row>
    <row r="771" spans="1:39" x14ac:dyDescent="0.3">
      <c r="A771" t="s">
        <v>24</v>
      </c>
      <c r="B771" t="s">
        <v>25</v>
      </c>
      <c r="C771" t="s">
        <v>26</v>
      </c>
      <c r="D771" t="s">
        <v>27</v>
      </c>
      <c r="E771" t="s">
        <v>28</v>
      </c>
      <c r="F771" t="s">
        <v>29</v>
      </c>
      <c r="G771" t="s">
        <v>115</v>
      </c>
      <c r="H771" t="s">
        <v>116</v>
      </c>
      <c r="I771" t="s">
        <v>117</v>
      </c>
      <c r="J771" t="s">
        <v>118</v>
      </c>
      <c r="K771" t="s">
        <v>320</v>
      </c>
      <c r="L771" t="s">
        <v>321</v>
      </c>
      <c r="M771" t="s">
        <v>322</v>
      </c>
      <c r="N771" t="s">
        <v>323</v>
      </c>
      <c r="O771" t="s">
        <v>133</v>
      </c>
      <c r="P771" t="s">
        <v>324</v>
      </c>
      <c r="Q771" t="s">
        <v>40</v>
      </c>
      <c r="R771" t="s">
        <v>325</v>
      </c>
      <c r="S771" t="s">
        <v>45</v>
      </c>
      <c r="T771" t="s">
        <v>46</v>
      </c>
      <c r="U771" t="s">
        <v>4081</v>
      </c>
      <c r="V771">
        <v>10000000</v>
      </c>
      <c r="W771">
        <v>0</v>
      </c>
      <c r="Y771">
        <v>0</v>
      </c>
      <c r="Z771">
        <v>0</v>
      </c>
      <c r="AA771">
        <v>0</v>
      </c>
      <c r="AB771">
        <v>10000000</v>
      </c>
      <c r="AC771" t="s">
        <v>4059</v>
      </c>
      <c r="AD771" t="s">
        <v>4082</v>
      </c>
      <c r="AE771" t="s">
        <v>4083</v>
      </c>
      <c r="AF771" t="s">
        <v>4084</v>
      </c>
      <c r="AG771" t="s">
        <v>136</v>
      </c>
      <c r="AJ771" t="s">
        <v>1311</v>
      </c>
      <c r="AK771" t="s">
        <v>1312</v>
      </c>
      <c r="AL771" t="s">
        <v>1331</v>
      </c>
      <c r="AM771" t="s">
        <v>1314</v>
      </c>
    </row>
    <row r="772" spans="1:39" x14ac:dyDescent="0.3">
      <c r="A772" t="s">
        <v>24</v>
      </c>
      <c r="B772" t="s">
        <v>25</v>
      </c>
      <c r="C772" t="s">
        <v>26</v>
      </c>
      <c r="D772" t="s">
        <v>27</v>
      </c>
      <c r="E772" t="s">
        <v>28</v>
      </c>
      <c r="F772" t="s">
        <v>29</v>
      </c>
      <c r="G772" t="s">
        <v>115</v>
      </c>
      <c r="H772" t="s">
        <v>116</v>
      </c>
      <c r="I772" t="s">
        <v>117</v>
      </c>
      <c r="J772" t="s">
        <v>118</v>
      </c>
      <c r="K772" t="s">
        <v>320</v>
      </c>
      <c r="L772" t="s">
        <v>321</v>
      </c>
      <c r="M772" t="s">
        <v>322</v>
      </c>
      <c r="N772" t="s">
        <v>323</v>
      </c>
      <c r="O772" t="s">
        <v>133</v>
      </c>
      <c r="P772" t="s">
        <v>324</v>
      </c>
      <c r="Q772" t="s">
        <v>40</v>
      </c>
      <c r="R772" t="s">
        <v>325</v>
      </c>
      <c r="S772" t="s">
        <v>45</v>
      </c>
      <c r="T772" t="s">
        <v>46</v>
      </c>
      <c r="U772" t="s">
        <v>4085</v>
      </c>
      <c r="V772">
        <v>9000000</v>
      </c>
      <c r="W772">
        <v>0</v>
      </c>
      <c r="Y772">
        <v>0</v>
      </c>
      <c r="Z772">
        <v>0</v>
      </c>
      <c r="AA772">
        <v>0</v>
      </c>
      <c r="AB772">
        <v>9000000</v>
      </c>
      <c r="AC772" t="s">
        <v>4059</v>
      </c>
      <c r="AD772" t="s">
        <v>4082</v>
      </c>
      <c r="AE772" t="s">
        <v>4086</v>
      </c>
      <c r="AF772" t="s">
        <v>4087</v>
      </c>
      <c r="AG772" t="s">
        <v>136</v>
      </c>
      <c r="AJ772" t="s">
        <v>1311</v>
      </c>
      <c r="AK772" t="s">
        <v>1312</v>
      </c>
      <c r="AL772" t="s">
        <v>1331</v>
      </c>
      <c r="AM772" t="s">
        <v>1314</v>
      </c>
    </row>
    <row r="773" spans="1:39" x14ac:dyDescent="0.3">
      <c r="A773" t="s">
        <v>24</v>
      </c>
      <c r="B773" t="s">
        <v>25</v>
      </c>
      <c r="C773" t="s">
        <v>26</v>
      </c>
      <c r="D773" t="s">
        <v>27</v>
      </c>
      <c r="E773" t="s">
        <v>28</v>
      </c>
      <c r="F773" t="s">
        <v>29</v>
      </c>
      <c r="G773" t="s">
        <v>115</v>
      </c>
      <c r="H773" t="s">
        <v>116</v>
      </c>
      <c r="I773" t="s">
        <v>117</v>
      </c>
      <c r="J773" t="s">
        <v>118</v>
      </c>
      <c r="K773" t="s">
        <v>320</v>
      </c>
      <c r="L773" t="s">
        <v>321</v>
      </c>
      <c r="M773" t="s">
        <v>322</v>
      </c>
      <c r="N773" t="s">
        <v>323</v>
      </c>
      <c r="O773" t="s">
        <v>133</v>
      </c>
      <c r="P773" t="s">
        <v>324</v>
      </c>
      <c r="Q773" t="s">
        <v>40</v>
      </c>
      <c r="R773" t="s">
        <v>325</v>
      </c>
      <c r="S773" t="s">
        <v>57</v>
      </c>
      <c r="T773" t="s">
        <v>58</v>
      </c>
      <c r="U773" t="s">
        <v>4088</v>
      </c>
      <c r="V773">
        <v>20000000</v>
      </c>
      <c r="W773">
        <v>0</v>
      </c>
      <c r="Y773">
        <v>0</v>
      </c>
      <c r="Z773">
        <v>0</v>
      </c>
      <c r="AA773">
        <v>0</v>
      </c>
      <c r="AB773">
        <v>20000000</v>
      </c>
      <c r="AC773" t="s">
        <v>4059</v>
      </c>
      <c r="AD773" t="s">
        <v>4089</v>
      </c>
      <c r="AE773" t="s">
        <v>4090</v>
      </c>
      <c r="AF773" t="s">
        <v>4091</v>
      </c>
      <c r="AG773" t="s">
        <v>136</v>
      </c>
      <c r="AJ773" t="s">
        <v>1311</v>
      </c>
      <c r="AK773" t="s">
        <v>1312</v>
      </c>
      <c r="AL773" t="s">
        <v>1331</v>
      </c>
      <c r="AM773" t="s">
        <v>1314</v>
      </c>
    </row>
    <row r="774" spans="1:39" x14ac:dyDescent="0.3">
      <c r="A774" t="s">
        <v>24</v>
      </c>
      <c r="B774" t="s">
        <v>25</v>
      </c>
      <c r="C774" t="s">
        <v>26</v>
      </c>
      <c r="D774" t="s">
        <v>27</v>
      </c>
      <c r="E774" t="s">
        <v>28</v>
      </c>
      <c r="F774" t="s">
        <v>29</v>
      </c>
      <c r="G774" t="s">
        <v>115</v>
      </c>
      <c r="H774" t="s">
        <v>116</v>
      </c>
      <c r="I774" t="s">
        <v>117</v>
      </c>
      <c r="J774" t="s">
        <v>118</v>
      </c>
      <c r="K774" t="s">
        <v>320</v>
      </c>
      <c r="L774" t="s">
        <v>321</v>
      </c>
      <c r="M774" t="s">
        <v>322</v>
      </c>
      <c r="N774" t="s">
        <v>323</v>
      </c>
      <c r="O774" t="s">
        <v>133</v>
      </c>
      <c r="P774" t="s">
        <v>324</v>
      </c>
      <c r="Q774" t="s">
        <v>40</v>
      </c>
      <c r="R774" t="s">
        <v>325</v>
      </c>
      <c r="S774" t="s">
        <v>57</v>
      </c>
      <c r="T774" t="s">
        <v>58</v>
      </c>
      <c r="U774" t="s">
        <v>4092</v>
      </c>
      <c r="V774">
        <v>20000000</v>
      </c>
      <c r="W774">
        <v>0</v>
      </c>
      <c r="Y774">
        <v>0</v>
      </c>
      <c r="Z774">
        <v>0</v>
      </c>
      <c r="AA774">
        <v>0</v>
      </c>
      <c r="AB774">
        <v>20000000</v>
      </c>
      <c r="AC774" t="s">
        <v>4059</v>
      </c>
      <c r="AD774" t="s">
        <v>4089</v>
      </c>
      <c r="AE774" t="s">
        <v>4093</v>
      </c>
      <c r="AF774" t="s">
        <v>4094</v>
      </c>
      <c r="AG774" t="s">
        <v>136</v>
      </c>
      <c r="AJ774" t="s">
        <v>1311</v>
      </c>
      <c r="AK774" t="s">
        <v>1312</v>
      </c>
      <c r="AL774" t="s">
        <v>1331</v>
      </c>
      <c r="AM774" t="s">
        <v>1314</v>
      </c>
    </row>
    <row r="775" spans="1:39" x14ac:dyDescent="0.3">
      <c r="A775" t="s">
        <v>24</v>
      </c>
      <c r="B775" t="s">
        <v>25</v>
      </c>
      <c r="C775" t="s">
        <v>26</v>
      </c>
      <c r="D775" t="s">
        <v>27</v>
      </c>
      <c r="E775" t="s">
        <v>28</v>
      </c>
      <c r="F775" t="s">
        <v>29</v>
      </c>
      <c r="G775" t="s">
        <v>115</v>
      </c>
      <c r="H775" t="s">
        <v>116</v>
      </c>
      <c r="I775" t="s">
        <v>117</v>
      </c>
      <c r="J775" t="s">
        <v>118</v>
      </c>
      <c r="K775" t="s">
        <v>320</v>
      </c>
      <c r="L775" t="s">
        <v>321</v>
      </c>
      <c r="M775" t="s">
        <v>322</v>
      </c>
      <c r="N775" t="s">
        <v>323</v>
      </c>
      <c r="O775" t="s">
        <v>133</v>
      </c>
      <c r="P775" t="s">
        <v>324</v>
      </c>
      <c r="Q775" t="s">
        <v>40</v>
      </c>
      <c r="R775" t="s">
        <v>325</v>
      </c>
      <c r="S775" t="s">
        <v>47</v>
      </c>
      <c r="T775" t="s">
        <v>48</v>
      </c>
      <c r="U775" t="s">
        <v>4095</v>
      </c>
      <c r="V775">
        <v>30000000</v>
      </c>
      <c r="W775">
        <v>0</v>
      </c>
      <c r="Y775">
        <v>0</v>
      </c>
      <c r="Z775">
        <v>0</v>
      </c>
      <c r="AA775">
        <v>0</v>
      </c>
      <c r="AB775">
        <v>30000000</v>
      </c>
      <c r="AC775" t="s">
        <v>4059</v>
      </c>
      <c r="AD775" t="s">
        <v>4096</v>
      </c>
      <c r="AE775" t="s">
        <v>4097</v>
      </c>
      <c r="AF775" t="s">
        <v>4098</v>
      </c>
      <c r="AG775" t="s">
        <v>136</v>
      </c>
      <c r="AJ775" t="s">
        <v>1311</v>
      </c>
      <c r="AK775" t="s">
        <v>1312</v>
      </c>
      <c r="AL775" t="s">
        <v>1336</v>
      </c>
      <c r="AM775" t="s">
        <v>1314</v>
      </c>
    </row>
    <row r="776" spans="1:39" x14ac:dyDescent="0.3">
      <c r="A776" t="s">
        <v>24</v>
      </c>
      <c r="B776" t="s">
        <v>25</v>
      </c>
      <c r="C776" t="s">
        <v>26</v>
      </c>
      <c r="D776" t="s">
        <v>27</v>
      </c>
      <c r="E776" t="s">
        <v>28</v>
      </c>
      <c r="F776" t="s">
        <v>29</v>
      </c>
      <c r="G776" t="s">
        <v>115</v>
      </c>
      <c r="H776" t="s">
        <v>116</v>
      </c>
      <c r="I776" t="s">
        <v>117</v>
      </c>
      <c r="J776" t="s">
        <v>118</v>
      </c>
      <c r="K776" t="s">
        <v>320</v>
      </c>
      <c r="L776" t="s">
        <v>321</v>
      </c>
      <c r="M776" t="s">
        <v>322</v>
      </c>
      <c r="N776" t="s">
        <v>323</v>
      </c>
      <c r="O776" t="s">
        <v>133</v>
      </c>
      <c r="P776" t="s">
        <v>324</v>
      </c>
      <c r="Q776" t="s">
        <v>40</v>
      </c>
      <c r="R776" t="s">
        <v>325</v>
      </c>
      <c r="S776" t="s">
        <v>47</v>
      </c>
      <c r="T776" t="s">
        <v>48</v>
      </c>
      <c r="U776" t="s">
        <v>4099</v>
      </c>
      <c r="V776">
        <v>220000000</v>
      </c>
      <c r="W776">
        <v>0</v>
      </c>
      <c r="Y776">
        <v>0</v>
      </c>
      <c r="Z776">
        <v>0</v>
      </c>
      <c r="AA776">
        <v>0</v>
      </c>
      <c r="AB776">
        <v>220000000</v>
      </c>
      <c r="AC776" t="s">
        <v>4059</v>
      </c>
      <c r="AD776" t="s">
        <v>4096</v>
      </c>
      <c r="AE776" t="s">
        <v>4100</v>
      </c>
      <c r="AF776" t="s">
        <v>4101</v>
      </c>
      <c r="AG776" t="s">
        <v>136</v>
      </c>
      <c r="AJ776" t="s">
        <v>1311</v>
      </c>
      <c r="AK776" t="s">
        <v>1312</v>
      </c>
      <c r="AL776" t="s">
        <v>1336</v>
      </c>
      <c r="AM776" t="s">
        <v>1314</v>
      </c>
    </row>
    <row r="777" spans="1:39" x14ac:dyDescent="0.3">
      <c r="A777" t="s">
        <v>24</v>
      </c>
      <c r="B777" t="s">
        <v>25</v>
      </c>
      <c r="C777" t="s">
        <v>26</v>
      </c>
      <c r="D777" t="s">
        <v>27</v>
      </c>
      <c r="E777" t="s">
        <v>28</v>
      </c>
      <c r="F777" t="s">
        <v>29</v>
      </c>
      <c r="G777" t="s">
        <v>115</v>
      </c>
      <c r="H777" t="s">
        <v>116</v>
      </c>
      <c r="I777" t="s">
        <v>117</v>
      </c>
      <c r="J777" t="s">
        <v>118</v>
      </c>
      <c r="K777" t="s">
        <v>320</v>
      </c>
      <c r="L777" t="s">
        <v>321</v>
      </c>
      <c r="M777" t="s">
        <v>322</v>
      </c>
      <c r="N777" t="s">
        <v>323</v>
      </c>
      <c r="O777" t="s">
        <v>133</v>
      </c>
      <c r="P777" t="s">
        <v>324</v>
      </c>
      <c r="Q777" t="s">
        <v>40</v>
      </c>
      <c r="R777" t="s">
        <v>325</v>
      </c>
      <c r="S777" t="s">
        <v>74</v>
      </c>
      <c r="T777" t="s">
        <v>75</v>
      </c>
      <c r="U777" t="s">
        <v>4102</v>
      </c>
      <c r="V777">
        <v>1500000</v>
      </c>
      <c r="W777">
        <v>0</v>
      </c>
      <c r="Y777">
        <v>0</v>
      </c>
      <c r="Z777">
        <v>0</v>
      </c>
      <c r="AA777">
        <v>0</v>
      </c>
      <c r="AB777">
        <v>1500000</v>
      </c>
      <c r="AC777" t="s">
        <v>4059</v>
      </c>
      <c r="AD777" t="s">
        <v>4103</v>
      </c>
      <c r="AE777" t="s">
        <v>4104</v>
      </c>
      <c r="AF777" t="s">
        <v>4105</v>
      </c>
      <c r="AG777" t="s">
        <v>136</v>
      </c>
      <c r="AJ777" t="s">
        <v>1311</v>
      </c>
      <c r="AK777" t="s">
        <v>1312</v>
      </c>
      <c r="AL777" t="s">
        <v>1336</v>
      </c>
      <c r="AM777" t="s">
        <v>1314</v>
      </c>
    </row>
    <row r="778" spans="1:39" x14ac:dyDescent="0.3">
      <c r="A778" t="s">
        <v>24</v>
      </c>
      <c r="B778" t="s">
        <v>25</v>
      </c>
      <c r="C778" t="s">
        <v>26</v>
      </c>
      <c r="D778" t="s">
        <v>27</v>
      </c>
      <c r="E778" t="s">
        <v>28</v>
      </c>
      <c r="F778" t="s">
        <v>29</v>
      </c>
      <c r="G778" t="s">
        <v>115</v>
      </c>
      <c r="H778" t="s">
        <v>116</v>
      </c>
      <c r="I778" t="s">
        <v>117</v>
      </c>
      <c r="J778" t="s">
        <v>118</v>
      </c>
      <c r="K778" t="s">
        <v>320</v>
      </c>
      <c r="L778" t="s">
        <v>321</v>
      </c>
      <c r="M778" t="s">
        <v>322</v>
      </c>
      <c r="N778" t="s">
        <v>323</v>
      </c>
      <c r="O778" t="s">
        <v>133</v>
      </c>
      <c r="P778" t="s">
        <v>324</v>
      </c>
      <c r="Q778" t="s">
        <v>40</v>
      </c>
      <c r="R778" t="s">
        <v>325</v>
      </c>
      <c r="S778" t="s">
        <v>74</v>
      </c>
      <c r="T778" t="s">
        <v>75</v>
      </c>
      <c r="U778" t="s">
        <v>4106</v>
      </c>
      <c r="V778">
        <v>2100000</v>
      </c>
      <c r="W778">
        <v>0</v>
      </c>
      <c r="Y778">
        <v>0</v>
      </c>
      <c r="Z778">
        <v>0</v>
      </c>
      <c r="AA778">
        <v>0</v>
      </c>
      <c r="AB778">
        <v>2100000</v>
      </c>
      <c r="AC778" t="s">
        <v>4059</v>
      </c>
      <c r="AD778" t="s">
        <v>4103</v>
      </c>
      <c r="AE778" t="s">
        <v>4107</v>
      </c>
      <c r="AF778" t="s">
        <v>4108</v>
      </c>
      <c r="AG778" t="s">
        <v>136</v>
      </c>
      <c r="AJ778" t="s">
        <v>1311</v>
      </c>
      <c r="AK778" t="s">
        <v>1312</v>
      </c>
      <c r="AL778" t="s">
        <v>1336</v>
      </c>
      <c r="AM778" t="s">
        <v>1314</v>
      </c>
    </row>
    <row r="779" spans="1:39" x14ac:dyDescent="0.3">
      <c r="A779" t="s">
        <v>24</v>
      </c>
      <c r="B779" t="s">
        <v>25</v>
      </c>
      <c r="C779" t="s">
        <v>26</v>
      </c>
      <c r="D779" t="s">
        <v>27</v>
      </c>
      <c r="E779" t="s">
        <v>28</v>
      </c>
      <c r="F779" t="s">
        <v>29</v>
      </c>
      <c r="G779" t="s">
        <v>115</v>
      </c>
      <c r="H779" t="s">
        <v>116</v>
      </c>
      <c r="I779" t="s">
        <v>117</v>
      </c>
      <c r="J779" t="s">
        <v>118</v>
      </c>
      <c r="K779" t="s">
        <v>320</v>
      </c>
      <c r="L779" t="s">
        <v>321</v>
      </c>
      <c r="M779" t="s">
        <v>322</v>
      </c>
      <c r="N779" t="s">
        <v>323</v>
      </c>
      <c r="O779" t="s">
        <v>133</v>
      </c>
      <c r="P779" t="s">
        <v>324</v>
      </c>
      <c r="Q779" t="s">
        <v>51</v>
      </c>
      <c r="R779" t="s">
        <v>326</v>
      </c>
      <c r="S779" t="s">
        <v>42</v>
      </c>
      <c r="T779" t="s">
        <v>43</v>
      </c>
      <c r="U779" t="s">
        <v>4109</v>
      </c>
      <c r="V779">
        <v>39000000</v>
      </c>
      <c r="W779">
        <v>0</v>
      </c>
      <c r="Y779">
        <v>38500000</v>
      </c>
      <c r="Z779">
        <v>38500000</v>
      </c>
      <c r="AA779">
        <v>0.98717948717948723</v>
      </c>
      <c r="AB779">
        <v>500000</v>
      </c>
      <c r="AC779" t="s">
        <v>4110</v>
      </c>
      <c r="AD779" t="s">
        <v>4111</v>
      </c>
      <c r="AE779" t="s">
        <v>4112</v>
      </c>
      <c r="AF779" t="s">
        <v>4113</v>
      </c>
      <c r="AG779" t="s">
        <v>136</v>
      </c>
      <c r="AJ779" t="s">
        <v>1311</v>
      </c>
      <c r="AK779" t="s">
        <v>1312</v>
      </c>
      <c r="AL779" t="s">
        <v>1313</v>
      </c>
      <c r="AM779" t="s">
        <v>1314</v>
      </c>
    </row>
    <row r="780" spans="1:39" x14ac:dyDescent="0.3">
      <c r="A780" t="s">
        <v>24</v>
      </c>
      <c r="B780" t="s">
        <v>25</v>
      </c>
      <c r="C780" t="s">
        <v>26</v>
      </c>
      <c r="D780" t="s">
        <v>27</v>
      </c>
      <c r="E780" t="s">
        <v>28</v>
      </c>
      <c r="F780" t="s">
        <v>29</v>
      </c>
      <c r="G780" t="s">
        <v>115</v>
      </c>
      <c r="H780" t="s">
        <v>116</v>
      </c>
      <c r="I780" t="s">
        <v>117</v>
      </c>
      <c r="J780" t="s">
        <v>118</v>
      </c>
      <c r="K780" t="s">
        <v>320</v>
      </c>
      <c r="L780" t="s">
        <v>321</v>
      </c>
      <c r="M780" t="s">
        <v>322</v>
      </c>
      <c r="N780" t="s">
        <v>323</v>
      </c>
      <c r="O780" t="s">
        <v>133</v>
      </c>
      <c r="P780" t="s">
        <v>324</v>
      </c>
      <c r="Q780" t="s">
        <v>51</v>
      </c>
      <c r="R780" t="s">
        <v>326</v>
      </c>
      <c r="S780" t="s">
        <v>42</v>
      </c>
      <c r="T780" t="s">
        <v>43</v>
      </c>
      <c r="U780" t="s">
        <v>4114</v>
      </c>
      <c r="V780">
        <v>2000000</v>
      </c>
      <c r="W780">
        <v>0</v>
      </c>
      <c r="Y780">
        <v>0</v>
      </c>
      <c r="Z780">
        <v>0</v>
      </c>
      <c r="AA780">
        <v>0</v>
      </c>
      <c r="AB780">
        <v>2000000</v>
      </c>
      <c r="AC780" t="s">
        <v>4110</v>
      </c>
      <c r="AD780" t="s">
        <v>4111</v>
      </c>
      <c r="AE780" t="s">
        <v>4115</v>
      </c>
      <c r="AF780" t="s">
        <v>4116</v>
      </c>
      <c r="AG780" t="s">
        <v>136</v>
      </c>
      <c r="AJ780" t="s">
        <v>1311</v>
      </c>
      <c r="AK780" t="s">
        <v>1312</v>
      </c>
      <c r="AL780" t="s">
        <v>1313</v>
      </c>
      <c r="AM780" t="s">
        <v>1314</v>
      </c>
    </row>
    <row r="781" spans="1:39" x14ac:dyDescent="0.3">
      <c r="A781" t="s">
        <v>24</v>
      </c>
      <c r="B781" t="s">
        <v>25</v>
      </c>
      <c r="C781" t="s">
        <v>26</v>
      </c>
      <c r="D781" t="s">
        <v>27</v>
      </c>
      <c r="E781" t="s">
        <v>28</v>
      </c>
      <c r="F781" t="s">
        <v>29</v>
      </c>
      <c r="G781" t="s">
        <v>115</v>
      </c>
      <c r="H781" t="s">
        <v>116</v>
      </c>
      <c r="I781" t="s">
        <v>117</v>
      </c>
      <c r="J781" t="s">
        <v>118</v>
      </c>
      <c r="K781" t="s">
        <v>320</v>
      </c>
      <c r="L781" t="s">
        <v>321</v>
      </c>
      <c r="M781" t="s">
        <v>322</v>
      </c>
      <c r="N781" t="s">
        <v>323</v>
      </c>
      <c r="O781" t="s">
        <v>133</v>
      </c>
      <c r="P781" t="s">
        <v>324</v>
      </c>
      <c r="Q781" t="s">
        <v>51</v>
      </c>
      <c r="R781" t="s">
        <v>326</v>
      </c>
      <c r="S781" t="s">
        <v>57</v>
      </c>
      <c r="T781" t="s">
        <v>58</v>
      </c>
      <c r="U781" t="s">
        <v>4117</v>
      </c>
      <c r="V781">
        <v>195000000</v>
      </c>
      <c r="W781">
        <v>0</v>
      </c>
      <c r="Y781">
        <v>0</v>
      </c>
      <c r="Z781">
        <v>195000000</v>
      </c>
      <c r="AA781">
        <v>1</v>
      </c>
      <c r="AB781">
        <v>0</v>
      </c>
      <c r="AC781" t="s">
        <v>4110</v>
      </c>
      <c r="AD781" t="s">
        <v>4118</v>
      </c>
      <c r="AE781" t="s">
        <v>4119</v>
      </c>
      <c r="AF781" t="s">
        <v>4120</v>
      </c>
      <c r="AG781" t="s">
        <v>136</v>
      </c>
      <c r="AJ781" t="s">
        <v>1311</v>
      </c>
      <c r="AK781" t="s">
        <v>1312</v>
      </c>
      <c r="AL781" t="s">
        <v>1331</v>
      </c>
      <c r="AM781" t="s">
        <v>1314</v>
      </c>
    </row>
    <row r="782" spans="1:39" x14ac:dyDescent="0.3">
      <c r="A782" t="s">
        <v>24</v>
      </c>
      <c r="B782" t="s">
        <v>25</v>
      </c>
      <c r="C782" t="s">
        <v>26</v>
      </c>
      <c r="D782" t="s">
        <v>27</v>
      </c>
      <c r="E782" t="s">
        <v>28</v>
      </c>
      <c r="F782" t="s">
        <v>29</v>
      </c>
      <c r="G782" t="s">
        <v>115</v>
      </c>
      <c r="H782" t="s">
        <v>116</v>
      </c>
      <c r="I782" t="s">
        <v>117</v>
      </c>
      <c r="J782" t="s">
        <v>118</v>
      </c>
      <c r="K782" t="s">
        <v>320</v>
      </c>
      <c r="L782" t="s">
        <v>321</v>
      </c>
      <c r="M782" t="s">
        <v>322</v>
      </c>
      <c r="N782" t="s">
        <v>323</v>
      </c>
      <c r="O782" t="s">
        <v>133</v>
      </c>
      <c r="P782" t="s">
        <v>324</v>
      </c>
      <c r="Q782" t="s">
        <v>51</v>
      </c>
      <c r="R782" t="s">
        <v>326</v>
      </c>
      <c r="S782" t="s">
        <v>47</v>
      </c>
      <c r="T782" t="s">
        <v>48</v>
      </c>
      <c r="U782" t="s">
        <v>4121</v>
      </c>
      <c r="V782">
        <v>210000000</v>
      </c>
      <c r="W782">
        <v>0</v>
      </c>
      <c r="Y782">
        <v>0</v>
      </c>
      <c r="Z782">
        <v>93138974</v>
      </c>
      <c r="AA782">
        <v>0.44351892380952379</v>
      </c>
      <c r="AB782">
        <v>116861026</v>
      </c>
      <c r="AC782" t="s">
        <v>4110</v>
      </c>
      <c r="AD782" t="s">
        <v>4122</v>
      </c>
      <c r="AE782" t="s">
        <v>4123</v>
      </c>
      <c r="AF782" t="s">
        <v>4124</v>
      </c>
      <c r="AG782" t="s">
        <v>136</v>
      </c>
      <c r="AJ782" t="s">
        <v>1311</v>
      </c>
      <c r="AK782" t="s">
        <v>1312</v>
      </c>
      <c r="AL782" t="s">
        <v>1336</v>
      </c>
      <c r="AM782" t="s">
        <v>1314</v>
      </c>
    </row>
    <row r="783" spans="1:39" x14ac:dyDescent="0.3">
      <c r="A783" t="s">
        <v>24</v>
      </c>
      <c r="B783" t="s">
        <v>25</v>
      </c>
      <c r="C783" t="s">
        <v>26</v>
      </c>
      <c r="D783" t="s">
        <v>27</v>
      </c>
      <c r="E783" t="s">
        <v>28</v>
      </c>
      <c r="F783" t="s">
        <v>29</v>
      </c>
      <c r="G783" t="s">
        <v>115</v>
      </c>
      <c r="H783" t="s">
        <v>116</v>
      </c>
      <c r="I783" t="s">
        <v>117</v>
      </c>
      <c r="J783" t="s">
        <v>118</v>
      </c>
      <c r="K783" t="s">
        <v>320</v>
      </c>
      <c r="L783" t="s">
        <v>321</v>
      </c>
      <c r="M783" t="s">
        <v>322</v>
      </c>
      <c r="N783" t="s">
        <v>323</v>
      </c>
      <c r="O783" t="s">
        <v>155</v>
      </c>
      <c r="P783" t="s">
        <v>327</v>
      </c>
      <c r="Q783" t="s">
        <v>40</v>
      </c>
      <c r="R783" t="s">
        <v>328</v>
      </c>
      <c r="S783" t="s">
        <v>42</v>
      </c>
      <c r="T783" t="s">
        <v>43</v>
      </c>
      <c r="U783" t="s">
        <v>4125</v>
      </c>
      <c r="V783">
        <v>20000000</v>
      </c>
      <c r="W783">
        <v>0</v>
      </c>
      <c r="Y783">
        <v>0</v>
      </c>
      <c r="Z783">
        <v>0</v>
      </c>
      <c r="AA783">
        <v>0</v>
      </c>
      <c r="AB783">
        <v>20000000</v>
      </c>
      <c r="AC783" t="s">
        <v>4126</v>
      </c>
      <c r="AD783" t="s">
        <v>4127</v>
      </c>
      <c r="AE783" t="s">
        <v>4128</v>
      </c>
      <c r="AF783" t="s">
        <v>4129</v>
      </c>
      <c r="AG783" t="s">
        <v>136</v>
      </c>
      <c r="AJ783" t="s">
        <v>1311</v>
      </c>
      <c r="AK783" t="s">
        <v>1312</v>
      </c>
      <c r="AL783" t="s">
        <v>1313</v>
      </c>
      <c r="AM783" t="s">
        <v>1314</v>
      </c>
    </row>
    <row r="784" spans="1:39" x14ac:dyDescent="0.3">
      <c r="A784" t="s">
        <v>24</v>
      </c>
      <c r="B784" t="s">
        <v>25</v>
      </c>
      <c r="C784" t="s">
        <v>26</v>
      </c>
      <c r="D784" t="s">
        <v>27</v>
      </c>
      <c r="E784" t="s">
        <v>28</v>
      </c>
      <c r="F784" t="s">
        <v>29</v>
      </c>
      <c r="G784" t="s">
        <v>115</v>
      </c>
      <c r="H784" t="s">
        <v>116</v>
      </c>
      <c r="I784" t="s">
        <v>117</v>
      </c>
      <c r="J784" t="s">
        <v>118</v>
      </c>
      <c r="K784" t="s">
        <v>320</v>
      </c>
      <c r="L784" t="s">
        <v>321</v>
      </c>
      <c r="M784" t="s">
        <v>322</v>
      </c>
      <c r="N784" t="s">
        <v>323</v>
      </c>
      <c r="O784" t="s">
        <v>155</v>
      </c>
      <c r="P784" t="s">
        <v>327</v>
      </c>
      <c r="Q784" t="s">
        <v>40</v>
      </c>
      <c r="R784" t="s">
        <v>328</v>
      </c>
      <c r="S784" t="s">
        <v>42</v>
      </c>
      <c r="T784" t="s">
        <v>43</v>
      </c>
      <c r="U784" t="s">
        <v>4130</v>
      </c>
      <c r="V784">
        <v>21000000</v>
      </c>
      <c r="W784">
        <v>0</v>
      </c>
      <c r="Y784">
        <v>0</v>
      </c>
      <c r="Z784">
        <v>0</v>
      </c>
      <c r="AA784">
        <v>0</v>
      </c>
      <c r="AB784">
        <v>21000000</v>
      </c>
      <c r="AC784" t="s">
        <v>4126</v>
      </c>
      <c r="AD784" t="s">
        <v>4127</v>
      </c>
      <c r="AE784" t="s">
        <v>4131</v>
      </c>
      <c r="AF784" t="s">
        <v>4132</v>
      </c>
      <c r="AG784" t="s">
        <v>136</v>
      </c>
      <c r="AJ784" t="s">
        <v>1311</v>
      </c>
      <c r="AK784" t="s">
        <v>1312</v>
      </c>
      <c r="AL784" t="s">
        <v>1313</v>
      </c>
      <c r="AM784" t="s">
        <v>1314</v>
      </c>
    </row>
    <row r="785" spans="1:39" x14ac:dyDescent="0.3">
      <c r="A785" t="s">
        <v>24</v>
      </c>
      <c r="B785" t="s">
        <v>25</v>
      </c>
      <c r="C785" t="s">
        <v>26</v>
      </c>
      <c r="D785" t="s">
        <v>27</v>
      </c>
      <c r="E785" t="s">
        <v>28</v>
      </c>
      <c r="F785" t="s">
        <v>29</v>
      </c>
      <c r="G785" t="s">
        <v>115</v>
      </c>
      <c r="H785" t="s">
        <v>116</v>
      </c>
      <c r="I785" t="s">
        <v>117</v>
      </c>
      <c r="J785" t="s">
        <v>118</v>
      </c>
      <c r="K785" t="s">
        <v>320</v>
      </c>
      <c r="L785" t="s">
        <v>321</v>
      </c>
      <c r="M785" t="s">
        <v>322</v>
      </c>
      <c r="N785" t="s">
        <v>323</v>
      </c>
      <c r="O785" t="s">
        <v>155</v>
      </c>
      <c r="P785" t="s">
        <v>327</v>
      </c>
      <c r="Q785" t="s">
        <v>40</v>
      </c>
      <c r="R785" t="s">
        <v>328</v>
      </c>
      <c r="S785" t="s">
        <v>42</v>
      </c>
      <c r="T785" t="s">
        <v>43</v>
      </c>
      <c r="U785" t="s">
        <v>4133</v>
      </c>
      <c r="V785">
        <v>4000000</v>
      </c>
      <c r="W785">
        <v>0</v>
      </c>
      <c r="Y785">
        <v>0</v>
      </c>
      <c r="Z785">
        <v>0</v>
      </c>
      <c r="AA785">
        <v>0</v>
      </c>
      <c r="AB785">
        <v>4000000</v>
      </c>
      <c r="AC785" t="s">
        <v>4126</v>
      </c>
      <c r="AD785" t="s">
        <v>4127</v>
      </c>
      <c r="AE785" t="s">
        <v>4134</v>
      </c>
      <c r="AF785" t="s">
        <v>4135</v>
      </c>
      <c r="AG785" t="s">
        <v>136</v>
      </c>
      <c r="AJ785" t="s">
        <v>1311</v>
      </c>
      <c r="AK785" t="s">
        <v>1312</v>
      </c>
      <c r="AL785" t="s">
        <v>1313</v>
      </c>
      <c r="AM785" t="s">
        <v>1314</v>
      </c>
    </row>
    <row r="786" spans="1:39" x14ac:dyDescent="0.3">
      <c r="A786" t="s">
        <v>24</v>
      </c>
      <c r="B786" t="s">
        <v>25</v>
      </c>
      <c r="C786" t="s">
        <v>26</v>
      </c>
      <c r="D786" t="s">
        <v>27</v>
      </c>
      <c r="E786" t="s">
        <v>28</v>
      </c>
      <c r="F786" t="s">
        <v>29</v>
      </c>
      <c r="G786" t="s">
        <v>115</v>
      </c>
      <c r="H786" t="s">
        <v>116</v>
      </c>
      <c r="I786" t="s">
        <v>117</v>
      </c>
      <c r="J786" t="s">
        <v>118</v>
      </c>
      <c r="K786" t="s">
        <v>320</v>
      </c>
      <c r="L786" t="s">
        <v>321</v>
      </c>
      <c r="M786" t="s">
        <v>322</v>
      </c>
      <c r="N786" t="s">
        <v>323</v>
      </c>
      <c r="O786" t="s">
        <v>155</v>
      </c>
      <c r="P786" t="s">
        <v>327</v>
      </c>
      <c r="Q786" t="s">
        <v>40</v>
      </c>
      <c r="R786" t="s">
        <v>328</v>
      </c>
      <c r="S786" t="s">
        <v>67</v>
      </c>
      <c r="T786" t="s">
        <v>68</v>
      </c>
      <c r="U786" t="s">
        <v>4136</v>
      </c>
      <c r="V786">
        <v>3600000</v>
      </c>
      <c r="W786">
        <v>0</v>
      </c>
      <c r="Y786">
        <v>0</v>
      </c>
      <c r="Z786">
        <v>0</v>
      </c>
      <c r="AA786">
        <v>0</v>
      </c>
      <c r="AB786">
        <v>3600000</v>
      </c>
      <c r="AC786" t="s">
        <v>4126</v>
      </c>
      <c r="AD786" t="s">
        <v>4137</v>
      </c>
      <c r="AE786" t="s">
        <v>4138</v>
      </c>
      <c r="AF786" t="s">
        <v>4139</v>
      </c>
      <c r="AG786" t="s">
        <v>136</v>
      </c>
      <c r="AJ786" t="s">
        <v>1311</v>
      </c>
      <c r="AK786" t="s">
        <v>1312</v>
      </c>
      <c r="AL786" t="s">
        <v>1485</v>
      </c>
      <c r="AM786" t="s">
        <v>1486</v>
      </c>
    </row>
    <row r="787" spans="1:39" x14ac:dyDescent="0.3">
      <c r="A787" t="s">
        <v>24</v>
      </c>
      <c r="B787" t="s">
        <v>25</v>
      </c>
      <c r="C787" t="s">
        <v>26</v>
      </c>
      <c r="D787" t="s">
        <v>27</v>
      </c>
      <c r="E787" t="s">
        <v>28</v>
      </c>
      <c r="F787" t="s">
        <v>29</v>
      </c>
      <c r="G787" t="s">
        <v>115</v>
      </c>
      <c r="H787" t="s">
        <v>116</v>
      </c>
      <c r="I787" t="s">
        <v>117</v>
      </c>
      <c r="J787" t="s">
        <v>118</v>
      </c>
      <c r="K787" t="s">
        <v>320</v>
      </c>
      <c r="L787" t="s">
        <v>321</v>
      </c>
      <c r="M787" t="s">
        <v>322</v>
      </c>
      <c r="N787" t="s">
        <v>323</v>
      </c>
      <c r="O787" t="s">
        <v>155</v>
      </c>
      <c r="P787" t="s">
        <v>327</v>
      </c>
      <c r="Q787" t="s">
        <v>40</v>
      </c>
      <c r="R787" t="s">
        <v>328</v>
      </c>
      <c r="S787" t="s">
        <v>67</v>
      </c>
      <c r="T787" t="s">
        <v>68</v>
      </c>
      <c r="U787" t="s">
        <v>4140</v>
      </c>
      <c r="V787">
        <v>14400000</v>
      </c>
      <c r="W787">
        <v>0</v>
      </c>
      <c r="Y787">
        <v>0</v>
      </c>
      <c r="Z787">
        <v>0</v>
      </c>
      <c r="AA787">
        <v>0</v>
      </c>
      <c r="AB787">
        <v>14400000</v>
      </c>
      <c r="AC787" t="s">
        <v>4126</v>
      </c>
      <c r="AD787" t="s">
        <v>4137</v>
      </c>
      <c r="AE787" t="s">
        <v>4141</v>
      </c>
      <c r="AF787" t="s">
        <v>4142</v>
      </c>
      <c r="AG787" t="s">
        <v>136</v>
      </c>
      <c r="AJ787" t="s">
        <v>1311</v>
      </c>
      <c r="AK787" t="s">
        <v>1312</v>
      </c>
      <c r="AL787" t="s">
        <v>1485</v>
      </c>
      <c r="AM787" t="s">
        <v>1486</v>
      </c>
    </row>
    <row r="788" spans="1:39" x14ac:dyDescent="0.3">
      <c r="A788" t="s">
        <v>24</v>
      </c>
      <c r="B788" t="s">
        <v>25</v>
      </c>
      <c r="C788" t="s">
        <v>26</v>
      </c>
      <c r="D788" t="s">
        <v>27</v>
      </c>
      <c r="E788" t="s">
        <v>28</v>
      </c>
      <c r="F788" t="s">
        <v>29</v>
      </c>
      <c r="G788" t="s">
        <v>115</v>
      </c>
      <c r="H788" t="s">
        <v>116</v>
      </c>
      <c r="I788" t="s">
        <v>117</v>
      </c>
      <c r="J788" t="s">
        <v>118</v>
      </c>
      <c r="K788" t="s">
        <v>320</v>
      </c>
      <c r="L788" t="s">
        <v>321</v>
      </c>
      <c r="M788" t="s">
        <v>322</v>
      </c>
      <c r="N788" t="s">
        <v>323</v>
      </c>
      <c r="O788" t="s">
        <v>155</v>
      </c>
      <c r="P788" t="s">
        <v>327</v>
      </c>
      <c r="Q788" t="s">
        <v>40</v>
      </c>
      <c r="R788" t="s">
        <v>328</v>
      </c>
      <c r="S788" t="s">
        <v>137</v>
      </c>
      <c r="T788" t="s">
        <v>138</v>
      </c>
      <c r="U788" t="s">
        <v>4143</v>
      </c>
      <c r="V788">
        <v>20000000</v>
      </c>
      <c r="W788">
        <v>0</v>
      </c>
      <c r="Y788">
        <v>0</v>
      </c>
      <c r="Z788">
        <v>0</v>
      </c>
      <c r="AA788">
        <v>0</v>
      </c>
      <c r="AB788">
        <v>20000000</v>
      </c>
      <c r="AC788" t="s">
        <v>4126</v>
      </c>
      <c r="AD788" t="s">
        <v>4144</v>
      </c>
      <c r="AE788" t="s">
        <v>4145</v>
      </c>
      <c r="AF788" t="s">
        <v>4146</v>
      </c>
      <c r="AG788" t="s">
        <v>136</v>
      </c>
      <c r="AJ788" t="s">
        <v>1311</v>
      </c>
      <c r="AK788" t="s">
        <v>1312</v>
      </c>
      <c r="AL788" t="s">
        <v>2026</v>
      </c>
      <c r="AM788" t="s">
        <v>1314</v>
      </c>
    </row>
    <row r="789" spans="1:39" x14ac:dyDescent="0.3">
      <c r="A789" t="s">
        <v>24</v>
      </c>
      <c r="B789" t="s">
        <v>25</v>
      </c>
      <c r="C789" t="s">
        <v>26</v>
      </c>
      <c r="D789" t="s">
        <v>27</v>
      </c>
      <c r="E789" t="s">
        <v>28</v>
      </c>
      <c r="F789" t="s">
        <v>29</v>
      </c>
      <c r="G789" t="s">
        <v>115</v>
      </c>
      <c r="H789" t="s">
        <v>116</v>
      </c>
      <c r="I789" t="s">
        <v>117</v>
      </c>
      <c r="J789" t="s">
        <v>118</v>
      </c>
      <c r="K789" t="s">
        <v>320</v>
      </c>
      <c r="L789" t="s">
        <v>321</v>
      </c>
      <c r="M789" t="s">
        <v>322</v>
      </c>
      <c r="N789" t="s">
        <v>323</v>
      </c>
      <c r="O789" t="s">
        <v>155</v>
      </c>
      <c r="P789" t="s">
        <v>327</v>
      </c>
      <c r="Q789" t="s">
        <v>40</v>
      </c>
      <c r="R789" t="s">
        <v>328</v>
      </c>
      <c r="S789" t="s">
        <v>137</v>
      </c>
      <c r="T789" t="s">
        <v>138</v>
      </c>
      <c r="U789" t="s">
        <v>4147</v>
      </c>
      <c r="V789">
        <v>20000000</v>
      </c>
      <c r="W789">
        <v>0</v>
      </c>
      <c r="Y789">
        <v>0</v>
      </c>
      <c r="Z789">
        <v>0</v>
      </c>
      <c r="AA789">
        <v>0</v>
      </c>
      <c r="AB789">
        <v>20000000</v>
      </c>
      <c r="AC789" t="s">
        <v>4126</v>
      </c>
      <c r="AD789" t="s">
        <v>4144</v>
      </c>
      <c r="AE789" t="s">
        <v>4148</v>
      </c>
      <c r="AF789" t="s">
        <v>4149</v>
      </c>
      <c r="AG789" t="s">
        <v>136</v>
      </c>
      <c r="AJ789" t="s">
        <v>1311</v>
      </c>
      <c r="AK789" t="s">
        <v>1312</v>
      </c>
      <c r="AL789" t="s">
        <v>2026</v>
      </c>
      <c r="AM789" t="s">
        <v>1314</v>
      </c>
    </row>
    <row r="790" spans="1:39" x14ac:dyDescent="0.3">
      <c r="A790" t="s">
        <v>24</v>
      </c>
      <c r="B790" t="s">
        <v>25</v>
      </c>
      <c r="C790" t="s">
        <v>26</v>
      </c>
      <c r="D790" t="s">
        <v>27</v>
      </c>
      <c r="E790" t="s">
        <v>28</v>
      </c>
      <c r="F790" t="s">
        <v>29</v>
      </c>
      <c r="G790" t="s">
        <v>115</v>
      </c>
      <c r="H790" t="s">
        <v>116</v>
      </c>
      <c r="I790" t="s">
        <v>117</v>
      </c>
      <c r="J790" t="s">
        <v>118</v>
      </c>
      <c r="K790" t="s">
        <v>320</v>
      </c>
      <c r="L790" t="s">
        <v>321</v>
      </c>
      <c r="M790" t="s">
        <v>322</v>
      </c>
      <c r="N790" t="s">
        <v>323</v>
      </c>
      <c r="O790" t="s">
        <v>155</v>
      </c>
      <c r="P790" t="s">
        <v>327</v>
      </c>
      <c r="Q790" t="s">
        <v>40</v>
      </c>
      <c r="R790" t="s">
        <v>328</v>
      </c>
      <c r="S790" t="s">
        <v>45</v>
      </c>
      <c r="T790" t="s">
        <v>46</v>
      </c>
      <c r="U790" t="s">
        <v>4150</v>
      </c>
      <c r="V790">
        <v>27000000</v>
      </c>
      <c r="W790">
        <v>0</v>
      </c>
      <c r="Y790">
        <v>0</v>
      </c>
      <c r="Z790">
        <v>0</v>
      </c>
      <c r="AA790">
        <v>0</v>
      </c>
      <c r="AB790">
        <v>27000000</v>
      </c>
      <c r="AC790" t="s">
        <v>4126</v>
      </c>
      <c r="AD790" t="s">
        <v>4151</v>
      </c>
      <c r="AE790" t="s">
        <v>4152</v>
      </c>
      <c r="AF790" t="s">
        <v>4153</v>
      </c>
      <c r="AG790" t="s">
        <v>136</v>
      </c>
      <c r="AJ790" t="s">
        <v>1311</v>
      </c>
      <c r="AK790" t="s">
        <v>1312</v>
      </c>
      <c r="AL790" t="s">
        <v>1331</v>
      </c>
      <c r="AM790" t="s">
        <v>1314</v>
      </c>
    </row>
    <row r="791" spans="1:39" x14ac:dyDescent="0.3">
      <c r="A791" t="s">
        <v>24</v>
      </c>
      <c r="B791" t="s">
        <v>25</v>
      </c>
      <c r="C791" t="s">
        <v>26</v>
      </c>
      <c r="D791" t="s">
        <v>27</v>
      </c>
      <c r="E791" t="s">
        <v>28</v>
      </c>
      <c r="F791" t="s">
        <v>29</v>
      </c>
      <c r="G791" t="s">
        <v>115</v>
      </c>
      <c r="H791" t="s">
        <v>116</v>
      </c>
      <c r="I791" t="s">
        <v>117</v>
      </c>
      <c r="J791" t="s">
        <v>118</v>
      </c>
      <c r="K791" t="s">
        <v>320</v>
      </c>
      <c r="L791" t="s">
        <v>321</v>
      </c>
      <c r="M791" t="s">
        <v>322</v>
      </c>
      <c r="N791" t="s">
        <v>323</v>
      </c>
      <c r="O791" t="s">
        <v>155</v>
      </c>
      <c r="P791" t="s">
        <v>327</v>
      </c>
      <c r="Q791" t="s">
        <v>40</v>
      </c>
      <c r="R791" t="s">
        <v>328</v>
      </c>
      <c r="S791" t="s">
        <v>191</v>
      </c>
      <c r="T791" t="s">
        <v>192</v>
      </c>
      <c r="U791" t="s">
        <v>4154</v>
      </c>
      <c r="V791">
        <v>9200000</v>
      </c>
      <c r="W791">
        <v>0</v>
      </c>
      <c r="Y791">
        <v>0</v>
      </c>
      <c r="Z791">
        <v>0</v>
      </c>
      <c r="AA791">
        <v>0</v>
      </c>
      <c r="AB791">
        <v>9200000</v>
      </c>
      <c r="AC791" t="s">
        <v>4126</v>
      </c>
      <c r="AD791" t="s">
        <v>4155</v>
      </c>
      <c r="AE791" t="s">
        <v>4156</v>
      </c>
      <c r="AF791" t="s">
        <v>4157</v>
      </c>
      <c r="AG791" t="s">
        <v>136</v>
      </c>
      <c r="AJ791" t="s">
        <v>1311</v>
      </c>
      <c r="AK791" t="s">
        <v>1312</v>
      </c>
      <c r="AL791" t="s">
        <v>1331</v>
      </c>
      <c r="AM791" t="s">
        <v>1486</v>
      </c>
    </row>
    <row r="792" spans="1:39" x14ac:dyDescent="0.3">
      <c r="A792" t="s">
        <v>24</v>
      </c>
      <c r="B792" t="s">
        <v>25</v>
      </c>
      <c r="C792" t="s">
        <v>26</v>
      </c>
      <c r="D792" t="s">
        <v>27</v>
      </c>
      <c r="E792" t="s">
        <v>28</v>
      </c>
      <c r="F792" t="s">
        <v>29</v>
      </c>
      <c r="G792" t="s">
        <v>115</v>
      </c>
      <c r="H792" t="s">
        <v>116</v>
      </c>
      <c r="I792" t="s">
        <v>117</v>
      </c>
      <c r="J792" t="s">
        <v>118</v>
      </c>
      <c r="K792" t="s">
        <v>320</v>
      </c>
      <c r="L792" t="s">
        <v>321</v>
      </c>
      <c r="M792" t="s">
        <v>322</v>
      </c>
      <c r="N792" t="s">
        <v>323</v>
      </c>
      <c r="O792" t="s">
        <v>155</v>
      </c>
      <c r="P792" t="s">
        <v>327</v>
      </c>
      <c r="Q792" t="s">
        <v>40</v>
      </c>
      <c r="R792" t="s">
        <v>328</v>
      </c>
      <c r="S792" t="s">
        <v>47</v>
      </c>
      <c r="T792" t="s">
        <v>48</v>
      </c>
      <c r="U792" t="s">
        <v>4158</v>
      </c>
      <c r="V792">
        <v>100000000</v>
      </c>
      <c r="W792">
        <v>0</v>
      </c>
      <c r="Y792">
        <v>0</v>
      </c>
      <c r="Z792">
        <v>0</v>
      </c>
      <c r="AA792">
        <v>0</v>
      </c>
      <c r="AB792">
        <v>100000000</v>
      </c>
      <c r="AC792" t="s">
        <v>4126</v>
      </c>
      <c r="AD792" t="s">
        <v>4159</v>
      </c>
      <c r="AE792" t="s">
        <v>4160</v>
      </c>
      <c r="AF792" t="s">
        <v>4161</v>
      </c>
      <c r="AG792" t="s">
        <v>136</v>
      </c>
      <c r="AJ792" t="s">
        <v>1311</v>
      </c>
      <c r="AK792" t="s">
        <v>1312</v>
      </c>
      <c r="AL792" t="s">
        <v>1336</v>
      </c>
      <c r="AM792" t="s">
        <v>1314</v>
      </c>
    </row>
    <row r="793" spans="1:39" x14ac:dyDescent="0.3">
      <c r="A793" t="s">
        <v>24</v>
      </c>
      <c r="B793" t="s">
        <v>25</v>
      </c>
      <c r="C793" t="s">
        <v>26</v>
      </c>
      <c r="D793" t="s">
        <v>27</v>
      </c>
      <c r="E793" t="s">
        <v>28</v>
      </c>
      <c r="F793" t="s">
        <v>29</v>
      </c>
      <c r="G793" t="s">
        <v>115</v>
      </c>
      <c r="H793" t="s">
        <v>116</v>
      </c>
      <c r="I793" t="s">
        <v>117</v>
      </c>
      <c r="J793" t="s">
        <v>118</v>
      </c>
      <c r="K793" t="s">
        <v>320</v>
      </c>
      <c r="L793" t="s">
        <v>321</v>
      </c>
      <c r="M793" t="s">
        <v>322</v>
      </c>
      <c r="N793" t="s">
        <v>323</v>
      </c>
      <c r="O793" t="s">
        <v>155</v>
      </c>
      <c r="P793" t="s">
        <v>327</v>
      </c>
      <c r="Q793" t="s">
        <v>40</v>
      </c>
      <c r="R793" t="s">
        <v>328</v>
      </c>
      <c r="S793" t="s">
        <v>47</v>
      </c>
      <c r="T793" t="s">
        <v>48</v>
      </c>
      <c r="U793" t="s">
        <v>4162</v>
      </c>
      <c r="V793">
        <v>864000000</v>
      </c>
      <c r="W793">
        <v>0</v>
      </c>
      <c r="Y793">
        <v>0</v>
      </c>
      <c r="Z793">
        <v>0</v>
      </c>
      <c r="AA793">
        <v>0</v>
      </c>
      <c r="AB793">
        <v>864000000</v>
      </c>
      <c r="AC793" t="s">
        <v>4126</v>
      </c>
      <c r="AD793" t="s">
        <v>4159</v>
      </c>
      <c r="AE793" t="s">
        <v>4163</v>
      </c>
      <c r="AF793" t="s">
        <v>4164</v>
      </c>
      <c r="AG793" t="s">
        <v>136</v>
      </c>
      <c r="AJ793" t="s">
        <v>1311</v>
      </c>
      <c r="AK793" t="s">
        <v>1312</v>
      </c>
      <c r="AL793" t="s">
        <v>1336</v>
      </c>
      <c r="AM793" t="s">
        <v>1314</v>
      </c>
    </row>
    <row r="794" spans="1:39" x14ac:dyDescent="0.3">
      <c r="A794" t="s">
        <v>24</v>
      </c>
      <c r="B794" t="s">
        <v>25</v>
      </c>
      <c r="C794" t="s">
        <v>26</v>
      </c>
      <c r="D794" t="s">
        <v>27</v>
      </c>
      <c r="E794" t="s">
        <v>28</v>
      </c>
      <c r="F794" t="s">
        <v>29</v>
      </c>
      <c r="G794" t="s">
        <v>115</v>
      </c>
      <c r="H794" t="s">
        <v>116</v>
      </c>
      <c r="I794" t="s">
        <v>117</v>
      </c>
      <c r="J794" t="s">
        <v>118</v>
      </c>
      <c r="K794" t="s">
        <v>320</v>
      </c>
      <c r="L794" t="s">
        <v>321</v>
      </c>
      <c r="M794" t="s">
        <v>322</v>
      </c>
      <c r="N794" t="s">
        <v>323</v>
      </c>
      <c r="O794" t="s">
        <v>155</v>
      </c>
      <c r="P794" t="s">
        <v>327</v>
      </c>
      <c r="Q794" t="s">
        <v>40</v>
      </c>
      <c r="R794" t="s">
        <v>328</v>
      </c>
      <c r="S794" t="s">
        <v>74</v>
      </c>
      <c r="T794" t="s">
        <v>75</v>
      </c>
      <c r="U794" t="s">
        <v>4165</v>
      </c>
      <c r="V794">
        <v>6300000</v>
      </c>
      <c r="W794">
        <v>0</v>
      </c>
      <c r="Y794">
        <v>0</v>
      </c>
      <c r="Z794">
        <v>0</v>
      </c>
      <c r="AA794">
        <v>0</v>
      </c>
      <c r="AB794">
        <v>6300000</v>
      </c>
      <c r="AC794" t="s">
        <v>4126</v>
      </c>
      <c r="AD794" t="s">
        <v>4166</v>
      </c>
      <c r="AE794" t="s">
        <v>4167</v>
      </c>
      <c r="AF794" t="s">
        <v>4168</v>
      </c>
      <c r="AG794" t="s">
        <v>136</v>
      </c>
      <c r="AJ794" t="s">
        <v>1311</v>
      </c>
      <c r="AK794" t="s">
        <v>1312</v>
      </c>
      <c r="AL794" t="s">
        <v>1336</v>
      </c>
      <c r="AM794" t="s">
        <v>1314</v>
      </c>
    </row>
    <row r="795" spans="1:39" x14ac:dyDescent="0.3">
      <c r="A795" t="s">
        <v>24</v>
      </c>
      <c r="B795" t="s">
        <v>25</v>
      </c>
      <c r="C795" t="s">
        <v>26</v>
      </c>
      <c r="D795" t="s">
        <v>27</v>
      </c>
      <c r="E795" t="s">
        <v>28</v>
      </c>
      <c r="F795" t="s">
        <v>29</v>
      </c>
      <c r="G795" t="s">
        <v>115</v>
      </c>
      <c r="H795" t="s">
        <v>116</v>
      </c>
      <c r="I795" t="s">
        <v>117</v>
      </c>
      <c r="J795" t="s">
        <v>118</v>
      </c>
      <c r="K795" t="s">
        <v>320</v>
      </c>
      <c r="L795" t="s">
        <v>321</v>
      </c>
      <c r="M795" t="s">
        <v>322</v>
      </c>
      <c r="N795" t="s">
        <v>323</v>
      </c>
      <c r="O795" t="s">
        <v>155</v>
      </c>
      <c r="P795" t="s">
        <v>327</v>
      </c>
      <c r="Q795" t="s">
        <v>40</v>
      </c>
      <c r="R795" t="s">
        <v>328</v>
      </c>
      <c r="S795" t="s">
        <v>74</v>
      </c>
      <c r="T795" t="s">
        <v>75</v>
      </c>
      <c r="U795" t="s">
        <v>4169</v>
      </c>
      <c r="V795">
        <v>4500000</v>
      </c>
      <c r="W795">
        <v>0</v>
      </c>
      <c r="Y795">
        <v>0</v>
      </c>
      <c r="Z795">
        <v>0</v>
      </c>
      <c r="AA795">
        <v>0</v>
      </c>
      <c r="AB795">
        <v>4500000</v>
      </c>
      <c r="AC795" t="s">
        <v>4126</v>
      </c>
      <c r="AD795" t="s">
        <v>4166</v>
      </c>
      <c r="AE795" t="s">
        <v>4170</v>
      </c>
      <c r="AF795" t="s">
        <v>4171</v>
      </c>
      <c r="AG795" t="s">
        <v>136</v>
      </c>
      <c r="AJ795" t="s">
        <v>1311</v>
      </c>
      <c r="AK795" t="s">
        <v>1312</v>
      </c>
      <c r="AL795" t="s">
        <v>1336</v>
      </c>
      <c r="AM795" t="s">
        <v>1314</v>
      </c>
    </row>
    <row r="796" spans="1:39" x14ac:dyDescent="0.3">
      <c r="A796" t="s">
        <v>24</v>
      </c>
      <c r="B796" t="s">
        <v>25</v>
      </c>
      <c r="C796" t="s">
        <v>26</v>
      </c>
      <c r="D796" t="s">
        <v>27</v>
      </c>
      <c r="E796" t="s">
        <v>28</v>
      </c>
      <c r="F796" t="s">
        <v>29</v>
      </c>
      <c r="G796" t="s">
        <v>115</v>
      </c>
      <c r="H796" t="s">
        <v>116</v>
      </c>
      <c r="I796" t="s">
        <v>117</v>
      </c>
      <c r="J796" t="s">
        <v>118</v>
      </c>
      <c r="K796" t="s">
        <v>320</v>
      </c>
      <c r="L796" t="s">
        <v>321</v>
      </c>
      <c r="M796" t="s">
        <v>322</v>
      </c>
      <c r="N796" t="s">
        <v>323</v>
      </c>
      <c r="O796" t="s">
        <v>155</v>
      </c>
      <c r="P796" t="s">
        <v>327</v>
      </c>
      <c r="Q796" t="s">
        <v>51</v>
      </c>
      <c r="R796" t="s">
        <v>329</v>
      </c>
      <c r="S796" t="s">
        <v>42</v>
      </c>
      <c r="T796" t="s">
        <v>43</v>
      </c>
      <c r="U796" t="s">
        <v>4172</v>
      </c>
      <c r="V796">
        <v>10000000</v>
      </c>
      <c r="W796">
        <v>0</v>
      </c>
      <c r="Y796">
        <v>0</v>
      </c>
      <c r="Z796">
        <v>0</v>
      </c>
      <c r="AA796">
        <v>0</v>
      </c>
      <c r="AB796">
        <v>10000000</v>
      </c>
      <c r="AC796" t="s">
        <v>4173</v>
      </c>
      <c r="AD796" t="s">
        <v>4174</v>
      </c>
      <c r="AE796" t="s">
        <v>4175</v>
      </c>
      <c r="AF796" t="s">
        <v>4176</v>
      </c>
      <c r="AG796" t="s">
        <v>136</v>
      </c>
      <c r="AJ796" t="s">
        <v>1311</v>
      </c>
      <c r="AK796" t="s">
        <v>1312</v>
      </c>
      <c r="AL796" t="s">
        <v>1313</v>
      </c>
      <c r="AM796" t="s">
        <v>1314</v>
      </c>
    </row>
    <row r="797" spans="1:39" x14ac:dyDescent="0.3">
      <c r="A797" t="s">
        <v>24</v>
      </c>
      <c r="B797" t="s">
        <v>25</v>
      </c>
      <c r="C797" t="s">
        <v>26</v>
      </c>
      <c r="D797" t="s">
        <v>27</v>
      </c>
      <c r="E797" t="s">
        <v>28</v>
      </c>
      <c r="F797" t="s">
        <v>29</v>
      </c>
      <c r="G797" t="s">
        <v>115</v>
      </c>
      <c r="H797" t="s">
        <v>116</v>
      </c>
      <c r="I797" t="s">
        <v>117</v>
      </c>
      <c r="J797" t="s">
        <v>118</v>
      </c>
      <c r="K797" t="s">
        <v>320</v>
      </c>
      <c r="L797" t="s">
        <v>321</v>
      </c>
      <c r="M797" t="s">
        <v>322</v>
      </c>
      <c r="N797" t="s">
        <v>323</v>
      </c>
      <c r="O797" t="s">
        <v>155</v>
      </c>
      <c r="P797" t="s">
        <v>327</v>
      </c>
      <c r="Q797" t="s">
        <v>51</v>
      </c>
      <c r="R797" t="s">
        <v>329</v>
      </c>
      <c r="S797" t="s">
        <v>42</v>
      </c>
      <c r="T797" t="s">
        <v>43</v>
      </c>
      <c r="U797" t="s">
        <v>4177</v>
      </c>
      <c r="V797">
        <v>2000000</v>
      </c>
      <c r="W797">
        <v>0</v>
      </c>
      <c r="Y797">
        <v>0</v>
      </c>
      <c r="Z797">
        <v>0</v>
      </c>
      <c r="AA797">
        <v>0</v>
      </c>
      <c r="AB797">
        <v>2000000</v>
      </c>
      <c r="AC797" t="s">
        <v>4173</v>
      </c>
      <c r="AD797" t="s">
        <v>4174</v>
      </c>
      <c r="AE797" t="s">
        <v>4178</v>
      </c>
      <c r="AF797" t="s">
        <v>4179</v>
      </c>
      <c r="AG797" t="s">
        <v>136</v>
      </c>
      <c r="AJ797" t="s">
        <v>1311</v>
      </c>
      <c r="AK797" t="s">
        <v>1312</v>
      </c>
      <c r="AL797" t="s">
        <v>1313</v>
      </c>
      <c r="AM797" t="s">
        <v>1314</v>
      </c>
    </row>
    <row r="798" spans="1:39" x14ac:dyDescent="0.3">
      <c r="A798" t="s">
        <v>24</v>
      </c>
      <c r="B798" t="s">
        <v>25</v>
      </c>
      <c r="C798" t="s">
        <v>26</v>
      </c>
      <c r="D798" t="s">
        <v>27</v>
      </c>
      <c r="E798" t="s">
        <v>28</v>
      </c>
      <c r="F798" t="s">
        <v>29</v>
      </c>
      <c r="G798" t="s">
        <v>115</v>
      </c>
      <c r="H798" t="s">
        <v>116</v>
      </c>
      <c r="I798" t="s">
        <v>117</v>
      </c>
      <c r="J798" t="s">
        <v>118</v>
      </c>
      <c r="K798" t="s">
        <v>320</v>
      </c>
      <c r="L798" t="s">
        <v>321</v>
      </c>
      <c r="M798" t="s">
        <v>322</v>
      </c>
      <c r="N798" t="s">
        <v>323</v>
      </c>
      <c r="O798" t="s">
        <v>155</v>
      </c>
      <c r="P798" t="s">
        <v>327</v>
      </c>
      <c r="Q798" t="s">
        <v>51</v>
      </c>
      <c r="R798" t="s">
        <v>329</v>
      </c>
      <c r="S798" t="s">
        <v>137</v>
      </c>
      <c r="T798" t="s">
        <v>138</v>
      </c>
      <c r="U798" t="s">
        <v>4180</v>
      </c>
      <c r="V798">
        <v>12000000</v>
      </c>
      <c r="W798">
        <v>0</v>
      </c>
      <c r="Y798">
        <v>0</v>
      </c>
      <c r="Z798">
        <v>0</v>
      </c>
      <c r="AA798">
        <v>0</v>
      </c>
      <c r="AB798">
        <v>12000000</v>
      </c>
      <c r="AC798" t="s">
        <v>4173</v>
      </c>
      <c r="AD798" t="s">
        <v>4181</v>
      </c>
      <c r="AE798" t="s">
        <v>4182</v>
      </c>
      <c r="AF798" t="s">
        <v>4183</v>
      </c>
      <c r="AG798" t="s">
        <v>136</v>
      </c>
      <c r="AJ798" t="s">
        <v>1311</v>
      </c>
      <c r="AK798" t="s">
        <v>1312</v>
      </c>
      <c r="AL798" t="s">
        <v>2026</v>
      </c>
      <c r="AM798" t="s">
        <v>1314</v>
      </c>
    </row>
    <row r="799" spans="1:39" x14ac:dyDescent="0.3">
      <c r="A799" t="s">
        <v>24</v>
      </c>
      <c r="B799" t="s">
        <v>25</v>
      </c>
      <c r="C799" t="s">
        <v>26</v>
      </c>
      <c r="D799" t="s">
        <v>27</v>
      </c>
      <c r="E799" t="s">
        <v>28</v>
      </c>
      <c r="F799" t="s">
        <v>29</v>
      </c>
      <c r="G799" t="s">
        <v>115</v>
      </c>
      <c r="H799" t="s">
        <v>116</v>
      </c>
      <c r="I799" t="s">
        <v>117</v>
      </c>
      <c r="J799" t="s">
        <v>118</v>
      </c>
      <c r="K799" t="s">
        <v>320</v>
      </c>
      <c r="L799" t="s">
        <v>321</v>
      </c>
      <c r="M799" t="s">
        <v>322</v>
      </c>
      <c r="N799" t="s">
        <v>323</v>
      </c>
      <c r="O799" t="s">
        <v>155</v>
      </c>
      <c r="P799" t="s">
        <v>327</v>
      </c>
      <c r="Q799" t="s">
        <v>51</v>
      </c>
      <c r="R799" t="s">
        <v>329</v>
      </c>
      <c r="S799" t="s">
        <v>137</v>
      </c>
      <c r="T799" t="s">
        <v>138</v>
      </c>
      <c r="U799" t="s">
        <v>4184</v>
      </c>
      <c r="V799">
        <v>12000000</v>
      </c>
      <c r="W799">
        <v>0</v>
      </c>
      <c r="Y799">
        <v>0</v>
      </c>
      <c r="Z799">
        <v>0</v>
      </c>
      <c r="AA799">
        <v>0</v>
      </c>
      <c r="AB799">
        <v>12000000</v>
      </c>
      <c r="AC799" t="s">
        <v>4173</v>
      </c>
      <c r="AD799" t="s">
        <v>4181</v>
      </c>
      <c r="AE799" t="s">
        <v>4185</v>
      </c>
      <c r="AF799" t="s">
        <v>4186</v>
      </c>
      <c r="AG799" t="s">
        <v>136</v>
      </c>
      <c r="AJ799" t="s">
        <v>1311</v>
      </c>
      <c r="AK799" t="s">
        <v>1312</v>
      </c>
      <c r="AL799" t="s">
        <v>2026</v>
      </c>
      <c r="AM799" t="s">
        <v>1314</v>
      </c>
    </row>
    <row r="800" spans="1:39" x14ac:dyDescent="0.3">
      <c r="A800" t="s">
        <v>24</v>
      </c>
      <c r="B800" t="s">
        <v>25</v>
      </c>
      <c r="C800" t="s">
        <v>26</v>
      </c>
      <c r="D800" t="s">
        <v>27</v>
      </c>
      <c r="E800" t="s">
        <v>28</v>
      </c>
      <c r="F800" t="s">
        <v>29</v>
      </c>
      <c r="G800" t="s">
        <v>115</v>
      </c>
      <c r="H800" t="s">
        <v>116</v>
      </c>
      <c r="I800" t="s">
        <v>117</v>
      </c>
      <c r="J800" t="s">
        <v>118</v>
      </c>
      <c r="K800" t="s">
        <v>320</v>
      </c>
      <c r="L800" t="s">
        <v>321</v>
      </c>
      <c r="M800" t="s">
        <v>322</v>
      </c>
      <c r="N800" t="s">
        <v>323</v>
      </c>
      <c r="O800" t="s">
        <v>155</v>
      </c>
      <c r="P800" t="s">
        <v>327</v>
      </c>
      <c r="Q800" t="s">
        <v>51</v>
      </c>
      <c r="R800" t="s">
        <v>329</v>
      </c>
      <c r="S800" t="s">
        <v>47</v>
      </c>
      <c r="T800" t="s">
        <v>48</v>
      </c>
      <c r="U800" t="s">
        <v>4187</v>
      </c>
      <c r="V800">
        <v>50000000</v>
      </c>
      <c r="W800">
        <v>0</v>
      </c>
      <c r="Y800">
        <v>0</v>
      </c>
      <c r="Z800">
        <v>0</v>
      </c>
      <c r="AA800">
        <v>0</v>
      </c>
      <c r="AB800">
        <v>50000000</v>
      </c>
      <c r="AC800" t="s">
        <v>4173</v>
      </c>
      <c r="AD800" t="s">
        <v>4188</v>
      </c>
      <c r="AE800" t="s">
        <v>4189</v>
      </c>
      <c r="AF800" t="s">
        <v>4190</v>
      </c>
      <c r="AG800" t="s">
        <v>136</v>
      </c>
      <c r="AJ800" t="s">
        <v>1311</v>
      </c>
      <c r="AK800" t="s">
        <v>1312</v>
      </c>
      <c r="AL800" t="s">
        <v>1336</v>
      </c>
      <c r="AM800" t="s">
        <v>1314</v>
      </c>
    </row>
    <row r="801" spans="1:39" x14ac:dyDescent="0.3">
      <c r="A801" t="s">
        <v>24</v>
      </c>
      <c r="B801" t="s">
        <v>25</v>
      </c>
      <c r="C801" t="s">
        <v>26</v>
      </c>
      <c r="D801" t="s">
        <v>27</v>
      </c>
      <c r="E801" t="s">
        <v>28</v>
      </c>
      <c r="F801" t="s">
        <v>29</v>
      </c>
      <c r="G801" t="s">
        <v>115</v>
      </c>
      <c r="H801" t="s">
        <v>116</v>
      </c>
      <c r="I801" t="s">
        <v>117</v>
      </c>
      <c r="J801" t="s">
        <v>118</v>
      </c>
      <c r="K801" t="s">
        <v>320</v>
      </c>
      <c r="L801" t="s">
        <v>321</v>
      </c>
      <c r="M801" t="s">
        <v>322</v>
      </c>
      <c r="N801" t="s">
        <v>323</v>
      </c>
      <c r="O801" t="s">
        <v>157</v>
      </c>
      <c r="P801" t="s">
        <v>330</v>
      </c>
      <c r="Q801" t="s">
        <v>40</v>
      </c>
      <c r="R801" t="s">
        <v>331</v>
      </c>
      <c r="S801" t="s">
        <v>42</v>
      </c>
      <c r="T801" t="s">
        <v>43</v>
      </c>
      <c r="U801" t="s">
        <v>4191</v>
      </c>
      <c r="V801">
        <v>10000000</v>
      </c>
      <c r="W801">
        <v>0</v>
      </c>
      <c r="Y801">
        <v>0</v>
      </c>
      <c r="Z801">
        <v>0</v>
      </c>
      <c r="AA801">
        <v>0</v>
      </c>
      <c r="AB801">
        <v>10000000</v>
      </c>
      <c r="AC801" t="s">
        <v>4192</v>
      </c>
      <c r="AD801" t="s">
        <v>4193</v>
      </c>
      <c r="AE801" t="s">
        <v>4194</v>
      </c>
      <c r="AF801" t="s">
        <v>4195</v>
      </c>
      <c r="AG801" t="s">
        <v>136</v>
      </c>
      <c r="AJ801" t="s">
        <v>1311</v>
      </c>
      <c r="AK801" t="s">
        <v>1312</v>
      </c>
      <c r="AL801" t="s">
        <v>1313</v>
      </c>
      <c r="AM801" t="s">
        <v>1314</v>
      </c>
    </row>
    <row r="802" spans="1:39" x14ac:dyDescent="0.3">
      <c r="A802" t="s">
        <v>24</v>
      </c>
      <c r="B802" t="s">
        <v>25</v>
      </c>
      <c r="C802" t="s">
        <v>26</v>
      </c>
      <c r="D802" t="s">
        <v>27</v>
      </c>
      <c r="E802" t="s">
        <v>28</v>
      </c>
      <c r="F802" t="s">
        <v>29</v>
      </c>
      <c r="G802" t="s">
        <v>115</v>
      </c>
      <c r="H802" t="s">
        <v>116</v>
      </c>
      <c r="I802" t="s">
        <v>117</v>
      </c>
      <c r="J802" t="s">
        <v>118</v>
      </c>
      <c r="K802" t="s">
        <v>320</v>
      </c>
      <c r="L802" t="s">
        <v>321</v>
      </c>
      <c r="M802" t="s">
        <v>322</v>
      </c>
      <c r="N802" t="s">
        <v>323</v>
      </c>
      <c r="O802" t="s">
        <v>157</v>
      </c>
      <c r="P802" t="s">
        <v>330</v>
      </c>
      <c r="Q802" t="s">
        <v>40</v>
      </c>
      <c r="R802" t="s">
        <v>331</v>
      </c>
      <c r="S802" t="s">
        <v>137</v>
      </c>
      <c r="T802" t="s">
        <v>138</v>
      </c>
      <c r="U802" t="s">
        <v>4196</v>
      </c>
      <c r="V802">
        <v>10000000</v>
      </c>
      <c r="W802">
        <v>0</v>
      </c>
      <c r="Y802">
        <v>0</v>
      </c>
      <c r="Z802">
        <v>0</v>
      </c>
      <c r="AA802">
        <v>0</v>
      </c>
      <c r="AB802">
        <v>10000000</v>
      </c>
      <c r="AC802" t="s">
        <v>4192</v>
      </c>
      <c r="AD802" t="s">
        <v>4197</v>
      </c>
      <c r="AE802" t="s">
        <v>4198</v>
      </c>
      <c r="AF802" t="s">
        <v>4199</v>
      </c>
      <c r="AG802" t="s">
        <v>136</v>
      </c>
      <c r="AJ802" t="s">
        <v>1311</v>
      </c>
      <c r="AK802" t="s">
        <v>1312</v>
      </c>
      <c r="AL802" t="s">
        <v>2026</v>
      </c>
      <c r="AM802" t="s">
        <v>1314</v>
      </c>
    </row>
    <row r="803" spans="1:39" x14ac:dyDescent="0.3">
      <c r="A803" t="s">
        <v>24</v>
      </c>
      <c r="B803" t="s">
        <v>25</v>
      </c>
      <c r="C803" t="s">
        <v>26</v>
      </c>
      <c r="D803" t="s">
        <v>27</v>
      </c>
      <c r="E803" t="s">
        <v>28</v>
      </c>
      <c r="F803" t="s">
        <v>29</v>
      </c>
      <c r="G803" t="s">
        <v>115</v>
      </c>
      <c r="H803" t="s">
        <v>116</v>
      </c>
      <c r="I803" t="s">
        <v>117</v>
      </c>
      <c r="J803" t="s">
        <v>118</v>
      </c>
      <c r="K803" t="s">
        <v>320</v>
      </c>
      <c r="L803" t="s">
        <v>321</v>
      </c>
      <c r="M803" t="s">
        <v>322</v>
      </c>
      <c r="N803" t="s">
        <v>323</v>
      </c>
      <c r="O803" t="s">
        <v>157</v>
      </c>
      <c r="P803" t="s">
        <v>330</v>
      </c>
      <c r="Q803" t="s">
        <v>40</v>
      </c>
      <c r="R803" t="s">
        <v>331</v>
      </c>
      <c r="S803" t="s">
        <v>137</v>
      </c>
      <c r="T803" t="s">
        <v>138</v>
      </c>
      <c r="U803" t="s">
        <v>4200</v>
      </c>
      <c r="V803">
        <v>10000000</v>
      </c>
      <c r="W803">
        <v>0</v>
      </c>
      <c r="Y803">
        <v>0</v>
      </c>
      <c r="Z803">
        <v>0</v>
      </c>
      <c r="AA803">
        <v>0</v>
      </c>
      <c r="AB803">
        <v>10000000</v>
      </c>
      <c r="AC803" t="s">
        <v>4192</v>
      </c>
      <c r="AD803" t="s">
        <v>4197</v>
      </c>
      <c r="AE803" t="s">
        <v>4201</v>
      </c>
      <c r="AF803" t="s">
        <v>4202</v>
      </c>
      <c r="AG803" t="s">
        <v>136</v>
      </c>
      <c r="AJ803" t="s">
        <v>1311</v>
      </c>
      <c r="AK803" t="s">
        <v>1312</v>
      </c>
      <c r="AL803" t="s">
        <v>2026</v>
      </c>
      <c r="AM803" t="s">
        <v>1314</v>
      </c>
    </row>
    <row r="804" spans="1:39" x14ac:dyDescent="0.3">
      <c r="A804" t="s">
        <v>24</v>
      </c>
      <c r="B804" t="s">
        <v>25</v>
      </c>
      <c r="C804" t="s">
        <v>26</v>
      </c>
      <c r="D804" t="s">
        <v>27</v>
      </c>
      <c r="E804" t="s">
        <v>28</v>
      </c>
      <c r="F804" t="s">
        <v>29</v>
      </c>
      <c r="G804" t="s">
        <v>115</v>
      </c>
      <c r="H804" t="s">
        <v>116</v>
      </c>
      <c r="I804" t="s">
        <v>117</v>
      </c>
      <c r="J804" t="s">
        <v>118</v>
      </c>
      <c r="K804" t="s">
        <v>320</v>
      </c>
      <c r="L804" t="s">
        <v>321</v>
      </c>
      <c r="M804" t="s">
        <v>322</v>
      </c>
      <c r="N804" t="s">
        <v>323</v>
      </c>
      <c r="O804" t="s">
        <v>157</v>
      </c>
      <c r="P804" t="s">
        <v>330</v>
      </c>
      <c r="Q804" t="s">
        <v>40</v>
      </c>
      <c r="R804" t="s">
        <v>331</v>
      </c>
      <c r="S804" t="s">
        <v>45</v>
      </c>
      <c r="T804" t="s">
        <v>46</v>
      </c>
      <c r="U804" t="s">
        <v>4203</v>
      </c>
      <c r="V804">
        <v>19200000</v>
      </c>
      <c r="W804">
        <v>0</v>
      </c>
      <c r="Y804">
        <v>0</v>
      </c>
      <c r="Z804">
        <v>0</v>
      </c>
      <c r="AA804">
        <v>0</v>
      </c>
      <c r="AB804">
        <v>19200000</v>
      </c>
      <c r="AC804" t="s">
        <v>4192</v>
      </c>
      <c r="AD804" t="s">
        <v>4204</v>
      </c>
      <c r="AE804" t="s">
        <v>4205</v>
      </c>
      <c r="AF804" t="s">
        <v>4206</v>
      </c>
      <c r="AG804" t="s">
        <v>136</v>
      </c>
      <c r="AJ804" t="s">
        <v>1311</v>
      </c>
      <c r="AK804" t="s">
        <v>1312</v>
      </c>
      <c r="AL804" t="s">
        <v>1331</v>
      </c>
      <c r="AM804" t="s">
        <v>1314</v>
      </c>
    </row>
    <row r="805" spans="1:39" x14ac:dyDescent="0.3">
      <c r="A805" t="s">
        <v>24</v>
      </c>
      <c r="B805" t="s">
        <v>25</v>
      </c>
      <c r="C805" t="s">
        <v>26</v>
      </c>
      <c r="D805" t="s">
        <v>27</v>
      </c>
      <c r="E805" t="s">
        <v>28</v>
      </c>
      <c r="F805" t="s">
        <v>29</v>
      </c>
      <c r="G805" t="s">
        <v>115</v>
      </c>
      <c r="H805" t="s">
        <v>116</v>
      </c>
      <c r="I805" t="s">
        <v>117</v>
      </c>
      <c r="J805" t="s">
        <v>118</v>
      </c>
      <c r="K805" t="s">
        <v>320</v>
      </c>
      <c r="L805" t="s">
        <v>321</v>
      </c>
      <c r="M805" t="s">
        <v>322</v>
      </c>
      <c r="N805" t="s">
        <v>323</v>
      </c>
      <c r="O805" t="s">
        <v>157</v>
      </c>
      <c r="P805" t="s">
        <v>330</v>
      </c>
      <c r="Q805" t="s">
        <v>40</v>
      </c>
      <c r="R805" t="s">
        <v>331</v>
      </c>
      <c r="S805" t="s">
        <v>57</v>
      </c>
      <c r="T805" t="s">
        <v>58</v>
      </c>
      <c r="U805" t="s">
        <v>4207</v>
      </c>
      <c r="V805">
        <v>20000000</v>
      </c>
      <c r="W805">
        <v>0</v>
      </c>
      <c r="Y805">
        <v>0</v>
      </c>
      <c r="Z805">
        <v>0</v>
      </c>
      <c r="AA805">
        <v>0</v>
      </c>
      <c r="AB805">
        <v>20000000</v>
      </c>
      <c r="AC805" t="s">
        <v>4192</v>
      </c>
      <c r="AD805" t="s">
        <v>4208</v>
      </c>
      <c r="AE805" t="s">
        <v>4209</v>
      </c>
      <c r="AF805" t="s">
        <v>4210</v>
      </c>
      <c r="AG805" t="s">
        <v>136</v>
      </c>
      <c r="AJ805" t="s">
        <v>1311</v>
      </c>
      <c r="AK805" t="s">
        <v>1312</v>
      </c>
      <c r="AL805" t="s">
        <v>1331</v>
      </c>
      <c r="AM805" t="s">
        <v>1314</v>
      </c>
    </row>
    <row r="806" spans="1:39" x14ac:dyDescent="0.3">
      <c r="A806" t="s">
        <v>24</v>
      </c>
      <c r="B806" t="s">
        <v>25</v>
      </c>
      <c r="C806" t="s">
        <v>26</v>
      </c>
      <c r="D806" t="s">
        <v>27</v>
      </c>
      <c r="E806" t="s">
        <v>28</v>
      </c>
      <c r="F806" t="s">
        <v>29</v>
      </c>
      <c r="G806" t="s">
        <v>115</v>
      </c>
      <c r="H806" t="s">
        <v>116</v>
      </c>
      <c r="I806" t="s">
        <v>117</v>
      </c>
      <c r="J806" t="s">
        <v>118</v>
      </c>
      <c r="K806" t="s">
        <v>320</v>
      </c>
      <c r="L806" t="s">
        <v>321</v>
      </c>
      <c r="M806" t="s">
        <v>322</v>
      </c>
      <c r="N806" t="s">
        <v>323</v>
      </c>
      <c r="O806" t="s">
        <v>157</v>
      </c>
      <c r="P806" t="s">
        <v>330</v>
      </c>
      <c r="Q806" t="s">
        <v>40</v>
      </c>
      <c r="R806" t="s">
        <v>331</v>
      </c>
      <c r="S806" t="s">
        <v>47</v>
      </c>
      <c r="T806" t="s">
        <v>48</v>
      </c>
      <c r="U806" t="s">
        <v>4211</v>
      </c>
      <c r="V806">
        <v>125000000</v>
      </c>
      <c r="W806">
        <v>0</v>
      </c>
      <c r="Y806">
        <v>0</v>
      </c>
      <c r="Z806">
        <v>0</v>
      </c>
      <c r="AA806">
        <v>0</v>
      </c>
      <c r="AB806">
        <v>125000000</v>
      </c>
      <c r="AC806" t="s">
        <v>4192</v>
      </c>
      <c r="AD806" t="s">
        <v>4212</v>
      </c>
      <c r="AE806" t="s">
        <v>4213</v>
      </c>
      <c r="AF806" t="s">
        <v>4214</v>
      </c>
      <c r="AG806" t="s">
        <v>136</v>
      </c>
      <c r="AJ806" t="s">
        <v>1311</v>
      </c>
      <c r="AK806" t="s">
        <v>1312</v>
      </c>
      <c r="AL806" t="s">
        <v>1336</v>
      </c>
      <c r="AM806" t="s">
        <v>1314</v>
      </c>
    </row>
    <row r="807" spans="1:39" x14ac:dyDescent="0.3">
      <c r="A807" t="s">
        <v>24</v>
      </c>
      <c r="B807" t="s">
        <v>25</v>
      </c>
      <c r="C807" t="s">
        <v>26</v>
      </c>
      <c r="D807" t="s">
        <v>27</v>
      </c>
      <c r="E807" t="s">
        <v>28</v>
      </c>
      <c r="F807" t="s">
        <v>29</v>
      </c>
      <c r="G807" t="s">
        <v>115</v>
      </c>
      <c r="H807" t="s">
        <v>116</v>
      </c>
      <c r="I807" t="s">
        <v>117</v>
      </c>
      <c r="J807" t="s">
        <v>118</v>
      </c>
      <c r="K807" t="s">
        <v>320</v>
      </c>
      <c r="L807" t="s">
        <v>321</v>
      </c>
      <c r="M807" t="s">
        <v>322</v>
      </c>
      <c r="N807" t="s">
        <v>323</v>
      </c>
      <c r="O807" t="s">
        <v>157</v>
      </c>
      <c r="P807" t="s">
        <v>330</v>
      </c>
      <c r="Q807" t="s">
        <v>40</v>
      </c>
      <c r="R807" t="s">
        <v>331</v>
      </c>
      <c r="S807" t="s">
        <v>74</v>
      </c>
      <c r="T807" t="s">
        <v>75</v>
      </c>
      <c r="U807" t="s">
        <v>4215</v>
      </c>
      <c r="V807">
        <v>1500000</v>
      </c>
      <c r="W807">
        <v>0</v>
      </c>
      <c r="Y807">
        <v>0</v>
      </c>
      <c r="Z807">
        <v>0</v>
      </c>
      <c r="AA807">
        <v>0</v>
      </c>
      <c r="AB807">
        <v>1500000</v>
      </c>
      <c r="AC807" t="s">
        <v>4192</v>
      </c>
      <c r="AD807" t="s">
        <v>4216</v>
      </c>
      <c r="AE807" t="s">
        <v>4217</v>
      </c>
      <c r="AF807" t="s">
        <v>4218</v>
      </c>
      <c r="AG807" t="s">
        <v>136</v>
      </c>
      <c r="AJ807" t="s">
        <v>1311</v>
      </c>
      <c r="AK807" t="s">
        <v>1312</v>
      </c>
      <c r="AL807" t="s">
        <v>1336</v>
      </c>
      <c r="AM807" t="s">
        <v>1314</v>
      </c>
    </row>
    <row r="808" spans="1:39" x14ac:dyDescent="0.3">
      <c r="A808" t="s">
        <v>24</v>
      </c>
      <c r="B808" t="s">
        <v>25</v>
      </c>
      <c r="C808" t="s">
        <v>26</v>
      </c>
      <c r="D808" t="s">
        <v>27</v>
      </c>
      <c r="E808" t="s">
        <v>28</v>
      </c>
      <c r="F808" t="s">
        <v>29</v>
      </c>
      <c r="G808" t="s">
        <v>115</v>
      </c>
      <c r="H808" t="s">
        <v>116</v>
      </c>
      <c r="I808" t="s">
        <v>117</v>
      </c>
      <c r="J808" t="s">
        <v>118</v>
      </c>
      <c r="K808" t="s">
        <v>320</v>
      </c>
      <c r="L808" t="s">
        <v>321</v>
      </c>
      <c r="M808" t="s">
        <v>322</v>
      </c>
      <c r="N808" t="s">
        <v>323</v>
      </c>
      <c r="O808" t="s">
        <v>157</v>
      </c>
      <c r="P808" t="s">
        <v>330</v>
      </c>
      <c r="Q808" t="s">
        <v>40</v>
      </c>
      <c r="R808" t="s">
        <v>331</v>
      </c>
      <c r="S808" t="s">
        <v>74</v>
      </c>
      <c r="T808" t="s">
        <v>75</v>
      </c>
      <c r="U808" t="s">
        <v>4219</v>
      </c>
      <c r="V808">
        <v>2100000</v>
      </c>
      <c r="W808">
        <v>0</v>
      </c>
      <c r="Y808">
        <v>0</v>
      </c>
      <c r="Z808">
        <v>0</v>
      </c>
      <c r="AA808">
        <v>0</v>
      </c>
      <c r="AB808">
        <v>2100000</v>
      </c>
      <c r="AC808" t="s">
        <v>4192</v>
      </c>
      <c r="AD808" t="s">
        <v>4216</v>
      </c>
      <c r="AE808" t="s">
        <v>4220</v>
      </c>
      <c r="AF808" t="s">
        <v>4221</v>
      </c>
      <c r="AG808" t="s">
        <v>136</v>
      </c>
      <c r="AJ808" t="s">
        <v>1311</v>
      </c>
      <c r="AK808" t="s">
        <v>1312</v>
      </c>
      <c r="AL808" t="s">
        <v>1336</v>
      </c>
      <c r="AM808" t="s">
        <v>1314</v>
      </c>
    </row>
    <row r="809" spans="1:39" x14ac:dyDescent="0.3">
      <c r="A809" t="s">
        <v>24</v>
      </c>
      <c r="B809" t="s">
        <v>25</v>
      </c>
      <c r="C809" t="s">
        <v>26</v>
      </c>
      <c r="D809" t="s">
        <v>27</v>
      </c>
      <c r="E809" t="s">
        <v>28</v>
      </c>
      <c r="F809" t="s">
        <v>29</v>
      </c>
      <c r="G809" t="s">
        <v>115</v>
      </c>
      <c r="H809" t="s">
        <v>116</v>
      </c>
      <c r="I809" t="s">
        <v>117</v>
      </c>
      <c r="J809" t="s">
        <v>118</v>
      </c>
      <c r="K809" t="s">
        <v>320</v>
      </c>
      <c r="L809" t="s">
        <v>321</v>
      </c>
      <c r="M809" t="s">
        <v>322</v>
      </c>
      <c r="N809" t="s">
        <v>323</v>
      </c>
      <c r="O809" t="s">
        <v>157</v>
      </c>
      <c r="P809" t="s">
        <v>330</v>
      </c>
      <c r="Q809" t="s">
        <v>51</v>
      </c>
      <c r="R809" t="s">
        <v>332</v>
      </c>
      <c r="S809" t="s">
        <v>42</v>
      </c>
      <c r="T809" t="s">
        <v>43</v>
      </c>
      <c r="U809" t="s">
        <v>4222</v>
      </c>
      <c r="V809">
        <v>10000000</v>
      </c>
      <c r="W809">
        <v>0</v>
      </c>
      <c r="Y809">
        <v>0</v>
      </c>
      <c r="Z809">
        <v>0</v>
      </c>
      <c r="AA809">
        <v>0</v>
      </c>
      <c r="AB809">
        <v>10000000</v>
      </c>
      <c r="AC809" t="s">
        <v>4223</v>
      </c>
      <c r="AD809" t="s">
        <v>4224</v>
      </c>
      <c r="AE809" t="s">
        <v>4225</v>
      </c>
      <c r="AF809" t="s">
        <v>4226</v>
      </c>
      <c r="AG809" t="s">
        <v>136</v>
      </c>
      <c r="AJ809" t="s">
        <v>1311</v>
      </c>
      <c r="AK809" t="s">
        <v>1312</v>
      </c>
      <c r="AL809" t="s">
        <v>1313</v>
      </c>
      <c r="AM809" t="s">
        <v>1314</v>
      </c>
    </row>
    <row r="810" spans="1:39" x14ac:dyDescent="0.3">
      <c r="A810" t="s">
        <v>24</v>
      </c>
      <c r="B810" t="s">
        <v>25</v>
      </c>
      <c r="C810" t="s">
        <v>26</v>
      </c>
      <c r="D810" t="s">
        <v>27</v>
      </c>
      <c r="E810" t="s">
        <v>28</v>
      </c>
      <c r="F810" t="s">
        <v>29</v>
      </c>
      <c r="G810" t="s">
        <v>115</v>
      </c>
      <c r="H810" t="s">
        <v>116</v>
      </c>
      <c r="I810" t="s">
        <v>117</v>
      </c>
      <c r="J810" t="s">
        <v>118</v>
      </c>
      <c r="K810" t="s">
        <v>320</v>
      </c>
      <c r="L810" t="s">
        <v>321</v>
      </c>
      <c r="M810" t="s">
        <v>322</v>
      </c>
      <c r="N810" t="s">
        <v>323</v>
      </c>
      <c r="O810" t="s">
        <v>157</v>
      </c>
      <c r="P810" t="s">
        <v>330</v>
      </c>
      <c r="Q810" t="s">
        <v>51</v>
      </c>
      <c r="R810" t="s">
        <v>332</v>
      </c>
      <c r="S810" t="s">
        <v>67</v>
      </c>
      <c r="T810" t="s">
        <v>68</v>
      </c>
      <c r="U810" t="s">
        <v>4227</v>
      </c>
      <c r="V810">
        <v>16800000</v>
      </c>
      <c r="W810">
        <v>0</v>
      </c>
      <c r="Y810">
        <v>0</v>
      </c>
      <c r="Z810">
        <v>0</v>
      </c>
      <c r="AA810">
        <v>0</v>
      </c>
      <c r="AB810">
        <v>16800000</v>
      </c>
      <c r="AC810" t="s">
        <v>4223</v>
      </c>
      <c r="AD810" t="s">
        <v>4228</v>
      </c>
      <c r="AE810" t="s">
        <v>4229</v>
      </c>
      <c r="AF810" t="s">
        <v>4230</v>
      </c>
      <c r="AG810" t="s">
        <v>136</v>
      </c>
      <c r="AJ810" t="s">
        <v>1311</v>
      </c>
      <c r="AK810" t="s">
        <v>1312</v>
      </c>
      <c r="AL810" t="s">
        <v>1485</v>
      </c>
      <c r="AM810" t="s">
        <v>1486</v>
      </c>
    </row>
    <row r="811" spans="1:39" x14ac:dyDescent="0.3">
      <c r="A811" t="s">
        <v>24</v>
      </c>
      <c r="B811" t="s">
        <v>25</v>
      </c>
      <c r="C811" t="s">
        <v>26</v>
      </c>
      <c r="D811" t="s">
        <v>27</v>
      </c>
      <c r="E811" t="s">
        <v>28</v>
      </c>
      <c r="F811" t="s">
        <v>29</v>
      </c>
      <c r="G811" t="s">
        <v>115</v>
      </c>
      <c r="H811" t="s">
        <v>116</v>
      </c>
      <c r="I811" t="s">
        <v>117</v>
      </c>
      <c r="J811" t="s">
        <v>118</v>
      </c>
      <c r="K811" t="s">
        <v>320</v>
      </c>
      <c r="L811" t="s">
        <v>321</v>
      </c>
      <c r="M811" t="s">
        <v>322</v>
      </c>
      <c r="N811" t="s">
        <v>323</v>
      </c>
      <c r="O811" t="s">
        <v>157</v>
      </c>
      <c r="P811" t="s">
        <v>330</v>
      </c>
      <c r="Q811" t="s">
        <v>51</v>
      </c>
      <c r="R811" t="s">
        <v>332</v>
      </c>
      <c r="S811" t="s">
        <v>67</v>
      </c>
      <c r="T811" t="s">
        <v>68</v>
      </c>
      <c r="U811" t="s">
        <v>4231</v>
      </c>
      <c r="V811">
        <v>3600000</v>
      </c>
      <c r="W811">
        <v>0</v>
      </c>
      <c r="Y811">
        <v>0</v>
      </c>
      <c r="Z811">
        <v>0</v>
      </c>
      <c r="AA811">
        <v>0</v>
      </c>
      <c r="AB811">
        <v>3600000</v>
      </c>
      <c r="AC811" t="s">
        <v>4223</v>
      </c>
      <c r="AD811" t="s">
        <v>4228</v>
      </c>
      <c r="AE811" t="s">
        <v>4232</v>
      </c>
      <c r="AF811" t="s">
        <v>4233</v>
      </c>
      <c r="AG811" t="s">
        <v>136</v>
      </c>
      <c r="AJ811" t="s">
        <v>1311</v>
      </c>
      <c r="AK811" t="s">
        <v>1312</v>
      </c>
      <c r="AL811" t="s">
        <v>1485</v>
      </c>
      <c r="AM811" t="s">
        <v>1486</v>
      </c>
    </row>
    <row r="812" spans="1:39" x14ac:dyDescent="0.3">
      <c r="A812" t="s">
        <v>24</v>
      </c>
      <c r="B812" t="s">
        <v>25</v>
      </c>
      <c r="C812" t="s">
        <v>26</v>
      </c>
      <c r="D812" t="s">
        <v>27</v>
      </c>
      <c r="E812" t="s">
        <v>28</v>
      </c>
      <c r="F812" t="s">
        <v>29</v>
      </c>
      <c r="G812" t="s">
        <v>115</v>
      </c>
      <c r="H812" t="s">
        <v>116</v>
      </c>
      <c r="I812" t="s">
        <v>117</v>
      </c>
      <c r="J812" t="s">
        <v>118</v>
      </c>
      <c r="K812" t="s">
        <v>320</v>
      </c>
      <c r="L812" t="s">
        <v>321</v>
      </c>
      <c r="M812" t="s">
        <v>322</v>
      </c>
      <c r="N812" t="s">
        <v>323</v>
      </c>
      <c r="O812" t="s">
        <v>157</v>
      </c>
      <c r="P812" t="s">
        <v>330</v>
      </c>
      <c r="Q812" t="s">
        <v>51</v>
      </c>
      <c r="R812" t="s">
        <v>332</v>
      </c>
      <c r="S812" t="s">
        <v>137</v>
      </c>
      <c r="T812" t="s">
        <v>138</v>
      </c>
      <c r="U812" t="s">
        <v>4234</v>
      </c>
      <c r="V812">
        <v>10000000</v>
      </c>
      <c r="W812">
        <v>0</v>
      </c>
      <c r="Y812">
        <v>0</v>
      </c>
      <c r="Z812">
        <v>0</v>
      </c>
      <c r="AA812">
        <v>0</v>
      </c>
      <c r="AB812">
        <v>10000000</v>
      </c>
      <c r="AC812" t="s">
        <v>4223</v>
      </c>
      <c r="AD812" t="s">
        <v>4235</v>
      </c>
      <c r="AE812" t="s">
        <v>4236</v>
      </c>
      <c r="AF812" t="s">
        <v>4237</v>
      </c>
      <c r="AG812" t="s">
        <v>136</v>
      </c>
      <c r="AJ812" t="s">
        <v>1311</v>
      </c>
      <c r="AK812" t="s">
        <v>1312</v>
      </c>
      <c r="AL812" t="s">
        <v>2026</v>
      </c>
      <c r="AM812" t="s">
        <v>1314</v>
      </c>
    </row>
    <row r="813" spans="1:39" x14ac:dyDescent="0.3">
      <c r="A813" t="s">
        <v>24</v>
      </c>
      <c r="B813" t="s">
        <v>25</v>
      </c>
      <c r="C813" t="s">
        <v>26</v>
      </c>
      <c r="D813" t="s">
        <v>27</v>
      </c>
      <c r="E813" t="s">
        <v>28</v>
      </c>
      <c r="F813" t="s">
        <v>29</v>
      </c>
      <c r="G813" t="s">
        <v>115</v>
      </c>
      <c r="H813" t="s">
        <v>116</v>
      </c>
      <c r="I813" t="s">
        <v>117</v>
      </c>
      <c r="J813" t="s">
        <v>118</v>
      </c>
      <c r="K813" t="s">
        <v>320</v>
      </c>
      <c r="L813" t="s">
        <v>321</v>
      </c>
      <c r="M813" t="s">
        <v>322</v>
      </c>
      <c r="N813" t="s">
        <v>323</v>
      </c>
      <c r="O813" t="s">
        <v>157</v>
      </c>
      <c r="P813" t="s">
        <v>330</v>
      </c>
      <c r="Q813" t="s">
        <v>51</v>
      </c>
      <c r="R813" t="s">
        <v>332</v>
      </c>
      <c r="S813" t="s">
        <v>137</v>
      </c>
      <c r="T813" t="s">
        <v>138</v>
      </c>
      <c r="U813" t="s">
        <v>4238</v>
      </c>
      <c r="V813">
        <v>10000000</v>
      </c>
      <c r="W813">
        <v>0</v>
      </c>
      <c r="Y813">
        <v>0</v>
      </c>
      <c r="Z813">
        <v>0</v>
      </c>
      <c r="AA813">
        <v>0</v>
      </c>
      <c r="AB813">
        <v>10000000</v>
      </c>
      <c r="AC813" t="s">
        <v>4223</v>
      </c>
      <c r="AD813" t="s">
        <v>4235</v>
      </c>
      <c r="AE813" t="s">
        <v>4239</v>
      </c>
      <c r="AF813" t="s">
        <v>4240</v>
      </c>
      <c r="AG813" t="s">
        <v>136</v>
      </c>
      <c r="AJ813" t="s">
        <v>1311</v>
      </c>
      <c r="AK813" t="s">
        <v>1312</v>
      </c>
      <c r="AL813" t="s">
        <v>2026</v>
      </c>
      <c r="AM813" t="s">
        <v>1314</v>
      </c>
    </row>
    <row r="814" spans="1:39" x14ac:dyDescent="0.3">
      <c r="A814" t="s">
        <v>24</v>
      </c>
      <c r="B814" t="s">
        <v>25</v>
      </c>
      <c r="C814" t="s">
        <v>26</v>
      </c>
      <c r="D814" t="s">
        <v>27</v>
      </c>
      <c r="E814" t="s">
        <v>28</v>
      </c>
      <c r="F814" t="s">
        <v>29</v>
      </c>
      <c r="G814" t="s">
        <v>115</v>
      </c>
      <c r="H814" t="s">
        <v>116</v>
      </c>
      <c r="I814" t="s">
        <v>117</v>
      </c>
      <c r="J814" t="s">
        <v>118</v>
      </c>
      <c r="K814" t="s">
        <v>320</v>
      </c>
      <c r="L814" t="s">
        <v>321</v>
      </c>
      <c r="M814" t="s">
        <v>322</v>
      </c>
      <c r="N814" t="s">
        <v>323</v>
      </c>
      <c r="O814" t="s">
        <v>157</v>
      </c>
      <c r="P814" t="s">
        <v>330</v>
      </c>
      <c r="Q814" t="s">
        <v>51</v>
      </c>
      <c r="R814" t="s">
        <v>332</v>
      </c>
      <c r="S814" t="s">
        <v>191</v>
      </c>
      <c r="T814" t="s">
        <v>192</v>
      </c>
      <c r="U814" t="s">
        <v>4241</v>
      </c>
      <c r="V814">
        <v>3200000</v>
      </c>
      <c r="W814">
        <v>0</v>
      </c>
      <c r="Y814">
        <v>0</v>
      </c>
      <c r="Z814">
        <v>0</v>
      </c>
      <c r="AA814">
        <v>0</v>
      </c>
      <c r="AB814">
        <v>3200000</v>
      </c>
      <c r="AC814" t="s">
        <v>4223</v>
      </c>
      <c r="AD814" t="s">
        <v>4242</v>
      </c>
      <c r="AE814" t="s">
        <v>4243</v>
      </c>
      <c r="AF814" t="s">
        <v>4244</v>
      </c>
      <c r="AG814" t="s">
        <v>136</v>
      </c>
      <c r="AJ814" t="s">
        <v>1311</v>
      </c>
      <c r="AK814" t="s">
        <v>1312</v>
      </c>
      <c r="AL814" t="s">
        <v>1331</v>
      </c>
      <c r="AM814" t="s">
        <v>1486</v>
      </c>
    </row>
    <row r="815" spans="1:39" x14ac:dyDescent="0.3">
      <c r="A815" t="s">
        <v>24</v>
      </c>
      <c r="B815" t="s">
        <v>25</v>
      </c>
      <c r="C815" t="s">
        <v>26</v>
      </c>
      <c r="D815" t="s">
        <v>27</v>
      </c>
      <c r="E815" t="s">
        <v>28</v>
      </c>
      <c r="F815" t="s">
        <v>29</v>
      </c>
      <c r="G815" t="s">
        <v>115</v>
      </c>
      <c r="H815" t="s">
        <v>116</v>
      </c>
      <c r="I815" t="s">
        <v>117</v>
      </c>
      <c r="J815" t="s">
        <v>118</v>
      </c>
      <c r="K815" t="s">
        <v>320</v>
      </c>
      <c r="L815" t="s">
        <v>321</v>
      </c>
      <c r="M815" t="s">
        <v>322</v>
      </c>
      <c r="N815" t="s">
        <v>323</v>
      </c>
      <c r="O815" t="s">
        <v>157</v>
      </c>
      <c r="P815" t="s">
        <v>330</v>
      </c>
      <c r="Q815" t="s">
        <v>51</v>
      </c>
      <c r="R815" t="s">
        <v>332</v>
      </c>
      <c r="S815" t="s">
        <v>47</v>
      </c>
      <c r="T815" t="s">
        <v>48</v>
      </c>
      <c r="U815" t="s">
        <v>4245</v>
      </c>
      <c r="V815">
        <v>25000000</v>
      </c>
      <c r="W815">
        <v>0</v>
      </c>
      <c r="Y815">
        <v>0</v>
      </c>
      <c r="Z815">
        <v>0</v>
      </c>
      <c r="AA815">
        <v>0</v>
      </c>
      <c r="AB815">
        <v>25000000</v>
      </c>
      <c r="AC815" t="s">
        <v>4223</v>
      </c>
      <c r="AD815" t="s">
        <v>4246</v>
      </c>
      <c r="AE815" t="s">
        <v>4247</v>
      </c>
      <c r="AF815" t="s">
        <v>4248</v>
      </c>
      <c r="AG815" t="s">
        <v>136</v>
      </c>
      <c r="AJ815" t="s">
        <v>1311</v>
      </c>
      <c r="AK815" t="s">
        <v>1312</v>
      </c>
      <c r="AL815" t="s">
        <v>1336</v>
      </c>
      <c r="AM815" t="s">
        <v>1314</v>
      </c>
    </row>
    <row r="816" spans="1:39" x14ac:dyDescent="0.3">
      <c r="A816" t="s">
        <v>24</v>
      </c>
      <c r="B816" t="s">
        <v>25</v>
      </c>
      <c r="C816" t="s">
        <v>26</v>
      </c>
      <c r="D816" t="s">
        <v>27</v>
      </c>
      <c r="E816" t="s">
        <v>28</v>
      </c>
      <c r="F816" t="s">
        <v>29</v>
      </c>
      <c r="G816" t="s">
        <v>115</v>
      </c>
      <c r="H816" t="s">
        <v>116</v>
      </c>
      <c r="I816" t="s">
        <v>117</v>
      </c>
      <c r="J816" t="s">
        <v>118</v>
      </c>
      <c r="K816" t="s">
        <v>320</v>
      </c>
      <c r="L816" t="s">
        <v>321</v>
      </c>
      <c r="M816" t="s">
        <v>322</v>
      </c>
      <c r="N816" t="s">
        <v>323</v>
      </c>
      <c r="O816" t="s">
        <v>157</v>
      </c>
      <c r="P816" t="s">
        <v>330</v>
      </c>
      <c r="Q816" t="s">
        <v>51</v>
      </c>
      <c r="R816" t="s">
        <v>332</v>
      </c>
      <c r="S816" t="s">
        <v>74</v>
      </c>
      <c r="T816" t="s">
        <v>75</v>
      </c>
      <c r="U816" t="s">
        <v>4249</v>
      </c>
      <c r="V816">
        <v>122400000</v>
      </c>
      <c r="W816">
        <v>0</v>
      </c>
      <c r="Y816">
        <v>0</v>
      </c>
      <c r="Z816">
        <v>0</v>
      </c>
      <c r="AA816">
        <v>0</v>
      </c>
      <c r="AB816">
        <v>122400000</v>
      </c>
      <c r="AC816" t="s">
        <v>4223</v>
      </c>
      <c r="AD816" t="s">
        <v>4250</v>
      </c>
      <c r="AE816" t="s">
        <v>4251</v>
      </c>
      <c r="AF816" t="s">
        <v>4252</v>
      </c>
      <c r="AG816" t="s">
        <v>136</v>
      </c>
      <c r="AJ816" t="s">
        <v>1311</v>
      </c>
      <c r="AK816" t="s">
        <v>1312</v>
      </c>
      <c r="AL816" t="s">
        <v>1336</v>
      </c>
      <c r="AM816" t="s">
        <v>1314</v>
      </c>
    </row>
    <row r="817" spans="1:39" x14ac:dyDescent="0.3">
      <c r="A817" t="s">
        <v>24</v>
      </c>
      <c r="B817" t="s">
        <v>25</v>
      </c>
      <c r="C817" t="s">
        <v>26</v>
      </c>
      <c r="D817" t="s">
        <v>27</v>
      </c>
      <c r="E817" t="s">
        <v>28</v>
      </c>
      <c r="F817" t="s">
        <v>29</v>
      </c>
      <c r="G817" t="s">
        <v>115</v>
      </c>
      <c r="H817" t="s">
        <v>116</v>
      </c>
      <c r="I817" t="s">
        <v>117</v>
      </c>
      <c r="J817" t="s">
        <v>118</v>
      </c>
      <c r="K817" t="s">
        <v>320</v>
      </c>
      <c r="L817" t="s">
        <v>321</v>
      </c>
      <c r="M817" t="s">
        <v>322</v>
      </c>
      <c r="N817" t="s">
        <v>323</v>
      </c>
      <c r="O817" t="s">
        <v>157</v>
      </c>
      <c r="P817" t="s">
        <v>330</v>
      </c>
      <c r="Q817" t="s">
        <v>51</v>
      </c>
      <c r="R817" t="s">
        <v>332</v>
      </c>
      <c r="S817" t="s">
        <v>74</v>
      </c>
      <c r="T817" t="s">
        <v>75</v>
      </c>
      <c r="U817" t="s">
        <v>4253</v>
      </c>
      <c r="V817">
        <v>1500000</v>
      </c>
      <c r="W817">
        <v>0</v>
      </c>
      <c r="Y817">
        <v>0</v>
      </c>
      <c r="Z817">
        <v>0</v>
      </c>
      <c r="AA817">
        <v>0</v>
      </c>
      <c r="AB817">
        <v>1500000</v>
      </c>
      <c r="AC817" t="s">
        <v>4223</v>
      </c>
      <c r="AD817" t="s">
        <v>4250</v>
      </c>
      <c r="AE817" t="s">
        <v>4254</v>
      </c>
      <c r="AF817" t="s">
        <v>4255</v>
      </c>
      <c r="AG817" t="s">
        <v>136</v>
      </c>
      <c r="AJ817" t="s">
        <v>1311</v>
      </c>
      <c r="AK817" t="s">
        <v>1312</v>
      </c>
      <c r="AL817" t="s">
        <v>1336</v>
      </c>
      <c r="AM817" t="s">
        <v>1314</v>
      </c>
    </row>
    <row r="818" spans="1:39" x14ac:dyDescent="0.3">
      <c r="A818" t="s">
        <v>24</v>
      </c>
      <c r="B818" t="s">
        <v>25</v>
      </c>
      <c r="C818" t="s">
        <v>26</v>
      </c>
      <c r="D818" t="s">
        <v>27</v>
      </c>
      <c r="E818" t="s">
        <v>28</v>
      </c>
      <c r="F818" t="s">
        <v>29</v>
      </c>
      <c r="G818" t="s">
        <v>115</v>
      </c>
      <c r="H818" t="s">
        <v>116</v>
      </c>
      <c r="I818" t="s">
        <v>117</v>
      </c>
      <c r="J818" t="s">
        <v>118</v>
      </c>
      <c r="K818" t="s">
        <v>320</v>
      </c>
      <c r="L818" t="s">
        <v>321</v>
      </c>
      <c r="M818" t="s">
        <v>322</v>
      </c>
      <c r="N818" t="s">
        <v>323</v>
      </c>
      <c r="O818" t="s">
        <v>157</v>
      </c>
      <c r="P818" t="s">
        <v>330</v>
      </c>
      <c r="Q818" t="s">
        <v>51</v>
      </c>
      <c r="R818" t="s">
        <v>332</v>
      </c>
      <c r="S818" t="s">
        <v>74</v>
      </c>
      <c r="T818" t="s">
        <v>75</v>
      </c>
      <c r="U818" t="s">
        <v>4256</v>
      </c>
      <c r="V818">
        <v>2100000</v>
      </c>
      <c r="W818">
        <v>0</v>
      </c>
      <c r="Y818">
        <v>0</v>
      </c>
      <c r="Z818">
        <v>0</v>
      </c>
      <c r="AA818">
        <v>0</v>
      </c>
      <c r="AB818">
        <v>2100000</v>
      </c>
      <c r="AC818" t="s">
        <v>4223</v>
      </c>
      <c r="AD818" t="s">
        <v>4250</v>
      </c>
      <c r="AE818" t="s">
        <v>4257</v>
      </c>
      <c r="AF818" t="s">
        <v>4258</v>
      </c>
      <c r="AG818" t="s">
        <v>136</v>
      </c>
      <c r="AJ818" t="s">
        <v>1311</v>
      </c>
      <c r="AK818" t="s">
        <v>1312</v>
      </c>
      <c r="AL818" t="s">
        <v>1336</v>
      </c>
      <c r="AM818" t="s">
        <v>1314</v>
      </c>
    </row>
    <row r="819" spans="1:39" x14ac:dyDescent="0.3">
      <c r="A819" t="s">
        <v>24</v>
      </c>
      <c r="B819" t="s">
        <v>25</v>
      </c>
      <c r="C819" t="s">
        <v>26</v>
      </c>
      <c r="D819" t="s">
        <v>27</v>
      </c>
      <c r="E819" t="s">
        <v>28</v>
      </c>
      <c r="F819" t="s">
        <v>29</v>
      </c>
      <c r="G819" t="s">
        <v>115</v>
      </c>
      <c r="H819" t="s">
        <v>116</v>
      </c>
      <c r="I819" t="s">
        <v>117</v>
      </c>
      <c r="J819" t="s">
        <v>118</v>
      </c>
      <c r="K819" t="s">
        <v>333</v>
      </c>
      <c r="L819" t="s">
        <v>334</v>
      </c>
      <c r="M819" t="s">
        <v>335</v>
      </c>
      <c r="N819" t="s">
        <v>336</v>
      </c>
      <c r="O819" t="s">
        <v>133</v>
      </c>
      <c r="P819" t="s">
        <v>337</v>
      </c>
      <c r="Q819" t="s">
        <v>40</v>
      </c>
      <c r="R819" t="s">
        <v>338</v>
      </c>
      <c r="S819" t="s">
        <v>42</v>
      </c>
      <c r="T819" t="s">
        <v>43</v>
      </c>
      <c r="U819" t="s">
        <v>4259</v>
      </c>
      <c r="V819">
        <v>800000</v>
      </c>
      <c r="W819">
        <v>0</v>
      </c>
      <c r="Y819">
        <v>0</v>
      </c>
      <c r="Z819">
        <v>0</v>
      </c>
      <c r="AA819">
        <v>0</v>
      </c>
      <c r="AB819">
        <v>800000</v>
      </c>
      <c r="AC819" t="s">
        <v>4260</v>
      </c>
      <c r="AD819" t="s">
        <v>4261</v>
      </c>
      <c r="AE819" t="s">
        <v>4262</v>
      </c>
      <c r="AF819" t="s">
        <v>4263</v>
      </c>
      <c r="AG819" t="s">
        <v>136</v>
      </c>
      <c r="AJ819" t="s">
        <v>1311</v>
      </c>
      <c r="AK819" t="s">
        <v>1312</v>
      </c>
      <c r="AL819" t="s">
        <v>1313</v>
      </c>
      <c r="AM819" t="s">
        <v>1314</v>
      </c>
    </row>
    <row r="820" spans="1:39" x14ac:dyDescent="0.3">
      <c r="A820" t="s">
        <v>24</v>
      </c>
      <c r="B820" t="s">
        <v>25</v>
      </c>
      <c r="C820" t="s">
        <v>26</v>
      </c>
      <c r="D820" t="s">
        <v>27</v>
      </c>
      <c r="E820" t="s">
        <v>28</v>
      </c>
      <c r="F820" t="s">
        <v>29</v>
      </c>
      <c r="G820" t="s">
        <v>115</v>
      </c>
      <c r="H820" t="s">
        <v>116</v>
      </c>
      <c r="I820" t="s">
        <v>117</v>
      </c>
      <c r="J820" t="s">
        <v>118</v>
      </c>
      <c r="K820" t="s">
        <v>333</v>
      </c>
      <c r="L820" t="s">
        <v>334</v>
      </c>
      <c r="M820" t="s">
        <v>335</v>
      </c>
      <c r="N820" t="s">
        <v>336</v>
      </c>
      <c r="O820" t="s">
        <v>133</v>
      </c>
      <c r="P820" t="s">
        <v>337</v>
      </c>
      <c r="Q820" t="s">
        <v>40</v>
      </c>
      <c r="R820" t="s">
        <v>338</v>
      </c>
      <c r="S820" t="s">
        <v>42</v>
      </c>
      <c r="T820" t="s">
        <v>43</v>
      </c>
      <c r="U820" t="s">
        <v>4264</v>
      </c>
      <c r="V820">
        <v>800000</v>
      </c>
      <c r="W820">
        <v>0</v>
      </c>
      <c r="Y820">
        <v>0</v>
      </c>
      <c r="Z820">
        <v>0</v>
      </c>
      <c r="AA820">
        <v>0</v>
      </c>
      <c r="AB820">
        <v>800000</v>
      </c>
      <c r="AC820" t="s">
        <v>4260</v>
      </c>
      <c r="AD820" t="s">
        <v>4261</v>
      </c>
      <c r="AE820" t="s">
        <v>4265</v>
      </c>
      <c r="AF820" t="s">
        <v>4266</v>
      </c>
      <c r="AG820" t="s">
        <v>136</v>
      </c>
      <c r="AJ820" t="s">
        <v>1311</v>
      </c>
      <c r="AK820" t="s">
        <v>1312</v>
      </c>
      <c r="AL820" t="s">
        <v>1313</v>
      </c>
      <c r="AM820" t="s">
        <v>1314</v>
      </c>
    </row>
    <row r="821" spans="1:39" x14ac:dyDescent="0.3">
      <c r="A821" t="s">
        <v>24</v>
      </c>
      <c r="B821" t="s">
        <v>25</v>
      </c>
      <c r="C821" t="s">
        <v>26</v>
      </c>
      <c r="D821" t="s">
        <v>27</v>
      </c>
      <c r="E821" t="s">
        <v>28</v>
      </c>
      <c r="F821" t="s">
        <v>29</v>
      </c>
      <c r="G821" t="s">
        <v>115</v>
      </c>
      <c r="H821" t="s">
        <v>116</v>
      </c>
      <c r="I821" t="s">
        <v>117</v>
      </c>
      <c r="J821" t="s">
        <v>118</v>
      </c>
      <c r="K821" t="s">
        <v>333</v>
      </c>
      <c r="L821" t="s">
        <v>334</v>
      </c>
      <c r="M821" t="s">
        <v>335</v>
      </c>
      <c r="N821" t="s">
        <v>336</v>
      </c>
      <c r="O821" t="s">
        <v>133</v>
      </c>
      <c r="P821" t="s">
        <v>337</v>
      </c>
      <c r="Q821" t="s">
        <v>40</v>
      </c>
      <c r="R821" t="s">
        <v>338</v>
      </c>
      <c r="S821" t="s">
        <v>42</v>
      </c>
      <c r="T821" t="s">
        <v>43</v>
      </c>
      <c r="U821" t="s">
        <v>4267</v>
      </c>
      <c r="V821">
        <v>1000000</v>
      </c>
      <c r="W821">
        <v>0</v>
      </c>
      <c r="Y821">
        <v>0</v>
      </c>
      <c r="Z821">
        <v>0</v>
      </c>
      <c r="AA821">
        <v>0</v>
      </c>
      <c r="AB821">
        <v>1000000</v>
      </c>
      <c r="AC821" t="s">
        <v>4260</v>
      </c>
      <c r="AD821" t="s">
        <v>4261</v>
      </c>
      <c r="AE821" t="s">
        <v>4268</v>
      </c>
      <c r="AF821" t="s">
        <v>4269</v>
      </c>
      <c r="AG821" t="s">
        <v>136</v>
      </c>
      <c r="AJ821" t="s">
        <v>1311</v>
      </c>
      <c r="AK821" t="s">
        <v>1312</v>
      </c>
      <c r="AL821" t="s">
        <v>1313</v>
      </c>
      <c r="AM821" t="s">
        <v>1314</v>
      </c>
    </row>
    <row r="822" spans="1:39" x14ac:dyDescent="0.3">
      <c r="A822" t="s">
        <v>24</v>
      </c>
      <c r="B822" t="s">
        <v>25</v>
      </c>
      <c r="C822" t="s">
        <v>26</v>
      </c>
      <c r="D822" t="s">
        <v>27</v>
      </c>
      <c r="E822" t="s">
        <v>28</v>
      </c>
      <c r="F822" t="s">
        <v>29</v>
      </c>
      <c r="G822" t="s">
        <v>115</v>
      </c>
      <c r="H822" t="s">
        <v>116</v>
      </c>
      <c r="I822" t="s">
        <v>117</v>
      </c>
      <c r="J822" t="s">
        <v>118</v>
      </c>
      <c r="K822" t="s">
        <v>333</v>
      </c>
      <c r="L822" t="s">
        <v>334</v>
      </c>
      <c r="M822" t="s">
        <v>335</v>
      </c>
      <c r="N822" t="s">
        <v>336</v>
      </c>
      <c r="O822" t="s">
        <v>133</v>
      </c>
      <c r="P822" t="s">
        <v>337</v>
      </c>
      <c r="Q822" t="s">
        <v>40</v>
      </c>
      <c r="R822" t="s">
        <v>338</v>
      </c>
      <c r="S822" t="s">
        <v>42</v>
      </c>
      <c r="T822" t="s">
        <v>43</v>
      </c>
      <c r="U822" t="s">
        <v>4270</v>
      </c>
      <c r="V822">
        <v>2920000</v>
      </c>
      <c r="W822">
        <v>0</v>
      </c>
      <c r="Y822">
        <v>0</v>
      </c>
      <c r="Z822">
        <v>0</v>
      </c>
      <c r="AA822">
        <v>0</v>
      </c>
      <c r="AB822">
        <v>2920000</v>
      </c>
      <c r="AC822" t="s">
        <v>4260</v>
      </c>
      <c r="AD822" t="s">
        <v>4261</v>
      </c>
      <c r="AE822" t="s">
        <v>4271</v>
      </c>
      <c r="AF822" t="s">
        <v>4272</v>
      </c>
      <c r="AG822" t="s">
        <v>136</v>
      </c>
      <c r="AJ822" t="s">
        <v>1311</v>
      </c>
      <c r="AK822" t="s">
        <v>1312</v>
      </c>
      <c r="AL822" t="s">
        <v>1313</v>
      </c>
      <c r="AM822" t="s">
        <v>1314</v>
      </c>
    </row>
    <row r="823" spans="1:39" x14ac:dyDescent="0.3">
      <c r="A823" t="s">
        <v>24</v>
      </c>
      <c r="B823" t="s">
        <v>25</v>
      </c>
      <c r="C823" t="s">
        <v>26</v>
      </c>
      <c r="D823" t="s">
        <v>27</v>
      </c>
      <c r="E823" t="s">
        <v>28</v>
      </c>
      <c r="F823" t="s">
        <v>29</v>
      </c>
      <c r="G823" t="s">
        <v>115</v>
      </c>
      <c r="H823" t="s">
        <v>116</v>
      </c>
      <c r="I823" t="s">
        <v>117</v>
      </c>
      <c r="J823" t="s">
        <v>118</v>
      </c>
      <c r="K823" t="s">
        <v>333</v>
      </c>
      <c r="L823" t="s">
        <v>334</v>
      </c>
      <c r="M823" t="s">
        <v>335</v>
      </c>
      <c r="N823" t="s">
        <v>336</v>
      </c>
      <c r="O823" t="s">
        <v>133</v>
      </c>
      <c r="P823" t="s">
        <v>337</v>
      </c>
      <c r="Q823" t="s">
        <v>40</v>
      </c>
      <c r="R823" t="s">
        <v>338</v>
      </c>
      <c r="S823" t="s">
        <v>42</v>
      </c>
      <c r="T823" t="s">
        <v>43</v>
      </c>
      <c r="U823" t="s">
        <v>4273</v>
      </c>
      <c r="V823">
        <v>35000000</v>
      </c>
      <c r="W823">
        <v>0</v>
      </c>
      <c r="Y823">
        <v>0</v>
      </c>
      <c r="Z823">
        <v>0</v>
      </c>
      <c r="AA823">
        <v>0</v>
      </c>
      <c r="AB823">
        <v>35000000</v>
      </c>
      <c r="AC823" t="s">
        <v>4260</v>
      </c>
      <c r="AD823" t="s">
        <v>4261</v>
      </c>
      <c r="AE823" t="s">
        <v>4274</v>
      </c>
      <c r="AF823" t="s">
        <v>4275</v>
      </c>
      <c r="AG823" t="s">
        <v>136</v>
      </c>
      <c r="AJ823" t="s">
        <v>1311</v>
      </c>
      <c r="AK823" t="s">
        <v>1312</v>
      </c>
      <c r="AL823" t="s">
        <v>1313</v>
      </c>
      <c r="AM823" t="s">
        <v>1314</v>
      </c>
    </row>
    <row r="824" spans="1:39" x14ac:dyDescent="0.3">
      <c r="A824" t="s">
        <v>24</v>
      </c>
      <c r="B824" t="s">
        <v>25</v>
      </c>
      <c r="C824" t="s">
        <v>26</v>
      </c>
      <c r="D824" t="s">
        <v>27</v>
      </c>
      <c r="E824" t="s">
        <v>28</v>
      </c>
      <c r="F824" t="s">
        <v>29</v>
      </c>
      <c r="G824" t="s">
        <v>115</v>
      </c>
      <c r="H824" t="s">
        <v>116</v>
      </c>
      <c r="I824" t="s">
        <v>117</v>
      </c>
      <c r="J824" t="s">
        <v>118</v>
      </c>
      <c r="K824" t="s">
        <v>333</v>
      </c>
      <c r="L824" t="s">
        <v>334</v>
      </c>
      <c r="M824" t="s">
        <v>335</v>
      </c>
      <c r="N824" t="s">
        <v>336</v>
      </c>
      <c r="O824" t="s">
        <v>133</v>
      </c>
      <c r="P824" t="s">
        <v>337</v>
      </c>
      <c r="Q824" t="s">
        <v>40</v>
      </c>
      <c r="R824" t="s">
        <v>338</v>
      </c>
      <c r="S824" t="s">
        <v>137</v>
      </c>
      <c r="T824" t="s">
        <v>138</v>
      </c>
      <c r="U824" t="s">
        <v>4276</v>
      </c>
      <c r="V824">
        <v>12000000</v>
      </c>
      <c r="W824">
        <v>0</v>
      </c>
      <c r="Y824">
        <v>0</v>
      </c>
      <c r="Z824">
        <v>0</v>
      </c>
      <c r="AA824">
        <v>0</v>
      </c>
      <c r="AB824">
        <v>12000000</v>
      </c>
      <c r="AC824" t="s">
        <v>4260</v>
      </c>
      <c r="AD824" t="s">
        <v>4277</v>
      </c>
      <c r="AE824" t="s">
        <v>4278</v>
      </c>
      <c r="AF824" t="s">
        <v>4279</v>
      </c>
      <c r="AG824" t="s">
        <v>136</v>
      </c>
      <c r="AJ824" t="s">
        <v>1311</v>
      </c>
      <c r="AK824" t="s">
        <v>1312</v>
      </c>
      <c r="AL824" t="s">
        <v>2026</v>
      </c>
      <c r="AM824" t="s">
        <v>1314</v>
      </c>
    </row>
    <row r="825" spans="1:39" x14ac:dyDescent="0.3">
      <c r="A825" t="s">
        <v>24</v>
      </c>
      <c r="B825" t="s">
        <v>25</v>
      </c>
      <c r="C825" t="s">
        <v>26</v>
      </c>
      <c r="D825" t="s">
        <v>27</v>
      </c>
      <c r="E825" t="s">
        <v>28</v>
      </c>
      <c r="F825" t="s">
        <v>29</v>
      </c>
      <c r="G825" t="s">
        <v>115</v>
      </c>
      <c r="H825" t="s">
        <v>116</v>
      </c>
      <c r="I825" t="s">
        <v>117</v>
      </c>
      <c r="J825" t="s">
        <v>118</v>
      </c>
      <c r="K825" t="s">
        <v>333</v>
      </c>
      <c r="L825" t="s">
        <v>334</v>
      </c>
      <c r="M825" t="s">
        <v>335</v>
      </c>
      <c r="N825" t="s">
        <v>336</v>
      </c>
      <c r="O825" t="s">
        <v>133</v>
      </c>
      <c r="P825" t="s">
        <v>337</v>
      </c>
      <c r="Q825" t="s">
        <v>40</v>
      </c>
      <c r="R825" t="s">
        <v>338</v>
      </c>
      <c r="S825" t="s">
        <v>137</v>
      </c>
      <c r="T825" t="s">
        <v>138</v>
      </c>
      <c r="U825" t="s">
        <v>4280</v>
      </c>
      <c r="V825">
        <v>12000000</v>
      </c>
      <c r="W825">
        <v>0</v>
      </c>
      <c r="Y825">
        <v>0</v>
      </c>
      <c r="Z825">
        <v>0</v>
      </c>
      <c r="AA825">
        <v>0</v>
      </c>
      <c r="AB825">
        <v>12000000</v>
      </c>
      <c r="AC825" t="s">
        <v>4260</v>
      </c>
      <c r="AD825" t="s">
        <v>4277</v>
      </c>
      <c r="AE825" t="s">
        <v>4281</v>
      </c>
      <c r="AF825" t="s">
        <v>4282</v>
      </c>
      <c r="AG825" t="s">
        <v>136</v>
      </c>
      <c r="AJ825" t="s">
        <v>1311</v>
      </c>
      <c r="AK825" t="s">
        <v>1312</v>
      </c>
      <c r="AL825" t="s">
        <v>2026</v>
      </c>
      <c r="AM825" t="s">
        <v>1314</v>
      </c>
    </row>
    <row r="826" spans="1:39" x14ac:dyDescent="0.3">
      <c r="A826" t="s">
        <v>24</v>
      </c>
      <c r="B826" t="s">
        <v>25</v>
      </c>
      <c r="C826" t="s">
        <v>26</v>
      </c>
      <c r="D826" t="s">
        <v>27</v>
      </c>
      <c r="E826" t="s">
        <v>28</v>
      </c>
      <c r="F826" t="s">
        <v>29</v>
      </c>
      <c r="G826" t="s">
        <v>115</v>
      </c>
      <c r="H826" t="s">
        <v>116</v>
      </c>
      <c r="I826" t="s">
        <v>117</v>
      </c>
      <c r="J826" t="s">
        <v>118</v>
      </c>
      <c r="K826" t="s">
        <v>333</v>
      </c>
      <c r="L826" t="s">
        <v>334</v>
      </c>
      <c r="M826" t="s">
        <v>335</v>
      </c>
      <c r="N826" t="s">
        <v>336</v>
      </c>
      <c r="O826" t="s">
        <v>133</v>
      </c>
      <c r="P826" t="s">
        <v>337</v>
      </c>
      <c r="Q826" t="s">
        <v>40</v>
      </c>
      <c r="R826" t="s">
        <v>338</v>
      </c>
      <c r="S826" t="s">
        <v>45</v>
      </c>
      <c r="T826" t="s">
        <v>46</v>
      </c>
      <c r="U826" t="s">
        <v>4283</v>
      </c>
      <c r="V826">
        <v>8000000</v>
      </c>
      <c r="W826">
        <v>0</v>
      </c>
      <c r="Y826">
        <v>0</v>
      </c>
      <c r="Z826">
        <v>0</v>
      </c>
      <c r="AA826">
        <v>0</v>
      </c>
      <c r="AB826">
        <v>8000000</v>
      </c>
      <c r="AC826" t="s">
        <v>4260</v>
      </c>
      <c r="AD826" t="s">
        <v>4284</v>
      </c>
      <c r="AE826" t="s">
        <v>4285</v>
      </c>
      <c r="AF826" t="s">
        <v>4286</v>
      </c>
      <c r="AG826" t="s">
        <v>136</v>
      </c>
      <c r="AJ826" t="s">
        <v>1311</v>
      </c>
      <c r="AK826" t="s">
        <v>1312</v>
      </c>
      <c r="AL826" t="s">
        <v>1331</v>
      </c>
      <c r="AM826" t="s">
        <v>1314</v>
      </c>
    </row>
    <row r="827" spans="1:39" x14ac:dyDescent="0.3">
      <c r="A827" t="s">
        <v>24</v>
      </c>
      <c r="B827" t="s">
        <v>25</v>
      </c>
      <c r="C827" t="s">
        <v>26</v>
      </c>
      <c r="D827" t="s">
        <v>27</v>
      </c>
      <c r="E827" t="s">
        <v>28</v>
      </c>
      <c r="F827" t="s">
        <v>29</v>
      </c>
      <c r="G827" t="s">
        <v>115</v>
      </c>
      <c r="H827" t="s">
        <v>116</v>
      </c>
      <c r="I827" t="s">
        <v>117</v>
      </c>
      <c r="J827" t="s">
        <v>118</v>
      </c>
      <c r="K827" t="s">
        <v>333</v>
      </c>
      <c r="L827" t="s">
        <v>334</v>
      </c>
      <c r="M827" t="s">
        <v>335</v>
      </c>
      <c r="N827" t="s">
        <v>336</v>
      </c>
      <c r="O827" t="s">
        <v>133</v>
      </c>
      <c r="P827" t="s">
        <v>337</v>
      </c>
      <c r="Q827" t="s">
        <v>40</v>
      </c>
      <c r="R827" t="s">
        <v>338</v>
      </c>
      <c r="S827" t="s">
        <v>45</v>
      </c>
      <c r="T827" t="s">
        <v>46</v>
      </c>
      <c r="U827" t="s">
        <v>4287</v>
      </c>
      <c r="V827">
        <v>14400000</v>
      </c>
      <c r="W827">
        <v>0</v>
      </c>
      <c r="Y827">
        <v>0</v>
      </c>
      <c r="Z827">
        <v>0</v>
      </c>
      <c r="AA827">
        <v>0</v>
      </c>
      <c r="AB827">
        <v>14400000</v>
      </c>
      <c r="AC827" t="s">
        <v>4260</v>
      </c>
      <c r="AD827" t="s">
        <v>4284</v>
      </c>
      <c r="AE827" t="s">
        <v>4288</v>
      </c>
      <c r="AF827" t="s">
        <v>4289</v>
      </c>
      <c r="AG827" t="s">
        <v>136</v>
      </c>
      <c r="AJ827" t="s">
        <v>1311</v>
      </c>
      <c r="AK827" t="s">
        <v>1312</v>
      </c>
      <c r="AL827" t="s">
        <v>1331</v>
      </c>
      <c r="AM827" t="s">
        <v>1314</v>
      </c>
    </row>
    <row r="828" spans="1:39" x14ac:dyDescent="0.3">
      <c r="A828" t="s">
        <v>24</v>
      </c>
      <c r="B828" t="s">
        <v>25</v>
      </c>
      <c r="C828" t="s">
        <v>26</v>
      </c>
      <c r="D828" t="s">
        <v>27</v>
      </c>
      <c r="E828" t="s">
        <v>28</v>
      </c>
      <c r="F828" t="s">
        <v>29</v>
      </c>
      <c r="G828" t="s">
        <v>115</v>
      </c>
      <c r="H828" t="s">
        <v>116</v>
      </c>
      <c r="I828" t="s">
        <v>117</v>
      </c>
      <c r="J828" t="s">
        <v>118</v>
      </c>
      <c r="K828" t="s">
        <v>333</v>
      </c>
      <c r="L828" t="s">
        <v>334</v>
      </c>
      <c r="M828" t="s">
        <v>335</v>
      </c>
      <c r="N828" t="s">
        <v>336</v>
      </c>
      <c r="O828" t="s">
        <v>133</v>
      </c>
      <c r="P828" t="s">
        <v>337</v>
      </c>
      <c r="Q828" t="s">
        <v>40</v>
      </c>
      <c r="R828" t="s">
        <v>338</v>
      </c>
      <c r="S828" t="s">
        <v>47</v>
      </c>
      <c r="T828" t="s">
        <v>48</v>
      </c>
      <c r="U828" t="s">
        <v>4290</v>
      </c>
      <c r="V828">
        <v>100000000</v>
      </c>
      <c r="W828">
        <v>0</v>
      </c>
      <c r="Y828">
        <v>0</v>
      </c>
      <c r="Z828">
        <v>15082960</v>
      </c>
      <c r="AA828">
        <v>0.15082960000000001</v>
      </c>
      <c r="AB828">
        <v>84917040</v>
      </c>
      <c r="AC828" t="s">
        <v>4260</v>
      </c>
      <c r="AD828" t="s">
        <v>4291</v>
      </c>
      <c r="AE828" t="s">
        <v>4292</v>
      </c>
      <c r="AF828" t="s">
        <v>4293</v>
      </c>
      <c r="AG828" t="s">
        <v>136</v>
      </c>
      <c r="AJ828" t="s">
        <v>1311</v>
      </c>
      <c r="AK828" t="s">
        <v>1312</v>
      </c>
      <c r="AL828" t="s">
        <v>1336</v>
      </c>
      <c r="AM828" t="s">
        <v>1314</v>
      </c>
    </row>
    <row r="829" spans="1:39" x14ac:dyDescent="0.3">
      <c r="A829" t="s">
        <v>24</v>
      </c>
      <c r="B829" t="s">
        <v>25</v>
      </c>
      <c r="C829" t="s">
        <v>26</v>
      </c>
      <c r="D829" t="s">
        <v>27</v>
      </c>
      <c r="E829" t="s">
        <v>28</v>
      </c>
      <c r="F829" t="s">
        <v>29</v>
      </c>
      <c r="G829" t="s">
        <v>115</v>
      </c>
      <c r="H829" t="s">
        <v>116</v>
      </c>
      <c r="I829" t="s">
        <v>117</v>
      </c>
      <c r="J829" t="s">
        <v>118</v>
      </c>
      <c r="K829" t="s">
        <v>333</v>
      </c>
      <c r="L829" t="s">
        <v>334</v>
      </c>
      <c r="M829" t="s">
        <v>335</v>
      </c>
      <c r="N829" t="s">
        <v>336</v>
      </c>
      <c r="O829" t="s">
        <v>133</v>
      </c>
      <c r="P829" t="s">
        <v>337</v>
      </c>
      <c r="Q829" t="s">
        <v>40</v>
      </c>
      <c r="R829" t="s">
        <v>338</v>
      </c>
      <c r="S829" t="s">
        <v>72</v>
      </c>
      <c r="T829" t="s">
        <v>73</v>
      </c>
      <c r="U829" t="s">
        <v>4294</v>
      </c>
      <c r="V829">
        <v>2100000</v>
      </c>
      <c r="W829">
        <v>0</v>
      </c>
      <c r="Y829">
        <v>0</v>
      </c>
      <c r="Z829">
        <v>0</v>
      </c>
      <c r="AA829">
        <v>0</v>
      </c>
      <c r="AB829">
        <v>2100000</v>
      </c>
      <c r="AC829" t="s">
        <v>4260</v>
      </c>
      <c r="AD829" t="s">
        <v>4295</v>
      </c>
      <c r="AE829" t="s">
        <v>4296</v>
      </c>
      <c r="AF829" t="s">
        <v>4297</v>
      </c>
      <c r="AG829" t="s">
        <v>136</v>
      </c>
      <c r="AJ829" t="s">
        <v>1311</v>
      </c>
      <c r="AK829" t="s">
        <v>1312</v>
      </c>
      <c r="AL829" t="s">
        <v>1336</v>
      </c>
      <c r="AM829" t="s">
        <v>1314</v>
      </c>
    </row>
    <row r="830" spans="1:39" x14ac:dyDescent="0.3">
      <c r="A830" t="s">
        <v>24</v>
      </c>
      <c r="B830" t="s">
        <v>25</v>
      </c>
      <c r="C830" t="s">
        <v>26</v>
      </c>
      <c r="D830" t="s">
        <v>27</v>
      </c>
      <c r="E830" t="s">
        <v>28</v>
      </c>
      <c r="F830" t="s">
        <v>29</v>
      </c>
      <c r="G830" t="s">
        <v>115</v>
      </c>
      <c r="H830" t="s">
        <v>116</v>
      </c>
      <c r="I830" t="s">
        <v>117</v>
      </c>
      <c r="J830" t="s">
        <v>118</v>
      </c>
      <c r="K830" t="s">
        <v>333</v>
      </c>
      <c r="L830" t="s">
        <v>334</v>
      </c>
      <c r="M830" t="s">
        <v>335</v>
      </c>
      <c r="N830" t="s">
        <v>336</v>
      </c>
      <c r="O830" t="s">
        <v>133</v>
      </c>
      <c r="P830" t="s">
        <v>337</v>
      </c>
      <c r="Q830" t="s">
        <v>40</v>
      </c>
      <c r="R830" t="s">
        <v>338</v>
      </c>
      <c r="S830" t="s">
        <v>74</v>
      </c>
      <c r="T830" t="s">
        <v>75</v>
      </c>
      <c r="U830" t="s">
        <v>4298</v>
      </c>
      <c r="V830">
        <v>3000000</v>
      </c>
      <c r="W830">
        <v>0</v>
      </c>
      <c r="Y830">
        <v>0</v>
      </c>
      <c r="Z830">
        <v>0</v>
      </c>
      <c r="AA830">
        <v>0</v>
      </c>
      <c r="AB830">
        <v>3000000</v>
      </c>
      <c r="AC830" t="s">
        <v>4260</v>
      </c>
      <c r="AD830" t="s">
        <v>4299</v>
      </c>
      <c r="AE830" t="s">
        <v>4300</v>
      </c>
      <c r="AF830" t="s">
        <v>4301</v>
      </c>
      <c r="AG830" t="s">
        <v>136</v>
      </c>
      <c r="AJ830" t="s">
        <v>1311</v>
      </c>
      <c r="AK830" t="s">
        <v>1312</v>
      </c>
      <c r="AL830" t="s">
        <v>1336</v>
      </c>
      <c r="AM830" t="s">
        <v>1314</v>
      </c>
    </row>
    <row r="831" spans="1:39" x14ac:dyDescent="0.3">
      <c r="A831" t="s">
        <v>24</v>
      </c>
      <c r="B831" t="s">
        <v>25</v>
      </c>
      <c r="C831" t="s">
        <v>26</v>
      </c>
      <c r="D831" t="s">
        <v>27</v>
      </c>
      <c r="E831" t="s">
        <v>28</v>
      </c>
      <c r="F831" t="s">
        <v>29</v>
      </c>
      <c r="G831" t="s">
        <v>115</v>
      </c>
      <c r="H831" t="s">
        <v>116</v>
      </c>
      <c r="I831" t="s">
        <v>117</v>
      </c>
      <c r="J831" t="s">
        <v>118</v>
      </c>
      <c r="K831" t="s">
        <v>333</v>
      </c>
      <c r="L831" t="s">
        <v>334</v>
      </c>
      <c r="M831" t="s">
        <v>335</v>
      </c>
      <c r="N831" t="s">
        <v>336</v>
      </c>
      <c r="O831" t="s">
        <v>133</v>
      </c>
      <c r="P831" t="s">
        <v>337</v>
      </c>
      <c r="Q831" t="s">
        <v>40</v>
      </c>
      <c r="R831" t="s">
        <v>338</v>
      </c>
      <c r="S831" t="s">
        <v>74</v>
      </c>
      <c r="T831" t="s">
        <v>75</v>
      </c>
      <c r="U831" t="s">
        <v>4302</v>
      </c>
      <c r="V831">
        <v>4200000</v>
      </c>
      <c r="W831">
        <v>0</v>
      </c>
      <c r="Y831">
        <v>0</v>
      </c>
      <c r="Z831">
        <v>0</v>
      </c>
      <c r="AA831">
        <v>0</v>
      </c>
      <c r="AB831">
        <v>4200000</v>
      </c>
      <c r="AC831" t="s">
        <v>4260</v>
      </c>
      <c r="AD831" t="s">
        <v>4299</v>
      </c>
      <c r="AE831" t="s">
        <v>4303</v>
      </c>
      <c r="AF831" t="s">
        <v>4304</v>
      </c>
      <c r="AG831" t="s">
        <v>136</v>
      </c>
      <c r="AJ831" t="s">
        <v>1311</v>
      </c>
      <c r="AK831" t="s">
        <v>1312</v>
      </c>
      <c r="AL831" t="s">
        <v>1336</v>
      </c>
      <c r="AM831" t="s">
        <v>1314</v>
      </c>
    </row>
    <row r="832" spans="1:39" x14ac:dyDescent="0.3">
      <c r="A832" t="s">
        <v>24</v>
      </c>
      <c r="B832" t="s">
        <v>25</v>
      </c>
      <c r="C832" t="s">
        <v>26</v>
      </c>
      <c r="D832" t="s">
        <v>27</v>
      </c>
      <c r="E832" t="s">
        <v>28</v>
      </c>
      <c r="F832" t="s">
        <v>29</v>
      </c>
      <c r="G832" t="s">
        <v>115</v>
      </c>
      <c r="H832" t="s">
        <v>116</v>
      </c>
      <c r="I832" t="s">
        <v>117</v>
      </c>
      <c r="J832" t="s">
        <v>118</v>
      </c>
      <c r="K832" t="s">
        <v>333</v>
      </c>
      <c r="L832" t="s">
        <v>334</v>
      </c>
      <c r="M832" t="s">
        <v>335</v>
      </c>
      <c r="N832" t="s">
        <v>336</v>
      </c>
      <c r="O832" t="s">
        <v>133</v>
      </c>
      <c r="P832" t="s">
        <v>337</v>
      </c>
      <c r="Q832" t="s">
        <v>40</v>
      </c>
      <c r="R832" t="s">
        <v>338</v>
      </c>
      <c r="S832" t="s">
        <v>49</v>
      </c>
      <c r="T832" t="s">
        <v>50</v>
      </c>
      <c r="U832" t="s">
        <v>4305</v>
      </c>
      <c r="V832">
        <v>164400000</v>
      </c>
      <c r="W832">
        <v>0</v>
      </c>
      <c r="Y832">
        <v>0</v>
      </c>
      <c r="Z832">
        <v>0</v>
      </c>
      <c r="AA832">
        <v>0</v>
      </c>
      <c r="AB832">
        <v>164400000</v>
      </c>
      <c r="AC832" t="s">
        <v>4260</v>
      </c>
      <c r="AD832" t="s">
        <v>4306</v>
      </c>
      <c r="AE832" t="s">
        <v>4307</v>
      </c>
      <c r="AF832" t="s">
        <v>4308</v>
      </c>
      <c r="AG832" t="s">
        <v>136</v>
      </c>
      <c r="AJ832" t="s">
        <v>1311</v>
      </c>
      <c r="AK832" t="s">
        <v>1312</v>
      </c>
      <c r="AL832" t="s">
        <v>1336</v>
      </c>
      <c r="AM832" t="s">
        <v>1314</v>
      </c>
    </row>
    <row r="833" spans="1:39" x14ac:dyDescent="0.3">
      <c r="A833" t="s">
        <v>24</v>
      </c>
      <c r="B833" t="s">
        <v>25</v>
      </c>
      <c r="C833" t="s">
        <v>26</v>
      </c>
      <c r="D833" t="s">
        <v>27</v>
      </c>
      <c r="E833" t="s">
        <v>28</v>
      </c>
      <c r="F833" t="s">
        <v>29</v>
      </c>
      <c r="G833" t="s">
        <v>115</v>
      </c>
      <c r="H833" t="s">
        <v>116</v>
      </c>
      <c r="I833" t="s">
        <v>117</v>
      </c>
      <c r="J833" t="s">
        <v>118</v>
      </c>
      <c r="K833" t="s">
        <v>333</v>
      </c>
      <c r="L833" t="s">
        <v>334</v>
      </c>
      <c r="M833" t="s">
        <v>335</v>
      </c>
      <c r="N833" t="s">
        <v>336</v>
      </c>
      <c r="O833" t="s">
        <v>133</v>
      </c>
      <c r="P833" t="s">
        <v>337</v>
      </c>
      <c r="Q833" t="s">
        <v>40</v>
      </c>
      <c r="R833" t="s">
        <v>338</v>
      </c>
      <c r="S833" t="s">
        <v>49</v>
      </c>
      <c r="T833" t="s">
        <v>50</v>
      </c>
      <c r="U833" t="s">
        <v>4309</v>
      </c>
      <c r="V833">
        <v>30000000</v>
      </c>
      <c r="W833">
        <v>0</v>
      </c>
      <c r="Y833">
        <v>0</v>
      </c>
      <c r="Z833">
        <v>0</v>
      </c>
      <c r="AA833">
        <v>0</v>
      </c>
      <c r="AB833">
        <v>30000000</v>
      </c>
      <c r="AC833" t="s">
        <v>4260</v>
      </c>
      <c r="AD833" t="s">
        <v>4306</v>
      </c>
      <c r="AE833" t="s">
        <v>4310</v>
      </c>
      <c r="AF833" t="s">
        <v>4311</v>
      </c>
      <c r="AG833" t="s">
        <v>136</v>
      </c>
      <c r="AJ833" t="s">
        <v>1311</v>
      </c>
      <c r="AK833" t="s">
        <v>1312</v>
      </c>
      <c r="AL833" t="s">
        <v>1336</v>
      </c>
      <c r="AM833" t="s">
        <v>1314</v>
      </c>
    </row>
    <row r="834" spans="1:39" x14ac:dyDescent="0.3">
      <c r="A834" t="s">
        <v>24</v>
      </c>
      <c r="B834" t="s">
        <v>25</v>
      </c>
      <c r="C834" t="s">
        <v>26</v>
      </c>
      <c r="D834" t="s">
        <v>27</v>
      </c>
      <c r="E834" t="s">
        <v>28</v>
      </c>
      <c r="F834" t="s">
        <v>29</v>
      </c>
      <c r="G834" t="s">
        <v>115</v>
      </c>
      <c r="H834" t="s">
        <v>116</v>
      </c>
      <c r="I834" t="s">
        <v>117</v>
      </c>
      <c r="J834" t="s">
        <v>118</v>
      </c>
      <c r="K834" t="s">
        <v>333</v>
      </c>
      <c r="L834" t="s">
        <v>334</v>
      </c>
      <c r="M834" t="s">
        <v>335</v>
      </c>
      <c r="N834" t="s">
        <v>336</v>
      </c>
      <c r="O834" t="s">
        <v>133</v>
      </c>
      <c r="P834" t="s">
        <v>337</v>
      </c>
      <c r="Q834" t="s">
        <v>40</v>
      </c>
      <c r="R834" t="s">
        <v>338</v>
      </c>
      <c r="S834" t="s">
        <v>49</v>
      </c>
      <c r="T834" t="s">
        <v>50</v>
      </c>
      <c r="U834" t="s">
        <v>4312</v>
      </c>
      <c r="V834">
        <v>20100000</v>
      </c>
      <c r="W834">
        <v>0</v>
      </c>
      <c r="Y834">
        <v>0</v>
      </c>
      <c r="Z834">
        <v>0</v>
      </c>
      <c r="AA834">
        <v>0</v>
      </c>
      <c r="AB834">
        <v>20100000</v>
      </c>
      <c r="AC834" t="s">
        <v>4260</v>
      </c>
      <c r="AD834" t="s">
        <v>4306</v>
      </c>
      <c r="AE834" t="s">
        <v>4313</v>
      </c>
      <c r="AF834" t="s">
        <v>4314</v>
      </c>
      <c r="AG834" t="s">
        <v>136</v>
      </c>
      <c r="AJ834" t="s">
        <v>1311</v>
      </c>
      <c r="AK834" t="s">
        <v>1312</v>
      </c>
      <c r="AL834" t="s">
        <v>1336</v>
      </c>
      <c r="AM834" t="s">
        <v>1314</v>
      </c>
    </row>
    <row r="835" spans="1:39" x14ac:dyDescent="0.3">
      <c r="A835" t="s">
        <v>24</v>
      </c>
      <c r="B835" t="s">
        <v>25</v>
      </c>
      <c r="C835" t="s">
        <v>26</v>
      </c>
      <c r="D835" t="s">
        <v>27</v>
      </c>
      <c r="E835" t="s">
        <v>28</v>
      </c>
      <c r="F835" t="s">
        <v>29</v>
      </c>
      <c r="G835" t="s">
        <v>115</v>
      </c>
      <c r="H835" t="s">
        <v>116</v>
      </c>
      <c r="I835" t="s">
        <v>117</v>
      </c>
      <c r="J835" t="s">
        <v>118</v>
      </c>
      <c r="K835" t="s">
        <v>333</v>
      </c>
      <c r="L835" t="s">
        <v>334</v>
      </c>
      <c r="M835" t="s">
        <v>335</v>
      </c>
      <c r="N835" t="s">
        <v>336</v>
      </c>
      <c r="O835" t="s">
        <v>133</v>
      </c>
      <c r="P835" t="s">
        <v>337</v>
      </c>
      <c r="Q835" t="s">
        <v>51</v>
      </c>
      <c r="R835" t="s">
        <v>339</v>
      </c>
      <c r="S835" t="s">
        <v>42</v>
      </c>
      <c r="T835" t="s">
        <v>43</v>
      </c>
      <c r="U835" t="s">
        <v>4315</v>
      </c>
      <c r="V835">
        <v>12500000</v>
      </c>
      <c r="W835">
        <v>0</v>
      </c>
      <c r="Y835">
        <v>0</v>
      </c>
      <c r="Z835">
        <v>0</v>
      </c>
      <c r="AA835">
        <v>0</v>
      </c>
      <c r="AB835">
        <v>12500000</v>
      </c>
      <c r="AC835" t="s">
        <v>4316</v>
      </c>
      <c r="AD835" t="s">
        <v>4317</v>
      </c>
      <c r="AE835" t="s">
        <v>4318</v>
      </c>
      <c r="AF835" t="s">
        <v>4319</v>
      </c>
      <c r="AG835" t="s">
        <v>136</v>
      </c>
      <c r="AJ835" t="s">
        <v>1311</v>
      </c>
      <c r="AK835" t="s">
        <v>1312</v>
      </c>
      <c r="AL835" t="s">
        <v>1313</v>
      </c>
      <c r="AM835" t="s">
        <v>1314</v>
      </c>
    </row>
    <row r="836" spans="1:39" x14ac:dyDescent="0.3">
      <c r="A836" t="s">
        <v>24</v>
      </c>
      <c r="B836" t="s">
        <v>25</v>
      </c>
      <c r="C836" t="s">
        <v>26</v>
      </c>
      <c r="D836" t="s">
        <v>27</v>
      </c>
      <c r="E836" t="s">
        <v>28</v>
      </c>
      <c r="F836" t="s">
        <v>29</v>
      </c>
      <c r="G836" t="s">
        <v>115</v>
      </c>
      <c r="H836" t="s">
        <v>116</v>
      </c>
      <c r="I836" t="s">
        <v>117</v>
      </c>
      <c r="J836" t="s">
        <v>118</v>
      </c>
      <c r="K836" t="s">
        <v>333</v>
      </c>
      <c r="L836" t="s">
        <v>334</v>
      </c>
      <c r="M836" t="s">
        <v>335</v>
      </c>
      <c r="N836" t="s">
        <v>336</v>
      </c>
      <c r="O836" t="s">
        <v>133</v>
      </c>
      <c r="P836" t="s">
        <v>337</v>
      </c>
      <c r="Q836" t="s">
        <v>51</v>
      </c>
      <c r="R836" t="s">
        <v>339</v>
      </c>
      <c r="S836" t="s">
        <v>42</v>
      </c>
      <c r="T836" t="s">
        <v>43</v>
      </c>
      <c r="U836" t="s">
        <v>4320</v>
      </c>
      <c r="V836">
        <v>10000000</v>
      </c>
      <c r="W836">
        <v>0</v>
      </c>
      <c r="Y836">
        <v>0</v>
      </c>
      <c r="Z836">
        <v>0</v>
      </c>
      <c r="AA836">
        <v>0</v>
      </c>
      <c r="AB836">
        <v>10000000</v>
      </c>
      <c r="AC836" t="s">
        <v>4316</v>
      </c>
      <c r="AD836" t="s">
        <v>4317</v>
      </c>
      <c r="AE836" t="s">
        <v>4321</v>
      </c>
      <c r="AF836" t="s">
        <v>4322</v>
      </c>
      <c r="AG836" t="s">
        <v>136</v>
      </c>
      <c r="AJ836" t="s">
        <v>1311</v>
      </c>
      <c r="AK836" t="s">
        <v>1312</v>
      </c>
      <c r="AL836" t="s">
        <v>1313</v>
      </c>
      <c r="AM836" t="s">
        <v>1314</v>
      </c>
    </row>
    <row r="837" spans="1:39" x14ac:dyDescent="0.3">
      <c r="A837" t="s">
        <v>24</v>
      </c>
      <c r="B837" t="s">
        <v>25</v>
      </c>
      <c r="C837" t="s">
        <v>26</v>
      </c>
      <c r="D837" t="s">
        <v>27</v>
      </c>
      <c r="E837" t="s">
        <v>28</v>
      </c>
      <c r="F837" t="s">
        <v>29</v>
      </c>
      <c r="G837" t="s">
        <v>115</v>
      </c>
      <c r="H837" t="s">
        <v>116</v>
      </c>
      <c r="I837" t="s">
        <v>117</v>
      </c>
      <c r="J837" t="s">
        <v>118</v>
      </c>
      <c r="K837" t="s">
        <v>333</v>
      </c>
      <c r="L837" t="s">
        <v>334</v>
      </c>
      <c r="M837" t="s">
        <v>335</v>
      </c>
      <c r="N837" t="s">
        <v>336</v>
      </c>
      <c r="O837" t="s">
        <v>133</v>
      </c>
      <c r="P837" t="s">
        <v>337</v>
      </c>
      <c r="Q837" t="s">
        <v>51</v>
      </c>
      <c r="R837" t="s">
        <v>339</v>
      </c>
      <c r="S837" t="s">
        <v>137</v>
      </c>
      <c r="T837" t="s">
        <v>138</v>
      </c>
      <c r="U837" t="s">
        <v>4323</v>
      </c>
      <c r="V837">
        <v>12000000</v>
      </c>
      <c r="W837">
        <v>0</v>
      </c>
      <c r="Y837">
        <v>0</v>
      </c>
      <c r="Z837">
        <v>0</v>
      </c>
      <c r="AA837">
        <v>0</v>
      </c>
      <c r="AB837">
        <v>12000000</v>
      </c>
      <c r="AC837" t="s">
        <v>4316</v>
      </c>
      <c r="AD837" t="s">
        <v>4324</v>
      </c>
      <c r="AE837" t="s">
        <v>4325</v>
      </c>
      <c r="AF837" t="s">
        <v>4326</v>
      </c>
      <c r="AG837" t="s">
        <v>136</v>
      </c>
      <c r="AJ837" t="s">
        <v>1311</v>
      </c>
      <c r="AK837" t="s">
        <v>1312</v>
      </c>
      <c r="AL837" t="s">
        <v>2026</v>
      </c>
      <c r="AM837" t="s">
        <v>1314</v>
      </c>
    </row>
    <row r="838" spans="1:39" x14ac:dyDescent="0.3">
      <c r="A838" t="s">
        <v>24</v>
      </c>
      <c r="B838" t="s">
        <v>25</v>
      </c>
      <c r="C838" t="s">
        <v>26</v>
      </c>
      <c r="D838" t="s">
        <v>27</v>
      </c>
      <c r="E838" t="s">
        <v>28</v>
      </c>
      <c r="F838" t="s">
        <v>29</v>
      </c>
      <c r="G838" t="s">
        <v>115</v>
      </c>
      <c r="H838" t="s">
        <v>116</v>
      </c>
      <c r="I838" t="s">
        <v>117</v>
      </c>
      <c r="J838" t="s">
        <v>118</v>
      </c>
      <c r="K838" t="s">
        <v>333</v>
      </c>
      <c r="L838" t="s">
        <v>334</v>
      </c>
      <c r="M838" t="s">
        <v>335</v>
      </c>
      <c r="N838" t="s">
        <v>336</v>
      </c>
      <c r="O838" t="s">
        <v>133</v>
      </c>
      <c r="P838" t="s">
        <v>337</v>
      </c>
      <c r="Q838" t="s">
        <v>51</v>
      </c>
      <c r="R838" t="s">
        <v>339</v>
      </c>
      <c r="S838" t="s">
        <v>137</v>
      </c>
      <c r="T838" t="s">
        <v>138</v>
      </c>
      <c r="U838" t="s">
        <v>4327</v>
      </c>
      <c r="V838">
        <v>12000000</v>
      </c>
      <c r="W838">
        <v>0</v>
      </c>
      <c r="Y838">
        <v>0</v>
      </c>
      <c r="Z838">
        <v>0</v>
      </c>
      <c r="AA838">
        <v>0</v>
      </c>
      <c r="AB838">
        <v>12000000</v>
      </c>
      <c r="AC838" t="s">
        <v>4316</v>
      </c>
      <c r="AD838" t="s">
        <v>4324</v>
      </c>
      <c r="AE838" t="s">
        <v>4328</v>
      </c>
      <c r="AF838" t="s">
        <v>4329</v>
      </c>
      <c r="AG838" t="s">
        <v>136</v>
      </c>
      <c r="AJ838" t="s">
        <v>1311</v>
      </c>
      <c r="AK838" t="s">
        <v>1312</v>
      </c>
      <c r="AL838" t="s">
        <v>2026</v>
      </c>
      <c r="AM838" t="s">
        <v>1314</v>
      </c>
    </row>
    <row r="839" spans="1:39" x14ac:dyDescent="0.3">
      <c r="A839" t="s">
        <v>24</v>
      </c>
      <c r="B839" t="s">
        <v>25</v>
      </c>
      <c r="C839" t="s">
        <v>26</v>
      </c>
      <c r="D839" t="s">
        <v>27</v>
      </c>
      <c r="E839" t="s">
        <v>28</v>
      </c>
      <c r="F839" t="s">
        <v>29</v>
      </c>
      <c r="G839" t="s">
        <v>115</v>
      </c>
      <c r="H839" t="s">
        <v>116</v>
      </c>
      <c r="I839" t="s">
        <v>117</v>
      </c>
      <c r="J839" t="s">
        <v>118</v>
      </c>
      <c r="K839" t="s">
        <v>333</v>
      </c>
      <c r="L839" t="s">
        <v>334</v>
      </c>
      <c r="M839" t="s">
        <v>335</v>
      </c>
      <c r="N839" t="s">
        <v>336</v>
      </c>
      <c r="O839" t="s">
        <v>133</v>
      </c>
      <c r="P839" t="s">
        <v>337</v>
      </c>
      <c r="Q839" t="s">
        <v>51</v>
      </c>
      <c r="R839" t="s">
        <v>339</v>
      </c>
      <c r="S839" t="s">
        <v>45</v>
      </c>
      <c r="T839" t="s">
        <v>46</v>
      </c>
      <c r="U839" t="s">
        <v>4330</v>
      </c>
      <c r="V839">
        <v>4000000</v>
      </c>
      <c r="W839">
        <v>0</v>
      </c>
      <c r="Y839">
        <v>0</v>
      </c>
      <c r="Z839">
        <v>0</v>
      </c>
      <c r="AA839">
        <v>0</v>
      </c>
      <c r="AB839">
        <v>4000000</v>
      </c>
      <c r="AC839" t="s">
        <v>4316</v>
      </c>
      <c r="AD839" t="s">
        <v>4331</v>
      </c>
      <c r="AE839" t="s">
        <v>4332</v>
      </c>
      <c r="AF839" t="s">
        <v>4333</v>
      </c>
      <c r="AG839" t="s">
        <v>136</v>
      </c>
      <c r="AJ839" t="s">
        <v>1311</v>
      </c>
      <c r="AK839" t="s">
        <v>1312</v>
      </c>
      <c r="AL839" t="s">
        <v>1331</v>
      </c>
      <c r="AM839" t="s">
        <v>1314</v>
      </c>
    </row>
    <row r="840" spans="1:39" x14ac:dyDescent="0.3">
      <c r="A840" t="s">
        <v>24</v>
      </c>
      <c r="B840" t="s">
        <v>25</v>
      </c>
      <c r="C840" t="s">
        <v>26</v>
      </c>
      <c r="D840" t="s">
        <v>27</v>
      </c>
      <c r="E840" t="s">
        <v>28</v>
      </c>
      <c r="F840" t="s">
        <v>29</v>
      </c>
      <c r="G840" t="s">
        <v>115</v>
      </c>
      <c r="H840" t="s">
        <v>116</v>
      </c>
      <c r="I840" t="s">
        <v>117</v>
      </c>
      <c r="J840" t="s">
        <v>118</v>
      </c>
      <c r="K840" t="s">
        <v>333</v>
      </c>
      <c r="L840" t="s">
        <v>334</v>
      </c>
      <c r="M840" t="s">
        <v>335</v>
      </c>
      <c r="N840" t="s">
        <v>336</v>
      </c>
      <c r="O840" t="s">
        <v>133</v>
      </c>
      <c r="P840" t="s">
        <v>337</v>
      </c>
      <c r="Q840" t="s">
        <v>51</v>
      </c>
      <c r="R840" t="s">
        <v>339</v>
      </c>
      <c r="S840" t="s">
        <v>45</v>
      </c>
      <c r="T840" t="s">
        <v>46</v>
      </c>
      <c r="U840" t="s">
        <v>4334</v>
      </c>
      <c r="V840">
        <v>7200000</v>
      </c>
      <c r="W840">
        <v>0</v>
      </c>
      <c r="Y840">
        <v>0</v>
      </c>
      <c r="Z840">
        <v>0</v>
      </c>
      <c r="AA840">
        <v>0</v>
      </c>
      <c r="AB840">
        <v>7200000</v>
      </c>
      <c r="AC840" t="s">
        <v>4316</v>
      </c>
      <c r="AD840" t="s">
        <v>4331</v>
      </c>
      <c r="AE840" t="s">
        <v>4335</v>
      </c>
      <c r="AF840" t="s">
        <v>4336</v>
      </c>
      <c r="AG840" t="s">
        <v>136</v>
      </c>
      <c r="AJ840" t="s">
        <v>1311</v>
      </c>
      <c r="AK840" t="s">
        <v>1312</v>
      </c>
      <c r="AL840" t="s">
        <v>1331</v>
      </c>
      <c r="AM840" t="s">
        <v>1314</v>
      </c>
    </row>
    <row r="841" spans="1:39" x14ac:dyDescent="0.3">
      <c r="A841" t="s">
        <v>24</v>
      </c>
      <c r="B841" t="s">
        <v>25</v>
      </c>
      <c r="C841" t="s">
        <v>26</v>
      </c>
      <c r="D841" t="s">
        <v>27</v>
      </c>
      <c r="E841" t="s">
        <v>28</v>
      </c>
      <c r="F841" t="s">
        <v>29</v>
      </c>
      <c r="G841" t="s">
        <v>115</v>
      </c>
      <c r="H841" t="s">
        <v>116</v>
      </c>
      <c r="I841" t="s">
        <v>117</v>
      </c>
      <c r="J841" t="s">
        <v>118</v>
      </c>
      <c r="K841" t="s">
        <v>333</v>
      </c>
      <c r="L841" t="s">
        <v>334</v>
      </c>
      <c r="M841" t="s">
        <v>335</v>
      </c>
      <c r="N841" t="s">
        <v>336</v>
      </c>
      <c r="O841" t="s">
        <v>133</v>
      </c>
      <c r="P841" t="s">
        <v>337</v>
      </c>
      <c r="Q841" t="s">
        <v>51</v>
      </c>
      <c r="R841" t="s">
        <v>339</v>
      </c>
      <c r="S841" t="s">
        <v>47</v>
      </c>
      <c r="T841" t="s">
        <v>48</v>
      </c>
      <c r="U841" t="s">
        <v>4337</v>
      </c>
      <c r="V841">
        <v>250000000</v>
      </c>
      <c r="W841">
        <v>0</v>
      </c>
      <c r="Y841">
        <v>0</v>
      </c>
      <c r="Z841">
        <v>0</v>
      </c>
      <c r="AA841">
        <v>0</v>
      </c>
      <c r="AB841">
        <v>250000000</v>
      </c>
      <c r="AC841" t="s">
        <v>4316</v>
      </c>
      <c r="AD841" t="s">
        <v>4338</v>
      </c>
      <c r="AE841" t="s">
        <v>4339</v>
      </c>
      <c r="AF841" t="s">
        <v>4340</v>
      </c>
      <c r="AG841" t="s">
        <v>136</v>
      </c>
      <c r="AJ841" t="s">
        <v>1311</v>
      </c>
      <c r="AK841" t="s">
        <v>1312</v>
      </c>
      <c r="AL841" t="s">
        <v>1336</v>
      </c>
      <c r="AM841" t="s">
        <v>1314</v>
      </c>
    </row>
    <row r="842" spans="1:39" x14ac:dyDescent="0.3">
      <c r="A842" t="s">
        <v>24</v>
      </c>
      <c r="B842" t="s">
        <v>25</v>
      </c>
      <c r="C842" t="s">
        <v>26</v>
      </c>
      <c r="D842" t="s">
        <v>27</v>
      </c>
      <c r="E842" t="s">
        <v>28</v>
      </c>
      <c r="F842" t="s">
        <v>29</v>
      </c>
      <c r="G842" t="s">
        <v>115</v>
      </c>
      <c r="H842" t="s">
        <v>116</v>
      </c>
      <c r="I842" t="s">
        <v>117</v>
      </c>
      <c r="J842" t="s">
        <v>118</v>
      </c>
      <c r="K842" t="s">
        <v>333</v>
      </c>
      <c r="L842" t="s">
        <v>334</v>
      </c>
      <c r="M842" t="s">
        <v>335</v>
      </c>
      <c r="N842" t="s">
        <v>336</v>
      </c>
      <c r="O842" t="s">
        <v>133</v>
      </c>
      <c r="P842" t="s">
        <v>337</v>
      </c>
      <c r="Q842" t="s">
        <v>51</v>
      </c>
      <c r="R842" t="s">
        <v>339</v>
      </c>
      <c r="S842" t="s">
        <v>47</v>
      </c>
      <c r="T842" t="s">
        <v>48</v>
      </c>
      <c r="U842" t="s">
        <v>4341</v>
      </c>
      <c r="V842">
        <v>200000000</v>
      </c>
      <c r="W842">
        <v>0</v>
      </c>
      <c r="Y842">
        <v>0</v>
      </c>
      <c r="Z842">
        <v>0</v>
      </c>
      <c r="AA842">
        <v>0</v>
      </c>
      <c r="AB842">
        <v>200000000</v>
      </c>
      <c r="AC842" t="s">
        <v>4316</v>
      </c>
      <c r="AD842" t="s">
        <v>4338</v>
      </c>
      <c r="AE842" t="s">
        <v>4342</v>
      </c>
      <c r="AF842" t="s">
        <v>4343</v>
      </c>
      <c r="AG842" t="s">
        <v>136</v>
      </c>
      <c r="AJ842" t="s">
        <v>1311</v>
      </c>
      <c r="AK842" t="s">
        <v>1312</v>
      </c>
      <c r="AL842" t="s">
        <v>1336</v>
      </c>
      <c r="AM842" t="s">
        <v>1314</v>
      </c>
    </row>
    <row r="843" spans="1:39" x14ac:dyDescent="0.3">
      <c r="A843" t="s">
        <v>24</v>
      </c>
      <c r="B843" t="s">
        <v>25</v>
      </c>
      <c r="C843" t="s">
        <v>26</v>
      </c>
      <c r="D843" t="s">
        <v>27</v>
      </c>
      <c r="E843" t="s">
        <v>28</v>
      </c>
      <c r="F843" t="s">
        <v>29</v>
      </c>
      <c r="G843" t="s">
        <v>115</v>
      </c>
      <c r="H843" t="s">
        <v>116</v>
      </c>
      <c r="I843" t="s">
        <v>117</v>
      </c>
      <c r="J843" t="s">
        <v>118</v>
      </c>
      <c r="K843" t="s">
        <v>333</v>
      </c>
      <c r="L843" t="s">
        <v>334</v>
      </c>
      <c r="M843" t="s">
        <v>335</v>
      </c>
      <c r="N843" t="s">
        <v>336</v>
      </c>
      <c r="O843" t="s">
        <v>133</v>
      </c>
      <c r="P843" t="s">
        <v>337</v>
      </c>
      <c r="Q843" t="s">
        <v>51</v>
      </c>
      <c r="R843" t="s">
        <v>339</v>
      </c>
      <c r="S843" t="s">
        <v>47</v>
      </c>
      <c r="T843" t="s">
        <v>48</v>
      </c>
      <c r="U843" t="s">
        <v>4344</v>
      </c>
      <c r="V843">
        <v>10000000</v>
      </c>
      <c r="W843">
        <v>0</v>
      </c>
      <c r="Y843">
        <v>0</v>
      </c>
      <c r="Z843">
        <v>0</v>
      </c>
      <c r="AA843">
        <v>0</v>
      </c>
      <c r="AB843">
        <v>10000000</v>
      </c>
      <c r="AC843" t="s">
        <v>4316</v>
      </c>
      <c r="AD843" t="s">
        <v>4338</v>
      </c>
      <c r="AE843" t="s">
        <v>4345</v>
      </c>
      <c r="AF843" t="s">
        <v>4346</v>
      </c>
      <c r="AG843" t="s">
        <v>136</v>
      </c>
      <c r="AJ843" t="s">
        <v>1311</v>
      </c>
      <c r="AK843" t="s">
        <v>1312</v>
      </c>
      <c r="AL843" t="s">
        <v>1336</v>
      </c>
      <c r="AM843" t="s">
        <v>1314</v>
      </c>
    </row>
    <row r="844" spans="1:39" x14ac:dyDescent="0.3">
      <c r="A844" t="s">
        <v>24</v>
      </c>
      <c r="B844" t="s">
        <v>25</v>
      </c>
      <c r="C844" t="s">
        <v>26</v>
      </c>
      <c r="D844" t="s">
        <v>27</v>
      </c>
      <c r="E844" t="s">
        <v>28</v>
      </c>
      <c r="F844" t="s">
        <v>29</v>
      </c>
      <c r="G844" t="s">
        <v>115</v>
      </c>
      <c r="H844" t="s">
        <v>116</v>
      </c>
      <c r="I844" t="s">
        <v>117</v>
      </c>
      <c r="J844" t="s">
        <v>118</v>
      </c>
      <c r="K844" t="s">
        <v>333</v>
      </c>
      <c r="L844" t="s">
        <v>334</v>
      </c>
      <c r="M844" t="s">
        <v>335</v>
      </c>
      <c r="N844" t="s">
        <v>336</v>
      </c>
      <c r="O844" t="s">
        <v>133</v>
      </c>
      <c r="P844" t="s">
        <v>337</v>
      </c>
      <c r="Q844" t="s">
        <v>51</v>
      </c>
      <c r="R844" t="s">
        <v>339</v>
      </c>
      <c r="S844" t="s">
        <v>72</v>
      </c>
      <c r="T844" t="s">
        <v>73</v>
      </c>
      <c r="U844" t="s">
        <v>4347</v>
      </c>
      <c r="V844">
        <v>30000000</v>
      </c>
      <c r="W844">
        <v>0</v>
      </c>
      <c r="Y844">
        <v>0</v>
      </c>
      <c r="Z844">
        <v>0</v>
      </c>
      <c r="AA844">
        <v>0</v>
      </c>
      <c r="AB844">
        <v>30000000</v>
      </c>
      <c r="AC844" t="s">
        <v>4316</v>
      </c>
      <c r="AD844" t="s">
        <v>4348</v>
      </c>
      <c r="AE844" t="s">
        <v>4349</v>
      </c>
      <c r="AF844" t="s">
        <v>4350</v>
      </c>
      <c r="AG844" t="s">
        <v>136</v>
      </c>
      <c r="AJ844" t="s">
        <v>1311</v>
      </c>
      <c r="AK844" t="s">
        <v>1312</v>
      </c>
      <c r="AL844" t="s">
        <v>1336</v>
      </c>
      <c r="AM844" t="s">
        <v>1314</v>
      </c>
    </row>
    <row r="845" spans="1:39" x14ac:dyDescent="0.3">
      <c r="A845" t="s">
        <v>24</v>
      </c>
      <c r="B845" t="s">
        <v>25</v>
      </c>
      <c r="C845" t="s">
        <v>26</v>
      </c>
      <c r="D845" t="s">
        <v>27</v>
      </c>
      <c r="E845" t="s">
        <v>28</v>
      </c>
      <c r="F845" t="s">
        <v>29</v>
      </c>
      <c r="G845" t="s">
        <v>115</v>
      </c>
      <c r="H845" t="s">
        <v>116</v>
      </c>
      <c r="I845" t="s">
        <v>117</v>
      </c>
      <c r="J845" t="s">
        <v>118</v>
      </c>
      <c r="K845" t="s">
        <v>333</v>
      </c>
      <c r="L845" t="s">
        <v>334</v>
      </c>
      <c r="M845" t="s">
        <v>335</v>
      </c>
      <c r="N845" t="s">
        <v>336</v>
      </c>
      <c r="O845" t="s">
        <v>133</v>
      </c>
      <c r="P845" t="s">
        <v>337</v>
      </c>
      <c r="Q845" t="s">
        <v>51</v>
      </c>
      <c r="R845" t="s">
        <v>339</v>
      </c>
      <c r="S845" t="s">
        <v>72</v>
      </c>
      <c r="T845" t="s">
        <v>73</v>
      </c>
      <c r="U845" t="s">
        <v>4351</v>
      </c>
      <c r="V845">
        <v>42000000</v>
      </c>
      <c r="W845">
        <v>0</v>
      </c>
      <c r="Y845">
        <v>0</v>
      </c>
      <c r="Z845">
        <v>0</v>
      </c>
      <c r="AA845">
        <v>0</v>
      </c>
      <c r="AB845">
        <v>42000000</v>
      </c>
      <c r="AC845" t="s">
        <v>4316</v>
      </c>
      <c r="AD845" t="s">
        <v>4348</v>
      </c>
      <c r="AE845" t="s">
        <v>4352</v>
      </c>
      <c r="AF845" t="s">
        <v>4353</v>
      </c>
      <c r="AG845" t="s">
        <v>136</v>
      </c>
      <c r="AJ845" t="s">
        <v>1311</v>
      </c>
      <c r="AK845" t="s">
        <v>1312</v>
      </c>
      <c r="AL845" t="s">
        <v>1336</v>
      </c>
      <c r="AM845" t="s">
        <v>1314</v>
      </c>
    </row>
    <row r="846" spans="1:39" x14ac:dyDescent="0.3">
      <c r="A846" t="s">
        <v>24</v>
      </c>
      <c r="B846" t="s">
        <v>25</v>
      </c>
      <c r="C846" t="s">
        <v>26</v>
      </c>
      <c r="D846" t="s">
        <v>27</v>
      </c>
      <c r="E846" t="s">
        <v>28</v>
      </c>
      <c r="F846" t="s">
        <v>29</v>
      </c>
      <c r="G846" t="s">
        <v>115</v>
      </c>
      <c r="H846" t="s">
        <v>116</v>
      </c>
      <c r="I846" t="s">
        <v>117</v>
      </c>
      <c r="J846" t="s">
        <v>118</v>
      </c>
      <c r="K846" t="s">
        <v>333</v>
      </c>
      <c r="L846" t="s">
        <v>334</v>
      </c>
      <c r="M846" t="s">
        <v>335</v>
      </c>
      <c r="N846" t="s">
        <v>336</v>
      </c>
      <c r="O846" t="s">
        <v>133</v>
      </c>
      <c r="P846" t="s">
        <v>337</v>
      </c>
      <c r="Q846" t="s">
        <v>51</v>
      </c>
      <c r="R846" t="s">
        <v>339</v>
      </c>
      <c r="S846" t="s">
        <v>74</v>
      </c>
      <c r="T846" t="s">
        <v>75</v>
      </c>
      <c r="U846" t="s">
        <v>4354</v>
      </c>
      <c r="V846">
        <v>30000000</v>
      </c>
      <c r="W846">
        <v>0</v>
      </c>
      <c r="Y846">
        <v>0</v>
      </c>
      <c r="Z846">
        <v>0</v>
      </c>
      <c r="AA846">
        <v>0</v>
      </c>
      <c r="AB846">
        <v>30000000</v>
      </c>
      <c r="AC846" t="s">
        <v>4316</v>
      </c>
      <c r="AD846" t="s">
        <v>4355</v>
      </c>
      <c r="AE846" t="s">
        <v>4356</v>
      </c>
      <c r="AF846" t="s">
        <v>4357</v>
      </c>
      <c r="AG846" t="s">
        <v>136</v>
      </c>
      <c r="AJ846" t="s">
        <v>1311</v>
      </c>
      <c r="AK846" t="s">
        <v>1312</v>
      </c>
      <c r="AL846" t="s">
        <v>1336</v>
      </c>
      <c r="AM846" t="s">
        <v>1314</v>
      </c>
    </row>
    <row r="847" spans="1:39" x14ac:dyDescent="0.3">
      <c r="A847" t="s">
        <v>24</v>
      </c>
      <c r="B847" t="s">
        <v>25</v>
      </c>
      <c r="C847" t="s">
        <v>26</v>
      </c>
      <c r="D847" t="s">
        <v>27</v>
      </c>
      <c r="E847" t="s">
        <v>28</v>
      </c>
      <c r="F847" t="s">
        <v>29</v>
      </c>
      <c r="G847" t="s">
        <v>115</v>
      </c>
      <c r="H847" t="s">
        <v>116</v>
      </c>
      <c r="I847" t="s">
        <v>117</v>
      </c>
      <c r="J847" t="s">
        <v>118</v>
      </c>
      <c r="K847" t="s">
        <v>333</v>
      </c>
      <c r="L847" t="s">
        <v>334</v>
      </c>
      <c r="M847" t="s">
        <v>335</v>
      </c>
      <c r="N847" t="s">
        <v>336</v>
      </c>
      <c r="O847" t="s">
        <v>133</v>
      </c>
      <c r="P847" t="s">
        <v>337</v>
      </c>
      <c r="Q847" t="s">
        <v>51</v>
      </c>
      <c r="R847" t="s">
        <v>339</v>
      </c>
      <c r="S847" t="s">
        <v>74</v>
      </c>
      <c r="T847" t="s">
        <v>75</v>
      </c>
      <c r="U847" t="s">
        <v>4358</v>
      </c>
      <c r="V847">
        <v>42000000</v>
      </c>
      <c r="W847">
        <v>0</v>
      </c>
      <c r="Y847">
        <v>0</v>
      </c>
      <c r="Z847">
        <v>0</v>
      </c>
      <c r="AA847">
        <v>0</v>
      </c>
      <c r="AB847">
        <v>42000000</v>
      </c>
      <c r="AC847" t="s">
        <v>4316</v>
      </c>
      <c r="AD847" t="s">
        <v>4355</v>
      </c>
      <c r="AE847" t="s">
        <v>4359</v>
      </c>
      <c r="AF847" t="s">
        <v>4360</v>
      </c>
      <c r="AG847" t="s">
        <v>136</v>
      </c>
      <c r="AJ847" t="s">
        <v>1311</v>
      </c>
      <c r="AK847" t="s">
        <v>1312</v>
      </c>
      <c r="AL847" t="s">
        <v>1336</v>
      </c>
      <c r="AM847" t="s">
        <v>1314</v>
      </c>
    </row>
    <row r="848" spans="1:39" x14ac:dyDescent="0.3">
      <c r="A848" t="s">
        <v>24</v>
      </c>
      <c r="B848" t="s">
        <v>25</v>
      </c>
      <c r="C848" t="s">
        <v>26</v>
      </c>
      <c r="D848" t="s">
        <v>27</v>
      </c>
      <c r="E848" t="s">
        <v>28</v>
      </c>
      <c r="F848" t="s">
        <v>29</v>
      </c>
      <c r="G848" t="s">
        <v>115</v>
      </c>
      <c r="H848" t="s">
        <v>116</v>
      </c>
      <c r="I848" t="s">
        <v>117</v>
      </c>
      <c r="J848" t="s">
        <v>118</v>
      </c>
      <c r="K848" t="s">
        <v>333</v>
      </c>
      <c r="L848" t="s">
        <v>334</v>
      </c>
      <c r="M848" t="s">
        <v>335</v>
      </c>
      <c r="N848" t="s">
        <v>336</v>
      </c>
      <c r="O848" t="s">
        <v>133</v>
      </c>
      <c r="P848" t="s">
        <v>337</v>
      </c>
      <c r="Q848" t="s">
        <v>51</v>
      </c>
      <c r="R848" t="s">
        <v>339</v>
      </c>
      <c r="S848" t="s">
        <v>74</v>
      </c>
      <c r="T848" t="s">
        <v>75</v>
      </c>
      <c r="U848" t="s">
        <v>4361</v>
      </c>
      <c r="V848">
        <v>8400000</v>
      </c>
      <c r="W848">
        <v>0</v>
      </c>
      <c r="Y848">
        <v>0</v>
      </c>
      <c r="Z848">
        <v>0</v>
      </c>
      <c r="AA848">
        <v>0</v>
      </c>
      <c r="AB848">
        <v>8400000</v>
      </c>
      <c r="AC848" t="s">
        <v>4316</v>
      </c>
      <c r="AD848" t="s">
        <v>4355</v>
      </c>
      <c r="AE848" t="s">
        <v>4362</v>
      </c>
      <c r="AF848" t="s">
        <v>4363</v>
      </c>
      <c r="AG848" t="s">
        <v>136</v>
      </c>
      <c r="AJ848" t="s">
        <v>1311</v>
      </c>
      <c r="AK848" t="s">
        <v>1312</v>
      </c>
      <c r="AL848" t="s">
        <v>1336</v>
      </c>
      <c r="AM848" t="s">
        <v>1314</v>
      </c>
    </row>
    <row r="849" spans="1:39" x14ac:dyDescent="0.3">
      <c r="A849" t="s">
        <v>24</v>
      </c>
      <c r="B849" t="s">
        <v>25</v>
      </c>
      <c r="C849" t="s">
        <v>26</v>
      </c>
      <c r="D849" t="s">
        <v>27</v>
      </c>
      <c r="E849" t="s">
        <v>28</v>
      </c>
      <c r="F849" t="s">
        <v>29</v>
      </c>
      <c r="G849" t="s">
        <v>115</v>
      </c>
      <c r="H849" t="s">
        <v>116</v>
      </c>
      <c r="I849" t="s">
        <v>117</v>
      </c>
      <c r="J849" t="s">
        <v>118</v>
      </c>
      <c r="K849" t="s">
        <v>333</v>
      </c>
      <c r="L849" t="s">
        <v>334</v>
      </c>
      <c r="M849" t="s">
        <v>335</v>
      </c>
      <c r="N849" t="s">
        <v>336</v>
      </c>
      <c r="O849" t="s">
        <v>133</v>
      </c>
      <c r="P849" t="s">
        <v>337</v>
      </c>
      <c r="Q849" t="s">
        <v>51</v>
      </c>
      <c r="R849" t="s">
        <v>339</v>
      </c>
      <c r="S849" t="s">
        <v>74</v>
      </c>
      <c r="T849" t="s">
        <v>75</v>
      </c>
      <c r="U849" t="s">
        <v>4364</v>
      </c>
      <c r="V849">
        <v>6000000</v>
      </c>
      <c r="W849">
        <v>0</v>
      </c>
      <c r="Y849">
        <v>0</v>
      </c>
      <c r="Z849">
        <v>0</v>
      </c>
      <c r="AA849">
        <v>0</v>
      </c>
      <c r="AB849">
        <v>6000000</v>
      </c>
      <c r="AC849" t="s">
        <v>4316</v>
      </c>
      <c r="AD849" t="s">
        <v>4355</v>
      </c>
      <c r="AE849" t="s">
        <v>4365</v>
      </c>
      <c r="AF849" t="s">
        <v>4366</v>
      </c>
      <c r="AG849" t="s">
        <v>136</v>
      </c>
      <c r="AJ849" t="s">
        <v>1311</v>
      </c>
      <c r="AK849" t="s">
        <v>1312</v>
      </c>
      <c r="AL849" t="s">
        <v>1336</v>
      </c>
      <c r="AM849" t="s">
        <v>1314</v>
      </c>
    </row>
    <row r="850" spans="1:39" x14ac:dyDescent="0.3">
      <c r="A850" t="s">
        <v>24</v>
      </c>
      <c r="B850" t="s">
        <v>25</v>
      </c>
      <c r="C850" t="s">
        <v>26</v>
      </c>
      <c r="D850" t="s">
        <v>27</v>
      </c>
      <c r="E850" t="s">
        <v>28</v>
      </c>
      <c r="F850" t="s">
        <v>29</v>
      </c>
      <c r="G850" t="s">
        <v>115</v>
      </c>
      <c r="H850" t="s">
        <v>116</v>
      </c>
      <c r="I850" t="s">
        <v>117</v>
      </c>
      <c r="J850" t="s">
        <v>118</v>
      </c>
      <c r="K850" t="s">
        <v>333</v>
      </c>
      <c r="L850" t="s">
        <v>334</v>
      </c>
      <c r="M850" t="s">
        <v>335</v>
      </c>
      <c r="N850" t="s">
        <v>336</v>
      </c>
      <c r="O850" t="s">
        <v>133</v>
      </c>
      <c r="P850" t="s">
        <v>337</v>
      </c>
      <c r="Q850" t="s">
        <v>53</v>
      </c>
      <c r="R850" t="s">
        <v>340</v>
      </c>
      <c r="S850" t="s">
        <v>137</v>
      </c>
      <c r="T850" t="s">
        <v>138</v>
      </c>
      <c r="U850" t="s">
        <v>4367</v>
      </c>
      <c r="V850">
        <v>12000000</v>
      </c>
      <c r="W850">
        <v>0</v>
      </c>
      <c r="Y850">
        <v>0</v>
      </c>
      <c r="Z850">
        <v>0</v>
      </c>
      <c r="AA850">
        <v>0</v>
      </c>
      <c r="AB850">
        <v>12000000</v>
      </c>
      <c r="AC850" t="s">
        <v>4368</v>
      </c>
      <c r="AD850" t="s">
        <v>4369</v>
      </c>
      <c r="AE850" t="s">
        <v>4370</v>
      </c>
      <c r="AF850" t="s">
        <v>4371</v>
      </c>
      <c r="AG850" t="s">
        <v>136</v>
      </c>
      <c r="AJ850" t="s">
        <v>1311</v>
      </c>
      <c r="AK850" t="s">
        <v>1312</v>
      </c>
      <c r="AL850" t="s">
        <v>2026</v>
      </c>
      <c r="AM850" t="s">
        <v>1314</v>
      </c>
    </row>
    <row r="851" spans="1:39" x14ac:dyDescent="0.3">
      <c r="A851" t="s">
        <v>24</v>
      </c>
      <c r="B851" t="s">
        <v>25</v>
      </c>
      <c r="C851" t="s">
        <v>26</v>
      </c>
      <c r="D851" t="s">
        <v>27</v>
      </c>
      <c r="E851" t="s">
        <v>28</v>
      </c>
      <c r="F851" t="s">
        <v>29</v>
      </c>
      <c r="G851" t="s">
        <v>115</v>
      </c>
      <c r="H851" t="s">
        <v>116</v>
      </c>
      <c r="I851" t="s">
        <v>117</v>
      </c>
      <c r="J851" t="s">
        <v>118</v>
      </c>
      <c r="K851" t="s">
        <v>333</v>
      </c>
      <c r="L851" t="s">
        <v>334</v>
      </c>
      <c r="M851" t="s">
        <v>335</v>
      </c>
      <c r="N851" t="s">
        <v>336</v>
      </c>
      <c r="O851" t="s">
        <v>133</v>
      </c>
      <c r="P851" t="s">
        <v>337</v>
      </c>
      <c r="Q851" t="s">
        <v>53</v>
      </c>
      <c r="R851" t="s">
        <v>340</v>
      </c>
      <c r="S851" t="s">
        <v>137</v>
      </c>
      <c r="T851" t="s">
        <v>138</v>
      </c>
      <c r="U851" t="s">
        <v>4372</v>
      </c>
      <c r="V851">
        <v>12000000</v>
      </c>
      <c r="W851">
        <v>0</v>
      </c>
      <c r="Y851">
        <v>0</v>
      </c>
      <c r="Z851">
        <v>0</v>
      </c>
      <c r="AA851">
        <v>0</v>
      </c>
      <c r="AB851">
        <v>12000000</v>
      </c>
      <c r="AC851" t="s">
        <v>4368</v>
      </c>
      <c r="AD851" t="s">
        <v>4369</v>
      </c>
      <c r="AE851" t="s">
        <v>4373</v>
      </c>
      <c r="AF851" t="s">
        <v>4374</v>
      </c>
      <c r="AG851" t="s">
        <v>136</v>
      </c>
      <c r="AJ851" t="s">
        <v>1311</v>
      </c>
      <c r="AK851" t="s">
        <v>1312</v>
      </c>
      <c r="AL851" t="s">
        <v>2026</v>
      </c>
      <c r="AM851" t="s">
        <v>1314</v>
      </c>
    </row>
    <row r="852" spans="1:39" x14ac:dyDescent="0.3">
      <c r="A852" t="s">
        <v>24</v>
      </c>
      <c r="B852" t="s">
        <v>25</v>
      </c>
      <c r="C852" t="s">
        <v>26</v>
      </c>
      <c r="D852" t="s">
        <v>27</v>
      </c>
      <c r="E852" t="s">
        <v>28</v>
      </c>
      <c r="F852" t="s">
        <v>29</v>
      </c>
      <c r="G852" t="s">
        <v>115</v>
      </c>
      <c r="H852" t="s">
        <v>116</v>
      </c>
      <c r="I852" t="s">
        <v>117</v>
      </c>
      <c r="J852" t="s">
        <v>118</v>
      </c>
      <c r="K852" t="s">
        <v>333</v>
      </c>
      <c r="L852" t="s">
        <v>334</v>
      </c>
      <c r="M852" t="s">
        <v>335</v>
      </c>
      <c r="N852" t="s">
        <v>336</v>
      </c>
      <c r="O852" t="s">
        <v>133</v>
      </c>
      <c r="P852" t="s">
        <v>337</v>
      </c>
      <c r="Q852" t="s">
        <v>53</v>
      </c>
      <c r="R852" t="s">
        <v>340</v>
      </c>
      <c r="S852" t="s">
        <v>45</v>
      </c>
      <c r="T852" t="s">
        <v>46</v>
      </c>
      <c r="U852" t="s">
        <v>4375</v>
      </c>
      <c r="V852">
        <v>4000000</v>
      </c>
      <c r="W852">
        <v>0</v>
      </c>
      <c r="Y852">
        <v>0</v>
      </c>
      <c r="Z852">
        <v>0</v>
      </c>
      <c r="AA852">
        <v>0</v>
      </c>
      <c r="AB852">
        <v>4000000</v>
      </c>
      <c r="AC852" t="s">
        <v>4368</v>
      </c>
      <c r="AD852" t="s">
        <v>4376</v>
      </c>
      <c r="AE852" t="s">
        <v>4377</v>
      </c>
      <c r="AF852" t="s">
        <v>4378</v>
      </c>
      <c r="AG852" t="s">
        <v>136</v>
      </c>
      <c r="AJ852" t="s">
        <v>1311</v>
      </c>
      <c r="AK852" t="s">
        <v>1312</v>
      </c>
      <c r="AL852" t="s">
        <v>1331</v>
      </c>
      <c r="AM852" t="s">
        <v>1314</v>
      </c>
    </row>
    <row r="853" spans="1:39" x14ac:dyDescent="0.3">
      <c r="A853" t="s">
        <v>24</v>
      </c>
      <c r="B853" t="s">
        <v>25</v>
      </c>
      <c r="C853" t="s">
        <v>26</v>
      </c>
      <c r="D853" t="s">
        <v>27</v>
      </c>
      <c r="E853" t="s">
        <v>28</v>
      </c>
      <c r="F853" t="s">
        <v>29</v>
      </c>
      <c r="G853" t="s">
        <v>115</v>
      </c>
      <c r="H853" t="s">
        <v>116</v>
      </c>
      <c r="I853" t="s">
        <v>117</v>
      </c>
      <c r="J853" t="s">
        <v>118</v>
      </c>
      <c r="K853" t="s">
        <v>333</v>
      </c>
      <c r="L853" t="s">
        <v>334</v>
      </c>
      <c r="M853" t="s">
        <v>335</v>
      </c>
      <c r="N853" t="s">
        <v>336</v>
      </c>
      <c r="O853" t="s">
        <v>133</v>
      </c>
      <c r="P853" t="s">
        <v>337</v>
      </c>
      <c r="Q853" t="s">
        <v>53</v>
      </c>
      <c r="R853" t="s">
        <v>340</v>
      </c>
      <c r="S853" t="s">
        <v>45</v>
      </c>
      <c r="T853" t="s">
        <v>46</v>
      </c>
      <c r="U853" t="s">
        <v>4379</v>
      </c>
      <c r="V853">
        <v>3600000</v>
      </c>
      <c r="W853">
        <v>0</v>
      </c>
      <c r="Y853">
        <v>0</v>
      </c>
      <c r="Z853">
        <v>0</v>
      </c>
      <c r="AA853">
        <v>0</v>
      </c>
      <c r="AB853">
        <v>3600000</v>
      </c>
      <c r="AC853" t="s">
        <v>4368</v>
      </c>
      <c r="AD853" t="s">
        <v>4376</v>
      </c>
      <c r="AE853" t="s">
        <v>4380</v>
      </c>
      <c r="AF853" t="s">
        <v>4381</v>
      </c>
      <c r="AG853" t="s">
        <v>136</v>
      </c>
      <c r="AJ853" t="s">
        <v>1311</v>
      </c>
      <c r="AK853" t="s">
        <v>1312</v>
      </c>
      <c r="AL853" t="s">
        <v>1331</v>
      </c>
      <c r="AM853" t="s">
        <v>1314</v>
      </c>
    </row>
    <row r="854" spans="1:39" x14ac:dyDescent="0.3">
      <c r="A854" t="s">
        <v>24</v>
      </c>
      <c r="B854" t="s">
        <v>25</v>
      </c>
      <c r="C854" t="s">
        <v>26</v>
      </c>
      <c r="D854" t="s">
        <v>27</v>
      </c>
      <c r="E854" t="s">
        <v>28</v>
      </c>
      <c r="F854" t="s">
        <v>29</v>
      </c>
      <c r="G854" t="s">
        <v>115</v>
      </c>
      <c r="H854" t="s">
        <v>116</v>
      </c>
      <c r="I854" t="s">
        <v>117</v>
      </c>
      <c r="J854" t="s">
        <v>118</v>
      </c>
      <c r="K854" t="s">
        <v>333</v>
      </c>
      <c r="L854" t="s">
        <v>334</v>
      </c>
      <c r="M854" t="s">
        <v>335</v>
      </c>
      <c r="N854" t="s">
        <v>336</v>
      </c>
      <c r="O854" t="s">
        <v>133</v>
      </c>
      <c r="P854" t="s">
        <v>337</v>
      </c>
      <c r="Q854" t="s">
        <v>53</v>
      </c>
      <c r="R854" t="s">
        <v>340</v>
      </c>
      <c r="S854" t="s">
        <v>47</v>
      </c>
      <c r="T854" t="s">
        <v>48</v>
      </c>
      <c r="U854" t="s">
        <v>4382</v>
      </c>
      <c r="V854">
        <v>50000000</v>
      </c>
      <c r="W854">
        <v>0</v>
      </c>
      <c r="Y854">
        <v>0</v>
      </c>
      <c r="Z854">
        <v>0</v>
      </c>
      <c r="AA854">
        <v>0</v>
      </c>
      <c r="AB854">
        <v>50000000</v>
      </c>
      <c r="AC854" t="s">
        <v>4368</v>
      </c>
      <c r="AD854" t="s">
        <v>4383</v>
      </c>
      <c r="AE854" t="s">
        <v>4384</v>
      </c>
      <c r="AF854" t="s">
        <v>4385</v>
      </c>
      <c r="AG854" t="s">
        <v>136</v>
      </c>
      <c r="AJ854" t="s">
        <v>1311</v>
      </c>
      <c r="AK854" t="s">
        <v>1312</v>
      </c>
      <c r="AL854" t="s">
        <v>1336</v>
      </c>
      <c r="AM854" t="s">
        <v>1314</v>
      </c>
    </row>
    <row r="855" spans="1:39" x14ac:dyDescent="0.3">
      <c r="A855" t="s">
        <v>24</v>
      </c>
      <c r="B855" t="s">
        <v>25</v>
      </c>
      <c r="C855" t="s">
        <v>26</v>
      </c>
      <c r="D855" t="s">
        <v>27</v>
      </c>
      <c r="E855" t="s">
        <v>28</v>
      </c>
      <c r="F855" t="s">
        <v>29</v>
      </c>
      <c r="G855" t="s">
        <v>115</v>
      </c>
      <c r="H855" t="s">
        <v>116</v>
      </c>
      <c r="I855" t="s">
        <v>117</v>
      </c>
      <c r="J855" t="s">
        <v>118</v>
      </c>
      <c r="K855" t="s">
        <v>333</v>
      </c>
      <c r="L855" t="s">
        <v>334</v>
      </c>
      <c r="M855" t="s">
        <v>335</v>
      </c>
      <c r="N855" t="s">
        <v>336</v>
      </c>
      <c r="O855" t="s">
        <v>133</v>
      </c>
      <c r="P855" t="s">
        <v>337</v>
      </c>
      <c r="Q855" t="s">
        <v>53</v>
      </c>
      <c r="R855" t="s">
        <v>340</v>
      </c>
      <c r="S855" t="s">
        <v>47</v>
      </c>
      <c r="T855" t="s">
        <v>48</v>
      </c>
      <c r="U855" t="s">
        <v>4386</v>
      </c>
      <c r="V855">
        <v>75000000</v>
      </c>
      <c r="W855">
        <v>0</v>
      </c>
      <c r="Y855">
        <v>8591000</v>
      </c>
      <c r="Z855">
        <v>8591000</v>
      </c>
      <c r="AA855">
        <v>0.11454666666666667</v>
      </c>
      <c r="AB855">
        <v>66409000</v>
      </c>
      <c r="AC855" t="s">
        <v>4368</v>
      </c>
      <c r="AD855" t="s">
        <v>4383</v>
      </c>
      <c r="AE855" t="s">
        <v>4387</v>
      </c>
      <c r="AF855" t="s">
        <v>4388</v>
      </c>
      <c r="AG855" t="s">
        <v>136</v>
      </c>
      <c r="AJ855" t="s">
        <v>1311</v>
      </c>
      <c r="AK855" t="s">
        <v>1312</v>
      </c>
      <c r="AL855" t="s">
        <v>1336</v>
      </c>
      <c r="AM855" t="s">
        <v>1314</v>
      </c>
    </row>
    <row r="856" spans="1:39" x14ac:dyDescent="0.3">
      <c r="A856" t="s">
        <v>24</v>
      </c>
      <c r="B856" t="s">
        <v>25</v>
      </c>
      <c r="C856" t="s">
        <v>26</v>
      </c>
      <c r="D856" t="s">
        <v>27</v>
      </c>
      <c r="E856" t="s">
        <v>28</v>
      </c>
      <c r="F856" t="s">
        <v>29</v>
      </c>
      <c r="G856" t="s">
        <v>115</v>
      </c>
      <c r="H856" t="s">
        <v>116</v>
      </c>
      <c r="I856" t="s">
        <v>117</v>
      </c>
      <c r="J856" t="s">
        <v>118</v>
      </c>
      <c r="K856" t="s">
        <v>333</v>
      </c>
      <c r="L856" t="s">
        <v>334</v>
      </c>
      <c r="M856" t="s">
        <v>335</v>
      </c>
      <c r="N856" t="s">
        <v>336</v>
      </c>
      <c r="O856" t="s">
        <v>133</v>
      </c>
      <c r="P856" t="s">
        <v>337</v>
      </c>
      <c r="Q856" t="s">
        <v>53</v>
      </c>
      <c r="R856" t="s">
        <v>340</v>
      </c>
      <c r="S856" t="s">
        <v>72</v>
      </c>
      <c r="T856" t="s">
        <v>73</v>
      </c>
      <c r="U856" t="s">
        <v>4389</v>
      </c>
      <c r="V856">
        <v>3000000</v>
      </c>
      <c r="W856">
        <v>0</v>
      </c>
      <c r="Y856">
        <v>0</v>
      </c>
      <c r="Z856">
        <v>0</v>
      </c>
      <c r="AA856">
        <v>0</v>
      </c>
      <c r="AB856">
        <v>3000000</v>
      </c>
      <c r="AC856" t="s">
        <v>4368</v>
      </c>
      <c r="AD856" t="s">
        <v>4390</v>
      </c>
      <c r="AE856" t="s">
        <v>4391</v>
      </c>
      <c r="AF856" t="s">
        <v>4392</v>
      </c>
      <c r="AG856" t="s">
        <v>136</v>
      </c>
      <c r="AJ856" t="s">
        <v>1311</v>
      </c>
      <c r="AK856" t="s">
        <v>1312</v>
      </c>
      <c r="AL856" t="s">
        <v>1336</v>
      </c>
      <c r="AM856" t="s">
        <v>1314</v>
      </c>
    </row>
    <row r="857" spans="1:39" x14ac:dyDescent="0.3">
      <c r="A857" t="s">
        <v>24</v>
      </c>
      <c r="B857" t="s">
        <v>25</v>
      </c>
      <c r="C857" t="s">
        <v>26</v>
      </c>
      <c r="D857" t="s">
        <v>27</v>
      </c>
      <c r="E857" t="s">
        <v>28</v>
      </c>
      <c r="F857" t="s">
        <v>29</v>
      </c>
      <c r="G857" t="s">
        <v>115</v>
      </c>
      <c r="H857" t="s">
        <v>116</v>
      </c>
      <c r="I857" t="s">
        <v>117</v>
      </c>
      <c r="J857" t="s">
        <v>118</v>
      </c>
      <c r="K857" t="s">
        <v>333</v>
      </c>
      <c r="L857" t="s">
        <v>334</v>
      </c>
      <c r="M857" t="s">
        <v>335</v>
      </c>
      <c r="N857" t="s">
        <v>336</v>
      </c>
      <c r="O857" t="s">
        <v>133</v>
      </c>
      <c r="P857" t="s">
        <v>337</v>
      </c>
      <c r="Q857" t="s">
        <v>53</v>
      </c>
      <c r="R857" t="s">
        <v>340</v>
      </c>
      <c r="S857" t="s">
        <v>74</v>
      </c>
      <c r="T857" t="s">
        <v>75</v>
      </c>
      <c r="U857" t="s">
        <v>4393</v>
      </c>
      <c r="V857">
        <v>4200000</v>
      </c>
      <c r="W857">
        <v>0</v>
      </c>
      <c r="Y857">
        <v>0</v>
      </c>
      <c r="Z857">
        <v>0</v>
      </c>
      <c r="AA857">
        <v>0</v>
      </c>
      <c r="AB857">
        <v>4200000</v>
      </c>
      <c r="AC857" t="s">
        <v>4368</v>
      </c>
      <c r="AD857" t="s">
        <v>4394</v>
      </c>
      <c r="AE857" t="s">
        <v>4395</v>
      </c>
      <c r="AF857" t="s">
        <v>4396</v>
      </c>
      <c r="AG857" t="s">
        <v>136</v>
      </c>
      <c r="AJ857" t="s">
        <v>1311</v>
      </c>
      <c r="AK857" t="s">
        <v>1312</v>
      </c>
      <c r="AL857" t="s">
        <v>1336</v>
      </c>
      <c r="AM857" t="s">
        <v>1314</v>
      </c>
    </row>
    <row r="858" spans="1:39" x14ac:dyDescent="0.3">
      <c r="A858" t="s">
        <v>24</v>
      </c>
      <c r="B858" t="s">
        <v>25</v>
      </c>
      <c r="C858" t="s">
        <v>26</v>
      </c>
      <c r="D858" t="s">
        <v>27</v>
      </c>
      <c r="E858" t="s">
        <v>28</v>
      </c>
      <c r="F858" t="s">
        <v>29</v>
      </c>
      <c r="G858" t="s">
        <v>115</v>
      </c>
      <c r="H858" t="s">
        <v>116</v>
      </c>
      <c r="I858" t="s">
        <v>117</v>
      </c>
      <c r="J858" t="s">
        <v>118</v>
      </c>
      <c r="K858" t="s">
        <v>333</v>
      </c>
      <c r="L858" t="s">
        <v>334</v>
      </c>
      <c r="M858" t="s">
        <v>335</v>
      </c>
      <c r="N858" t="s">
        <v>336</v>
      </c>
      <c r="O858" t="s">
        <v>133</v>
      </c>
      <c r="P858" t="s">
        <v>337</v>
      </c>
      <c r="Q858" t="s">
        <v>53</v>
      </c>
      <c r="R858" t="s">
        <v>340</v>
      </c>
      <c r="S858" t="s">
        <v>74</v>
      </c>
      <c r="T858" t="s">
        <v>75</v>
      </c>
      <c r="U858" t="s">
        <v>4397</v>
      </c>
      <c r="V858">
        <v>3000000</v>
      </c>
      <c r="W858">
        <v>0</v>
      </c>
      <c r="Y858">
        <v>0</v>
      </c>
      <c r="Z858">
        <v>0</v>
      </c>
      <c r="AA858">
        <v>0</v>
      </c>
      <c r="AB858">
        <v>3000000</v>
      </c>
      <c r="AC858" t="s">
        <v>4368</v>
      </c>
      <c r="AD858" t="s">
        <v>4394</v>
      </c>
      <c r="AE858" t="s">
        <v>4398</v>
      </c>
      <c r="AF858" t="s">
        <v>4399</v>
      </c>
      <c r="AG858" t="s">
        <v>136</v>
      </c>
      <c r="AJ858" t="s">
        <v>1311</v>
      </c>
      <c r="AK858" t="s">
        <v>1312</v>
      </c>
      <c r="AL858" t="s">
        <v>1336</v>
      </c>
      <c r="AM858" t="s">
        <v>1314</v>
      </c>
    </row>
    <row r="859" spans="1:39" x14ac:dyDescent="0.3">
      <c r="A859" t="s">
        <v>24</v>
      </c>
      <c r="B859" t="s">
        <v>25</v>
      </c>
      <c r="C859" t="s">
        <v>26</v>
      </c>
      <c r="D859" t="s">
        <v>27</v>
      </c>
      <c r="E859" t="s">
        <v>28</v>
      </c>
      <c r="F859" t="s">
        <v>29</v>
      </c>
      <c r="G859" t="s">
        <v>115</v>
      </c>
      <c r="H859" t="s">
        <v>116</v>
      </c>
      <c r="I859" t="s">
        <v>117</v>
      </c>
      <c r="J859" t="s">
        <v>118</v>
      </c>
      <c r="K859" t="s">
        <v>333</v>
      </c>
      <c r="L859" t="s">
        <v>334</v>
      </c>
      <c r="M859" t="s">
        <v>335</v>
      </c>
      <c r="N859" t="s">
        <v>336</v>
      </c>
      <c r="O859" t="s">
        <v>133</v>
      </c>
      <c r="P859" t="s">
        <v>337</v>
      </c>
      <c r="Q859" t="s">
        <v>55</v>
      </c>
      <c r="R859" t="s">
        <v>341</v>
      </c>
      <c r="S859" t="s">
        <v>42</v>
      </c>
      <c r="T859" t="s">
        <v>43</v>
      </c>
      <c r="U859" t="s">
        <v>4400</v>
      </c>
      <c r="V859">
        <v>2000000</v>
      </c>
      <c r="W859">
        <v>0</v>
      </c>
      <c r="Y859">
        <v>0</v>
      </c>
      <c r="Z859">
        <v>0</v>
      </c>
      <c r="AA859">
        <v>0</v>
      </c>
      <c r="AB859">
        <v>2000000</v>
      </c>
      <c r="AC859" t="s">
        <v>4401</v>
      </c>
      <c r="AD859" t="s">
        <v>4402</v>
      </c>
      <c r="AE859" t="s">
        <v>4403</v>
      </c>
      <c r="AF859" t="s">
        <v>4404</v>
      </c>
      <c r="AG859" t="s">
        <v>136</v>
      </c>
      <c r="AJ859" t="s">
        <v>1311</v>
      </c>
      <c r="AK859" t="s">
        <v>1312</v>
      </c>
      <c r="AL859" t="s">
        <v>1313</v>
      </c>
      <c r="AM859" t="s">
        <v>1314</v>
      </c>
    </row>
    <row r="860" spans="1:39" x14ac:dyDescent="0.3">
      <c r="A860" t="s">
        <v>24</v>
      </c>
      <c r="B860" t="s">
        <v>25</v>
      </c>
      <c r="C860" t="s">
        <v>26</v>
      </c>
      <c r="D860" t="s">
        <v>27</v>
      </c>
      <c r="E860" t="s">
        <v>28</v>
      </c>
      <c r="F860" t="s">
        <v>29</v>
      </c>
      <c r="G860" t="s">
        <v>115</v>
      </c>
      <c r="H860" t="s">
        <v>116</v>
      </c>
      <c r="I860" t="s">
        <v>117</v>
      </c>
      <c r="J860" t="s">
        <v>118</v>
      </c>
      <c r="K860" t="s">
        <v>333</v>
      </c>
      <c r="L860" t="s">
        <v>334</v>
      </c>
      <c r="M860" t="s">
        <v>335</v>
      </c>
      <c r="N860" t="s">
        <v>336</v>
      </c>
      <c r="O860" t="s">
        <v>133</v>
      </c>
      <c r="P860" t="s">
        <v>337</v>
      </c>
      <c r="Q860" t="s">
        <v>55</v>
      </c>
      <c r="R860" t="s">
        <v>341</v>
      </c>
      <c r="S860" t="s">
        <v>42</v>
      </c>
      <c r="T860" t="s">
        <v>43</v>
      </c>
      <c r="U860" t="s">
        <v>4405</v>
      </c>
      <c r="V860">
        <v>70000000</v>
      </c>
      <c r="W860">
        <v>0</v>
      </c>
      <c r="Y860">
        <v>0</v>
      </c>
      <c r="Z860">
        <v>0</v>
      </c>
      <c r="AA860">
        <v>0</v>
      </c>
      <c r="AB860">
        <v>70000000</v>
      </c>
      <c r="AC860" t="s">
        <v>4401</v>
      </c>
      <c r="AD860" t="s">
        <v>4402</v>
      </c>
      <c r="AE860" t="s">
        <v>4406</v>
      </c>
      <c r="AF860" t="s">
        <v>4407</v>
      </c>
      <c r="AG860" t="s">
        <v>136</v>
      </c>
      <c r="AJ860" t="s">
        <v>1311</v>
      </c>
      <c r="AK860" t="s">
        <v>1312</v>
      </c>
      <c r="AL860" t="s">
        <v>1313</v>
      </c>
      <c r="AM860" t="s">
        <v>1314</v>
      </c>
    </row>
    <row r="861" spans="1:39" x14ac:dyDescent="0.3">
      <c r="A861" t="s">
        <v>24</v>
      </c>
      <c r="B861" t="s">
        <v>25</v>
      </c>
      <c r="C861" t="s">
        <v>26</v>
      </c>
      <c r="D861" t="s">
        <v>27</v>
      </c>
      <c r="E861" t="s">
        <v>28</v>
      </c>
      <c r="F861" t="s">
        <v>29</v>
      </c>
      <c r="G861" t="s">
        <v>115</v>
      </c>
      <c r="H861" t="s">
        <v>116</v>
      </c>
      <c r="I861" t="s">
        <v>117</v>
      </c>
      <c r="J861" t="s">
        <v>118</v>
      </c>
      <c r="K861" t="s">
        <v>333</v>
      </c>
      <c r="L861" t="s">
        <v>334</v>
      </c>
      <c r="M861" t="s">
        <v>335</v>
      </c>
      <c r="N861" t="s">
        <v>336</v>
      </c>
      <c r="O861" t="s">
        <v>133</v>
      </c>
      <c r="P861" t="s">
        <v>337</v>
      </c>
      <c r="Q861" t="s">
        <v>55</v>
      </c>
      <c r="R861" t="s">
        <v>341</v>
      </c>
      <c r="S861" t="s">
        <v>42</v>
      </c>
      <c r="T861" t="s">
        <v>43</v>
      </c>
      <c r="U861" t="s">
        <v>4408</v>
      </c>
      <c r="V861">
        <v>6000000</v>
      </c>
      <c r="W861">
        <v>0</v>
      </c>
      <c r="Y861">
        <v>0</v>
      </c>
      <c r="Z861">
        <v>0</v>
      </c>
      <c r="AA861">
        <v>0</v>
      </c>
      <c r="AB861">
        <v>6000000</v>
      </c>
      <c r="AC861" t="s">
        <v>4401</v>
      </c>
      <c r="AD861" t="s">
        <v>4402</v>
      </c>
      <c r="AE861" t="s">
        <v>4409</v>
      </c>
      <c r="AF861" t="s">
        <v>4410</v>
      </c>
      <c r="AG861" t="s">
        <v>136</v>
      </c>
      <c r="AJ861" t="s">
        <v>1311</v>
      </c>
      <c r="AK861" t="s">
        <v>1312</v>
      </c>
      <c r="AL861" t="s">
        <v>1313</v>
      </c>
      <c r="AM861" t="s">
        <v>1314</v>
      </c>
    </row>
    <row r="862" spans="1:39" x14ac:dyDescent="0.3">
      <c r="A862" t="s">
        <v>24</v>
      </c>
      <c r="B862" t="s">
        <v>25</v>
      </c>
      <c r="C862" t="s">
        <v>26</v>
      </c>
      <c r="D862" t="s">
        <v>27</v>
      </c>
      <c r="E862" t="s">
        <v>28</v>
      </c>
      <c r="F862" t="s">
        <v>29</v>
      </c>
      <c r="G862" t="s">
        <v>115</v>
      </c>
      <c r="H862" t="s">
        <v>116</v>
      </c>
      <c r="I862" t="s">
        <v>117</v>
      </c>
      <c r="J862" t="s">
        <v>118</v>
      </c>
      <c r="K862" t="s">
        <v>333</v>
      </c>
      <c r="L862" t="s">
        <v>334</v>
      </c>
      <c r="M862" t="s">
        <v>335</v>
      </c>
      <c r="N862" t="s">
        <v>336</v>
      </c>
      <c r="O862" t="s">
        <v>133</v>
      </c>
      <c r="P862" t="s">
        <v>337</v>
      </c>
      <c r="Q862" t="s">
        <v>55</v>
      </c>
      <c r="R862" t="s">
        <v>341</v>
      </c>
      <c r="S862" t="s">
        <v>42</v>
      </c>
      <c r="T862" t="s">
        <v>43</v>
      </c>
      <c r="U862" t="s">
        <v>4411</v>
      </c>
      <c r="V862">
        <v>2520000</v>
      </c>
      <c r="W862">
        <v>0</v>
      </c>
      <c r="Y862">
        <v>0</v>
      </c>
      <c r="Z862">
        <v>0</v>
      </c>
      <c r="AA862">
        <v>0</v>
      </c>
      <c r="AB862">
        <v>2520000</v>
      </c>
      <c r="AC862" t="s">
        <v>4401</v>
      </c>
      <c r="AD862" t="s">
        <v>4402</v>
      </c>
      <c r="AE862" t="s">
        <v>4412</v>
      </c>
      <c r="AF862" t="s">
        <v>4413</v>
      </c>
      <c r="AG862" t="s">
        <v>136</v>
      </c>
      <c r="AJ862" t="s">
        <v>1311</v>
      </c>
      <c r="AK862" t="s">
        <v>1312</v>
      </c>
      <c r="AL862" t="s">
        <v>1313</v>
      </c>
      <c r="AM862" t="s">
        <v>1314</v>
      </c>
    </row>
    <row r="863" spans="1:39" x14ac:dyDescent="0.3">
      <c r="A863" t="s">
        <v>24</v>
      </c>
      <c r="B863" t="s">
        <v>25</v>
      </c>
      <c r="C863" t="s">
        <v>26</v>
      </c>
      <c r="D863" t="s">
        <v>27</v>
      </c>
      <c r="E863" t="s">
        <v>28</v>
      </c>
      <c r="F863" t="s">
        <v>29</v>
      </c>
      <c r="G863" t="s">
        <v>115</v>
      </c>
      <c r="H863" t="s">
        <v>116</v>
      </c>
      <c r="I863" t="s">
        <v>117</v>
      </c>
      <c r="J863" t="s">
        <v>118</v>
      </c>
      <c r="K863" t="s">
        <v>333</v>
      </c>
      <c r="L863" t="s">
        <v>334</v>
      </c>
      <c r="M863" t="s">
        <v>335</v>
      </c>
      <c r="N863" t="s">
        <v>336</v>
      </c>
      <c r="O863" t="s">
        <v>133</v>
      </c>
      <c r="P863" t="s">
        <v>337</v>
      </c>
      <c r="Q863" t="s">
        <v>55</v>
      </c>
      <c r="R863" t="s">
        <v>341</v>
      </c>
      <c r="S863" t="s">
        <v>42</v>
      </c>
      <c r="T863" t="s">
        <v>43</v>
      </c>
      <c r="U863" t="s">
        <v>4414</v>
      </c>
      <c r="V863">
        <v>4000000</v>
      </c>
      <c r="W863">
        <v>0</v>
      </c>
      <c r="Y863">
        <v>0</v>
      </c>
      <c r="Z863">
        <v>0</v>
      </c>
      <c r="AA863">
        <v>0</v>
      </c>
      <c r="AB863">
        <v>4000000</v>
      </c>
      <c r="AC863" t="s">
        <v>4401</v>
      </c>
      <c r="AD863" t="s">
        <v>4402</v>
      </c>
      <c r="AE863" t="s">
        <v>4415</v>
      </c>
      <c r="AF863" t="s">
        <v>4416</v>
      </c>
      <c r="AG863" t="s">
        <v>136</v>
      </c>
      <c r="AJ863" t="s">
        <v>1311</v>
      </c>
      <c r="AK863" t="s">
        <v>1312</v>
      </c>
      <c r="AL863" t="s">
        <v>1313</v>
      </c>
      <c r="AM863" t="s">
        <v>1314</v>
      </c>
    </row>
    <row r="864" spans="1:39" x14ac:dyDescent="0.3">
      <c r="A864" t="s">
        <v>24</v>
      </c>
      <c r="B864" t="s">
        <v>25</v>
      </c>
      <c r="C864" t="s">
        <v>26</v>
      </c>
      <c r="D864" t="s">
        <v>27</v>
      </c>
      <c r="E864" t="s">
        <v>28</v>
      </c>
      <c r="F864" t="s">
        <v>29</v>
      </c>
      <c r="G864" t="s">
        <v>115</v>
      </c>
      <c r="H864" t="s">
        <v>116</v>
      </c>
      <c r="I864" t="s">
        <v>117</v>
      </c>
      <c r="J864" t="s">
        <v>118</v>
      </c>
      <c r="K864" t="s">
        <v>333</v>
      </c>
      <c r="L864" t="s">
        <v>334</v>
      </c>
      <c r="M864" t="s">
        <v>335</v>
      </c>
      <c r="N864" t="s">
        <v>336</v>
      </c>
      <c r="O864" t="s">
        <v>133</v>
      </c>
      <c r="P864" t="s">
        <v>337</v>
      </c>
      <c r="Q864" t="s">
        <v>55</v>
      </c>
      <c r="R864" t="s">
        <v>341</v>
      </c>
      <c r="S864" t="s">
        <v>42</v>
      </c>
      <c r="T864" t="s">
        <v>43</v>
      </c>
      <c r="U864" t="s">
        <v>4417</v>
      </c>
      <c r="V864">
        <v>4000000</v>
      </c>
      <c r="W864">
        <v>0</v>
      </c>
      <c r="Y864">
        <v>0</v>
      </c>
      <c r="Z864">
        <v>0</v>
      </c>
      <c r="AA864">
        <v>0</v>
      </c>
      <c r="AB864">
        <v>4000000</v>
      </c>
      <c r="AC864" t="s">
        <v>4401</v>
      </c>
      <c r="AD864" t="s">
        <v>4402</v>
      </c>
      <c r="AE864" t="s">
        <v>4418</v>
      </c>
      <c r="AF864" t="s">
        <v>4419</v>
      </c>
      <c r="AG864" t="s">
        <v>136</v>
      </c>
      <c r="AJ864" t="s">
        <v>1311</v>
      </c>
      <c r="AK864" t="s">
        <v>1312</v>
      </c>
      <c r="AL864" t="s">
        <v>1313</v>
      </c>
      <c r="AM864" t="s">
        <v>1314</v>
      </c>
    </row>
    <row r="865" spans="1:39" x14ac:dyDescent="0.3">
      <c r="A865" t="s">
        <v>24</v>
      </c>
      <c r="B865" t="s">
        <v>25</v>
      </c>
      <c r="C865" t="s">
        <v>26</v>
      </c>
      <c r="D865" t="s">
        <v>27</v>
      </c>
      <c r="E865" t="s">
        <v>28</v>
      </c>
      <c r="F865" t="s">
        <v>29</v>
      </c>
      <c r="G865" t="s">
        <v>115</v>
      </c>
      <c r="H865" t="s">
        <v>116</v>
      </c>
      <c r="I865" t="s">
        <v>117</v>
      </c>
      <c r="J865" t="s">
        <v>118</v>
      </c>
      <c r="K865" t="s">
        <v>333</v>
      </c>
      <c r="L865" t="s">
        <v>334</v>
      </c>
      <c r="M865" t="s">
        <v>335</v>
      </c>
      <c r="N865" t="s">
        <v>336</v>
      </c>
      <c r="O865" t="s">
        <v>133</v>
      </c>
      <c r="P865" t="s">
        <v>337</v>
      </c>
      <c r="Q865" t="s">
        <v>55</v>
      </c>
      <c r="R865" t="s">
        <v>341</v>
      </c>
      <c r="S865" t="s">
        <v>42</v>
      </c>
      <c r="T865" t="s">
        <v>43</v>
      </c>
      <c r="U865" t="s">
        <v>4420</v>
      </c>
      <c r="V865">
        <v>6000000</v>
      </c>
      <c r="W865">
        <v>0</v>
      </c>
      <c r="Y865">
        <v>0</v>
      </c>
      <c r="Z865">
        <v>0</v>
      </c>
      <c r="AA865">
        <v>0</v>
      </c>
      <c r="AB865">
        <v>6000000</v>
      </c>
      <c r="AC865" t="s">
        <v>4401</v>
      </c>
      <c r="AD865" t="s">
        <v>4402</v>
      </c>
      <c r="AE865" t="s">
        <v>4421</v>
      </c>
      <c r="AF865" t="s">
        <v>4422</v>
      </c>
      <c r="AG865" t="s">
        <v>136</v>
      </c>
      <c r="AJ865" t="s">
        <v>1311</v>
      </c>
      <c r="AK865" t="s">
        <v>1312</v>
      </c>
      <c r="AL865" t="s">
        <v>1313</v>
      </c>
      <c r="AM865" t="s">
        <v>1314</v>
      </c>
    </row>
    <row r="866" spans="1:39" x14ac:dyDescent="0.3">
      <c r="A866" t="s">
        <v>24</v>
      </c>
      <c r="B866" t="s">
        <v>25</v>
      </c>
      <c r="C866" t="s">
        <v>26</v>
      </c>
      <c r="D866" t="s">
        <v>27</v>
      </c>
      <c r="E866" t="s">
        <v>28</v>
      </c>
      <c r="F866" t="s">
        <v>29</v>
      </c>
      <c r="G866" t="s">
        <v>115</v>
      </c>
      <c r="H866" t="s">
        <v>116</v>
      </c>
      <c r="I866" t="s">
        <v>117</v>
      </c>
      <c r="J866" t="s">
        <v>118</v>
      </c>
      <c r="K866" t="s">
        <v>333</v>
      </c>
      <c r="L866" t="s">
        <v>334</v>
      </c>
      <c r="M866" t="s">
        <v>335</v>
      </c>
      <c r="N866" t="s">
        <v>336</v>
      </c>
      <c r="O866" t="s">
        <v>133</v>
      </c>
      <c r="P866" t="s">
        <v>337</v>
      </c>
      <c r="Q866" t="s">
        <v>55</v>
      </c>
      <c r="R866" t="s">
        <v>341</v>
      </c>
      <c r="S866" t="s">
        <v>42</v>
      </c>
      <c r="T866" t="s">
        <v>43</v>
      </c>
      <c r="U866" t="s">
        <v>4423</v>
      </c>
      <c r="V866">
        <v>68160000</v>
      </c>
      <c r="W866">
        <v>0</v>
      </c>
      <c r="Y866">
        <v>0</v>
      </c>
      <c r="Z866">
        <v>0</v>
      </c>
      <c r="AA866">
        <v>0</v>
      </c>
      <c r="AB866">
        <v>68160000</v>
      </c>
      <c r="AC866" t="s">
        <v>4401</v>
      </c>
      <c r="AD866" t="s">
        <v>4402</v>
      </c>
      <c r="AE866" t="s">
        <v>4424</v>
      </c>
      <c r="AF866" t="s">
        <v>4425</v>
      </c>
      <c r="AG866" t="s">
        <v>136</v>
      </c>
      <c r="AJ866" t="s">
        <v>1311</v>
      </c>
      <c r="AK866" t="s">
        <v>1312</v>
      </c>
      <c r="AL866" t="s">
        <v>1313</v>
      </c>
      <c r="AM866" t="s">
        <v>1314</v>
      </c>
    </row>
    <row r="867" spans="1:39" x14ac:dyDescent="0.3">
      <c r="A867" t="s">
        <v>24</v>
      </c>
      <c r="B867" t="s">
        <v>25</v>
      </c>
      <c r="C867" t="s">
        <v>26</v>
      </c>
      <c r="D867" t="s">
        <v>27</v>
      </c>
      <c r="E867" t="s">
        <v>28</v>
      </c>
      <c r="F867" t="s">
        <v>29</v>
      </c>
      <c r="G867" t="s">
        <v>115</v>
      </c>
      <c r="H867" t="s">
        <v>116</v>
      </c>
      <c r="I867" t="s">
        <v>117</v>
      </c>
      <c r="J867" t="s">
        <v>118</v>
      </c>
      <c r="K867" t="s">
        <v>333</v>
      </c>
      <c r="L867" t="s">
        <v>334</v>
      </c>
      <c r="M867" t="s">
        <v>335</v>
      </c>
      <c r="N867" t="s">
        <v>336</v>
      </c>
      <c r="O867" t="s">
        <v>133</v>
      </c>
      <c r="P867" t="s">
        <v>337</v>
      </c>
      <c r="Q867" t="s">
        <v>55</v>
      </c>
      <c r="R867" t="s">
        <v>341</v>
      </c>
      <c r="S867" t="s">
        <v>42</v>
      </c>
      <c r="T867" t="s">
        <v>43</v>
      </c>
      <c r="U867" t="s">
        <v>4426</v>
      </c>
      <c r="V867">
        <v>2000000</v>
      </c>
      <c r="W867">
        <v>0</v>
      </c>
      <c r="Y867">
        <v>0</v>
      </c>
      <c r="Z867">
        <v>0</v>
      </c>
      <c r="AA867">
        <v>0</v>
      </c>
      <c r="AB867">
        <v>2000000</v>
      </c>
      <c r="AC867" t="s">
        <v>4401</v>
      </c>
      <c r="AD867" t="s">
        <v>4402</v>
      </c>
      <c r="AE867" t="s">
        <v>4427</v>
      </c>
      <c r="AF867" t="s">
        <v>4428</v>
      </c>
      <c r="AG867" t="s">
        <v>136</v>
      </c>
      <c r="AJ867" t="s">
        <v>1311</v>
      </c>
      <c r="AK867" t="s">
        <v>1312</v>
      </c>
      <c r="AL867" t="s">
        <v>1313</v>
      </c>
      <c r="AM867" t="s">
        <v>1314</v>
      </c>
    </row>
    <row r="868" spans="1:39" x14ac:dyDescent="0.3">
      <c r="A868" t="s">
        <v>24</v>
      </c>
      <c r="B868" t="s">
        <v>25</v>
      </c>
      <c r="C868" t="s">
        <v>26</v>
      </c>
      <c r="D868" t="s">
        <v>27</v>
      </c>
      <c r="E868" t="s">
        <v>28</v>
      </c>
      <c r="F868" t="s">
        <v>29</v>
      </c>
      <c r="G868" t="s">
        <v>115</v>
      </c>
      <c r="H868" t="s">
        <v>116</v>
      </c>
      <c r="I868" t="s">
        <v>117</v>
      </c>
      <c r="J868" t="s">
        <v>118</v>
      </c>
      <c r="K868" t="s">
        <v>333</v>
      </c>
      <c r="L868" t="s">
        <v>334</v>
      </c>
      <c r="M868" t="s">
        <v>335</v>
      </c>
      <c r="N868" t="s">
        <v>336</v>
      </c>
      <c r="O868" t="s">
        <v>133</v>
      </c>
      <c r="P868" t="s">
        <v>337</v>
      </c>
      <c r="Q868" t="s">
        <v>55</v>
      </c>
      <c r="R868" t="s">
        <v>341</v>
      </c>
      <c r="S868" t="s">
        <v>42</v>
      </c>
      <c r="T868" t="s">
        <v>43</v>
      </c>
      <c r="U868" t="s">
        <v>4429</v>
      </c>
      <c r="V868">
        <v>2000000</v>
      </c>
      <c r="W868">
        <v>0</v>
      </c>
      <c r="Y868">
        <v>0</v>
      </c>
      <c r="Z868">
        <v>0</v>
      </c>
      <c r="AA868">
        <v>0</v>
      </c>
      <c r="AB868">
        <v>2000000</v>
      </c>
      <c r="AC868" t="s">
        <v>4401</v>
      </c>
      <c r="AD868" t="s">
        <v>4402</v>
      </c>
      <c r="AE868" t="s">
        <v>4430</v>
      </c>
      <c r="AF868" t="s">
        <v>4431</v>
      </c>
      <c r="AG868" t="s">
        <v>136</v>
      </c>
      <c r="AJ868" t="s">
        <v>1311</v>
      </c>
      <c r="AK868" t="s">
        <v>1312</v>
      </c>
      <c r="AL868" t="s">
        <v>1313</v>
      </c>
      <c r="AM868" t="s">
        <v>1314</v>
      </c>
    </row>
    <row r="869" spans="1:39" x14ac:dyDescent="0.3">
      <c r="A869" t="s">
        <v>24</v>
      </c>
      <c r="B869" t="s">
        <v>25</v>
      </c>
      <c r="C869" t="s">
        <v>26</v>
      </c>
      <c r="D869" t="s">
        <v>27</v>
      </c>
      <c r="E869" t="s">
        <v>28</v>
      </c>
      <c r="F869" t="s">
        <v>29</v>
      </c>
      <c r="G869" t="s">
        <v>115</v>
      </c>
      <c r="H869" t="s">
        <v>116</v>
      </c>
      <c r="I869" t="s">
        <v>117</v>
      </c>
      <c r="J869" t="s">
        <v>118</v>
      </c>
      <c r="K869" t="s">
        <v>333</v>
      </c>
      <c r="L869" t="s">
        <v>334</v>
      </c>
      <c r="M869" t="s">
        <v>335</v>
      </c>
      <c r="N869" t="s">
        <v>336</v>
      </c>
      <c r="O869" t="s">
        <v>133</v>
      </c>
      <c r="P869" t="s">
        <v>337</v>
      </c>
      <c r="Q869" t="s">
        <v>55</v>
      </c>
      <c r="R869" t="s">
        <v>341</v>
      </c>
      <c r="S869" t="s">
        <v>42</v>
      </c>
      <c r="T869" t="s">
        <v>43</v>
      </c>
      <c r="U869" t="s">
        <v>4432</v>
      </c>
      <c r="V869">
        <v>10000000</v>
      </c>
      <c r="W869">
        <v>0</v>
      </c>
      <c r="Y869">
        <v>0</v>
      </c>
      <c r="Z869">
        <v>0</v>
      </c>
      <c r="AA869">
        <v>0</v>
      </c>
      <c r="AB869">
        <v>10000000</v>
      </c>
      <c r="AC869" t="s">
        <v>4401</v>
      </c>
      <c r="AD869" t="s">
        <v>4402</v>
      </c>
      <c r="AE869" t="s">
        <v>4433</v>
      </c>
      <c r="AF869" t="s">
        <v>4434</v>
      </c>
      <c r="AG869" t="s">
        <v>136</v>
      </c>
      <c r="AJ869" t="s">
        <v>1311</v>
      </c>
      <c r="AK869" t="s">
        <v>1312</v>
      </c>
      <c r="AL869" t="s">
        <v>1313</v>
      </c>
      <c r="AM869" t="s">
        <v>1314</v>
      </c>
    </row>
    <row r="870" spans="1:39" x14ac:dyDescent="0.3">
      <c r="A870" t="s">
        <v>24</v>
      </c>
      <c r="B870" t="s">
        <v>25</v>
      </c>
      <c r="C870" t="s">
        <v>26</v>
      </c>
      <c r="D870" t="s">
        <v>27</v>
      </c>
      <c r="E870" t="s">
        <v>28</v>
      </c>
      <c r="F870" t="s">
        <v>29</v>
      </c>
      <c r="G870" t="s">
        <v>115</v>
      </c>
      <c r="H870" t="s">
        <v>116</v>
      </c>
      <c r="I870" t="s">
        <v>117</v>
      </c>
      <c r="J870" t="s">
        <v>118</v>
      </c>
      <c r="K870" t="s">
        <v>333</v>
      </c>
      <c r="L870" t="s">
        <v>334</v>
      </c>
      <c r="M870" t="s">
        <v>335</v>
      </c>
      <c r="N870" t="s">
        <v>336</v>
      </c>
      <c r="O870" t="s">
        <v>133</v>
      </c>
      <c r="P870" t="s">
        <v>337</v>
      </c>
      <c r="Q870" t="s">
        <v>55</v>
      </c>
      <c r="R870" t="s">
        <v>341</v>
      </c>
      <c r="S870" t="s">
        <v>42</v>
      </c>
      <c r="T870" t="s">
        <v>43</v>
      </c>
      <c r="U870" t="s">
        <v>6013</v>
      </c>
      <c r="V870">
        <v>1500000</v>
      </c>
      <c r="W870">
        <v>0</v>
      </c>
      <c r="Y870">
        <v>0</v>
      </c>
      <c r="Z870">
        <v>0</v>
      </c>
      <c r="AA870">
        <v>0</v>
      </c>
      <c r="AB870">
        <v>1500000</v>
      </c>
      <c r="AC870" t="s">
        <v>4401</v>
      </c>
      <c r="AD870" t="s">
        <v>4402</v>
      </c>
      <c r="AE870" t="s">
        <v>6014</v>
      </c>
      <c r="AF870" t="s">
        <v>6015</v>
      </c>
      <c r="AG870" t="s">
        <v>136</v>
      </c>
      <c r="AJ870" t="s">
        <v>1311</v>
      </c>
      <c r="AK870" t="s">
        <v>1312</v>
      </c>
      <c r="AL870" t="s">
        <v>1313</v>
      </c>
      <c r="AM870" t="s">
        <v>1314</v>
      </c>
    </row>
    <row r="871" spans="1:39" x14ac:dyDescent="0.3">
      <c r="A871" t="s">
        <v>24</v>
      </c>
      <c r="B871" t="s">
        <v>25</v>
      </c>
      <c r="C871" t="s">
        <v>26</v>
      </c>
      <c r="D871" t="s">
        <v>27</v>
      </c>
      <c r="E871" t="s">
        <v>28</v>
      </c>
      <c r="F871" t="s">
        <v>29</v>
      </c>
      <c r="G871" t="s">
        <v>115</v>
      </c>
      <c r="H871" t="s">
        <v>116</v>
      </c>
      <c r="I871" t="s">
        <v>117</v>
      </c>
      <c r="J871" t="s">
        <v>118</v>
      </c>
      <c r="K871" t="s">
        <v>333</v>
      </c>
      <c r="L871" t="s">
        <v>334</v>
      </c>
      <c r="M871" t="s">
        <v>335</v>
      </c>
      <c r="N871" t="s">
        <v>336</v>
      </c>
      <c r="O871" t="s">
        <v>133</v>
      </c>
      <c r="P871" t="s">
        <v>337</v>
      </c>
      <c r="Q871" t="s">
        <v>55</v>
      </c>
      <c r="R871" t="s">
        <v>341</v>
      </c>
      <c r="S871" t="s">
        <v>42</v>
      </c>
      <c r="T871" t="s">
        <v>43</v>
      </c>
      <c r="U871" t="s">
        <v>6016</v>
      </c>
      <c r="V871">
        <v>24500000</v>
      </c>
      <c r="W871">
        <v>0</v>
      </c>
      <c r="Y871">
        <v>0</v>
      </c>
      <c r="Z871">
        <v>0</v>
      </c>
      <c r="AA871">
        <v>0</v>
      </c>
      <c r="AB871">
        <v>24500000</v>
      </c>
      <c r="AC871" t="s">
        <v>4401</v>
      </c>
      <c r="AD871" t="s">
        <v>4402</v>
      </c>
      <c r="AE871" t="s">
        <v>6017</v>
      </c>
      <c r="AF871" t="s">
        <v>6018</v>
      </c>
      <c r="AG871" t="s">
        <v>136</v>
      </c>
      <c r="AJ871" t="s">
        <v>1311</v>
      </c>
      <c r="AK871" t="s">
        <v>1312</v>
      </c>
      <c r="AL871" t="s">
        <v>1313</v>
      </c>
      <c r="AM871" t="s">
        <v>1314</v>
      </c>
    </row>
    <row r="872" spans="1:39" x14ac:dyDescent="0.3">
      <c r="A872" t="s">
        <v>24</v>
      </c>
      <c r="B872" t="s">
        <v>25</v>
      </c>
      <c r="C872" t="s">
        <v>26</v>
      </c>
      <c r="D872" t="s">
        <v>27</v>
      </c>
      <c r="E872" t="s">
        <v>28</v>
      </c>
      <c r="F872" t="s">
        <v>29</v>
      </c>
      <c r="G872" t="s">
        <v>115</v>
      </c>
      <c r="H872" t="s">
        <v>116</v>
      </c>
      <c r="I872" t="s">
        <v>117</v>
      </c>
      <c r="J872" t="s">
        <v>118</v>
      </c>
      <c r="K872" t="s">
        <v>333</v>
      </c>
      <c r="L872" t="s">
        <v>334</v>
      </c>
      <c r="M872" t="s">
        <v>335</v>
      </c>
      <c r="N872" t="s">
        <v>336</v>
      </c>
      <c r="O872" t="s">
        <v>133</v>
      </c>
      <c r="P872" t="s">
        <v>337</v>
      </c>
      <c r="Q872" t="s">
        <v>55</v>
      </c>
      <c r="R872" t="s">
        <v>341</v>
      </c>
      <c r="S872" t="s">
        <v>67</v>
      </c>
      <c r="T872" t="s">
        <v>68</v>
      </c>
      <c r="U872" t="s">
        <v>4435</v>
      </c>
      <c r="V872">
        <v>3600000</v>
      </c>
      <c r="W872">
        <v>0</v>
      </c>
      <c r="Y872">
        <v>0</v>
      </c>
      <c r="Z872">
        <v>0</v>
      </c>
      <c r="AA872">
        <v>0</v>
      </c>
      <c r="AB872">
        <v>3600000</v>
      </c>
      <c r="AC872" t="s">
        <v>4401</v>
      </c>
      <c r="AD872" t="s">
        <v>4436</v>
      </c>
      <c r="AE872" t="s">
        <v>4437</v>
      </c>
      <c r="AF872" t="s">
        <v>4438</v>
      </c>
      <c r="AG872" t="s">
        <v>136</v>
      </c>
      <c r="AJ872" t="s">
        <v>1311</v>
      </c>
      <c r="AK872" t="s">
        <v>1312</v>
      </c>
      <c r="AL872" t="s">
        <v>1485</v>
      </c>
      <c r="AM872" t="s">
        <v>1486</v>
      </c>
    </row>
    <row r="873" spans="1:39" x14ac:dyDescent="0.3">
      <c r="A873" t="s">
        <v>24</v>
      </c>
      <c r="B873" t="s">
        <v>25</v>
      </c>
      <c r="C873" t="s">
        <v>26</v>
      </c>
      <c r="D873" t="s">
        <v>27</v>
      </c>
      <c r="E873" t="s">
        <v>28</v>
      </c>
      <c r="F873" t="s">
        <v>29</v>
      </c>
      <c r="G873" t="s">
        <v>115</v>
      </c>
      <c r="H873" t="s">
        <v>116</v>
      </c>
      <c r="I873" t="s">
        <v>117</v>
      </c>
      <c r="J873" t="s">
        <v>118</v>
      </c>
      <c r="K873" t="s">
        <v>333</v>
      </c>
      <c r="L873" t="s">
        <v>334</v>
      </c>
      <c r="M873" t="s">
        <v>335</v>
      </c>
      <c r="N873" t="s">
        <v>336</v>
      </c>
      <c r="O873" t="s">
        <v>133</v>
      </c>
      <c r="P873" t="s">
        <v>337</v>
      </c>
      <c r="Q873" t="s">
        <v>55</v>
      </c>
      <c r="R873" t="s">
        <v>341</v>
      </c>
      <c r="S873" t="s">
        <v>67</v>
      </c>
      <c r="T873" t="s">
        <v>68</v>
      </c>
      <c r="U873" t="s">
        <v>4439</v>
      </c>
      <c r="V873">
        <v>1920000</v>
      </c>
      <c r="W873">
        <v>0</v>
      </c>
      <c r="Y873">
        <v>0</v>
      </c>
      <c r="Z873">
        <v>0</v>
      </c>
      <c r="AA873">
        <v>0</v>
      </c>
      <c r="AB873">
        <v>1920000</v>
      </c>
      <c r="AC873" t="s">
        <v>4401</v>
      </c>
      <c r="AD873" t="s">
        <v>4436</v>
      </c>
      <c r="AE873" t="s">
        <v>4440</v>
      </c>
      <c r="AF873" t="s">
        <v>4441</v>
      </c>
      <c r="AG873" t="s">
        <v>136</v>
      </c>
      <c r="AJ873" t="s">
        <v>1311</v>
      </c>
      <c r="AK873" t="s">
        <v>1312</v>
      </c>
      <c r="AL873" t="s">
        <v>1485</v>
      </c>
      <c r="AM873" t="s">
        <v>1486</v>
      </c>
    </row>
    <row r="874" spans="1:39" x14ac:dyDescent="0.3">
      <c r="A874" t="s">
        <v>24</v>
      </c>
      <c r="B874" t="s">
        <v>25</v>
      </c>
      <c r="C874" t="s">
        <v>26</v>
      </c>
      <c r="D874" t="s">
        <v>27</v>
      </c>
      <c r="E874" t="s">
        <v>28</v>
      </c>
      <c r="F874" t="s">
        <v>29</v>
      </c>
      <c r="G874" t="s">
        <v>115</v>
      </c>
      <c r="H874" t="s">
        <v>116</v>
      </c>
      <c r="I874" t="s">
        <v>117</v>
      </c>
      <c r="J874" t="s">
        <v>118</v>
      </c>
      <c r="K874" t="s">
        <v>333</v>
      </c>
      <c r="L874" t="s">
        <v>334</v>
      </c>
      <c r="M874" t="s">
        <v>335</v>
      </c>
      <c r="N874" t="s">
        <v>336</v>
      </c>
      <c r="O874" t="s">
        <v>133</v>
      </c>
      <c r="P874" t="s">
        <v>337</v>
      </c>
      <c r="Q874" t="s">
        <v>55</v>
      </c>
      <c r="R874" t="s">
        <v>341</v>
      </c>
      <c r="S874" t="s">
        <v>67</v>
      </c>
      <c r="T874" t="s">
        <v>68</v>
      </c>
      <c r="U874" t="s">
        <v>4442</v>
      </c>
      <c r="V874">
        <v>19200000</v>
      </c>
      <c r="W874">
        <v>0</v>
      </c>
      <c r="Y874">
        <v>0</v>
      </c>
      <c r="Z874">
        <v>0</v>
      </c>
      <c r="AA874">
        <v>0</v>
      </c>
      <c r="AB874">
        <v>19200000</v>
      </c>
      <c r="AC874" t="s">
        <v>4401</v>
      </c>
      <c r="AD874" t="s">
        <v>4436</v>
      </c>
      <c r="AE874" t="s">
        <v>4443</v>
      </c>
      <c r="AF874" t="s">
        <v>4444</v>
      </c>
      <c r="AG874" t="s">
        <v>136</v>
      </c>
      <c r="AJ874" t="s">
        <v>1311</v>
      </c>
      <c r="AK874" t="s">
        <v>1312</v>
      </c>
      <c r="AL874" t="s">
        <v>1485</v>
      </c>
      <c r="AM874" t="s">
        <v>1486</v>
      </c>
    </row>
    <row r="875" spans="1:39" x14ac:dyDescent="0.3">
      <c r="A875" t="s">
        <v>24</v>
      </c>
      <c r="B875" t="s">
        <v>25</v>
      </c>
      <c r="C875" t="s">
        <v>26</v>
      </c>
      <c r="D875" t="s">
        <v>27</v>
      </c>
      <c r="E875" t="s">
        <v>28</v>
      </c>
      <c r="F875" t="s">
        <v>29</v>
      </c>
      <c r="G875" t="s">
        <v>115</v>
      </c>
      <c r="H875" t="s">
        <v>116</v>
      </c>
      <c r="I875" t="s">
        <v>117</v>
      </c>
      <c r="J875" t="s">
        <v>118</v>
      </c>
      <c r="K875" t="s">
        <v>333</v>
      </c>
      <c r="L875" t="s">
        <v>334</v>
      </c>
      <c r="M875" t="s">
        <v>335</v>
      </c>
      <c r="N875" t="s">
        <v>336</v>
      </c>
      <c r="O875" t="s">
        <v>133</v>
      </c>
      <c r="P875" t="s">
        <v>337</v>
      </c>
      <c r="Q875" t="s">
        <v>55</v>
      </c>
      <c r="R875" t="s">
        <v>341</v>
      </c>
      <c r="S875" t="s">
        <v>137</v>
      </c>
      <c r="T875" t="s">
        <v>138</v>
      </c>
      <c r="U875" t="s">
        <v>4445</v>
      </c>
      <c r="V875">
        <v>12000000</v>
      </c>
      <c r="W875">
        <v>0</v>
      </c>
      <c r="Y875">
        <v>0</v>
      </c>
      <c r="Z875">
        <v>0</v>
      </c>
      <c r="AA875">
        <v>0</v>
      </c>
      <c r="AB875">
        <v>12000000</v>
      </c>
      <c r="AC875" t="s">
        <v>4401</v>
      </c>
      <c r="AD875" t="s">
        <v>4446</v>
      </c>
      <c r="AE875" t="s">
        <v>4447</v>
      </c>
      <c r="AF875" t="s">
        <v>4448</v>
      </c>
      <c r="AG875" t="s">
        <v>136</v>
      </c>
      <c r="AJ875" t="s">
        <v>1311</v>
      </c>
      <c r="AK875" t="s">
        <v>1312</v>
      </c>
      <c r="AL875" t="s">
        <v>2026</v>
      </c>
      <c r="AM875" t="s">
        <v>1314</v>
      </c>
    </row>
    <row r="876" spans="1:39" x14ac:dyDescent="0.3">
      <c r="A876" t="s">
        <v>24</v>
      </c>
      <c r="B876" t="s">
        <v>25</v>
      </c>
      <c r="C876" t="s">
        <v>26</v>
      </c>
      <c r="D876" t="s">
        <v>27</v>
      </c>
      <c r="E876" t="s">
        <v>28</v>
      </c>
      <c r="F876" t="s">
        <v>29</v>
      </c>
      <c r="G876" t="s">
        <v>115</v>
      </c>
      <c r="H876" t="s">
        <v>116</v>
      </c>
      <c r="I876" t="s">
        <v>117</v>
      </c>
      <c r="J876" t="s">
        <v>118</v>
      </c>
      <c r="K876" t="s">
        <v>333</v>
      </c>
      <c r="L876" t="s">
        <v>334</v>
      </c>
      <c r="M876" t="s">
        <v>335</v>
      </c>
      <c r="N876" t="s">
        <v>336</v>
      </c>
      <c r="O876" t="s">
        <v>133</v>
      </c>
      <c r="P876" t="s">
        <v>337</v>
      </c>
      <c r="Q876" t="s">
        <v>55</v>
      </c>
      <c r="R876" t="s">
        <v>341</v>
      </c>
      <c r="S876" t="s">
        <v>137</v>
      </c>
      <c r="T876" t="s">
        <v>138</v>
      </c>
      <c r="U876" t="s">
        <v>4449</v>
      </c>
      <c r="V876">
        <v>12000000</v>
      </c>
      <c r="W876">
        <v>0</v>
      </c>
      <c r="Y876">
        <v>0</v>
      </c>
      <c r="Z876">
        <v>0</v>
      </c>
      <c r="AA876">
        <v>0</v>
      </c>
      <c r="AB876">
        <v>12000000</v>
      </c>
      <c r="AC876" t="s">
        <v>4401</v>
      </c>
      <c r="AD876" t="s">
        <v>4446</v>
      </c>
      <c r="AE876" t="s">
        <v>4450</v>
      </c>
      <c r="AF876" t="s">
        <v>4451</v>
      </c>
      <c r="AG876" t="s">
        <v>136</v>
      </c>
      <c r="AJ876" t="s">
        <v>1311</v>
      </c>
      <c r="AK876" t="s">
        <v>1312</v>
      </c>
      <c r="AL876" t="s">
        <v>2026</v>
      </c>
      <c r="AM876" t="s">
        <v>1314</v>
      </c>
    </row>
    <row r="877" spans="1:39" x14ac:dyDescent="0.3">
      <c r="A877" t="s">
        <v>24</v>
      </c>
      <c r="B877" t="s">
        <v>25</v>
      </c>
      <c r="C877" t="s">
        <v>26</v>
      </c>
      <c r="D877" t="s">
        <v>27</v>
      </c>
      <c r="E877" t="s">
        <v>28</v>
      </c>
      <c r="F877" t="s">
        <v>29</v>
      </c>
      <c r="G877" t="s">
        <v>115</v>
      </c>
      <c r="H877" t="s">
        <v>116</v>
      </c>
      <c r="I877" t="s">
        <v>117</v>
      </c>
      <c r="J877" t="s">
        <v>118</v>
      </c>
      <c r="K877" t="s">
        <v>333</v>
      </c>
      <c r="L877" t="s">
        <v>334</v>
      </c>
      <c r="M877" t="s">
        <v>335</v>
      </c>
      <c r="N877" t="s">
        <v>336</v>
      </c>
      <c r="O877" t="s">
        <v>133</v>
      </c>
      <c r="P877" t="s">
        <v>337</v>
      </c>
      <c r="Q877" t="s">
        <v>55</v>
      </c>
      <c r="R877" t="s">
        <v>341</v>
      </c>
      <c r="S877" t="s">
        <v>45</v>
      </c>
      <c r="T877" t="s">
        <v>46</v>
      </c>
      <c r="U877" t="s">
        <v>4452</v>
      </c>
      <c r="V877">
        <v>11200000</v>
      </c>
      <c r="W877">
        <v>0</v>
      </c>
      <c r="Y877">
        <v>0</v>
      </c>
      <c r="Z877">
        <v>0</v>
      </c>
      <c r="AA877">
        <v>0</v>
      </c>
      <c r="AB877">
        <v>11200000</v>
      </c>
      <c r="AC877" t="s">
        <v>4401</v>
      </c>
      <c r="AD877" t="s">
        <v>4453</v>
      </c>
      <c r="AE877" t="s">
        <v>4454</v>
      </c>
      <c r="AF877" t="s">
        <v>4455</v>
      </c>
      <c r="AG877" t="s">
        <v>136</v>
      </c>
      <c r="AJ877" t="s">
        <v>1311</v>
      </c>
      <c r="AK877" t="s">
        <v>1312</v>
      </c>
      <c r="AL877" t="s">
        <v>1331</v>
      </c>
      <c r="AM877" t="s">
        <v>1314</v>
      </c>
    </row>
    <row r="878" spans="1:39" x14ac:dyDescent="0.3">
      <c r="A878" t="s">
        <v>24</v>
      </c>
      <c r="B878" t="s">
        <v>25</v>
      </c>
      <c r="C878" t="s">
        <v>26</v>
      </c>
      <c r="D878" t="s">
        <v>27</v>
      </c>
      <c r="E878" t="s">
        <v>28</v>
      </c>
      <c r="F878" t="s">
        <v>29</v>
      </c>
      <c r="G878" t="s">
        <v>115</v>
      </c>
      <c r="H878" t="s">
        <v>116</v>
      </c>
      <c r="I878" t="s">
        <v>117</v>
      </c>
      <c r="J878" t="s">
        <v>118</v>
      </c>
      <c r="K878" t="s">
        <v>333</v>
      </c>
      <c r="L878" t="s">
        <v>334</v>
      </c>
      <c r="M878" t="s">
        <v>335</v>
      </c>
      <c r="N878" t="s">
        <v>336</v>
      </c>
      <c r="O878" t="s">
        <v>133</v>
      </c>
      <c r="P878" t="s">
        <v>337</v>
      </c>
      <c r="Q878" t="s">
        <v>55</v>
      </c>
      <c r="R878" t="s">
        <v>341</v>
      </c>
      <c r="S878" t="s">
        <v>45</v>
      </c>
      <c r="T878" t="s">
        <v>46</v>
      </c>
      <c r="U878" t="s">
        <v>4456</v>
      </c>
      <c r="V878">
        <v>8000000</v>
      </c>
      <c r="W878">
        <v>0</v>
      </c>
      <c r="Y878">
        <v>0</v>
      </c>
      <c r="Z878">
        <v>0</v>
      </c>
      <c r="AA878">
        <v>0</v>
      </c>
      <c r="AB878">
        <v>8000000</v>
      </c>
      <c r="AC878" t="s">
        <v>4401</v>
      </c>
      <c r="AD878" t="s">
        <v>4453</v>
      </c>
      <c r="AE878" t="s">
        <v>4457</v>
      </c>
      <c r="AF878" t="s">
        <v>4458</v>
      </c>
      <c r="AG878" t="s">
        <v>136</v>
      </c>
      <c r="AJ878" t="s">
        <v>1311</v>
      </c>
      <c r="AK878" t="s">
        <v>1312</v>
      </c>
      <c r="AL878" t="s">
        <v>1331</v>
      </c>
      <c r="AM878" t="s">
        <v>1314</v>
      </c>
    </row>
    <row r="879" spans="1:39" x14ac:dyDescent="0.3">
      <c r="A879" t="s">
        <v>24</v>
      </c>
      <c r="B879" t="s">
        <v>25</v>
      </c>
      <c r="C879" t="s">
        <v>26</v>
      </c>
      <c r="D879" t="s">
        <v>27</v>
      </c>
      <c r="E879" t="s">
        <v>28</v>
      </c>
      <c r="F879" t="s">
        <v>29</v>
      </c>
      <c r="G879" t="s">
        <v>115</v>
      </c>
      <c r="H879" t="s">
        <v>116</v>
      </c>
      <c r="I879" t="s">
        <v>117</v>
      </c>
      <c r="J879" t="s">
        <v>118</v>
      </c>
      <c r="K879" t="s">
        <v>333</v>
      </c>
      <c r="L879" t="s">
        <v>334</v>
      </c>
      <c r="M879" t="s">
        <v>335</v>
      </c>
      <c r="N879" t="s">
        <v>336</v>
      </c>
      <c r="O879" t="s">
        <v>133</v>
      </c>
      <c r="P879" t="s">
        <v>337</v>
      </c>
      <c r="Q879" t="s">
        <v>55</v>
      </c>
      <c r="R879" t="s">
        <v>341</v>
      </c>
      <c r="S879" t="s">
        <v>45</v>
      </c>
      <c r="T879" t="s">
        <v>46</v>
      </c>
      <c r="U879" t="s">
        <v>4459</v>
      </c>
      <c r="V879">
        <v>7200000</v>
      </c>
      <c r="W879">
        <v>0</v>
      </c>
      <c r="Y879">
        <v>0</v>
      </c>
      <c r="Z879">
        <v>0</v>
      </c>
      <c r="AA879">
        <v>0</v>
      </c>
      <c r="AB879">
        <v>7200000</v>
      </c>
      <c r="AC879" t="s">
        <v>4401</v>
      </c>
      <c r="AD879" t="s">
        <v>4453</v>
      </c>
      <c r="AE879" t="s">
        <v>4460</v>
      </c>
      <c r="AF879" t="s">
        <v>4461</v>
      </c>
      <c r="AG879" t="s">
        <v>136</v>
      </c>
      <c r="AJ879" t="s">
        <v>1311</v>
      </c>
      <c r="AK879" t="s">
        <v>1312</v>
      </c>
      <c r="AL879" t="s">
        <v>1331</v>
      </c>
      <c r="AM879" t="s">
        <v>1314</v>
      </c>
    </row>
    <row r="880" spans="1:39" x14ac:dyDescent="0.3">
      <c r="A880" t="s">
        <v>24</v>
      </c>
      <c r="B880" t="s">
        <v>25</v>
      </c>
      <c r="C880" t="s">
        <v>26</v>
      </c>
      <c r="D880" t="s">
        <v>27</v>
      </c>
      <c r="E880" t="s">
        <v>28</v>
      </c>
      <c r="F880" t="s">
        <v>29</v>
      </c>
      <c r="G880" t="s">
        <v>115</v>
      </c>
      <c r="H880" t="s">
        <v>116</v>
      </c>
      <c r="I880" t="s">
        <v>117</v>
      </c>
      <c r="J880" t="s">
        <v>118</v>
      </c>
      <c r="K880" t="s">
        <v>333</v>
      </c>
      <c r="L880" t="s">
        <v>334</v>
      </c>
      <c r="M880" t="s">
        <v>335</v>
      </c>
      <c r="N880" t="s">
        <v>336</v>
      </c>
      <c r="O880" t="s">
        <v>133</v>
      </c>
      <c r="P880" t="s">
        <v>337</v>
      </c>
      <c r="Q880" t="s">
        <v>55</v>
      </c>
      <c r="R880" t="s">
        <v>341</v>
      </c>
      <c r="S880" t="s">
        <v>191</v>
      </c>
      <c r="T880" t="s">
        <v>192</v>
      </c>
      <c r="U880" t="s">
        <v>4462</v>
      </c>
      <c r="V880">
        <v>12000000</v>
      </c>
      <c r="W880">
        <v>0</v>
      </c>
      <c r="Y880">
        <v>0</v>
      </c>
      <c r="Z880">
        <v>0</v>
      </c>
      <c r="AA880">
        <v>0</v>
      </c>
      <c r="AB880">
        <v>12000000</v>
      </c>
      <c r="AC880" t="s">
        <v>4401</v>
      </c>
      <c r="AD880" t="s">
        <v>4463</v>
      </c>
      <c r="AE880" t="s">
        <v>4464</v>
      </c>
      <c r="AF880" t="s">
        <v>4465</v>
      </c>
      <c r="AG880" t="s">
        <v>136</v>
      </c>
      <c r="AJ880" t="s">
        <v>1311</v>
      </c>
      <c r="AK880" t="s">
        <v>1312</v>
      </c>
      <c r="AL880" t="s">
        <v>1331</v>
      </c>
      <c r="AM880" t="s">
        <v>1486</v>
      </c>
    </row>
    <row r="881" spans="1:39" x14ac:dyDescent="0.3">
      <c r="A881" t="s">
        <v>24</v>
      </c>
      <c r="B881" t="s">
        <v>25</v>
      </c>
      <c r="C881" t="s">
        <v>26</v>
      </c>
      <c r="D881" t="s">
        <v>27</v>
      </c>
      <c r="E881" t="s">
        <v>28</v>
      </c>
      <c r="F881" t="s">
        <v>29</v>
      </c>
      <c r="G881" t="s">
        <v>115</v>
      </c>
      <c r="H881" t="s">
        <v>116</v>
      </c>
      <c r="I881" t="s">
        <v>117</v>
      </c>
      <c r="J881" t="s">
        <v>118</v>
      </c>
      <c r="K881" t="s">
        <v>333</v>
      </c>
      <c r="L881" t="s">
        <v>334</v>
      </c>
      <c r="M881" t="s">
        <v>335</v>
      </c>
      <c r="N881" t="s">
        <v>336</v>
      </c>
      <c r="O881" t="s">
        <v>133</v>
      </c>
      <c r="P881" t="s">
        <v>337</v>
      </c>
      <c r="Q881" t="s">
        <v>55</v>
      </c>
      <c r="R881" t="s">
        <v>341</v>
      </c>
      <c r="S881" t="s">
        <v>47</v>
      </c>
      <c r="T881" t="s">
        <v>48</v>
      </c>
      <c r="U881" t="s">
        <v>4466</v>
      </c>
      <c r="V881">
        <v>120000000</v>
      </c>
      <c r="W881">
        <v>0</v>
      </c>
      <c r="Y881">
        <v>0</v>
      </c>
      <c r="Z881">
        <v>0</v>
      </c>
      <c r="AA881">
        <v>0</v>
      </c>
      <c r="AB881">
        <v>120000000</v>
      </c>
      <c r="AC881" t="s">
        <v>4401</v>
      </c>
      <c r="AD881" t="s">
        <v>4467</v>
      </c>
      <c r="AE881" t="s">
        <v>4468</v>
      </c>
      <c r="AF881" t="s">
        <v>4469</v>
      </c>
      <c r="AG881" t="s">
        <v>136</v>
      </c>
      <c r="AJ881" t="s">
        <v>1311</v>
      </c>
      <c r="AK881" t="s">
        <v>1312</v>
      </c>
      <c r="AL881" t="s">
        <v>1336</v>
      </c>
      <c r="AM881" t="s">
        <v>1314</v>
      </c>
    </row>
    <row r="882" spans="1:39" x14ac:dyDescent="0.3">
      <c r="A882" t="s">
        <v>24</v>
      </c>
      <c r="B882" t="s">
        <v>25</v>
      </c>
      <c r="C882" t="s">
        <v>26</v>
      </c>
      <c r="D882" t="s">
        <v>27</v>
      </c>
      <c r="E882" t="s">
        <v>28</v>
      </c>
      <c r="F882" t="s">
        <v>29</v>
      </c>
      <c r="G882" t="s">
        <v>115</v>
      </c>
      <c r="H882" t="s">
        <v>116</v>
      </c>
      <c r="I882" t="s">
        <v>117</v>
      </c>
      <c r="J882" t="s">
        <v>118</v>
      </c>
      <c r="K882" t="s">
        <v>333</v>
      </c>
      <c r="L882" t="s">
        <v>334</v>
      </c>
      <c r="M882" t="s">
        <v>335</v>
      </c>
      <c r="N882" t="s">
        <v>336</v>
      </c>
      <c r="O882" t="s">
        <v>133</v>
      </c>
      <c r="P882" t="s">
        <v>337</v>
      </c>
      <c r="Q882" t="s">
        <v>55</v>
      </c>
      <c r="R882" t="s">
        <v>341</v>
      </c>
      <c r="S882" t="s">
        <v>74</v>
      </c>
      <c r="T882" t="s">
        <v>75</v>
      </c>
      <c r="U882" t="s">
        <v>4470</v>
      </c>
      <c r="V882">
        <v>4200000</v>
      </c>
      <c r="W882">
        <v>0</v>
      </c>
      <c r="Y882">
        <v>0</v>
      </c>
      <c r="Z882">
        <v>0</v>
      </c>
      <c r="AA882">
        <v>0</v>
      </c>
      <c r="AB882">
        <v>4200000</v>
      </c>
      <c r="AC882" t="s">
        <v>4401</v>
      </c>
      <c r="AD882" t="s">
        <v>4471</v>
      </c>
      <c r="AE882" t="s">
        <v>4472</v>
      </c>
      <c r="AF882" t="s">
        <v>4473</v>
      </c>
      <c r="AG882" t="s">
        <v>136</v>
      </c>
      <c r="AJ882" t="s">
        <v>1311</v>
      </c>
      <c r="AK882" t="s">
        <v>1312</v>
      </c>
      <c r="AL882" t="s">
        <v>1336</v>
      </c>
      <c r="AM882" t="s">
        <v>1314</v>
      </c>
    </row>
    <row r="883" spans="1:39" x14ac:dyDescent="0.3">
      <c r="A883" t="s">
        <v>24</v>
      </c>
      <c r="B883" t="s">
        <v>25</v>
      </c>
      <c r="C883" t="s">
        <v>26</v>
      </c>
      <c r="D883" t="s">
        <v>27</v>
      </c>
      <c r="E883" t="s">
        <v>28</v>
      </c>
      <c r="F883" t="s">
        <v>29</v>
      </c>
      <c r="G883" t="s">
        <v>115</v>
      </c>
      <c r="H883" t="s">
        <v>116</v>
      </c>
      <c r="I883" t="s">
        <v>117</v>
      </c>
      <c r="J883" t="s">
        <v>118</v>
      </c>
      <c r="K883" t="s">
        <v>333</v>
      </c>
      <c r="L883" t="s">
        <v>334</v>
      </c>
      <c r="M883" t="s">
        <v>335</v>
      </c>
      <c r="N883" t="s">
        <v>336</v>
      </c>
      <c r="O883" t="s">
        <v>133</v>
      </c>
      <c r="P883" t="s">
        <v>337</v>
      </c>
      <c r="Q883" t="s">
        <v>55</v>
      </c>
      <c r="R883" t="s">
        <v>341</v>
      </c>
      <c r="S883" t="s">
        <v>74</v>
      </c>
      <c r="T883" t="s">
        <v>75</v>
      </c>
      <c r="U883" t="s">
        <v>4474</v>
      </c>
      <c r="V883">
        <v>3000000</v>
      </c>
      <c r="W883">
        <v>0</v>
      </c>
      <c r="Y883">
        <v>0</v>
      </c>
      <c r="Z883">
        <v>0</v>
      </c>
      <c r="AA883">
        <v>0</v>
      </c>
      <c r="AB883">
        <v>3000000</v>
      </c>
      <c r="AC883" t="s">
        <v>4401</v>
      </c>
      <c r="AD883" t="s">
        <v>4471</v>
      </c>
      <c r="AE883" t="s">
        <v>4475</v>
      </c>
      <c r="AF883" t="s">
        <v>4476</v>
      </c>
      <c r="AG883" t="s">
        <v>136</v>
      </c>
      <c r="AJ883" t="s">
        <v>1311</v>
      </c>
      <c r="AK883" t="s">
        <v>1312</v>
      </c>
      <c r="AL883" t="s">
        <v>1336</v>
      </c>
      <c r="AM883" t="s">
        <v>1314</v>
      </c>
    </row>
    <row r="884" spans="1:39" x14ac:dyDescent="0.3">
      <c r="A884" t="s">
        <v>24</v>
      </c>
      <c r="B884" t="s">
        <v>25</v>
      </c>
      <c r="C884" t="s">
        <v>26</v>
      </c>
      <c r="D884" t="s">
        <v>27</v>
      </c>
      <c r="E884" t="s">
        <v>28</v>
      </c>
      <c r="F884" t="s">
        <v>29</v>
      </c>
      <c r="G884" t="s">
        <v>115</v>
      </c>
      <c r="H884" t="s">
        <v>116</v>
      </c>
      <c r="I884" t="s">
        <v>117</v>
      </c>
      <c r="J884" t="s">
        <v>118</v>
      </c>
      <c r="K884" t="s">
        <v>333</v>
      </c>
      <c r="L884" t="s">
        <v>334</v>
      </c>
      <c r="M884" t="s">
        <v>335</v>
      </c>
      <c r="N884" t="s">
        <v>336</v>
      </c>
      <c r="O884" t="s">
        <v>133</v>
      </c>
      <c r="P884" t="s">
        <v>337</v>
      </c>
      <c r="Q884" t="s">
        <v>55</v>
      </c>
      <c r="R884" t="s">
        <v>341</v>
      </c>
      <c r="S884" t="s">
        <v>74</v>
      </c>
      <c r="T884" t="s">
        <v>75</v>
      </c>
      <c r="U884" t="s">
        <v>6019</v>
      </c>
      <c r="V884">
        <v>167580000</v>
      </c>
      <c r="W884">
        <v>0</v>
      </c>
      <c r="Y884">
        <v>0</v>
      </c>
      <c r="Z884">
        <v>0</v>
      </c>
      <c r="AA884">
        <v>0</v>
      </c>
      <c r="AB884">
        <v>167580000</v>
      </c>
      <c r="AC884" t="s">
        <v>4401</v>
      </c>
      <c r="AD884" t="s">
        <v>4471</v>
      </c>
      <c r="AE884" t="s">
        <v>6020</v>
      </c>
      <c r="AF884" t="s">
        <v>6021</v>
      </c>
      <c r="AG884" t="s">
        <v>136</v>
      </c>
      <c r="AJ884" t="s">
        <v>1311</v>
      </c>
      <c r="AK884" t="s">
        <v>1312</v>
      </c>
      <c r="AL884" t="s">
        <v>1336</v>
      </c>
      <c r="AM884" t="s">
        <v>1314</v>
      </c>
    </row>
    <row r="885" spans="1:39" x14ac:dyDescent="0.3">
      <c r="A885" t="s">
        <v>24</v>
      </c>
      <c r="B885" t="s">
        <v>25</v>
      </c>
      <c r="C885" t="s">
        <v>26</v>
      </c>
      <c r="D885" t="s">
        <v>27</v>
      </c>
      <c r="E885" t="s">
        <v>28</v>
      </c>
      <c r="F885" t="s">
        <v>29</v>
      </c>
      <c r="G885" t="s">
        <v>115</v>
      </c>
      <c r="H885" t="s">
        <v>116</v>
      </c>
      <c r="I885" t="s">
        <v>117</v>
      </c>
      <c r="J885" t="s">
        <v>118</v>
      </c>
      <c r="K885" t="s">
        <v>333</v>
      </c>
      <c r="L885" t="s">
        <v>334</v>
      </c>
      <c r="M885" t="s">
        <v>335</v>
      </c>
      <c r="N885" t="s">
        <v>336</v>
      </c>
      <c r="O885" t="s">
        <v>133</v>
      </c>
      <c r="P885" t="s">
        <v>337</v>
      </c>
      <c r="Q885" t="s">
        <v>55</v>
      </c>
      <c r="R885" t="s">
        <v>341</v>
      </c>
      <c r="S885" t="s">
        <v>74</v>
      </c>
      <c r="T885" t="s">
        <v>75</v>
      </c>
      <c r="U885" t="s">
        <v>6022</v>
      </c>
      <c r="V885">
        <v>37800000</v>
      </c>
      <c r="W885">
        <v>0</v>
      </c>
      <c r="Y885">
        <v>28260000</v>
      </c>
      <c r="Z885">
        <v>28260000</v>
      </c>
      <c r="AA885">
        <v>0.74761904761904763</v>
      </c>
      <c r="AB885">
        <v>9540000</v>
      </c>
      <c r="AC885" t="s">
        <v>4401</v>
      </c>
      <c r="AD885" t="s">
        <v>4471</v>
      </c>
      <c r="AE885" t="s">
        <v>6023</v>
      </c>
      <c r="AF885" t="s">
        <v>6024</v>
      </c>
      <c r="AG885" t="s">
        <v>136</v>
      </c>
      <c r="AJ885" t="s">
        <v>1311</v>
      </c>
      <c r="AK885" t="s">
        <v>1312</v>
      </c>
      <c r="AL885" t="s">
        <v>1336</v>
      </c>
      <c r="AM885" t="s">
        <v>1314</v>
      </c>
    </row>
    <row r="886" spans="1:39" x14ac:dyDescent="0.3">
      <c r="A886" t="s">
        <v>24</v>
      </c>
      <c r="B886" t="s">
        <v>25</v>
      </c>
      <c r="C886" t="s">
        <v>26</v>
      </c>
      <c r="D886" t="s">
        <v>27</v>
      </c>
      <c r="E886" t="s">
        <v>28</v>
      </c>
      <c r="F886" t="s">
        <v>29</v>
      </c>
      <c r="G886" t="s">
        <v>115</v>
      </c>
      <c r="H886" t="s">
        <v>116</v>
      </c>
      <c r="I886" t="s">
        <v>117</v>
      </c>
      <c r="J886" t="s">
        <v>118</v>
      </c>
      <c r="K886" t="s">
        <v>333</v>
      </c>
      <c r="L886" t="s">
        <v>334</v>
      </c>
      <c r="M886" t="s">
        <v>335</v>
      </c>
      <c r="N886" t="s">
        <v>336</v>
      </c>
      <c r="O886" t="s">
        <v>133</v>
      </c>
      <c r="P886" t="s">
        <v>337</v>
      </c>
      <c r="Q886" t="s">
        <v>55</v>
      </c>
      <c r="R886" t="s">
        <v>341</v>
      </c>
      <c r="S886" t="s">
        <v>74</v>
      </c>
      <c r="T886" t="s">
        <v>75</v>
      </c>
      <c r="U886" t="s">
        <v>6025</v>
      </c>
      <c r="V886">
        <v>10500000</v>
      </c>
      <c r="W886">
        <v>0</v>
      </c>
      <c r="Y886">
        <v>7950000</v>
      </c>
      <c r="Z886">
        <v>7950000</v>
      </c>
      <c r="AA886">
        <v>0.75714285714285712</v>
      </c>
      <c r="AB886">
        <v>2550000</v>
      </c>
      <c r="AC886" t="s">
        <v>4401</v>
      </c>
      <c r="AD886" t="s">
        <v>4471</v>
      </c>
      <c r="AE886" t="s">
        <v>6026</v>
      </c>
      <c r="AF886" t="s">
        <v>6027</v>
      </c>
      <c r="AG886" t="s">
        <v>136</v>
      </c>
      <c r="AJ886" t="s">
        <v>1311</v>
      </c>
      <c r="AK886" t="s">
        <v>1312</v>
      </c>
      <c r="AL886" t="s">
        <v>1336</v>
      </c>
      <c r="AM886" t="s">
        <v>1314</v>
      </c>
    </row>
    <row r="887" spans="1:39" x14ac:dyDescent="0.3">
      <c r="A887" t="s">
        <v>24</v>
      </c>
      <c r="B887" t="s">
        <v>25</v>
      </c>
      <c r="C887" t="s">
        <v>26</v>
      </c>
      <c r="D887" t="s">
        <v>27</v>
      </c>
      <c r="E887" t="s">
        <v>28</v>
      </c>
      <c r="F887" t="s">
        <v>29</v>
      </c>
      <c r="G887" t="s">
        <v>115</v>
      </c>
      <c r="H887" t="s">
        <v>116</v>
      </c>
      <c r="I887" t="s">
        <v>117</v>
      </c>
      <c r="J887" t="s">
        <v>118</v>
      </c>
      <c r="K887" t="s">
        <v>333</v>
      </c>
      <c r="L887" t="s">
        <v>334</v>
      </c>
      <c r="M887" t="s">
        <v>335</v>
      </c>
      <c r="N887" t="s">
        <v>336</v>
      </c>
      <c r="O887" t="s">
        <v>133</v>
      </c>
      <c r="P887" t="s">
        <v>337</v>
      </c>
      <c r="Q887" t="s">
        <v>55</v>
      </c>
      <c r="R887" t="s">
        <v>341</v>
      </c>
      <c r="S887" t="s">
        <v>49</v>
      </c>
      <c r="T887" t="s">
        <v>50</v>
      </c>
      <c r="U887" t="s">
        <v>4477</v>
      </c>
      <c r="V887">
        <v>493200000</v>
      </c>
      <c r="W887">
        <v>0</v>
      </c>
      <c r="Y887">
        <v>0</v>
      </c>
      <c r="Z887">
        <v>0</v>
      </c>
      <c r="AA887">
        <v>0</v>
      </c>
      <c r="AB887">
        <v>493200000</v>
      </c>
      <c r="AC887" t="s">
        <v>4401</v>
      </c>
      <c r="AD887" t="s">
        <v>4478</v>
      </c>
      <c r="AE887" t="s">
        <v>4479</v>
      </c>
      <c r="AF887" t="s">
        <v>4480</v>
      </c>
      <c r="AG887" t="s">
        <v>136</v>
      </c>
      <c r="AJ887" t="s">
        <v>1311</v>
      </c>
      <c r="AK887" t="s">
        <v>1312</v>
      </c>
      <c r="AL887" t="s">
        <v>1336</v>
      </c>
      <c r="AM887" t="s">
        <v>1314</v>
      </c>
    </row>
    <row r="888" spans="1:39" x14ac:dyDescent="0.3">
      <c r="A888" t="s">
        <v>24</v>
      </c>
      <c r="B888" t="s">
        <v>25</v>
      </c>
      <c r="C888" t="s">
        <v>26</v>
      </c>
      <c r="D888" t="s">
        <v>27</v>
      </c>
      <c r="E888" t="s">
        <v>28</v>
      </c>
      <c r="F888" t="s">
        <v>29</v>
      </c>
      <c r="G888" t="s">
        <v>115</v>
      </c>
      <c r="H888" t="s">
        <v>116</v>
      </c>
      <c r="I888" t="s">
        <v>117</v>
      </c>
      <c r="J888" t="s">
        <v>118</v>
      </c>
      <c r="K888" t="s">
        <v>333</v>
      </c>
      <c r="L888" t="s">
        <v>334</v>
      </c>
      <c r="M888" t="s">
        <v>335</v>
      </c>
      <c r="N888" t="s">
        <v>336</v>
      </c>
      <c r="O888" t="s">
        <v>133</v>
      </c>
      <c r="P888" t="s">
        <v>337</v>
      </c>
      <c r="Q888" t="s">
        <v>55</v>
      </c>
      <c r="R888" t="s">
        <v>341</v>
      </c>
      <c r="S888" t="s">
        <v>49</v>
      </c>
      <c r="T888" t="s">
        <v>50</v>
      </c>
      <c r="U888" t="s">
        <v>4481</v>
      </c>
      <c r="V888">
        <v>78000000</v>
      </c>
      <c r="W888">
        <v>0</v>
      </c>
      <c r="Y888">
        <v>0</v>
      </c>
      <c r="Z888">
        <v>0</v>
      </c>
      <c r="AA888">
        <v>0</v>
      </c>
      <c r="AB888">
        <v>78000000</v>
      </c>
      <c r="AC888" t="s">
        <v>4401</v>
      </c>
      <c r="AD888" t="s">
        <v>4478</v>
      </c>
      <c r="AE888" t="s">
        <v>4482</v>
      </c>
      <c r="AF888" t="s">
        <v>4483</v>
      </c>
      <c r="AG888" t="s">
        <v>136</v>
      </c>
      <c r="AJ888" t="s">
        <v>1311</v>
      </c>
      <c r="AK888" t="s">
        <v>1312</v>
      </c>
      <c r="AL888" t="s">
        <v>1336</v>
      </c>
      <c r="AM888" t="s">
        <v>1314</v>
      </c>
    </row>
    <row r="889" spans="1:39" x14ac:dyDescent="0.3">
      <c r="A889" t="s">
        <v>24</v>
      </c>
      <c r="B889" t="s">
        <v>25</v>
      </c>
      <c r="C889" t="s">
        <v>26</v>
      </c>
      <c r="D889" t="s">
        <v>27</v>
      </c>
      <c r="E889" t="s">
        <v>28</v>
      </c>
      <c r="F889" t="s">
        <v>29</v>
      </c>
      <c r="G889" t="s">
        <v>115</v>
      </c>
      <c r="H889" t="s">
        <v>116</v>
      </c>
      <c r="I889" t="s">
        <v>117</v>
      </c>
      <c r="J889" t="s">
        <v>118</v>
      </c>
      <c r="K889" t="s">
        <v>333</v>
      </c>
      <c r="L889" t="s">
        <v>334</v>
      </c>
      <c r="M889" t="s">
        <v>335</v>
      </c>
      <c r="N889" t="s">
        <v>336</v>
      </c>
      <c r="O889" t="s">
        <v>133</v>
      </c>
      <c r="P889" t="s">
        <v>337</v>
      </c>
      <c r="Q889" t="s">
        <v>55</v>
      </c>
      <c r="R889" t="s">
        <v>341</v>
      </c>
      <c r="S889" t="s">
        <v>49</v>
      </c>
      <c r="T889" t="s">
        <v>50</v>
      </c>
      <c r="U889" t="s">
        <v>4484</v>
      </c>
      <c r="V889">
        <v>42300000</v>
      </c>
      <c r="W889">
        <v>0</v>
      </c>
      <c r="Y889">
        <v>0</v>
      </c>
      <c r="Z889">
        <v>0</v>
      </c>
      <c r="AA889">
        <v>0</v>
      </c>
      <c r="AB889">
        <v>42300000</v>
      </c>
      <c r="AC889" t="s">
        <v>4401</v>
      </c>
      <c r="AD889" t="s">
        <v>4478</v>
      </c>
      <c r="AE889" t="s">
        <v>4485</v>
      </c>
      <c r="AF889" t="s">
        <v>4486</v>
      </c>
      <c r="AG889" t="s">
        <v>136</v>
      </c>
      <c r="AJ889" t="s">
        <v>1311</v>
      </c>
      <c r="AK889" t="s">
        <v>1312</v>
      </c>
      <c r="AL889" t="s">
        <v>1336</v>
      </c>
      <c r="AM889" t="s">
        <v>1314</v>
      </c>
    </row>
    <row r="890" spans="1:39" x14ac:dyDescent="0.3">
      <c r="A890" t="s">
        <v>24</v>
      </c>
      <c r="B890" t="s">
        <v>25</v>
      </c>
      <c r="C890" t="s">
        <v>26</v>
      </c>
      <c r="D890" t="s">
        <v>27</v>
      </c>
      <c r="E890" t="s">
        <v>28</v>
      </c>
      <c r="F890" t="s">
        <v>29</v>
      </c>
      <c r="G890" t="s">
        <v>115</v>
      </c>
      <c r="H890" t="s">
        <v>116</v>
      </c>
      <c r="I890" t="s">
        <v>117</v>
      </c>
      <c r="J890" t="s">
        <v>118</v>
      </c>
      <c r="K890" t="s">
        <v>333</v>
      </c>
      <c r="L890" t="s">
        <v>334</v>
      </c>
      <c r="M890" t="s">
        <v>335</v>
      </c>
      <c r="N890" t="s">
        <v>336</v>
      </c>
      <c r="O890" t="s">
        <v>184</v>
      </c>
      <c r="P890" t="s">
        <v>342</v>
      </c>
      <c r="Q890" t="s">
        <v>40</v>
      </c>
      <c r="R890" t="s">
        <v>343</v>
      </c>
      <c r="S890" t="s">
        <v>42</v>
      </c>
      <c r="T890" t="s">
        <v>43</v>
      </c>
      <c r="U890" t="s">
        <v>4487</v>
      </c>
      <c r="V890">
        <v>3000000</v>
      </c>
      <c r="W890">
        <v>0</v>
      </c>
      <c r="Y890">
        <v>0</v>
      </c>
      <c r="Z890">
        <v>0</v>
      </c>
      <c r="AA890">
        <v>0</v>
      </c>
      <c r="AB890">
        <v>3000000</v>
      </c>
      <c r="AC890" t="s">
        <v>4488</v>
      </c>
      <c r="AD890" t="s">
        <v>4489</v>
      </c>
      <c r="AE890" t="s">
        <v>4490</v>
      </c>
      <c r="AF890" t="s">
        <v>4491</v>
      </c>
      <c r="AG890" t="s">
        <v>44</v>
      </c>
      <c r="AJ890" t="s">
        <v>1311</v>
      </c>
      <c r="AK890" t="s">
        <v>1312</v>
      </c>
      <c r="AL890" t="s">
        <v>1313</v>
      </c>
      <c r="AM890" t="s">
        <v>1314</v>
      </c>
    </row>
    <row r="891" spans="1:39" x14ac:dyDescent="0.3">
      <c r="A891" t="s">
        <v>24</v>
      </c>
      <c r="B891" t="s">
        <v>25</v>
      </c>
      <c r="C891" t="s">
        <v>26</v>
      </c>
      <c r="D891" t="s">
        <v>27</v>
      </c>
      <c r="E891" t="s">
        <v>28</v>
      </c>
      <c r="F891" t="s">
        <v>29</v>
      </c>
      <c r="G891" t="s">
        <v>115</v>
      </c>
      <c r="H891" t="s">
        <v>116</v>
      </c>
      <c r="I891" t="s">
        <v>117</v>
      </c>
      <c r="J891" t="s">
        <v>118</v>
      </c>
      <c r="K891" t="s">
        <v>333</v>
      </c>
      <c r="L891" t="s">
        <v>334</v>
      </c>
      <c r="M891" t="s">
        <v>335</v>
      </c>
      <c r="N891" t="s">
        <v>336</v>
      </c>
      <c r="O891" t="s">
        <v>184</v>
      </c>
      <c r="P891" t="s">
        <v>342</v>
      </c>
      <c r="Q891" t="s">
        <v>40</v>
      </c>
      <c r="R891" t="s">
        <v>343</v>
      </c>
      <c r="S891" t="s">
        <v>42</v>
      </c>
      <c r="T891" t="s">
        <v>43</v>
      </c>
      <c r="U891" t="s">
        <v>4492</v>
      </c>
      <c r="V891">
        <v>3000000</v>
      </c>
      <c r="W891">
        <v>0</v>
      </c>
      <c r="Y891">
        <v>0</v>
      </c>
      <c r="Z891">
        <v>0</v>
      </c>
      <c r="AA891">
        <v>0</v>
      </c>
      <c r="AB891">
        <v>3000000</v>
      </c>
      <c r="AC891" t="s">
        <v>4488</v>
      </c>
      <c r="AD891" t="s">
        <v>4489</v>
      </c>
      <c r="AE891" t="s">
        <v>4493</v>
      </c>
      <c r="AF891" t="s">
        <v>4494</v>
      </c>
      <c r="AG891" t="s">
        <v>44</v>
      </c>
      <c r="AJ891" t="s">
        <v>1311</v>
      </c>
      <c r="AK891" t="s">
        <v>1312</v>
      </c>
      <c r="AL891" t="s">
        <v>1313</v>
      </c>
      <c r="AM891" t="s">
        <v>1314</v>
      </c>
    </row>
    <row r="892" spans="1:39" x14ac:dyDescent="0.3">
      <c r="A892" t="s">
        <v>24</v>
      </c>
      <c r="B892" t="s">
        <v>25</v>
      </c>
      <c r="C892" t="s">
        <v>26</v>
      </c>
      <c r="D892" t="s">
        <v>27</v>
      </c>
      <c r="E892" t="s">
        <v>28</v>
      </c>
      <c r="F892" t="s">
        <v>29</v>
      </c>
      <c r="G892" t="s">
        <v>115</v>
      </c>
      <c r="H892" t="s">
        <v>116</v>
      </c>
      <c r="I892" t="s">
        <v>117</v>
      </c>
      <c r="J892" t="s">
        <v>118</v>
      </c>
      <c r="K892" t="s">
        <v>333</v>
      </c>
      <c r="L892" t="s">
        <v>334</v>
      </c>
      <c r="M892" t="s">
        <v>335</v>
      </c>
      <c r="N892" t="s">
        <v>336</v>
      </c>
      <c r="O892" t="s">
        <v>184</v>
      </c>
      <c r="P892" t="s">
        <v>342</v>
      </c>
      <c r="Q892" t="s">
        <v>40</v>
      </c>
      <c r="R892" t="s">
        <v>343</v>
      </c>
      <c r="S892" t="s">
        <v>42</v>
      </c>
      <c r="T892" t="s">
        <v>43</v>
      </c>
      <c r="U892" t="s">
        <v>4495</v>
      </c>
      <c r="V892">
        <v>2200000</v>
      </c>
      <c r="W892">
        <v>0</v>
      </c>
      <c r="Y892">
        <v>0</v>
      </c>
      <c r="Z892">
        <v>0</v>
      </c>
      <c r="AA892">
        <v>0</v>
      </c>
      <c r="AB892">
        <v>2200000</v>
      </c>
      <c r="AC892" t="s">
        <v>4488</v>
      </c>
      <c r="AD892" t="s">
        <v>4489</v>
      </c>
      <c r="AE892" t="s">
        <v>4496</v>
      </c>
      <c r="AF892" t="s">
        <v>4497</v>
      </c>
      <c r="AG892" t="s">
        <v>44</v>
      </c>
      <c r="AJ892" t="s">
        <v>1311</v>
      </c>
      <c r="AK892" t="s">
        <v>1312</v>
      </c>
      <c r="AL892" t="s">
        <v>1313</v>
      </c>
      <c r="AM892" t="s">
        <v>1314</v>
      </c>
    </row>
    <row r="893" spans="1:39" x14ac:dyDescent="0.3">
      <c r="A893" t="s">
        <v>24</v>
      </c>
      <c r="B893" t="s">
        <v>25</v>
      </c>
      <c r="C893" t="s">
        <v>26</v>
      </c>
      <c r="D893" t="s">
        <v>27</v>
      </c>
      <c r="E893" t="s">
        <v>28</v>
      </c>
      <c r="F893" t="s">
        <v>29</v>
      </c>
      <c r="G893" t="s">
        <v>115</v>
      </c>
      <c r="H893" t="s">
        <v>116</v>
      </c>
      <c r="I893" t="s">
        <v>117</v>
      </c>
      <c r="J893" t="s">
        <v>118</v>
      </c>
      <c r="K893" t="s">
        <v>333</v>
      </c>
      <c r="L893" t="s">
        <v>334</v>
      </c>
      <c r="M893" t="s">
        <v>335</v>
      </c>
      <c r="N893" t="s">
        <v>336</v>
      </c>
      <c r="O893" t="s">
        <v>184</v>
      </c>
      <c r="P893" t="s">
        <v>342</v>
      </c>
      <c r="Q893" t="s">
        <v>40</v>
      </c>
      <c r="R893" t="s">
        <v>343</v>
      </c>
      <c r="S893" t="s">
        <v>42</v>
      </c>
      <c r="T893" t="s">
        <v>43</v>
      </c>
      <c r="U893" t="s">
        <v>4498</v>
      </c>
      <c r="V893">
        <v>10500000</v>
      </c>
      <c r="W893">
        <v>0</v>
      </c>
      <c r="Y893">
        <v>0</v>
      </c>
      <c r="Z893">
        <v>0</v>
      </c>
      <c r="AA893">
        <v>0</v>
      </c>
      <c r="AB893">
        <v>10500000</v>
      </c>
      <c r="AC893" t="s">
        <v>4488</v>
      </c>
      <c r="AD893" t="s">
        <v>4489</v>
      </c>
      <c r="AE893" t="s">
        <v>4499</v>
      </c>
      <c r="AF893" t="s">
        <v>4500</v>
      </c>
      <c r="AG893" t="s">
        <v>44</v>
      </c>
      <c r="AJ893" t="s">
        <v>1311</v>
      </c>
      <c r="AK893" t="s">
        <v>1312</v>
      </c>
      <c r="AL893" t="s">
        <v>1313</v>
      </c>
      <c r="AM893" t="s">
        <v>1314</v>
      </c>
    </row>
    <row r="894" spans="1:39" x14ac:dyDescent="0.3">
      <c r="A894" t="s">
        <v>24</v>
      </c>
      <c r="B894" t="s">
        <v>25</v>
      </c>
      <c r="C894" t="s">
        <v>26</v>
      </c>
      <c r="D894" t="s">
        <v>27</v>
      </c>
      <c r="E894" t="s">
        <v>28</v>
      </c>
      <c r="F894" t="s">
        <v>29</v>
      </c>
      <c r="G894" t="s">
        <v>115</v>
      </c>
      <c r="H894" t="s">
        <v>116</v>
      </c>
      <c r="I894" t="s">
        <v>117</v>
      </c>
      <c r="J894" t="s">
        <v>118</v>
      </c>
      <c r="K894" t="s">
        <v>333</v>
      </c>
      <c r="L894" t="s">
        <v>334</v>
      </c>
      <c r="M894" t="s">
        <v>335</v>
      </c>
      <c r="N894" t="s">
        <v>336</v>
      </c>
      <c r="O894" t="s">
        <v>184</v>
      </c>
      <c r="P894" t="s">
        <v>342</v>
      </c>
      <c r="Q894" t="s">
        <v>40</v>
      </c>
      <c r="R894" t="s">
        <v>343</v>
      </c>
      <c r="S894" t="s">
        <v>47</v>
      </c>
      <c r="T894" t="s">
        <v>48</v>
      </c>
      <c r="U894" t="s">
        <v>4501</v>
      </c>
      <c r="V894">
        <v>80000000</v>
      </c>
      <c r="W894">
        <v>0</v>
      </c>
      <c r="Y894">
        <v>0</v>
      </c>
      <c r="Z894">
        <v>0</v>
      </c>
      <c r="AA894">
        <v>0</v>
      </c>
      <c r="AB894">
        <v>80000000</v>
      </c>
      <c r="AC894" t="s">
        <v>4488</v>
      </c>
      <c r="AD894" t="s">
        <v>4502</v>
      </c>
      <c r="AE894" t="s">
        <v>4503</v>
      </c>
      <c r="AF894" t="s">
        <v>4504</v>
      </c>
      <c r="AG894" t="s">
        <v>44</v>
      </c>
      <c r="AJ894" t="s">
        <v>1311</v>
      </c>
      <c r="AK894" t="s">
        <v>1312</v>
      </c>
      <c r="AL894" t="s">
        <v>1336</v>
      </c>
      <c r="AM894" t="s">
        <v>1314</v>
      </c>
    </row>
    <row r="895" spans="1:39" x14ac:dyDescent="0.3">
      <c r="A895" t="s">
        <v>24</v>
      </c>
      <c r="B895" t="s">
        <v>25</v>
      </c>
      <c r="C895" t="s">
        <v>26</v>
      </c>
      <c r="D895" t="s">
        <v>27</v>
      </c>
      <c r="E895" t="s">
        <v>28</v>
      </c>
      <c r="F895" t="s">
        <v>29</v>
      </c>
      <c r="G895" t="s">
        <v>115</v>
      </c>
      <c r="H895" t="s">
        <v>116</v>
      </c>
      <c r="I895" t="s">
        <v>117</v>
      </c>
      <c r="J895" t="s">
        <v>118</v>
      </c>
      <c r="K895" t="s">
        <v>333</v>
      </c>
      <c r="L895" t="s">
        <v>334</v>
      </c>
      <c r="M895" t="s">
        <v>335</v>
      </c>
      <c r="N895" t="s">
        <v>336</v>
      </c>
      <c r="O895" t="s">
        <v>184</v>
      </c>
      <c r="P895" t="s">
        <v>342</v>
      </c>
      <c r="Q895" t="s">
        <v>51</v>
      </c>
      <c r="R895" t="s">
        <v>344</v>
      </c>
      <c r="S895" t="s">
        <v>42</v>
      </c>
      <c r="T895" t="s">
        <v>43</v>
      </c>
      <c r="U895" t="s">
        <v>4505</v>
      </c>
      <c r="V895">
        <v>3000000</v>
      </c>
      <c r="W895">
        <v>0</v>
      </c>
      <c r="Y895">
        <v>0</v>
      </c>
      <c r="Z895">
        <v>0</v>
      </c>
      <c r="AA895">
        <v>0</v>
      </c>
      <c r="AB895">
        <v>3000000</v>
      </c>
      <c r="AC895" t="s">
        <v>4506</v>
      </c>
      <c r="AD895" t="s">
        <v>4507</v>
      </c>
      <c r="AE895" t="s">
        <v>4508</v>
      </c>
      <c r="AF895" t="s">
        <v>4509</v>
      </c>
      <c r="AG895" t="s">
        <v>44</v>
      </c>
      <c r="AJ895" t="s">
        <v>1311</v>
      </c>
      <c r="AK895" t="s">
        <v>1312</v>
      </c>
      <c r="AL895" t="s">
        <v>1313</v>
      </c>
      <c r="AM895" t="s">
        <v>1314</v>
      </c>
    </row>
    <row r="896" spans="1:39" x14ac:dyDescent="0.3">
      <c r="A896" t="s">
        <v>24</v>
      </c>
      <c r="B896" t="s">
        <v>25</v>
      </c>
      <c r="C896" t="s">
        <v>26</v>
      </c>
      <c r="D896" t="s">
        <v>27</v>
      </c>
      <c r="E896" t="s">
        <v>28</v>
      </c>
      <c r="F896" t="s">
        <v>29</v>
      </c>
      <c r="G896" t="s">
        <v>115</v>
      </c>
      <c r="H896" t="s">
        <v>116</v>
      </c>
      <c r="I896" t="s">
        <v>117</v>
      </c>
      <c r="J896" t="s">
        <v>118</v>
      </c>
      <c r="K896" t="s">
        <v>333</v>
      </c>
      <c r="L896" t="s">
        <v>334</v>
      </c>
      <c r="M896" t="s">
        <v>335</v>
      </c>
      <c r="N896" t="s">
        <v>336</v>
      </c>
      <c r="O896" t="s">
        <v>184</v>
      </c>
      <c r="P896" t="s">
        <v>342</v>
      </c>
      <c r="Q896" t="s">
        <v>51</v>
      </c>
      <c r="R896" t="s">
        <v>344</v>
      </c>
      <c r="S896" t="s">
        <v>42</v>
      </c>
      <c r="T896" t="s">
        <v>43</v>
      </c>
      <c r="U896" t="s">
        <v>4510</v>
      </c>
      <c r="V896">
        <v>3000000</v>
      </c>
      <c r="W896">
        <v>0</v>
      </c>
      <c r="Y896">
        <v>0</v>
      </c>
      <c r="Z896">
        <v>0</v>
      </c>
      <c r="AA896">
        <v>0</v>
      </c>
      <c r="AB896">
        <v>3000000</v>
      </c>
      <c r="AC896" t="s">
        <v>4506</v>
      </c>
      <c r="AD896" t="s">
        <v>4507</v>
      </c>
      <c r="AE896" t="s">
        <v>4511</v>
      </c>
      <c r="AF896" t="s">
        <v>4512</v>
      </c>
      <c r="AG896" t="s">
        <v>44</v>
      </c>
      <c r="AJ896" t="s">
        <v>1311</v>
      </c>
      <c r="AK896" t="s">
        <v>1312</v>
      </c>
      <c r="AL896" t="s">
        <v>1313</v>
      </c>
      <c r="AM896" t="s">
        <v>1314</v>
      </c>
    </row>
    <row r="897" spans="1:39" x14ac:dyDescent="0.3">
      <c r="A897" t="s">
        <v>24</v>
      </c>
      <c r="B897" t="s">
        <v>25</v>
      </c>
      <c r="C897" t="s">
        <v>26</v>
      </c>
      <c r="D897" t="s">
        <v>27</v>
      </c>
      <c r="E897" t="s">
        <v>28</v>
      </c>
      <c r="F897" t="s">
        <v>29</v>
      </c>
      <c r="G897" t="s">
        <v>115</v>
      </c>
      <c r="H897" t="s">
        <v>116</v>
      </c>
      <c r="I897" t="s">
        <v>117</v>
      </c>
      <c r="J897" t="s">
        <v>118</v>
      </c>
      <c r="K897" t="s">
        <v>333</v>
      </c>
      <c r="L897" t="s">
        <v>334</v>
      </c>
      <c r="M897" t="s">
        <v>335</v>
      </c>
      <c r="N897" t="s">
        <v>336</v>
      </c>
      <c r="O897" t="s">
        <v>184</v>
      </c>
      <c r="P897" t="s">
        <v>342</v>
      </c>
      <c r="Q897" t="s">
        <v>51</v>
      </c>
      <c r="R897" t="s">
        <v>344</v>
      </c>
      <c r="S897" t="s">
        <v>42</v>
      </c>
      <c r="T897" t="s">
        <v>43</v>
      </c>
      <c r="U897" t="s">
        <v>4513</v>
      </c>
      <c r="V897">
        <v>2200000</v>
      </c>
      <c r="W897">
        <v>0</v>
      </c>
      <c r="Y897">
        <v>0</v>
      </c>
      <c r="Z897">
        <v>0</v>
      </c>
      <c r="AA897">
        <v>0</v>
      </c>
      <c r="AB897">
        <v>2200000</v>
      </c>
      <c r="AC897" t="s">
        <v>4506</v>
      </c>
      <c r="AD897" t="s">
        <v>4507</v>
      </c>
      <c r="AE897" t="s">
        <v>4514</v>
      </c>
      <c r="AF897" t="s">
        <v>4515</v>
      </c>
      <c r="AG897" t="s">
        <v>44</v>
      </c>
      <c r="AJ897" t="s">
        <v>1311</v>
      </c>
      <c r="AK897" t="s">
        <v>1312</v>
      </c>
      <c r="AL897" t="s">
        <v>1313</v>
      </c>
      <c r="AM897" t="s">
        <v>1314</v>
      </c>
    </row>
    <row r="898" spans="1:39" x14ac:dyDescent="0.3">
      <c r="A898" t="s">
        <v>24</v>
      </c>
      <c r="B898" t="s">
        <v>25</v>
      </c>
      <c r="C898" t="s">
        <v>26</v>
      </c>
      <c r="D898" t="s">
        <v>27</v>
      </c>
      <c r="E898" t="s">
        <v>28</v>
      </c>
      <c r="F898" t="s">
        <v>29</v>
      </c>
      <c r="G898" t="s">
        <v>115</v>
      </c>
      <c r="H898" t="s">
        <v>116</v>
      </c>
      <c r="I898" t="s">
        <v>117</v>
      </c>
      <c r="J898" t="s">
        <v>118</v>
      </c>
      <c r="K898" t="s">
        <v>333</v>
      </c>
      <c r="L898" t="s">
        <v>334</v>
      </c>
      <c r="M898" t="s">
        <v>335</v>
      </c>
      <c r="N898" t="s">
        <v>336</v>
      </c>
      <c r="O898" t="s">
        <v>184</v>
      </c>
      <c r="P898" t="s">
        <v>342</v>
      </c>
      <c r="Q898" t="s">
        <v>51</v>
      </c>
      <c r="R898" t="s">
        <v>344</v>
      </c>
      <c r="S898" t="s">
        <v>42</v>
      </c>
      <c r="T898" t="s">
        <v>43</v>
      </c>
      <c r="U898" t="s">
        <v>4516</v>
      </c>
      <c r="V898">
        <v>10500000</v>
      </c>
      <c r="W898">
        <v>0</v>
      </c>
      <c r="Y898">
        <v>0</v>
      </c>
      <c r="Z898">
        <v>0</v>
      </c>
      <c r="AA898">
        <v>0</v>
      </c>
      <c r="AB898">
        <v>10500000</v>
      </c>
      <c r="AC898" t="s">
        <v>4506</v>
      </c>
      <c r="AD898" t="s">
        <v>4507</v>
      </c>
      <c r="AE898" t="s">
        <v>4517</v>
      </c>
      <c r="AF898" t="s">
        <v>4518</v>
      </c>
      <c r="AG898" t="s">
        <v>44</v>
      </c>
      <c r="AJ898" t="s">
        <v>1311</v>
      </c>
      <c r="AK898" t="s">
        <v>1312</v>
      </c>
      <c r="AL898" t="s">
        <v>1313</v>
      </c>
      <c r="AM898" t="s">
        <v>1314</v>
      </c>
    </row>
    <row r="899" spans="1:39" x14ac:dyDescent="0.3">
      <c r="A899" t="s">
        <v>24</v>
      </c>
      <c r="B899" t="s">
        <v>25</v>
      </c>
      <c r="C899" t="s">
        <v>26</v>
      </c>
      <c r="D899" t="s">
        <v>27</v>
      </c>
      <c r="E899" t="s">
        <v>28</v>
      </c>
      <c r="F899" t="s">
        <v>29</v>
      </c>
      <c r="G899" t="s">
        <v>115</v>
      </c>
      <c r="H899" t="s">
        <v>116</v>
      </c>
      <c r="I899" t="s">
        <v>117</v>
      </c>
      <c r="J899" t="s">
        <v>118</v>
      </c>
      <c r="K899" t="s">
        <v>333</v>
      </c>
      <c r="L899" t="s">
        <v>334</v>
      </c>
      <c r="M899" t="s">
        <v>335</v>
      </c>
      <c r="N899" t="s">
        <v>336</v>
      </c>
      <c r="O899" t="s">
        <v>184</v>
      </c>
      <c r="P899" t="s">
        <v>342</v>
      </c>
      <c r="Q899" t="s">
        <v>51</v>
      </c>
      <c r="R899" t="s">
        <v>344</v>
      </c>
      <c r="S899" t="s">
        <v>47</v>
      </c>
      <c r="T899" t="s">
        <v>48</v>
      </c>
      <c r="U899" t="s">
        <v>4519</v>
      </c>
      <c r="V899">
        <v>80000000</v>
      </c>
      <c r="W899">
        <v>0</v>
      </c>
      <c r="Y899">
        <v>0</v>
      </c>
      <c r="Z899">
        <v>0</v>
      </c>
      <c r="AA899">
        <v>0</v>
      </c>
      <c r="AB899">
        <v>80000000</v>
      </c>
      <c r="AC899" t="s">
        <v>4506</v>
      </c>
      <c r="AD899" t="s">
        <v>4520</v>
      </c>
      <c r="AE899" t="s">
        <v>4521</v>
      </c>
      <c r="AF899" t="s">
        <v>4522</v>
      </c>
      <c r="AG899" t="s">
        <v>44</v>
      </c>
      <c r="AJ899" t="s">
        <v>1311</v>
      </c>
      <c r="AK899" t="s">
        <v>1312</v>
      </c>
      <c r="AL899" t="s">
        <v>1336</v>
      </c>
      <c r="AM899" t="s">
        <v>1314</v>
      </c>
    </row>
    <row r="900" spans="1:39" x14ac:dyDescent="0.3">
      <c r="A900" t="s">
        <v>24</v>
      </c>
      <c r="B900" t="s">
        <v>25</v>
      </c>
      <c r="C900" t="s">
        <v>26</v>
      </c>
      <c r="D900" t="s">
        <v>27</v>
      </c>
      <c r="E900" t="s">
        <v>28</v>
      </c>
      <c r="F900" t="s">
        <v>29</v>
      </c>
      <c r="G900" t="s">
        <v>115</v>
      </c>
      <c r="H900" t="s">
        <v>116</v>
      </c>
      <c r="I900" t="s">
        <v>117</v>
      </c>
      <c r="J900" t="s">
        <v>118</v>
      </c>
      <c r="K900" t="s">
        <v>333</v>
      </c>
      <c r="L900" t="s">
        <v>334</v>
      </c>
      <c r="M900" t="s">
        <v>335</v>
      </c>
      <c r="N900" t="s">
        <v>336</v>
      </c>
      <c r="O900" t="s">
        <v>184</v>
      </c>
      <c r="P900" t="s">
        <v>342</v>
      </c>
      <c r="Q900" t="s">
        <v>51</v>
      </c>
      <c r="R900" t="s">
        <v>344</v>
      </c>
      <c r="S900" t="s">
        <v>72</v>
      </c>
      <c r="T900" t="s">
        <v>73</v>
      </c>
      <c r="U900" t="s">
        <v>4523</v>
      </c>
      <c r="V900">
        <v>3000000</v>
      </c>
      <c r="W900">
        <v>0</v>
      </c>
      <c r="Y900">
        <v>0</v>
      </c>
      <c r="Z900">
        <v>0</v>
      </c>
      <c r="AA900">
        <v>0</v>
      </c>
      <c r="AB900">
        <v>3000000</v>
      </c>
      <c r="AC900" t="s">
        <v>4506</v>
      </c>
      <c r="AD900" t="s">
        <v>4524</v>
      </c>
      <c r="AE900" t="s">
        <v>4525</v>
      </c>
      <c r="AF900" t="s">
        <v>4526</v>
      </c>
      <c r="AG900" t="s">
        <v>44</v>
      </c>
      <c r="AJ900" t="s">
        <v>1311</v>
      </c>
      <c r="AK900" t="s">
        <v>1312</v>
      </c>
      <c r="AL900" t="s">
        <v>1336</v>
      </c>
      <c r="AM900" t="s">
        <v>1314</v>
      </c>
    </row>
    <row r="901" spans="1:39" x14ac:dyDescent="0.3">
      <c r="A901" t="s">
        <v>24</v>
      </c>
      <c r="B901" t="s">
        <v>25</v>
      </c>
      <c r="C901" t="s">
        <v>26</v>
      </c>
      <c r="D901" t="s">
        <v>27</v>
      </c>
      <c r="E901" t="s">
        <v>28</v>
      </c>
      <c r="F901" t="s">
        <v>29</v>
      </c>
      <c r="G901" t="s">
        <v>115</v>
      </c>
      <c r="H901" t="s">
        <v>116</v>
      </c>
      <c r="I901" t="s">
        <v>117</v>
      </c>
      <c r="J901" t="s">
        <v>118</v>
      </c>
      <c r="K901" t="s">
        <v>333</v>
      </c>
      <c r="L901" t="s">
        <v>334</v>
      </c>
      <c r="M901" t="s">
        <v>335</v>
      </c>
      <c r="N901" t="s">
        <v>336</v>
      </c>
      <c r="O901" t="s">
        <v>184</v>
      </c>
      <c r="P901" t="s">
        <v>342</v>
      </c>
      <c r="Q901" t="s">
        <v>53</v>
      </c>
      <c r="R901" t="s">
        <v>345</v>
      </c>
      <c r="S901" t="s">
        <v>42</v>
      </c>
      <c r="T901" t="s">
        <v>43</v>
      </c>
      <c r="U901" t="s">
        <v>4527</v>
      </c>
      <c r="V901">
        <v>2000000</v>
      </c>
      <c r="W901">
        <v>0</v>
      </c>
      <c r="Y901">
        <v>0</v>
      </c>
      <c r="Z901">
        <v>0</v>
      </c>
      <c r="AA901">
        <v>0</v>
      </c>
      <c r="AB901">
        <v>2000000</v>
      </c>
      <c r="AC901" t="s">
        <v>4528</v>
      </c>
      <c r="AD901" t="s">
        <v>4529</v>
      </c>
      <c r="AE901" t="s">
        <v>4530</v>
      </c>
      <c r="AF901" t="s">
        <v>4531</v>
      </c>
      <c r="AG901" t="s">
        <v>44</v>
      </c>
      <c r="AJ901" t="s">
        <v>1311</v>
      </c>
      <c r="AK901" t="s">
        <v>1312</v>
      </c>
      <c r="AL901" t="s">
        <v>1313</v>
      </c>
      <c r="AM901" t="s">
        <v>1314</v>
      </c>
    </row>
    <row r="902" spans="1:39" x14ac:dyDescent="0.3">
      <c r="A902" t="s">
        <v>24</v>
      </c>
      <c r="B902" t="s">
        <v>25</v>
      </c>
      <c r="C902" t="s">
        <v>26</v>
      </c>
      <c r="D902" t="s">
        <v>27</v>
      </c>
      <c r="E902" t="s">
        <v>28</v>
      </c>
      <c r="F902" t="s">
        <v>29</v>
      </c>
      <c r="G902" t="s">
        <v>115</v>
      </c>
      <c r="H902" t="s">
        <v>116</v>
      </c>
      <c r="I902" t="s">
        <v>117</v>
      </c>
      <c r="J902" t="s">
        <v>118</v>
      </c>
      <c r="K902" t="s">
        <v>333</v>
      </c>
      <c r="L902" t="s">
        <v>334</v>
      </c>
      <c r="M902" t="s">
        <v>335</v>
      </c>
      <c r="N902" t="s">
        <v>336</v>
      </c>
      <c r="O902" t="s">
        <v>184</v>
      </c>
      <c r="P902" t="s">
        <v>342</v>
      </c>
      <c r="Q902" t="s">
        <v>53</v>
      </c>
      <c r="R902" t="s">
        <v>345</v>
      </c>
      <c r="S902" t="s">
        <v>42</v>
      </c>
      <c r="T902" t="s">
        <v>43</v>
      </c>
      <c r="U902" t="s">
        <v>4532</v>
      </c>
      <c r="V902">
        <v>2000000</v>
      </c>
      <c r="W902">
        <v>0</v>
      </c>
      <c r="Y902">
        <v>0</v>
      </c>
      <c r="Z902">
        <v>0</v>
      </c>
      <c r="AA902">
        <v>0</v>
      </c>
      <c r="AB902">
        <v>2000000</v>
      </c>
      <c r="AC902" t="s">
        <v>4528</v>
      </c>
      <c r="AD902" t="s">
        <v>4529</v>
      </c>
      <c r="AE902" t="s">
        <v>4533</v>
      </c>
      <c r="AF902" t="s">
        <v>4534</v>
      </c>
      <c r="AG902" t="s">
        <v>44</v>
      </c>
      <c r="AJ902" t="s">
        <v>1311</v>
      </c>
      <c r="AK902" t="s">
        <v>1312</v>
      </c>
      <c r="AL902" t="s">
        <v>1313</v>
      </c>
      <c r="AM902" t="s">
        <v>1314</v>
      </c>
    </row>
    <row r="903" spans="1:39" x14ac:dyDescent="0.3">
      <c r="A903" t="s">
        <v>24</v>
      </c>
      <c r="B903" t="s">
        <v>25</v>
      </c>
      <c r="C903" t="s">
        <v>26</v>
      </c>
      <c r="D903" t="s">
        <v>27</v>
      </c>
      <c r="E903" t="s">
        <v>28</v>
      </c>
      <c r="F903" t="s">
        <v>29</v>
      </c>
      <c r="G903" t="s">
        <v>115</v>
      </c>
      <c r="H903" t="s">
        <v>116</v>
      </c>
      <c r="I903" t="s">
        <v>117</v>
      </c>
      <c r="J903" t="s">
        <v>118</v>
      </c>
      <c r="K903" t="s">
        <v>333</v>
      </c>
      <c r="L903" t="s">
        <v>334</v>
      </c>
      <c r="M903" t="s">
        <v>335</v>
      </c>
      <c r="N903" t="s">
        <v>336</v>
      </c>
      <c r="O903" t="s">
        <v>184</v>
      </c>
      <c r="P903" t="s">
        <v>342</v>
      </c>
      <c r="Q903" t="s">
        <v>53</v>
      </c>
      <c r="R903" t="s">
        <v>345</v>
      </c>
      <c r="S903" t="s">
        <v>42</v>
      </c>
      <c r="T903" t="s">
        <v>43</v>
      </c>
      <c r="U903" t="s">
        <v>4535</v>
      </c>
      <c r="V903">
        <v>3000000</v>
      </c>
      <c r="W903">
        <v>0</v>
      </c>
      <c r="Y903">
        <v>0</v>
      </c>
      <c r="Z903">
        <v>0</v>
      </c>
      <c r="AA903">
        <v>0</v>
      </c>
      <c r="AB903">
        <v>3000000</v>
      </c>
      <c r="AC903" t="s">
        <v>4528</v>
      </c>
      <c r="AD903" t="s">
        <v>4529</v>
      </c>
      <c r="AE903" t="s">
        <v>4536</v>
      </c>
      <c r="AF903" t="s">
        <v>4537</v>
      </c>
      <c r="AG903" t="s">
        <v>44</v>
      </c>
      <c r="AJ903" t="s">
        <v>1311</v>
      </c>
      <c r="AK903" t="s">
        <v>1312</v>
      </c>
      <c r="AL903" t="s">
        <v>1313</v>
      </c>
      <c r="AM903" t="s">
        <v>1314</v>
      </c>
    </row>
    <row r="904" spans="1:39" x14ac:dyDescent="0.3">
      <c r="A904" t="s">
        <v>24</v>
      </c>
      <c r="B904" t="s">
        <v>25</v>
      </c>
      <c r="C904" t="s">
        <v>26</v>
      </c>
      <c r="D904" t="s">
        <v>27</v>
      </c>
      <c r="E904" t="s">
        <v>28</v>
      </c>
      <c r="F904" t="s">
        <v>29</v>
      </c>
      <c r="G904" t="s">
        <v>115</v>
      </c>
      <c r="H904" t="s">
        <v>116</v>
      </c>
      <c r="I904" t="s">
        <v>117</v>
      </c>
      <c r="J904" t="s">
        <v>118</v>
      </c>
      <c r="K904" t="s">
        <v>333</v>
      </c>
      <c r="L904" t="s">
        <v>334</v>
      </c>
      <c r="M904" t="s">
        <v>335</v>
      </c>
      <c r="N904" t="s">
        <v>336</v>
      </c>
      <c r="O904" t="s">
        <v>184</v>
      </c>
      <c r="P904" t="s">
        <v>342</v>
      </c>
      <c r="Q904" t="s">
        <v>53</v>
      </c>
      <c r="R904" t="s">
        <v>345</v>
      </c>
      <c r="S904" t="s">
        <v>42</v>
      </c>
      <c r="T904" t="s">
        <v>43</v>
      </c>
      <c r="U904" t="s">
        <v>4538</v>
      </c>
      <c r="V904">
        <v>56000000</v>
      </c>
      <c r="W904">
        <v>0</v>
      </c>
      <c r="Y904">
        <v>0</v>
      </c>
      <c r="Z904">
        <v>0</v>
      </c>
      <c r="AA904">
        <v>0</v>
      </c>
      <c r="AB904">
        <v>56000000</v>
      </c>
      <c r="AC904" t="s">
        <v>4528</v>
      </c>
      <c r="AD904" t="s">
        <v>4529</v>
      </c>
      <c r="AE904" t="s">
        <v>4539</v>
      </c>
      <c r="AF904" t="s">
        <v>4540</v>
      </c>
      <c r="AG904" t="s">
        <v>44</v>
      </c>
      <c r="AJ904" t="s">
        <v>1311</v>
      </c>
      <c r="AK904" t="s">
        <v>1312</v>
      </c>
      <c r="AL904" t="s">
        <v>1313</v>
      </c>
      <c r="AM904" t="s">
        <v>1314</v>
      </c>
    </row>
    <row r="905" spans="1:39" x14ac:dyDescent="0.3">
      <c r="A905" t="s">
        <v>24</v>
      </c>
      <c r="B905" t="s">
        <v>25</v>
      </c>
      <c r="C905" t="s">
        <v>26</v>
      </c>
      <c r="D905" t="s">
        <v>27</v>
      </c>
      <c r="E905" t="s">
        <v>28</v>
      </c>
      <c r="F905" t="s">
        <v>29</v>
      </c>
      <c r="G905" t="s">
        <v>115</v>
      </c>
      <c r="H905" t="s">
        <v>116</v>
      </c>
      <c r="I905" t="s">
        <v>117</v>
      </c>
      <c r="J905" t="s">
        <v>118</v>
      </c>
      <c r="K905" t="s">
        <v>333</v>
      </c>
      <c r="L905" t="s">
        <v>334</v>
      </c>
      <c r="M905" t="s">
        <v>335</v>
      </c>
      <c r="N905" t="s">
        <v>336</v>
      </c>
      <c r="O905" t="s">
        <v>184</v>
      </c>
      <c r="P905" t="s">
        <v>342</v>
      </c>
      <c r="Q905" t="s">
        <v>53</v>
      </c>
      <c r="R905" t="s">
        <v>345</v>
      </c>
      <c r="S905" t="s">
        <v>42</v>
      </c>
      <c r="T905" t="s">
        <v>43</v>
      </c>
      <c r="U905" t="s">
        <v>4541</v>
      </c>
      <c r="V905">
        <v>3250000</v>
      </c>
      <c r="W905">
        <v>0</v>
      </c>
      <c r="Y905">
        <v>0</v>
      </c>
      <c r="Z905">
        <v>0</v>
      </c>
      <c r="AA905">
        <v>0</v>
      </c>
      <c r="AB905">
        <v>3250000</v>
      </c>
      <c r="AC905" t="s">
        <v>4528</v>
      </c>
      <c r="AD905" t="s">
        <v>4529</v>
      </c>
      <c r="AE905" t="s">
        <v>4542</v>
      </c>
      <c r="AF905" t="s">
        <v>4543</v>
      </c>
      <c r="AG905" t="s">
        <v>44</v>
      </c>
      <c r="AJ905" t="s">
        <v>1311</v>
      </c>
      <c r="AK905" t="s">
        <v>1312</v>
      </c>
      <c r="AL905" t="s">
        <v>1313</v>
      </c>
      <c r="AM905" t="s">
        <v>1314</v>
      </c>
    </row>
    <row r="906" spans="1:39" x14ac:dyDescent="0.3">
      <c r="A906" t="s">
        <v>24</v>
      </c>
      <c r="B906" t="s">
        <v>25</v>
      </c>
      <c r="C906" t="s">
        <v>26</v>
      </c>
      <c r="D906" t="s">
        <v>27</v>
      </c>
      <c r="E906" t="s">
        <v>28</v>
      </c>
      <c r="F906" t="s">
        <v>29</v>
      </c>
      <c r="G906" t="s">
        <v>115</v>
      </c>
      <c r="H906" t="s">
        <v>116</v>
      </c>
      <c r="I906" t="s">
        <v>117</v>
      </c>
      <c r="J906" t="s">
        <v>118</v>
      </c>
      <c r="K906" t="s">
        <v>333</v>
      </c>
      <c r="L906" t="s">
        <v>334</v>
      </c>
      <c r="M906" t="s">
        <v>335</v>
      </c>
      <c r="N906" t="s">
        <v>336</v>
      </c>
      <c r="O906" t="s">
        <v>184</v>
      </c>
      <c r="P906" t="s">
        <v>342</v>
      </c>
      <c r="Q906" t="s">
        <v>53</v>
      </c>
      <c r="R906" t="s">
        <v>345</v>
      </c>
      <c r="S906" t="s">
        <v>42</v>
      </c>
      <c r="T906" t="s">
        <v>43</v>
      </c>
      <c r="U906" t="s">
        <v>4544</v>
      </c>
      <c r="V906">
        <v>1650000</v>
      </c>
      <c r="W906">
        <v>0</v>
      </c>
      <c r="Y906">
        <v>0</v>
      </c>
      <c r="Z906">
        <v>0</v>
      </c>
      <c r="AA906">
        <v>0</v>
      </c>
      <c r="AB906">
        <v>1650000</v>
      </c>
      <c r="AC906" t="s">
        <v>4528</v>
      </c>
      <c r="AD906" t="s">
        <v>4529</v>
      </c>
      <c r="AE906" t="s">
        <v>4545</v>
      </c>
      <c r="AF906" t="s">
        <v>4546</v>
      </c>
      <c r="AG906" t="s">
        <v>44</v>
      </c>
      <c r="AJ906" t="s">
        <v>1311</v>
      </c>
      <c r="AK906" t="s">
        <v>1312</v>
      </c>
      <c r="AL906" t="s">
        <v>1313</v>
      </c>
      <c r="AM906" t="s">
        <v>1314</v>
      </c>
    </row>
    <row r="907" spans="1:39" x14ac:dyDescent="0.3">
      <c r="A907" t="s">
        <v>24</v>
      </c>
      <c r="B907" t="s">
        <v>25</v>
      </c>
      <c r="C907" t="s">
        <v>26</v>
      </c>
      <c r="D907" t="s">
        <v>27</v>
      </c>
      <c r="E907" t="s">
        <v>28</v>
      </c>
      <c r="F907" t="s">
        <v>29</v>
      </c>
      <c r="G907" t="s">
        <v>115</v>
      </c>
      <c r="H907" t="s">
        <v>116</v>
      </c>
      <c r="I907" t="s">
        <v>117</v>
      </c>
      <c r="J907" t="s">
        <v>118</v>
      </c>
      <c r="K907" t="s">
        <v>333</v>
      </c>
      <c r="L907" t="s">
        <v>334</v>
      </c>
      <c r="M907" t="s">
        <v>335</v>
      </c>
      <c r="N907" t="s">
        <v>336</v>
      </c>
      <c r="O907" t="s">
        <v>184</v>
      </c>
      <c r="P907" t="s">
        <v>342</v>
      </c>
      <c r="Q907" t="s">
        <v>53</v>
      </c>
      <c r="R907" t="s">
        <v>345</v>
      </c>
      <c r="S907" t="s">
        <v>45</v>
      </c>
      <c r="T907" t="s">
        <v>46</v>
      </c>
      <c r="U907" t="s">
        <v>4547</v>
      </c>
      <c r="V907">
        <v>11200000</v>
      </c>
      <c r="W907">
        <v>0</v>
      </c>
      <c r="Y907">
        <v>0</v>
      </c>
      <c r="Z907">
        <v>0</v>
      </c>
      <c r="AA907">
        <v>0</v>
      </c>
      <c r="AB907">
        <v>11200000</v>
      </c>
      <c r="AC907" t="s">
        <v>4528</v>
      </c>
      <c r="AD907" t="s">
        <v>4548</v>
      </c>
      <c r="AE907" t="s">
        <v>4549</v>
      </c>
      <c r="AF907" t="s">
        <v>4550</v>
      </c>
      <c r="AG907" t="s">
        <v>44</v>
      </c>
      <c r="AJ907" t="s">
        <v>1311</v>
      </c>
      <c r="AK907" t="s">
        <v>1312</v>
      </c>
      <c r="AL907" t="s">
        <v>1331</v>
      </c>
      <c r="AM907" t="s">
        <v>1314</v>
      </c>
    </row>
    <row r="908" spans="1:39" x14ac:dyDescent="0.3">
      <c r="A908" t="s">
        <v>24</v>
      </c>
      <c r="B908" t="s">
        <v>25</v>
      </c>
      <c r="C908" t="s">
        <v>26</v>
      </c>
      <c r="D908" t="s">
        <v>27</v>
      </c>
      <c r="E908" t="s">
        <v>28</v>
      </c>
      <c r="F908" t="s">
        <v>29</v>
      </c>
      <c r="G908" t="s">
        <v>115</v>
      </c>
      <c r="H908" t="s">
        <v>116</v>
      </c>
      <c r="I908" t="s">
        <v>117</v>
      </c>
      <c r="J908" t="s">
        <v>118</v>
      </c>
      <c r="K908" t="s">
        <v>333</v>
      </c>
      <c r="L908" t="s">
        <v>334</v>
      </c>
      <c r="M908" t="s">
        <v>335</v>
      </c>
      <c r="N908" t="s">
        <v>336</v>
      </c>
      <c r="O908" t="s">
        <v>184</v>
      </c>
      <c r="P908" t="s">
        <v>342</v>
      </c>
      <c r="Q908" t="s">
        <v>53</v>
      </c>
      <c r="R908" t="s">
        <v>345</v>
      </c>
      <c r="S908" t="s">
        <v>45</v>
      </c>
      <c r="T908" t="s">
        <v>46</v>
      </c>
      <c r="U908" t="s">
        <v>4551</v>
      </c>
      <c r="V908">
        <v>8000000</v>
      </c>
      <c r="W908">
        <v>0</v>
      </c>
      <c r="Y908">
        <v>0</v>
      </c>
      <c r="Z908">
        <v>0</v>
      </c>
      <c r="AA908">
        <v>0</v>
      </c>
      <c r="AB908">
        <v>8000000</v>
      </c>
      <c r="AC908" t="s">
        <v>4528</v>
      </c>
      <c r="AD908" t="s">
        <v>4548</v>
      </c>
      <c r="AE908" t="s">
        <v>4552</v>
      </c>
      <c r="AF908" t="s">
        <v>4553</v>
      </c>
      <c r="AG908" t="s">
        <v>44</v>
      </c>
      <c r="AJ908" t="s">
        <v>1311</v>
      </c>
      <c r="AK908" t="s">
        <v>1312</v>
      </c>
      <c r="AL908" t="s">
        <v>1331</v>
      </c>
      <c r="AM908" t="s">
        <v>1314</v>
      </c>
    </row>
    <row r="909" spans="1:39" x14ac:dyDescent="0.3">
      <c r="A909" t="s">
        <v>24</v>
      </c>
      <c r="B909" t="s">
        <v>25</v>
      </c>
      <c r="C909" t="s">
        <v>26</v>
      </c>
      <c r="D909" t="s">
        <v>27</v>
      </c>
      <c r="E909" t="s">
        <v>28</v>
      </c>
      <c r="F909" t="s">
        <v>29</v>
      </c>
      <c r="G909" t="s">
        <v>115</v>
      </c>
      <c r="H909" t="s">
        <v>116</v>
      </c>
      <c r="I909" t="s">
        <v>117</v>
      </c>
      <c r="J909" t="s">
        <v>118</v>
      </c>
      <c r="K909" t="s">
        <v>333</v>
      </c>
      <c r="L909" t="s">
        <v>334</v>
      </c>
      <c r="M909" t="s">
        <v>335</v>
      </c>
      <c r="N909" t="s">
        <v>336</v>
      </c>
      <c r="O909" t="s">
        <v>184</v>
      </c>
      <c r="P909" t="s">
        <v>342</v>
      </c>
      <c r="Q909" t="s">
        <v>53</v>
      </c>
      <c r="R909" t="s">
        <v>345</v>
      </c>
      <c r="S909" t="s">
        <v>45</v>
      </c>
      <c r="T909" t="s">
        <v>46</v>
      </c>
      <c r="U909" t="s">
        <v>4554</v>
      </c>
      <c r="V909">
        <v>10800000</v>
      </c>
      <c r="W909">
        <v>0</v>
      </c>
      <c r="Y909">
        <v>0</v>
      </c>
      <c r="Z909">
        <v>0</v>
      </c>
      <c r="AA909">
        <v>0</v>
      </c>
      <c r="AB909">
        <v>10800000</v>
      </c>
      <c r="AC909" t="s">
        <v>4528</v>
      </c>
      <c r="AD909" t="s">
        <v>4548</v>
      </c>
      <c r="AE909" t="s">
        <v>4555</v>
      </c>
      <c r="AF909" t="s">
        <v>4556</v>
      </c>
      <c r="AG909" t="s">
        <v>44</v>
      </c>
      <c r="AJ909" t="s">
        <v>1311</v>
      </c>
      <c r="AK909" t="s">
        <v>1312</v>
      </c>
      <c r="AL909" t="s">
        <v>1331</v>
      </c>
      <c r="AM909" t="s">
        <v>1314</v>
      </c>
    </row>
    <row r="910" spans="1:39" x14ac:dyDescent="0.3">
      <c r="A910" t="s">
        <v>24</v>
      </c>
      <c r="B910" t="s">
        <v>25</v>
      </c>
      <c r="C910" t="s">
        <v>26</v>
      </c>
      <c r="D910" t="s">
        <v>27</v>
      </c>
      <c r="E910" t="s">
        <v>28</v>
      </c>
      <c r="F910" t="s">
        <v>29</v>
      </c>
      <c r="G910" t="s">
        <v>115</v>
      </c>
      <c r="H910" t="s">
        <v>116</v>
      </c>
      <c r="I910" t="s">
        <v>117</v>
      </c>
      <c r="J910" t="s">
        <v>118</v>
      </c>
      <c r="K910" t="s">
        <v>333</v>
      </c>
      <c r="L910" t="s">
        <v>334</v>
      </c>
      <c r="M910" t="s">
        <v>335</v>
      </c>
      <c r="N910" t="s">
        <v>336</v>
      </c>
      <c r="O910" t="s">
        <v>184</v>
      </c>
      <c r="P910" t="s">
        <v>342</v>
      </c>
      <c r="Q910" t="s">
        <v>53</v>
      </c>
      <c r="R910" t="s">
        <v>345</v>
      </c>
      <c r="S910" t="s">
        <v>47</v>
      </c>
      <c r="T910" t="s">
        <v>48</v>
      </c>
      <c r="U910" t="s">
        <v>4557</v>
      </c>
      <c r="V910">
        <v>60000000</v>
      </c>
      <c r="W910">
        <v>0</v>
      </c>
      <c r="Y910">
        <v>0</v>
      </c>
      <c r="Z910">
        <v>0</v>
      </c>
      <c r="AA910">
        <v>0</v>
      </c>
      <c r="AB910">
        <v>60000000</v>
      </c>
      <c r="AC910" t="s">
        <v>4528</v>
      </c>
      <c r="AD910" t="s">
        <v>4558</v>
      </c>
      <c r="AE910" t="s">
        <v>4559</v>
      </c>
      <c r="AF910" t="s">
        <v>4560</v>
      </c>
      <c r="AG910" t="s">
        <v>44</v>
      </c>
      <c r="AJ910" t="s">
        <v>1311</v>
      </c>
      <c r="AK910" t="s">
        <v>1312</v>
      </c>
      <c r="AL910" t="s">
        <v>1336</v>
      </c>
      <c r="AM910" t="s">
        <v>1314</v>
      </c>
    </row>
    <row r="911" spans="1:39" x14ac:dyDescent="0.3">
      <c r="A911" t="s">
        <v>24</v>
      </c>
      <c r="B911" t="s">
        <v>25</v>
      </c>
      <c r="C911" t="s">
        <v>26</v>
      </c>
      <c r="D911" t="s">
        <v>27</v>
      </c>
      <c r="E911" t="s">
        <v>28</v>
      </c>
      <c r="F911" t="s">
        <v>29</v>
      </c>
      <c r="G911" t="s">
        <v>115</v>
      </c>
      <c r="H911" t="s">
        <v>116</v>
      </c>
      <c r="I911" t="s">
        <v>117</v>
      </c>
      <c r="J911" t="s">
        <v>118</v>
      </c>
      <c r="K911" t="s">
        <v>333</v>
      </c>
      <c r="L911" t="s">
        <v>334</v>
      </c>
      <c r="M911" t="s">
        <v>335</v>
      </c>
      <c r="N911" t="s">
        <v>336</v>
      </c>
      <c r="O911" t="s">
        <v>184</v>
      </c>
      <c r="P911" t="s">
        <v>342</v>
      </c>
      <c r="Q911" t="s">
        <v>53</v>
      </c>
      <c r="R911" t="s">
        <v>345</v>
      </c>
      <c r="S911" t="s">
        <v>49</v>
      </c>
      <c r="T911" t="s">
        <v>50</v>
      </c>
      <c r="U911" t="s">
        <v>4561</v>
      </c>
      <c r="V911">
        <v>262400000</v>
      </c>
      <c r="W911">
        <v>0</v>
      </c>
      <c r="Y911">
        <v>0</v>
      </c>
      <c r="Z911">
        <v>0</v>
      </c>
      <c r="AA911">
        <v>0</v>
      </c>
      <c r="AB911">
        <v>262400000</v>
      </c>
      <c r="AC911" t="s">
        <v>4528</v>
      </c>
      <c r="AD911" t="s">
        <v>4562</v>
      </c>
      <c r="AE911" t="s">
        <v>4563</v>
      </c>
      <c r="AF911" t="s">
        <v>4564</v>
      </c>
      <c r="AG911" t="s">
        <v>44</v>
      </c>
      <c r="AJ911" t="s">
        <v>1311</v>
      </c>
      <c r="AK911" t="s">
        <v>1312</v>
      </c>
      <c r="AL911" t="s">
        <v>1336</v>
      </c>
      <c r="AM911" t="s">
        <v>1314</v>
      </c>
    </row>
    <row r="912" spans="1:39" x14ac:dyDescent="0.3">
      <c r="A912" t="s">
        <v>24</v>
      </c>
      <c r="B912" t="s">
        <v>25</v>
      </c>
      <c r="C912" t="s">
        <v>26</v>
      </c>
      <c r="D912" t="s">
        <v>27</v>
      </c>
      <c r="E912" t="s">
        <v>28</v>
      </c>
      <c r="F912" t="s">
        <v>29</v>
      </c>
      <c r="G912" t="s">
        <v>115</v>
      </c>
      <c r="H912" t="s">
        <v>116</v>
      </c>
      <c r="I912" t="s">
        <v>117</v>
      </c>
      <c r="J912" t="s">
        <v>118</v>
      </c>
      <c r="K912" t="s">
        <v>333</v>
      </c>
      <c r="L912" t="s">
        <v>334</v>
      </c>
      <c r="M912" t="s">
        <v>335</v>
      </c>
      <c r="N912" t="s">
        <v>336</v>
      </c>
      <c r="O912" t="s">
        <v>184</v>
      </c>
      <c r="P912" t="s">
        <v>342</v>
      </c>
      <c r="Q912" t="s">
        <v>53</v>
      </c>
      <c r="R912" t="s">
        <v>345</v>
      </c>
      <c r="S912" t="s">
        <v>49</v>
      </c>
      <c r="T912" t="s">
        <v>50</v>
      </c>
      <c r="U912" t="s">
        <v>4565</v>
      </c>
      <c r="V912">
        <v>485400000</v>
      </c>
      <c r="W912">
        <v>0</v>
      </c>
      <c r="Y912">
        <v>0</v>
      </c>
      <c r="Z912">
        <v>0</v>
      </c>
      <c r="AA912">
        <v>0</v>
      </c>
      <c r="AB912">
        <v>485400000</v>
      </c>
      <c r="AC912" t="s">
        <v>4528</v>
      </c>
      <c r="AD912" t="s">
        <v>4562</v>
      </c>
      <c r="AE912" t="s">
        <v>4566</v>
      </c>
      <c r="AF912" t="s">
        <v>4567</v>
      </c>
      <c r="AG912" t="s">
        <v>44</v>
      </c>
      <c r="AJ912" t="s">
        <v>1311</v>
      </c>
      <c r="AK912" t="s">
        <v>1312</v>
      </c>
      <c r="AL912" t="s">
        <v>1336</v>
      </c>
      <c r="AM912" t="s">
        <v>1314</v>
      </c>
    </row>
    <row r="913" spans="1:39" x14ac:dyDescent="0.3">
      <c r="A913" t="s">
        <v>24</v>
      </c>
      <c r="B913" t="s">
        <v>25</v>
      </c>
      <c r="C913" t="s">
        <v>26</v>
      </c>
      <c r="D913" t="s">
        <v>27</v>
      </c>
      <c r="E913" t="s">
        <v>28</v>
      </c>
      <c r="F913" t="s">
        <v>29</v>
      </c>
      <c r="G913" t="s">
        <v>115</v>
      </c>
      <c r="H913" t="s">
        <v>116</v>
      </c>
      <c r="I913" t="s">
        <v>117</v>
      </c>
      <c r="J913" t="s">
        <v>118</v>
      </c>
      <c r="K913" t="s">
        <v>333</v>
      </c>
      <c r="L913" t="s">
        <v>334</v>
      </c>
      <c r="M913" t="s">
        <v>335</v>
      </c>
      <c r="N913" t="s">
        <v>336</v>
      </c>
      <c r="O913" t="s">
        <v>184</v>
      </c>
      <c r="P913" t="s">
        <v>342</v>
      </c>
      <c r="Q913" t="s">
        <v>55</v>
      </c>
      <c r="R913" t="s">
        <v>346</v>
      </c>
      <c r="S913" t="s">
        <v>42</v>
      </c>
      <c r="T913" t="s">
        <v>43</v>
      </c>
      <c r="U913" t="s">
        <v>4568</v>
      </c>
      <c r="V913">
        <v>4000000</v>
      </c>
      <c r="W913">
        <v>0</v>
      </c>
      <c r="Y913">
        <v>0</v>
      </c>
      <c r="Z913">
        <v>0</v>
      </c>
      <c r="AA913">
        <v>0</v>
      </c>
      <c r="AB913">
        <v>4000000</v>
      </c>
      <c r="AC913" t="s">
        <v>4569</v>
      </c>
      <c r="AD913" t="s">
        <v>4570</v>
      </c>
      <c r="AE913" t="s">
        <v>4571</v>
      </c>
      <c r="AF913" t="s">
        <v>4572</v>
      </c>
      <c r="AG913" t="s">
        <v>44</v>
      </c>
      <c r="AJ913" t="s">
        <v>1311</v>
      </c>
      <c r="AK913" t="s">
        <v>1312</v>
      </c>
      <c r="AL913" t="s">
        <v>1313</v>
      </c>
      <c r="AM913" t="s">
        <v>1314</v>
      </c>
    </row>
    <row r="914" spans="1:39" x14ac:dyDescent="0.3">
      <c r="A914" t="s">
        <v>24</v>
      </c>
      <c r="B914" t="s">
        <v>25</v>
      </c>
      <c r="C914" t="s">
        <v>26</v>
      </c>
      <c r="D914" t="s">
        <v>27</v>
      </c>
      <c r="E914" t="s">
        <v>28</v>
      </c>
      <c r="F914" t="s">
        <v>29</v>
      </c>
      <c r="G914" t="s">
        <v>115</v>
      </c>
      <c r="H914" t="s">
        <v>116</v>
      </c>
      <c r="I914" t="s">
        <v>117</v>
      </c>
      <c r="J914" t="s">
        <v>118</v>
      </c>
      <c r="K914" t="s">
        <v>333</v>
      </c>
      <c r="L914" t="s">
        <v>334</v>
      </c>
      <c r="M914" t="s">
        <v>335</v>
      </c>
      <c r="N914" t="s">
        <v>336</v>
      </c>
      <c r="O914" t="s">
        <v>184</v>
      </c>
      <c r="P914" t="s">
        <v>342</v>
      </c>
      <c r="Q914" t="s">
        <v>55</v>
      </c>
      <c r="R914" t="s">
        <v>346</v>
      </c>
      <c r="S914" t="s">
        <v>42</v>
      </c>
      <c r="T914" t="s">
        <v>43</v>
      </c>
      <c r="U914" t="s">
        <v>4573</v>
      </c>
      <c r="V914">
        <v>4000000</v>
      </c>
      <c r="W914">
        <v>0</v>
      </c>
      <c r="Y914">
        <v>0</v>
      </c>
      <c r="Z914">
        <v>0</v>
      </c>
      <c r="AA914">
        <v>0</v>
      </c>
      <c r="AB914">
        <v>4000000</v>
      </c>
      <c r="AC914" t="s">
        <v>4569</v>
      </c>
      <c r="AD914" t="s">
        <v>4570</v>
      </c>
      <c r="AE914" t="s">
        <v>4574</v>
      </c>
      <c r="AF914" t="s">
        <v>4575</v>
      </c>
      <c r="AG914" t="s">
        <v>44</v>
      </c>
      <c r="AJ914" t="s">
        <v>1311</v>
      </c>
      <c r="AK914" t="s">
        <v>1312</v>
      </c>
      <c r="AL914" t="s">
        <v>1313</v>
      </c>
      <c r="AM914" t="s">
        <v>1314</v>
      </c>
    </row>
    <row r="915" spans="1:39" x14ac:dyDescent="0.3">
      <c r="A915" t="s">
        <v>24</v>
      </c>
      <c r="B915" t="s">
        <v>25</v>
      </c>
      <c r="C915" t="s">
        <v>26</v>
      </c>
      <c r="D915" t="s">
        <v>27</v>
      </c>
      <c r="E915" t="s">
        <v>28</v>
      </c>
      <c r="F915" t="s">
        <v>29</v>
      </c>
      <c r="G915" t="s">
        <v>115</v>
      </c>
      <c r="H915" t="s">
        <v>116</v>
      </c>
      <c r="I915" t="s">
        <v>117</v>
      </c>
      <c r="J915" t="s">
        <v>118</v>
      </c>
      <c r="K915" t="s">
        <v>333</v>
      </c>
      <c r="L915" t="s">
        <v>334</v>
      </c>
      <c r="M915" t="s">
        <v>335</v>
      </c>
      <c r="N915" t="s">
        <v>336</v>
      </c>
      <c r="O915" t="s">
        <v>184</v>
      </c>
      <c r="P915" t="s">
        <v>342</v>
      </c>
      <c r="Q915" t="s">
        <v>55</v>
      </c>
      <c r="R915" t="s">
        <v>346</v>
      </c>
      <c r="S915" t="s">
        <v>42</v>
      </c>
      <c r="T915" t="s">
        <v>43</v>
      </c>
      <c r="U915" t="s">
        <v>4576</v>
      </c>
      <c r="V915">
        <v>12000000</v>
      </c>
      <c r="W915">
        <v>0</v>
      </c>
      <c r="Y915">
        <v>0</v>
      </c>
      <c r="Z915">
        <v>0</v>
      </c>
      <c r="AA915">
        <v>0</v>
      </c>
      <c r="AB915">
        <v>12000000</v>
      </c>
      <c r="AC915" t="s">
        <v>4569</v>
      </c>
      <c r="AD915" t="s">
        <v>4570</v>
      </c>
      <c r="AE915" t="s">
        <v>4577</v>
      </c>
      <c r="AF915" t="s">
        <v>4578</v>
      </c>
      <c r="AG915" t="s">
        <v>44</v>
      </c>
      <c r="AJ915" t="s">
        <v>1311</v>
      </c>
      <c r="AK915" t="s">
        <v>1312</v>
      </c>
      <c r="AL915" t="s">
        <v>1313</v>
      </c>
      <c r="AM915" t="s">
        <v>1314</v>
      </c>
    </row>
    <row r="916" spans="1:39" x14ac:dyDescent="0.3">
      <c r="A916" t="s">
        <v>24</v>
      </c>
      <c r="B916" t="s">
        <v>25</v>
      </c>
      <c r="C916" t="s">
        <v>26</v>
      </c>
      <c r="D916" t="s">
        <v>27</v>
      </c>
      <c r="E916" t="s">
        <v>28</v>
      </c>
      <c r="F916" t="s">
        <v>29</v>
      </c>
      <c r="G916" t="s">
        <v>115</v>
      </c>
      <c r="H916" t="s">
        <v>116</v>
      </c>
      <c r="I916" t="s">
        <v>117</v>
      </c>
      <c r="J916" t="s">
        <v>118</v>
      </c>
      <c r="K916" t="s">
        <v>333</v>
      </c>
      <c r="L916" t="s">
        <v>334</v>
      </c>
      <c r="M916" t="s">
        <v>335</v>
      </c>
      <c r="N916" t="s">
        <v>336</v>
      </c>
      <c r="O916" t="s">
        <v>184</v>
      </c>
      <c r="P916" t="s">
        <v>342</v>
      </c>
      <c r="Q916" t="s">
        <v>55</v>
      </c>
      <c r="R916" t="s">
        <v>346</v>
      </c>
      <c r="S916" t="s">
        <v>42</v>
      </c>
      <c r="T916" t="s">
        <v>43</v>
      </c>
      <c r="U916" t="s">
        <v>4579</v>
      </c>
      <c r="V916">
        <v>15000000</v>
      </c>
      <c r="W916">
        <v>0</v>
      </c>
      <c r="Y916">
        <v>0</v>
      </c>
      <c r="Z916">
        <v>0</v>
      </c>
      <c r="AA916">
        <v>0</v>
      </c>
      <c r="AB916">
        <v>15000000</v>
      </c>
      <c r="AC916" t="s">
        <v>4569</v>
      </c>
      <c r="AD916" t="s">
        <v>4570</v>
      </c>
      <c r="AE916" t="s">
        <v>4580</v>
      </c>
      <c r="AF916" t="s">
        <v>4581</v>
      </c>
      <c r="AG916" t="s">
        <v>44</v>
      </c>
      <c r="AJ916" t="s">
        <v>1311</v>
      </c>
      <c r="AK916" t="s">
        <v>1312</v>
      </c>
      <c r="AL916" t="s">
        <v>1313</v>
      </c>
      <c r="AM916" t="s">
        <v>1314</v>
      </c>
    </row>
    <row r="917" spans="1:39" x14ac:dyDescent="0.3">
      <c r="A917" t="s">
        <v>24</v>
      </c>
      <c r="B917" t="s">
        <v>25</v>
      </c>
      <c r="C917" t="s">
        <v>26</v>
      </c>
      <c r="D917" t="s">
        <v>27</v>
      </c>
      <c r="E917" t="s">
        <v>28</v>
      </c>
      <c r="F917" t="s">
        <v>29</v>
      </c>
      <c r="G917" t="s">
        <v>115</v>
      </c>
      <c r="H917" t="s">
        <v>116</v>
      </c>
      <c r="I917" t="s">
        <v>117</v>
      </c>
      <c r="J917" t="s">
        <v>118</v>
      </c>
      <c r="K917" t="s">
        <v>333</v>
      </c>
      <c r="L917" t="s">
        <v>334</v>
      </c>
      <c r="M917" t="s">
        <v>335</v>
      </c>
      <c r="N917" t="s">
        <v>336</v>
      </c>
      <c r="O917" t="s">
        <v>184</v>
      </c>
      <c r="P917" t="s">
        <v>342</v>
      </c>
      <c r="Q917" t="s">
        <v>55</v>
      </c>
      <c r="R917" t="s">
        <v>346</v>
      </c>
      <c r="S917" t="s">
        <v>67</v>
      </c>
      <c r="T917" t="s">
        <v>68</v>
      </c>
      <c r="U917" t="s">
        <v>4582</v>
      </c>
      <c r="V917">
        <v>12000000</v>
      </c>
      <c r="W917">
        <v>0</v>
      </c>
      <c r="Y917">
        <v>0</v>
      </c>
      <c r="Z917">
        <v>0</v>
      </c>
      <c r="AA917">
        <v>0</v>
      </c>
      <c r="AB917">
        <v>12000000</v>
      </c>
      <c r="AC917" t="s">
        <v>4569</v>
      </c>
      <c r="AD917" t="s">
        <v>4583</v>
      </c>
      <c r="AE917" t="s">
        <v>4584</v>
      </c>
      <c r="AF917" t="s">
        <v>4585</v>
      </c>
      <c r="AG917" t="s">
        <v>44</v>
      </c>
      <c r="AJ917" t="s">
        <v>1311</v>
      </c>
      <c r="AK917" t="s">
        <v>1312</v>
      </c>
      <c r="AL917" t="s">
        <v>1485</v>
      </c>
      <c r="AM917" t="s">
        <v>1486</v>
      </c>
    </row>
    <row r="918" spans="1:39" x14ac:dyDescent="0.3">
      <c r="A918" t="s">
        <v>24</v>
      </c>
      <c r="B918" t="s">
        <v>25</v>
      </c>
      <c r="C918" t="s">
        <v>26</v>
      </c>
      <c r="D918" t="s">
        <v>27</v>
      </c>
      <c r="E918" t="s">
        <v>28</v>
      </c>
      <c r="F918" t="s">
        <v>29</v>
      </c>
      <c r="G918" t="s">
        <v>115</v>
      </c>
      <c r="H918" t="s">
        <v>116</v>
      </c>
      <c r="I918" t="s">
        <v>117</v>
      </c>
      <c r="J918" t="s">
        <v>118</v>
      </c>
      <c r="K918" t="s">
        <v>333</v>
      </c>
      <c r="L918" t="s">
        <v>334</v>
      </c>
      <c r="M918" t="s">
        <v>335</v>
      </c>
      <c r="N918" t="s">
        <v>336</v>
      </c>
      <c r="O918" t="s">
        <v>184</v>
      </c>
      <c r="P918" t="s">
        <v>342</v>
      </c>
      <c r="Q918" t="s">
        <v>55</v>
      </c>
      <c r="R918" t="s">
        <v>346</v>
      </c>
      <c r="S918" t="s">
        <v>45</v>
      </c>
      <c r="T918" t="s">
        <v>46</v>
      </c>
      <c r="U918" t="s">
        <v>4586</v>
      </c>
      <c r="V918">
        <v>5100000</v>
      </c>
      <c r="W918">
        <v>0</v>
      </c>
      <c r="Y918">
        <v>0</v>
      </c>
      <c r="Z918">
        <v>0</v>
      </c>
      <c r="AA918">
        <v>0</v>
      </c>
      <c r="AB918">
        <v>5100000</v>
      </c>
      <c r="AC918" t="s">
        <v>4569</v>
      </c>
      <c r="AD918" t="s">
        <v>4587</v>
      </c>
      <c r="AE918" t="s">
        <v>4588</v>
      </c>
      <c r="AF918" t="s">
        <v>4589</v>
      </c>
      <c r="AG918" t="s">
        <v>44</v>
      </c>
      <c r="AJ918" t="s">
        <v>1311</v>
      </c>
      <c r="AK918" t="s">
        <v>1312</v>
      </c>
      <c r="AL918" t="s">
        <v>1331</v>
      </c>
      <c r="AM918" t="s">
        <v>1314</v>
      </c>
    </row>
    <row r="919" spans="1:39" x14ac:dyDescent="0.3">
      <c r="A919" t="s">
        <v>24</v>
      </c>
      <c r="B919" t="s">
        <v>25</v>
      </c>
      <c r="C919" t="s">
        <v>26</v>
      </c>
      <c r="D919" t="s">
        <v>27</v>
      </c>
      <c r="E919" t="s">
        <v>28</v>
      </c>
      <c r="F919" t="s">
        <v>29</v>
      </c>
      <c r="G919" t="s">
        <v>115</v>
      </c>
      <c r="H919" t="s">
        <v>116</v>
      </c>
      <c r="I919" t="s">
        <v>117</v>
      </c>
      <c r="J919" t="s">
        <v>118</v>
      </c>
      <c r="K919" t="s">
        <v>333</v>
      </c>
      <c r="L919" t="s">
        <v>334</v>
      </c>
      <c r="M919" t="s">
        <v>335</v>
      </c>
      <c r="N919" t="s">
        <v>336</v>
      </c>
      <c r="O919" t="s">
        <v>184</v>
      </c>
      <c r="P919" t="s">
        <v>342</v>
      </c>
      <c r="Q919" t="s">
        <v>55</v>
      </c>
      <c r="R919" t="s">
        <v>346</v>
      </c>
      <c r="S919" t="s">
        <v>45</v>
      </c>
      <c r="T919" t="s">
        <v>46</v>
      </c>
      <c r="U919" t="s">
        <v>4590</v>
      </c>
      <c r="V919">
        <v>5600000</v>
      </c>
      <c r="W919">
        <v>0</v>
      </c>
      <c r="Y919">
        <v>0</v>
      </c>
      <c r="Z919">
        <v>0</v>
      </c>
      <c r="AA919">
        <v>0</v>
      </c>
      <c r="AB919">
        <v>5600000</v>
      </c>
      <c r="AC919" t="s">
        <v>4569</v>
      </c>
      <c r="AD919" t="s">
        <v>4587</v>
      </c>
      <c r="AE919" t="s">
        <v>4591</v>
      </c>
      <c r="AF919" t="s">
        <v>4592</v>
      </c>
      <c r="AG919" t="s">
        <v>44</v>
      </c>
      <c r="AJ919" t="s">
        <v>1311</v>
      </c>
      <c r="AK919" t="s">
        <v>1312</v>
      </c>
      <c r="AL919" t="s">
        <v>1331</v>
      </c>
      <c r="AM919" t="s">
        <v>1314</v>
      </c>
    </row>
    <row r="920" spans="1:39" x14ac:dyDescent="0.3">
      <c r="A920" t="s">
        <v>24</v>
      </c>
      <c r="B920" t="s">
        <v>25</v>
      </c>
      <c r="C920" t="s">
        <v>26</v>
      </c>
      <c r="D920" t="s">
        <v>27</v>
      </c>
      <c r="E920" t="s">
        <v>28</v>
      </c>
      <c r="F920" t="s">
        <v>29</v>
      </c>
      <c r="G920" t="s">
        <v>115</v>
      </c>
      <c r="H920" t="s">
        <v>116</v>
      </c>
      <c r="I920" t="s">
        <v>117</v>
      </c>
      <c r="J920" t="s">
        <v>118</v>
      </c>
      <c r="K920" t="s">
        <v>333</v>
      </c>
      <c r="L920" t="s">
        <v>334</v>
      </c>
      <c r="M920" t="s">
        <v>335</v>
      </c>
      <c r="N920" t="s">
        <v>336</v>
      </c>
      <c r="O920" t="s">
        <v>184</v>
      </c>
      <c r="P920" t="s">
        <v>342</v>
      </c>
      <c r="Q920" t="s">
        <v>55</v>
      </c>
      <c r="R920" t="s">
        <v>346</v>
      </c>
      <c r="S920" t="s">
        <v>45</v>
      </c>
      <c r="T920" t="s">
        <v>46</v>
      </c>
      <c r="U920" t="s">
        <v>4593</v>
      </c>
      <c r="V920">
        <v>4000000</v>
      </c>
      <c r="W920">
        <v>0</v>
      </c>
      <c r="Y920">
        <v>0</v>
      </c>
      <c r="Z920">
        <v>0</v>
      </c>
      <c r="AA920">
        <v>0</v>
      </c>
      <c r="AB920">
        <v>4000000</v>
      </c>
      <c r="AC920" t="s">
        <v>4569</v>
      </c>
      <c r="AD920" t="s">
        <v>4587</v>
      </c>
      <c r="AE920" t="s">
        <v>4594</v>
      </c>
      <c r="AF920" t="s">
        <v>4595</v>
      </c>
      <c r="AG920" t="s">
        <v>44</v>
      </c>
      <c r="AJ920" t="s">
        <v>1311</v>
      </c>
      <c r="AK920" t="s">
        <v>1312</v>
      </c>
      <c r="AL920" t="s">
        <v>1331</v>
      </c>
      <c r="AM920" t="s">
        <v>1314</v>
      </c>
    </row>
    <row r="921" spans="1:39" x14ac:dyDescent="0.3">
      <c r="A921" t="s">
        <v>24</v>
      </c>
      <c r="B921" t="s">
        <v>25</v>
      </c>
      <c r="C921" t="s">
        <v>26</v>
      </c>
      <c r="D921" t="s">
        <v>27</v>
      </c>
      <c r="E921" t="s">
        <v>28</v>
      </c>
      <c r="F921" t="s">
        <v>29</v>
      </c>
      <c r="G921" t="s">
        <v>115</v>
      </c>
      <c r="H921" t="s">
        <v>116</v>
      </c>
      <c r="I921" t="s">
        <v>117</v>
      </c>
      <c r="J921" t="s">
        <v>118</v>
      </c>
      <c r="K921" t="s">
        <v>333</v>
      </c>
      <c r="L921" t="s">
        <v>334</v>
      </c>
      <c r="M921" t="s">
        <v>335</v>
      </c>
      <c r="N921" t="s">
        <v>336</v>
      </c>
      <c r="O921" t="s">
        <v>184</v>
      </c>
      <c r="P921" t="s">
        <v>342</v>
      </c>
      <c r="Q921" t="s">
        <v>55</v>
      </c>
      <c r="R921" t="s">
        <v>346</v>
      </c>
      <c r="S921" t="s">
        <v>45</v>
      </c>
      <c r="T921" t="s">
        <v>46</v>
      </c>
      <c r="U921" t="s">
        <v>4596</v>
      </c>
      <c r="V921">
        <v>7200000</v>
      </c>
      <c r="W921">
        <v>0</v>
      </c>
      <c r="Y921">
        <v>0</v>
      </c>
      <c r="Z921">
        <v>0</v>
      </c>
      <c r="AA921">
        <v>0</v>
      </c>
      <c r="AB921">
        <v>7200000</v>
      </c>
      <c r="AC921" t="s">
        <v>4569</v>
      </c>
      <c r="AD921" t="s">
        <v>4587</v>
      </c>
      <c r="AE921" t="s">
        <v>4597</v>
      </c>
      <c r="AF921" t="s">
        <v>4598</v>
      </c>
      <c r="AG921" t="s">
        <v>44</v>
      </c>
      <c r="AJ921" t="s">
        <v>1311</v>
      </c>
      <c r="AK921" t="s">
        <v>1312</v>
      </c>
      <c r="AL921" t="s">
        <v>1331</v>
      </c>
      <c r="AM921" t="s">
        <v>1314</v>
      </c>
    </row>
    <row r="922" spans="1:39" x14ac:dyDescent="0.3">
      <c r="A922" t="s">
        <v>24</v>
      </c>
      <c r="B922" t="s">
        <v>25</v>
      </c>
      <c r="C922" t="s">
        <v>26</v>
      </c>
      <c r="D922" t="s">
        <v>27</v>
      </c>
      <c r="E922" t="s">
        <v>28</v>
      </c>
      <c r="F922" t="s">
        <v>29</v>
      </c>
      <c r="G922" t="s">
        <v>115</v>
      </c>
      <c r="H922" t="s">
        <v>116</v>
      </c>
      <c r="I922" t="s">
        <v>117</v>
      </c>
      <c r="J922" t="s">
        <v>118</v>
      </c>
      <c r="K922" t="s">
        <v>333</v>
      </c>
      <c r="L922" t="s">
        <v>334</v>
      </c>
      <c r="M922" t="s">
        <v>335</v>
      </c>
      <c r="N922" t="s">
        <v>336</v>
      </c>
      <c r="O922" t="s">
        <v>184</v>
      </c>
      <c r="P922" t="s">
        <v>342</v>
      </c>
      <c r="Q922" t="s">
        <v>55</v>
      </c>
      <c r="R922" t="s">
        <v>346</v>
      </c>
      <c r="S922" t="s">
        <v>57</v>
      </c>
      <c r="T922" t="s">
        <v>58</v>
      </c>
      <c r="U922" t="s">
        <v>4599</v>
      </c>
      <c r="V922">
        <v>70000000</v>
      </c>
      <c r="W922">
        <v>0</v>
      </c>
      <c r="Y922">
        <v>0</v>
      </c>
      <c r="Z922">
        <v>0</v>
      </c>
      <c r="AA922">
        <v>0</v>
      </c>
      <c r="AB922">
        <v>70000000</v>
      </c>
      <c r="AC922" t="s">
        <v>4569</v>
      </c>
      <c r="AD922" t="s">
        <v>4600</v>
      </c>
      <c r="AE922" t="s">
        <v>4601</v>
      </c>
      <c r="AF922" t="s">
        <v>4602</v>
      </c>
      <c r="AG922" t="s">
        <v>44</v>
      </c>
      <c r="AJ922" t="s">
        <v>1311</v>
      </c>
      <c r="AK922" t="s">
        <v>1312</v>
      </c>
      <c r="AL922" t="s">
        <v>1331</v>
      </c>
      <c r="AM922" t="s">
        <v>1314</v>
      </c>
    </row>
    <row r="923" spans="1:39" x14ac:dyDescent="0.3">
      <c r="A923" t="s">
        <v>24</v>
      </c>
      <c r="B923" t="s">
        <v>25</v>
      </c>
      <c r="C923" t="s">
        <v>26</v>
      </c>
      <c r="D923" t="s">
        <v>27</v>
      </c>
      <c r="E923" t="s">
        <v>28</v>
      </c>
      <c r="F923" t="s">
        <v>29</v>
      </c>
      <c r="G923" t="s">
        <v>115</v>
      </c>
      <c r="H923" t="s">
        <v>116</v>
      </c>
      <c r="I923" t="s">
        <v>117</v>
      </c>
      <c r="J923" t="s">
        <v>118</v>
      </c>
      <c r="K923" t="s">
        <v>333</v>
      </c>
      <c r="L923" t="s">
        <v>334</v>
      </c>
      <c r="M923" t="s">
        <v>335</v>
      </c>
      <c r="N923" t="s">
        <v>336</v>
      </c>
      <c r="O923" t="s">
        <v>184</v>
      </c>
      <c r="P923" t="s">
        <v>342</v>
      </c>
      <c r="Q923" t="s">
        <v>55</v>
      </c>
      <c r="R923" t="s">
        <v>346</v>
      </c>
      <c r="S923" t="s">
        <v>47</v>
      </c>
      <c r="T923" t="s">
        <v>48</v>
      </c>
      <c r="U923" t="s">
        <v>4603</v>
      </c>
      <c r="V923">
        <v>100000000</v>
      </c>
      <c r="W923">
        <v>0</v>
      </c>
      <c r="Y923">
        <v>0</v>
      </c>
      <c r="Z923">
        <v>0</v>
      </c>
      <c r="AA923">
        <v>0</v>
      </c>
      <c r="AB923">
        <v>100000000</v>
      </c>
      <c r="AC923" t="s">
        <v>4569</v>
      </c>
      <c r="AD923" t="s">
        <v>4604</v>
      </c>
      <c r="AE923" t="s">
        <v>4605</v>
      </c>
      <c r="AF923" t="s">
        <v>4606</v>
      </c>
      <c r="AG923" t="s">
        <v>44</v>
      </c>
      <c r="AJ923" t="s">
        <v>1311</v>
      </c>
      <c r="AK923" t="s">
        <v>1312</v>
      </c>
      <c r="AL923" t="s">
        <v>1336</v>
      </c>
      <c r="AM923" t="s">
        <v>1314</v>
      </c>
    </row>
    <row r="924" spans="1:39" x14ac:dyDescent="0.3">
      <c r="A924" t="s">
        <v>24</v>
      </c>
      <c r="B924" t="s">
        <v>25</v>
      </c>
      <c r="C924" t="s">
        <v>26</v>
      </c>
      <c r="D924" t="s">
        <v>27</v>
      </c>
      <c r="E924" t="s">
        <v>28</v>
      </c>
      <c r="F924" t="s">
        <v>29</v>
      </c>
      <c r="G924" t="s">
        <v>115</v>
      </c>
      <c r="H924" t="s">
        <v>116</v>
      </c>
      <c r="I924" t="s">
        <v>117</v>
      </c>
      <c r="J924" t="s">
        <v>118</v>
      </c>
      <c r="K924" t="s">
        <v>333</v>
      </c>
      <c r="L924" t="s">
        <v>334</v>
      </c>
      <c r="M924" t="s">
        <v>335</v>
      </c>
      <c r="N924" t="s">
        <v>336</v>
      </c>
      <c r="O924" t="s">
        <v>184</v>
      </c>
      <c r="P924" t="s">
        <v>342</v>
      </c>
      <c r="Q924" t="s">
        <v>55</v>
      </c>
      <c r="R924" t="s">
        <v>346</v>
      </c>
      <c r="S924" t="s">
        <v>72</v>
      </c>
      <c r="T924" t="s">
        <v>73</v>
      </c>
      <c r="U924" t="s">
        <v>4607</v>
      </c>
      <c r="V924">
        <v>3000000</v>
      </c>
      <c r="W924">
        <v>0</v>
      </c>
      <c r="Y924">
        <v>0</v>
      </c>
      <c r="Z924">
        <v>0</v>
      </c>
      <c r="AA924">
        <v>0</v>
      </c>
      <c r="AB924">
        <v>3000000</v>
      </c>
      <c r="AC924" t="s">
        <v>4569</v>
      </c>
      <c r="AD924" t="s">
        <v>4608</v>
      </c>
      <c r="AE924" t="s">
        <v>4609</v>
      </c>
      <c r="AF924" t="s">
        <v>4610</v>
      </c>
      <c r="AG924" t="s">
        <v>44</v>
      </c>
      <c r="AJ924" t="s">
        <v>1311</v>
      </c>
      <c r="AK924" t="s">
        <v>1312</v>
      </c>
      <c r="AL924" t="s">
        <v>1336</v>
      </c>
      <c r="AM924" t="s">
        <v>1314</v>
      </c>
    </row>
    <row r="925" spans="1:39" x14ac:dyDescent="0.3">
      <c r="A925" t="s">
        <v>24</v>
      </c>
      <c r="B925" t="s">
        <v>25</v>
      </c>
      <c r="C925" t="s">
        <v>26</v>
      </c>
      <c r="D925" t="s">
        <v>27</v>
      </c>
      <c r="E925" t="s">
        <v>28</v>
      </c>
      <c r="F925" t="s">
        <v>29</v>
      </c>
      <c r="G925" t="s">
        <v>115</v>
      </c>
      <c r="H925" t="s">
        <v>116</v>
      </c>
      <c r="I925" t="s">
        <v>117</v>
      </c>
      <c r="J925" t="s">
        <v>118</v>
      </c>
      <c r="K925" t="s">
        <v>333</v>
      </c>
      <c r="L925" t="s">
        <v>334</v>
      </c>
      <c r="M925" t="s">
        <v>335</v>
      </c>
      <c r="N925" t="s">
        <v>336</v>
      </c>
      <c r="O925" t="s">
        <v>122</v>
      </c>
      <c r="P925" t="s">
        <v>347</v>
      </c>
      <c r="Q925" t="s">
        <v>40</v>
      </c>
      <c r="R925" t="s">
        <v>348</v>
      </c>
      <c r="S925" t="s">
        <v>42</v>
      </c>
      <c r="T925" t="s">
        <v>43</v>
      </c>
      <c r="U925" t="s">
        <v>4611</v>
      </c>
      <c r="V925">
        <v>17250000</v>
      </c>
      <c r="W925">
        <v>0</v>
      </c>
      <c r="Y925">
        <v>0</v>
      </c>
      <c r="Z925">
        <v>0</v>
      </c>
      <c r="AA925">
        <v>0</v>
      </c>
      <c r="AB925">
        <v>17250000</v>
      </c>
      <c r="AC925" t="s">
        <v>4612</v>
      </c>
      <c r="AD925" t="s">
        <v>4613</v>
      </c>
      <c r="AE925" t="s">
        <v>4614</v>
      </c>
      <c r="AF925" t="s">
        <v>4615</v>
      </c>
      <c r="AG925" t="s">
        <v>98</v>
      </c>
      <c r="AH925" t="s">
        <v>168</v>
      </c>
      <c r="AI925" t="s">
        <v>169</v>
      </c>
      <c r="AJ925" t="s">
        <v>1311</v>
      </c>
      <c r="AK925" t="s">
        <v>1312</v>
      </c>
      <c r="AL925" t="s">
        <v>1313</v>
      </c>
      <c r="AM925" t="s">
        <v>1314</v>
      </c>
    </row>
    <row r="926" spans="1:39" x14ac:dyDescent="0.3">
      <c r="A926" t="s">
        <v>24</v>
      </c>
      <c r="B926" t="s">
        <v>25</v>
      </c>
      <c r="C926" t="s">
        <v>26</v>
      </c>
      <c r="D926" t="s">
        <v>27</v>
      </c>
      <c r="E926" t="s">
        <v>28</v>
      </c>
      <c r="F926" t="s">
        <v>29</v>
      </c>
      <c r="G926" t="s">
        <v>115</v>
      </c>
      <c r="H926" t="s">
        <v>116</v>
      </c>
      <c r="I926" t="s">
        <v>117</v>
      </c>
      <c r="J926" t="s">
        <v>118</v>
      </c>
      <c r="K926" t="s">
        <v>333</v>
      </c>
      <c r="L926" t="s">
        <v>334</v>
      </c>
      <c r="M926" t="s">
        <v>335</v>
      </c>
      <c r="N926" t="s">
        <v>336</v>
      </c>
      <c r="O926" t="s">
        <v>122</v>
      </c>
      <c r="P926" t="s">
        <v>347</v>
      </c>
      <c r="Q926" t="s">
        <v>40</v>
      </c>
      <c r="R926" t="s">
        <v>348</v>
      </c>
      <c r="S926" t="s">
        <v>42</v>
      </c>
      <c r="T926" t="s">
        <v>43</v>
      </c>
      <c r="U926" t="s">
        <v>4616</v>
      </c>
      <c r="V926">
        <v>12000000</v>
      </c>
      <c r="W926">
        <v>0</v>
      </c>
      <c r="Y926">
        <v>0</v>
      </c>
      <c r="Z926">
        <v>0</v>
      </c>
      <c r="AA926">
        <v>0</v>
      </c>
      <c r="AB926">
        <v>12000000</v>
      </c>
      <c r="AC926" t="s">
        <v>4612</v>
      </c>
      <c r="AD926" t="s">
        <v>4613</v>
      </c>
      <c r="AE926" t="s">
        <v>4617</v>
      </c>
      <c r="AF926" t="s">
        <v>4618</v>
      </c>
      <c r="AG926" t="s">
        <v>98</v>
      </c>
      <c r="AH926" t="s">
        <v>168</v>
      </c>
      <c r="AI926" t="s">
        <v>169</v>
      </c>
      <c r="AJ926" t="s">
        <v>1311</v>
      </c>
      <c r="AK926" t="s">
        <v>1312</v>
      </c>
      <c r="AL926" t="s">
        <v>1313</v>
      </c>
      <c r="AM926" t="s">
        <v>1314</v>
      </c>
    </row>
    <row r="927" spans="1:39" x14ac:dyDescent="0.3">
      <c r="A927" t="s">
        <v>24</v>
      </c>
      <c r="B927" t="s">
        <v>25</v>
      </c>
      <c r="C927" t="s">
        <v>26</v>
      </c>
      <c r="D927" t="s">
        <v>27</v>
      </c>
      <c r="E927" t="s">
        <v>28</v>
      </c>
      <c r="F927" t="s">
        <v>29</v>
      </c>
      <c r="G927" t="s">
        <v>115</v>
      </c>
      <c r="H927" t="s">
        <v>116</v>
      </c>
      <c r="I927" t="s">
        <v>117</v>
      </c>
      <c r="J927" t="s">
        <v>118</v>
      </c>
      <c r="K927" t="s">
        <v>333</v>
      </c>
      <c r="L927" t="s">
        <v>334</v>
      </c>
      <c r="M927" t="s">
        <v>335</v>
      </c>
      <c r="N927" t="s">
        <v>336</v>
      </c>
      <c r="O927" t="s">
        <v>122</v>
      </c>
      <c r="P927" t="s">
        <v>347</v>
      </c>
      <c r="Q927" t="s">
        <v>40</v>
      </c>
      <c r="R927" t="s">
        <v>348</v>
      </c>
      <c r="S927" t="s">
        <v>42</v>
      </c>
      <c r="T927" t="s">
        <v>43</v>
      </c>
      <c r="U927" t="s">
        <v>4619</v>
      </c>
      <c r="V927">
        <v>12000000</v>
      </c>
      <c r="W927">
        <v>0</v>
      </c>
      <c r="Y927">
        <v>0</v>
      </c>
      <c r="Z927">
        <v>0</v>
      </c>
      <c r="AA927">
        <v>0</v>
      </c>
      <c r="AB927">
        <v>12000000</v>
      </c>
      <c r="AC927" t="s">
        <v>4612</v>
      </c>
      <c r="AD927" t="s">
        <v>4613</v>
      </c>
      <c r="AE927" t="s">
        <v>4620</v>
      </c>
      <c r="AF927" t="s">
        <v>4621</v>
      </c>
      <c r="AG927" t="s">
        <v>98</v>
      </c>
      <c r="AH927" t="s">
        <v>168</v>
      </c>
      <c r="AI927" t="s">
        <v>169</v>
      </c>
      <c r="AJ927" t="s">
        <v>1311</v>
      </c>
      <c r="AK927" t="s">
        <v>1312</v>
      </c>
      <c r="AL927" t="s">
        <v>1313</v>
      </c>
      <c r="AM927" t="s">
        <v>1314</v>
      </c>
    </row>
    <row r="928" spans="1:39" x14ac:dyDescent="0.3">
      <c r="A928" t="s">
        <v>24</v>
      </c>
      <c r="B928" t="s">
        <v>25</v>
      </c>
      <c r="C928" t="s">
        <v>26</v>
      </c>
      <c r="D928" t="s">
        <v>27</v>
      </c>
      <c r="E928" t="s">
        <v>28</v>
      </c>
      <c r="F928" t="s">
        <v>29</v>
      </c>
      <c r="G928" t="s">
        <v>115</v>
      </c>
      <c r="H928" t="s">
        <v>116</v>
      </c>
      <c r="I928" t="s">
        <v>117</v>
      </c>
      <c r="J928" t="s">
        <v>118</v>
      </c>
      <c r="K928" t="s">
        <v>333</v>
      </c>
      <c r="L928" t="s">
        <v>334</v>
      </c>
      <c r="M928" t="s">
        <v>335</v>
      </c>
      <c r="N928" t="s">
        <v>336</v>
      </c>
      <c r="O928" t="s">
        <v>122</v>
      </c>
      <c r="P928" t="s">
        <v>347</v>
      </c>
      <c r="Q928" t="s">
        <v>40</v>
      </c>
      <c r="R928" t="s">
        <v>348</v>
      </c>
      <c r="S928" t="s">
        <v>42</v>
      </c>
      <c r="T928" t="s">
        <v>43</v>
      </c>
      <c r="U928" t="s">
        <v>4622</v>
      </c>
      <c r="V928">
        <v>8000000</v>
      </c>
      <c r="W928">
        <v>0</v>
      </c>
      <c r="Y928">
        <v>0</v>
      </c>
      <c r="Z928">
        <v>0</v>
      </c>
      <c r="AA928">
        <v>0</v>
      </c>
      <c r="AB928">
        <v>8000000</v>
      </c>
      <c r="AC928" t="s">
        <v>4612</v>
      </c>
      <c r="AD928" t="s">
        <v>4613</v>
      </c>
      <c r="AE928" t="s">
        <v>4623</v>
      </c>
      <c r="AF928" t="s">
        <v>4624</v>
      </c>
      <c r="AG928" t="s">
        <v>98</v>
      </c>
      <c r="AH928" t="s">
        <v>168</v>
      </c>
      <c r="AI928" t="s">
        <v>169</v>
      </c>
      <c r="AJ928" t="s">
        <v>1311</v>
      </c>
      <c r="AK928" t="s">
        <v>1312</v>
      </c>
      <c r="AL928" t="s">
        <v>1313</v>
      </c>
      <c r="AM928" t="s">
        <v>1314</v>
      </c>
    </row>
    <row r="929" spans="1:39" x14ac:dyDescent="0.3">
      <c r="A929" t="s">
        <v>24</v>
      </c>
      <c r="B929" t="s">
        <v>25</v>
      </c>
      <c r="C929" t="s">
        <v>26</v>
      </c>
      <c r="D929" t="s">
        <v>27</v>
      </c>
      <c r="E929" t="s">
        <v>28</v>
      </c>
      <c r="F929" t="s">
        <v>29</v>
      </c>
      <c r="G929" t="s">
        <v>115</v>
      </c>
      <c r="H929" t="s">
        <v>116</v>
      </c>
      <c r="I929" t="s">
        <v>117</v>
      </c>
      <c r="J929" t="s">
        <v>118</v>
      </c>
      <c r="K929" t="s">
        <v>333</v>
      </c>
      <c r="L929" t="s">
        <v>334</v>
      </c>
      <c r="M929" t="s">
        <v>335</v>
      </c>
      <c r="N929" t="s">
        <v>336</v>
      </c>
      <c r="O929" t="s">
        <v>122</v>
      </c>
      <c r="P929" t="s">
        <v>347</v>
      </c>
      <c r="Q929" t="s">
        <v>40</v>
      </c>
      <c r="R929" t="s">
        <v>348</v>
      </c>
      <c r="S929" t="s">
        <v>42</v>
      </c>
      <c r="T929" t="s">
        <v>43</v>
      </c>
      <c r="U929" t="s">
        <v>4625</v>
      </c>
      <c r="V929">
        <v>9500000</v>
      </c>
      <c r="W929">
        <v>0</v>
      </c>
      <c r="Y929">
        <v>0</v>
      </c>
      <c r="Z929">
        <v>0</v>
      </c>
      <c r="AA929">
        <v>0</v>
      </c>
      <c r="AB929">
        <v>9500000</v>
      </c>
      <c r="AC929" t="s">
        <v>4612</v>
      </c>
      <c r="AD929" t="s">
        <v>4613</v>
      </c>
      <c r="AE929" t="s">
        <v>4626</v>
      </c>
      <c r="AF929" t="s">
        <v>4627</v>
      </c>
      <c r="AG929" t="s">
        <v>98</v>
      </c>
      <c r="AH929" t="s">
        <v>168</v>
      </c>
      <c r="AI929" t="s">
        <v>169</v>
      </c>
      <c r="AJ929" t="s">
        <v>1311</v>
      </c>
      <c r="AK929" t="s">
        <v>1312</v>
      </c>
      <c r="AL929" t="s">
        <v>1313</v>
      </c>
      <c r="AM929" t="s">
        <v>1314</v>
      </c>
    </row>
    <row r="930" spans="1:39" x14ac:dyDescent="0.3">
      <c r="A930" t="s">
        <v>24</v>
      </c>
      <c r="B930" t="s">
        <v>25</v>
      </c>
      <c r="C930" t="s">
        <v>26</v>
      </c>
      <c r="D930" t="s">
        <v>27</v>
      </c>
      <c r="E930" t="s">
        <v>28</v>
      </c>
      <c r="F930" t="s">
        <v>29</v>
      </c>
      <c r="G930" t="s">
        <v>115</v>
      </c>
      <c r="H930" t="s">
        <v>116</v>
      </c>
      <c r="I930" t="s">
        <v>117</v>
      </c>
      <c r="J930" t="s">
        <v>118</v>
      </c>
      <c r="K930" t="s">
        <v>333</v>
      </c>
      <c r="L930" t="s">
        <v>334</v>
      </c>
      <c r="M930" t="s">
        <v>335</v>
      </c>
      <c r="N930" t="s">
        <v>336</v>
      </c>
      <c r="O930" t="s">
        <v>122</v>
      </c>
      <c r="P930" t="s">
        <v>347</v>
      </c>
      <c r="Q930" t="s">
        <v>40</v>
      </c>
      <c r="R930" t="s">
        <v>348</v>
      </c>
      <c r="S930" t="s">
        <v>83</v>
      </c>
      <c r="T930" t="s">
        <v>84</v>
      </c>
      <c r="U930" t="s">
        <v>4628</v>
      </c>
      <c r="V930">
        <v>1000000</v>
      </c>
      <c r="W930">
        <v>0</v>
      </c>
      <c r="Y930">
        <v>0</v>
      </c>
      <c r="Z930">
        <v>0</v>
      </c>
      <c r="AA930">
        <v>0</v>
      </c>
      <c r="AB930">
        <v>1000000</v>
      </c>
      <c r="AC930" t="s">
        <v>4612</v>
      </c>
      <c r="AD930" t="s">
        <v>4629</v>
      </c>
      <c r="AE930" t="s">
        <v>4630</v>
      </c>
      <c r="AF930" t="s">
        <v>4631</v>
      </c>
      <c r="AG930" t="s">
        <v>98</v>
      </c>
      <c r="AH930" t="s">
        <v>168</v>
      </c>
      <c r="AI930" t="s">
        <v>169</v>
      </c>
      <c r="AJ930" t="s">
        <v>1311</v>
      </c>
      <c r="AK930" t="s">
        <v>1312</v>
      </c>
      <c r="AL930" t="s">
        <v>1485</v>
      </c>
      <c r="AM930" t="s">
        <v>1314</v>
      </c>
    </row>
    <row r="931" spans="1:39" x14ac:dyDescent="0.3">
      <c r="A931" t="s">
        <v>24</v>
      </c>
      <c r="B931" t="s">
        <v>25</v>
      </c>
      <c r="C931" t="s">
        <v>26</v>
      </c>
      <c r="D931" t="s">
        <v>27</v>
      </c>
      <c r="E931" t="s">
        <v>28</v>
      </c>
      <c r="F931" t="s">
        <v>29</v>
      </c>
      <c r="G931" t="s">
        <v>115</v>
      </c>
      <c r="H931" t="s">
        <v>116</v>
      </c>
      <c r="I931" t="s">
        <v>117</v>
      </c>
      <c r="J931" t="s">
        <v>118</v>
      </c>
      <c r="K931" t="s">
        <v>333</v>
      </c>
      <c r="L931" t="s">
        <v>334</v>
      </c>
      <c r="M931" t="s">
        <v>335</v>
      </c>
      <c r="N931" t="s">
        <v>336</v>
      </c>
      <c r="O931" t="s">
        <v>122</v>
      </c>
      <c r="P931" t="s">
        <v>347</v>
      </c>
      <c r="Q931" t="s">
        <v>40</v>
      </c>
      <c r="R931" t="s">
        <v>348</v>
      </c>
      <c r="S931" t="s">
        <v>47</v>
      </c>
      <c r="T931" t="s">
        <v>48</v>
      </c>
      <c r="U931" t="s">
        <v>4632</v>
      </c>
      <c r="V931">
        <v>130000000</v>
      </c>
      <c r="W931">
        <v>0</v>
      </c>
      <c r="Y931">
        <v>0</v>
      </c>
      <c r="Z931">
        <v>0</v>
      </c>
      <c r="AA931">
        <v>0</v>
      </c>
      <c r="AB931">
        <v>130000000</v>
      </c>
      <c r="AC931" t="s">
        <v>4612</v>
      </c>
      <c r="AD931" t="s">
        <v>4633</v>
      </c>
      <c r="AE931" t="s">
        <v>4634</v>
      </c>
      <c r="AF931" t="s">
        <v>4635</v>
      </c>
      <c r="AG931" t="s">
        <v>98</v>
      </c>
      <c r="AH931" t="s">
        <v>168</v>
      </c>
      <c r="AI931" t="s">
        <v>169</v>
      </c>
      <c r="AJ931" t="s">
        <v>1311</v>
      </c>
      <c r="AK931" t="s">
        <v>1312</v>
      </c>
      <c r="AL931" t="s">
        <v>1336</v>
      </c>
      <c r="AM931" t="s">
        <v>1314</v>
      </c>
    </row>
    <row r="932" spans="1:39" x14ac:dyDescent="0.3">
      <c r="A932" t="s">
        <v>24</v>
      </c>
      <c r="B932" t="s">
        <v>25</v>
      </c>
      <c r="C932" t="s">
        <v>26</v>
      </c>
      <c r="D932" t="s">
        <v>27</v>
      </c>
      <c r="E932" t="s">
        <v>28</v>
      </c>
      <c r="F932" t="s">
        <v>29</v>
      </c>
      <c r="G932" t="s">
        <v>115</v>
      </c>
      <c r="H932" t="s">
        <v>116</v>
      </c>
      <c r="I932" t="s">
        <v>117</v>
      </c>
      <c r="J932" t="s">
        <v>118</v>
      </c>
      <c r="K932" t="s">
        <v>333</v>
      </c>
      <c r="L932" t="s">
        <v>334</v>
      </c>
      <c r="M932" t="s">
        <v>335</v>
      </c>
      <c r="N932" t="s">
        <v>336</v>
      </c>
      <c r="O932" t="s">
        <v>122</v>
      </c>
      <c r="P932" t="s">
        <v>347</v>
      </c>
      <c r="Q932" t="s">
        <v>51</v>
      </c>
      <c r="R932" t="s">
        <v>349</v>
      </c>
      <c r="S932" t="s">
        <v>42</v>
      </c>
      <c r="T932" t="s">
        <v>43</v>
      </c>
      <c r="U932" t="s">
        <v>4636</v>
      </c>
      <c r="V932">
        <v>26250000</v>
      </c>
      <c r="W932">
        <v>0</v>
      </c>
      <c r="Y932">
        <v>0</v>
      </c>
      <c r="Z932">
        <v>0</v>
      </c>
      <c r="AA932">
        <v>0</v>
      </c>
      <c r="AB932">
        <v>26250000</v>
      </c>
      <c r="AC932" t="s">
        <v>4637</v>
      </c>
      <c r="AD932" t="s">
        <v>4638</v>
      </c>
      <c r="AE932" t="s">
        <v>4639</v>
      </c>
      <c r="AF932" t="s">
        <v>4640</v>
      </c>
      <c r="AG932" t="s">
        <v>98</v>
      </c>
      <c r="AH932" t="s">
        <v>168</v>
      </c>
      <c r="AI932" t="s">
        <v>169</v>
      </c>
      <c r="AJ932" t="s">
        <v>1311</v>
      </c>
      <c r="AK932" t="s">
        <v>1312</v>
      </c>
      <c r="AL932" t="s">
        <v>1313</v>
      </c>
      <c r="AM932" t="s">
        <v>1314</v>
      </c>
    </row>
    <row r="933" spans="1:39" x14ac:dyDescent="0.3">
      <c r="A933" t="s">
        <v>24</v>
      </c>
      <c r="B933" t="s">
        <v>25</v>
      </c>
      <c r="C933" t="s">
        <v>26</v>
      </c>
      <c r="D933" t="s">
        <v>27</v>
      </c>
      <c r="E933" t="s">
        <v>28</v>
      </c>
      <c r="F933" t="s">
        <v>29</v>
      </c>
      <c r="G933" t="s">
        <v>115</v>
      </c>
      <c r="H933" t="s">
        <v>116</v>
      </c>
      <c r="I933" t="s">
        <v>117</v>
      </c>
      <c r="J933" t="s">
        <v>118</v>
      </c>
      <c r="K933" t="s">
        <v>333</v>
      </c>
      <c r="L933" t="s">
        <v>334</v>
      </c>
      <c r="M933" t="s">
        <v>335</v>
      </c>
      <c r="N933" t="s">
        <v>336</v>
      </c>
      <c r="O933" t="s">
        <v>122</v>
      </c>
      <c r="P933" t="s">
        <v>347</v>
      </c>
      <c r="Q933" t="s">
        <v>51</v>
      </c>
      <c r="R933" t="s">
        <v>349</v>
      </c>
      <c r="S933" t="s">
        <v>42</v>
      </c>
      <c r="T933" t="s">
        <v>43</v>
      </c>
      <c r="U933" t="s">
        <v>4641</v>
      </c>
      <c r="V933">
        <v>12000000</v>
      </c>
      <c r="W933">
        <v>0</v>
      </c>
      <c r="Y933">
        <v>0</v>
      </c>
      <c r="Z933">
        <v>0</v>
      </c>
      <c r="AA933">
        <v>0</v>
      </c>
      <c r="AB933">
        <v>12000000</v>
      </c>
      <c r="AC933" t="s">
        <v>4637</v>
      </c>
      <c r="AD933" t="s">
        <v>4638</v>
      </c>
      <c r="AE933" t="s">
        <v>4642</v>
      </c>
      <c r="AF933" t="s">
        <v>4643</v>
      </c>
      <c r="AG933" t="s">
        <v>98</v>
      </c>
      <c r="AH933" t="s">
        <v>168</v>
      </c>
      <c r="AI933" t="s">
        <v>169</v>
      </c>
      <c r="AJ933" t="s">
        <v>1311</v>
      </c>
      <c r="AK933" t="s">
        <v>1312</v>
      </c>
      <c r="AL933" t="s">
        <v>1313</v>
      </c>
      <c r="AM933" t="s">
        <v>1314</v>
      </c>
    </row>
    <row r="934" spans="1:39" x14ac:dyDescent="0.3">
      <c r="A934" t="s">
        <v>24</v>
      </c>
      <c r="B934" t="s">
        <v>25</v>
      </c>
      <c r="C934" t="s">
        <v>26</v>
      </c>
      <c r="D934" t="s">
        <v>27</v>
      </c>
      <c r="E934" t="s">
        <v>28</v>
      </c>
      <c r="F934" t="s">
        <v>29</v>
      </c>
      <c r="G934" t="s">
        <v>115</v>
      </c>
      <c r="H934" t="s">
        <v>116</v>
      </c>
      <c r="I934" t="s">
        <v>117</v>
      </c>
      <c r="J934" t="s">
        <v>118</v>
      </c>
      <c r="K934" t="s">
        <v>333</v>
      </c>
      <c r="L934" t="s">
        <v>334</v>
      </c>
      <c r="M934" t="s">
        <v>335</v>
      </c>
      <c r="N934" t="s">
        <v>336</v>
      </c>
      <c r="O934" t="s">
        <v>122</v>
      </c>
      <c r="P934" t="s">
        <v>347</v>
      </c>
      <c r="Q934" t="s">
        <v>51</v>
      </c>
      <c r="R934" t="s">
        <v>349</v>
      </c>
      <c r="S934" t="s">
        <v>42</v>
      </c>
      <c r="T934" t="s">
        <v>43</v>
      </c>
      <c r="U934" t="s">
        <v>4644</v>
      </c>
      <c r="V934">
        <v>12000000</v>
      </c>
      <c r="W934">
        <v>0</v>
      </c>
      <c r="Y934">
        <v>0</v>
      </c>
      <c r="Z934">
        <v>0</v>
      </c>
      <c r="AA934">
        <v>0</v>
      </c>
      <c r="AB934">
        <v>12000000</v>
      </c>
      <c r="AC934" t="s">
        <v>4637</v>
      </c>
      <c r="AD934" t="s">
        <v>4638</v>
      </c>
      <c r="AE934" t="s">
        <v>4645</v>
      </c>
      <c r="AF934" t="s">
        <v>4646</v>
      </c>
      <c r="AG934" t="s">
        <v>98</v>
      </c>
      <c r="AH934" t="s">
        <v>168</v>
      </c>
      <c r="AI934" t="s">
        <v>169</v>
      </c>
      <c r="AJ934" t="s">
        <v>1311</v>
      </c>
      <c r="AK934" t="s">
        <v>1312</v>
      </c>
      <c r="AL934" t="s">
        <v>1313</v>
      </c>
      <c r="AM934" t="s">
        <v>1314</v>
      </c>
    </row>
    <row r="935" spans="1:39" x14ac:dyDescent="0.3">
      <c r="A935" t="s">
        <v>24</v>
      </c>
      <c r="B935" t="s">
        <v>25</v>
      </c>
      <c r="C935" t="s">
        <v>26</v>
      </c>
      <c r="D935" t="s">
        <v>27</v>
      </c>
      <c r="E935" t="s">
        <v>28</v>
      </c>
      <c r="F935" t="s">
        <v>29</v>
      </c>
      <c r="G935" t="s">
        <v>115</v>
      </c>
      <c r="H935" t="s">
        <v>116</v>
      </c>
      <c r="I935" t="s">
        <v>117</v>
      </c>
      <c r="J935" t="s">
        <v>118</v>
      </c>
      <c r="K935" t="s">
        <v>333</v>
      </c>
      <c r="L935" t="s">
        <v>334</v>
      </c>
      <c r="M935" t="s">
        <v>335</v>
      </c>
      <c r="N935" t="s">
        <v>336</v>
      </c>
      <c r="O935" t="s">
        <v>122</v>
      </c>
      <c r="P935" t="s">
        <v>347</v>
      </c>
      <c r="Q935" t="s">
        <v>51</v>
      </c>
      <c r="R935" t="s">
        <v>349</v>
      </c>
      <c r="S935" t="s">
        <v>42</v>
      </c>
      <c r="T935" t="s">
        <v>43</v>
      </c>
      <c r="U935" t="s">
        <v>4647</v>
      </c>
      <c r="V935">
        <v>8000000</v>
      </c>
      <c r="W935">
        <v>0</v>
      </c>
      <c r="Y935">
        <v>0</v>
      </c>
      <c r="Z935">
        <v>0</v>
      </c>
      <c r="AA935">
        <v>0</v>
      </c>
      <c r="AB935">
        <v>8000000</v>
      </c>
      <c r="AC935" t="s">
        <v>4637</v>
      </c>
      <c r="AD935" t="s">
        <v>4638</v>
      </c>
      <c r="AE935" t="s">
        <v>4648</v>
      </c>
      <c r="AF935" t="s">
        <v>4649</v>
      </c>
      <c r="AG935" t="s">
        <v>98</v>
      </c>
      <c r="AH935" t="s">
        <v>168</v>
      </c>
      <c r="AI935" t="s">
        <v>169</v>
      </c>
      <c r="AJ935" t="s">
        <v>1311</v>
      </c>
      <c r="AK935" t="s">
        <v>1312</v>
      </c>
      <c r="AL935" t="s">
        <v>1313</v>
      </c>
      <c r="AM935" t="s">
        <v>1314</v>
      </c>
    </row>
    <row r="936" spans="1:39" x14ac:dyDescent="0.3">
      <c r="A936" t="s">
        <v>24</v>
      </c>
      <c r="B936" t="s">
        <v>25</v>
      </c>
      <c r="C936" t="s">
        <v>26</v>
      </c>
      <c r="D936" t="s">
        <v>27</v>
      </c>
      <c r="E936" t="s">
        <v>28</v>
      </c>
      <c r="F936" t="s">
        <v>29</v>
      </c>
      <c r="G936" t="s">
        <v>115</v>
      </c>
      <c r="H936" t="s">
        <v>116</v>
      </c>
      <c r="I936" t="s">
        <v>117</v>
      </c>
      <c r="J936" t="s">
        <v>118</v>
      </c>
      <c r="K936" t="s">
        <v>333</v>
      </c>
      <c r="L936" t="s">
        <v>334</v>
      </c>
      <c r="M936" t="s">
        <v>335</v>
      </c>
      <c r="N936" t="s">
        <v>336</v>
      </c>
      <c r="O936" t="s">
        <v>122</v>
      </c>
      <c r="P936" t="s">
        <v>347</v>
      </c>
      <c r="Q936" t="s">
        <v>51</v>
      </c>
      <c r="R936" t="s">
        <v>349</v>
      </c>
      <c r="S936" t="s">
        <v>42</v>
      </c>
      <c r="T936" t="s">
        <v>43</v>
      </c>
      <c r="U936" t="s">
        <v>4650</v>
      </c>
      <c r="V936">
        <v>10000000</v>
      </c>
      <c r="W936">
        <v>0</v>
      </c>
      <c r="Y936">
        <v>0</v>
      </c>
      <c r="Z936">
        <v>0</v>
      </c>
      <c r="AA936">
        <v>0</v>
      </c>
      <c r="AB936">
        <v>10000000</v>
      </c>
      <c r="AC936" t="s">
        <v>4637</v>
      </c>
      <c r="AD936" t="s">
        <v>4638</v>
      </c>
      <c r="AE936" t="s">
        <v>4651</v>
      </c>
      <c r="AF936" t="s">
        <v>4652</v>
      </c>
      <c r="AG936" t="s">
        <v>98</v>
      </c>
      <c r="AH936" t="s">
        <v>168</v>
      </c>
      <c r="AI936" t="s">
        <v>169</v>
      </c>
      <c r="AJ936" t="s">
        <v>1311</v>
      </c>
      <c r="AK936" t="s">
        <v>1312</v>
      </c>
      <c r="AL936" t="s">
        <v>1313</v>
      </c>
      <c r="AM936" t="s">
        <v>1314</v>
      </c>
    </row>
    <row r="937" spans="1:39" x14ac:dyDescent="0.3">
      <c r="A937" t="s">
        <v>24</v>
      </c>
      <c r="B937" t="s">
        <v>25</v>
      </c>
      <c r="C937" t="s">
        <v>26</v>
      </c>
      <c r="D937" t="s">
        <v>27</v>
      </c>
      <c r="E937" t="s">
        <v>28</v>
      </c>
      <c r="F937" t="s">
        <v>29</v>
      </c>
      <c r="G937" t="s">
        <v>115</v>
      </c>
      <c r="H937" t="s">
        <v>116</v>
      </c>
      <c r="I937" t="s">
        <v>117</v>
      </c>
      <c r="J937" t="s">
        <v>118</v>
      </c>
      <c r="K937" t="s">
        <v>333</v>
      </c>
      <c r="L937" t="s">
        <v>334</v>
      </c>
      <c r="M937" t="s">
        <v>335</v>
      </c>
      <c r="N937" t="s">
        <v>336</v>
      </c>
      <c r="O937" t="s">
        <v>122</v>
      </c>
      <c r="P937" t="s">
        <v>347</v>
      </c>
      <c r="Q937" t="s">
        <v>51</v>
      </c>
      <c r="R937" t="s">
        <v>349</v>
      </c>
      <c r="S937" t="s">
        <v>83</v>
      </c>
      <c r="T937" t="s">
        <v>84</v>
      </c>
      <c r="U937" t="s">
        <v>4653</v>
      </c>
      <c r="V937">
        <v>1000000</v>
      </c>
      <c r="W937">
        <v>0</v>
      </c>
      <c r="Y937">
        <v>0</v>
      </c>
      <c r="Z937">
        <v>0</v>
      </c>
      <c r="AA937">
        <v>0</v>
      </c>
      <c r="AB937">
        <v>1000000</v>
      </c>
      <c r="AC937" t="s">
        <v>4637</v>
      </c>
      <c r="AD937" t="s">
        <v>4654</v>
      </c>
      <c r="AE937" t="s">
        <v>4655</v>
      </c>
      <c r="AF937" t="s">
        <v>4656</v>
      </c>
      <c r="AG937" t="s">
        <v>98</v>
      </c>
      <c r="AH937" t="s">
        <v>168</v>
      </c>
      <c r="AI937" t="s">
        <v>169</v>
      </c>
      <c r="AJ937" t="s">
        <v>1311</v>
      </c>
      <c r="AK937" t="s">
        <v>1312</v>
      </c>
      <c r="AL937" t="s">
        <v>1485</v>
      </c>
      <c r="AM937" t="s">
        <v>1314</v>
      </c>
    </row>
    <row r="938" spans="1:39" x14ac:dyDescent="0.3">
      <c r="A938" t="s">
        <v>24</v>
      </c>
      <c r="B938" t="s">
        <v>25</v>
      </c>
      <c r="C938" t="s">
        <v>26</v>
      </c>
      <c r="D938" t="s">
        <v>27</v>
      </c>
      <c r="E938" t="s">
        <v>28</v>
      </c>
      <c r="F938" t="s">
        <v>29</v>
      </c>
      <c r="G938" t="s">
        <v>115</v>
      </c>
      <c r="H938" t="s">
        <v>116</v>
      </c>
      <c r="I938" t="s">
        <v>117</v>
      </c>
      <c r="J938" t="s">
        <v>118</v>
      </c>
      <c r="K938" t="s">
        <v>333</v>
      </c>
      <c r="L938" t="s">
        <v>334</v>
      </c>
      <c r="M938" t="s">
        <v>335</v>
      </c>
      <c r="N938" t="s">
        <v>336</v>
      </c>
      <c r="O938" t="s">
        <v>122</v>
      </c>
      <c r="P938" t="s">
        <v>347</v>
      </c>
      <c r="Q938" t="s">
        <v>51</v>
      </c>
      <c r="R938" t="s">
        <v>349</v>
      </c>
      <c r="S938" t="s">
        <v>45</v>
      </c>
      <c r="T938" t="s">
        <v>46</v>
      </c>
      <c r="U938" t="s">
        <v>4657</v>
      </c>
      <c r="V938">
        <v>4000000</v>
      </c>
      <c r="W938">
        <v>0</v>
      </c>
      <c r="Y938">
        <v>0</v>
      </c>
      <c r="Z938">
        <v>0</v>
      </c>
      <c r="AA938">
        <v>0</v>
      </c>
      <c r="AB938">
        <v>4000000</v>
      </c>
      <c r="AC938" t="s">
        <v>4637</v>
      </c>
      <c r="AD938" t="s">
        <v>4658</v>
      </c>
      <c r="AE938" t="s">
        <v>4659</v>
      </c>
      <c r="AF938" t="s">
        <v>4660</v>
      </c>
      <c r="AG938" t="s">
        <v>98</v>
      </c>
      <c r="AH938" t="s">
        <v>168</v>
      </c>
      <c r="AI938" t="s">
        <v>169</v>
      </c>
      <c r="AJ938" t="s">
        <v>1311</v>
      </c>
      <c r="AK938" t="s">
        <v>1312</v>
      </c>
      <c r="AL938" t="s">
        <v>1331</v>
      </c>
      <c r="AM938" t="s">
        <v>1314</v>
      </c>
    </row>
    <row r="939" spans="1:39" x14ac:dyDescent="0.3">
      <c r="A939" t="s">
        <v>24</v>
      </c>
      <c r="B939" t="s">
        <v>25</v>
      </c>
      <c r="C939" t="s">
        <v>26</v>
      </c>
      <c r="D939" t="s">
        <v>27</v>
      </c>
      <c r="E939" t="s">
        <v>28</v>
      </c>
      <c r="F939" t="s">
        <v>29</v>
      </c>
      <c r="G939" t="s">
        <v>115</v>
      </c>
      <c r="H939" t="s">
        <v>116</v>
      </c>
      <c r="I939" t="s">
        <v>117</v>
      </c>
      <c r="J939" t="s">
        <v>118</v>
      </c>
      <c r="K939" t="s">
        <v>333</v>
      </c>
      <c r="L939" t="s">
        <v>334</v>
      </c>
      <c r="M939" t="s">
        <v>335</v>
      </c>
      <c r="N939" t="s">
        <v>336</v>
      </c>
      <c r="O939" t="s">
        <v>122</v>
      </c>
      <c r="P939" t="s">
        <v>347</v>
      </c>
      <c r="Q939" t="s">
        <v>51</v>
      </c>
      <c r="R939" t="s">
        <v>349</v>
      </c>
      <c r="S939" t="s">
        <v>47</v>
      </c>
      <c r="T939" t="s">
        <v>48</v>
      </c>
      <c r="U939" t="s">
        <v>4661</v>
      </c>
      <c r="V939">
        <v>117000000</v>
      </c>
      <c r="W939">
        <v>0</v>
      </c>
      <c r="Y939">
        <v>0</v>
      </c>
      <c r="Z939">
        <v>0</v>
      </c>
      <c r="AA939">
        <v>0</v>
      </c>
      <c r="AB939">
        <v>117000000</v>
      </c>
      <c r="AC939" t="s">
        <v>4637</v>
      </c>
      <c r="AD939" t="s">
        <v>4662</v>
      </c>
      <c r="AE939" t="s">
        <v>4663</v>
      </c>
      <c r="AF939" t="s">
        <v>4664</v>
      </c>
      <c r="AG939" t="s">
        <v>98</v>
      </c>
      <c r="AH939" t="s">
        <v>168</v>
      </c>
      <c r="AI939" t="s">
        <v>169</v>
      </c>
      <c r="AJ939" t="s">
        <v>1311</v>
      </c>
      <c r="AK939" t="s">
        <v>1312</v>
      </c>
      <c r="AL939" t="s">
        <v>1336</v>
      </c>
      <c r="AM939" t="s">
        <v>1314</v>
      </c>
    </row>
    <row r="940" spans="1:39" x14ac:dyDescent="0.3">
      <c r="A940" t="s">
        <v>24</v>
      </c>
      <c r="B940" t="s">
        <v>25</v>
      </c>
      <c r="C940" t="s">
        <v>26</v>
      </c>
      <c r="D940" t="s">
        <v>27</v>
      </c>
      <c r="E940" t="s">
        <v>28</v>
      </c>
      <c r="F940" t="s">
        <v>29</v>
      </c>
      <c r="G940" t="s">
        <v>115</v>
      </c>
      <c r="H940" t="s">
        <v>116</v>
      </c>
      <c r="I940" t="s">
        <v>117</v>
      </c>
      <c r="J940" t="s">
        <v>118</v>
      </c>
      <c r="K940" t="s">
        <v>333</v>
      </c>
      <c r="L940" t="s">
        <v>334</v>
      </c>
      <c r="M940" t="s">
        <v>335</v>
      </c>
      <c r="N940" t="s">
        <v>336</v>
      </c>
      <c r="O940" t="s">
        <v>122</v>
      </c>
      <c r="P940" t="s">
        <v>347</v>
      </c>
      <c r="Q940" t="s">
        <v>53</v>
      </c>
      <c r="R940" t="s">
        <v>350</v>
      </c>
      <c r="S940" t="s">
        <v>42</v>
      </c>
      <c r="T940" t="s">
        <v>43</v>
      </c>
      <c r="U940" t="s">
        <v>4665</v>
      </c>
      <c r="V940">
        <v>15000000</v>
      </c>
      <c r="W940">
        <v>0</v>
      </c>
      <c r="Y940">
        <v>0</v>
      </c>
      <c r="Z940">
        <v>0</v>
      </c>
      <c r="AA940">
        <v>0</v>
      </c>
      <c r="AB940">
        <v>15000000</v>
      </c>
      <c r="AC940" t="s">
        <v>4666</v>
      </c>
      <c r="AD940" t="s">
        <v>4667</v>
      </c>
      <c r="AE940" t="s">
        <v>4668</v>
      </c>
      <c r="AF940" t="s">
        <v>4669</v>
      </c>
      <c r="AG940" t="s">
        <v>98</v>
      </c>
      <c r="AH940" t="s">
        <v>168</v>
      </c>
      <c r="AI940" t="s">
        <v>169</v>
      </c>
      <c r="AJ940" t="s">
        <v>1311</v>
      </c>
      <c r="AK940" t="s">
        <v>1312</v>
      </c>
      <c r="AL940" t="s">
        <v>1313</v>
      </c>
      <c r="AM940" t="s">
        <v>1314</v>
      </c>
    </row>
    <row r="941" spans="1:39" x14ac:dyDescent="0.3">
      <c r="A941" t="s">
        <v>24</v>
      </c>
      <c r="B941" t="s">
        <v>25</v>
      </c>
      <c r="C941" t="s">
        <v>26</v>
      </c>
      <c r="D941" t="s">
        <v>27</v>
      </c>
      <c r="E941" t="s">
        <v>28</v>
      </c>
      <c r="F941" t="s">
        <v>29</v>
      </c>
      <c r="G941" t="s">
        <v>115</v>
      </c>
      <c r="H941" t="s">
        <v>116</v>
      </c>
      <c r="I941" t="s">
        <v>117</v>
      </c>
      <c r="J941" t="s">
        <v>118</v>
      </c>
      <c r="K941" t="s">
        <v>333</v>
      </c>
      <c r="L941" t="s">
        <v>334</v>
      </c>
      <c r="M941" t="s">
        <v>335</v>
      </c>
      <c r="N941" t="s">
        <v>336</v>
      </c>
      <c r="O941" t="s">
        <v>122</v>
      </c>
      <c r="P941" t="s">
        <v>347</v>
      </c>
      <c r="Q941" t="s">
        <v>53</v>
      </c>
      <c r="R941" t="s">
        <v>350</v>
      </c>
      <c r="S941" t="s">
        <v>42</v>
      </c>
      <c r="T941" t="s">
        <v>43</v>
      </c>
      <c r="U941" t="s">
        <v>4670</v>
      </c>
      <c r="V941">
        <v>12000000</v>
      </c>
      <c r="W941">
        <v>0</v>
      </c>
      <c r="Y941">
        <v>0</v>
      </c>
      <c r="Z941">
        <v>0</v>
      </c>
      <c r="AA941">
        <v>0</v>
      </c>
      <c r="AB941">
        <v>12000000</v>
      </c>
      <c r="AC941" t="s">
        <v>4666</v>
      </c>
      <c r="AD941" t="s">
        <v>4667</v>
      </c>
      <c r="AE941" t="s">
        <v>4671</v>
      </c>
      <c r="AF941" t="s">
        <v>4672</v>
      </c>
      <c r="AG941" t="s">
        <v>98</v>
      </c>
      <c r="AH941" t="s">
        <v>168</v>
      </c>
      <c r="AI941" t="s">
        <v>169</v>
      </c>
      <c r="AJ941" t="s">
        <v>1311</v>
      </c>
      <c r="AK941" t="s">
        <v>1312</v>
      </c>
      <c r="AL941" t="s">
        <v>1313</v>
      </c>
      <c r="AM941" t="s">
        <v>1314</v>
      </c>
    </row>
    <row r="942" spans="1:39" x14ac:dyDescent="0.3">
      <c r="A942" t="s">
        <v>24</v>
      </c>
      <c r="B942" t="s">
        <v>25</v>
      </c>
      <c r="C942" t="s">
        <v>26</v>
      </c>
      <c r="D942" t="s">
        <v>27</v>
      </c>
      <c r="E942" t="s">
        <v>28</v>
      </c>
      <c r="F942" t="s">
        <v>29</v>
      </c>
      <c r="G942" t="s">
        <v>115</v>
      </c>
      <c r="H942" t="s">
        <v>116</v>
      </c>
      <c r="I942" t="s">
        <v>117</v>
      </c>
      <c r="J942" t="s">
        <v>118</v>
      </c>
      <c r="K942" t="s">
        <v>333</v>
      </c>
      <c r="L942" t="s">
        <v>334</v>
      </c>
      <c r="M942" t="s">
        <v>335</v>
      </c>
      <c r="N942" t="s">
        <v>336</v>
      </c>
      <c r="O942" t="s">
        <v>122</v>
      </c>
      <c r="P942" t="s">
        <v>347</v>
      </c>
      <c r="Q942" t="s">
        <v>53</v>
      </c>
      <c r="R942" t="s">
        <v>350</v>
      </c>
      <c r="S942" t="s">
        <v>42</v>
      </c>
      <c r="T942" t="s">
        <v>43</v>
      </c>
      <c r="U942" t="s">
        <v>4673</v>
      </c>
      <c r="V942">
        <v>12000000</v>
      </c>
      <c r="W942">
        <v>0</v>
      </c>
      <c r="Y942">
        <v>0</v>
      </c>
      <c r="Z942">
        <v>0</v>
      </c>
      <c r="AA942">
        <v>0</v>
      </c>
      <c r="AB942">
        <v>12000000</v>
      </c>
      <c r="AC942" t="s">
        <v>4666</v>
      </c>
      <c r="AD942" t="s">
        <v>4667</v>
      </c>
      <c r="AE942" t="s">
        <v>4674</v>
      </c>
      <c r="AF942" t="s">
        <v>4675</v>
      </c>
      <c r="AG942" t="s">
        <v>98</v>
      </c>
      <c r="AH942" t="s">
        <v>168</v>
      </c>
      <c r="AI942" t="s">
        <v>169</v>
      </c>
      <c r="AJ942" t="s">
        <v>1311</v>
      </c>
      <c r="AK942" t="s">
        <v>1312</v>
      </c>
      <c r="AL942" t="s">
        <v>1313</v>
      </c>
      <c r="AM942" t="s">
        <v>1314</v>
      </c>
    </row>
    <row r="943" spans="1:39" x14ac:dyDescent="0.3">
      <c r="A943" t="s">
        <v>24</v>
      </c>
      <c r="B943" t="s">
        <v>25</v>
      </c>
      <c r="C943" t="s">
        <v>26</v>
      </c>
      <c r="D943" t="s">
        <v>27</v>
      </c>
      <c r="E943" t="s">
        <v>28</v>
      </c>
      <c r="F943" t="s">
        <v>29</v>
      </c>
      <c r="G943" t="s">
        <v>115</v>
      </c>
      <c r="H943" t="s">
        <v>116</v>
      </c>
      <c r="I943" t="s">
        <v>117</v>
      </c>
      <c r="J943" t="s">
        <v>118</v>
      </c>
      <c r="K943" t="s">
        <v>333</v>
      </c>
      <c r="L943" t="s">
        <v>334</v>
      </c>
      <c r="M943" t="s">
        <v>335</v>
      </c>
      <c r="N943" t="s">
        <v>336</v>
      </c>
      <c r="O943" t="s">
        <v>122</v>
      </c>
      <c r="P943" t="s">
        <v>347</v>
      </c>
      <c r="Q943" t="s">
        <v>53</v>
      </c>
      <c r="R943" t="s">
        <v>350</v>
      </c>
      <c r="S943" t="s">
        <v>42</v>
      </c>
      <c r="T943" t="s">
        <v>43</v>
      </c>
      <c r="U943" t="s">
        <v>4676</v>
      </c>
      <c r="V943">
        <v>8000000</v>
      </c>
      <c r="W943">
        <v>0</v>
      </c>
      <c r="Y943">
        <v>0</v>
      </c>
      <c r="Z943">
        <v>0</v>
      </c>
      <c r="AA943">
        <v>0</v>
      </c>
      <c r="AB943">
        <v>8000000</v>
      </c>
      <c r="AC943" t="s">
        <v>4666</v>
      </c>
      <c r="AD943" t="s">
        <v>4667</v>
      </c>
      <c r="AE943" t="s">
        <v>4677</v>
      </c>
      <c r="AF943" t="s">
        <v>4678</v>
      </c>
      <c r="AG943" t="s">
        <v>98</v>
      </c>
      <c r="AH943" t="s">
        <v>168</v>
      </c>
      <c r="AI943" t="s">
        <v>169</v>
      </c>
      <c r="AJ943" t="s">
        <v>1311</v>
      </c>
      <c r="AK943" t="s">
        <v>1312</v>
      </c>
      <c r="AL943" t="s">
        <v>1313</v>
      </c>
      <c r="AM943" t="s">
        <v>1314</v>
      </c>
    </row>
    <row r="944" spans="1:39" x14ac:dyDescent="0.3">
      <c r="A944" t="s">
        <v>24</v>
      </c>
      <c r="B944" t="s">
        <v>25</v>
      </c>
      <c r="C944" t="s">
        <v>26</v>
      </c>
      <c r="D944" t="s">
        <v>27</v>
      </c>
      <c r="E944" t="s">
        <v>28</v>
      </c>
      <c r="F944" t="s">
        <v>29</v>
      </c>
      <c r="G944" t="s">
        <v>115</v>
      </c>
      <c r="H944" t="s">
        <v>116</v>
      </c>
      <c r="I944" t="s">
        <v>117</v>
      </c>
      <c r="J944" t="s">
        <v>118</v>
      </c>
      <c r="K944" t="s">
        <v>333</v>
      </c>
      <c r="L944" t="s">
        <v>334</v>
      </c>
      <c r="M944" t="s">
        <v>335</v>
      </c>
      <c r="N944" t="s">
        <v>336</v>
      </c>
      <c r="O944" t="s">
        <v>122</v>
      </c>
      <c r="P944" t="s">
        <v>347</v>
      </c>
      <c r="Q944" t="s">
        <v>53</v>
      </c>
      <c r="R944" t="s">
        <v>350</v>
      </c>
      <c r="S944" t="s">
        <v>42</v>
      </c>
      <c r="T944" t="s">
        <v>43</v>
      </c>
      <c r="U944" t="s">
        <v>4679</v>
      </c>
      <c r="V944">
        <v>5000000</v>
      </c>
      <c r="W944">
        <v>0</v>
      </c>
      <c r="Y944">
        <v>0</v>
      </c>
      <c r="Z944">
        <v>0</v>
      </c>
      <c r="AA944">
        <v>0</v>
      </c>
      <c r="AB944">
        <v>5000000</v>
      </c>
      <c r="AC944" t="s">
        <v>4666</v>
      </c>
      <c r="AD944" t="s">
        <v>4667</v>
      </c>
      <c r="AE944" t="s">
        <v>4680</v>
      </c>
      <c r="AF944" t="s">
        <v>4681</v>
      </c>
      <c r="AG944" t="s">
        <v>98</v>
      </c>
      <c r="AH944" t="s">
        <v>168</v>
      </c>
      <c r="AI944" t="s">
        <v>169</v>
      </c>
      <c r="AJ944" t="s">
        <v>1311</v>
      </c>
      <c r="AK944" t="s">
        <v>1312</v>
      </c>
      <c r="AL944" t="s">
        <v>1313</v>
      </c>
      <c r="AM944" t="s">
        <v>1314</v>
      </c>
    </row>
    <row r="945" spans="1:39" x14ac:dyDescent="0.3">
      <c r="A945" t="s">
        <v>24</v>
      </c>
      <c r="B945" t="s">
        <v>25</v>
      </c>
      <c r="C945" t="s">
        <v>26</v>
      </c>
      <c r="D945" t="s">
        <v>27</v>
      </c>
      <c r="E945" t="s">
        <v>28</v>
      </c>
      <c r="F945" t="s">
        <v>29</v>
      </c>
      <c r="G945" t="s">
        <v>115</v>
      </c>
      <c r="H945" t="s">
        <v>116</v>
      </c>
      <c r="I945" t="s">
        <v>117</v>
      </c>
      <c r="J945" t="s">
        <v>118</v>
      </c>
      <c r="K945" t="s">
        <v>333</v>
      </c>
      <c r="L945" t="s">
        <v>334</v>
      </c>
      <c r="M945" t="s">
        <v>335</v>
      </c>
      <c r="N945" t="s">
        <v>336</v>
      </c>
      <c r="O945" t="s">
        <v>122</v>
      </c>
      <c r="P945" t="s">
        <v>347</v>
      </c>
      <c r="Q945" t="s">
        <v>53</v>
      </c>
      <c r="R945" t="s">
        <v>350</v>
      </c>
      <c r="S945" t="s">
        <v>83</v>
      </c>
      <c r="T945" t="s">
        <v>84</v>
      </c>
      <c r="U945" t="s">
        <v>4682</v>
      </c>
      <c r="V945">
        <v>1000000</v>
      </c>
      <c r="W945">
        <v>0</v>
      </c>
      <c r="Y945">
        <v>0</v>
      </c>
      <c r="Z945">
        <v>0</v>
      </c>
      <c r="AA945">
        <v>0</v>
      </c>
      <c r="AB945">
        <v>1000000</v>
      </c>
      <c r="AC945" t="s">
        <v>4666</v>
      </c>
      <c r="AD945" t="s">
        <v>4683</v>
      </c>
      <c r="AE945" t="s">
        <v>4684</v>
      </c>
      <c r="AF945" t="s">
        <v>4685</v>
      </c>
      <c r="AG945" t="s">
        <v>98</v>
      </c>
      <c r="AH945" t="s">
        <v>168</v>
      </c>
      <c r="AI945" t="s">
        <v>169</v>
      </c>
      <c r="AJ945" t="s">
        <v>1311</v>
      </c>
      <c r="AK945" t="s">
        <v>1312</v>
      </c>
      <c r="AL945" t="s">
        <v>1485</v>
      </c>
      <c r="AM945" t="s">
        <v>1314</v>
      </c>
    </row>
    <row r="946" spans="1:39" x14ac:dyDescent="0.3">
      <c r="A946" t="s">
        <v>24</v>
      </c>
      <c r="B946" t="s">
        <v>25</v>
      </c>
      <c r="C946" t="s">
        <v>26</v>
      </c>
      <c r="D946" t="s">
        <v>27</v>
      </c>
      <c r="E946" t="s">
        <v>28</v>
      </c>
      <c r="F946" t="s">
        <v>29</v>
      </c>
      <c r="G946" t="s">
        <v>115</v>
      </c>
      <c r="H946" t="s">
        <v>116</v>
      </c>
      <c r="I946" t="s">
        <v>117</v>
      </c>
      <c r="J946" t="s">
        <v>118</v>
      </c>
      <c r="K946" t="s">
        <v>333</v>
      </c>
      <c r="L946" t="s">
        <v>334</v>
      </c>
      <c r="M946" t="s">
        <v>335</v>
      </c>
      <c r="N946" t="s">
        <v>336</v>
      </c>
      <c r="O946" t="s">
        <v>122</v>
      </c>
      <c r="P946" t="s">
        <v>347</v>
      </c>
      <c r="Q946" t="s">
        <v>53</v>
      </c>
      <c r="R946" t="s">
        <v>350</v>
      </c>
      <c r="S946" t="s">
        <v>45</v>
      </c>
      <c r="T946" t="s">
        <v>46</v>
      </c>
      <c r="U946" t="s">
        <v>4686</v>
      </c>
      <c r="V946">
        <v>8000000</v>
      </c>
      <c r="W946">
        <v>0</v>
      </c>
      <c r="Y946">
        <v>0</v>
      </c>
      <c r="Z946">
        <v>0</v>
      </c>
      <c r="AA946">
        <v>0</v>
      </c>
      <c r="AB946">
        <v>8000000</v>
      </c>
      <c r="AC946" t="s">
        <v>4666</v>
      </c>
      <c r="AD946" t="s">
        <v>4687</v>
      </c>
      <c r="AE946" t="s">
        <v>4688</v>
      </c>
      <c r="AF946" t="s">
        <v>4689</v>
      </c>
      <c r="AG946" t="s">
        <v>98</v>
      </c>
      <c r="AH946" t="s">
        <v>168</v>
      </c>
      <c r="AI946" t="s">
        <v>169</v>
      </c>
      <c r="AJ946" t="s">
        <v>1311</v>
      </c>
      <c r="AK946" t="s">
        <v>1312</v>
      </c>
      <c r="AL946" t="s">
        <v>1331</v>
      </c>
      <c r="AM946" t="s">
        <v>1314</v>
      </c>
    </row>
    <row r="947" spans="1:39" x14ac:dyDescent="0.3">
      <c r="A947" t="s">
        <v>24</v>
      </c>
      <c r="B947" t="s">
        <v>25</v>
      </c>
      <c r="C947" t="s">
        <v>26</v>
      </c>
      <c r="D947" t="s">
        <v>27</v>
      </c>
      <c r="E947" t="s">
        <v>28</v>
      </c>
      <c r="F947" t="s">
        <v>29</v>
      </c>
      <c r="G947" t="s">
        <v>115</v>
      </c>
      <c r="H947" t="s">
        <v>116</v>
      </c>
      <c r="I947" t="s">
        <v>117</v>
      </c>
      <c r="J947" t="s">
        <v>118</v>
      </c>
      <c r="K947" t="s">
        <v>333</v>
      </c>
      <c r="L947" t="s">
        <v>334</v>
      </c>
      <c r="M947" t="s">
        <v>335</v>
      </c>
      <c r="N947" t="s">
        <v>336</v>
      </c>
      <c r="O947" t="s">
        <v>122</v>
      </c>
      <c r="P947" t="s">
        <v>347</v>
      </c>
      <c r="Q947" t="s">
        <v>53</v>
      </c>
      <c r="R947" t="s">
        <v>350</v>
      </c>
      <c r="S947" t="s">
        <v>47</v>
      </c>
      <c r="T947" t="s">
        <v>48</v>
      </c>
      <c r="U947" t="s">
        <v>4690</v>
      </c>
      <c r="V947">
        <v>117435000</v>
      </c>
      <c r="W947">
        <v>0</v>
      </c>
      <c r="Y947">
        <v>0</v>
      </c>
      <c r="Z947">
        <v>0</v>
      </c>
      <c r="AA947">
        <v>0</v>
      </c>
      <c r="AB947">
        <v>117435000</v>
      </c>
      <c r="AC947" t="s">
        <v>4666</v>
      </c>
      <c r="AD947" t="s">
        <v>4691</v>
      </c>
      <c r="AE947" t="s">
        <v>4692</v>
      </c>
      <c r="AF947" t="s">
        <v>4693</v>
      </c>
      <c r="AG947" t="s">
        <v>98</v>
      </c>
      <c r="AH947" t="s">
        <v>168</v>
      </c>
      <c r="AI947" t="s">
        <v>169</v>
      </c>
      <c r="AJ947" t="s">
        <v>1311</v>
      </c>
      <c r="AK947" t="s">
        <v>1312</v>
      </c>
      <c r="AL947" t="s">
        <v>1336</v>
      </c>
      <c r="AM947" t="s">
        <v>1314</v>
      </c>
    </row>
    <row r="948" spans="1:39" x14ac:dyDescent="0.3">
      <c r="A948" t="s">
        <v>24</v>
      </c>
      <c r="B948" t="s">
        <v>25</v>
      </c>
      <c r="C948" t="s">
        <v>26</v>
      </c>
      <c r="D948" t="s">
        <v>27</v>
      </c>
      <c r="E948" t="s">
        <v>28</v>
      </c>
      <c r="F948" t="s">
        <v>29</v>
      </c>
      <c r="G948" t="s">
        <v>115</v>
      </c>
      <c r="H948" t="s">
        <v>116</v>
      </c>
      <c r="I948" t="s">
        <v>117</v>
      </c>
      <c r="J948" t="s">
        <v>118</v>
      </c>
      <c r="K948" t="s">
        <v>333</v>
      </c>
      <c r="L948" t="s">
        <v>334</v>
      </c>
      <c r="M948" t="s">
        <v>335</v>
      </c>
      <c r="N948" t="s">
        <v>336</v>
      </c>
      <c r="O948" t="s">
        <v>122</v>
      </c>
      <c r="P948" t="s">
        <v>347</v>
      </c>
      <c r="Q948" t="s">
        <v>55</v>
      </c>
      <c r="R948" t="s">
        <v>351</v>
      </c>
      <c r="S948" t="s">
        <v>42</v>
      </c>
      <c r="T948" t="s">
        <v>43</v>
      </c>
      <c r="U948" t="s">
        <v>4694</v>
      </c>
      <c r="V948">
        <v>17250000</v>
      </c>
      <c r="W948">
        <v>0</v>
      </c>
      <c r="Y948">
        <v>0</v>
      </c>
      <c r="Z948">
        <v>0</v>
      </c>
      <c r="AA948">
        <v>0</v>
      </c>
      <c r="AB948">
        <v>17250000</v>
      </c>
      <c r="AC948" t="s">
        <v>4695</v>
      </c>
      <c r="AD948" t="s">
        <v>4696</v>
      </c>
      <c r="AE948" t="s">
        <v>4697</v>
      </c>
      <c r="AF948" t="s">
        <v>4698</v>
      </c>
      <c r="AG948" t="s">
        <v>98</v>
      </c>
      <c r="AH948" t="s">
        <v>168</v>
      </c>
      <c r="AI948" t="s">
        <v>169</v>
      </c>
      <c r="AJ948" t="s">
        <v>1311</v>
      </c>
      <c r="AK948" t="s">
        <v>1312</v>
      </c>
      <c r="AL948" t="s">
        <v>1313</v>
      </c>
      <c r="AM948" t="s">
        <v>1314</v>
      </c>
    </row>
    <row r="949" spans="1:39" x14ac:dyDescent="0.3">
      <c r="A949" t="s">
        <v>24</v>
      </c>
      <c r="B949" t="s">
        <v>25</v>
      </c>
      <c r="C949" t="s">
        <v>26</v>
      </c>
      <c r="D949" t="s">
        <v>27</v>
      </c>
      <c r="E949" t="s">
        <v>28</v>
      </c>
      <c r="F949" t="s">
        <v>29</v>
      </c>
      <c r="G949" t="s">
        <v>115</v>
      </c>
      <c r="H949" t="s">
        <v>116</v>
      </c>
      <c r="I949" t="s">
        <v>117</v>
      </c>
      <c r="J949" t="s">
        <v>118</v>
      </c>
      <c r="K949" t="s">
        <v>333</v>
      </c>
      <c r="L949" t="s">
        <v>334</v>
      </c>
      <c r="M949" t="s">
        <v>335</v>
      </c>
      <c r="N949" t="s">
        <v>336</v>
      </c>
      <c r="O949" t="s">
        <v>122</v>
      </c>
      <c r="P949" t="s">
        <v>347</v>
      </c>
      <c r="Q949" t="s">
        <v>55</v>
      </c>
      <c r="R949" t="s">
        <v>351</v>
      </c>
      <c r="S949" t="s">
        <v>42</v>
      </c>
      <c r="T949" t="s">
        <v>43</v>
      </c>
      <c r="U949" t="s">
        <v>4699</v>
      </c>
      <c r="V949">
        <v>12000000</v>
      </c>
      <c r="W949">
        <v>0</v>
      </c>
      <c r="Y949">
        <v>0</v>
      </c>
      <c r="Z949">
        <v>0</v>
      </c>
      <c r="AA949">
        <v>0</v>
      </c>
      <c r="AB949">
        <v>12000000</v>
      </c>
      <c r="AC949" t="s">
        <v>4695</v>
      </c>
      <c r="AD949" t="s">
        <v>4696</v>
      </c>
      <c r="AE949" t="s">
        <v>4700</v>
      </c>
      <c r="AF949" t="s">
        <v>4701</v>
      </c>
      <c r="AG949" t="s">
        <v>98</v>
      </c>
      <c r="AH949" t="s">
        <v>168</v>
      </c>
      <c r="AI949" t="s">
        <v>169</v>
      </c>
      <c r="AJ949" t="s">
        <v>1311</v>
      </c>
      <c r="AK949" t="s">
        <v>1312</v>
      </c>
      <c r="AL949" t="s">
        <v>1313</v>
      </c>
      <c r="AM949" t="s">
        <v>1314</v>
      </c>
    </row>
    <row r="950" spans="1:39" x14ac:dyDescent="0.3">
      <c r="A950" t="s">
        <v>24</v>
      </c>
      <c r="B950" t="s">
        <v>25</v>
      </c>
      <c r="C950" t="s">
        <v>26</v>
      </c>
      <c r="D950" t="s">
        <v>27</v>
      </c>
      <c r="E950" t="s">
        <v>28</v>
      </c>
      <c r="F950" t="s">
        <v>29</v>
      </c>
      <c r="G950" t="s">
        <v>115</v>
      </c>
      <c r="H950" t="s">
        <v>116</v>
      </c>
      <c r="I950" t="s">
        <v>117</v>
      </c>
      <c r="J950" t="s">
        <v>118</v>
      </c>
      <c r="K950" t="s">
        <v>333</v>
      </c>
      <c r="L950" t="s">
        <v>334</v>
      </c>
      <c r="M950" t="s">
        <v>335</v>
      </c>
      <c r="N950" t="s">
        <v>336</v>
      </c>
      <c r="O950" t="s">
        <v>122</v>
      </c>
      <c r="P950" t="s">
        <v>347</v>
      </c>
      <c r="Q950" t="s">
        <v>55</v>
      </c>
      <c r="R950" t="s">
        <v>351</v>
      </c>
      <c r="S950" t="s">
        <v>42</v>
      </c>
      <c r="T950" t="s">
        <v>43</v>
      </c>
      <c r="U950" t="s">
        <v>4702</v>
      </c>
      <c r="V950">
        <v>12000000</v>
      </c>
      <c r="W950">
        <v>0</v>
      </c>
      <c r="Y950">
        <v>0</v>
      </c>
      <c r="Z950">
        <v>0</v>
      </c>
      <c r="AA950">
        <v>0</v>
      </c>
      <c r="AB950">
        <v>12000000</v>
      </c>
      <c r="AC950" t="s">
        <v>4695</v>
      </c>
      <c r="AD950" t="s">
        <v>4696</v>
      </c>
      <c r="AE950" t="s">
        <v>4703</v>
      </c>
      <c r="AF950" t="s">
        <v>4704</v>
      </c>
      <c r="AG950" t="s">
        <v>98</v>
      </c>
      <c r="AH950" t="s">
        <v>168</v>
      </c>
      <c r="AI950" t="s">
        <v>169</v>
      </c>
      <c r="AJ950" t="s">
        <v>1311</v>
      </c>
      <c r="AK950" t="s">
        <v>1312</v>
      </c>
      <c r="AL950" t="s">
        <v>1313</v>
      </c>
      <c r="AM950" t="s">
        <v>1314</v>
      </c>
    </row>
    <row r="951" spans="1:39" x14ac:dyDescent="0.3">
      <c r="A951" t="s">
        <v>24</v>
      </c>
      <c r="B951" t="s">
        <v>25</v>
      </c>
      <c r="C951" t="s">
        <v>26</v>
      </c>
      <c r="D951" t="s">
        <v>27</v>
      </c>
      <c r="E951" t="s">
        <v>28</v>
      </c>
      <c r="F951" t="s">
        <v>29</v>
      </c>
      <c r="G951" t="s">
        <v>115</v>
      </c>
      <c r="H951" t="s">
        <v>116</v>
      </c>
      <c r="I951" t="s">
        <v>117</v>
      </c>
      <c r="J951" t="s">
        <v>118</v>
      </c>
      <c r="K951" t="s">
        <v>333</v>
      </c>
      <c r="L951" t="s">
        <v>334</v>
      </c>
      <c r="M951" t="s">
        <v>335</v>
      </c>
      <c r="N951" t="s">
        <v>336</v>
      </c>
      <c r="O951" t="s">
        <v>122</v>
      </c>
      <c r="P951" t="s">
        <v>347</v>
      </c>
      <c r="Q951" t="s">
        <v>55</v>
      </c>
      <c r="R951" t="s">
        <v>351</v>
      </c>
      <c r="S951" t="s">
        <v>42</v>
      </c>
      <c r="T951" t="s">
        <v>43</v>
      </c>
      <c r="U951" t="s">
        <v>4705</v>
      </c>
      <c r="V951">
        <v>8000000</v>
      </c>
      <c r="W951">
        <v>0</v>
      </c>
      <c r="Y951">
        <v>0</v>
      </c>
      <c r="Z951">
        <v>0</v>
      </c>
      <c r="AA951">
        <v>0</v>
      </c>
      <c r="AB951">
        <v>8000000</v>
      </c>
      <c r="AC951" t="s">
        <v>4695</v>
      </c>
      <c r="AD951" t="s">
        <v>4696</v>
      </c>
      <c r="AE951" t="s">
        <v>4706</v>
      </c>
      <c r="AF951" t="s">
        <v>4707</v>
      </c>
      <c r="AG951" t="s">
        <v>98</v>
      </c>
      <c r="AH951" t="s">
        <v>168</v>
      </c>
      <c r="AI951" t="s">
        <v>169</v>
      </c>
      <c r="AJ951" t="s">
        <v>1311</v>
      </c>
      <c r="AK951" t="s">
        <v>1312</v>
      </c>
      <c r="AL951" t="s">
        <v>1313</v>
      </c>
      <c r="AM951" t="s">
        <v>1314</v>
      </c>
    </row>
    <row r="952" spans="1:39" x14ac:dyDescent="0.3">
      <c r="A952" t="s">
        <v>24</v>
      </c>
      <c r="B952" t="s">
        <v>25</v>
      </c>
      <c r="C952" t="s">
        <v>26</v>
      </c>
      <c r="D952" t="s">
        <v>27</v>
      </c>
      <c r="E952" t="s">
        <v>28</v>
      </c>
      <c r="F952" t="s">
        <v>29</v>
      </c>
      <c r="G952" t="s">
        <v>115</v>
      </c>
      <c r="H952" t="s">
        <v>116</v>
      </c>
      <c r="I952" t="s">
        <v>117</v>
      </c>
      <c r="J952" t="s">
        <v>118</v>
      </c>
      <c r="K952" t="s">
        <v>333</v>
      </c>
      <c r="L952" t="s">
        <v>334</v>
      </c>
      <c r="M952" t="s">
        <v>335</v>
      </c>
      <c r="N952" t="s">
        <v>336</v>
      </c>
      <c r="O952" t="s">
        <v>122</v>
      </c>
      <c r="P952" t="s">
        <v>347</v>
      </c>
      <c r="Q952" t="s">
        <v>55</v>
      </c>
      <c r="R952" t="s">
        <v>351</v>
      </c>
      <c r="S952" t="s">
        <v>47</v>
      </c>
      <c r="T952" t="s">
        <v>48</v>
      </c>
      <c r="U952" t="s">
        <v>4708</v>
      </c>
      <c r="V952">
        <v>137500000</v>
      </c>
      <c r="W952">
        <v>0</v>
      </c>
      <c r="Y952">
        <v>0</v>
      </c>
      <c r="Z952">
        <v>0</v>
      </c>
      <c r="AA952">
        <v>0</v>
      </c>
      <c r="AB952">
        <v>137500000</v>
      </c>
      <c r="AC952" t="s">
        <v>4695</v>
      </c>
      <c r="AD952" t="s">
        <v>4709</v>
      </c>
      <c r="AE952" t="s">
        <v>4710</v>
      </c>
      <c r="AF952" t="s">
        <v>4711</v>
      </c>
      <c r="AG952" t="s">
        <v>98</v>
      </c>
      <c r="AH952" t="s">
        <v>168</v>
      </c>
      <c r="AI952" t="s">
        <v>169</v>
      </c>
      <c r="AJ952" t="s">
        <v>1311</v>
      </c>
      <c r="AK952" t="s">
        <v>1312</v>
      </c>
      <c r="AL952" t="s">
        <v>1336</v>
      </c>
      <c r="AM952" t="s">
        <v>1314</v>
      </c>
    </row>
    <row r="953" spans="1:39" x14ac:dyDescent="0.3">
      <c r="A953" t="s">
        <v>24</v>
      </c>
      <c r="B953" t="s">
        <v>25</v>
      </c>
      <c r="C953" t="s">
        <v>26</v>
      </c>
      <c r="D953" t="s">
        <v>27</v>
      </c>
      <c r="E953" t="s">
        <v>28</v>
      </c>
      <c r="F953" t="s">
        <v>29</v>
      </c>
      <c r="G953" t="s">
        <v>115</v>
      </c>
      <c r="H953" t="s">
        <v>116</v>
      </c>
      <c r="I953" t="s">
        <v>117</v>
      </c>
      <c r="J953" t="s">
        <v>118</v>
      </c>
      <c r="K953" t="s">
        <v>333</v>
      </c>
      <c r="L953" t="s">
        <v>334</v>
      </c>
      <c r="M953" t="s">
        <v>335</v>
      </c>
      <c r="N953" t="s">
        <v>336</v>
      </c>
      <c r="O953" t="s">
        <v>122</v>
      </c>
      <c r="P953" t="s">
        <v>347</v>
      </c>
      <c r="Q953" t="s">
        <v>59</v>
      </c>
      <c r="R953" t="s">
        <v>352</v>
      </c>
      <c r="S953" t="s">
        <v>42</v>
      </c>
      <c r="T953" t="s">
        <v>43</v>
      </c>
      <c r="U953" t="s">
        <v>4712</v>
      </c>
      <c r="V953">
        <v>5250000</v>
      </c>
      <c r="W953">
        <v>0</v>
      </c>
      <c r="Y953">
        <v>0</v>
      </c>
      <c r="Z953">
        <v>0</v>
      </c>
      <c r="AA953">
        <v>0</v>
      </c>
      <c r="AB953">
        <v>5250000</v>
      </c>
      <c r="AC953" t="s">
        <v>4713</v>
      </c>
      <c r="AD953" t="s">
        <v>4714</v>
      </c>
      <c r="AE953" t="s">
        <v>4715</v>
      </c>
      <c r="AF953" t="s">
        <v>4716</v>
      </c>
      <c r="AG953" t="s">
        <v>98</v>
      </c>
      <c r="AH953" t="s">
        <v>168</v>
      </c>
      <c r="AI953" t="s">
        <v>169</v>
      </c>
      <c r="AJ953" t="s">
        <v>1311</v>
      </c>
      <c r="AK953" t="s">
        <v>1312</v>
      </c>
      <c r="AL953" t="s">
        <v>1313</v>
      </c>
      <c r="AM953" t="s">
        <v>1314</v>
      </c>
    </row>
    <row r="954" spans="1:39" x14ac:dyDescent="0.3">
      <c r="A954" t="s">
        <v>24</v>
      </c>
      <c r="B954" t="s">
        <v>25</v>
      </c>
      <c r="C954" t="s">
        <v>26</v>
      </c>
      <c r="D954" t="s">
        <v>27</v>
      </c>
      <c r="E954" t="s">
        <v>28</v>
      </c>
      <c r="F954" t="s">
        <v>29</v>
      </c>
      <c r="G954" t="s">
        <v>115</v>
      </c>
      <c r="H954" t="s">
        <v>116</v>
      </c>
      <c r="I954" t="s">
        <v>117</v>
      </c>
      <c r="J954" t="s">
        <v>118</v>
      </c>
      <c r="K954" t="s">
        <v>333</v>
      </c>
      <c r="L954" t="s">
        <v>334</v>
      </c>
      <c r="M954" t="s">
        <v>335</v>
      </c>
      <c r="N954" t="s">
        <v>336</v>
      </c>
      <c r="O954" t="s">
        <v>122</v>
      </c>
      <c r="P954" t="s">
        <v>347</v>
      </c>
      <c r="Q954" t="s">
        <v>59</v>
      </c>
      <c r="R954" t="s">
        <v>352</v>
      </c>
      <c r="S954" t="s">
        <v>42</v>
      </c>
      <c r="T954" t="s">
        <v>43</v>
      </c>
      <c r="U954" t="s">
        <v>4717</v>
      </c>
      <c r="V954">
        <v>9000000</v>
      </c>
      <c r="W954">
        <v>0</v>
      </c>
      <c r="Y954">
        <v>0</v>
      </c>
      <c r="Z954">
        <v>0</v>
      </c>
      <c r="AA954">
        <v>0</v>
      </c>
      <c r="AB954">
        <v>9000000</v>
      </c>
      <c r="AC954" t="s">
        <v>4713</v>
      </c>
      <c r="AD954" t="s">
        <v>4714</v>
      </c>
      <c r="AE954" t="s">
        <v>4718</v>
      </c>
      <c r="AF954" t="s">
        <v>4719</v>
      </c>
      <c r="AG954" t="s">
        <v>98</v>
      </c>
      <c r="AH954" t="s">
        <v>168</v>
      </c>
      <c r="AI954" t="s">
        <v>169</v>
      </c>
      <c r="AJ954" t="s">
        <v>1311</v>
      </c>
      <c r="AK954" t="s">
        <v>1312</v>
      </c>
      <c r="AL954" t="s">
        <v>1313</v>
      </c>
      <c r="AM954" t="s">
        <v>1314</v>
      </c>
    </row>
    <row r="955" spans="1:39" x14ac:dyDescent="0.3">
      <c r="A955" t="s">
        <v>24</v>
      </c>
      <c r="B955" t="s">
        <v>25</v>
      </c>
      <c r="C955" t="s">
        <v>26</v>
      </c>
      <c r="D955" t="s">
        <v>27</v>
      </c>
      <c r="E955" t="s">
        <v>28</v>
      </c>
      <c r="F955" t="s">
        <v>29</v>
      </c>
      <c r="G955" t="s">
        <v>115</v>
      </c>
      <c r="H955" t="s">
        <v>116</v>
      </c>
      <c r="I955" t="s">
        <v>117</v>
      </c>
      <c r="J955" t="s">
        <v>118</v>
      </c>
      <c r="K955" t="s">
        <v>333</v>
      </c>
      <c r="L955" t="s">
        <v>334</v>
      </c>
      <c r="M955" t="s">
        <v>335</v>
      </c>
      <c r="N955" t="s">
        <v>336</v>
      </c>
      <c r="O955" t="s">
        <v>122</v>
      </c>
      <c r="P955" t="s">
        <v>347</v>
      </c>
      <c r="Q955" t="s">
        <v>59</v>
      </c>
      <c r="R955" t="s">
        <v>352</v>
      </c>
      <c r="S955" t="s">
        <v>42</v>
      </c>
      <c r="T955" t="s">
        <v>43</v>
      </c>
      <c r="U955" t="s">
        <v>4720</v>
      </c>
      <c r="V955">
        <v>9000000</v>
      </c>
      <c r="W955">
        <v>0</v>
      </c>
      <c r="Y955">
        <v>0</v>
      </c>
      <c r="Z955">
        <v>0</v>
      </c>
      <c r="AA955">
        <v>0</v>
      </c>
      <c r="AB955">
        <v>9000000</v>
      </c>
      <c r="AC955" t="s">
        <v>4713</v>
      </c>
      <c r="AD955" t="s">
        <v>4714</v>
      </c>
      <c r="AE955" t="s">
        <v>4721</v>
      </c>
      <c r="AF955" t="s">
        <v>4722</v>
      </c>
      <c r="AG955" t="s">
        <v>98</v>
      </c>
      <c r="AH955" t="s">
        <v>168</v>
      </c>
      <c r="AI955" t="s">
        <v>169</v>
      </c>
      <c r="AJ955" t="s">
        <v>1311</v>
      </c>
      <c r="AK955" t="s">
        <v>1312</v>
      </c>
      <c r="AL955" t="s">
        <v>1313</v>
      </c>
      <c r="AM955" t="s">
        <v>1314</v>
      </c>
    </row>
    <row r="956" spans="1:39" x14ac:dyDescent="0.3">
      <c r="A956" t="s">
        <v>24</v>
      </c>
      <c r="B956" t="s">
        <v>25</v>
      </c>
      <c r="C956" t="s">
        <v>26</v>
      </c>
      <c r="D956" t="s">
        <v>27</v>
      </c>
      <c r="E956" t="s">
        <v>28</v>
      </c>
      <c r="F956" t="s">
        <v>29</v>
      </c>
      <c r="G956" t="s">
        <v>115</v>
      </c>
      <c r="H956" t="s">
        <v>116</v>
      </c>
      <c r="I956" t="s">
        <v>117</v>
      </c>
      <c r="J956" t="s">
        <v>118</v>
      </c>
      <c r="K956" t="s">
        <v>333</v>
      </c>
      <c r="L956" t="s">
        <v>334</v>
      </c>
      <c r="M956" t="s">
        <v>335</v>
      </c>
      <c r="N956" t="s">
        <v>336</v>
      </c>
      <c r="O956" t="s">
        <v>122</v>
      </c>
      <c r="P956" t="s">
        <v>347</v>
      </c>
      <c r="Q956" t="s">
        <v>59</v>
      </c>
      <c r="R956" t="s">
        <v>352</v>
      </c>
      <c r="S956" t="s">
        <v>42</v>
      </c>
      <c r="T956" t="s">
        <v>43</v>
      </c>
      <c r="U956" t="s">
        <v>4723</v>
      </c>
      <c r="V956">
        <v>6000000</v>
      </c>
      <c r="W956">
        <v>0</v>
      </c>
      <c r="Y956">
        <v>0</v>
      </c>
      <c r="Z956">
        <v>0</v>
      </c>
      <c r="AA956">
        <v>0</v>
      </c>
      <c r="AB956">
        <v>6000000</v>
      </c>
      <c r="AC956" t="s">
        <v>4713</v>
      </c>
      <c r="AD956" t="s">
        <v>4714</v>
      </c>
      <c r="AE956" t="s">
        <v>4724</v>
      </c>
      <c r="AF956" t="s">
        <v>4725</v>
      </c>
      <c r="AG956" t="s">
        <v>98</v>
      </c>
      <c r="AH956" t="s">
        <v>168</v>
      </c>
      <c r="AI956" t="s">
        <v>169</v>
      </c>
      <c r="AJ956" t="s">
        <v>1311</v>
      </c>
      <c r="AK956" t="s">
        <v>1312</v>
      </c>
      <c r="AL956" t="s">
        <v>1313</v>
      </c>
      <c r="AM956" t="s">
        <v>1314</v>
      </c>
    </row>
    <row r="957" spans="1:39" x14ac:dyDescent="0.3">
      <c r="A957" t="s">
        <v>24</v>
      </c>
      <c r="B957" t="s">
        <v>25</v>
      </c>
      <c r="C957" t="s">
        <v>26</v>
      </c>
      <c r="D957" t="s">
        <v>27</v>
      </c>
      <c r="E957" t="s">
        <v>28</v>
      </c>
      <c r="F957" t="s">
        <v>29</v>
      </c>
      <c r="G957" t="s">
        <v>115</v>
      </c>
      <c r="H957" t="s">
        <v>116</v>
      </c>
      <c r="I957" t="s">
        <v>117</v>
      </c>
      <c r="J957" t="s">
        <v>118</v>
      </c>
      <c r="K957" t="s">
        <v>333</v>
      </c>
      <c r="L957" t="s">
        <v>334</v>
      </c>
      <c r="M957" t="s">
        <v>335</v>
      </c>
      <c r="N957" t="s">
        <v>336</v>
      </c>
      <c r="O957" t="s">
        <v>122</v>
      </c>
      <c r="P957" t="s">
        <v>347</v>
      </c>
      <c r="Q957" t="s">
        <v>59</v>
      </c>
      <c r="R957" t="s">
        <v>352</v>
      </c>
      <c r="S957" t="s">
        <v>47</v>
      </c>
      <c r="T957" t="s">
        <v>48</v>
      </c>
      <c r="U957" t="s">
        <v>4726</v>
      </c>
      <c r="V957">
        <v>135937000</v>
      </c>
      <c r="W957">
        <v>0</v>
      </c>
      <c r="Y957">
        <v>0</v>
      </c>
      <c r="Z957">
        <v>0</v>
      </c>
      <c r="AA957">
        <v>0</v>
      </c>
      <c r="AB957">
        <v>135937000</v>
      </c>
      <c r="AC957" t="s">
        <v>4713</v>
      </c>
      <c r="AD957" t="s">
        <v>4727</v>
      </c>
      <c r="AE957" t="s">
        <v>4728</v>
      </c>
      <c r="AF957" t="s">
        <v>4729</v>
      </c>
      <c r="AG957" t="s">
        <v>98</v>
      </c>
      <c r="AH957" t="s">
        <v>168</v>
      </c>
      <c r="AI957" t="s">
        <v>169</v>
      </c>
      <c r="AJ957" t="s">
        <v>1311</v>
      </c>
      <c r="AK957" t="s">
        <v>1312</v>
      </c>
      <c r="AL957" t="s">
        <v>1336</v>
      </c>
      <c r="AM957" t="s">
        <v>1314</v>
      </c>
    </row>
    <row r="958" spans="1:39" x14ac:dyDescent="0.3">
      <c r="A958" t="s">
        <v>24</v>
      </c>
      <c r="B958" t="s">
        <v>25</v>
      </c>
      <c r="C958" t="s">
        <v>26</v>
      </c>
      <c r="D958" t="s">
        <v>27</v>
      </c>
      <c r="E958" t="s">
        <v>28</v>
      </c>
      <c r="F958" t="s">
        <v>29</v>
      </c>
      <c r="G958" t="s">
        <v>115</v>
      </c>
      <c r="H958" t="s">
        <v>116</v>
      </c>
      <c r="I958" t="s">
        <v>117</v>
      </c>
      <c r="J958" t="s">
        <v>118</v>
      </c>
      <c r="K958" t="s">
        <v>333</v>
      </c>
      <c r="L958" t="s">
        <v>334</v>
      </c>
      <c r="M958" t="s">
        <v>335</v>
      </c>
      <c r="N958" t="s">
        <v>336</v>
      </c>
      <c r="O958" t="s">
        <v>122</v>
      </c>
      <c r="P958" t="s">
        <v>347</v>
      </c>
      <c r="Q958" t="s">
        <v>76</v>
      </c>
      <c r="R958" t="s">
        <v>353</v>
      </c>
      <c r="S958" t="s">
        <v>42</v>
      </c>
      <c r="T958" t="s">
        <v>43</v>
      </c>
      <c r="U958" t="s">
        <v>4730</v>
      </c>
      <c r="V958">
        <v>7500000</v>
      </c>
      <c r="W958">
        <v>0</v>
      </c>
      <c r="Y958">
        <v>0</v>
      </c>
      <c r="Z958">
        <v>0</v>
      </c>
      <c r="AA958">
        <v>0</v>
      </c>
      <c r="AB958">
        <v>7500000</v>
      </c>
      <c r="AC958" t="s">
        <v>4731</v>
      </c>
      <c r="AD958" t="s">
        <v>4732</v>
      </c>
      <c r="AE958" t="s">
        <v>4733</v>
      </c>
      <c r="AF958" t="s">
        <v>4734</v>
      </c>
      <c r="AG958" t="s">
        <v>98</v>
      </c>
      <c r="AH958" t="s">
        <v>168</v>
      </c>
      <c r="AI958" t="s">
        <v>169</v>
      </c>
      <c r="AJ958" t="s">
        <v>1311</v>
      </c>
      <c r="AK958" t="s">
        <v>1312</v>
      </c>
      <c r="AL958" t="s">
        <v>1313</v>
      </c>
      <c r="AM958" t="s">
        <v>1314</v>
      </c>
    </row>
    <row r="959" spans="1:39" x14ac:dyDescent="0.3">
      <c r="A959" t="s">
        <v>24</v>
      </c>
      <c r="B959" t="s">
        <v>25</v>
      </c>
      <c r="C959" t="s">
        <v>26</v>
      </c>
      <c r="D959" t="s">
        <v>27</v>
      </c>
      <c r="E959" t="s">
        <v>28</v>
      </c>
      <c r="F959" t="s">
        <v>29</v>
      </c>
      <c r="G959" t="s">
        <v>115</v>
      </c>
      <c r="H959" t="s">
        <v>116</v>
      </c>
      <c r="I959" t="s">
        <v>117</v>
      </c>
      <c r="J959" t="s">
        <v>118</v>
      </c>
      <c r="K959" t="s">
        <v>333</v>
      </c>
      <c r="L959" t="s">
        <v>334</v>
      </c>
      <c r="M959" t="s">
        <v>335</v>
      </c>
      <c r="N959" t="s">
        <v>336</v>
      </c>
      <c r="O959" t="s">
        <v>122</v>
      </c>
      <c r="P959" t="s">
        <v>347</v>
      </c>
      <c r="Q959" t="s">
        <v>76</v>
      </c>
      <c r="R959" t="s">
        <v>353</v>
      </c>
      <c r="S959" t="s">
        <v>42</v>
      </c>
      <c r="T959" t="s">
        <v>43</v>
      </c>
      <c r="U959" t="s">
        <v>4735</v>
      </c>
      <c r="V959">
        <v>3000000</v>
      </c>
      <c r="W959">
        <v>0</v>
      </c>
      <c r="Y959">
        <v>0</v>
      </c>
      <c r="Z959">
        <v>0</v>
      </c>
      <c r="AA959">
        <v>0</v>
      </c>
      <c r="AB959">
        <v>3000000</v>
      </c>
      <c r="AC959" t="s">
        <v>4731</v>
      </c>
      <c r="AD959" t="s">
        <v>4732</v>
      </c>
      <c r="AE959" t="s">
        <v>4736</v>
      </c>
      <c r="AF959" t="s">
        <v>4737</v>
      </c>
      <c r="AG959" t="s">
        <v>98</v>
      </c>
      <c r="AH959" t="s">
        <v>168</v>
      </c>
      <c r="AI959" t="s">
        <v>169</v>
      </c>
      <c r="AJ959" t="s">
        <v>1311</v>
      </c>
      <c r="AK959" t="s">
        <v>1312</v>
      </c>
      <c r="AL959" t="s">
        <v>1313</v>
      </c>
      <c r="AM959" t="s">
        <v>1314</v>
      </c>
    </row>
    <row r="960" spans="1:39" x14ac:dyDescent="0.3">
      <c r="A960" t="s">
        <v>24</v>
      </c>
      <c r="B960" t="s">
        <v>25</v>
      </c>
      <c r="C960" t="s">
        <v>26</v>
      </c>
      <c r="D960" t="s">
        <v>27</v>
      </c>
      <c r="E960" t="s">
        <v>28</v>
      </c>
      <c r="F960" t="s">
        <v>29</v>
      </c>
      <c r="G960" t="s">
        <v>115</v>
      </c>
      <c r="H960" t="s">
        <v>116</v>
      </c>
      <c r="I960" t="s">
        <v>117</v>
      </c>
      <c r="J960" t="s">
        <v>118</v>
      </c>
      <c r="K960" t="s">
        <v>333</v>
      </c>
      <c r="L960" t="s">
        <v>334</v>
      </c>
      <c r="M960" t="s">
        <v>335</v>
      </c>
      <c r="N960" t="s">
        <v>336</v>
      </c>
      <c r="O960" t="s">
        <v>122</v>
      </c>
      <c r="P960" t="s">
        <v>347</v>
      </c>
      <c r="Q960" t="s">
        <v>76</v>
      </c>
      <c r="R960" t="s">
        <v>353</v>
      </c>
      <c r="S960" t="s">
        <v>42</v>
      </c>
      <c r="T960" t="s">
        <v>43</v>
      </c>
      <c r="U960" t="s">
        <v>4738</v>
      </c>
      <c r="V960">
        <v>3000000</v>
      </c>
      <c r="W960">
        <v>0</v>
      </c>
      <c r="Y960">
        <v>0</v>
      </c>
      <c r="Z960">
        <v>0</v>
      </c>
      <c r="AA960">
        <v>0</v>
      </c>
      <c r="AB960">
        <v>3000000</v>
      </c>
      <c r="AC960" t="s">
        <v>4731</v>
      </c>
      <c r="AD960" t="s">
        <v>4732</v>
      </c>
      <c r="AE960" t="s">
        <v>4739</v>
      </c>
      <c r="AF960" t="s">
        <v>4740</v>
      </c>
      <c r="AG960" t="s">
        <v>98</v>
      </c>
      <c r="AH960" t="s">
        <v>168</v>
      </c>
      <c r="AI960" t="s">
        <v>169</v>
      </c>
      <c r="AJ960" t="s">
        <v>1311</v>
      </c>
      <c r="AK960" t="s">
        <v>1312</v>
      </c>
      <c r="AL960" t="s">
        <v>1313</v>
      </c>
      <c r="AM960" t="s">
        <v>1314</v>
      </c>
    </row>
    <row r="961" spans="1:39" x14ac:dyDescent="0.3">
      <c r="A961" t="s">
        <v>24</v>
      </c>
      <c r="B961" t="s">
        <v>25</v>
      </c>
      <c r="C961" t="s">
        <v>26</v>
      </c>
      <c r="D961" t="s">
        <v>27</v>
      </c>
      <c r="E961" t="s">
        <v>28</v>
      </c>
      <c r="F961" t="s">
        <v>29</v>
      </c>
      <c r="G961" t="s">
        <v>115</v>
      </c>
      <c r="H961" t="s">
        <v>116</v>
      </c>
      <c r="I961" t="s">
        <v>117</v>
      </c>
      <c r="J961" t="s">
        <v>118</v>
      </c>
      <c r="K961" t="s">
        <v>333</v>
      </c>
      <c r="L961" t="s">
        <v>334</v>
      </c>
      <c r="M961" t="s">
        <v>335</v>
      </c>
      <c r="N961" t="s">
        <v>336</v>
      </c>
      <c r="O961" t="s">
        <v>122</v>
      </c>
      <c r="P961" t="s">
        <v>347</v>
      </c>
      <c r="Q961" t="s">
        <v>76</v>
      </c>
      <c r="R961" t="s">
        <v>353</v>
      </c>
      <c r="S961" t="s">
        <v>42</v>
      </c>
      <c r="T961" t="s">
        <v>43</v>
      </c>
      <c r="U961" t="s">
        <v>4741</v>
      </c>
      <c r="V961">
        <v>2000000</v>
      </c>
      <c r="W961">
        <v>0</v>
      </c>
      <c r="Y961">
        <v>0</v>
      </c>
      <c r="Z961">
        <v>0</v>
      </c>
      <c r="AA961">
        <v>0</v>
      </c>
      <c r="AB961">
        <v>2000000</v>
      </c>
      <c r="AC961" t="s">
        <v>4731</v>
      </c>
      <c r="AD961" t="s">
        <v>4732</v>
      </c>
      <c r="AE961" t="s">
        <v>4742</v>
      </c>
      <c r="AF961" t="s">
        <v>4743</v>
      </c>
      <c r="AG961" t="s">
        <v>98</v>
      </c>
      <c r="AH961" t="s">
        <v>168</v>
      </c>
      <c r="AI961" t="s">
        <v>169</v>
      </c>
      <c r="AJ961" t="s">
        <v>1311</v>
      </c>
      <c r="AK961" t="s">
        <v>1312</v>
      </c>
      <c r="AL961" t="s">
        <v>1313</v>
      </c>
      <c r="AM961" t="s">
        <v>1314</v>
      </c>
    </row>
    <row r="962" spans="1:39" x14ac:dyDescent="0.3">
      <c r="A962" t="s">
        <v>24</v>
      </c>
      <c r="B962" t="s">
        <v>25</v>
      </c>
      <c r="C962" t="s">
        <v>26</v>
      </c>
      <c r="D962" t="s">
        <v>27</v>
      </c>
      <c r="E962" t="s">
        <v>28</v>
      </c>
      <c r="F962" t="s">
        <v>29</v>
      </c>
      <c r="G962" t="s">
        <v>115</v>
      </c>
      <c r="H962" t="s">
        <v>116</v>
      </c>
      <c r="I962" t="s">
        <v>117</v>
      </c>
      <c r="J962" t="s">
        <v>118</v>
      </c>
      <c r="K962" t="s">
        <v>333</v>
      </c>
      <c r="L962" t="s">
        <v>334</v>
      </c>
      <c r="M962" t="s">
        <v>335</v>
      </c>
      <c r="N962" t="s">
        <v>336</v>
      </c>
      <c r="O962" t="s">
        <v>122</v>
      </c>
      <c r="P962" t="s">
        <v>347</v>
      </c>
      <c r="Q962" t="s">
        <v>76</v>
      </c>
      <c r="R962" t="s">
        <v>353</v>
      </c>
      <c r="S962" t="s">
        <v>42</v>
      </c>
      <c r="T962" t="s">
        <v>43</v>
      </c>
      <c r="U962" t="s">
        <v>4744</v>
      </c>
      <c r="V962">
        <v>5000000</v>
      </c>
      <c r="W962">
        <v>0</v>
      </c>
      <c r="Y962">
        <v>0</v>
      </c>
      <c r="Z962">
        <v>0</v>
      </c>
      <c r="AA962">
        <v>0</v>
      </c>
      <c r="AB962">
        <v>5000000</v>
      </c>
      <c r="AC962" t="s">
        <v>4731</v>
      </c>
      <c r="AD962" t="s">
        <v>4732</v>
      </c>
      <c r="AE962" t="s">
        <v>4745</v>
      </c>
      <c r="AF962" t="s">
        <v>4746</v>
      </c>
      <c r="AG962" t="s">
        <v>98</v>
      </c>
      <c r="AH962" t="s">
        <v>168</v>
      </c>
      <c r="AI962" t="s">
        <v>169</v>
      </c>
      <c r="AJ962" t="s">
        <v>1311</v>
      </c>
      <c r="AK962" t="s">
        <v>1312</v>
      </c>
      <c r="AL962" t="s">
        <v>1313</v>
      </c>
      <c r="AM962" t="s">
        <v>1314</v>
      </c>
    </row>
    <row r="963" spans="1:39" x14ac:dyDescent="0.3">
      <c r="A963" t="s">
        <v>24</v>
      </c>
      <c r="B963" t="s">
        <v>25</v>
      </c>
      <c r="C963" t="s">
        <v>26</v>
      </c>
      <c r="D963" t="s">
        <v>27</v>
      </c>
      <c r="E963" t="s">
        <v>28</v>
      </c>
      <c r="F963" t="s">
        <v>29</v>
      </c>
      <c r="G963" t="s">
        <v>115</v>
      </c>
      <c r="H963" t="s">
        <v>116</v>
      </c>
      <c r="I963" t="s">
        <v>117</v>
      </c>
      <c r="J963" t="s">
        <v>118</v>
      </c>
      <c r="K963" t="s">
        <v>333</v>
      </c>
      <c r="L963" t="s">
        <v>334</v>
      </c>
      <c r="M963" t="s">
        <v>335</v>
      </c>
      <c r="N963" t="s">
        <v>336</v>
      </c>
      <c r="O963" t="s">
        <v>122</v>
      </c>
      <c r="P963" t="s">
        <v>347</v>
      </c>
      <c r="Q963" t="s">
        <v>76</v>
      </c>
      <c r="R963" t="s">
        <v>353</v>
      </c>
      <c r="S963" t="s">
        <v>42</v>
      </c>
      <c r="T963" t="s">
        <v>43</v>
      </c>
      <c r="U963" t="s">
        <v>4747</v>
      </c>
      <c r="V963">
        <v>22400000</v>
      </c>
      <c r="W963">
        <v>0</v>
      </c>
      <c r="Y963">
        <v>0</v>
      </c>
      <c r="Z963">
        <v>0</v>
      </c>
      <c r="AA963">
        <v>0</v>
      </c>
      <c r="AB963">
        <v>22400000</v>
      </c>
      <c r="AC963" t="s">
        <v>4731</v>
      </c>
      <c r="AD963" t="s">
        <v>4732</v>
      </c>
      <c r="AE963" t="s">
        <v>4748</v>
      </c>
      <c r="AF963" t="s">
        <v>4749</v>
      </c>
      <c r="AG963" t="s">
        <v>98</v>
      </c>
      <c r="AH963" t="s">
        <v>168</v>
      </c>
      <c r="AI963" t="s">
        <v>169</v>
      </c>
      <c r="AJ963" t="s">
        <v>1311</v>
      </c>
      <c r="AK963" t="s">
        <v>1312</v>
      </c>
      <c r="AL963" t="s">
        <v>1313</v>
      </c>
      <c r="AM963" t="s">
        <v>1314</v>
      </c>
    </row>
    <row r="964" spans="1:39" x14ac:dyDescent="0.3">
      <c r="A964" t="s">
        <v>24</v>
      </c>
      <c r="B964" t="s">
        <v>25</v>
      </c>
      <c r="C964" t="s">
        <v>26</v>
      </c>
      <c r="D964" t="s">
        <v>27</v>
      </c>
      <c r="E964" t="s">
        <v>28</v>
      </c>
      <c r="F964" t="s">
        <v>29</v>
      </c>
      <c r="G964" t="s">
        <v>115</v>
      </c>
      <c r="H964" t="s">
        <v>116</v>
      </c>
      <c r="I964" t="s">
        <v>117</v>
      </c>
      <c r="J964" t="s">
        <v>118</v>
      </c>
      <c r="K964" t="s">
        <v>333</v>
      </c>
      <c r="L964" t="s">
        <v>334</v>
      </c>
      <c r="M964" t="s">
        <v>335</v>
      </c>
      <c r="N964" t="s">
        <v>336</v>
      </c>
      <c r="O964" t="s">
        <v>122</v>
      </c>
      <c r="P964" t="s">
        <v>347</v>
      </c>
      <c r="Q964" t="s">
        <v>76</v>
      </c>
      <c r="R964" t="s">
        <v>353</v>
      </c>
      <c r="S964" t="s">
        <v>45</v>
      </c>
      <c r="T964" t="s">
        <v>46</v>
      </c>
      <c r="U964" t="s">
        <v>4750</v>
      </c>
      <c r="V964">
        <v>16000000</v>
      </c>
      <c r="W964">
        <v>0</v>
      </c>
      <c r="Y964">
        <v>0</v>
      </c>
      <c r="Z964">
        <v>0</v>
      </c>
      <c r="AA964">
        <v>0</v>
      </c>
      <c r="AB964">
        <v>16000000</v>
      </c>
      <c r="AC964" t="s">
        <v>4731</v>
      </c>
      <c r="AD964" t="s">
        <v>4751</v>
      </c>
      <c r="AE964" t="s">
        <v>4752</v>
      </c>
      <c r="AF964" t="s">
        <v>4753</v>
      </c>
      <c r="AG964" t="s">
        <v>98</v>
      </c>
      <c r="AH964" t="s">
        <v>168</v>
      </c>
      <c r="AI964" t="s">
        <v>169</v>
      </c>
      <c r="AJ964" t="s">
        <v>1311</v>
      </c>
      <c r="AK964" t="s">
        <v>1312</v>
      </c>
      <c r="AL964" t="s">
        <v>1331</v>
      </c>
      <c r="AM964" t="s">
        <v>1314</v>
      </c>
    </row>
    <row r="965" spans="1:39" x14ac:dyDescent="0.3">
      <c r="A965" t="s">
        <v>24</v>
      </c>
      <c r="B965" t="s">
        <v>25</v>
      </c>
      <c r="C965" t="s">
        <v>26</v>
      </c>
      <c r="D965" t="s">
        <v>27</v>
      </c>
      <c r="E965" t="s">
        <v>28</v>
      </c>
      <c r="F965" t="s">
        <v>29</v>
      </c>
      <c r="G965" t="s">
        <v>115</v>
      </c>
      <c r="H965" t="s">
        <v>116</v>
      </c>
      <c r="I965" t="s">
        <v>117</v>
      </c>
      <c r="J965" t="s">
        <v>118</v>
      </c>
      <c r="K965" t="s">
        <v>333</v>
      </c>
      <c r="L965" t="s">
        <v>334</v>
      </c>
      <c r="M965" t="s">
        <v>335</v>
      </c>
      <c r="N965" t="s">
        <v>336</v>
      </c>
      <c r="O965" t="s">
        <v>122</v>
      </c>
      <c r="P965" t="s">
        <v>347</v>
      </c>
      <c r="Q965" t="s">
        <v>76</v>
      </c>
      <c r="R965" t="s">
        <v>353</v>
      </c>
      <c r="S965" t="s">
        <v>47</v>
      </c>
      <c r="T965" t="s">
        <v>48</v>
      </c>
      <c r="U965" t="s">
        <v>4754</v>
      </c>
      <c r="V965">
        <v>15000000</v>
      </c>
      <c r="W965">
        <v>0</v>
      </c>
      <c r="Y965">
        <v>0</v>
      </c>
      <c r="Z965">
        <v>0</v>
      </c>
      <c r="AA965">
        <v>0</v>
      </c>
      <c r="AB965">
        <v>15000000</v>
      </c>
      <c r="AC965" t="s">
        <v>4731</v>
      </c>
      <c r="AD965" t="s">
        <v>4755</v>
      </c>
      <c r="AE965" t="s">
        <v>4756</v>
      </c>
      <c r="AF965" t="s">
        <v>4757</v>
      </c>
      <c r="AG965" t="s">
        <v>98</v>
      </c>
      <c r="AH965" t="s">
        <v>168</v>
      </c>
      <c r="AI965" t="s">
        <v>169</v>
      </c>
      <c r="AJ965" t="s">
        <v>1311</v>
      </c>
      <c r="AK965" t="s">
        <v>1312</v>
      </c>
      <c r="AL965" t="s">
        <v>1336</v>
      </c>
      <c r="AM965" t="s">
        <v>1314</v>
      </c>
    </row>
    <row r="966" spans="1:39" x14ac:dyDescent="0.3">
      <c r="A966" t="s">
        <v>24</v>
      </c>
      <c r="B966" t="s">
        <v>25</v>
      </c>
      <c r="C966" t="s">
        <v>26</v>
      </c>
      <c r="D966" t="s">
        <v>27</v>
      </c>
      <c r="E966" t="s">
        <v>28</v>
      </c>
      <c r="F966" t="s">
        <v>29</v>
      </c>
      <c r="G966" t="s">
        <v>115</v>
      </c>
      <c r="H966" t="s">
        <v>116</v>
      </c>
      <c r="I966" t="s">
        <v>117</v>
      </c>
      <c r="J966" t="s">
        <v>118</v>
      </c>
      <c r="K966" t="s">
        <v>333</v>
      </c>
      <c r="L966" t="s">
        <v>334</v>
      </c>
      <c r="M966" t="s">
        <v>335</v>
      </c>
      <c r="N966" t="s">
        <v>336</v>
      </c>
      <c r="O966" t="s">
        <v>122</v>
      </c>
      <c r="P966" t="s">
        <v>347</v>
      </c>
      <c r="Q966" t="s">
        <v>76</v>
      </c>
      <c r="R966" t="s">
        <v>353</v>
      </c>
      <c r="S966" t="s">
        <v>49</v>
      </c>
      <c r="T966" t="s">
        <v>50</v>
      </c>
      <c r="U966" t="s">
        <v>4758</v>
      </c>
      <c r="V966">
        <v>132000000</v>
      </c>
      <c r="W966">
        <v>0</v>
      </c>
      <c r="Y966">
        <v>0</v>
      </c>
      <c r="Z966">
        <v>0</v>
      </c>
      <c r="AA966">
        <v>0</v>
      </c>
      <c r="AB966">
        <v>132000000</v>
      </c>
      <c r="AC966" t="s">
        <v>4731</v>
      </c>
      <c r="AD966" t="s">
        <v>4759</v>
      </c>
      <c r="AE966" t="s">
        <v>4760</v>
      </c>
      <c r="AF966" t="s">
        <v>4761</v>
      </c>
      <c r="AG966" t="s">
        <v>98</v>
      </c>
      <c r="AH966" t="s">
        <v>168</v>
      </c>
      <c r="AI966" t="s">
        <v>169</v>
      </c>
      <c r="AJ966" t="s">
        <v>1311</v>
      </c>
      <c r="AK966" t="s">
        <v>1312</v>
      </c>
      <c r="AL966" t="s">
        <v>1336</v>
      </c>
      <c r="AM966" t="s">
        <v>1314</v>
      </c>
    </row>
    <row r="967" spans="1:39" x14ac:dyDescent="0.3">
      <c r="A967" t="s">
        <v>24</v>
      </c>
      <c r="B967" t="s">
        <v>25</v>
      </c>
      <c r="C967" t="s">
        <v>26</v>
      </c>
      <c r="D967" t="s">
        <v>27</v>
      </c>
      <c r="E967" t="s">
        <v>28</v>
      </c>
      <c r="F967" t="s">
        <v>29</v>
      </c>
      <c r="G967" t="s">
        <v>115</v>
      </c>
      <c r="H967" t="s">
        <v>116</v>
      </c>
      <c r="I967" t="s">
        <v>117</v>
      </c>
      <c r="J967" t="s">
        <v>118</v>
      </c>
      <c r="K967" t="s">
        <v>333</v>
      </c>
      <c r="L967" t="s">
        <v>334</v>
      </c>
      <c r="M967" t="s">
        <v>335</v>
      </c>
      <c r="N967" t="s">
        <v>336</v>
      </c>
      <c r="O967" t="s">
        <v>122</v>
      </c>
      <c r="P967" t="s">
        <v>347</v>
      </c>
      <c r="Q967" t="s">
        <v>76</v>
      </c>
      <c r="R967" t="s">
        <v>353</v>
      </c>
      <c r="S967" t="s">
        <v>49</v>
      </c>
      <c r="T967" t="s">
        <v>50</v>
      </c>
      <c r="U967" t="s">
        <v>4762</v>
      </c>
      <c r="V967">
        <v>34800000</v>
      </c>
      <c r="W967">
        <v>0</v>
      </c>
      <c r="Y967">
        <v>0</v>
      </c>
      <c r="Z967">
        <v>0</v>
      </c>
      <c r="AA967">
        <v>0</v>
      </c>
      <c r="AB967">
        <v>34800000</v>
      </c>
      <c r="AC967" t="s">
        <v>4731</v>
      </c>
      <c r="AD967" t="s">
        <v>4759</v>
      </c>
      <c r="AE967" t="s">
        <v>4763</v>
      </c>
      <c r="AF967" t="s">
        <v>4764</v>
      </c>
      <c r="AG967" t="s">
        <v>98</v>
      </c>
      <c r="AH967" t="s">
        <v>168</v>
      </c>
      <c r="AI967" t="s">
        <v>169</v>
      </c>
      <c r="AJ967" t="s">
        <v>1311</v>
      </c>
      <c r="AK967" t="s">
        <v>1312</v>
      </c>
      <c r="AL967" t="s">
        <v>1336</v>
      </c>
      <c r="AM967" t="s">
        <v>1314</v>
      </c>
    </row>
    <row r="968" spans="1:39" x14ac:dyDescent="0.3">
      <c r="A968" t="s">
        <v>24</v>
      </c>
      <c r="B968" t="s">
        <v>25</v>
      </c>
      <c r="C968" t="s">
        <v>26</v>
      </c>
      <c r="D968" t="s">
        <v>27</v>
      </c>
      <c r="E968" t="s">
        <v>28</v>
      </c>
      <c r="F968" t="s">
        <v>29</v>
      </c>
      <c r="G968" t="s">
        <v>115</v>
      </c>
      <c r="H968" t="s">
        <v>116</v>
      </c>
      <c r="I968" t="s">
        <v>117</v>
      </c>
      <c r="J968" t="s">
        <v>118</v>
      </c>
      <c r="K968" t="s">
        <v>333</v>
      </c>
      <c r="L968" t="s">
        <v>334</v>
      </c>
      <c r="M968" t="s">
        <v>335</v>
      </c>
      <c r="N968" t="s">
        <v>336</v>
      </c>
      <c r="O968" t="s">
        <v>122</v>
      </c>
      <c r="P968" t="s">
        <v>347</v>
      </c>
      <c r="Q968" t="s">
        <v>76</v>
      </c>
      <c r="R968" t="s">
        <v>353</v>
      </c>
      <c r="S968" t="s">
        <v>49</v>
      </c>
      <c r="T968" t="s">
        <v>50</v>
      </c>
      <c r="U968" t="s">
        <v>4765</v>
      </c>
      <c r="V968">
        <v>180000000</v>
      </c>
      <c r="W968">
        <v>0</v>
      </c>
      <c r="Y968">
        <v>0</v>
      </c>
      <c r="Z968">
        <v>0</v>
      </c>
      <c r="AA968">
        <v>0</v>
      </c>
      <c r="AB968">
        <v>180000000</v>
      </c>
      <c r="AC968" t="s">
        <v>4731</v>
      </c>
      <c r="AD968" t="s">
        <v>4759</v>
      </c>
      <c r="AE968" t="s">
        <v>4766</v>
      </c>
      <c r="AF968" t="s">
        <v>4767</v>
      </c>
      <c r="AG968" t="s">
        <v>98</v>
      </c>
      <c r="AH968" t="s">
        <v>168</v>
      </c>
      <c r="AI968" t="s">
        <v>169</v>
      </c>
      <c r="AJ968" t="s">
        <v>1311</v>
      </c>
      <c r="AK968" t="s">
        <v>1312</v>
      </c>
      <c r="AL968" t="s">
        <v>1336</v>
      </c>
      <c r="AM968" t="s">
        <v>1314</v>
      </c>
    </row>
    <row r="969" spans="1:39" x14ac:dyDescent="0.3">
      <c r="A969" t="s">
        <v>24</v>
      </c>
      <c r="B969" t="s">
        <v>25</v>
      </c>
      <c r="C969" t="s">
        <v>26</v>
      </c>
      <c r="D969" t="s">
        <v>27</v>
      </c>
      <c r="E969" t="s">
        <v>28</v>
      </c>
      <c r="F969" t="s">
        <v>29</v>
      </c>
      <c r="G969" t="s">
        <v>115</v>
      </c>
      <c r="H969" t="s">
        <v>116</v>
      </c>
      <c r="I969" t="s">
        <v>117</v>
      </c>
      <c r="J969" t="s">
        <v>118</v>
      </c>
      <c r="K969" t="s">
        <v>333</v>
      </c>
      <c r="L969" t="s">
        <v>334</v>
      </c>
      <c r="M969" t="s">
        <v>354</v>
      </c>
      <c r="N969" t="s">
        <v>355</v>
      </c>
      <c r="O969" t="s">
        <v>133</v>
      </c>
      <c r="P969" t="s">
        <v>356</v>
      </c>
      <c r="Q969" t="s">
        <v>40</v>
      </c>
      <c r="R969" t="s">
        <v>357</v>
      </c>
      <c r="S969" t="s">
        <v>42</v>
      </c>
      <c r="T969" t="s">
        <v>43</v>
      </c>
      <c r="U969" t="s">
        <v>4768</v>
      </c>
      <c r="V969">
        <v>6000000</v>
      </c>
      <c r="W969">
        <v>0</v>
      </c>
      <c r="Y969">
        <v>0</v>
      </c>
      <c r="Z969">
        <v>0</v>
      </c>
      <c r="AA969">
        <v>0</v>
      </c>
      <c r="AB969">
        <v>6000000</v>
      </c>
      <c r="AC969" t="s">
        <v>4769</v>
      </c>
      <c r="AD969" t="s">
        <v>4770</v>
      </c>
      <c r="AE969" t="s">
        <v>4771</v>
      </c>
      <c r="AF969" t="s">
        <v>4772</v>
      </c>
      <c r="AG969" t="s">
        <v>136</v>
      </c>
      <c r="AJ969" t="s">
        <v>1311</v>
      </c>
      <c r="AK969" t="s">
        <v>1312</v>
      </c>
      <c r="AL969" t="s">
        <v>1313</v>
      </c>
      <c r="AM969" t="s">
        <v>1314</v>
      </c>
    </row>
    <row r="970" spans="1:39" x14ac:dyDescent="0.3">
      <c r="A970" t="s">
        <v>24</v>
      </c>
      <c r="B970" t="s">
        <v>25</v>
      </c>
      <c r="C970" t="s">
        <v>26</v>
      </c>
      <c r="D970" t="s">
        <v>27</v>
      </c>
      <c r="E970" t="s">
        <v>28</v>
      </c>
      <c r="F970" t="s">
        <v>29</v>
      </c>
      <c r="G970" t="s">
        <v>115</v>
      </c>
      <c r="H970" t="s">
        <v>116</v>
      </c>
      <c r="I970" t="s">
        <v>117</v>
      </c>
      <c r="J970" t="s">
        <v>118</v>
      </c>
      <c r="K970" t="s">
        <v>333</v>
      </c>
      <c r="L970" t="s">
        <v>334</v>
      </c>
      <c r="M970" t="s">
        <v>354</v>
      </c>
      <c r="N970" t="s">
        <v>355</v>
      </c>
      <c r="O970" t="s">
        <v>133</v>
      </c>
      <c r="P970" t="s">
        <v>356</v>
      </c>
      <c r="Q970" t="s">
        <v>40</v>
      </c>
      <c r="R970" t="s">
        <v>357</v>
      </c>
      <c r="S970" t="s">
        <v>42</v>
      </c>
      <c r="T970" t="s">
        <v>43</v>
      </c>
      <c r="U970" t="s">
        <v>4773</v>
      </c>
      <c r="V970">
        <v>2000000</v>
      </c>
      <c r="W970">
        <v>0</v>
      </c>
      <c r="Y970">
        <v>0</v>
      </c>
      <c r="Z970">
        <v>0</v>
      </c>
      <c r="AA970">
        <v>0</v>
      </c>
      <c r="AB970">
        <v>2000000</v>
      </c>
      <c r="AC970" t="s">
        <v>4769</v>
      </c>
      <c r="AD970" t="s">
        <v>4770</v>
      </c>
      <c r="AE970" t="s">
        <v>4774</v>
      </c>
      <c r="AF970" t="s">
        <v>4775</v>
      </c>
      <c r="AG970" t="s">
        <v>136</v>
      </c>
      <c r="AJ970" t="s">
        <v>1311</v>
      </c>
      <c r="AK970" t="s">
        <v>1312</v>
      </c>
      <c r="AL970" t="s">
        <v>1313</v>
      </c>
      <c r="AM970" t="s">
        <v>1314</v>
      </c>
    </row>
    <row r="971" spans="1:39" x14ac:dyDescent="0.3">
      <c r="A971" t="s">
        <v>24</v>
      </c>
      <c r="B971" t="s">
        <v>25</v>
      </c>
      <c r="C971" t="s">
        <v>26</v>
      </c>
      <c r="D971" t="s">
        <v>27</v>
      </c>
      <c r="E971" t="s">
        <v>28</v>
      </c>
      <c r="F971" t="s">
        <v>29</v>
      </c>
      <c r="G971" t="s">
        <v>115</v>
      </c>
      <c r="H971" t="s">
        <v>116</v>
      </c>
      <c r="I971" t="s">
        <v>117</v>
      </c>
      <c r="J971" t="s">
        <v>118</v>
      </c>
      <c r="K971" t="s">
        <v>333</v>
      </c>
      <c r="L971" t="s">
        <v>334</v>
      </c>
      <c r="M971" t="s">
        <v>354</v>
      </c>
      <c r="N971" t="s">
        <v>355</v>
      </c>
      <c r="O971" t="s">
        <v>133</v>
      </c>
      <c r="P971" t="s">
        <v>356</v>
      </c>
      <c r="Q971" t="s">
        <v>40</v>
      </c>
      <c r="R971" t="s">
        <v>357</v>
      </c>
      <c r="S971" t="s">
        <v>42</v>
      </c>
      <c r="T971" t="s">
        <v>43</v>
      </c>
      <c r="U971" t="s">
        <v>4776</v>
      </c>
      <c r="V971">
        <v>2000000</v>
      </c>
      <c r="W971">
        <v>0</v>
      </c>
      <c r="Y971">
        <v>0</v>
      </c>
      <c r="Z971">
        <v>0</v>
      </c>
      <c r="AA971">
        <v>0</v>
      </c>
      <c r="AB971">
        <v>2000000</v>
      </c>
      <c r="AC971" t="s">
        <v>4769</v>
      </c>
      <c r="AD971" t="s">
        <v>4770</v>
      </c>
      <c r="AE971" t="s">
        <v>4777</v>
      </c>
      <c r="AF971" t="s">
        <v>4778</v>
      </c>
      <c r="AG971" t="s">
        <v>136</v>
      </c>
      <c r="AJ971" t="s">
        <v>1311</v>
      </c>
      <c r="AK971" t="s">
        <v>1312</v>
      </c>
      <c r="AL971" t="s">
        <v>1313</v>
      </c>
      <c r="AM971" t="s">
        <v>1314</v>
      </c>
    </row>
    <row r="972" spans="1:39" x14ac:dyDescent="0.3">
      <c r="A972" t="s">
        <v>24</v>
      </c>
      <c r="B972" t="s">
        <v>25</v>
      </c>
      <c r="C972" t="s">
        <v>26</v>
      </c>
      <c r="D972" t="s">
        <v>27</v>
      </c>
      <c r="E972" t="s">
        <v>28</v>
      </c>
      <c r="F972" t="s">
        <v>29</v>
      </c>
      <c r="G972" t="s">
        <v>115</v>
      </c>
      <c r="H972" t="s">
        <v>116</v>
      </c>
      <c r="I972" t="s">
        <v>117</v>
      </c>
      <c r="J972" t="s">
        <v>118</v>
      </c>
      <c r="K972" t="s">
        <v>333</v>
      </c>
      <c r="L972" t="s">
        <v>334</v>
      </c>
      <c r="M972" t="s">
        <v>354</v>
      </c>
      <c r="N972" t="s">
        <v>355</v>
      </c>
      <c r="O972" t="s">
        <v>133</v>
      </c>
      <c r="P972" t="s">
        <v>356</v>
      </c>
      <c r="Q972" t="s">
        <v>40</v>
      </c>
      <c r="R972" t="s">
        <v>357</v>
      </c>
      <c r="S972" t="s">
        <v>42</v>
      </c>
      <c r="T972" t="s">
        <v>43</v>
      </c>
      <c r="U972" t="s">
        <v>4779</v>
      </c>
      <c r="V972">
        <v>49000000</v>
      </c>
      <c r="W972">
        <v>0</v>
      </c>
      <c r="Y972">
        <v>0</v>
      </c>
      <c r="Z972">
        <v>0</v>
      </c>
      <c r="AA972">
        <v>0</v>
      </c>
      <c r="AB972">
        <v>49000000</v>
      </c>
      <c r="AC972" t="s">
        <v>4769</v>
      </c>
      <c r="AD972" t="s">
        <v>4770</v>
      </c>
      <c r="AE972" t="s">
        <v>4780</v>
      </c>
      <c r="AF972" t="s">
        <v>4781</v>
      </c>
      <c r="AG972" t="s">
        <v>136</v>
      </c>
      <c r="AJ972" t="s">
        <v>1311</v>
      </c>
      <c r="AK972" t="s">
        <v>1312</v>
      </c>
      <c r="AL972" t="s">
        <v>1313</v>
      </c>
      <c r="AM972" t="s">
        <v>1314</v>
      </c>
    </row>
    <row r="973" spans="1:39" x14ac:dyDescent="0.3">
      <c r="A973" t="s">
        <v>24</v>
      </c>
      <c r="B973" t="s">
        <v>25</v>
      </c>
      <c r="C973" t="s">
        <v>26</v>
      </c>
      <c r="D973" t="s">
        <v>27</v>
      </c>
      <c r="E973" t="s">
        <v>28</v>
      </c>
      <c r="F973" t="s">
        <v>29</v>
      </c>
      <c r="G973" t="s">
        <v>115</v>
      </c>
      <c r="H973" t="s">
        <v>116</v>
      </c>
      <c r="I973" t="s">
        <v>117</v>
      </c>
      <c r="J973" t="s">
        <v>118</v>
      </c>
      <c r="K973" t="s">
        <v>333</v>
      </c>
      <c r="L973" t="s">
        <v>334</v>
      </c>
      <c r="M973" t="s">
        <v>354</v>
      </c>
      <c r="N973" t="s">
        <v>355</v>
      </c>
      <c r="O973" t="s">
        <v>133</v>
      </c>
      <c r="P973" t="s">
        <v>356</v>
      </c>
      <c r="Q973" t="s">
        <v>40</v>
      </c>
      <c r="R973" t="s">
        <v>357</v>
      </c>
      <c r="S973" t="s">
        <v>42</v>
      </c>
      <c r="T973" t="s">
        <v>43</v>
      </c>
      <c r="U973" t="s">
        <v>4782</v>
      </c>
      <c r="V973">
        <v>7500000</v>
      </c>
      <c r="W973">
        <v>0</v>
      </c>
      <c r="Y973">
        <v>0</v>
      </c>
      <c r="Z973">
        <v>0</v>
      </c>
      <c r="AA973">
        <v>0</v>
      </c>
      <c r="AB973">
        <v>7500000</v>
      </c>
      <c r="AC973" t="s">
        <v>4769</v>
      </c>
      <c r="AD973" t="s">
        <v>4770</v>
      </c>
      <c r="AE973" t="s">
        <v>4783</v>
      </c>
      <c r="AF973" t="s">
        <v>4784</v>
      </c>
      <c r="AG973" t="s">
        <v>136</v>
      </c>
      <c r="AJ973" t="s">
        <v>1311</v>
      </c>
      <c r="AK973" t="s">
        <v>1312</v>
      </c>
      <c r="AL973" t="s">
        <v>1313</v>
      </c>
      <c r="AM973" t="s">
        <v>1314</v>
      </c>
    </row>
    <row r="974" spans="1:39" x14ac:dyDescent="0.3">
      <c r="A974" t="s">
        <v>24</v>
      </c>
      <c r="B974" t="s">
        <v>25</v>
      </c>
      <c r="C974" t="s">
        <v>26</v>
      </c>
      <c r="D974" t="s">
        <v>27</v>
      </c>
      <c r="E974" t="s">
        <v>28</v>
      </c>
      <c r="F974" t="s">
        <v>29</v>
      </c>
      <c r="G974" t="s">
        <v>115</v>
      </c>
      <c r="H974" t="s">
        <v>116</v>
      </c>
      <c r="I974" t="s">
        <v>117</v>
      </c>
      <c r="J974" t="s">
        <v>118</v>
      </c>
      <c r="K974" t="s">
        <v>333</v>
      </c>
      <c r="L974" t="s">
        <v>334</v>
      </c>
      <c r="M974" t="s">
        <v>354</v>
      </c>
      <c r="N974" t="s">
        <v>355</v>
      </c>
      <c r="O974" t="s">
        <v>133</v>
      </c>
      <c r="P974" t="s">
        <v>356</v>
      </c>
      <c r="Q974" t="s">
        <v>40</v>
      </c>
      <c r="R974" t="s">
        <v>357</v>
      </c>
      <c r="S974" t="s">
        <v>42</v>
      </c>
      <c r="T974" t="s">
        <v>43</v>
      </c>
      <c r="U974" t="s">
        <v>4785</v>
      </c>
      <c r="V974">
        <v>6000000</v>
      </c>
      <c r="W974">
        <v>0</v>
      </c>
      <c r="Y974">
        <v>0</v>
      </c>
      <c r="Z974">
        <v>0</v>
      </c>
      <c r="AA974">
        <v>0</v>
      </c>
      <c r="AB974">
        <v>6000000</v>
      </c>
      <c r="AC974" t="s">
        <v>4769</v>
      </c>
      <c r="AD974" t="s">
        <v>4770</v>
      </c>
      <c r="AE974" t="s">
        <v>4786</v>
      </c>
      <c r="AF974" t="s">
        <v>4787</v>
      </c>
      <c r="AG974" t="s">
        <v>136</v>
      </c>
      <c r="AJ974" t="s">
        <v>1311</v>
      </c>
      <c r="AK974" t="s">
        <v>1312</v>
      </c>
      <c r="AL974" t="s">
        <v>1313</v>
      </c>
      <c r="AM974" t="s">
        <v>1314</v>
      </c>
    </row>
    <row r="975" spans="1:39" x14ac:dyDescent="0.3">
      <c r="A975" t="s">
        <v>24</v>
      </c>
      <c r="B975" t="s">
        <v>25</v>
      </c>
      <c r="C975" t="s">
        <v>26</v>
      </c>
      <c r="D975" t="s">
        <v>27</v>
      </c>
      <c r="E975" t="s">
        <v>28</v>
      </c>
      <c r="F975" t="s">
        <v>29</v>
      </c>
      <c r="G975" t="s">
        <v>115</v>
      </c>
      <c r="H975" t="s">
        <v>116</v>
      </c>
      <c r="I975" t="s">
        <v>117</v>
      </c>
      <c r="J975" t="s">
        <v>118</v>
      </c>
      <c r="K975" t="s">
        <v>333</v>
      </c>
      <c r="L975" t="s">
        <v>334</v>
      </c>
      <c r="M975" t="s">
        <v>354</v>
      </c>
      <c r="N975" t="s">
        <v>355</v>
      </c>
      <c r="O975" t="s">
        <v>133</v>
      </c>
      <c r="P975" t="s">
        <v>356</v>
      </c>
      <c r="Q975" t="s">
        <v>40</v>
      </c>
      <c r="R975" t="s">
        <v>357</v>
      </c>
      <c r="S975" t="s">
        <v>67</v>
      </c>
      <c r="T975" t="s">
        <v>68</v>
      </c>
      <c r="U975" t="s">
        <v>4788</v>
      </c>
      <c r="V975">
        <v>16800000</v>
      </c>
      <c r="W975">
        <v>0</v>
      </c>
      <c r="Y975">
        <v>0</v>
      </c>
      <c r="Z975">
        <v>0</v>
      </c>
      <c r="AA975">
        <v>0</v>
      </c>
      <c r="AB975">
        <v>16800000</v>
      </c>
      <c r="AC975" t="s">
        <v>4769</v>
      </c>
      <c r="AD975" t="s">
        <v>4789</v>
      </c>
      <c r="AE975" t="s">
        <v>4790</v>
      </c>
      <c r="AF975" t="s">
        <v>4791</v>
      </c>
      <c r="AG975" t="s">
        <v>136</v>
      </c>
      <c r="AJ975" t="s">
        <v>1311</v>
      </c>
      <c r="AK975" t="s">
        <v>1312</v>
      </c>
      <c r="AL975" t="s">
        <v>1485</v>
      </c>
      <c r="AM975" t="s">
        <v>1486</v>
      </c>
    </row>
    <row r="976" spans="1:39" x14ac:dyDescent="0.3">
      <c r="A976" t="s">
        <v>24</v>
      </c>
      <c r="B976" t="s">
        <v>25</v>
      </c>
      <c r="C976" t="s">
        <v>26</v>
      </c>
      <c r="D976" t="s">
        <v>27</v>
      </c>
      <c r="E976" t="s">
        <v>28</v>
      </c>
      <c r="F976" t="s">
        <v>29</v>
      </c>
      <c r="G976" t="s">
        <v>115</v>
      </c>
      <c r="H976" t="s">
        <v>116</v>
      </c>
      <c r="I976" t="s">
        <v>117</v>
      </c>
      <c r="J976" t="s">
        <v>118</v>
      </c>
      <c r="K976" t="s">
        <v>333</v>
      </c>
      <c r="L976" t="s">
        <v>334</v>
      </c>
      <c r="M976" t="s">
        <v>354</v>
      </c>
      <c r="N976" t="s">
        <v>355</v>
      </c>
      <c r="O976" t="s">
        <v>133</v>
      </c>
      <c r="P976" t="s">
        <v>356</v>
      </c>
      <c r="Q976" t="s">
        <v>40</v>
      </c>
      <c r="R976" t="s">
        <v>357</v>
      </c>
      <c r="S976" t="s">
        <v>137</v>
      </c>
      <c r="T976" t="s">
        <v>138</v>
      </c>
      <c r="U976" t="s">
        <v>4792</v>
      </c>
      <c r="V976">
        <v>8000000</v>
      </c>
      <c r="W976">
        <v>0</v>
      </c>
      <c r="Y976">
        <v>0</v>
      </c>
      <c r="Z976">
        <v>0</v>
      </c>
      <c r="AA976">
        <v>0</v>
      </c>
      <c r="AB976">
        <v>8000000</v>
      </c>
      <c r="AC976" t="s">
        <v>4769</v>
      </c>
      <c r="AD976" t="s">
        <v>4793</v>
      </c>
      <c r="AE976" t="s">
        <v>4794</v>
      </c>
      <c r="AF976" t="s">
        <v>4795</v>
      </c>
      <c r="AG976" t="s">
        <v>136</v>
      </c>
      <c r="AJ976" t="s">
        <v>1311</v>
      </c>
      <c r="AK976" t="s">
        <v>1312</v>
      </c>
      <c r="AL976" t="s">
        <v>2026</v>
      </c>
      <c r="AM976" t="s">
        <v>1314</v>
      </c>
    </row>
    <row r="977" spans="1:39" x14ac:dyDescent="0.3">
      <c r="A977" t="s">
        <v>24</v>
      </c>
      <c r="B977" t="s">
        <v>25</v>
      </c>
      <c r="C977" t="s">
        <v>26</v>
      </c>
      <c r="D977" t="s">
        <v>27</v>
      </c>
      <c r="E977" t="s">
        <v>28</v>
      </c>
      <c r="F977" t="s">
        <v>29</v>
      </c>
      <c r="G977" t="s">
        <v>115</v>
      </c>
      <c r="H977" t="s">
        <v>116</v>
      </c>
      <c r="I977" t="s">
        <v>117</v>
      </c>
      <c r="J977" t="s">
        <v>118</v>
      </c>
      <c r="K977" t="s">
        <v>333</v>
      </c>
      <c r="L977" t="s">
        <v>334</v>
      </c>
      <c r="M977" t="s">
        <v>354</v>
      </c>
      <c r="N977" t="s">
        <v>355</v>
      </c>
      <c r="O977" t="s">
        <v>133</v>
      </c>
      <c r="P977" t="s">
        <v>356</v>
      </c>
      <c r="Q977" t="s">
        <v>40</v>
      </c>
      <c r="R977" t="s">
        <v>357</v>
      </c>
      <c r="S977" t="s">
        <v>137</v>
      </c>
      <c r="T977" t="s">
        <v>138</v>
      </c>
      <c r="U977" t="s">
        <v>4796</v>
      </c>
      <c r="V977">
        <v>8000000</v>
      </c>
      <c r="W977">
        <v>0</v>
      </c>
      <c r="Y977">
        <v>447800</v>
      </c>
      <c r="Z977">
        <v>447800</v>
      </c>
      <c r="AA977">
        <v>5.5974999999999997E-2</v>
      </c>
      <c r="AB977">
        <v>7552200</v>
      </c>
      <c r="AC977" t="s">
        <v>4769</v>
      </c>
      <c r="AD977" t="s">
        <v>4793</v>
      </c>
      <c r="AE977" t="s">
        <v>4797</v>
      </c>
      <c r="AF977" t="s">
        <v>4798</v>
      </c>
      <c r="AG977" t="s">
        <v>136</v>
      </c>
      <c r="AJ977" t="s">
        <v>1311</v>
      </c>
      <c r="AK977" t="s">
        <v>1312</v>
      </c>
      <c r="AL977" t="s">
        <v>2026</v>
      </c>
      <c r="AM977" t="s">
        <v>1314</v>
      </c>
    </row>
    <row r="978" spans="1:39" x14ac:dyDescent="0.3">
      <c r="A978" t="s">
        <v>24</v>
      </c>
      <c r="B978" t="s">
        <v>25</v>
      </c>
      <c r="C978" t="s">
        <v>26</v>
      </c>
      <c r="D978" t="s">
        <v>27</v>
      </c>
      <c r="E978" t="s">
        <v>28</v>
      </c>
      <c r="F978" t="s">
        <v>29</v>
      </c>
      <c r="G978" t="s">
        <v>115</v>
      </c>
      <c r="H978" t="s">
        <v>116</v>
      </c>
      <c r="I978" t="s">
        <v>117</v>
      </c>
      <c r="J978" t="s">
        <v>118</v>
      </c>
      <c r="K978" t="s">
        <v>333</v>
      </c>
      <c r="L978" t="s">
        <v>334</v>
      </c>
      <c r="M978" t="s">
        <v>354</v>
      </c>
      <c r="N978" t="s">
        <v>355</v>
      </c>
      <c r="O978" t="s">
        <v>133</v>
      </c>
      <c r="P978" t="s">
        <v>356</v>
      </c>
      <c r="Q978" t="s">
        <v>40</v>
      </c>
      <c r="R978" t="s">
        <v>357</v>
      </c>
      <c r="S978" t="s">
        <v>45</v>
      </c>
      <c r="T978" t="s">
        <v>46</v>
      </c>
      <c r="U978" t="s">
        <v>4799</v>
      </c>
      <c r="V978">
        <v>16000000</v>
      </c>
      <c r="W978">
        <v>0</v>
      </c>
      <c r="Y978">
        <v>0</v>
      </c>
      <c r="Z978">
        <v>0</v>
      </c>
      <c r="AA978">
        <v>0</v>
      </c>
      <c r="AB978">
        <v>16000000</v>
      </c>
      <c r="AC978" t="s">
        <v>4769</v>
      </c>
      <c r="AD978" t="s">
        <v>4800</v>
      </c>
      <c r="AE978" t="s">
        <v>4801</v>
      </c>
      <c r="AF978" t="s">
        <v>4802</v>
      </c>
      <c r="AG978" t="s">
        <v>136</v>
      </c>
      <c r="AJ978" t="s">
        <v>1311</v>
      </c>
      <c r="AK978" t="s">
        <v>1312</v>
      </c>
      <c r="AL978" t="s">
        <v>1331</v>
      </c>
      <c r="AM978" t="s">
        <v>1314</v>
      </c>
    </row>
    <row r="979" spans="1:39" x14ac:dyDescent="0.3">
      <c r="A979" t="s">
        <v>24</v>
      </c>
      <c r="B979" t="s">
        <v>25</v>
      </c>
      <c r="C979" t="s">
        <v>26</v>
      </c>
      <c r="D979" t="s">
        <v>27</v>
      </c>
      <c r="E979" t="s">
        <v>28</v>
      </c>
      <c r="F979" t="s">
        <v>29</v>
      </c>
      <c r="G979" t="s">
        <v>115</v>
      </c>
      <c r="H979" t="s">
        <v>116</v>
      </c>
      <c r="I979" t="s">
        <v>117</v>
      </c>
      <c r="J979" t="s">
        <v>118</v>
      </c>
      <c r="K979" t="s">
        <v>333</v>
      </c>
      <c r="L979" t="s">
        <v>334</v>
      </c>
      <c r="M979" t="s">
        <v>354</v>
      </c>
      <c r="N979" t="s">
        <v>355</v>
      </c>
      <c r="O979" t="s">
        <v>133</v>
      </c>
      <c r="P979" t="s">
        <v>356</v>
      </c>
      <c r="Q979" t="s">
        <v>40</v>
      </c>
      <c r="R979" t="s">
        <v>357</v>
      </c>
      <c r="S979" t="s">
        <v>45</v>
      </c>
      <c r="T979" t="s">
        <v>46</v>
      </c>
      <c r="U979" t="s">
        <v>4803</v>
      </c>
      <c r="V979">
        <v>43200000</v>
      </c>
      <c r="W979">
        <v>0</v>
      </c>
      <c r="Y979">
        <v>0</v>
      </c>
      <c r="Z979">
        <v>0</v>
      </c>
      <c r="AA979">
        <v>0</v>
      </c>
      <c r="AB979">
        <v>43200000</v>
      </c>
      <c r="AC979" t="s">
        <v>4769</v>
      </c>
      <c r="AD979" t="s">
        <v>4800</v>
      </c>
      <c r="AE979" t="s">
        <v>4804</v>
      </c>
      <c r="AF979" t="s">
        <v>4805</v>
      </c>
      <c r="AG979" t="s">
        <v>136</v>
      </c>
      <c r="AJ979" t="s">
        <v>1311</v>
      </c>
      <c r="AK979" t="s">
        <v>1312</v>
      </c>
      <c r="AL979" t="s">
        <v>1331</v>
      </c>
      <c r="AM979" t="s">
        <v>1314</v>
      </c>
    </row>
    <row r="980" spans="1:39" x14ac:dyDescent="0.3">
      <c r="A980" t="s">
        <v>24</v>
      </c>
      <c r="B980" t="s">
        <v>25</v>
      </c>
      <c r="C980" t="s">
        <v>26</v>
      </c>
      <c r="D980" t="s">
        <v>27</v>
      </c>
      <c r="E980" t="s">
        <v>28</v>
      </c>
      <c r="F980" t="s">
        <v>29</v>
      </c>
      <c r="G980" t="s">
        <v>115</v>
      </c>
      <c r="H980" t="s">
        <v>116</v>
      </c>
      <c r="I980" t="s">
        <v>117</v>
      </c>
      <c r="J980" t="s">
        <v>118</v>
      </c>
      <c r="K980" t="s">
        <v>333</v>
      </c>
      <c r="L980" t="s">
        <v>334</v>
      </c>
      <c r="M980" t="s">
        <v>354</v>
      </c>
      <c r="N980" t="s">
        <v>355</v>
      </c>
      <c r="O980" t="s">
        <v>133</v>
      </c>
      <c r="P980" t="s">
        <v>356</v>
      </c>
      <c r="Q980" t="s">
        <v>40</v>
      </c>
      <c r="R980" t="s">
        <v>357</v>
      </c>
      <c r="S980" t="s">
        <v>191</v>
      </c>
      <c r="T980" t="s">
        <v>192</v>
      </c>
      <c r="U980" t="s">
        <v>4806</v>
      </c>
      <c r="V980">
        <v>25200000</v>
      </c>
      <c r="W980">
        <v>0</v>
      </c>
      <c r="Y980">
        <v>0</v>
      </c>
      <c r="Z980">
        <v>0</v>
      </c>
      <c r="AA980">
        <v>0</v>
      </c>
      <c r="AB980">
        <v>25200000</v>
      </c>
      <c r="AC980" t="s">
        <v>4769</v>
      </c>
      <c r="AD980" t="s">
        <v>4807</v>
      </c>
      <c r="AE980" t="s">
        <v>4808</v>
      </c>
      <c r="AF980" t="s">
        <v>4809</v>
      </c>
      <c r="AG980" t="s">
        <v>136</v>
      </c>
      <c r="AJ980" t="s">
        <v>1311</v>
      </c>
      <c r="AK980" t="s">
        <v>1312</v>
      </c>
      <c r="AL980" t="s">
        <v>1331</v>
      </c>
      <c r="AM980" t="s">
        <v>1486</v>
      </c>
    </row>
    <row r="981" spans="1:39" x14ac:dyDescent="0.3">
      <c r="A981" t="s">
        <v>24</v>
      </c>
      <c r="B981" t="s">
        <v>25</v>
      </c>
      <c r="C981" t="s">
        <v>26</v>
      </c>
      <c r="D981" t="s">
        <v>27</v>
      </c>
      <c r="E981" t="s">
        <v>28</v>
      </c>
      <c r="F981" t="s">
        <v>29</v>
      </c>
      <c r="G981" t="s">
        <v>115</v>
      </c>
      <c r="H981" t="s">
        <v>116</v>
      </c>
      <c r="I981" t="s">
        <v>117</v>
      </c>
      <c r="J981" t="s">
        <v>118</v>
      </c>
      <c r="K981" t="s">
        <v>333</v>
      </c>
      <c r="L981" t="s">
        <v>334</v>
      </c>
      <c r="M981" t="s">
        <v>354</v>
      </c>
      <c r="N981" t="s">
        <v>355</v>
      </c>
      <c r="O981" t="s">
        <v>133</v>
      </c>
      <c r="P981" t="s">
        <v>356</v>
      </c>
      <c r="Q981" t="s">
        <v>40</v>
      </c>
      <c r="R981" t="s">
        <v>357</v>
      </c>
      <c r="S981" t="s">
        <v>47</v>
      </c>
      <c r="T981" t="s">
        <v>48</v>
      </c>
      <c r="U981" t="s">
        <v>4810</v>
      </c>
      <c r="V981">
        <v>250000000</v>
      </c>
      <c r="W981">
        <v>0</v>
      </c>
      <c r="Y981">
        <v>0</v>
      </c>
      <c r="Z981">
        <v>0</v>
      </c>
      <c r="AA981">
        <v>0</v>
      </c>
      <c r="AB981">
        <v>250000000</v>
      </c>
      <c r="AC981" t="s">
        <v>4769</v>
      </c>
      <c r="AD981" t="s">
        <v>4811</v>
      </c>
      <c r="AE981" t="s">
        <v>4812</v>
      </c>
      <c r="AF981" t="s">
        <v>4813</v>
      </c>
      <c r="AG981" t="s">
        <v>136</v>
      </c>
      <c r="AJ981" t="s">
        <v>1311</v>
      </c>
      <c r="AK981" t="s">
        <v>1312</v>
      </c>
      <c r="AL981" t="s">
        <v>1336</v>
      </c>
      <c r="AM981" t="s">
        <v>1314</v>
      </c>
    </row>
    <row r="982" spans="1:39" x14ac:dyDescent="0.3">
      <c r="A982" t="s">
        <v>24</v>
      </c>
      <c r="B982" t="s">
        <v>25</v>
      </c>
      <c r="C982" t="s">
        <v>26</v>
      </c>
      <c r="D982" t="s">
        <v>27</v>
      </c>
      <c r="E982" t="s">
        <v>28</v>
      </c>
      <c r="F982" t="s">
        <v>29</v>
      </c>
      <c r="G982" t="s">
        <v>115</v>
      </c>
      <c r="H982" t="s">
        <v>116</v>
      </c>
      <c r="I982" t="s">
        <v>117</v>
      </c>
      <c r="J982" t="s">
        <v>118</v>
      </c>
      <c r="K982" t="s">
        <v>333</v>
      </c>
      <c r="L982" t="s">
        <v>334</v>
      </c>
      <c r="M982" t="s">
        <v>354</v>
      </c>
      <c r="N982" t="s">
        <v>355</v>
      </c>
      <c r="O982" t="s">
        <v>133</v>
      </c>
      <c r="P982" t="s">
        <v>356</v>
      </c>
      <c r="Q982" t="s">
        <v>40</v>
      </c>
      <c r="R982" t="s">
        <v>357</v>
      </c>
      <c r="S982" t="s">
        <v>47</v>
      </c>
      <c r="T982" t="s">
        <v>48</v>
      </c>
      <c r="U982" t="s">
        <v>4814</v>
      </c>
      <c r="V982">
        <v>100000000</v>
      </c>
      <c r="W982">
        <v>0</v>
      </c>
      <c r="Y982">
        <v>0</v>
      </c>
      <c r="Z982">
        <v>0</v>
      </c>
      <c r="AA982">
        <v>0</v>
      </c>
      <c r="AB982">
        <v>100000000</v>
      </c>
      <c r="AC982" t="s">
        <v>4769</v>
      </c>
      <c r="AD982" t="s">
        <v>4811</v>
      </c>
      <c r="AE982" t="s">
        <v>4815</v>
      </c>
      <c r="AF982" t="s">
        <v>4816</v>
      </c>
      <c r="AG982" t="s">
        <v>136</v>
      </c>
      <c r="AJ982" t="s">
        <v>1311</v>
      </c>
      <c r="AK982" t="s">
        <v>1312</v>
      </c>
      <c r="AL982" t="s">
        <v>1336</v>
      </c>
      <c r="AM982" t="s">
        <v>1314</v>
      </c>
    </row>
    <row r="983" spans="1:39" x14ac:dyDescent="0.3">
      <c r="A983" t="s">
        <v>24</v>
      </c>
      <c r="B983" t="s">
        <v>25</v>
      </c>
      <c r="C983" t="s">
        <v>26</v>
      </c>
      <c r="D983" t="s">
        <v>27</v>
      </c>
      <c r="E983" t="s">
        <v>28</v>
      </c>
      <c r="F983" t="s">
        <v>29</v>
      </c>
      <c r="G983" t="s">
        <v>115</v>
      </c>
      <c r="H983" t="s">
        <v>116</v>
      </c>
      <c r="I983" t="s">
        <v>117</v>
      </c>
      <c r="J983" t="s">
        <v>118</v>
      </c>
      <c r="K983" t="s">
        <v>333</v>
      </c>
      <c r="L983" t="s">
        <v>334</v>
      </c>
      <c r="M983" t="s">
        <v>354</v>
      </c>
      <c r="N983" t="s">
        <v>355</v>
      </c>
      <c r="O983" t="s">
        <v>133</v>
      </c>
      <c r="P983" t="s">
        <v>356</v>
      </c>
      <c r="Q983" t="s">
        <v>40</v>
      </c>
      <c r="R983" t="s">
        <v>357</v>
      </c>
      <c r="S983" t="s">
        <v>47</v>
      </c>
      <c r="T983" t="s">
        <v>48</v>
      </c>
      <c r="U983" t="s">
        <v>4817</v>
      </c>
      <c r="V983">
        <v>100000000</v>
      </c>
      <c r="W983">
        <v>0</v>
      </c>
      <c r="Y983">
        <v>0</v>
      </c>
      <c r="Z983">
        <v>0</v>
      </c>
      <c r="AA983">
        <v>0</v>
      </c>
      <c r="AB983">
        <v>100000000</v>
      </c>
      <c r="AC983" t="s">
        <v>4769</v>
      </c>
      <c r="AD983" t="s">
        <v>4811</v>
      </c>
      <c r="AE983" t="s">
        <v>4818</v>
      </c>
      <c r="AF983" t="s">
        <v>4819</v>
      </c>
      <c r="AG983" t="s">
        <v>136</v>
      </c>
      <c r="AJ983" t="s">
        <v>1311</v>
      </c>
      <c r="AK983" t="s">
        <v>1312</v>
      </c>
      <c r="AL983" t="s">
        <v>1336</v>
      </c>
      <c r="AM983" t="s">
        <v>1314</v>
      </c>
    </row>
    <row r="984" spans="1:39" x14ac:dyDescent="0.3">
      <c r="A984" t="s">
        <v>24</v>
      </c>
      <c r="B984" t="s">
        <v>25</v>
      </c>
      <c r="C984" t="s">
        <v>26</v>
      </c>
      <c r="D984" t="s">
        <v>27</v>
      </c>
      <c r="E984" t="s">
        <v>28</v>
      </c>
      <c r="F984" t="s">
        <v>29</v>
      </c>
      <c r="G984" t="s">
        <v>115</v>
      </c>
      <c r="H984" t="s">
        <v>116</v>
      </c>
      <c r="I984" t="s">
        <v>117</v>
      </c>
      <c r="J984" t="s">
        <v>118</v>
      </c>
      <c r="K984" t="s">
        <v>333</v>
      </c>
      <c r="L984" t="s">
        <v>334</v>
      </c>
      <c r="M984" t="s">
        <v>354</v>
      </c>
      <c r="N984" t="s">
        <v>355</v>
      </c>
      <c r="O984" t="s">
        <v>133</v>
      </c>
      <c r="P984" t="s">
        <v>356</v>
      </c>
      <c r="Q984" t="s">
        <v>40</v>
      </c>
      <c r="R984" t="s">
        <v>357</v>
      </c>
      <c r="S984" t="s">
        <v>47</v>
      </c>
      <c r="T984" t="s">
        <v>48</v>
      </c>
      <c r="U984" t="s">
        <v>4820</v>
      </c>
      <c r="V984">
        <v>152850000</v>
      </c>
      <c r="W984">
        <v>0</v>
      </c>
      <c r="Y984">
        <v>2102330</v>
      </c>
      <c r="Z984">
        <v>2102330</v>
      </c>
      <c r="AA984">
        <v>1.375420346745175E-2</v>
      </c>
      <c r="AB984">
        <v>150747670</v>
      </c>
      <c r="AC984" t="s">
        <v>4769</v>
      </c>
      <c r="AD984" t="s">
        <v>4811</v>
      </c>
      <c r="AE984" t="s">
        <v>4821</v>
      </c>
      <c r="AF984" t="s">
        <v>4822</v>
      </c>
      <c r="AG984" t="s">
        <v>136</v>
      </c>
      <c r="AJ984" t="s">
        <v>1311</v>
      </c>
      <c r="AK984" t="s">
        <v>1312</v>
      </c>
      <c r="AL984" t="s">
        <v>1336</v>
      </c>
      <c r="AM984" t="s">
        <v>1314</v>
      </c>
    </row>
    <row r="985" spans="1:39" x14ac:dyDescent="0.3">
      <c r="A985" t="s">
        <v>24</v>
      </c>
      <c r="B985" t="s">
        <v>25</v>
      </c>
      <c r="C985" t="s">
        <v>26</v>
      </c>
      <c r="D985" t="s">
        <v>27</v>
      </c>
      <c r="E985" t="s">
        <v>28</v>
      </c>
      <c r="F985" t="s">
        <v>29</v>
      </c>
      <c r="G985" t="s">
        <v>115</v>
      </c>
      <c r="H985" t="s">
        <v>116</v>
      </c>
      <c r="I985" t="s">
        <v>117</v>
      </c>
      <c r="J985" t="s">
        <v>118</v>
      </c>
      <c r="K985" t="s">
        <v>333</v>
      </c>
      <c r="L985" t="s">
        <v>334</v>
      </c>
      <c r="M985" t="s">
        <v>354</v>
      </c>
      <c r="N985" t="s">
        <v>355</v>
      </c>
      <c r="O985" t="s">
        <v>133</v>
      </c>
      <c r="P985" t="s">
        <v>356</v>
      </c>
      <c r="Q985" t="s">
        <v>40</v>
      </c>
      <c r="R985" t="s">
        <v>357</v>
      </c>
      <c r="S985" t="s">
        <v>72</v>
      </c>
      <c r="T985" t="s">
        <v>73</v>
      </c>
      <c r="U985" t="s">
        <v>4823</v>
      </c>
      <c r="V985">
        <v>30030000</v>
      </c>
      <c r="W985">
        <v>0</v>
      </c>
      <c r="Y985">
        <v>780000</v>
      </c>
      <c r="Z985">
        <v>780000</v>
      </c>
      <c r="AA985">
        <v>2.5974025974025976E-2</v>
      </c>
      <c r="AB985">
        <v>29250000</v>
      </c>
      <c r="AC985" t="s">
        <v>4769</v>
      </c>
      <c r="AD985" t="s">
        <v>4824</v>
      </c>
      <c r="AE985" t="s">
        <v>4825</v>
      </c>
      <c r="AF985" t="s">
        <v>4826</v>
      </c>
      <c r="AG985" t="s">
        <v>136</v>
      </c>
      <c r="AJ985" t="s">
        <v>1311</v>
      </c>
      <c r="AK985" t="s">
        <v>1312</v>
      </c>
      <c r="AL985" t="s">
        <v>1336</v>
      </c>
      <c r="AM985" t="s">
        <v>1314</v>
      </c>
    </row>
    <row r="986" spans="1:39" x14ac:dyDescent="0.3">
      <c r="A986" t="s">
        <v>24</v>
      </c>
      <c r="B986" t="s">
        <v>25</v>
      </c>
      <c r="C986" t="s">
        <v>26</v>
      </c>
      <c r="D986" t="s">
        <v>27</v>
      </c>
      <c r="E986" t="s">
        <v>28</v>
      </c>
      <c r="F986" t="s">
        <v>29</v>
      </c>
      <c r="G986" t="s">
        <v>115</v>
      </c>
      <c r="H986" t="s">
        <v>116</v>
      </c>
      <c r="I986" t="s">
        <v>117</v>
      </c>
      <c r="J986" t="s">
        <v>118</v>
      </c>
      <c r="K986" t="s">
        <v>333</v>
      </c>
      <c r="L986" t="s">
        <v>334</v>
      </c>
      <c r="M986" t="s">
        <v>354</v>
      </c>
      <c r="N986" t="s">
        <v>355</v>
      </c>
      <c r="O986" t="s">
        <v>133</v>
      </c>
      <c r="P986" t="s">
        <v>356</v>
      </c>
      <c r="Q986" t="s">
        <v>40</v>
      </c>
      <c r="R986" t="s">
        <v>357</v>
      </c>
      <c r="S986" t="s">
        <v>72</v>
      </c>
      <c r="T986" t="s">
        <v>73</v>
      </c>
      <c r="U986" t="s">
        <v>4827</v>
      </c>
      <c r="V986">
        <v>21450000</v>
      </c>
      <c r="W986">
        <v>0</v>
      </c>
      <c r="Y986">
        <v>900000</v>
      </c>
      <c r="Z986">
        <v>900000</v>
      </c>
      <c r="AA986">
        <v>4.195804195804196E-2</v>
      </c>
      <c r="AB986">
        <v>20550000</v>
      </c>
      <c r="AC986" t="s">
        <v>4769</v>
      </c>
      <c r="AD986" t="s">
        <v>4824</v>
      </c>
      <c r="AE986" t="s">
        <v>4828</v>
      </c>
      <c r="AF986" t="s">
        <v>4829</v>
      </c>
      <c r="AG986" t="s">
        <v>136</v>
      </c>
      <c r="AJ986" t="s">
        <v>1311</v>
      </c>
      <c r="AK986" t="s">
        <v>1312</v>
      </c>
      <c r="AL986" t="s">
        <v>1336</v>
      </c>
      <c r="AM986" t="s">
        <v>1314</v>
      </c>
    </row>
    <row r="987" spans="1:39" x14ac:dyDescent="0.3">
      <c r="A987" t="s">
        <v>24</v>
      </c>
      <c r="B987" t="s">
        <v>25</v>
      </c>
      <c r="C987" t="s">
        <v>26</v>
      </c>
      <c r="D987" t="s">
        <v>27</v>
      </c>
      <c r="E987" t="s">
        <v>28</v>
      </c>
      <c r="F987" t="s">
        <v>29</v>
      </c>
      <c r="G987" t="s">
        <v>115</v>
      </c>
      <c r="H987" t="s">
        <v>116</v>
      </c>
      <c r="I987" t="s">
        <v>117</v>
      </c>
      <c r="J987" t="s">
        <v>118</v>
      </c>
      <c r="K987" t="s">
        <v>333</v>
      </c>
      <c r="L987" t="s">
        <v>334</v>
      </c>
      <c r="M987" t="s">
        <v>354</v>
      </c>
      <c r="N987" t="s">
        <v>355</v>
      </c>
      <c r="O987" t="s">
        <v>133</v>
      </c>
      <c r="P987" t="s">
        <v>356</v>
      </c>
      <c r="Q987" t="s">
        <v>51</v>
      </c>
      <c r="R987" t="s">
        <v>358</v>
      </c>
      <c r="S987" t="s">
        <v>42</v>
      </c>
      <c r="T987" t="s">
        <v>43</v>
      </c>
      <c r="U987" t="s">
        <v>4830</v>
      </c>
      <c r="V987">
        <v>6000000</v>
      </c>
      <c r="W987">
        <v>0</v>
      </c>
      <c r="Y987">
        <v>0</v>
      </c>
      <c r="Z987">
        <v>0</v>
      </c>
      <c r="AA987">
        <v>0</v>
      </c>
      <c r="AB987">
        <v>6000000</v>
      </c>
      <c r="AC987" t="s">
        <v>4831</v>
      </c>
      <c r="AD987" t="s">
        <v>4832</v>
      </c>
      <c r="AE987" t="s">
        <v>4833</v>
      </c>
      <c r="AF987" t="s">
        <v>4834</v>
      </c>
      <c r="AG987" t="s">
        <v>136</v>
      </c>
      <c r="AJ987" t="s">
        <v>1311</v>
      </c>
      <c r="AK987" t="s">
        <v>1312</v>
      </c>
      <c r="AL987" t="s">
        <v>1313</v>
      </c>
      <c r="AM987" t="s">
        <v>1314</v>
      </c>
    </row>
    <row r="988" spans="1:39" x14ac:dyDescent="0.3">
      <c r="A988" t="s">
        <v>24</v>
      </c>
      <c r="B988" t="s">
        <v>25</v>
      </c>
      <c r="C988" t="s">
        <v>26</v>
      </c>
      <c r="D988" t="s">
        <v>27</v>
      </c>
      <c r="E988" t="s">
        <v>28</v>
      </c>
      <c r="F988" t="s">
        <v>29</v>
      </c>
      <c r="G988" t="s">
        <v>115</v>
      </c>
      <c r="H988" t="s">
        <v>116</v>
      </c>
      <c r="I988" t="s">
        <v>117</v>
      </c>
      <c r="J988" t="s">
        <v>118</v>
      </c>
      <c r="K988" t="s">
        <v>333</v>
      </c>
      <c r="L988" t="s">
        <v>334</v>
      </c>
      <c r="M988" t="s">
        <v>354</v>
      </c>
      <c r="N988" t="s">
        <v>355</v>
      </c>
      <c r="O988" t="s">
        <v>133</v>
      </c>
      <c r="P988" t="s">
        <v>356</v>
      </c>
      <c r="Q988" t="s">
        <v>51</v>
      </c>
      <c r="R988" t="s">
        <v>358</v>
      </c>
      <c r="S988" t="s">
        <v>42</v>
      </c>
      <c r="T988" t="s">
        <v>43</v>
      </c>
      <c r="U988" t="s">
        <v>4835</v>
      </c>
      <c r="V988">
        <v>3000000</v>
      </c>
      <c r="W988">
        <v>0</v>
      </c>
      <c r="Y988">
        <v>0</v>
      </c>
      <c r="Z988">
        <v>0</v>
      </c>
      <c r="AA988">
        <v>0</v>
      </c>
      <c r="AB988">
        <v>3000000</v>
      </c>
      <c r="AC988" t="s">
        <v>4831</v>
      </c>
      <c r="AD988" t="s">
        <v>4832</v>
      </c>
      <c r="AE988" t="s">
        <v>4836</v>
      </c>
      <c r="AF988" t="s">
        <v>4837</v>
      </c>
      <c r="AG988" t="s">
        <v>136</v>
      </c>
      <c r="AJ988" t="s">
        <v>1311</v>
      </c>
      <c r="AK988" t="s">
        <v>1312</v>
      </c>
      <c r="AL988" t="s">
        <v>1313</v>
      </c>
      <c r="AM988" t="s">
        <v>1314</v>
      </c>
    </row>
    <row r="989" spans="1:39" x14ac:dyDescent="0.3">
      <c r="A989" t="s">
        <v>24</v>
      </c>
      <c r="B989" t="s">
        <v>25</v>
      </c>
      <c r="C989" t="s">
        <v>26</v>
      </c>
      <c r="D989" t="s">
        <v>27</v>
      </c>
      <c r="E989" t="s">
        <v>28</v>
      </c>
      <c r="F989" t="s">
        <v>29</v>
      </c>
      <c r="G989" t="s">
        <v>115</v>
      </c>
      <c r="H989" t="s">
        <v>116</v>
      </c>
      <c r="I989" t="s">
        <v>117</v>
      </c>
      <c r="J989" t="s">
        <v>118</v>
      </c>
      <c r="K989" t="s">
        <v>333</v>
      </c>
      <c r="L989" t="s">
        <v>334</v>
      </c>
      <c r="M989" t="s">
        <v>354</v>
      </c>
      <c r="N989" t="s">
        <v>355</v>
      </c>
      <c r="O989" t="s">
        <v>133</v>
      </c>
      <c r="P989" t="s">
        <v>356</v>
      </c>
      <c r="Q989" t="s">
        <v>51</v>
      </c>
      <c r="R989" t="s">
        <v>358</v>
      </c>
      <c r="S989" t="s">
        <v>42</v>
      </c>
      <c r="T989" t="s">
        <v>43</v>
      </c>
      <c r="U989" t="s">
        <v>4838</v>
      </c>
      <c r="V989">
        <v>1500000</v>
      </c>
      <c r="W989">
        <v>0</v>
      </c>
      <c r="Y989">
        <v>0</v>
      </c>
      <c r="Z989">
        <v>0</v>
      </c>
      <c r="AA989">
        <v>0</v>
      </c>
      <c r="AB989">
        <v>1500000</v>
      </c>
      <c r="AC989" t="s">
        <v>4831</v>
      </c>
      <c r="AD989" t="s">
        <v>4832</v>
      </c>
      <c r="AE989" t="s">
        <v>4839</v>
      </c>
      <c r="AF989" t="s">
        <v>4840</v>
      </c>
      <c r="AG989" t="s">
        <v>136</v>
      </c>
      <c r="AJ989" t="s">
        <v>1311</v>
      </c>
      <c r="AK989" t="s">
        <v>1312</v>
      </c>
      <c r="AL989" t="s">
        <v>1313</v>
      </c>
      <c r="AM989" t="s">
        <v>1314</v>
      </c>
    </row>
    <row r="990" spans="1:39" x14ac:dyDescent="0.3">
      <c r="A990" t="s">
        <v>24</v>
      </c>
      <c r="B990" t="s">
        <v>25</v>
      </c>
      <c r="C990" t="s">
        <v>26</v>
      </c>
      <c r="D990" t="s">
        <v>27</v>
      </c>
      <c r="E990" t="s">
        <v>28</v>
      </c>
      <c r="F990" t="s">
        <v>29</v>
      </c>
      <c r="G990" t="s">
        <v>115</v>
      </c>
      <c r="H990" t="s">
        <v>116</v>
      </c>
      <c r="I990" t="s">
        <v>117</v>
      </c>
      <c r="J990" t="s">
        <v>118</v>
      </c>
      <c r="K990" t="s">
        <v>333</v>
      </c>
      <c r="L990" t="s">
        <v>334</v>
      </c>
      <c r="M990" t="s">
        <v>354</v>
      </c>
      <c r="N990" t="s">
        <v>355</v>
      </c>
      <c r="O990" t="s">
        <v>133</v>
      </c>
      <c r="P990" t="s">
        <v>356</v>
      </c>
      <c r="Q990" t="s">
        <v>51</v>
      </c>
      <c r="R990" t="s">
        <v>358</v>
      </c>
      <c r="S990" t="s">
        <v>42</v>
      </c>
      <c r="T990" t="s">
        <v>43</v>
      </c>
      <c r="U990" t="s">
        <v>4841</v>
      </c>
      <c r="V990">
        <v>63000000</v>
      </c>
      <c r="W990">
        <v>0</v>
      </c>
      <c r="Y990">
        <v>0</v>
      </c>
      <c r="Z990">
        <v>0</v>
      </c>
      <c r="AA990">
        <v>0</v>
      </c>
      <c r="AB990">
        <v>63000000</v>
      </c>
      <c r="AC990" t="s">
        <v>4831</v>
      </c>
      <c r="AD990" t="s">
        <v>4832</v>
      </c>
      <c r="AE990" t="s">
        <v>4842</v>
      </c>
      <c r="AF990" t="s">
        <v>4843</v>
      </c>
      <c r="AG990" t="s">
        <v>136</v>
      </c>
      <c r="AJ990" t="s">
        <v>1311</v>
      </c>
      <c r="AK990" t="s">
        <v>1312</v>
      </c>
      <c r="AL990" t="s">
        <v>1313</v>
      </c>
      <c r="AM990" t="s">
        <v>1314</v>
      </c>
    </row>
    <row r="991" spans="1:39" x14ac:dyDescent="0.3">
      <c r="A991" t="s">
        <v>24</v>
      </c>
      <c r="B991" t="s">
        <v>25</v>
      </c>
      <c r="C991" t="s">
        <v>26</v>
      </c>
      <c r="D991" t="s">
        <v>27</v>
      </c>
      <c r="E991" t="s">
        <v>28</v>
      </c>
      <c r="F991" t="s">
        <v>29</v>
      </c>
      <c r="G991" t="s">
        <v>115</v>
      </c>
      <c r="H991" t="s">
        <v>116</v>
      </c>
      <c r="I991" t="s">
        <v>117</v>
      </c>
      <c r="J991" t="s">
        <v>118</v>
      </c>
      <c r="K991" t="s">
        <v>333</v>
      </c>
      <c r="L991" t="s">
        <v>334</v>
      </c>
      <c r="M991" t="s">
        <v>354</v>
      </c>
      <c r="N991" t="s">
        <v>355</v>
      </c>
      <c r="O991" t="s">
        <v>133</v>
      </c>
      <c r="P991" t="s">
        <v>356</v>
      </c>
      <c r="Q991" t="s">
        <v>51</v>
      </c>
      <c r="R991" t="s">
        <v>358</v>
      </c>
      <c r="S991" t="s">
        <v>42</v>
      </c>
      <c r="T991" t="s">
        <v>43</v>
      </c>
      <c r="U991" t="s">
        <v>4844</v>
      </c>
      <c r="V991">
        <v>2400000</v>
      </c>
      <c r="W991">
        <v>0</v>
      </c>
      <c r="Y991">
        <v>0</v>
      </c>
      <c r="Z991">
        <v>0</v>
      </c>
      <c r="AA991">
        <v>0</v>
      </c>
      <c r="AB991">
        <v>2400000</v>
      </c>
      <c r="AC991" t="s">
        <v>4831</v>
      </c>
      <c r="AD991" t="s">
        <v>4832</v>
      </c>
      <c r="AE991" t="s">
        <v>4845</v>
      </c>
      <c r="AF991" t="s">
        <v>4846</v>
      </c>
      <c r="AG991" t="s">
        <v>136</v>
      </c>
      <c r="AJ991" t="s">
        <v>1311</v>
      </c>
      <c r="AK991" t="s">
        <v>1312</v>
      </c>
      <c r="AL991" t="s">
        <v>1313</v>
      </c>
      <c r="AM991" t="s">
        <v>1314</v>
      </c>
    </row>
    <row r="992" spans="1:39" x14ac:dyDescent="0.3">
      <c r="A992" t="s">
        <v>24</v>
      </c>
      <c r="B992" t="s">
        <v>25</v>
      </c>
      <c r="C992" t="s">
        <v>26</v>
      </c>
      <c r="D992" t="s">
        <v>27</v>
      </c>
      <c r="E992" t="s">
        <v>28</v>
      </c>
      <c r="F992" t="s">
        <v>29</v>
      </c>
      <c r="G992" t="s">
        <v>115</v>
      </c>
      <c r="H992" t="s">
        <v>116</v>
      </c>
      <c r="I992" t="s">
        <v>117</v>
      </c>
      <c r="J992" t="s">
        <v>118</v>
      </c>
      <c r="K992" t="s">
        <v>333</v>
      </c>
      <c r="L992" t="s">
        <v>334</v>
      </c>
      <c r="M992" t="s">
        <v>354</v>
      </c>
      <c r="N992" t="s">
        <v>355</v>
      </c>
      <c r="O992" t="s">
        <v>133</v>
      </c>
      <c r="P992" t="s">
        <v>356</v>
      </c>
      <c r="Q992" t="s">
        <v>51</v>
      </c>
      <c r="R992" t="s">
        <v>358</v>
      </c>
      <c r="S992" t="s">
        <v>137</v>
      </c>
      <c r="T992" t="s">
        <v>138</v>
      </c>
      <c r="U992" t="s">
        <v>4847</v>
      </c>
      <c r="V992">
        <v>10000000</v>
      </c>
      <c r="W992">
        <v>0</v>
      </c>
      <c r="Y992">
        <v>0</v>
      </c>
      <c r="Z992">
        <v>0</v>
      </c>
      <c r="AA992">
        <v>0</v>
      </c>
      <c r="AB992">
        <v>10000000</v>
      </c>
      <c r="AC992" t="s">
        <v>4831</v>
      </c>
      <c r="AD992" t="s">
        <v>4848</v>
      </c>
      <c r="AE992" t="s">
        <v>4849</v>
      </c>
      <c r="AF992" t="s">
        <v>4850</v>
      </c>
      <c r="AG992" t="s">
        <v>136</v>
      </c>
      <c r="AJ992" t="s">
        <v>1311</v>
      </c>
      <c r="AK992" t="s">
        <v>1312</v>
      </c>
      <c r="AL992" t="s">
        <v>2026</v>
      </c>
      <c r="AM992" t="s">
        <v>1314</v>
      </c>
    </row>
    <row r="993" spans="1:39" x14ac:dyDescent="0.3">
      <c r="A993" t="s">
        <v>24</v>
      </c>
      <c r="B993" t="s">
        <v>25</v>
      </c>
      <c r="C993" t="s">
        <v>26</v>
      </c>
      <c r="D993" t="s">
        <v>27</v>
      </c>
      <c r="E993" t="s">
        <v>28</v>
      </c>
      <c r="F993" t="s">
        <v>29</v>
      </c>
      <c r="G993" t="s">
        <v>115</v>
      </c>
      <c r="H993" t="s">
        <v>116</v>
      </c>
      <c r="I993" t="s">
        <v>117</v>
      </c>
      <c r="J993" t="s">
        <v>118</v>
      </c>
      <c r="K993" t="s">
        <v>333</v>
      </c>
      <c r="L993" t="s">
        <v>334</v>
      </c>
      <c r="M993" t="s">
        <v>354</v>
      </c>
      <c r="N993" t="s">
        <v>355</v>
      </c>
      <c r="O993" t="s">
        <v>133</v>
      </c>
      <c r="P993" t="s">
        <v>356</v>
      </c>
      <c r="Q993" t="s">
        <v>51</v>
      </c>
      <c r="R993" t="s">
        <v>358</v>
      </c>
      <c r="S993" t="s">
        <v>137</v>
      </c>
      <c r="T993" t="s">
        <v>138</v>
      </c>
      <c r="U993" t="s">
        <v>4851</v>
      </c>
      <c r="V993">
        <v>10000000</v>
      </c>
      <c r="W993">
        <v>0</v>
      </c>
      <c r="Y993">
        <v>0</v>
      </c>
      <c r="Z993">
        <v>0</v>
      </c>
      <c r="AA993">
        <v>0</v>
      </c>
      <c r="AB993">
        <v>10000000</v>
      </c>
      <c r="AC993" t="s">
        <v>4831</v>
      </c>
      <c r="AD993" t="s">
        <v>4848</v>
      </c>
      <c r="AE993" t="s">
        <v>4852</v>
      </c>
      <c r="AF993" t="s">
        <v>4853</v>
      </c>
      <c r="AG993" t="s">
        <v>136</v>
      </c>
      <c r="AJ993" t="s">
        <v>1311</v>
      </c>
      <c r="AK993" t="s">
        <v>1312</v>
      </c>
      <c r="AL993" t="s">
        <v>2026</v>
      </c>
      <c r="AM993" t="s">
        <v>1314</v>
      </c>
    </row>
    <row r="994" spans="1:39" x14ac:dyDescent="0.3">
      <c r="A994" t="s">
        <v>24</v>
      </c>
      <c r="B994" t="s">
        <v>25</v>
      </c>
      <c r="C994" t="s">
        <v>26</v>
      </c>
      <c r="D994" t="s">
        <v>27</v>
      </c>
      <c r="E994" t="s">
        <v>28</v>
      </c>
      <c r="F994" t="s">
        <v>29</v>
      </c>
      <c r="G994" t="s">
        <v>115</v>
      </c>
      <c r="H994" t="s">
        <v>116</v>
      </c>
      <c r="I994" t="s">
        <v>117</v>
      </c>
      <c r="J994" t="s">
        <v>118</v>
      </c>
      <c r="K994" t="s">
        <v>333</v>
      </c>
      <c r="L994" t="s">
        <v>334</v>
      </c>
      <c r="M994" t="s">
        <v>354</v>
      </c>
      <c r="N994" t="s">
        <v>355</v>
      </c>
      <c r="O994" t="s">
        <v>133</v>
      </c>
      <c r="P994" t="s">
        <v>356</v>
      </c>
      <c r="Q994" t="s">
        <v>51</v>
      </c>
      <c r="R994" t="s">
        <v>358</v>
      </c>
      <c r="S994" t="s">
        <v>45</v>
      </c>
      <c r="T994" t="s">
        <v>46</v>
      </c>
      <c r="U994" t="s">
        <v>4854</v>
      </c>
      <c r="V994">
        <v>12000000</v>
      </c>
      <c r="W994">
        <v>0</v>
      </c>
      <c r="Y994">
        <v>0</v>
      </c>
      <c r="Z994">
        <v>0</v>
      </c>
      <c r="AA994">
        <v>0</v>
      </c>
      <c r="AB994">
        <v>12000000</v>
      </c>
      <c r="AC994" t="s">
        <v>4831</v>
      </c>
      <c r="AD994" t="s">
        <v>4855</v>
      </c>
      <c r="AE994" t="s">
        <v>4856</v>
      </c>
      <c r="AF994" t="s">
        <v>4857</v>
      </c>
      <c r="AG994" t="s">
        <v>136</v>
      </c>
      <c r="AJ994" t="s">
        <v>1311</v>
      </c>
      <c r="AK994" t="s">
        <v>1312</v>
      </c>
      <c r="AL994" t="s">
        <v>1331</v>
      </c>
      <c r="AM994" t="s">
        <v>1314</v>
      </c>
    </row>
    <row r="995" spans="1:39" x14ac:dyDescent="0.3">
      <c r="A995" t="s">
        <v>24</v>
      </c>
      <c r="B995" t="s">
        <v>25</v>
      </c>
      <c r="C995" t="s">
        <v>26</v>
      </c>
      <c r="D995" t="s">
        <v>27</v>
      </c>
      <c r="E995" t="s">
        <v>28</v>
      </c>
      <c r="F995" t="s">
        <v>29</v>
      </c>
      <c r="G995" t="s">
        <v>115</v>
      </c>
      <c r="H995" t="s">
        <v>116</v>
      </c>
      <c r="I995" t="s">
        <v>117</v>
      </c>
      <c r="J995" t="s">
        <v>118</v>
      </c>
      <c r="K995" t="s">
        <v>333</v>
      </c>
      <c r="L995" t="s">
        <v>334</v>
      </c>
      <c r="M995" t="s">
        <v>354</v>
      </c>
      <c r="N995" t="s">
        <v>355</v>
      </c>
      <c r="O995" t="s">
        <v>133</v>
      </c>
      <c r="P995" t="s">
        <v>356</v>
      </c>
      <c r="Q995" t="s">
        <v>51</v>
      </c>
      <c r="R995" t="s">
        <v>358</v>
      </c>
      <c r="S995" t="s">
        <v>45</v>
      </c>
      <c r="T995" t="s">
        <v>46</v>
      </c>
      <c r="U995" t="s">
        <v>4858</v>
      </c>
      <c r="V995">
        <v>32400000</v>
      </c>
      <c r="W995">
        <v>0</v>
      </c>
      <c r="Y995">
        <v>0</v>
      </c>
      <c r="Z995">
        <v>0</v>
      </c>
      <c r="AA995">
        <v>0</v>
      </c>
      <c r="AB995">
        <v>32400000</v>
      </c>
      <c r="AC995" t="s">
        <v>4831</v>
      </c>
      <c r="AD995" t="s">
        <v>4855</v>
      </c>
      <c r="AE995" t="s">
        <v>4859</v>
      </c>
      <c r="AF995" t="s">
        <v>4860</v>
      </c>
      <c r="AG995" t="s">
        <v>136</v>
      </c>
      <c r="AJ995" t="s">
        <v>1311</v>
      </c>
      <c r="AK995" t="s">
        <v>1312</v>
      </c>
      <c r="AL995" t="s">
        <v>1331</v>
      </c>
      <c r="AM995" t="s">
        <v>1314</v>
      </c>
    </row>
    <row r="996" spans="1:39" x14ac:dyDescent="0.3">
      <c r="A996" t="s">
        <v>24</v>
      </c>
      <c r="B996" t="s">
        <v>25</v>
      </c>
      <c r="C996" t="s">
        <v>26</v>
      </c>
      <c r="D996" t="s">
        <v>27</v>
      </c>
      <c r="E996" t="s">
        <v>28</v>
      </c>
      <c r="F996" t="s">
        <v>29</v>
      </c>
      <c r="G996" t="s">
        <v>115</v>
      </c>
      <c r="H996" t="s">
        <v>116</v>
      </c>
      <c r="I996" t="s">
        <v>117</v>
      </c>
      <c r="J996" t="s">
        <v>118</v>
      </c>
      <c r="K996" t="s">
        <v>333</v>
      </c>
      <c r="L996" t="s">
        <v>334</v>
      </c>
      <c r="M996" t="s">
        <v>354</v>
      </c>
      <c r="N996" t="s">
        <v>355</v>
      </c>
      <c r="O996" t="s">
        <v>133</v>
      </c>
      <c r="P996" t="s">
        <v>356</v>
      </c>
      <c r="Q996" t="s">
        <v>51</v>
      </c>
      <c r="R996" t="s">
        <v>358</v>
      </c>
      <c r="S996" t="s">
        <v>47</v>
      </c>
      <c r="T996" t="s">
        <v>48</v>
      </c>
      <c r="U996" t="s">
        <v>4861</v>
      </c>
      <c r="V996">
        <v>210080000</v>
      </c>
      <c r="W996">
        <v>0</v>
      </c>
      <c r="Y996">
        <v>0</v>
      </c>
      <c r="Z996">
        <v>0</v>
      </c>
      <c r="AA996">
        <v>0</v>
      </c>
      <c r="AB996">
        <v>210080000</v>
      </c>
      <c r="AC996" t="s">
        <v>4831</v>
      </c>
      <c r="AD996" t="s">
        <v>4862</v>
      </c>
      <c r="AE996" t="s">
        <v>4863</v>
      </c>
      <c r="AF996" t="s">
        <v>4864</v>
      </c>
      <c r="AG996" t="s">
        <v>136</v>
      </c>
      <c r="AJ996" t="s">
        <v>1311</v>
      </c>
      <c r="AK996" t="s">
        <v>1312</v>
      </c>
      <c r="AL996" t="s">
        <v>1336</v>
      </c>
      <c r="AM996" t="s">
        <v>1314</v>
      </c>
    </row>
    <row r="997" spans="1:39" x14ac:dyDescent="0.3">
      <c r="A997" t="s">
        <v>24</v>
      </c>
      <c r="B997" t="s">
        <v>25</v>
      </c>
      <c r="C997" t="s">
        <v>26</v>
      </c>
      <c r="D997" t="s">
        <v>27</v>
      </c>
      <c r="E997" t="s">
        <v>28</v>
      </c>
      <c r="F997" t="s">
        <v>29</v>
      </c>
      <c r="G997" t="s">
        <v>115</v>
      </c>
      <c r="H997" t="s">
        <v>116</v>
      </c>
      <c r="I997" t="s">
        <v>117</v>
      </c>
      <c r="J997" t="s">
        <v>118</v>
      </c>
      <c r="K997" t="s">
        <v>333</v>
      </c>
      <c r="L997" t="s">
        <v>334</v>
      </c>
      <c r="M997" t="s">
        <v>354</v>
      </c>
      <c r="N997" t="s">
        <v>355</v>
      </c>
      <c r="O997" t="s">
        <v>133</v>
      </c>
      <c r="P997" t="s">
        <v>356</v>
      </c>
      <c r="Q997" t="s">
        <v>51</v>
      </c>
      <c r="R997" t="s">
        <v>358</v>
      </c>
      <c r="S997" t="s">
        <v>47</v>
      </c>
      <c r="T997" t="s">
        <v>48</v>
      </c>
      <c r="U997" t="s">
        <v>4865</v>
      </c>
      <c r="V997">
        <v>200000000</v>
      </c>
      <c r="W997">
        <v>0</v>
      </c>
      <c r="Y997">
        <v>0</v>
      </c>
      <c r="Z997">
        <v>0</v>
      </c>
      <c r="AA997">
        <v>0</v>
      </c>
      <c r="AB997">
        <v>200000000</v>
      </c>
      <c r="AC997" t="s">
        <v>4831</v>
      </c>
      <c r="AD997" t="s">
        <v>4862</v>
      </c>
      <c r="AE997" t="s">
        <v>4866</v>
      </c>
      <c r="AF997" t="s">
        <v>4867</v>
      </c>
      <c r="AG997" t="s">
        <v>136</v>
      </c>
      <c r="AJ997" t="s">
        <v>1311</v>
      </c>
      <c r="AK997" t="s">
        <v>1312</v>
      </c>
      <c r="AL997" t="s">
        <v>1336</v>
      </c>
      <c r="AM997" t="s">
        <v>1314</v>
      </c>
    </row>
    <row r="998" spans="1:39" x14ac:dyDescent="0.3">
      <c r="A998" t="s">
        <v>24</v>
      </c>
      <c r="B998" t="s">
        <v>25</v>
      </c>
      <c r="C998" t="s">
        <v>26</v>
      </c>
      <c r="D998" t="s">
        <v>27</v>
      </c>
      <c r="E998" t="s">
        <v>28</v>
      </c>
      <c r="F998" t="s">
        <v>29</v>
      </c>
      <c r="G998" t="s">
        <v>115</v>
      </c>
      <c r="H998" t="s">
        <v>116</v>
      </c>
      <c r="I998" t="s">
        <v>117</v>
      </c>
      <c r="J998" t="s">
        <v>118</v>
      </c>
      <c r="K998" t="s">
        <v>333</v>
      </c>
      <c r="L998" t="s">
        <v>334</v>
      </c>
      <c r="M998" t="s">
        <v>354</v>
      </c>
      <c r="N998" t="s">
        <v>355</v>
      </c>
      <c r="O998" t="s">
        <v>133</v>
      </c>
      <c r="P998" t="s">
        <v>356</v>
      </c>
      <c r="Q998" t="s">
        <v>51</v>
      </c>
      <c r="R998" t="s">
        <v>358</v>
      </c>
      <c r="S998" t="s">
        <v>47</v>
      </c>
      <c r="T998" t="s">
        <v>48</v>
      </c>
      <c r="U998" t="s">
        <v>4868</v>
      </c>
      <c r="V998">
        <v>200000000</v>
      </c>
      <c r="W998">
        <v>0</v>
      </c>
      <c r="Y998">
        <v>0</v>
      </c>
      <c r="Z998">
        <v>0</v>
      </c>
      <c r="AA998">
        <v>0</v>
      </c>
      <c r="AB998">
        <v>200000000</v>
      </c>
      <c r="AC998" t="s">
        <v>4831</v>
      </c>
      <c r="AD998" t="s">
        <v>4862</v>
      </c>
      <c r="AE998" t="s">
        <v>4869</v>
      </c>
      <c r="AF998" t="s">
        <v>4870</v>
      </c>
      <c r="AG998" t="s">
        <v>136</v>
      </c>
      <c r="AJ998" t="s">
        <v>1311</v>
      </c>
      <c r="AK998" t="s">
        <v>1312</v>
      </c>
      <c r="AL998" t="s">
        <v>1336</v>
      </c>
      <c r="AM998" t="s">
        <v>1314</v>
      </c>
    </row>
    <row r="999" spans="1:39" x14ac:dyDescent="0.3">
      <c r="A999" t="s">
        <v>24</v>
      </c>
      <c r="B999" t="s">
        <v>25</v>
      </c>
      <c r="C999" t="s">
        <v>26</v>
      </c>
      <c r="D999" t="s">
        <v>27</v>
      </c>
      <c r="E999" t="s">
        <v>28</v>
      </c>
      <c r="F999" t="s">
        <v>29</v>
      </c>
      <c r="G999" t="s">
        <v>115</v>
      </c>
      <c r="H999" t="s">
        <v>116</v>
      </c>
      <c r="I999" t="s">
        <v>117</v>
      </c>
      <c r="J999" t="s">
        <v>118</v>
      </c>
      <c r="K999" t="s">
        <v>333</v>
      </c>
      <c r="L999" t="s">
        <v>334</v>
      </c>
      <c r="M999" t="s">
        <v>354</v>
      </c>
      <c r="N999" t="s">
        <v>355</v>
      </c>
      <c r="O999" t="s">
        <v>133</v>
      </c>
      <c r="P999" t="s">
        <v>356</v>
      </c>
      <c r="Q999" t="s">
        <v>51</v>
      </c>
      <c r="R999" t="s">
        <v>358</v>
      </c>
      <c r="S999" t="s">
        <v>72</v>
      </c>
      <c r="T999" t="s">
        <v>73</v>
      </c>
      <c r="U999" t="s">
        <v>4871</v>
      </c>
      <c r="V999">
        <v>30240000</v>
      </c>
      <c r="W999">
        <v>0</v>
      </c>
      <c r="Y999">
        <v>0</v>
      </c>
      <c r="Z999">
        <v>0</v>
      </c>
      <c r="AA999">
        <v>0</v>
      </c>
      <c r="AB999">
        <v>30240000</v>
      </c>
      <c r="AC999" t="s">
        <v>4831</v>
      </c>
      <c r="AD999" t="s">
        <v>4872</v>
      </c>
      <c r="AE999" t="s">
        <v>4873</v>
      </c>
      <c r="AF999" t="s">
        <v>4874</v>
      </c>
      <c r="AG999" t="s">
        <v>136</v>
      </c>
      <c r="AJ999" t="s">
        <v>1311</v>
      </c>
      <c r="AK999" t="s">
        <v>1312</v>
      </c>
      <c r="AL999" t="s">
        <v>1336</v>
      </c>
      <c r="AM999" t="s">
        <v>1314</v>
      </c>
    </row>
    <row r="1000" spans="1:39" x14ac:dyDescent="0.3">
      <c r="A1000" t="s">
        <v>24</v>
      </c>
      <c r="B1000" t="s">
        <v>25</v>
      </c>
      <c r="C1000" t="s">
        <v>26</v>
      </c>
      <c r="D1000" t="s">
        <v>27</v>
      </c>
      <c r="E1000" t="s">
        <v>28</v>
      </c>
      <c r="F1000" t="s">
        <v>29</v>
      </c>
      <c r="G1000" t="s">
        <v>115</v>
      </c>
      <c r="H1000" t="s">
        <v>116</v>
      </c>
      <c r="I1000" t="s">
        <v>117</v>
      </c>
      <c r="J1000" t="s">
        <v>118</v>
      </c>
      <c r="K1000" t="s">
        <v>333</v>
      </c>
      <c r="L1000" t="s">
        <v>334</v>
      </c>
      <c r="M1000" t="s">
        <v>354</v>
      </c>
      <c r="N1000" t="s">
        <v>355</v>
      </c>
      <c r="O1000" t="s">
        <v>133</v>
      </c>
      <c r="P1000" t="s">
        <v>356</v>
      </c>
      <c r="Q1000" t="s">
        <v>51</v>
      </c>
      <c r="R1000" t="s">
        <v>358</v>
      </c>
      <c r="S1000" t="s">
        <v>72</v>
      </c>
      <c r="T1000" t="s">
        <v>73</v>
      </c>
      <c r="U1000" t="s">
        <v>4875</v>
      </c>
      <c r="V1000">
        <v>21600000</v>
      </c>
      <c r="W1000">
        <v>0</v>
      </c>
      <c r="Y1000">
        <v>0</v>
      </c>
      <c r="Z1000">
        <v>0</v>
      </c>
      <c r="AA1000">
        <v>0</v>
      </c>
      <c r="AB1000">
        <v>21600000</v>
      </c>
      <c r="AC1000" t="s">
        <v>4831</v>
      </c>
      <c r="AD1000" t="s">
        <v>4872</v>
      </c>
      <c r="AE1000" t="s">
        <v>4876</v>
      </c>
      <c r="AF1000" t="s">
        <v>4877</v>
      </c>
      <c r="AG1000" t="s">
        <v>136</v>
      </c>
      <c r="AJ1000" t="s">
        <v>1311</v>
      </c>
      <c r="AK1000" t="s">
        <v>1312</v>
      </c>
      <c r="AL1000" t="s">
        <v>1336</v>
      </c>
      <c r="AM1000" t="s">
        <v>1314</v>
      </c>
    </row>
    <row r="1001" spans="1:39" x14ac:dyDescent="0.3">
      <c r="A1001" t="s">
        <v>24</v>
      </c>
      <c r="B1001" t="s">
        <v>25</v>
      </c>
      <c r="C1001" t="s">
        <v>26</v>
      </c>
      <c r="D1001" t="s">
        <v>27</v>
      </c>
      <c r="E1001" t="s">
        <v>28</v>
      </c>
      <c r="F1001" t="s">
        <v>29</v>
      </c>
      <c r="G1001" t="s">
        <v>115</v>
      </c>
      <c r="H1001" t="s">
        <v>116</v>
      </c>
      <c r="I1001" t="s">
        <v>117</v>
      </c>
      <c r="J1001" t="s">
        <v>118</v>
      </c>
      <c r="K1001" t="s">
        <v>333</v>
      </c>
      <c r="L1001" t="s">
        <v>334</v>
      </c>
      <c r="M1001" t="s">
        <v>354</v>
      </c>
      <c r="N1001" t="s">
        <v>355</v>
      </c>
      <c r="O1001" t="s">
        <v>133</v>
      </c>
      <c r="P1001" t="s">
        <v>356</v>
      </c>
      <c r="Q1001" t="s">
        <v>53</v>
      </c>
      <c r="R1001" t="s">
        <v>359</v>
      </c>
      <c r="S1001" t="s">
        <v>42</v>
      </c>
      <c r="T1001" t="s">
        <v>43</v>
      </c>
      <c r="U1001" t="s">
        <v>4878</v>
      </c>
      <c r="V1001">
        <v>2500000</v>
      </c>
      <c r="W1001">
        <v>0</v>
      </c>
      <c r="Y1001">
        <v>0</v>
      </c>
      <c r="Z1001">
        <v>0</v>
      </c>
      <c r="AA1001">
        <v>0</v>
      </c>
      <c r="AB1001">
        <v>2500000</v>
      </c>
      <c r="AC1001" t="s">
        <v>4879</v>
      </c>
      <c r="AD1001" t="s">
        <v>4880</v>
      </c>
      <c r="AE1001" t="s">
        <v>4881</v>
      </c>
      <c r="AF1001" t="s">
        <v>4882</v>
      </c>
      <c r="AG1001" t="s">
        <v>136</v>
      </c>
      <c r="AJ1001" t="s">
        <v>1311</v>
      </c>
      <c r="AK1001" t="s">
        <v>1312</v>
      </c>
      <c r="AL1001" t="s">
        <v>1313</v>
      </c>
      <c r="AM1001" t="s">
        <v>1314</v>
      </c>
    </row>
    <row r="1002" spans="1:39" x14ac:dyDescent="0.3">
      <c r="A1002" t="s">
        <v>24</v>
      </c>
      <c r="B1002" t="s">
        <v>25</v>
      </c>
      <c r="C1002" t="s">
        <v>26</v>
      </c>
      <c r="D1002" t="s">
        <v>27</v>
      </c>
      <c r="E1002" t="s">
        <v>28</v>
      </c>
      <c r="F1002" t="s">
        <v>29</v>
      </c>
      <c r="G1002" t="s">
        <v>115</v>
      </c>
      <c r="H1002" t="s">
        <v>116</v>
      </c>
      <c r="I1002" t="s">
        <v>117</v>
      </c>
      <c r="J1002" t="s">
        <v>118</v>
      </c>
      <c r="K1002" t="s">
        <v>333</v>
      </c>
      <c r="L1002" t="s">
        <v>334</v>
      </c>
      <c r="M1002" t="s">
        <v>354</v>
      </c>
      <c r="N1002" t="s">
        <v>355</v>
      </c>
      <c r="O1002" t="s">
        <v>133</v>
      </c>
      <c r="P1002" t="s">
        <v>356</v>
      </c>
      <c r="Q1002" t="s">
        <v>53</v>
      </c>
      <c r="R1002" t="s">
        <v>359</v>
      </c>
      <c r="S1002" t="s">
        <v>42</v>
      </c>
      <c r="T1002" t="s">
        <v>43</v>
      </c>
      <c r="U1002" t="s">
        <v>4883</v>
      </c>
      <c r="V1002">
        <v>4500000</v>
      </c>
      <c r="W1002">
        <v>0</v>
      </c>
      <c r="Y1002">
        <v>0</v>
      </c>
      <c r="Z1002">
        <v>0</v>
      </c>
      <c r="AA1002">
        <v>0</v>
      </c>
      <c r="AB1002">
        <v>4500000</v>
      </c>
      <c r="AC1002" t="s">
        <v>4879</v>
      </c>
      <c r="AD1002" t="s">
        <v>4880</v>
      </c>
      <c r="AE1002" t="s">
        <v>4884</v>
      </c>
      <c r="AF1002" t="s">
        <v>4885</v>
      </c>
      <c r="AG1002" t="s">
        <v>136</v>
      </c>
      <c r="AJ1002" t="s">
        <v>1311</v>
      </c>
      <c r="AK1002" t="s">
        <v>1312</v>
      </c>
      <c r="AL1002" t="s">
        <v>1313</v>
      </c>
      <c r="AM1002" t="s">
        <v>1314</v>
      </c>
    </row>
    <row r="1003" spans="1:39" x14ac:dyDescent="0.3">
      <c r="A1003" t="s">
        <v>24</v>
      </c>
      <c r="B1003" t="s">
        <v>25</v>
      </c>
      <c r="C1003" t="s">
        <v>26</v>
      </c>
      <c r="D1003" t="s">
        <v>27</v>
      </c>
      <c r="E1003" t="s">
        <v>28</v>
      </c>
      <c r="F1003" t="s">
        <v>29</v>
      </c>
      <c r="G1003" t="s">
        <v>115</v>
      </c>
      <c r="H1003" t="s">
        <v>116</v>
      </c>
      <c r="I1003" t="s">
        <v>117</v>
      </c>
      <c r="J1003" t="s">
        <v>118</v>
      </c>
      <c r="K1003" t="s">
        <v>333</v>
      </c>
      <c r="L1003" t="s">
        <v>334</v>
      </c>
      <c r="M1003" t="s">
        <v>354</v>
      </c>
      <c r="N1003" t="s">
        <v>355</v>
      </c>
      <c r="O1003" t="s">
        <v>133</v>
      </c>
      <c r="P1003" t="s">
        <v>356</v>
      </c>
      <c r="Q1003" t="s">
        <v>53</v>
      </c>
      <c r="R1003" t="s">
        <v>359</v>
      </c>
      <c r="S1003" t="s">
        <v>42</v>
      </c>
      <c r="T1003" t="s">
        <v>43</v>
      </c>
      <c r="U1003" t="s">
        <v>4886</v>
      </c>
      <c r="V1003">
        <v>1500000</v>
      </c>
      <c r="W1003">
        <v>0</v>
      </c>
      <c r="Y1003">
        <v>0</v>
      </c>
      <c r="Z1003">
        <v>0</v>
      </c>
      <c r="AA1003">
        <v>0</v>
      </c>
      <c r="AB1003">
        <v>1500000</v>
      </c>
      <c r="AC1003" t="s">
        <v>4879</v>
      </c>
      <c r="AD1003" t="s">
        <v>4880</v>
      </c>
      <c r="AE1003" t="s">
        <v>4887</v>
      </c>
      <c r="AF1003" t="s">
        <v>4888</v>
      </c>
      <c r="AG1003" t="s">
        <v>136</v>
      </c>
      <c r="AJ1003" t="s">
        <v>1311</v>
      </c>
      <c r="AK1003" t="s">
        <v>1312</v>
      </c>
      <c r="AL1003" t="s">
        <v>1313</v>
      </c>
      <c r="AM1003" t="s">
        <v>1314</v>
      </c>
    </row>
    <row r="1004" spans="1:39" x14ac:dyDescent="0.3">
      <c r="A1004" t="s">
        <v>24</v>
      </c>
      <c r="B1004" t="s">
        <v>25</v>
      </c>
      <c r="C1004" t="s">
        <v>26</v>
      </c>
      <c r="D1004" t="s">
        <v>27</v>
      </c>
      <c r="E1004" t="s">
        <v>28</v>
      </c>
      <c r="F1004" t="s">
        <v>29</v>
      </c>
      <c r="G1004" t="s">
        <v>115</v>
      </c>
      <c r="H1004" t="s">
        <v>116</v>
      </c>
      <c r="I1004" t="s">
        <v>117</v>
      </c>
      <c r="J1004" t="s">
        <v>118</v>
      </c>
      <c r="K1004" t="s">
        <v>333</v>
      </c>
      <c r="L1004" t="s">
        <v>334</v>
      </c>
      <c r="M1004" t="s">
        <v>354</v>
      </c>
      <c r="N1004" t="s">
        <v>355</v>
      </c>
      <c r="O1004" t="s">
        <v>133</v>
      </c>
      <c r="P1004" t="s">
        <v>356</v>
      </c>
      <c r="Q1004" t="s">
        <v>53</v>
      </c>
      <c r="R1004" t="s">
        <v>359</v>
      </c>
      <c r="S1004" t="s">
        <v>42</v>
      </c>
      <c r="T1004" t="s">
        <v>43</v>
      </c>
      <c r="U1004" t="s">
        <v>4889</v>
      </c>
      <c r="V1004">
        <v>52500000</v>
      </c>
      <c r="W1004">
        <v>0</v>
      </c>
      <c r="Y1004">
        <v>0</v>
      </c>
      <c r="Z1004">
        <v>0</v>
      </c>
      <c r="AA1004">
        <v>0</v>
      </c>
      <c r="AB1004">
        <v>52500000</v>
      </c>
      <c r="AC1004" t="s">
        <v>4879</v>
      </c>
      <c r="AD1004" t="s">
        <v>4880</v>
      </c>
      <c r="AE1004" t="s">
        <v>4890</v>
      </c>
      <c r="AF1004" t="s">
        <v>4891</v>
      </c>
      <c r="AG1004" t="s">
        <v>136</v>
      </c>
      <c r="AJ1004" t="s">
        <v>1311</v>
      </c>
      <c r="AK1004" t="s">
        <v>1312</v>
      </c>
      <c r="AL1004" t="s">
        <v>1313</v>
      </c>
      <c r="AM1004" t="s">
        <v>1314</v>
      </c>
    </row>
    <row r="1005" spans="1:39" x14ac:dyDescent="0.3">
      <c r="A1005" t="s">
        <v>24</v>
      </c>
      <c r="B1005" t="s">
        <v>25</v>
      </c>
      <c r="C1005" t="s">
        <v>26</v>
      </c>
      <c r="D1005" t="s">
        <v>27</v>
      </c>
      <c r="E1005" t="s">
        <v>28</v>
      </c>
      <c r="F1005" t="s">
        <v>29</v>
      </c>
      <c r="G1005" t="s">
        <v>115</v>
      </c>
      <c r="H1005" t="s">
        <v>116</v>
      </c>
      <c r="I1005" t="s">
        <v>117</v>
      </c>
      <c r="J1005" t="s">
        <v>118</v>
      </c>
      <c r="K1005" t="s">
        <v>333</v>
      </c>
      <c r="L1005" t="s">
        <v>334</v>
      </c>
      <c r="M1005" t="s">
        <v>354</v>
      </c>
      <c r="N1005" t="s">
        <v>355</v>
      </c>
      <c r="O1005" t="s">
        <v>133</v>
      </c>
      <c r="P1005" t="s">
        <v>356</v>
      </c>
      <c r="Q1005" t="s">
        <v>53</v>
      </c>
      <c r="R1005" t="s">
        <v>359</v>
      </c>
      <c r="S1005" t="s">
        <v>42</v>
      </c>
      <c r="T1005" t="s">
        <v>43</v>
      </c>
      <c r="U1005" t="s">
        <v>4892</v>
      </c>
      <c r="V1005">
        <v>3750000</v>
      </c>
      <c r="W1005">
        <v>0</v>
      </c>
      <c r="Y1005">
        <v>0</v>
      </c>
      <c r="Z1005">
        <v>0</v>
      </c>
      <c r="AA1005">
        <v>0</v>
      </c>
      <c r="AB1005">
        <v>3750000</v>
      </c>
      <c r="AC1005" t="s">
        <v>4879</v>
      </c>
      <c r="AD1005" t="s">
        <v>4880</v>
      </c>
      <c r="AE1005" t="s">
        <v>4893</v>
      </c>
      <c r="AF1005" t="s">
        <v>4894</v>
      </c>
      <c r="AG1005" t="s">
        <v>136</v>
      </c>
      <c r="AJ1005" t="s">
        <v>1311</v>
      </c>
      <c r="AK1005" t="s">
        <v>1312</v>
      </c>
      <c r="AL1005" t="s">
        <v>1313</v>
      </c>
      <c r="AM1005" t="s">
        <v>1314</v>
      </c>
    </row>
    <row r="1006" spans="1:39" x14ac:dyDescent="0.3">
      <c r="A1006" t="s">
        <v>24</v>
      </c>
      <c r="B1006" t="s">
        <v>25</v>
      </c>
      <c r="C1006" t="s">
        <v>26</v>
      </c>
      <c r="D1006" t="s">
        <v>27</v>
      </c>
      <c r="E1006" t="s">
        <v>28</v>
      </c>
      <c r="F1006" t="s">
        <v>29</v>
      </c>
      <c r="G1006" t="s">
        <v>115</v>
      </c>
      <c r="H1006" t="s">
        <v>116</v>
      </c>
      <c r="I1006" t="s">
        <v>117</v>
      </c>
      <c r="J1006" t="s">
        <v>118</v>
      </c>
      <c r="K1006" t="s">
        <v>333</v>
      </c>
      <c r="L1006" t="s">
        <v>334</v>
      </c>
      <c r="M1006" t="s">
        <v>354</v>
      </c>
      <c r="N1006" t="s">
        <v>355</v>
      </c>
      <c r="O1006" t="s">
        <v>133</v>
      </c>
      <c r="P1006" t="s">
        <v>356</v>
      </c>
      <c r="Q1006" t="s">
        <v>53</v>
      </c>
      <c r="R1006" t="s">
        <v>359</v>
      </c>
      <c r="S1006" t="s">
        <v>137</v>
      </c>
      <c r="T1006" t="s">
        <v>138</v>
      </c>
      <c r="U1006" t="s">
        <v>4895</v>
      </c>
      <c r="V1006">
        <v>3000000</v>
      </c>
      <c r="W1006">
        <v>0</v>
      </c>
      <c r="Y1006">
        <v>0</v>
      </c>
      <c r="Z1006">
        <v>0</v>
      </c>
      <c r="AA1006">
        <v>0</v>
      </c>
      <c r="AB1006">
        <v>3000000</v>
      </c>
      <c r="AC1006" t="s">
        <v>4879</v>
      </c>
      <c r="AD1006" t="s">
        <v>4896</v>
      </c>
      <c r="AE1006" t="s">
        <v>4897</v>
      </c>
      <c r="AF1006" t="s">
        <v>4898</v>
      </c>
      <c r="AG1006" t="s">
        <v>136</v>
      </c>
      <c r="AJ1006" t="s">
        <v>1311</v>
      </c>
      <c r="AK1006" t="s">
        <v>1312</v>
      </c>
      <c r="AL1006" t="s">
        <v>2026</v>
      </c>
      <c r="AM1006" t="s">
        <v>1314</v>
      </c>
    </row>
    <row r="1007" spans="1:39" x14ac:dyDescent="0.3">
      <c r="A1007" t="s">
        <v>24</v>
      </c>
      <c r="B1007" t="s">
        <v>25</v>
      </c>
      <c r="C1007" t="s">
        <v>26</v>
      </c>
      <c r="D1007" t="s">
        <v>27</v>
      </c>
      <c r="E1007" t="s">
        <v>28</v>
      </c>
      <c r="F1007" t="s">
        <v>29</v>
      </c>
      <c r="G1007" t="s">
        <v>115</v>
      </c>
      <c r="H1007" t="s">
        <v>116</v>
      </c>
      <c r="I1007" t="s">
        <v>117</v>
      </c>
      <c r="J1007" t="s">
        <v>118</v>
      </c>
      <c r="K1007" t="s">
        <v>333</v>
      </c>
      <c r="L1007" t="s">
        <v>334</v>
      </c>
      <c r="M1007" t="s">
        <v>354</v>
      </c>
      <c r="N1007" t="s">
        <v>355</v>
      </c>
      <c r="O1007" t="s">
        <v>133</v>
      </c>
      <c r="P1007" t="s">
        <v>356</v>
      </c>
      <c r="Q1007" t="s">
        <v>53</v>
      </c>
      <c r="R1007" t="s">
        <v>359</v>
      </c>
      <c r="S1007" t="s">
        <v>137</v>
      </c>
      <c r="T1007" t="s">
        <v>138</v>
      </c>
      <c r="U1007" t="s">
        <v>4899</v>
      </c>
      <c r="V1007">
        <v>3000000</v>
      </c>
      <c r="W1007">
        <v>0</v>
      </c>
      <c r="Y1007">
        <v>0</v>
      </c>
      <c r="Z1007">
        <v>0</v>
      </c>
      <c r="AA1007">
        <v>0</v>
      </c>
      <c r="AB1007">
        <v>3000000</v>
      </c>
      <c r="AC1007" t="s">
        <v>4879</v>
      </c>
      <c r="AD1007" t="s">
        <v>4896</v>
      </c>
      <c r="AE1007" t="s">
        <v>4900</v>
      </c>
      <c r="AF1007" t="s">
        <v>4901</v>
      </c>
      <c r="AG1007" t="s">
        <v>136</v>
      </c>
      <c r="AJ1007" t="s">
        <v>1311</v>
      </c>
      <c r="AK1007" t="s">
        <v>1312</v>
      </c>
      <c r="AL1007" t="s">
        <v>2026</v>
      </c>
      <c r="AM1007" t="s">
        <v>1314</v>
      </c>
    </row>
    <row r="1008" spans="1:39" x14ac:dyDescent="0.3">
      <c r="A1008" t="s">
        <v>24</v>
      </c>
      <c r="B1008" t="s">
        <v>25</v>
      </c>
      <c r="C1008" t="s">
        <v>26</v>
      </c>
      <c r="D1008" t="s">
        <v>27</v>
      </c>
      <c r="E1008" t="s">
        <v>28</v>
      </c>
      <c r="F1008" t="s">
        <v>29</v>
      </c>
      <c r="G1008" t="s">
        <v>115</v>
      </c>
      <c r="H1008" t="s">
        <v>116</v>
      </c>
      <c r="I1008" t="s">
        <v>117</v>
      </c>
      <c r="J1008" t="s">
        <v>118</v>
      </c>
      <c r="K1008" t="s">
        <v>333</v>
      </c>
      <c r="L1008" t="s">
        <v>334</v>
      </c>
      <c r="M1008" t="s">
        <v>354</v>
      </c>
      <c r="N1008" t="s">
        <v>355</v>
      </c>
      <c r="O1008" t="s">
        <v>133</v>
      </c>
      <c r="P1008" t="s">
        <v>356</v>
      </c>
      <c r="Q1008" t="s">
        <v>53</v>
      </c>
      <c r="R1008" t="s">
        <v>359</v>
      </c>
      <c r="S1008" t="s">
        <v>45</v>
      </c>
      <c r="T1008" t="s">
        <v>46</v>
      </c>
      <c r="U1008" t="s">
        <v>4902</v>
      </c>
      <c r="V1008">
        <v>12000000</v>
      </c>
      <c r="W1008">
        <v>0</v>
      </c>
      <c r="Y1008">
        <v>0</v>
      </c>
      <c r="Z1008">
        <v>0</v>
      </c>
      <c r="AA1008">
        <v>0</v>
      </c>
      <c r="AB1008">
        <v>12000000</v>
      </c>
      <c r="AC1008" t="s">
        <v>4879</v>
      </c>
      <c r="AD1008" t="s">
        <v>4903</v>
      </c>
      <c r="AE1008" t="s">
        <v>4904</v>
      </c>
      <c r="AF1008" t="s">
        <v>4905</v>
      </c>
      <c r="AG1008" t="s">
        <v>136</v>
      </c>
      <c r="AJ1008" t="s">
        <v>1311</v>
      </c>
      <c r="AK1008" t="s">
        <v>1312</v>
      </c>
      <c r="AL1008" t="s">
        <v>1331</v>
      </c>
      <c r="AM1008" t="s">
        <v>1314</v>
      </c>
    </row>
    <row r="1009" spans="1:39" x14ac:dyDescent="0.3">
      <c r="A1009" t="s">
        <v>24</v>
      </c>
      <c r="B1009" t="s">
        <v>25</v>
      </c>
      <c r="C1009" t="s">
        <v>26</v>
      </c>
      <c r="D1009" t="s">
        <v>27</v>
      </c>
      <c r="E1009" t="s">
        <v>28</v>
      </c>
      <c r="F1009" t="s">
        <v>29</v>
      </c>
      <c r="G1009" t="s">
        <v>115</v>
      </c>
      <c r="H1009" t="s">
        <v>116</v>
      </c>
      <c r="I1009" t="s">
        <v>117</v>
      </c>
      <c r="J1009" t="s">
        <v>118</v>
      </c>
      <c r="K1009" t="s">
        <v>333</v>
      </c>
      <c r="L1009" t="s">
        <v>334</v>
      </c>
      <c r="M1009" t="s">
        <v>354</v>
      </c>
      <c r="N1009" t="s">
        <v>355</v>
      </c>
      <c r="O1009" t="s">
        <v>133</v>
      </c>
      <c r="P1009" t="s">
        <v>356</v>
      </c>
      <c r="Q1009" t="s">
        <v>53</v>
      </c>
      <c r="R1009" t="s">
        <v>359</v>
      </c>
      <c r="S1009" t="s">
        <v>45</v>
      </c>
      <c r="T1009" t="s">
        <v>46</v>
      </c>
      <c r="U1009" t="s">
        <v>4906</v>
      </c>
      <c r="V1009">
        <v>16200000</v>
      </c>
      <c r="W1009">
        <v>0</v>
      </c>
      <c r="Y1009">
        <v>0</v>
      </c>
      <c r="Z1009">
        <v>0</v>
      </c>
      <c r="AA1009">
        <v>0</v>
      </c>
      <c r="AB1009">
        <v>16200000</v>
      </c>
      <c r="AC1009" t="s">
        <v>4879</v>
      </c>
      <c r="AD1009" t="s">
        <v>4903</v>
      </c>
      <c r="AE1009" t="s">
        <v>4907</v>
      </c>
      <c r="AF1009" t="s">
        <v>4908</v>
      </c>
      <c r="AG1009" t="s">
        <v>136</v>
      </c>
      <c r="AJ1009" t="s">
        <v>1311</v>
      </c>
      <c r="AK1009" t="s">
        <v>1312</v>
      </c>
      <c r="AL1009" t="s">
        <v>1331</v>
      </c>
      <c r="AM1009" t="s">
        <v>1314</v>
      </c>
    </row>
    <row r="1010" spans="1:39" x14ac:dyDescent="0.3">
      <c r="A1010" t="s">
        <v>24</v>
      </c>
      <c r="B1010" t="s">
        <v>25</v>
      </c>
      <c r="C1010" t="s">
        <v>26</v>
      </c>
      <c r="D1010" t="s">
        <v>27</v>
      </c>
      <c r="E1010" t="s">
        <v>28</v>
      </c>
      <c r="F1010" t="s">
        <v>29</v>
      </c>
      <c r="G1010" t="s">
        <v>115</v>
      </c>
      <c r="H1010" t="s">
        <v>116</v>
      </c>
      <c r="I1010" t="s">
        <v>117</v>
      </c>
      <c r="J1010" t="s">
        <v>118</v>
      </c>
      <c r="K1010" t="s">
        <v>333</v>
      </c>
      <c r="L1010" t="s">
        <v>334</v>
      </c>
      <c r="M1010" t="s">
        <v>354</v>
      </c>
      <c r="N1010" t="s">
        <v>355</v>
      </c>
      <c r="O1010" t="s">
        <v>133</v>
      </c>
      <c r="P1010" t="s">
        <v>356</v>
      </c>
      <c r="Q1010" t="s">
        <v>53</v>
      </c>
      <c r="R1010" t="s">
        <v>359</v>
      </c>
      <c r="S1010" t="s">
        <v>47</v>
      </c>
      <c r="T1010" t="s">
        <v>48</v>
      </c>
      <c r="U1010" t="s">
        <v>4909</v>
      </c>
      <c r="V1010">
        <v>275500000</v>
      </c>
      <c r="W1010">
        <v>0</v>
      </c>
      <c r="Y1010">
        <v>0</v>
      </c>
      <c r="Z1010">
        <v>0</v>
      </c>
      <c r="AA1010">
        <v>0</v>
      </c>
      <c r="AB1010">
        <v>275500000</v>
      </c>
      <c r="AC1010" t="s">
        <v>4879</v>
      </c>
      <c r="AD1010" t="s">
        <v>4910</v>
      </c>
      <c r="AE1010" t="s">
        <v>4911</v>
      </c>
      <c r="AF1010" t="s">
        <v>4912</v>
      </c>
      <c r="AG1010" t="s">
        <v>136</v>
      </c>
      <c r="AJ1010" t="s">
        <v>1311</v>
      </c>
      <c r="AK1010" t="s">
        <v>1312</v>
      </c>
      <c r="AL1010" t="s">
        <v>1336</v>
      </c>
      <c r="AM1010" t="s">
        <v>1314</v>
      </c>
    </row>
    <row r="1011" spans="1:39" x14ac:dyDescent="0.3">
      <c r="A1011" t="s">
        <v>24</v>
      </c>
      <c r="B1011" t="s">
        <v>25</v>
      </c>
      <c r="C1011" t="s">
        <v>26</v>
      </c>
      <c r="D1011" t="s">
        <v>27</v>
      </c>
      <c r="E1011" t="s">
        <v>28</v>
      </c>
      <c r="F1011" t="s">
        <v>29</v>
      </c>
      <c r="G1011" t="s">
        <v>115</v>
      </c>
      <c r="H1011" t="s">
        <v>116</v>
      </c>
      <c r="I1011" t="s">
        <v>117</v>
      </c>
      <c r="J1011" t="s">
        <v>118</v>
      </c>
      <c r="K1011" t="s">
        <v>333</v>
      </c>
      <c r="L1011" t="s">
        <v>334</v>
      </c>
      <c r="M1011" t="s">
        <v>354</v>
      </c>
      <c r="N1011" t="s">
        <v>355</v>
      </c>
      <c r="O1011" t="s">
        <v>133</v>
      </c>
      <c r="P1011" t="s">
        <v>356</v>
      </c>
      <c r="Q1011" t="s">
        <v>55</v>
      </c>
      <c r="R1011" t="s">
        <v>360</v>
      </c>
      <c r="S1011" t="s">
        <v>42</v>
      </c>
      <c r="T1011" t="s">
        <v>43</v>
      </c>
      <c r="U1011" t="s">
        <v>4913</v>
      </c>
      <c r="V1011">
        <v>2000000</v>
      </c>
      <c r="W1011">
        <v>0</v>
      </c>
      <c r="Y1011">
        <v>0</v>
      </c>
      <c r="Z1011">
        <v>0</v>
      </c>
      <c r="AA1011">
        <v>0</v>
      </c>
      <c r="AB1011">
        <v>2000000</v>
      </c>
      <c r="AC1011" t="s">
        <v>4914</v>
      </c>
      <c r="AD1011" t="s">
        <v>4915</v>
      </c>
      <c r="AE1011" t="s">
        <v>4916</v>
      </c>
      <c r="AF1011" t="s">
        <v>4917</v>
      </c>
      <c r="AG1011" t="s">
        <v>136</v>
      </c>
      <c r="AJ1011" t="s">
        <v>1311</v>
      </c>
      <c r="AK1011" t="s">
        <v>1312</v>
      </c>
      <c r="AL1011" t="s">
        <v>1313</v>
      </c>
      <c r="AM1011" t="s">
        <v>1314</v>
      </c>
    </row>
    <row r="1012" spans="1:39" x14ac:dyDescent="0.3">
      <c r="A1012" t="s">
        <v>24</v>
      </c>
      <c r="B1012" t="s">
        <v>25</v>
      </c>
      <c r="C1012" t="s">
        <v>26</v>
      </c>
      <c r="D1012" t="s">
        <v>27</v>
      </c>
      <c r="E1012" t="s">
        <v>28</v>
      </c>
      <c r="F1012" t="s">
        <v>29</v>
      </c>
      <c r="G1012" t="s">
        <v>115</v>
      </c>
      <c r="H1012" t="s">
        <v>116</v>
      </c>
      <c r="I1012" t="s">
        <v>117</v>
      </c>
      <c r="J1012" t="s">
        <v>118</v>
      </c>
      <c r="K1012" t="s">
        <v>333</v>
      </c>
      <c r="L1012" t="s">
        <v>334</v>
      </c>
      <c r="M1012" t="s">
        <v>354</v>
      </c>
      <c r="N1012" t="s">
        <v>355</v>
      </c>
      <c r="O1012" t="s">
        <v>133</v>
      </c>
      <c r="P1012" t="s">
        <v>356</v>
      </c>
      <c r="Q1012" t="s">
        <v>55</v>
      </c>
      <c r="R1012" t="s">
        <v>360</v>
      </c>
      <c r="S1012" t="s">
        <v>42</v>
      </c>
      <c r="T1012" t="s">
        <v>43</v>
      </c>
      <c r="U1012" t="s">
        <v>4918</v>
      </c>
      <c r="V1012">
        <v>1000000</v>
      </c>
      <c r="W1012">
        <v>0</v>
      </c>
      <c r="Y1012">
        <v>0</v>
      </c>
      <c r="Z1012">
        <v>0</v>
      </c>
      <c r="AA1012">
        <v>0</v>
      </c>
      <c r="AB1012">
        <v>1000000</v>
      </c>
      <c r="AC1012" t="s">
        <v>4914</v>
      </c>
      <c r="AD1012" t="s">
        <v>4915</v>
      </c>
      <c r="AE1012" t="s">
        <v>4919</v>
      </c>
      <c r="AF1012" t="s">
        <v>4920</v>
      </c>
      <c r="AG1012" t="s">
        <v>136</v>
      </c>
      <c r="AJ1012" t="s">
        <v>1311</v>
      </c>
      <c r="AK1012" t="s">
        <v>1312</v>
      </c>
      <c r="AL1012" t="s">
        <v>1313</v>
      </c>
      <c r="AM1012" t="s">
        <v>1314</v>
      </c>
    </row>
    <row r="1013" spans="1:39" x14ac:dyDescent="0.3">
      <c r="A1013" t="s">
        <v>24</v>
      </c>
      <c r="B1013" t="s">
        <v>25</v>
      </c>
      <c r="C1013" t="s">
        <v>26</v>
      </c>
      <c r="D1013" t="s">
        <v>27</v>
      </c>
      <c r="E1013" t="s">
        <v>28</v>
      </c>
      <c r="F1013" t="s">
        <v>29</v>
      </c>
      <c r="G1013" t="s">
        <v>115</v>
      </c>
      <c r="H1013" t="s">
        <v>116</v>
      </c>
      <c r="I1013" t="s">
        <v>117</v>
      </c>
      <c r="J1013" t="s">
        <v>118</v>
      </c>
      <c r="K1013" t="s">
        <v>333</v>
      </c>
      <c r="L1013" t="s">
        <v>334</v>
      </c>
      <c r="M1013" t="s">
        <v>354</v>
      </c>
      <c r="N1013" t="s">
        <v>355</v>
      </c>
      <c r="O1013" t="s">
        <v>133</v>
      </c>
      <c r="P1013" t="s">
        <v>356</v>
      </c>
      <c r="Q1013" t="s">
        <v>55</v>
      </c>
      <c r="R1013" t="s">
        <v>360</v>
      </c>
      <c r="S1013" t="s">
        <v>42</v>
      </c>
      <c r="T1013" t="s">
        <v>43</v>
      </c>
      <c r="U1013" t="s">
        <v>4921</v>
      </c>
      <c r="V1013">
        <v>1000000</v>
      </c>
      <c r="W1013">
        <v>0</v>
      </c>
      <c r="Y1013">
        <v>0</v>
      </c>
      <c r="Z1013">
        <v>0</v>
      </c>
      <c r="AA1013">
        <v>0</v>
      </c>
      <c r="AB1013">
        <v>1000000</v>
      </c>
      <c r="AC1013" t="s">
        <v>4914</v>
      </c>
      <c r="AD1013" t="s">
        <v>4915</v>
      </c>
      <c r="AE1013" t="s">
        <v>4922</v>
      </c>
      <c r="AF1013" t="s">
        <v>4923</v>
      </c>
      <c r="AG1013" t="s">
        <v>136</v>
      </c>
      <c r="AJ1013" t="s">
        <v>1311</v>
      </c>
      <c r="AK1013" t="s">
        <v>1312</v>
      </c>
      <c r="AL1013" t="s">
        <v>1313</v>
      </c>
      <c r="AM1013" t="s">
        <v>1314</v>
      </c>
    </row>
    <row r="1014" spans="1:39" x14ac:dyDescent="0.3">
      <c r="A1014" t="s">
        <v>24</v>
      </c>
      <c r="B1014" t="s">
        <v>25</v>
      </c>
      <c r="C1014" t="s">
        <v>26</v>
      </c>
      <c r="D1014" t="s">
        <v>27</v>
      </c>
      <c r="E1014" t="s">
        <v>28</v>
      </c>
      <c r="F1014" t="s">
        <v>29</v>
      </c>
      <c r="G1014" t="s">
        <v>115</v>
      </c>
      <c r="H1014" t="s">
        <v>116</v>
      </c>
      <c r="I1014" t="s">
        <v>117</v>
      </c>
      <c r="J1014" t="s">
        <v>118</v>
      </c>
      <c r="K1014" t="s">
        <v>333</v>
      </c>
      <c r="L1014" t="s">
        <v>334</v>
      </c>
      <c r="M1014" t="s">
        <v>354</v>
      </c>
      <c r="N1014" t="s">
        <v>355</v>
      </c>
      <c r="O1014" t="s">
        <v>133</v>
      </c>
      <c r="P1014" t="s">
        <v>356</v>
      </c>
      <c r="Q1014" t="s">
        <v>55</v>
      </c>
      <c r="R1014" t="s">
        <v>360</v>
      </c>
      <c r="S1014" t="s">
        <v>42</v>
      </c>
      <c r="T1014" t="s">
        <v>43</v>
      </c>
      <c r="U1014" t="s">
        <v>4924</v>
      </c>
      <c r="V1014">
        <v>49000000</v>
      </c>
      <c r="W1014">
        <v>0</v>
      </c>
      <c r="Y1014">
        <v>0</v>
      </c>
      <c r="Z1014">
        <v>0</v>
      </c>
      <c r="AA1014">
        <v>0</v>
      </c>
      <c r="AB1014">
        <v>49000000</v>
      </c>
      <c r="AC1014" t="s">
        <v>4914</v>
      </c>
      <c r="AD1014" t="s">
        <v>4915</v>
      </c>
      <c r="AE1014" t="s">
        <v>4925</v>
      </c>
      <c r="AF1014" t="s">
        <v>4926</v>
      </c>
      <c r="AG1014" t="s">
        <v>136</v>
      </c>
      <c r="AJ1014" t="s">
        <v>1311</v>
      </c>
      <c r="AK1014" t="s">
        <v>1312</v>
      </c>
      <c r="AL1014" t="s">
        <v>1313</v>
      </c>
      <c r="AM1014" t="s">
        <v>1314</v>
      </c>
    </row>
    <row r="1015" spans="1:39" x14ac:dyDescent="0.3">
      <c r="A1015" t="s">
        <v>24</v>
      </c>
      <c r="B1015" t="s">
        <v>25</v>
      </c>
      <c r="C1015" t="s">
        <v>26</v>
      </c>
      <c r="D1015" t="s">
        <v>27</v>
      </c>
      <c r="E1015" t="s">
        <v>28</v>
      </c>
      <c r="F1015" t="s">
        <v>29</v>
      </c>
      <c r="G1015" t="s">
        <v>115</v>
      </c>
      <c r="H1015" t="s">
        <v>116</v>
      </c>
      <c r="I1015" t="s">
        <v>117</v>
      </c>
      <c r="J1015" t="s">
        <v>118</v>
      </c>
      <c r="K1015" t="s">
        <v>333</v>
      </c>
      <c r="L1015" t="s">
        <v>334</v>
      </c>
      <c r="M1015" t="s">
        <v>354</v>
      </c>
      <c r="N1015" t="s">
        <v>355</v>
      </c>
      <c r="O1015" t="s">
        <v>133</v>
      </c>
      <c r="P1015" t="s">
        <v>356</v>
      </c>
      <c r="Q1015" t="s">
        <v>55</v>
      </c>
      <c r="R1015" t="s">
        <v>360</v>
      </c>
      <c r="S1015" t="s">
        <v>42</v>
      </c>
      <c r="T1015" t="s">
        <v>43</v>
      </c>
      <c r="U1015" t="s">
        <v>4927</v>
      </c>
      <c r="V1015">
        <v>2500000</v>
      </c>
      <c r="W1015">
        <v>0</v>
      </c>
      <c r="Y1015">
        <v>0</v>
      </c>
      <c r="Z1015">
        <v>0</v>
      </c>
      <c r="AA1015">
        <v>0</v>
      </c>
      <c r="AB1015">
        <v>2500000</v>
      </c>
      <c r="AC1015" t="s">
        <v>4914</v>
      </c>
      <c r="AD1015" t="s">
        <v>4915</v>
      </c>
      <c r="AE1015" t="s">
        <v>4928</v>
      </c>
      <c r="AF1015" t="s">
        <v>4929</v>
      </c>
      <c r="AG1015" t="s">
        <v>136</v>
      </c>
      <c r="AJ1015" t="s">
        <v>1311</v>
      </c>
      <c r="AK1015" t="s">
        <v>1312</v>
      </c>
      <c r="AL1015" t="s">
        <v>1313</v>
      </c>
      <c r="AM1015" t="s">
        <v>1314</v>
      </c>
    </row>
    <row r="1016" spans="1:39" x14ac:dyDescent="0.3">
      <c r="A1016" t="s">
        <v>24</v>
      </c>
      <c r="B1016" t="s">
        <v>25</v>
      </c>
      <c r="C1016" t="s">
        <v>26</v>
      </c>
      <c r="D1016" t="s">
        <v>27</v>
      </c>
      <c r="E1016" t="s">
        <v>28</v>
      </c>
      <c r="F1016" t="s">
        <v>29</v>
      </c>
      <c r="G1016" t="s">
        <v>115</v>
      </c>
      <c r="H1016" t="s">
        <v>116</v>
      </c>
      <c r="I1016" t="s">
        <v>117</v>
      </c>
      <c r="J1016" t="s">
        <v>118</v>
      </c>
      <c r="K1016" t="s">
        <v>333</v>
      </c>
      <c r="L1016" t="s">
        <v>334</v>
      </c>
      <c r="M1016" t="s">
        <v>354</v>
      </c>
      <c r="N1016" t="s">
        <v>355</v>
      </c>
      <c r="O1016" t="s">
        <v>133</v>
      </c>
      <c r="P1016" t="s">
        <v>356</v>
      </c>
      <c r="Q1016" t="s">
        <v>55</v>
      </c>
      <c r="R1016" t="s">
        <v>360</v>
      </c>
      <c r="S1016" t="s">
        <v>42</v>
      </c>
      <c r="T1016" t="s">
        <v>43</v>
      </c>
      <c r="U1016" t="s">
        <v>4930</v>
      </c>
      <c r="V1016">
        <v>2000000</v>
      </c>
      <c r="W1016">
        <v>0</v>
      </c>
      <c r="Y1016">
        <v>0</v>
      </c>
      <c r="Z1016">
        <v>0</v>
      </c>
      <c r="AA1016">
        <v>0</v>
      </c>
      <c r="AB1016">
        <v>2000000</v>
      </c>
      <c r="AC1016" t="s">
        <v>4914</v>
      </c>
      <c r="AD1016" t="s">
        <v>4915</v>
      </c>
      <c r="AE1016" t="s">
        <v>4931</v>
      </c>
      <c r="AF1016" t="s">
        <v>4932</v>
      </c>
      <c r="AG1016" t="s">
        <v>136</v>
      </c>
      <c r="AJ1016" t="s">
        <v>1311</v>
      </c>
      <c r="AK1016" t="s">
        <v>1312</v>
      </c>
      <c r="AL1016" t="s">
        <v>1313</v>
      </c>
      <c r="AM1016" t="s">
        <v>1314</v>
      </c>
    </row>
    <row r="1017" spans="1:39" x14ac:dyDescent="0.3">
      <c r="A1017" t="s">
        <v>24</v>
      </c>
      <c r="B1017" t="s">
        <v>25</v>
      </c>
      <c r="C1017" t="s">
        <v>26</v>
      </c>
      <c r="D1017" t="s">
        <v>27</v>
      </c>
      <c r="E1017" t="s">
        <v>28</v>
      </c>
      <c r="F1017" t="s">
        <v>29</v>
      </c>
      <c r="G1017" t="s">
        <v>115</v>
      </c>
      <c r="H1017" t="s">
        <v>116</v>
      </c>
      <c r="I1017" t="s">
        <v>117</v>
      </c>
      <c r="J1017" t="s">
        <v>118</v>
      </c>
      <c r="K1017" t="s">
        <v>333</v>
      </c>
      <c r="L1017" t="s">
        <v>334</v>
      </c>
      <c r="M1017" t="s">
        <v>354</v>
      </c>
      <c r="N1017" t="s">
        <v>355</v>
      </c>
      <c r="O1017" t="s">
        <v>133</v>
      </c>
      <c r="P1017" t="s">
        <v>356</v>
      </c>
      <c r="Q1017" t="s">
        <v>55</v>
      </c>
      <c r="R1017" t="s">
        <v>360</v>
      </c>
      <c r="S1017" t="s">
        <v>137</v>
      </c>
      <c r="T1017" t="s">
        <v>138</v>
      </c>
      <c r="U1017" t="s">
        <v>4933</v>
      </c>
      <c r="V1017">
        <v>2000000</v>
      </c>
      <c r="W1017">
        <v>0</v>
      </c>
      <c r="Y1017">
        <v>0</v>
      </c>
      <c r="Z1017">
        <v>0</v>
      </c>
      <c r="AA1017">
        <v>0</v>
      </c>
      <c r="AB1017">
        <v>2000000</v>
      </c>
      <c r="AC1017" t="s">
        <v>4914</v>
      </c>
      <c r="AD1017" t="s">
        <v>4934</v>
      </c>
      <c r="AE1017" t="s">
        <v>4935</v>
      </c>
      <c r="AF1017" t="s">
        <v>4936</v>
      </c>
      <c r="AG1017" t="s">
        <v>136</v>
      </c>
      <c r="AJ1017" t="s">
        <v>1311</v>
      </c>
      <c r="AK1017" t="s">
        <v>1312</v>
      </c>
      <c r="AL1017" t="s">
        <v>2026</v>
      </c>
      <c r="AM1017" t="s">
        <v>1314</v>
      </c>
    </row>
    <row r="1018" spans="1:39" x14ac:dyDescent="0.3">
      <c r="A1018" t="s">
        <v>24</v>
      </c>
      <c r="B1018" t="s">
        <v>25</v>
      </c>
      <c r="C1018" t="s">
        <v>26</v>
      </c>
      <c r="D1018" t="s">
        <v>27</v>
      </c>
      <c r="E1018" t="s">
        <v>28</v>
      </c>
      <c r="F1018" t="s">
        <v>29</v>
      </c>
      <c r="G1018" t="s">
        <v>115</v>
      </c>
      <c r="H1018" t="s">
        <v>116</v>
      </c>
      <c r="I1018" t="s">
        <v>117</v>
      </c>
      <c r="J1018" t="s">
        <v>118</v>
      </c>
      <c r="K1018" t="s">
        <v>333</v>
      </c>
      <c r="L1018" t="s">
        <v>334</v>
      </c>
      <c r="M1018" t="s">
        <v>354</v>
      </c>
      <c r="N1018" t="s">
        <v>355</v>
      </c>
      <c r="O1018" t="s">
        <v>133</v>
      </c>
      <c r="P1018" t="s">
        <v>356</v>
      </c>
      <c r="Q1018" t="s">
        <v>55</v>
      </c>
      <c r="R1018" t="s">
        <v>360</v>
      </c>
      <c r="S1018" t="s">
        <v>137</v>
      </c>
      <c r="T1018" t="s">
        <v>138</v>
      </c>
      <c r="U1018" t="s">
        <v>4937</v>
      </c>
      <c r="V1018">
        <v>2000000</v>
      </c>
      <c r="W1018">
        <v>0</v>
      </c>
      <c r="Y1018">
        <v>0</v>
      </c>
      <c r="Z1018">
        <v>0</v>
      </c>
      <c r="AA1018">
        <v>0</v>
      </c>
      <c r="AB1018">
        <v>2000000</v>
      </c>
      <c r="AC1018" t="s">
        <v>4914</v>
      </c>
      <c r="AD1018" t="s">
        <v>4934</v>
      </c>
      <c r="AE1018" t="s">
        <v>4938</v>
      </c>
      <c r="AF1018" t="s">
        <v>4939</v>
      </c>
      <c r="AG1018" t="s">
        <v>136</v>
      </c>
      <c r="AJ1018" t="s">
        <v>1311</v>
      </c>
      <c r="AK1018" t="s">
        <v>1312</v>
      </c>
      <c r="AL1018" t="s">
        <v>2026</v>
      </c>
      <c r="AM1018" t="s">
        <v>1314</v>
      </c>
    </row>
    <row r="1019" spans="1:39" x14ac:dyDescent="0.3">
      <c r="A1019" t="s">
        <v>24</v>
      </c>
      <c r="B1019" t="s">
        <v>25</v>
      </c>
      <c r="C1019" t="s">
        <v>26</v>
      </c>
      <c r="D1019" t="s">
        <v>27</v>
      </c>
      <c r="E1019" t="s">
        <v>28</v>
      </c>
      <c r="F1019" t="s">
        <v>29</v>
      </c>
      <c r="G1019" t="s">
        <v>115</v>
      </c>
      <c r="H1019" t="s">
        <v>116</v>
      </c>
      <c r="I1019" t="s">
        <v>117</v>
      </c>
      <c r="J1019" t="s">
        <v>118</v>
      </c>
      <c r="K1019" t="s">
        <v>333</v>
      </c>
      <c r="L1019" t="s">
        <v>334</v>
      </c>
      <c r="M1019" t="s">
        <v>354</v>
      </c>
      <c r="N1019" t="s">
        <v>355</v>
      </c>
      <c r="O1019" t="s">
        <v>133</v>
      </c>
      <c r="P1019" t="s">
        <v>356</v>
      </c>
      <c r="Q1019" t="s">
        <v>55</v>
      </c>
      <c r="R1019" t="s">
        <v>360</v>
      </c>
      <c r="S1019" t="s">
        <v>45</v>
      </c>
      <c r="T1019" t="s">
        <v>46</v>
      </c>
      <c r="U1019" t="s">
        <v>4940</v>
      </c>
      <c r="V1019">
        <v>4000000</v>
      </c>
      <c r="W1019">
        <v>0</v>
      </c>
      <c r="Y1019">
        <v>0</v>
      </c>
      <c r="Z1019">
        <v>0</v>
      </c>
      <c r="AA1019">
        <v>0</v>
      </c>
      <c r="AB1019">
        <v>4000000</v>
      </c>
      <c r="AC1019" t="s">
        <v>4914</v>
      </c>
      <c r="AD1019" t="s">
        <v>4941</v>
      </c>
      <c r="AE1019" t="s">
        <v>4942</v>
      </c>
      <c r="AF1019" t="s">
        <v>4943</v>
      </c>
      <c r="AG1019" t="s">
        <v>136</v>
      </c>
      <c r="AJ1019" t="s">
        <v>1311</v>
      </c>
      <c r="AK1019" t="s">
        <v>1312</v>
      </c>
      <c r="AL1019" t="s">
        <v>1331</v>
      </c>
      <c r="AM1019" t="s">
        <v>1314</v>
      </c>
    </row>
    <row r="1020" spans="1:39" x14ac:dyDescent="0.3">
      <c r="A1020" t="s">
        <v>24</v>
      </c>
      <c r="B1020" t="s">
        <v>25</v>
      </c>
      <c r="C1020" t="s">
        <v>26</v>
      </c>
      <c r="D1020" t="s">
        <v>27</v>
      </c>
      <c r="E1020" t="s">
        <v>28</v>
      </c>
      <c r="F1020" t="s">
        <v>29</v>
      </c>
      <c r="G1020" t="s">
        <v>115</v>
      </c>
      <c r="H1020" t="s">
        <v>116</v>
      </c>
      <c r="I1020" t="s">
        <v>117</v>
      </c>
      <c r="J1020" t="s">
        <v>118</v>
      </c>
      <c r="K1020" t="s">
        <v>333</v>
      </c>
      <c r="L1020" t="s">
        <v>334</v>
      </c>
      <c r="M1020" t="s">
        <v>354</v>
      </c>
      <c r="N1020" t="s">
        <v>355</v>
      </c>
      <c r="O1020" t="s">
        <v>133</v>
      </c>
      <c r="P1020" t="s">
        <v>356</v>
      </c>
      <c r="Q1020" t="s">
        <v>55</v>
      </c>
      <c r="R1020" t="s">
        <v>360</v>
      </c>
      <c r="S1020" t="s">
        <v>45</v>
      </c>
      <c r="T1020" t="s">
        <v>46</v>
      </c>
      <c r="U1020" t="s">
        <v>4944</v>
      </c>
      <c r="V1020">
        <v>10800000</v>
      </c>
      <c r="W1020">
        <v>0</v>
      </c>
      <c r="Y1020">
        <v>0</v>
      </c>
      <c r="Z1020">
        <v>0</v>
      </c>
      <c r="AA1020">
        <v>0</v>
      </c>
      <c r="AB1020">
        <v>10800000</v>
      </c>
      <c r="AC1020" t="s">
        <v>4914</v>
      </c>
      <c r="AD1020" t="s">
        <v>4941</v>
      </c>
      <c r="AE1020" t="s">
        <v>4945</v>
      </c>
      <c r="AF1020" t="s">
        <v>4946</v>
      </c>
      <c r="AG1020" t="s">
        <v>136</v>
      </c>
      <c r="AJ1020" t="s">
        <v>1311</v>
      </c>
      <c r="AK1020" t="s">
        <v>1312</v>
      </c>
      <c r="AL1020" t="s">
        <v>1331</v>
      </c>
      <c r="AM1020" t="s">
        <v>1314</v>
      </c>
    </row>
    <row r="1021" spans="1:39" x14ac:dyDescent="0.3">
      <c r="A1021" t="s">
        <v>24</v>
      </c>
      <c r="B1021" t="s">
        <v>25</v>
      </c>
      <c r="C1021" t="s">
        <v>26</v>
      </c>
      <c r="D1021" t="s">
        <v>27</v>
      </c>
      <c r="E1021" t="s">
        <v>28</v>
      </c>
      <c r="F1021" t="s">
        <v>29</v>
      </c>
      <c r="G1021" t="s">
        <v>115</v>
      </c>
      <c r="H1021" t="s">
        <v>116</v>
      </c>
      <c r="I1021" t="s">
        <v>117</v>
      </c>
      <c r="J1021" t="s">
        <v>118</v>
      </c>
      <c r="K1021" t="s">
        <v>333</v>
      </c>
      <c r="L1021" t="s">
        <v>334</v>
      </c>
      <c r="M1021" t="s">
        <v>354</v>
      </c>
      <c r="N1021" t="s">
        <v>355</v>
      </c>
      <c r="O1021" t="s">
        <v>133</v>
      </c>
      <c r="P1021" t="s">
        <v>356</v>
      </c>
      <c r="Q1021" t="s">
        <v>55</v>
      </c>
      <c r="R1021" t="s">
        <v>360</v>
      </c>
      <c r="S1021" t="s">
        <v>45</v>
      </c>
      <c r="T1021" t="s">
        <v>46</v>
      </c>
      <c r="U1021" t="s">
        <v>4947</v>
      </c>
      <c r="V1021">
        <v>3000000</v>
      </c>
      <c r="W1021">
        <v>0</v>
      </c>
      <c r="Y1021">
        <v>0</v>
      </c>
      <c r="Z1021">
        <v>0</v>
      </c>
      <c r="AA1021">
        <v>0</v>
      </c>
      <c r="AB1021">
        <v>3000000</v>
      </c>
      <c r="AC1021" t="s">
        <v>4914</v>
      </c>
      <c r="AD1021" t="s">
        <v>4941</v>
      </c>
      <c r="AE1021" t="s">
        <v>4948</v>
      </c>
      <c r="AF1021" t="s">
        <v>4949</v>
      </c>
      <c r="AG1021" t="s">
        <v>136</v>
      </c>
      <c r="AJ1021" t="s">
        <v>1311</v>
      </c>
      <c r="AK1021" t="s">
        <v>1312</v>
      </c>
      <c r="AL1021" t="s">
        <v>1331</v>
      </c>
      <c r="AM1021" t="s">
        <v>1314</v>
      </c>
    </row>
    <row r="1022" spans="1:39" x14ac:dyDescent="0.3">
      <c r="A1022" t="s">
        <v>24</v>
      </c>
      <c r="B1022" t="s">
        <v>25</v>
      </c>
      <c r="C1022" t="s">
        <v>26</v>
      </c>
      <c r="D1022" t="s">
        <v>27</v>
      </c>
      <c r="E1022" t="s">
        <v>28</v>
      </c>
      <c r="F1022" t="s">
        <v>29</v>
      </c>
      <c r="G1022" t="s">
        <v>115</v>
      </c>
      <c r="H1022" t="s">
        <v>116</v>
      </c>
      <c r="I1022" t="s">
        <v>117</v>
      </c>
      <c r="J1022" t="s">
        <v>118</v>
      </c>
      <c r="K1022" t="s">
        <v>333</v>
      </c>
      <c r="L1022" t="s">
        <v>334</v>
      </c>
      <c r="M1022" t="s">
        <v>354</v>
      </c>
      <c r="N1022" t="s">
        <v>355</v>
      </c>
      <c r="O1022" t="s">
        <v>133</v>
      </c>
      <c r="P1022" t="s">
        <v>356</v>
      </c>
      <c r="Q1022" t="s">
        <v>55</v>
      </c>
      <c r="R1022" t="s">
        <v>360</v>
      </c>
      <c r="S1022" t="s">
        <v>47</v>
      </c>
      <c r="T1022" t="s">
        <v>48</v>
      </c>
      <c r="U1022" t="s">
        <v>4950</v>
      </c>
      <c r="V1022">
        <v>200000000</v>
      </c>
      <c r="W1022">
        <v>0</v>
      </c>
      <c r="Y1022">
        <v>0</v>
      </c>
      <c r="Z1022">
        <v>0</v>
      </c>
      <c r="AA1022">
        <v>0</v>
      </c>
      <c r="AB1022">
        <v>200000000</v>
      </c>
      <c r="AC1022" t="s">
        <v>4914</v>
      </c>
      <c r="AD1022" t="s">
        <v>4951</v>
      </c>
      <c r="AE1022" t="s">
        <v>4952</v>
      </c>
      <c r="AF1022" t="s">
        <v>4953</v>
      </c>
      <c r="AG1022" t="s">
        <v>136</v>
      </c>
      <c r="AJ1022" t="s">
        <v>1311</v>
      </c>
      <c r="AK1022" t="s">
        <v>1312</v>
      </c>
      <c r="AL1022" t="s">
        <v>1336</v>
      </c>
      <c r="AM1022" t="s">
        <v>1314</v>
      </c>
    </row>
    <row r="1023" spans="1:39" x14ac:dyDescent="0.3">
      <c r="A1023" t="s">
        <v>24</v>
      </c>
      <c r="B1023" t="s">
        <v>25</v>
      </c>
      <c r="C1023" t="s">
        <v>26</v>
      </c>
      <c r="D1023" t="s">
        <v>27</v>
      </c>
      <c r="E1023" t="s">
        <v>28</v>
      </c>
      <c r="F1023" t="s">
        <v>29</v>
      </c>
      <c r="G1023" t="s">
        <v>115</v>
      </c>
      <c r="H1023" t="s">
        <v>116</v>
      </c>
      <c r="I1023" t="s">
        <v>117</v>
      </c>
      <c r="J1023" t="s">
        <v>118</v>
      </c>
      <c r="K1023" t="s">
        <v>333</v>
      </c>
      <c r="L1023" t="s">
        <v>334</v>
      </c>
      <c r="M1023" t="s">
        <v>354</v>
      </c>
      <c r="N1023" t="s">
        <v>355</v>
      </c>
      <c r="O1023" t="s">
        <v>155</v>
      </c>
      <c r="P1023" t="s">
        <v>361</v>
      </c>
      <c r="Q1023" t="s">
        <v>40</v>
      </c>
      <c r="R1023" t="s">
        <v>362</v>
      </c>
      <c r="S1023" t="s">
        <v>42</v>
      </c>
      <c r="T1023" t="s">
        <v>43</v>
      </c>
      <c r="U1023" t="s">
        <v>4954</v>
      </c>
      <c r="V1023">
        <v>10000000</v>
      </c>
      <c r="W1023">
        <v>0</v>
      </c>
      <c r="Y1023">
        <v>0</v>
      </c>
      <c r="Z1023">
        <v>0</v>
      </c>
      <c r="AA1023">
        <v>0</v>
      </c>
      <c r="AB1023">
        <v>10000000</v>
      </c>
      <c r="AC1023" t="s">
        <v>4955</v>
      </c>
      <c r="AD1023" t="s">
        <v>4956</v>
      </c>
      <c r="AE1023" t="s">
        <v>4957</v>
      </c>
      <c r="AF1023" t="s">
        <v>4958</v>
      </c>
      <c r="AG1023" t="s">
        <v>136</v>
      </c>
      <c r="AJ1023" t="s">
        <v>1311</v>
      </c>
      <c r="AK1023" t="s">
        <v>1312</v>
      </c>
      <c r="AL1023" t="s">
        <v>1313</v>
      </c>
      <c r="AM1023" t="s">
        <v>1314</v>
      </c>
    </row>
    <row r="1024" spans="1:39" x14ac:dyDescent="0.3">
      <c r="A1024" t="s">
        <v>24</v>
      </c>
      <c r="B1024" t="s">
        <v>25</v>
      </c>
      <c r="C1024" t="s">
        <v>26</v>
      </c>
      <c r="D1024" t="s">
        <v>27</v>
      </c>
      <c r="E1024" t="s">
        <v>28</v>
      </c>
      <c r="F1024" t="s">
        <v>29</v>
      </c>
      <c r="G1024" t="s">
        <v>115</v>
      </c>
      <c r="H1024" t="s">
        <v>116</v>
      </c>
      <c r="I1024" t="s">
        <v>117</v>
      </c>
      <c r="J1024" t="s">
        <v>118</v>
      </c>
      <c r="K1024" t="s">
        <v>333</v>
      </c>
      <c r="L1024" t="s">
        <v>334</v>
      </c>
      <c r="M1024" t="s">
        <v>354</v>
      </c>
      <c r="N1024" t="s">
        <v>355</v>
      </c>
      <c r="O1024" t="s">
        <v>155</v>
      </c>
      <c r="P1024" t="s">
        <v>361</v>
      </c>
      <c r="Q1024" t="s">
        <v>40</v>
      </c>
      <c r="R1024" t="s">
        <v>362</v>
      </c>
      <c r="S1024" t="s">
        <v>42</v>
      </c>
      <c r="T1024" t="s">
        <v>43</v>
      </c>
      <c r="U1024" t="s">
        <v>4959</v>
      </c>
      <c r="V1024">
        <v>6400000</v>
      </c>
      <c r="W1024">
        <v>0</v>
      </c>
      <c r="Y1024">
        <v>0</v>
      </c>
      <c r="Z1024">
        <v>0</v>
      </c>
      <c r="AA1024">
        <v>0</v>
      </c>
      <c r="AB1024">
        <v>6400000</v>
      </c>
      <c r="AC1024" t="s">
        <v>4955</v>
      </c>
      <c r="AD1024" t="s">
        <v>4956</v>
      </c>
      <c r="AE1024" t="s">
        <v>4960</v>
      </c>
      <c r="AF1024" t="s">
        <v>4961</v>
      </c>
      <c r="AG1024" t="s">
        <v>136</v>
      </c>
      <c r="AJ1024" t="s">
        <v>1311</v>
      </c>
      <c r="AK1024" t="s">
        <v>1312</v>
      </c>
      <c r="AL1024" t="s">
        <v>1313</v>
      </c>
      <c r="AM1024" t="s">
        <v>1314</v>
      </c>
    </row>
    <row r="1025" spans="1:39" x14ac:dyDescent="0.3">
      <c r="A1025" t="s">
        <v>24</v>
      </c>
      <c r="B1025" t="s">
        <v>25</v>
      </c>
      <c r="C1025" t="s">
        <v>26</v>
      </c>
      <c r="D1025" t="s">
        <v>27</v>
      </c>
      <c r="E1025" t="s">
        <v>28</v>
      </c>
      <c r="F1025" t="s">
        <v>29</v>
      </c>
      <c r="G1025" t="s">
        <v>115</v>
      </c>
      <c r="H1025" t="s">
        <v>116</v>
      </c>
      <c r="I1025" t="s">
        <v>117</v>
      </c>
      <c r="J1025" t="s">
        <v>118</v>
      </c>
      <c r="K1025" t="s">
        <v>333</v>
      </c>
      <c r="L1025" t="s">
        <v>334</v>
      </c>
      <c r="M1025" t="s">
        <v>354</v>
      </c>
      <c r="N1025" t="s">
        <v>355</v>
      </c>
      <c r="O1025" t="s">
        <v>155</v>
      </c>
      <c r="P1025" t="s">
        <v>361</v>
      </c>
      <c r="Q1025" t="s">
        <v>40</v>
      </c>
      <c r="R1025" t="s">
        <v>362</v>
      </c>
      <c r="S1025" t="s">
        <v>137</v>
      </c>
      <c r="T1025" t="s">
        <v>138</v>
      </c>
      <c r="U1025" t="s">
        <v>4962</v>
      </c>
      <c r="V1025">
        <v>11000000</v>
      </c>
      <c r="W1025">
        <v>0</v>
      </c>
      <c r="Y1025">
        <v>0</v>
      </c>
      <c r="Z1025">
        <v>0</v>
      </c>
      <c r="AA1025">
        <v>0</v>
      </c>
      <c r="AB1025">
        <v>11000000</v>
      </c>
      <c r="AC1025" t="s">
        <v>4955</v>
      </c>
      <c r="AD1025" t="s">
        <v>4963</v>
      </c>
      <c r="AE1025" t="s">
        <v>4964</v>
      </c>
      <c r="AF1025" t="s">
        <v>4965</v>
      </c>
      <c r="AG1025" t="s">
        <v>136</v>
      </c>
      <c r="AJ1025" t="s">
        <v>1311</v>
      </c>
      <c r="AK1025" t="s">
        <v>1312</v>
      </c>
      <c r="AL1025" t="s">
        <v>2026</v>
      </c>
      <c r="AM1025" t="s">
        <v>1314</v>
      </c>
    </row>
    <row r="1026" spans="1:39" x14ac:dyDescent="0.3">
      <c r="A1026" t="s">
        <v>24</v>
      </c>
      <c r="B1026" t="s">
        <v>25</v>
      </c>
      <c r="C1026" t="s">
        <v>26</v>
      </c>
      <c r="D1026" t="s">
        <v>27</v>
      </c>
      <c r="E1026" t="s">
        <v>28</v>
      </c>
      <c r="F1026" t="s">
        <v>29</v>
      </c>
      <c r="G1026" t="s">
        <v>115</v>
      </c>
      <c r="H1026" t="s">
        <v>116</v>
      </c>
      <c r="I1026" t="s">
        <v>117</v>
      </c>
      <c r="J1026" t="s">
        <v>118</v>
      </c>
      <c r="K1026" t="s">
        <v>333</v>
      </c>
      <c r="L1026" t="s">
        <v>334</v>
      </c>
      <c r="M1026" t="s">
        <v>354</v>
      </c>
      <c r="N1026" t="s">
        <v>355</v>
      </c>
      <c r="O1026" t="s">
        <v>155</v>
      </c>
      <c r="P1026" t="s">
        <v>361</v>
      </c>
      <c r="Q1026" t="s">
        <v>40</v>
      </c>
      <c r="R1026" t="s">
        <v>362</v>
      </c>
      <c r="S1026" t="s">
        <v>137</v>
      </c>
      <c r="T1026" t="s">
        <v>138</v>
      </c>
      <c r="U1026" t="s">
        <v>4966</v>
      </c>
      <c r="V1026">
        <v>11000000</v>
      </c>
      <c r="W1026">
        <v>0</v>
      </c>
      <c r="Y1026">
        <v>0</v>
      </c>
      <c r="Z1026">
        <v>0</v>
      </c>
      <c r="AA1026">
        <v>0</v>
      </c>
      <c r="AB1026">
        <v>11000000</v>
      </c>
      <c r="AC1026" t="s">
        <v>4955</v>
      </c>
      <c r="AD1026" t="s">
        <v>4963</v>
      </c>
      <c r="AE1026" t="s">
        <v>4967</v>
      </c>
      <c r="AF1026" t="s">
        <v>4968</v>
      </c>
      <c r="AG1026" t="s">
        <v>136</v>
      </c>
      <c r="AJ1026" t="s">
        <v>1311</v>
      </c>
      <c r="AK1026" t="s">
        <v>1312</v>
      </c>
      <c r="AL1026" t="s">
        <v>2026</v>
      </c>
      <c r="AM1026" t="s">
        <v>1314</v>
      </c>
    </row>
    <row r="1027" spans="1:39" x14ac:dyDescent="0.3">
      <c r="A1027" t="s">
        <v>24</v>
      </c>
      <c r="B1027" t="s">
        <v>25</v>
      </c>
      <c r="C1027" t="s">
        <v>26</v>
      </c>
      <c r="D1027" t="s">
        <v>27</v>
      </c>
      <c r="E1027" t="s">
        <v>28</v>
      </c>
      <c r="F1027" t="s">
        <v>29</v>
      </c>
      <c r="G1027" t="s">
        <v>115</v>
      </c>
      <c r="H1027" t="s">
        <v>116</v>
      </c>
      <c r="I1027" t="s">
        <v>117</v>
      </c>
      <c r="J1027" t="s">
        <v>118</v>
      </c>
      <c r="K1027" t="s">
        <v>333</v>
      </c>
      <c r="L1027" t="s">
        <v>334</v>
      </c>
      <c r="M1027" t="s">
        <v>354</v>
      </c>
      <c r="N1027" t="s">
        <v>355</v>
      </c>
      <c r="O1027" t="s">
        <v>155</v>
      </c>
      <c r="P1027" t="s">
        <v>361</v>
      </c>
      <c r="Q1027" t="s">
        <v>40</v>
      </c>
      <c r="R1027" t="s">
        <v>362</v>
      </c>
      <c r="S1027" t="s">
        <v>45</v>
      </c>
      <c r="T1027" t="s">
        <v>46</v>
      </c>
      <c r="U1027" t="s">
        <v>4969</v>
      </c>
      <c r="V1027">
        <v>37800000</v>
      </c>
      <c r="W1027">
        <v>0</v>
      </c>
      <c r="Y1027">
        <v>0</v>
      </c>
      <c r="Z1027">
        <v>0</v>
      </c>
      <c r="AA1027">
        <v>0</v>
      </c>
      <c r="AB1027">
        <v>37800000</v>
      </c>
      <c r="AC1027" t="s">
        <v>4955</v>
      </c>
      <c r="AD1027" t="s">
        <v>4970</v>
      </c>
      <c r="AE1027" t="s">
        <v>4971</v>
      </c>
      <c r="AF1027" t="s">
        <v>4972</v>
      </c>
      <c r="AG1027" t="s">
        <v>136</v>
      </c>
      <c r="AJ1027" t="s">
        <v>1311</v>
      </c>
      <c r="AK1027" t="s">
        <v>1312</v>
      </c>
      <c r="AL1027" t="s">
        <v>1331</v>
      </c>
      <c r="AM1027" t="s">
        <v>1314</v>
      </c>
    </row>
    <row r="1028" spans="1:39" x14ac:dyDescent="0.3">
      <c r="A1028" t="s">
        <v>24</v>
      </c>
      <c r="B1028" t="s">
        <v>25</v>
      </c>
      <c r="C1028" t="s">
        <v>26</v>
      </c>
      <c r="D1028" t="s">
        <v>27</v>
      </c>
      <c r="E1028" t="s">
        <v>28</v>
      </c>
      <c r="F1028" t="s">
        <v>29</v>
      </c>
      <c r="G1028" t="s">
        <v>115</v>
      </c>
      <c r="H1028" t="s">
        <v>116</v>
      </c>
      <c r="I1028" t="s">
        <v>117</v>
      </c>
      <c r="J1028" t="s">
        <v>118</v>
      </c>
      <c r="K1028" t="s">
        <v>333</v>
      </c>
      <c r="L1028" t="s">
        <v>334</v>
      </c>
      <c r="M1028" t="s">
        <v>354</v>
      </c>
      <c r="N1028" t="s">
        <v>355</v>
      </c>
      <c r="O1028" t="s">
        <v>155</v>
      </c>
      <c r="P1028" t="s">
        <v>361</v>
      </c>
      <c r="Q1028" t="s">
        <v>40</v>
      </c>
      <c r="R1028" t="s">
        <v>362</v>
      </c>
      <c r="S1028" t="s">
        <v>191</v>
      </c>
      <c r="T1028" t="s">
        <v>192</v>
      </c>
      <c r="U1028" t="s">
        <v>4973</v>
      </c>
      <c r="V1028">
        <v>32100000</v>
      </c>
      <c r="W1028">
        <v>0</v>
      </c>
      <c r="Y1028">
        <v>0</v>
      </c>
      <c r="Z1028">
        <v>0</v>
      </c>
      <c r="AA1028">
        <v>0</v>
      </c>
      <c r="AB1028">
        <v>32100000</v>
      </c>
      <c r="AC1028" t="s">
        <v>4955</v>
      </c>
      <c r="AD1028" t="s">
        <v>4974</v>
      </c>
      <c r="AE1028" t="s">
        <v>4975</v>
      </c>
      <c r="AF1028" t="s">
        <v>4976</v>
      </c>
      <c r="AG1028" t="s">
        <v>136</v>
      </c>
      <c r="AJ1028" t="s">
        <v>1311</v>
      </c>
      <c r="AK1028" t="s">
        <v>1312</v>
      </c>
      <c r="AL1028" t="s">
        <v>1331</v>
      </c>
      <c r="AM1028" t="s">
        <v>1486</v>
      </c>
    </row>
    <row r="1029" spans="1:39" x14ac:dyDescent="0.3">
      <c r="A1029" t="s">
        <v>24</v>
      </c>
      <c r="B1029" t="s">
        <v>25</v>
      </c>
      <c r="C1029" t="s">
        <v>26</v>
      </c>
      <c r="D1029" t="s">
        <v>27</v>
      </c>
      <c r="E1029" t="s">
        <v>28</v>
      </c>
      <c r="F1029" t="s">
        <v>29</v>
      </c>
      <c r="G1029" t="s">
        <v>115</v>
      </c>
      <c r="H1029" t="s">
        <v>116</v>
      </c>
      <c r="I1029" t="s">
        <v>117</v>
      </c>
      <c r="J1029" t="s">
        <v>118</v>
      </c>
      <c r="K1029" t="s">
        <v>333</v>
      </c>
      <c r="L1029" t="s">
        <v>334</v>
      </c>
      <c r="M1029" t="s">
        <v>354</v>
      </c>
      <c r="N1029" t="s">
        <v>355</v>
      </c>
      <c r="O1029" t="s">
        <v>155</v>
      </c>
      <c r="P1029" t="s">
        <v>361</v>
      </c>
      <c r="Q1029" t="s">
        <v>40</v>
      </c>
      <c r="R1029" t="s">
        <v>362</v>
      </c>
      <c r="S1029" t="s">
        <v>47</v>
      </c>
      <c r="T1029" t="s">
        <v>48</v>
      </c>
      <c r="U1029" t="s">
        <v>4977</v>
      </c>
      <c r="V1029">
        <v>133460000</v>
      </c>
      <c r="W1029">
        <v>0</v>
      </c>
      <c r="Y1029">
        <v>0</v>
      </c>
      <c r="Z1029">
        <v>0</v>
      </c>
      <c r="AA1029">
        <v>0</v>
      </c>
      <c r="AB1029">
        <v>133460000</v>
      </c>
      <c r="AC1029" t="s">
        <v>4955</v>
      </c>
      <c r="AD1029" t="s">
        <v>4978</v>
      </c>
      <c r="AE1029" t="s">
        <v>4979</v>
      </c>
      <c r="AF1029" t="s">
        <v>4980</v>
      </c>
      <c r="AG1029" t="s">
        <v>136</v>
      </c>
      <c r="AJ1029" t="s">
        <v>1311</v>
      </c>
      <c r="AK1029" t="s">
        <v>1312</v>
      </c>
      <c r="AL1029" t="s">
        <v>1336</v>
      </c>
      <c r="AM1029" t="s">
        <v>1314</v>
      </c>
    </row>
    <row r="1030" spans="1:39" x14ac:dyDescent="0.3">
      <c r="A1030" t="s">
        <v>24</v>
      </c>
      <c r="B1030" t="s">
        <v>25</v>
      </c>
      <c r="C1030" t="s">
        <v>26</v>
      </c>
      <c r="D1030" t="s">
        <v>27</v>
      </c>
      <c r="E1030" t="s">
        <v>28</v>
      </c>
      <c r="F1030" t="s">
        <v>29</v>
      </c>
      <c r="G1030" t="s">
        <v>115</v>
      </c>
      <c r="H1030" t="s">
        <v>116</v>
      </c>
      <c r="I1030" t="s">
        <v>117</v>
      </c>
      <c r="J1030" t="s">
        <v>118</v>
      </c>
      <c r="K1030" t="s">
        <v>333</v>
      </c>
      <c r="L1030" t="s">
        <v>334</v>
      </c>
      <c r="M1030" t="s">
        <v>354</v>
      </c>
      <c r="N1030" t="s">
        <v>355</v>
      </c>
      <c r="O1030" t="s">
        <v>155</v>
      </c>
      <c r="P1030" t="s">
        <v>361</v>
      </c>
      <c r="Q1030" t="s">
        <v>51</v>
      </c>
      <c r="R1030" t="s">
        <v>363</v>
      </c>
      <c r="S1030" t="s">
        <v>42</v>
      </c>
      <c r="T1030" t="s">
        <v>43</v>
      </c>
      <c r="U1030" t="s">
        <v>4981</v>
      </c>
      <c r="V1030">
        <v>11000000</v>
      </c>
      <c r="W1030">
        <v>0</v>
      </c>
      <c r="Y1030">
        <v>0</v>
      </c>
      <c r="Z1030">
        <v>0</v>
      </c>
      <c r="AA1030">
        <v>0</v>
      </c>
      <c r="AB1030">
        <v>11000000</v>
      </c>
      <c r="AC1030" t="s">
        <v>4982</v>
      </c>
      <c r="AD1030" t="s">
        <v>4983</v>
      </c>
      <c r="AE1030" t="s">
        <v>4984</v>
      </c>
      <c r="AF1030" t="s">
        <v>4985</v>
      </c>
      <c r="AG1030" t="s">
        <v>136</v>
      </c>
      <c r="AJ1030" t="s">
        <v>1311</v>
      </c>
      <c r="AK1030" t="s">
        <v>1312</v>
      </c>
      <c r="AL1030" t="s">
        <v>1313</v>
      </c>
      <c r="AM1030" t="s">
        <v>1314</v>
      </c>
    </row>
    <row r="1031" spans="1:39" x14ac:dyDescent="0.3">
      <c r="A1031" t="s">
        <v>24</v>
      </c>
      <c r="B1031" t="s">
        <v>25</v>
      </c>
      <c r="C1031" t="s">
        <v>26</v>
      </c>
      <c r="D1031" t="s">
        <v>27</v>
      </c>
      <c r="E1031" t="s">
        <v>28</v>
      </c>
      <c r="F1031" t="s">
        <v>29</v>
      </c>
      <c r="G1031" t="s">
        <v>115</v>
      </c>
      <c r="H1031" t="s">
        <v>116</v>
      </c>
      <c r="I1031" t="s">
        <v>117</v>
      </c>
      <c r="J1031" t="s">
        <v>118</v>
      </c>
      <c r="K1031" t="s">
        <v>333</v>
      </c>
      <c r="L1031" t="s">
        <v>334</v>
      </c>
      <c r="M1031" t="s">
        <v>354</v>
      </c>
      <c r="N1031" t="s">
        <v>355</v>
      </c>
      <c r="O1031" t="s">
        <v>155</v>
      </c>
      <c r="P1031" t="s">
        <v>361</v>
      </c>
      <c r="Q1031" t="s">
        <v>51</v>
      </c>
      <c r="R1031" t="s">
        <v>363</v>
      </c>
      <c r="S1031" t="s">
        <v>42</v>
      </c>
      <c r="T1031" t="s">
        <v>43</v>
      </c>
      <c r="U1031" t="s">
        <v>4986</v>
      </c>
      <c r="V1031">
        <v>9000000</v>
      </c>
      <c r="W1031">
        <v>0</v>
      </c>
      <c r="Y1031">
        <v>0</v>
      </c>
      <c r="Z1031">
        <v>0</v>
      </c>
      <c r="AA1031">
        <v>0</v>
      </c>
      <c r="AB1031">
        <v>9000000</v>
      </c>
      <c r="AC1031" t="s">
        <v>4982</v>
      </c>
      <c r="AD1031" t="s">
        <v>4983</v>
      </c>
      <c r="AE1031" t="s">
        <v>4987</v>
      </c>
      <c r="AF1031" t="s">
        <v>4988</v>
      </c>
      <c r="AG1031" t="s">
        <v>136</v>
      </c>
      <c r="AJ1031" t="s">
        <v>1311</v>
      </c>
      <c r="AK1031" t="s">
        <v>1312</v>
      </c>
      <c r="AL1031" t="s">
        <v>1313</v>
      </c>
      <c r="AM1031" t="s">
        <v>1314</v>
      </c>
    </row>
    <row r="1032" spans="1:39" x14ac:dyDescent="0.3">
      <c r="A1032" t="s">
        <v>24</v>
      </c>
      <c r="B1032" t="s">
        <v>25</v>
      </c>
      <c r="C1032" t="s">
        <v>26</v>
      </c>
      <c r="D1032" t="s">
        <v>27</v>
      </c>
      <c r="E1032" t="s">
        <v>28</v>
      </c>
      <c r="F1032" t="s">
        <v>29</v>
      </c>
      <c r="G1032" t="s">
        <v>115</v>
      </c>
      <c r="H1032" t="s">
        <v>116</v>
      </c>
      <c r="I1032" t="s">
        <v>117</v>
      </c>
      <c r="J1032" t="s">
        <v>118</v>
      </c>
      <c r="K1032" t="s">
        <v>333</v>
      </c>
      <c r="L1032" t="s">
        <v>334</v>
      </c>
      <c r="M1032" t="s">
        <v>354</v>
      </c>
      <c r="N1032" t="s">
        <v>355</v>
      </c>
      <c r="O1032" t="s">
        <v>155</v>
      </c>
      <c r="P1032" t="s">
        <v>361</v>
      </c>
      <c r="Q1032" t="s">
        <v>51</v>
      </c>
      <c r="R1032" t="s">
        <v>363</v>
      </c>
      <c r="S1032" t="s">
        <v>137</v>
      </c>
      <c r="T1032" t="s">
        <v>138</v>
      </c>
      <c r="U1032" t="s">
        <v>4989</v>
      </c>
      <c r="V1032">
        <v>11000000</v>
      </c>
      <c r="W1032">
        <v>0</v>
      </c>
      <c r="Y1032">
        <v>0</v>
      </c>
      <c r="Z1032">
        <v>0</v>
      </c>
      <c r="AA1032">
        <v>0</v>
      </c>
      <c r="AB1032">
        <v>11000000</v>
      </c>
      <c r="AC1032" t="s">
        <v>4982</v>
      </c>
      <c r="AD1032" t="s">
        <v>4990</v>
      </c>
      <c r="AE1032" t="s">
        <v>4991</v>
      </c>
      <c r="AF1032" t="s">
        <v>4992</v>
      </c>
      <c r="AG1032" t="s">
        <v>136</v>
      </c>
      <c r="AJ1032" t="s">
        <v>1311</v>
      </c>
      <c r="AK1032" t="s">
        <v>1312</v>
      </c>
      <c r="AL1032" t="s">
        <v>2026</v>
      </c>
      <c r="AM1032" t="s">
        <v>1314</v>
      </c>
    </row>
    <row r="1033" spans="1:39" x14ac:dyDescent="0.3">
      <c r="A1033" t="s">
        <v>24</v>
      </c>
      <c r="B1033" t="s">
        <v>25</v>
      </c>
      <c r="C1033" t="s">
        <v>26</v>
      </c>
      <c r="D1033" t="s">
        <v>27</v>
      </c>
      <c r="E1033" t="s">
        <v>28</v>
      </c>
      <c r="F1033" t="s">
        <v>29</v>
      </c>
      <c r="G1033" t="s">
        <v>115</v>
      </c>
      <c r="H1033" t="s">
        <v>116</v>
      </c>
      <c r="I1033" t="s">
        <v>117</v>
      </c>
      <c r="J1033" t="s">
        <v>118</v>
      </c>
      <c r="K1033" t="s">
        <v>333</v>
      </c>
      <c r="L1033" t="s">
        <v>334</v>
      </c>
      <c r="M1033" t="s">
        <v>354</v>
      </c>
      <c r="N1033" t="s">
        <v>355</v>
      </c>
      <c r="O1033" t="s">
        <v>155</v>
      </c>
      <c r="P1033" t="s">
        <v>361</v>
      </c>
      <c r="Q1033" t="s">
        <v>51</v>
      </c>
      <c r="R1033" t="s">
        <v>363</v>
      </c>
      <c r="S1033" t="s">
        <v>137</v>
      </c>
      <c r="T1033" t="s">
        <v>138</v>
      </c>
      <c r="U1033" t="s">
        <v>4993</v>
      </c>
      <c r="V1033">
        <v>11000000</v>
      </c>
      <c r="W1033">
        <v>0</v>
      </c>
      <c r="Y1033">
        <v>0</v>
      </c>
      <c r="Z1033">
        <v>0</v>
      </c>
      <c r="AA1033">
        <v>0</v>
      </c>
      <c r="AB1033">
        <v>11000000</v>
      </c>
      <c r="AC1033" t="s">
        <v>4982</v>
      </c>
      <c r="AD1033" t="s">
        <v>4990</v>
      </c>
      <c r="AE1033" t="s">
        <v>4994</v>
      </c>
      <c r="AF1033" t="s">
        <v>4995</v>
      </c>
      <c r="AG1033" t="s">
        <v>136</v>
      </c>
      <c r="AJ1033" t="s">
        <v>1311</v>
      </c>
      <c r="AK1033" t="s">
        <v>1312</v>
      </c>
      <c r="AL1033" t="s">
        <v>2026</v>
      </c>
      <c r="AM1033" t="s">
        <v>1314</v>
      </c>
    </row>
    <row r="1034" spans="1:39" x14ac:dyDescent="0.3">
      <c r="A1034" t="s">
        <v>24</v>
      </c>
      <c r="B1034" t="s">
        <v>25</v>
      </c>
      <c r="C1034" t="s">
        <v>26</v>
      </c>
      <c r="D1034" t="s">
        <v>27</v>
      </c>
      <c r="E1034" t="s">
        <v>28</v>
      </c>
      <c r="F1034" t="s">
        <v>29</v>
      </c>
      <c r="G1034" t="s">
        <v>115</v>
      </c>
      <c r="H1034" t="s">
        <v>116</v>
      </c>
      <c r="I1034" t="s">
        <v>117</v>
      </c>
      <c r="J1034" t="s">
        <v>118</v>
      </c>
      <c r="K1034" t="s">
        <v>333</v>
      </c>
      <c r="L1034" t="s">
        <v>334</v>
      </c>
      <c r="M1034" t="s">
        <v>354</v>
      </c>
      <c r="N1034" t="s">
        <v>355</v>
      </c>
      <c r="O1034" t="s">
        <v>155</v>
      </c>
      <c r="P1034" t="s">
        <v>361</v>
      </c>
      <c r="Q1034" t="s">
        <v>51</v>
      </c>
      <c r="R1034" t="s">
        <v>363</v>
      </c>
      <c r="S1034" t="s">
        <v>45</v>
      </c>
      <c r="T1034" t="s">
        <v>46</v>
      </c>
      <c r="U1034" t="s">
        <v>4996</v>
      </c>
      <c r="V1034">
        <v>37800000</v>
      </c>
      <c r="W1034">
        <v>0</v>
      </c>
      <c r="Y1034">
        <v>0</v>
      </c>
      <c r="Z1034">
        <v>0</v>
      </c>
      <c r="AA1034">
        <v>0</v>
      </c>
      <c r="AB1034">
        <v>37800000</v>
      </c>
      <c r="AC1034" t="s">
        <v>4982</v>
      </c>
      <c r="AD1034" t="s">
        <v>4997</v>
      </c>
      <c r="AE1034" t="s">
        <v>4998</v>
      </c>
      <c r="AF1034" t="s">
        <v>4999</v>
      </c>
      <c r="AG1034" t="s">
        <v>136</v>
      </c>
      <c r="AJ1034" t="s">
        <v>1311</v>
      </c>
      <c r="AK1034" t="s">
        <v>1312</v>
      </c>
      <c r="AL1034" t="s">
        <v>1331</v>
      </c>
      <c r="AM1034" t="s">
        <v>1314</v>
      </c>
    </row>
    <row r="1035" spans="1:39" x14ac:dyDescent="0.3">
      <c r="A1035" t="s">
        <v>24</v>
      </c>
      <c r="B1035" t="s">
        <v>25</v>
      </c>
      <c r="C1035" t="s">
        <v>26</v>
      </c>
      <c r="D1035" t="s">
        <v>27</v>
      </c>
      <c r="E1035" t="s">
        <v>28</v>
      </c>
      <c r="F1035" t="s">
        <v>29</v>
      </c>
      <c r="G1035" t="s">
        <v>115</v>
      </c>
      <c r="H1035" t="s">
        <v>116</v>
      </c>
      <c r="I1035" t="s">
        <v>117</v>
      </c>
      <c r="J1035" t="s">
        <v>118</v>
      </c>
      <c r="K1035" t="s">
        <v>333</v>
      </c>
      <c r="L1035" t="s">
        <v>334</v>
      </c>
      <c r="M1035" t="s">
        <v>354</v>
      </c>
      <c r="N1035" t="s">
        <v>355</v>
      </c>
      <c r="O1035" t="s">
        <v>155</v>
      </c>
      <c r="P1035" t="s">
        <v>361</v>
      </c>
      <c r="Q1035" t="s">
        <v>51</v>
      </c>
      <c r="R1035" t="s">
        <v>363</v>
      </c>
      <c r="S1035" t="s">
        <v>47</v>
      </c>
      <c r="T1035" t="s">
        <v>48</v>
      </c>
      <c r="U1035" t="s">
        <v>5000</v>
      </c>
      <c r="V1035">
        <v>247500000</v>
      </c>
      <c r="W1035">
        <v>0</v>
      </c>
      <c r="Y1035">
        <v>0</v>
      </c>
      <c r="Z1035">
        <v>0</v>
      </c>
      <c r="AA1035">
        <v>0</v>
      </c>
      <c r="AB1035">
        <v>247500000</v>
      </c>
      <c r="AC1035" t="s">
        <v>4982</v>
      </c>
      <c r="AD1035" t="s">
        <v>5001</v>
      </c>
      <c r="AE1035" t="s">
        <v>5002</v>
      </c>
      <c r="AF1035" t="s">
        <v>5003</v>
      </c>
      <c r="AG1035" t="s">
        <v>136</v>
      </c>
      <c r="AJ1035" t="s">
        <v>1311</v>
      </c>
      <c r="AK1035" t="s">
        <v>1312</v>
      </c>
      <c r="AL1035" t="s">
        <v>1336</v>
      </c>
      <c r="AM1035" t="s">
        <v>1314</v>
      </c>
    </row>
    <row r="1036" spans="1:39" x14ac:dyDescent="0.3">
      <c r="A1036" t="s">
        <v>24</v>
      </c>
      <c r="B1036" t="s">
        <v>25</v>
      </c>
      <c r="C1036" t="s">
        <v>26</v>
      </c>
      <c r="D1036" t="s">
        <v>27</v>
      </c>
      <c r="E1036" t="s">
        <v>28</v>
      </c>
      <c r="F1036" t="s">
        <v>29</v>
      </c>
      <c r="G1036" t="s">
        <v>115</v>
      </c>
      <c r="H1036" t="s">
        <v>116</v>
      </c>
      <c r="I1036" t="s">
        <v>117</v>
      </c>
      <c r="J1036" t="s">
        <v>118</v>
      </c>
      <c r="K1036" t="s">
        <v>333</v>
      </c>
      <c r="L1036" t="s">
        <v>334</v>
      </c>
      <c r="M1036" t="s">
        <v>354</v>
      </c>
      <c r="N1036" t="s">
        <v>355</v>
      </c>
      <c r="O1036" t="s">
        <v>155</v>
      </c>
      <c r="P1036" t="s">
        <v>361</v>
      </c>
      <c r="Q1036" t="s">
        <v>51</v>
      </c>
      <c r="R1036" t="s">
        <v>363</v>
      </c>
      <c r="S1036" t="s">
        <v>72</v>
      </c>
      <c r="T1036" t="s">
        <v>73</v>
      </c>
      <c r="U1036" t="s">
        <v>5004</v>
      </c>
      <c r="V1036">
        <v>8400000</v>
      </c>
      <c r="W1036">
        <v>0</v>
      </c>
      <c r="Y1036">
        <v>0</v>
      </c>
      <c r="Z1036">
        <v>0</v>
      </c>
      <c r="AA1036">
        <v>0</v>
      </c>
      <c r="AB1036">
        <v>8400000</v>
      </c>
      <c r="AC1036" t="s">
        <v>4982</v>
      </c>
      <c r="AD1036" t="s">
        <v>5005</v>
      </c>
      <c r="AE1036" t="s">
        <v>5006</v>
      </c>
      <c r="AF1036" t="s">
        <v>5007</v>
      </c>
      <c r="AG1036" t="s">
        <v>136</v>
      </c>
      <c r="AJ1036" t="s">
        <v>1311</v>
      </c>
      <c r="AK1036" t="s">
        <v>1312</v>
      </c>
      <c r="AL1036" t="s">
        <v>1336</v>
      </c>
      <c r="AM1036" t="s">
        <v>1314</v>
      </c>
    </row>
    <row r="1037" spans="1:39" x14ac:dyDescent="0.3">
      <c r="A1037" t="s">
        <v>24</v>
      </c>
      <c r="B1037" t="s">
        <v>25</v>
      </c>
      <c r="C1037" t="s">
        <v>26</v>
      </c>
      <c r="D1037" t="s">
        <v>27</v>
      </c>
      <c r="E1037" t="s">
        <v>28</v>
      </c>
      <c r="F1037" t="s">
        <v>29</v>
      </c>
      <c r="G1037" t="s">
        <v>115</v>
      </c>
      <c r="H1037" t="s">
        <v>116</v>
      </c>
      <c r="I1037" t="s">
        <v>117</v>
      </c>
      <c r="J1037" t="s">
        <v>118</v>
      </c>
      <c r="K1037" t="s">
        <v>333</v>
      </c>
      <c r="L1037" t="s">
        <v>334</v>
      </c>
      <c r="M1037" t="s">
        <v>354</v>
      </c>
      <c r="N1037" t="s">
        <v>355</v>
      </c>
      <c r="O1037" t="s">
        <v>155</v>
      </c>
      <c r="P1037" t="s">
        <v>361</v>
      </c>
      <c r="Q1037" t="s">
        <v>51</v>
      </c>
      <c r="R1037" t="s">
        <v>363</v>
      </c>
      <c r="S1037" t="s">
        <v>72</v>
      </c>
      <c r="T1037" t="s">
        <v>73</v>
      </c>
      <c r="U1037" t="s">
        <v>5008</v>
      </c>
      <c r="V1037">
        <v>6000000</v>
      </c>
      <c r="W1037">
        <v>0</v>
      </c>
      <c r="Y1037">
        <v>0</v>
      </c>
      <c r="Z1037">
        <v>0</v>
      </c>
      <c r="AA1037">
        <v>0</v>
      </c>
      <c r="AB1037">
        <v>6000000</v>
      </c>
      <c r="AC1037" t="s">
        <v>4982</v>
      </c>
      <c r="AD1037" t="s">
        <v>5005</v>
      </c>
      <c r="AE1037" t="s">
        <v>5009</v>
      </c>
      <c r="AF1037" t="s">
        <v>5010</v>
      </c>
      <c r="AG1037" t="s">
        <v>136</v>
      </c>
      <c r="AJ1037" t="s">
        <v>1311</v>
      </c>
      <c r="AK1037" t="s">
        <v>1312</v>
      </c>
      <c r="AL1037" t="s">
        <v>1336</v>
      </c>
      <c r="AM1037" t="s">
        <v>1314</v>
      </c>
    </row>
    <row r="1038" spans="1:39" x14ac:dyDescent="0.3">
      <c r="A1038" t="s">
        <v>24</v>
      </c>
      <c r="B1038" t="s">
        <v>25</v>
      </c>
      <c r="C1038" t="s">
        <v>26</v>
      </c>
      <c r="D1038" t="s">
        <v>27</v>
      </c>
      <c r="E1038" t="s">
        <v>28</v>
      </c>
      <c r="F1038" t="s">
        <v>29</v>
      </c>
      <c r="G1038" t="s">
        <v>115</v>
      </c>
      <c r="H1038" t="s">
        <v>116</v>
      </c>
      <c r="I1038" t="s">
        <v>117</v>
      </c>
      <c r="J1038" t="s">
        <v>118</v>
      </c>
      <c r="K1038" t="s">
        <v>333</v>
      </c>
      <c r="L1038" t="s">
        <v>334</v>
      </c>
      <c r="M1038" t="s">
        <v>354</v>
      </c>
      <c r="N1038" t="s">
        <v>355</v>
      </c>
      <c r="O1038" t="s">
        <v>155</v>
      </c>
      <c r="P1038" t="s">
        <v>361</v>
      </c>
      <c r="Q1038" t="s">
        <v>53</v>
      </c>
      <c r="R1038" t="s">
        <v>364</v>
      </c>
      <c r="S1038" t="s">
        <v>42</v>
      </c>
      <c r="T1038" t="s">
        <v>43</v>
      </c>
      <c r="U1038" t="s">
        <v>5011</v>
      </c>
      <c r="V1038">
        <v>18000000</v>
      </c>
      <c r="W1038">
        <v>0</v>
      </c>
      <c r="Y1038">
        <v>0</v>
      </c>
      <c r="Z1038">
        <v>0</v>
      </c>
      <c r="AA1038">
        <v>0</v>
      </c>
      <c r="AB1038">
        <v>18000000</v>
      </c>
      <c r="AC1038" t="s">
        <v>5012</v>
      </c>
      <c r="AD1038" t="s">
        <v>5013</v>
      </c>
      <c r="AE1038" t="s">
        <v>5014</v>
      </c>
      <c r="AF1038" t="s">
        <v>5015</v>
      </c>
      <c r="AG1038" t="s">
        <v>136</v>
      </c>
      <c r="AJ1038" t="s">
        <v>1311</v>
      </c>
      <c r="AK1038" t="s">
        <v>1312</v>
      </c>
      <c r="AL1038" t="s">
        <v>1313</v>
      </c>
      <c r="AM1038" t="s">
        <v>1314</v>
      </c>
    </row>
    <row r="1039" spans="1:39" x14ac:dyDescent="0.3">
      <c r="A1039" t="s">
        <v>24</v>
      </c>
      <c r="B1039" t="s">
        <v>25</v>
      </c>
      <c r="C1039" t="s">
        <v>26</v>
      </c>
      <c r="D1039" t="s">
        <v>27</v>
      </c>
      <c r="E1039" t="s">
        <v>28</v>
      </c>
      <c r="F1039" t="s">
        <v>29</v>
      </c>
      <c r="G1039" t="s">
        <v>115</v>
      </c>
      <c r="H1039" t="s">
        <v>116</v>
      </c>
      <c r="I1039" t="s">
        <v>117</v>
      </c>
      <c r="J1039" t="s">
        <v>118</v>
      </c>
      <c r="K1039" t="s">
        <v>333</v>
      </c>
      <c r="L1039" t="s">
        <v>334</v>
      </c>
      <c r="M1039" t="s">
        <v>354</v>
      </c>
      <c r="N1039" t="s">
        <v>355</v>
      </c>
      <c r="O1039" t="s">
        <v>155</v>
      </c>
      <c r="P1039" t="s">
        <v>361</v>
      </c>
      <c r="Q1039" t="s">
        <v>53</v>
      </c>
      <c r="R1039" t="s">
        <v>364</v>
      </c>
      <c r="S1039" t="s">
        <v>42</v>
      </c>
      <c r="T1039" t="s">
        <v>43</v>
      </c>
      <c r="U1039" t="s">
        <v>5016</v>
      </c>
      <c r="V1039">
        <v>18000000</v>
      </c>
      <c r="W1039">
        <v>0</v>
      </c>
      <c r="Y1039">
        <v>0</v>
      </c>
      <c r="Z1039">
        <v>0</v>
      </c>
      <c r="AA1039">
        <v>0</v>
      </c>
      <c r="AB1039">
        <v>18000000</v>
      </c>
      <c r="AC1039" t="s">
        <v>5012</v>
      </c>
      <c r="AD1039" t="s">
        <v>5013</v>
      </c>
      <c r="AE1039" t="s">
        <v>5017</v>
      </c>
      <c r="AF1039" t="s">
        <v>5018</v>
      </c>
      <c r="AG1039" t="s">
        <v>136</v>
      </c>
      <c r="AJ1039" t="s">
        <v>1311</v>
      </c>
      <c r="AK1039" t="s">
        <v>1312</v>
      </c>
      <c r="AL1039" t="s">
        <v>1313</v>
      </c>
      <c r="AM1039" t="s">
        <v>1314</v>
      </c>
    </row>
    <row r="1040" spans="1:39" x14ac:dyDescent="0.3">
      <c r="A1040" t="s">
        <v>24</v>
      </c>
      <c r="B1040" t="s">
        <v>25</v>
      </c>
      <c r="C1040" t="s">
        <v>26</v>
      </c>
      <c r="D1040" t="s">
        <v>27</v>
      </c>
      <c r="E1040" t="s">
        <v>28</v>
      </c>
      <c r="F1040" t="s">
        <v>29</v>
      </c>
      <c r="G1040" t="s">
        <v>115</v>
      </c>
      <c r="H1040" t="s">
        <v>116</v>
      </c>
      <c r="I1040" t="s">
        <v>117</v>
      </c>
      <c r="J1040" t="s">
        <v>118</v>
      </c>
      <c r="K1040" t="s">
        <v>333</v>
      </c>
      <c r="L1040" t="s">
        <v>334</v>
      </c>
      <c r="M1040" t="s">
        <v>354</v>
      </c>
      <c r="N1040" t="s">
        <v>355</v>
      </c>
      <c r="O1040" t="s">
        <v>155</v>
      </c>
      <c r="P1040" t="s">
        <v>361</v>
      </c>
      <c r="Q1040" t="s">
        <v>53</v>
      </c>
      <c r="R1040" t="s">
        <v>364</v>
      </c>
      <c r="S1040" t="s">
        <v>42</v>
      </c>
      <c r="T1040" t="s">
        <v>43</v>
      </c>
      <c r="U1040" t="s">
        <v>5019</v>
      </c>
      <c r="V1040">
        <v>7600000</v>
      </c>
      <c r="W1040">
        <v>0</v>
      </c>
      <c r="Y1040">
        <v>0</v>
      </c>
      <c r="Z1040">
        <v>0</v>
      </c>
      <c r="AA1040">
        <v>0</v>
      </c>
      <c r="AB1040">
        <v>7600000</v>
      </c>
      <c r="AC1040" t="s">
        <v>5012</v>
      </c>
      <c r="AD1040" t="s">
        <v>5013</v>
      </c>
      <c r="AE1040" t="s">
        <v>5020</v>
      </c>
      <c r="AF1040" t="s">
        <v>5021</v>
      </c>
      <c r="AG1040" t="s">
        <v>136</v>
      </c>
      <c r="AJ1040" t="s">
        <v>1311</v>
      </c>
      <c r="AK1040" t="s">
        <v>1312</v>
      </c>
      <c r="AL1040" t="s">
        <v>1313</v>
      </c>
      <c r="AM1040" t="s">
        <v>1314</v>
      </c>
    </row>
    <row r="1041" spans="1:39" x14ac:dyDescent="0.3">
      <c r="A1041" t="s">
        <v>24</v>
      </c>
      <c r="B1041" t="s">
        <v>25</v>
      </c>
      <c r="C1041" t="s">
        <v>26</v>
      </c>
      <c r="D1041" t="s">
        <v>27</v>
      </c>
      <c r="E1041" t="s">
        <v>28</v>
      </c>
      <c r="F1041" t="s">
        <v>29</v>
      </c>
      <c r="G1041" t="s">
        <v>115</v>
      </c>
      <c r="H1041" t="s">
        <v>116</v>
      </c>
      <c r="I1041" t="s">
        <v>117</v>
      </c>
      <c r="J1041" t="s">
        <v>118</v>
      </c>
      <c r="K1041" t="s">
        <v>333</v>
      </c>
      <c r="L1041" t="s">
        <v>334</v>
      </c>
      <c r="M1041" t="s">
        <v>354</v>
      </c>
      <c r="N1041" t="s">
        <v>355</v>
      </c>
      <c r="O1041" t="s">
        <v>155</v>
      </c>
      <c r="P1041" t="s">
        <v>361</v>
      </c>
      <c r="Q1041" t="s">
        <v>53</v>
      </c>
      <c r="R1041" t="s">
        <v>364</v>
      </c>
      <c r="S1041" t="s">
        <v>42</v>
      </c>
      <c r="T1041" t="s">
        <v>43</v>
      </c>
      <c r="U1041" t="s">
        <v>5022</v>
      </c>
      <c r="V1041">
        <v>22800000</v>
      </c>
      <c r="W1041">
        <v>0</v>
      </c>
      <c r="Y1041">
        <v>0</v>
      </c>
      <c r="Z1041">
        <v>0</v>
      </c>
      <c r="AA1041">
        <v>0</v>
      </c>
      <c r="AB1041">
        <v>22800000</v>
      </c>
      <c r="AC1041" t="s">
        <v>5012</v>
      </c>
      <c r="AD1041" t="s">
        <v>5013</v>
      </c>
      <c r="AE1041" t="s">
        <v>5023</v>
      </c>
      <c r="AF1041" t="s">
        <v>5024</v>
      </c>
      <c r="AG1041" t="s">
        <v>136</v>
      </c>
      <c r="AJ1041" t="s">
        <v>1311</v>
      </c>
      <c r="AK1041" t="s">
        <v>1312</v>
      </c>
      <c r="AL1041" t="s">
        <v>1313</v>
      </c>
      <c r="AM1041" t="s">
        <v>1314</v>
      </c>
    </row>
    <row r="1042" spans="1:39" x14ac:dyDescent="0.3">
      <c r="A1042" t="s">
        <v>24</v>
      </c>
      <c r="B1042" t="s">
        <v>25</v>
      </c>
      <c r="C1042" t="s">
        <v>26</v>
      </c>
      <c r="D1042" t="s">
        <v>27</v>
      </c>
      <c r="E1042" t="s">
        <v>28</v>
      </c>
      <c r="F1042" t="s">
        <v>29</v>
      </c>
      <c r="G1042" t="s">
        <v>115</v>
      </c>
      <c r="H1042" t="s">
        <v>116</v>
      </c>
      <c r="I1042" t="s">
        <v>117</v>
      </c>
      <c r="J1042" t="s">
        <v>118</v>
      </c>
      <c r="K1042" t="s">
        <v>333</v>
      </c>
      <c r="L1042" t="s">
        <v>334</v>
      </c>
      <c r="M1042" t="s">
        <v>354</v>
      </c>
      <c r="N1042" t="s">
        <v>355</v>
      </c>
      <c r="O1042" t="s">
        <v>155</v>
      </c>
      <c r="P1042" t="s">
        <v>361</v>
      </c>
      <c r="Q1042" t="s">
        <v>53</v>
      </c>
      <c r="R1042" t="s">
        <v>364</v>
      </c>
      <c r="S1042" t="s">
        <v>42</v>
      </c>
      <c r="T1042" t="s">
        <v>43</v>
      </c>
      <c r="U1042" t="s">
        <v>5025</v>
      </c>
      <c r="V1042">
        <v>10000000</v>
      </c>
      <c r="W1042">
        <v>0</v>
      </c>
      <c r="Y1042">
        <v>0</v>
      </c>
      <c r="Z1042">
        <v>0</v>
      </c>
      <c r="AA1042">
        <v>0</v>
      </c>
      <c r="AB1042">
        <v>10000000</v>
      </c>
      <c r="AC1042" t="s">
        <v>5012</v>
      </c>
      <c r="AD1042" t="s">
        <v>5013</v>
      </c>
      <c r="AE1042" t="s">
        <v>5026</v>
      </c>
      <c r="AF1042" t="s">
        <v>5027</v>
      </c>
      <c r="AG1042" t="s">
        <v>136</v>
      </c>
      <c r="AJ1042" t="s">
        <v>1311</v>
      </c>
      <c r="AK1042" t="s">
        <v>1312</v>
      </c>
      <c r="AL1042" t="s">
        <v>1313</v>
      </c>
      <c r="AM1042" t="s">
        <v>1314</v>
      </c>
    </row>
    <row r="1043" spans="1:39" x14ac:dyDescent="0.3">
      <c r="A1043" t="s">
        <v>24</v>
      </c>
      <c r="B1043" t="s">
        <v>25</v>
      </c>
      <c r="C1043" t="s">
        <v>26</v>
      </c>
      <c r="D1043" t="s">
        <v>27</v>
      </c>
      <c r="E1043" t="s">
        <v>28</v>
      </c>
      <c r="F1043" t="s">
        <v>29</v>
      </c>
      <c r="G1043" t="s">
        <v>115</v>
      </c>
      <c r="H1043" t="s">
        <v>116</v>
      </c>
      <c r="I1043" t="s">
        <v>117</v>
      </c>
      <c r="J1043" t="s">
        <v>118</v>
      </c>
      <c r="K1043" t="s">
        <v>333</v>
      </c>
      <c r="L1043" t="s">
        <v>334</v>
      </c>
      <c r="M1043" t="s">
        <v>354</v>
      </c>
      <c r="N1043" t="s">
        <v>355</v>
      </c>
      <c r="O1043" t="s">
        <v>155</v>
      </c>
      <c r="P1043" t="s">
        <v>361</v>
      </c>
      <c r="Q1043" t="s">
        <v>53</v>
      </c>
      <c r="R1043" t="s">
        <v>364</v>
      </c>
      <c r="S1043" t="s">
        <v>137</v>
      </c>
      <c r="T1043" t="s">
        <v>138</v>
      </c>
      <c r="U1043" t="s">
        <v>5028</v>
      </c>
      <c r="V1043">
        <v>11000000</v>
      </c>
      <c r="W1043">
        <v>0</v>
      </c>
      <c r="Y1043">
        <v>0</v>
      </c>
      <c r="Z1043">
        <v>0</v>
      </c>
      <c r="AA1043">
        <v>0</v>
      </c>
      <c r="AB1043">
        <v>11000000</v>
      </c>
      <c r="AC1043" t="s">
        <v>5012</v>
      </c>
      <c r="AD1043" t="s">
        <v>5029</v>
      </c>
      <c r="AE1043" t="s">
        <v>5030</v>
      </c>
      <c r="AF1043" t="s">
        <v>5031</v>
      </c>
      <c r="AG1043" t="s">
        <v>136</v>
      </c>
      <c r="AJ1043" t="s">
        <v>1311</v>
      </c>
      <c r="AK1043" t="s">
        <v>1312</v>
      </c>
      <c r="AL1043" t="s">
        <v>2026</v>
      </c>
      <c r="AM1043" t="s">
        <v>1314</v>
      </c>
    </row>
    <row r="1044" spans="1:39" x14ac:dyDescent="0.3">
      <c r="A1044" t="s">
        <v>24</v>
      </c>
      <c r="B1044" t="s">
        <v>25</v>
      </c>
      <c r="C1044" t="s">
        <v>26</v>
      </c>
      <c r="D1044" t="s">
        <v>27</v>
      </c>
      <c r="E1044" t="s">
        <v>28</v>
      </c>
      <c r="F1044" t="s">
        <v>29</v>
      </c>
      <c r="G1044" t="s">
        <v>115</v>
      </c>
      <c r="H1044" t="s">
        <v>116</v>
      </c>
      <c r="I1044" t="s">
        <v>117</v>
      </c>
      <c r="J1044" t="s">
        <v>118</v>
      </c>
      <c r="K1044" t="s">
        <v>333</v>
      </c>
      <c r="L1044" t="s">
        <v>334</v>
      </c>
      <c r="M1044" t="s">
        <v>354</v>
      </c>
      <c r="N1044" t="s">
        <v>355</v>
      </c>
      <c r="O1044" t="s">
        <v>155</v>
      </c>
      <c r="P1044" t="s">
        <v>361</v>
      </c>
      <c r="Q1044" t="s">
        <v>53</v>
      </c>
      <c r="R1044" t="s">
        <v>364</v>
      </c>
      <c r="S1044" t="s">
        <v>137</v>
      </c>
      <c r="T1044" t="s">
        <v>138</v>
      </c>
      <c r="U1044" t="s">
        <v>5032</v>
      </c>
      <c r="V1044">
        <v>11000000</v>
      </c>
      <c r="W1044">
        <v>0</v>
      </c>
      <c r="Y1044">
        <v>0</v>
      </c>
      <c r="Z1044">
        <v>0</v>
      </c>
      <c r="AA1044">
        <v>0</v>
      </c>
      <c r="AB1044">
        <v>11000000</v>
      </c>
      <c r="AC1044" t="s">
        <v>5012</v>
      </c>
      <c r="AD1044" t="s">
        <v>5029</v>
      </c>
      <c r="AE1044" t="s">
        <v>5033</v>
      </c>
      <c r="AF1044" t="s">
        <v>5034</v>
      </c>
      <c r="AG1044" t="s">
        <v>136</v>
      </c>
      <c r="AJ1044" t="s">
        <v>1311</v>
      </c>
      <c r="AK1044" t="s">
        <v>1312</v>
      </c>
      <c r="AL1044" t="s">
        <v>2026</v>
      </c>
      <c r="AM1044" t="s">
        <v>1314</v>
      </c>
    </row>
    <row r="1045" spans="1:39" x14ac:dyDescent="0.3">
      <c r="A1045" t="s">
        <v>24</v>
      </c>
      <c r="B1045" t="s">
        <v>25</v>
      </c>
      <c r="C1045" t="s">
        <v>26</v>
      </c>
      <c r="D1045" t="s">
        <v>27</v>
      </c>
      <c r="E1045" t="s">
        <v>28</v>
      </c>
      <c r="F1045" t="s">
        <v>29</v>
      </c>
      <c r="G1045" t="s">
        <v>115</v>
      </c>
      <c r="H1045" t="s">
        <v>116</v>
      </c>
      <c r="I1045" t="s">
        <v>117</v>
      </c>
      <c r="J1045" t="s">
        <v>118</v>
      </c>
      <c r="K1045" t="s">
        <v>333</v>
      </c>
      <c r="L1045" t="s">
        <v>334</v>
      </c>
      <c r="M1045" t="s">
        <v>354</v>
      </c>
      <c r="N1045" t="s">
        <v>355</v>
      </c>
      <c r="O1045" t="s">
        <v>155</v>
      </c>
      <c r="P1045" t="s">
        <v>361</v>
      </c>
      <c r="Q1045" t="s">
        <v>53</v>
      </c>
      <c r="R1045" t="s">
        <v>364</v>
      </c>
      <c r="S1045" t="s">
        <v>57</v>
      </c>
      <c r="T1045" t="s">
        <v>58</v>
      </c>
      <c r="U1045" t="s">
        <v>5035</v>
      </c>
      <c r="V1045">
        <v>10500000</v>
      </c>
      <c r="W1045">
        <v>0</v>
      </c>
      <c r="Y1045">
        <v>0</v>
      </c>
      <c r="Z1045">
        <v>0</v>
      </c>
      <c r="AA1045">
        <v>0</v>
      </c>
      <c r="AB1045">
        <v>10500000</v>
      </c>
      <c r="AC1045" t="s">
        <v>5012</v>
      </c>
      <c r="AD1045" t="s">
        <v>5036</v>
      </c>
      <c r="AE1045" t="s">
        <v>5037</v>
      </c>
      <c r="AF1045" t="s">
        <v>5038</v>
      </c>
      <c r="AG1045" t="s">
        <v>136</v>
      </c>
      <c r="AJ1045" t="s">
        <v>1311</v>
      </c>
      <c r="AK1045" t="s">
        <v>1312</v>
      </c>
      <c r="AL1045" t="s">
        <v>1331</v>
      </c>
      <c r="AM1045" t="s">
        <v>1314</v>
      </c>
    </row>
    <row r="1046" spans="1:39" x14ac:dyDescent="0.3">
      <c r="A1046" t="s">
        <v>24</v>
      </c>
      <c r="B1046" t="s">
        <v>25</v>
      </c>
      <c r="C1046" t="s">
        <v>26</v>
      </c>
      <c r="D1046" t="s">
        <v>27</v>
      </c>
      <c r="E1046" t="s">
        <v>28</v>
      </c>
      <c r="F1046" t="s">
        <v>29</v>
      </c>
      <c r="G1046" t="s">
        <v>115</v>
      </c>
      <c r="H1046" t="s">
        <v>116</v>
      </c>
      <c r="I1046" t="s">
        <v>117</v>
      </c>
      <c r="J1046" t="s">
        <v>118</v>
      </c>
      <c r="K1046" t="s">
        <v>333</v>
      </c>
      <c r="L1046" t="s">
        <v>334</v>
      </c>
      <c r="M1046" t="s">
        <v>354</v>
      </c>
      <c r="N1046" t="s">
        <v>355</v>
      </c>
      <c r="O1046" t="s">
        <v>155</v>
      </c>
      <c r="P1046" t="s">
        <v>361</v>
      </c>
      <c r="Q1046" t="s">
        <v>53</v>
      </c>
      <c r="R1046" t="s">
        <v>364</v>
      </c>
      <c r="S1046" t="s">
        <v>57</v>
      </c>
      <c r="T1046" t="s">
        <v>58</v>
      </c>
      <c r="U1046" t="s">
        <v>5039</v>
      </c>
      <c r="V1046">
        <v>10500000</v>
      </c>
      <c r="W1046">
        <v>0</v>
      </c>
      <c r="Y1046">
        <v>0</v>
      </c>
      <c r="Z1046">
        <v>0</v>
      </c>
      <c r="AA1046">
        <v>0</v>
      </c>
      <c r="AB1046">
        <v>10500000</v>
      </c>
      <c r="AC1046" t="s">
        <v>5012</v>
      </c>
      <c r="AD1046" t="s">
        <v>5036</v>
      </c>
      <c r="AE1046" t="s">
        <v>5040</v>
      </c>
      <c r="AF1046" t="s">
        <v>5041</v>
      </c>
      <c r="AG1046" t="s">
        <v>136</v>
      </c>
      <c r="AJ1046" t="s">
        <v>1311</v>
      </c>
      <c r="AK1046" t="s">
        <v>1312</v>
      </c>
      <c r="AL1046" t="s">
        <v>1331</v>
      </c>
      <c r="AM1046" t="s">
        <v>1314</v>
      </c>
    </row>
    <row r="1047" spans="1:39" x14ac:dyDescent="0.3">
      <c r="A1047" t="s">
        <v>24</v>
      </c>
      <c r="B1047" t="s">
        <v>25</v>
      </c>
      <c r="C1047" t="s">
        <v>26</v>
      </c>
      <c r="D1047" t="s">
        <v>27</v>
      </c>
      <c r="E1047" t="s">
        <v>28</v>
      </c>
      <c r="F1047" t="s">
        <v>29</v>
      </c>
      <c r="G1047" t="s">
        <v>115</v>
      </c>
      <c r="H1047" t="s">
        <v>116</v>
      </c>
      <c r="I1047" t="s">
        <v>117</v>
      </c>
      <c r="J1047" t="s">
        <v>118</v>
      </c>
      <c r="K1047" t="s">
        <v>333</v>
      </c>
      <c r="L1047" t="s">
        <v>334</v>
      </c>
      <c r="M1047" t="s">
        <v>354</v>
      </c>
      <c r="N1047" t="s">
        <v>355</v>
      </c>
      <c r="O1047" t="s">
        <v>155</v>
      </c>
      <c r="P1047" t="s">
        <v>361</v>
      </c>
      <c r="Q1047" t="s">
        <v>53</v>
      </c>
      <c r="R1047" t="s">
        <v>364</v>
      </c>
      <c r="S1047" t="s">
        <v>57</v>
      </c>
      <c r="T1047" t="s">
        <v>58</v>
      </c>
      <c r="U1047" t="s">
        <v>5042</v>
      </c>
      <c r="V1047">
        <v>5000000</v>
      </c>
      <c r="W1047">
        <v>0</v>
      </c>
      <c r="Y1047">
        <v>0</v>
      </c>
      <c r="Z1047">
        <v>0</v>
      </c>
      <c r="AA1047">
        <v>0</v>
      </c>
      <c r="AB1047">
        <v>5000000</v>
      </c>
      <c r="AC1047" t="s">
        <v>5012</v>
      </c>
      <c r="AD1047" t="s">
        <v>5036</v>
      </c>
      <c r="AE1047" t="s">
        <v>5043</v>
      </c>
      <c r="AF1047" t="s">
        <v>5044</v>
      </c>
      <c r="AG1047" t="s">
        <v>136</v>
      </c>
      <c r="AJ1047" t="s">
        <v>1311</v>
      </c>
      <c r="AK1047" t="s">
        <v>1312</v>
      </c>
      <c r="AL1047" t="s">
        <v>1331</v>
      </c>
      <c r="AM1047" t="s">
        <v>1314</v>
      </c>
    </row>
    <row r="1048" spans="1:39" x14ac:dyDescent="0.3">
      <c r="A1048" t="s">
        <v>24</v>
      </c>
      <c r="B1048" t="s">
        <v>25</v>
      </c>
      <c r="C1048" t="s">
        <v>26</v>
      </c>
      <c r="D1048" t="s">
        <v>27</v>
      </c>
      <c r="E1048" t="s">
        <v>28</v>
      </c>
      <c r="F1048" t="s">
        <v>29</v>
      </c>
      <c r="G1048" t="s">
        <v>115</v>
      </c>
      <c r="H1048" t="s">
        <v>116</v>
      </c>
      <c r="I1048" t="s">
        <v>117</v>
      </c>
      <c r="J1048" t="s">
        <v>118</v>
      </c>
      <c r="K1048" t="s">
        <v>333</v>
      </c>
      <c r="L1048" t="s">
        <v>334</v>
      </c>
      <c r="M1048" t="s">
        <v>354</v>
      </c>
      <c r="N1048" t="s">
        <v>355</v>
      </c>
      <c r="O1048" t="s">
        <v>155</v>
      </c>
      <c r="P1048" t="s">
        <v>361</v>
      </c>
      <c r="Q1048" t="s">
        <v>53</v>
      </c>
      <c r="R1048" t="s">
        <v>364</v>
      </c>
      <c r="S1048" t="s">
        <v>57</v>
      </c>
      <c r="T1048" t="s">
        <v>58</v>
      </c>
      <c r="U1048" t="s">
        <v>5045</v>
      </c>
      <c r="V1048">
        <v>5000000</v>
      </c>
      <c r="W1048">
        <v>0</v>
      </c>
      <c r="Y1048">
        <v>0</v>
      </c>
      <c r="Z1048">
        <v>0</v>
      </c>
      <c r="AA1048">
        <v>0</v>
      </c>
      <c r="AB1048">
        <v>5000000</v>
      </c>
      <c r="AC1048" t="s">
        <v>5012</v>
      </c>
      <c r="AD1048" t="s">
        <v>5036</v>
      </c>
      <c r="AE1048" t="s">
        <v>5046</v>
      </c>
      <c r="AF1048" t="s">
        <v>5047</v>
      </c>
      <c r="AG1048" t="s">
        <v>136</v>
      </c>
      <c r="AJ1048" t="s">
        <v>1311</v>
      </c>
      <c r="AK1048" t="s">
        <v>1312</v>
      </c>
      <c r="AL1048" t="s">
        <v>1331</v>
      </c>
      <c r="AM1048" t="s">
        <v>1314</v>
      </c>
    </row>
    <row r="1049" spans="1:39" x14ac:dyDescent="0.3">
      <c r="A1049" t="s">
        <v>24</v>
      </c>
      <c r="B1049" t="s">
        <v>25</v>
      </c>
      <c r="C1049" t="s">
        <v>26</v>
      </c>
      <c r="D1049" t="s">
        <v>27</v>
      </c>
      <c r="E1049" t="s">
        <v>28</v>
      </c>
      <c r="F1049" t="s">
        <v>29</v>
      </c>
      <c r="G1049" t="s">
        <v>115</v>
      </c>
      <c r="H1049" t="s">
        <v>116</v>
      </c>
      <c r="I1049" t="s">
        <v>117</v>
      </c>
      <c r="J1049" t="s">
        <v>118</v>
      </c>
      <c r="K1049" t="s">
        <v>333</v>
      </c>
      <c r="L1049" t="s">
        <v>334</v>
      </c>
      <c r="M1049" t="s">
        <v>354</v>
      </c>
      <c r="N1049" t="s">
        <v>355</v>
      </c>
      <c r="O1049" t="s">
        <v>155</v>
      </c>
      <c r="P1049" t="s">
        <v>361</v>
      </c>
      <c r="Q1049" t="s">
        <v>53</v>
      </c>
      <c r="R1049" t="s">
        <v>364</v>
      </c>
      <c r="S1049" t="s">
        <v>47</v>
      </c>
      <c r="T1049" t="s">
        <v>48</v>
      </c>
      <c r="U1049" t="s">
        <v>5048</v>
      </c>
      <c r="V1049">
        <v>119700000</v>
      </c>
      <c r="W1049">
        <v>0</v>
      </c>
      <c r="Y1049">
        <v>0</v>
      </c>
      <c r="Z1049">
        <v>0</v>
      </c>
      <c r="AA1049">
        <v>0</v>
      </c>
      <c r="AB1049">
        <v>119700000</v>
      </c>
      <c r="AC1049" t="s">
        <v>5012</v>
      </c>
      <c r="AD1049" t="s">
        <v>5049</v>
      </c>
      <c r="AE1049" t="s">
        <v>5050</v>
      </c>
      <c r="AF1049" t="s">
        <v>5051</v>
      </c>
      <c r="AG1049" t="s">
        <v>136</v>
      </c>
      <c r="AJ1049" t="s">
        <v>1311</v>
      </c>
      <c r="AK1049" t="s">
        <v>1312</v>
      </c>
      <c r="AL1049" t="s">
        <v>1336</v>
      </c>
      <c r="AM1049" t="s">
        <v>1314</v>
      </c>
    </row>
    <row r="1050" spans="1:39" x14ac:dyDescent="0.3">
      <c r="A1050" t="s">
        <v>24</v>
      </c>
      <c r="B1050" t="s">
        <v>25</v>
      </c>
      <c r="C1050" t="s">
        <v>26</v>
      </c>
      <c r="D1050" t="s">
        <v>27</v>
      </c>
      <c r="E1050" t="s">
        <v>28</v>
      </c>
      <c r="F1050" t="s">
        <v>29</v>
      </c>
      <c r="G1050" t="s">
        <v>115</v>
      </c>
      <c r="H1050" t="s">
        <v>116</v>
      </c>
      <c r="I1050" t="s">
        <v>117</v>
      </c>
      <c r="J1050" t="s">
        <v>118</v>
      </c>
      <c r="K1050" t="s">
        <v>333</v>
      </c>
      <c r="L1050" t="s">
        <v>334</v>
      </c>
      <c r="M1050" t="s">
        <v>354</v>
      </c>
      <c r="N1050" t="s">
        <v>355</v>
      </c>
      <c r="O1050" t="s">
        <v>155</v>
      </c>
      <c r="P1050" t="s">
        <v>361</v>
      </c>
      <c r="Q1050" t="s">
        <v>53</v>
      </c>
      <c r="R1050" t="s">
        <v>364</v>
      </c>
      <c r="S1050" t="s">
        <v>74</v>
      </c>
      <c r="T1050" t="s">
        <v>75</v>
      </c>
      <c r="U1050" t="s">
        <v>5052</v>
      </c>
      <c r="V1050">
        <v>3600000</v>
      </c>
      <c r="W1050">
        <v>0</v>
      </c>
      <c r="Y1050">
        <v>0</v>
      </c>
      <c r="Z1050">
        <v>0</v>
      </c>
      <c r="AA1050">
        <v>0</v>
      </c>
      <c r="AB1050">
        <v>3600000</v>
      </c>
      <c r="AC1050" t="s">
        <v>5012</v>
      </c>
      <c r="AD1050" t="s">
        <v>5053</v>
      </c>
      <c r="AE1050" t="s">
        <v>5054</v>
      </c>
      <c r="AF1050" t="s">
        <v>5055</v>
      </c>
      <c r="AG1050" t="s">
        <v>136</v>
      </c>
      <c r="AJ1050" t="s">
        <v>1311</v>
      </c>
      <c r="AK1050" t="s">
        <v>1312</v>
      </c>
      <c r="AL1050" t="s">
        <v>1336</v>
      </c>
      <c r="AM1050" t="s">
        <v>1314</v>
      </c>
    </row>
    <row r="1051" spans="1:39" x14ac:dyDescent="0.3">
      <c r="A1051" t="s">
        <v>24</v>
      </c>
      <c r="B1051" t="s">
        <v>25</v>
      </c>
      <c r="C1051" t="s">
        <v>26</v>
      </c>
      <c r="D1051" t="s">
        <v>27</v>
      </c>
      <c r="E1051" t="s">
        <v>28</v>
      </c>
      <c r="F1051" t="s">
        <v>29</v>
      </c>
      <c r="G1051" t="s">
        <v>115</v>
      </c>
      <c r="H1051" t="s">
        <v>116</v>
      </c>
      <c r="I1051" t="s">
        <v>117</v>
      </c>
      <c r="J1051" t="s">
        <v>118</v>
      </c>
      <c r="K1051" t="s">
        <v>333</v>
      </c>
      <c r="L1051" t="s">
        <v>334</v>
      </c>
      <c r="M1051" t="s">
        <v>354</v>
      </c>
      <c r="N1051" t="s">
        <v>355</v>
      </c>
      <c r="O1051" t="s">
        <v>155</v>
      </c>
      <c r="P1051" t="s">
        <v>361</v>
      </c>
      <c r="Q1051" t="s">
        <v>53</v>
      </c>
      <c r="R1051" t="s">
        <v>364</v>
      </c>
      <c r="S1051" t="s">
        <v>74</v>
      </c>
      <c r="T1051" t="s">
        <v>75</v>
      </c>
      <c r="U1051" t="s">
        <v>5056</v>
      </c>
      <c r="V1051">
        <v>3000000</v>
      </c>
      <c r="W1051">
        <v>0</v>
      </c>
      <c r="Y1051">
        <v>0</v>
      </c>
      <c r="Z1051">
        <v>0</v>
      </c>
      <c r="AA1051">
        <v>0</v>
      </c>
      <c r="AB1051">
        <v>3000000</v>
      </c>
      <c r="AC1051" t="s">
        <v>5012</v>
      </c>
      <c r="AD1051" t="s">
        <v>5053</v>
      </c>
      <c r="AE1051" t="s">
        <v>5057</v>
      </c>
      <c r="AF1051" t="s">
        <v>5058</v>
      </c>
      <c r="AG1051" t="s">
        <v>136</v>
      </c>
      <c r="AJ1051" t="s">
        <v>1311</v>
      </c>
      <c r="AK1051" t="s">
        <v>1312</v>
      </c>
      <c r="AL1051" t="s">
        <v>1336</v>
      </c>
      <c r="AM1051" t="s">
        <v>1314</v>
      </c>
    </row>
    <row r="1052" spans="1:39" x14ac:dyDescent="0.3">
      <c r="A1052" t="s">
        <v>24</v>
      </c>
      <c r="B1052" t="s">
        <v>25</v>
      </c>
      <c r="C1052" t="s">
        <v>26</v>
      </c>
      <c r="D1052" t="s">
        <v>27</v>
      </c>
      <c r="E1052" t="s">
        <v>28</v>
      </c>
      <c r="F1052" t="s">
        <v>29</v>
      </c>
      <c r="G1052" t="s">
        <v>115</v>
      </c>
      <c r="H1052" t="s">
        <v>116</v>
      </c>
      <c r="I1052" t="s">
        <v>117</v>
      </c>
      <c r="J1052" t="s">
        <v>118</v>
      </c>
      <c r="K1052" t="s">
        <v>333</v>
      </c>
      <c r="L1052" t="s">
        <v>334</v>
      </c>
      <c r="M1052" t="s">
        <v>354</v>
      </c>
      <c r="N1052" t="s">
        <v>355</v>
      </c>
      <c r="O1052" t="s">
        <v>155</v>
      </c>
      <c r="P1052" t="s">
        <v>361</v>
      </c>
      <c r="Q1052" t="s">
        <v>55</v>
      </c>
      <c r="R1052" t="s">
        <v>365</v>
      </c>
      <c r="S1052" t="s">
        <v>42</v>
      </c>
      <c r="T1052" t="s">
        <v>43</v>
      </c>
      <c r="U1052" t="s">
        <v>5059</v>
      </c>
      <c r="V1052">
        <v>4800000</v>
      </c>
      <c r="W1052">
        <v>0</v>
      </c>
      <c r="Y1052">
        <v>0</v>
      </c>
      <c r="Z1052">
        <v>0</v>
      </c>
      <c r="AA1052">
        <v>0</v>
      </c>
      <c r="AB1052">
        <v>4800000</v>
      </c>
      <c r="AC1052" t="s">
        <v>5060</v>
      </c>
      <c r="AD1052" t="s">
        <v>5061</v>
      </c>
      <c r="AE1052" t="s">
        <v>5062</v>
      </c>
      <c r="AF1052" t="s">
        <v>5063</v>
      </c>
      <c r="AG1052" t="s">
        <v>136</v>
      </c>
      <c r="AJ1052" t="s">
        <v>1311</v>
      </c>
      <c r="AK1052" t="s">
        <v>1312</v>
      </c>
      <c r="AL1052" t="s">
        <v>1313</v>
      </c>
      <c r="AM1052" t="s">
        <v>1314</v>
      </c>
    </row>
    <row r="1053" spans="1:39" x14ac:dyDescent="0.3">
      <c r="A1053" t="s">
        <v>24</v>
      </c>
      <c r="B1053" t="s">
        <v>25</v>
      </c>
      <c r="C1053" t="s">
        <v>26</v>
      </c>
      <c r="D1053" t="s">
        <v>27</v>
      </c>
      <c r="E1053" t="s">
        <v>28</v>
      </c>
      <c r="F1053" t="s">
        <v>29</v>
      </c>
      <c r="G1053" t="s">
        <v>115</v>
      </c>
      <c r="H1053" t="s">
        <v>116</v>
      </c>
      <c r="I1053" t="s">
        <v>117</v>
      </c>
      <c r="J1053" t="s">
        <v>118</v>
      </c>
      <c r="K1053" t="s">
        <v>333</v>
      </c>
      <c r="L1053" t="s">
        <v>334</v>
      </c>
      <c r="M1053" t="s">
        <v>354</v>
      </c>
      <c r="N1053" t="s">
        <v>355</v>
      </c>
      <c r="O1053" t="s">
        <v>155</v>
      </c>
      <c r="P1053" t="s">
        <v>361</v>
      </c>
      <c r="Q1053" t="s">
        <v>55</v>
      </c>
      <c r="R1053" t="s">
        <v>365</v>
      </c>
      <c r="S1053" t="s">
        <v>42</v>
      </c>
      <c r="T1053" t="s">
        <v>43</v>
      </c>
      <c r="U1053" t="s">
        <v>5064</v>
      </c>
      <c r="V1053">
        <v>72000000</v>
      </c>
      <c r="W1053">
        <v>0</v>
      </c>
      <c r="Y1053">
        <v>0</v>
      </c>
      <c r="Z1053">
        <v>0</v>
      </c>
      <c r="AA1053">
        <v>0</v>
      </c>
      <c r="AB1053">
        <v>72000000</v>
      </c>
      <c r="AC1053" t="s">
        <v>5060</v>
      </c>
      <c r="AD1053" t="s">
        <v>5061</v>
      </c>
      <c r="AE1053" t="s">
        <v>5065</v>
      </c>
      <c r="AF1053" t="s">
        <v>5066</v>
      </c>
      <c r="AG1053" t="s">
        <v>136</v>
      </c>
      <c r="AJ1053" t="s">
        <v>1311</v>
      </c>
      <c r="AK1053" t="s">
        <v>1312</v>
      </c>
      <c r="AL1053" t="s">
        <v>1313</v>
      </c>
      <c r="AM1053" t="s">
        <v>1314</v>
      </c>
    </row>
    <row r="1054" spans="1:39" x14ac:dyDescent="0.3">
      <c r="A1054" t="s">
        <v>24</v>
      </c>
      <c r="B1054" t="s">
        <v>25</v>
      </c>
      <c r="C1054" t="s">
        <v>26</v>
      </c>
      <c r="D1054" t="s">
        <v>27</v>
      </c>
      <c r="E1054" t="s">
        <v>28</v>
      </c>
      <c r="F1054" t="s">
        <v>29</v>
      </c>
      <c r="G1054" t="s">
        <v>115</v>
      </c>
      <c r="H1054" t="s">
        <v>116</v>
      </c>
      <c r="I1054" t="s">
        <v>117</v>
      </c>
      <c r="J1054" t="s">
        <v>118</v>
      </c>
      <c r="K1054" t="s">
        <v>333</v>
      </c>
      <c r="L1054" t="s">
        <v>334</v>
      </c>
      <c r="M1054" t="s">
        <v>354</v>
      </c>
      <c r="N1054" t="s">
        <v>355</v>
      </c>
      <c r="O1054" t="s">
        <v>155</v>
      </c>
      <c r="P1054" t="s">
        <v>361</v>
      </c>
      <c r="Q1054" t="s">
        <v>55</v>
      </c>
      <c r="R1054" t="s">
        <v>365</v>
      </c>
      <c r="S1054" t="s">
        <v>42</v>
      </c>
      <c r="T1054" t="s">
        <v>43</v>
      </c>
      <c r="U1054" t="s">
        <v>5067</v>
      </c>
      <c r="V1054">
        <v>31500000</v>
      </c>
      <c r="W1054">
        <v>0</v>
      </c>
      <c r="Y1054">
        <v>0</v>
      </c>
      <c r="Z1054">
        <v>0</v>
      </c>
      <c r="AA1054">
        <v>0</v>
      </c>
      <c r="AB1054">
        <v>31500000</v>
      </c>
      <c r="AC1054" t="s">
        <v>5060</v>
      </c>
      <c r="AD1054" t="s">
        <v>5061</v>
      </c>
      <c r="AE1054" t="s">
        <v>5068</v>
      </c>
      <c r="AF1054" t="s">
        <v>5069</v>
      </c>
      <c r="AG1054" t="s">
        <v>136</v>
      </c>
      <c r="AJ1054" t="s">
        <v>1311</v>
      </c>
      <c r="AK1054" t="s">
        <v>1312</v>
      </c>
      <c r="AL1054" t="s">
        <v>1313</v>
      </c>
      <c r="AM1054" t="s">
        <v>1314</v>
      </c>
    </row>
    <row r="1055" spans="1:39" x14ac:dyDescent="0.3">
      <c r="A1055" t="s">
        <v>24</v>
      </c>
      <c r="B1055" t="s">
        <v>25</v>
      </c>
      <c r="C1055" t="s">
        <v>26</v>
      </c>
      <c r="D1055" t="s">
        <v>27</v>
      </c>
      <c r="E1055" t="s">
        <v>28</v>
      </c>
      <c r="F1055" t="s">
        <v>29</v>
      </c>
      <c r="G1055" t="s">
        <v>115</v>
      </c>
      <c r="H1055" t="s">
        <v>116</v>
      </c>
      <c r="I1055" t="s">
        <v>117</v>
      </c>
      <c r="J1055" t="s">
        <v>118</v>
      </c>
      <c r="K1055" t="s">
        <v>333</v>
      </c>
      <c r="L1055" t="s">
        <v>334</v>
      </c>
      <c r="M1055" t="s">
        <v>354</v>
      </c>
      <c r="N1055" t="s">
        <v>355</v>
      </c>
      <c r="O1055" t="s">
        <v>155</v>
      </c>
      <c r="P1055" t="s">
        <v>361</v>
      </c>
      <c r="Q1055" t="s">
        <v>55</v>
      </c>
      <c r="R1055" t="s">
        <v>365</v>
      </c>
      <c r="S1055" t="s">
        <v>42</v>
      </c>
      <c r="T1055" t="s">
        <v>43</v>
      </c>
      <c r="U1055" t="s">
        <v>5070</v>
      </c>
      <c r="V1055">
        <v>10000000</v>
      </c>
      <c r="W1055">
        <v>0</v>
      </c>
      <c r="Y1055">
        <v>0</v>
      </c>
      <c r="Z1055">
        <v>0</v>
      </c>
      <c r="AA1055">
        <v>0</v>
      </c>
      <c r="AB1055">
        <v>10000000</v>
      </c>
      <c r="AC1055" t="s">
        <v>5060</v>
      </c>
      <c r="AD1055" t="s">
        <v>5061</v>
      </c>
      <c r="AE1055" t="s">
        <v>5071</v>
      </c>
      <c r="AF1055" t="s">
        <v>5072</v>
      </c>
      <c r="AG1055" t="s">
        <v>136</v>
      </c>
      <c r="AJ1055" t="s">
        <v>1311</v>
      </c>
      <c r="AK1055" t="s">
        <v>1312</v>
      </c>
      <c r="AL1055" t="s">
        <v>1313</v>
      </c>
      <c r="AM1055" t="s">
        <v>1314</v>
      </c>
    </row>
    <row r="1056" spans="1:39" x14ac:dyDescent="0.3">
      <c r="A1056" t="s">
        <v>24</v>
      </c>
      <c r="B1056" t="s">
        <v>25</v>
      </c>
      <c r="C1056" t="s">
        <v>26</v>
      </c>
      <c r="D1056" t="s">
        <v>27</v>
      </c>
      <c r="E1056" t="s">
        <v>28</v>
      </c>
      <c r="F1056" t="s">
        <v>29</v>
      </c>
      <c r="G1056" t="s">
        <v>115</v>
      </c>
      <c r="H1056" t="s">
        <v>116</v>
      </c>
      <c r="I1056" t="s">
        <v>117</v>
      </c>
      <c r="J1056" t="s">
        <v>118</v>
      </c>
      <c r="K1056" t="s">
        <v>333</v>
      </c>
      <c r="L1056" t="s">
        <v>334</v>
      </c>
      <c r="M1056" t="s">
        <v>354</v>
      </c>
      <c r="N1056" t="s">
        <v>355</v>
      </c>
      <c r="O1056" t="s">
        <v>155</v>
      </c>
      <c r="P1056" t="s">
        <v>361</v>
      </c>
      <c r="Q1056" t="s">
        <v>55</v>
      </c>
      <c r="R1056" t="s">
        <v>365</v>
      </c>
      <c r="S1056" t="s">
        <v>67</v>
      </c>
      <c r="T1056" t="s">
        <v>68</v>
      </c>
      <c r="U1056" t="s">
        <v>5073</v>
      </c>
      <c r="V1056">
        <v>16800000</v>
      </c>
      <c r="W1056">
        <v>0</v>
      </c>
      <c r="Y1056">
        <v>0</v>
      </c>
      <c r="Z1056">
        <v>0</v>
      </c>
      <c r="AA1056">
        <v>0</v>
      </c>
      <c r="AB1056">
        <v>16800000</v>
      </c>
      <c r="AC1056" t="s">
        <v>5060</v>
      </c>
      <c r="AD1056" t="s">
        <v>5074</v>
      </c>
      <c r="AE1056" t="s">
        <v>5075</v>
      </c>
      <c r="AF1056" t="s">
        <v>5076</v>
      </c>
      <c r="AG1056" t="s">
        <v>136</v>
      </c>
      <c r="AJ1056" t="s">
        <v>1311</v>
      </c>
      <c r="AK1056" t="s">
        <v>1312</v>
      </c>
      <c r="AL1056" t="s">
        <v>1485</v>
      </c>
      <c r="AM1056" t="s">
        <v>1486</v>
      </c>
    </row>
    <row r="1057" spans="1:39" x14ac:dyDescent="0.3">
      <c r="A1057" t="s">
        <v>24</v>
      </c>
      <c r="B1057" t="s">
        <v>25</v>
      </c>
      <c r="C1057" t="s">
        <v>26</v>
      </c>
      <c r="D1057" t="s">
        <v>27</v>
      </c>
      <c r="E1057" t="s">
        <v>28</v>
      </c>
      <c r="F1057" t="s">
        <v>29</v>
      </c>
      <c r="G1057" t="s">
        <v>115</v>
      </c>
      <c r="H1057" t="s">
        <v>116</v>
      </c>
      <c r="I1057" t="s">
        <v>117</v>
      </c>
      <c r="J1057" t="s">
        <v>118</v>
      </c>
      <c r="K1057" t="s">
        <v>333</v>
      </c>
      <c r="L1057" t="s">
        <v>334</v>
      </c>
      <c r="M1057" t="s">
        <v>354</v>
      </c>
      <c r="N1057" t="s">
        <v>355</v>
      </c>
      <c r="O1057" t="s">
        <v>155</v>
      </c>
      <c r="P1057" t="s">
        <v>361</v>
      </c>
      <c r="Q1057" t="s">
        <v>55</v>
      </c>
      <c r="R1057" t="s">
        <v>365</v>
      </c>
      <c r="S1057" t="s">
        <v>137</v>
      </c>
      <c r="T1057" t="s">
        <v>138</v>
      </c>
      <c r="U1057" t="s">
        <v>5077</v>
      </c>
      <c r="V1057">
        <v>11000000</v>
      </c>
      <c r="W1057">
        <v>0</v>
      </c>
      <c r="Y1057">
        <v>0</v>
      </c>
      <c r="Z1057">
        <v>0</v>
      </c>
      <c r="AA1057">
        <v>0</v>
      </c>
      <c r="AB1057">
        <v>11000000</v>
      </c>
      <c r="AC1057" t="s">
        <v>5060</v>
      </c>
      <c r="AD1057" t="s">
        <v>5078</v>
      </c>
      <c r="AE1057" t="s">
        <v>5079</v>
      </c>
      <c r="AF1057" t="s">
        <v>5080</v>
      </c>
      <c r="AG1057" t="s">
        <v>136</v>
      </c>
      <c r="AJ1057" t="s">
        <v>1311</v>
      </c>
      <c r="AK1057" t="s">
        <v>1312</v>
      </c>
      <c r="AL1057" t="s">
        <v>2026</v>
      </c>
      <c r="AM1057" t="s">
        <v>1314</v>
      </c>
    </row>
    <row r="1058" spans="1:39" x14ac:dyDescent="0.3">
      <c r="A1058" t="s">
        <v>24</v>
      </c>
      <c r="B1058" t="s">
        <v>25</v>
      </c>
      <c r="C1058" t="s">
        <v>26</v>
      </c>
      <c r="D1058" t="s">
        <v>27</v>
      </c>
      <c r="E1058" t="s">
        <v>28</v>
      </c>
      <c r="F1058" t="s">
        <v>29</v>
      </c>
      <c r="G1058" t="s">
        <v>115</v>
      </c>
      <c r="H1058" t="s">
        <v>116</v>
      </c>
      <c r="I1058" t="s">
        <v>117</v>
      </c>
      <c r="J1058" t="s">
        <v>118</v>
      </c>
      <c r="K1058" t="s">
        <v>333</v>
      </c>
      <c r="L1058" t="s">
        <v>334</v>
      </c>
      <c r="M1058" t="s">
        <v>354</v>
      </c>
      <c r="N1058" t="s">
        <v>355</v>
      </c>
      <c r="O1058" t="s">
        <v>155</v>
      </c>
      <c r="P1058" t="s">
        <v>361</v>
      </c>
      <c r="Q1058" t="s">
        <v>55</v>
      </c>
      <c r="R1058" t="s">
        <v>365</v>
      </c>
      <c r="S1058" t="s">
        <v>137</v>
      </c>
      <c r="T1058" t="s">
        <v>138</v>
      </c>
      <c r="U1058" t="s">
        <v>5081</v>
      </c>
      <c r="V1058">
        <v>11000000</v>
      </c>
      <c r="W1058">
        <v>0</v>
      </c>
      <c r="Y1058">
        <v>0</v>
      </c>
      <c r="Z1058">
        <v>0</v>
      </c>
      <c r="AA1058">
        <v>0</v>
      </c>
      <c r="AB1058">
        <v>11000000</v>
      </c>
      <c r="AC1058" t="s">
        <v>5060</v>
      </c>
      <c r="AD1058" t="s">
        <v>5078</v>
      </c>
      <c r="AE1058" t="s">
        <v>5082</v>
      </c>
      <c r="AF1058" t="s">
        <v>5083</v>
      </c>
      <c r="AG1058" t="s">
        <v>136</v>
      </c>
      <c r="AJ1058" t="s">
        <v>1311</v>
      </c>
      <c r="AK1058" t="s">
        <v>1312</v>
      </c>
      <c r="AL1058" t="s">
        <v>2026</v>
      </c>
      <c r="AM1058" t="s">
        <v>1314</v>
      </c>
    </row>
    <row r="1059" spans="1:39" x14ac:dyDescent="0.3">
      <c r="A1059" t="s">
        <v>24</v>
      </c>
      <c r="B1059" t="s">
        <v>25</v>
      </c>
      <c r="C1059" t="s">
        <v>26</v>
      </c>
      <c r="D1059" t="s">
        <v>27</v>
      </c>
      <c r="E1059" t="s">
        <v>28</v>
      </c>
      <c r="F1059" t="s">
        <v>29</v>
      </c>
      <c r="G1059" t="s">
        <v>115</v>
      </c>
      <c r="H1059" t="s">
        <v>116</v>
      </c>
      <c r="I1059" t="s">
        <v>117</v>
      </c>
      <c r="J1059" t="s">
        <v>118</v>
      </c>
      <c r="K1059" t="s">
        <v>333</v>
      </c>
      <c r="L1059" t="s">
        <v>334</v>
      </c>
      <c r="M1059" t="s">
        <v>354</v>
      </c>
      <c r="N1059" t="s">
        <v>355</v>
      </c>
      <c r="O1059" t="s">
        <v>155</v>
      </c>
      <c r="P1059" t="s">
        <v>361</v>
      </c>
      <c r="Q1059" t="s">
        <v>55</v>
      </c>
      <c r="R1059" t="s">
        <v>365</v>
      </c>
      <c r="S1059" t="s">
        <v>45</v>
      </c>
      <c r="T1059" t="s">
        <v>46</v>
      </c>
      <c r="U1059" t="s">
        <v>5084</v>
      </c>
      <c r="V1059">
        <v>30600000</v>
      </c>
      <c r="W1059">
        <v>0</v>
      </c>
      <c r="Y1059">
        <v>0</v>
      </c>
      <c r="Z1059">
        <v>0</v>
      </c>
      <c r="AA1059">
        <v>0</v>
      </c>
      <c r="AB1059">
        <v>30600000</v>
      </c>
      <c r="AC1059" t="s">
        <v>5060</v>
      </c>
      <c r="AD1059" t="s">
        <v>5085</v>
      </c>
      <c r="AE1059" t="s">
        <v>5086</v>
      </c>
      <c r="AF1059" t="s">
        <v>5087</v>
      </c>
      <c r="AG1059" t="s">
        <v>136</v>
      </c>
      <c r="AJ1059" t="s">
        <v>1311</v>
      </c>
      <c r="AK1059" t="s">
        <v>1312</v>
      </c>
      <c r="AL1059" t="s">
        <v>1331</v>
      </c>
      <c r="AM1059" t="s">
        <v>1314</v>
      </c>
    </row>
    <row r="1060" spans="1:39" x14ac:dyDescent="0.3">
      <c r="A1060" t="s">
        <v>24</v>
      </c>
      <c r="B1060" t="s">
        <v>25</v>
      </c>
      <c r="C1060" t="s">
        <v>26</v>
      </c>
      <c r="D1060" t="s">
        <v>27</v>
      </c>
      <c r="E1060" t="s">
        <v>28</v>
      </c>
      <c r="F1060" t="s">
        <v>29</v>
      </c>
      <c r="G1060" t="s">
        <v>115</v>
      </c>
      <c r="H1060" t="s">
        <v>116</v>
      </c>
      <c r="I1060" t="s">
        <v>117</v>
      </c>
      <c r="J1060" t="s">
        <v>118</v>
      </c>
      <c r="K1060" t="s">
        <v>333</v>
      </c>
      <c r="L1060" t="s">
        <v>334</v>
      </c>
      <c r="M1060" t="s">
        <v>354</v>
      </c>
      <c r="N1060" t="s">
        <v>355</v>
      </c>
      <c r="O1060" t="s">
        <v>155</v>
      </c>
      <c r="P1060" t="s">
        <v>361</v>
      </c>
      <c r="Q1060" t="s">
        <v>55</v>
      </c>
      <c r="R1060" t="s">
        <v>365</v>
      </c>
      <c r="S1060" t="s">
        <v>57</v>
      </c>
      <c r="T1060" t="s">
        <v>58</v>
      </c>
      <c r="U1060" t="s">
        <v>5088</v>
      </c>
      <c r="V1060">
        <v>5000000</v>
      </c>
      <c r="W1060">
        <v>0</v>
      </c>
      <c r="Y1060">
        <v>0</v>
      </c>
      <c r="Z1060">
        <v>0</v>
      </c>
      <c r="AA1060">
        <v>0</v>
      </c>
      <c r="AB1060">
        <v>5000000</v>
      </c>
      <c r="AC1060" t="s">
        <v>5060</v>
      </c>
      <c r="AD1060" t="s">
        <v>5089</v>
      </c>
      <c r="AE1060" t="s">
        <v>5090</v>
      </c>
      <c r="AF1060" t="s">
        <v>5091</v>
      </c>
      <c r="AG1060" t="s">
        <v>136</v>
      </c>
      <c r="AJ1060" t="s">
        <v>1311</v>
      </c>
      <c r="AK1060" t="s">
        <v>1312</v>
      </c>
      <c r="AL1060" t="s">
        <v>1331</v>
      </c>
      <c r="AM1060" t="s">
        <v>1314</v>
      </c>
    </row>
    <row r="1061" spans="1:39" x14ac:dyDescent="0.3">
      <c r="A1061" t="s">
        <v>24</v>
      </c>
      <c r="B1061" t="s">
        <v>25</v>
      </c>
      <c r="C1061" t="s">
        <v>26</v>
      </c>
      <c r="D1061" t="s">
        <v>27</v>
      </c>
      <c r="E1061" t="s">
        <v>28</v>
      </c>
      <c r="F1061" t="s">
        <v>29</v>
      </c>
      <c r="G1061" t="s">
        <v>115</v>
      </c>
      <c r="H1061" t="s">
        <v>116</v>
      </c>
      <c r="I1061" t="s">
        <v>117</v>
      </c>
      <c r="J1061" t="s">
        <v>118</v>
      </c>
      <c r="K1061" t="s">
        <v>333</v>
      </c>
      <c r="L1061" t="s">
        <v>334</v>
      </c>
      <c r="M1061" t="s">
        <v>354</v>
      </c>
      <c r="N1061" t="s">
        <v>355</v>
      </c>
      <c r="O1061" t="s">
        <v>155</v>
      </c>
      <c r="P1061" t="s">
        <v>361</v>
      </c>
      <c r="Q1061" t="s">
        <v>55</v>
      </c>
      <c r="R1061" t="s">
        <v>365</v>
      </c>
      <c r="S1061" t="s">
        <v>57</v>
      </c>
      <c r="T1061" t="s">
        <v>58</v>
      </c>
      <c r="U1061" t="s">
        <v>5092</v>
      </c>
      <c r="V1061">
        <v>5000000</v>
      </c>
      <c r="W1061">
        <v>0</v>
      </c>
      <c r="Y1061">
        <v>0</v>
      </c>
      <c r="Z1061">
        <v>0</v>
      </c>
      <c r="AA1061">
        <v>0</v>
      </c>
      <c r="AB1061">
        <v>5000000</v>
      </c>
      <c r="AC1061" t="s">
        <v>5060</v>
      </c>
      <c r="AD1061" t="s">
        <v>5089</v>
      </c>
      <c r="AE1061" t="s">
        <v>5093</v>
      </c>
      <c r="AF1061" t="s">
        <v>5094</v>
      </c>
      <c r="AG1061" t="s">
        <v>136</v>
      </c>
      <c r="AJ1061" t="s">
        <v>1311</v>
      </c>
      <c r="AK1061" t="s">
        <v>1312</v>
      </c>
      <c r="AL1061" t="s">
        <v>1331</v>
      </c>
      <c r="AM1061" t="s">
        <v>1314</v>
      </c>
    </row>
    <row r="1062" spans="1:39" x14ac:dyDescent="0.3">
      <c r="A1062" t="s">
        <v>24</v>
      </c>
      <c r="B1062" t="s">
        <v>25</v>
      </c>
      <c r="C1062" t="s">
        <v>26</v>
      </c>
      <c r="D1062" t="s">
        <v>27</v>
      </c>
      <c r="E1062" t="s">
        <v>28</v>
      </c>
      <c r="F1062" t="s">
        <v>29</v>
      </c>
      <c r="G1062" t="s">
        <v>115</v>
      </c>
      <c r="H1062" t="s">
        <v>116</v>
      </c>
      <c r="I1062" t="s">
        <v>117</v>
      </c>
      <c r="J1062" t="s">
        <v>118</v>
      </c>
      <c r="K1062" t="s">
        <v>333</v>
      </c>
      <c r="L1062" t="s">
        <v>334</v>
      </c>
      <c r="M1062" t="s">
        <v>354</v>
      </c>
      <c r="N1062" t="s">
        <v>355</v>
      </c>
      <c r="O1062" t="s">
        <v>155</v>
      </c>
      <c r="P1062" t="s">
        <v>361</v>
      </c>
      <c r="Q1062" t="s">
        <v>55</v>
      </c>
      <c r="R1062" t="s">
        <v>365</v>
      </c>
      <c r="S1062" t="s">
        <v>57</v>
      </c>
      <c r="T1062" t="s">
        <v>58</v>
      </c>
      <c r="U1062" t="s">
        <v>5095</v>
      </c>
      <c r="V1062">
        <v>36000000</v>
      </c>
      <c r="W1062">
        <v>0</v>
      </c>
      <c r="Y1062">
        <v>0</v>
      </c>
      <c r="Z1062">
        <v>0</v>
      </c>
      <c r="AA1062">
        <v>0</v>
      </c>
      <c r="AB1062">
        <v>36000000</v>
      </c>
      <c r="AC1062" t="s">
        <v>5060</v>
      </c>
      <c r="AD1062" t="s">
        <v>5089</v>
      </c>
      <c r="AE1062" t="s">
        <v>5096</v>
      </c>
      <c r="AF1062" t="s">
        <v>5097</v>
      </c>
      <c r="AG1062" t="s">
        <v>136</v>
      </c>
      <c r="AJ1062" t="s">
        <v>1311</v>
      </c>
      <c r="AK1062" t="s">
        <v>1312</v>
      </c>
      <c r="AL1062" t="s">
        <v>1331</v>
      </c>
      <c r="AM1062" t="s">
        <v>1314</v>
      </c>
    </row>
    <row r="1063" spans="1:39" x14ac:dyDescent="0.3">
      <c r="A1063" t="s">
        <v>24</v>
      </c>
      <c r="B1063" t="s">
        <v>25</v>
      </c>
      <c r="C1063" t="s">
        <v>26</v>
      </c>
      <c r="D1063" t="s">
        <v>27</v>
      </c>
      <c r="E1063" t="s">
        <v>28</v>
      </c>
      <c r="F1063" t="s">
        <v>29</v>
      </c>
      <c r="G1063" t="s">
        <v>115</v>
      </c>
      <c r="H1063" t="s">
        <v>116</v>
      </c>
      <c r="I1063" t="s">
        <v>117</v>
      </c>
      <c r="J1063" t="s">
        <v>118</v>
      </c>
      <c r="K1063" t="s">
        <v>333</v>
      </c>
      <c r="L1063" t="s">
        <v>334</v>
      </c>
      <c r="M1063" t="s">
        <v>354</v>
      </c>
      <c r="N1063" t="s">
        <v>355</v>
      </c>
      <c r="O1063" t="s">
        <v>155</v>
      </c>
      <c r="P1063" t="s">
        <v>361</v>
      </c>
      <c r="Q1063" t="s">
        <v>55</v>
      </c>
      <c r="R1063" t="s">
        <v>365</v>
      </c>
      <c r="S1063" t="s">
        <v>47</v>
      </c>
      <c r="T1063" t="s">
        <v>48</v>
      </c>
      <c r="U1063" t="s">
        <v>5098</v>
      </c>
      <c r="V1063">
        <v>109500000</v>
      </c>
      <c r="W1063">
        <v>0</v>
      </c>
      <c r="Y1063">
        <v>0</v>
      </c>
      <c r="Z1063">
        <v>0</v>
      </c>
      <c r="AA1063">
        <v>0</v>
      </c>
      <c r="AB1063">
        <v>109500000</v>
      </c>
      <c r="AC1063" t="s">
        <v>5060</v>
      </c>
      <c r="AD1063" t="s">
        <v>5099</v>
      </c>
      <c r="AE1063" t="s">
        <v>5100</v>
      </c>
      <c r="AF1063" t="s">
        <v>5101</v>
      </c>
      <c r="AG1063" t="s">
        <v>136</v>
      </c>
      <c r="AJ1063" t="s">
        <v>1311</v>
      </c>
      <c r="AK1063" t="s">
        <v>1312</v>
      </c>
      <c r="AL1063" t="s">
        <v>1336</v>
      </c>
      <c r="AM1063" t="s">
        <v>1314</v>
      </c>
    </row>
    <row r="1064" spans="1:39" x14ac:dyDescent="0.3">
      <c r="A1064" t="s">
        <v>24</v>
      </c>
      <c r="B1064" t="s">
        <v>25</v>
      </c>
      <c r="C1064" t="s">
        <v>26</v>
      </c>
      <c r="D1064" t="s">
        <v>27</v>
      </c>
      <c r="E1064" t="s">
        <v>28</v>
      </c>
      <c r="F1064" t="s">
        <v>29</v>
      </c>
      <c r="G1064" t="s">
        <v>115</v>
      </c>
      <c r="H1064" t="s">
        <v>116</v>
      </c>
      <c r="I1064" t="s">
        <v>117</v>
      </c>
      <c r="J1064" t="s">
        <v>118</v>
      </c>
      <c r="K1064" t="s">
        <v>333</v>
      </c>
      <c r="L1064" t="s">
        <v>334</v>
      </c>
      <c r="M1064" t="s">
        <v>354</v>
      </c>
      <c r="N1064" t="s">
        <v>355</v>
      </c>
      <c r="O1064" t="s">
        <v>155</v>
      </c>
      <c r="P1064" t="s">
        <v>361</v>
      </c>
      <c r="Q1064" t="s">
        <v>55</v>
      </c>
      <c r="R1064" t="s">
        <v>365</v>
      </c>
      <c r="S1064" t="s">
        <v>74</v>
      </c>
      <c r="T1064" t="s">
        <v>75</v>
      </c>
      <c r="U1064" t="s">
        <v>5102</v>
      </c>
      <c r="V1064">
        <v>10290000</v>
      </c>
      <c r="W1064">
        <v>0</v>
      </c>
      <c r="Y1064">
        <v>0</v>
      </c>
      <c r="Z1064">
        <v>0</v>
      </c>
      <c r="AA1064">
        <v>0</v>
      </c>
      <c r="AB1064">
        <v>10290000</v>
      </c>
      <c r="AC1064" t="s">
        <v>5060</v>
      </c>
      <c r="AD1064" t="s">
        <v>5103</v>
      </c>
      <c r="AE1064" t="s">
        <v>5104</v>
      </c>
      <c r="AF1064" t="s">
        <v>5105</v>
      </c>
      <c r="AG1064" t="s">
        <v>136</v>
      </c>
      <c r="AJ1064" t="s">
        <v>1311</v>
      </c>
      <c r="AK1064" t="s">
        <v>1312</v>
      </c>
      <c r="AL1064" t="s">
        <v>1336</v>
      </c>
      <c r="AM1064" t="s">
        <v>1314</v>
      </c>
    </row>
    <row r="1065" spans="1:39" x14ac:dyDescent="0.3">
      <c r="A1065" t="s">
        <v>24</v>
      </c>
      <c r="B1065" t="s">
        <v>25</v>
      </c>
      <c r="C1065" t="s">
        <v>26</v>
      </c>
      <c r="D1065" t="s">
        <v>27</v>
      </c>
      <c r="E1065" t="s">
        <v>28</v>
      </c>
      <c r="F1065" t="s">
        <v>29</v>
      </c>
      <c r="G1065" t="s">
        <v>115</v>
      </c>
      <c r="H1065" t="s">
        <v>116</v>
      </c>
      <c r="I1065" t="s">
        <v>117</v>
      </c>
      <c r="J1065" t="s">
        <v>118</v>
      </c>
      <c r="K1065" t="s">
        <v>333</v>
      </c>
      <c r="L1065" t="s">
        <v>334</v>
      </c>
      <c r="M1065" t="s">
        <v>354</v>
      </c>
      <c r="N1065" t="s">
        <v>355</v>
      </c>
      <c r="O1065" t="s">
        <v>155</v>
      </c>
      <c r="P1065" t="s">
        <v>361</v>
      </c>
      <c r="Q1065" t="s">
        <v>55</v>
      </c>
      <c r="R1065" t="s">
        <v>365</v>
      </c>
      <c r="S1065" t="s">
        <v>74</v>
      </c>
      <c r="T1065" t="s">
        <v>75</v>
      </c>
      <c r="U1065" t="s">
        <v>5106</v>
      </c>
      <c r="V1065">
        <v>7350000</v>
      </c>
      <c r="W1065">
        <v>0</v>
      </c>
      <c r="Y1065">
        <v>0</v>
      </c>
      <c r="Z1065">
        <v>0</v>
      </c>
      <c r="AA1065">
        <v>0</v>
      </c>
      <c r="AB1065">
        <v>7350000</v>
      </c>
      <c r="AC1065" t="s">
        <v>5060</v>
      </c>
      <c r="AD1065" t="s">
        <v>5103</v>
      </c>
      <c r="AE1065" t="s">
        <v>5107</v>
      </c>
      <c r="AF1065" t="s">
        <v>5108</v>
      </c>
      <c r="AG1065" t="s">
        <v>136</v>
      </c>
      <c r="AJ1065" t="s">
        <v>1311</v>
      </c>
      <c r="AK1065" t="s">
        <v>1312</v>
      </c>
      <c r="AL1065" t="s">
        <v>1336</v>
      </c>
      <c r="AM1065" t="s">
        <v>1314</v>
      </c>
    </row>
    <row r="1066" spans="1:39" x14ac:dyDescent="0.3">
      <c r="A1066" t="s">
        <v>24</v>
      </c>
      <c r="B1066" t="s">
        <v>25</v>
      </c>
      <c r="C1066" t="s">
        <v>26</v>
      </c>
      <c r="D1066" t="s">
        <v>27</v>
      </c>
      <c r="E1066" t="s">
        <v>28</v>
      </c>
      <c r="F1066" t="s">
        <v>29</v>
      </c>
      <c r="G1066" t="s">
        <v>115</v>
      </c>
      <c r="H1066" t="s">
        <v>116</v>
      </c>
      <c r="I1066" t="s">
        <v>117</v>
      </c>
      <c r="J1066" t="s">
        <v>118</v>
      </c>
      <c r="K1066" t="s">
        <v>333</v>
      </c>
      <c r="L1066" t="s">
        <v>334</v>
      </c>
      <c r="M1066" t="s">
        <v>354</v>
      </c>
      <c r="N1066" t="s">
        <v>355</v>
      </c>
      <c r="O1066" t="s">
        <v>184</v>
      </c>
      <c r="P1066" t="s">
        <v>366</v>
      </c>
      <c r="Q1066" t="s">
        <v>40</v>
      </c>
      <c r="R1066" t="s">
        <v>367</v>
      </c>
      <c r="S1066" t="s">
        <v>42</v>
      </c>
      <c r="T1066" t="s">
        <v>43</v>
      </c>
      <c r="U1066" t="s">
        <v>5109</v>
      </c>
      <c r="V1066">
        <v>6000000</v>
      </c>
      <c r="W1066">
        <v>0</v>
      </c>
      <c r="Y1066">
        <v>0</v>
      </c>
      <c r="Z1066">
        <v>0</v>
      </c>
      <c r="AA1066">
        <v>0</v>
      </c>
      <c r="AB1066">
        <v>6000000</v>
      </c>
      <c r="AC1066" t="s">
        <v>5110</v>
      </c>
      <c r="AD1066" t="s">
        <v>5111</v>
      </c>
      <c r="AE1066" t="s">
        <v>5112</v>
      </c>
      <c r="AF1066" t="s">
        <v>5113</v>
      </c>
      <c r="AG1066" t="s">
        <v>44</v>
      </c>
      <c r="AJ1066" t="s">
        <v>1311</v>
      </c>
      <c r="AK1066" t="s">
        <v>1312</v>
      </c>
      <c r="AL1066" t="s">
        <v>1313</v>
      </c>
      <c r="AM1066" t="s">
        <v>1314</v>
      </c>
    </row>
    <row r="1067" spans="1:39" x14ac:dyDescent="0.3">
      <c r="A1067" t="s">
        <v>24</v>
      </c>
      <c r="B1067" t="s">
        <v>25</v>
      </c>
      <c r="C1067" t="s">
        <v>26</v>
      </c>
      <c r="D1067" t="s">
        <v>27</v>
      </c>
      <c r="E1067" t="s">
        <v>28</v>
      </c>
      <c r="F1067" t="s">
        <v>29</v>
      </c>
      <c r="G1067" t="s">
        <v>115</v>
      </c>
      <c r="H1067" t="s">
        <v>116</v>
      </c>
      <c r="I1067" t="s">
        <v>117</v>
      </c>
      <c r="J1067" t="s">
        <v>118</v>
      </c>
      <c r="K1067" t="s">
        <v>333</v>
      </c>
      <c r="L1067" t="s">
        <v>334</v>
      </c>
      <c r="M1067" t="s">
        <v>354</v>
      </c>
      <c r="N1067" t="s">
        <v>355</v>
      </c>
      <c r="O1067" t="s">
        <v>184</v>
      </c>
      <c r="P1067" t="s">
        <v>366</v>
      </c>
      <c r="Q1067" t="s">
        <v>40</v>
      </c>
      <c r="R1067" t="s">
        <v>367</v>
      </c>
      <c r="S1067" t="s">
        <v>42</v>
      </c>
      <c r="T1067" t="s">
        <v>43</v>
      </c>
      <c r="U1067" t="s">
        <v>5114</v>
      </c>
      <c r="V1067">
        <v>4000000</v>
      </c>
      <c r="W1067">
        <v>0</v>
      </c>
      <c r="Y1067">
        <v>0</v>
      </c>
      <c r="Z1067">
        <v>0</v>
      </c>
      <c r="AA1067">
        <v>0</v>
      </c>
      <c r="AB1067">
        <v>4000000</v>
      </c>
      <c r="AC1067" t="s">
        <v>5110</v>
      </c>
      <c r="AD1067" t="s">
        <v>5111</v>
      </c>
      <c r="AE1067" t="s">
        <v>5115</v>
      </c>
      <c r="AF1067" t="s">
        <v>5116</v>
      </c>
      <c r="AG1067" t="s">
        <v>44</v>
      </c>
      <c r="AJ1067" t="s">
        <v>1311</v>
      </c>
      <c r="AK1067" t="s">
        <v>1312</v>
      </c>
      <c r="AL1067" t="s">
        <v>1313</v>
      </c>
      <c r="AM1067" t="s">
        <v>1314</v>
      </c>
    </row>
    <row r="1068" spans="1:39" x14ac:dyDescent="0.3">
      <c r="A1068" t="s">
        <v>24</v>
      </c>
      <c r="B1068" t="s">
        <v>25</v>
      </c>
      <c r="C1068" t="s">
        <v>26</v>
      </c>
      <c r="D1068" t="s">
        <v>27</v>
      </c>
      <c r="E1068" t="s">
        <v>28</v>
      </c>
      <c r="F1068" t="s">
        <v>29</v>
      </c>
      <c r="G1068" t="s">
        <v>115</v>
      </c>
      <c r="H1068" t="s">
        <v>116</v>
      </c>
      <c r="I1068" t="s">
        <v>117</v>
      </c>
      <c r="J1068" t="s">
        <v>118</v>
      </c>
      <c r="K1068" t="s">
        <v>333</v>
      </c>
      <c r="L1068" t="s">
        <v>334</v>
      </c>
      <c r="M1068" t="s">
        <v>354</v>
      </c>
      <c r="N1068" t="s">
        <v>355</v>
      </c>
      <c r="O1068" t="s">
        <v>184</v>
      </c>
      <c r="P1068" t="s">
        <v>366</v>
      </c>
      <c r="Q1068" t="s">
        <v>40</v>
      </c>
      <c r="R1068" t="s">
        <v>367</v>
      </c>
      <c r="S1068" t="s">
        <v>42</v>
      </c>
      <c r="T1068" t="s">
        <v>43</v>
      </c>
      <c r="U1068" t="s">
        <v>5117</v>
      </c>
      <c r="V1068">
        <v>4000000</v>
      </c>
      <c r="W1068">
        <v>0</v>
      </c>
      <c r="Y1068">
        <v>0</v>
      </c>
      <c r="Z1068">
        <v>0</v>
      </c>
      <c r="AA1068">
        <v>0</v>
      </c>
      <c r="AB1068">
        <v>4000000</v>
      </c>
      <c r="AC1068" t="s">
        <v>5110</v>
      </c>
      <c r="AD1068" t="s">
        <v>5111</v>
      </c>
      <c r="AE1068" t="s">
        <v>5118</v>
      </c>
      <c r="AF1068" t="s">
        <v>5119</v>
      </c>
      <c r="AG1068" t="s">
        <v>44</v>
      </c>
      <c r="AJ1068" t="s">
        <v>1311</v>
      </c>
      <c r="AK1068" t="s">
        <v>1312</v>
      </c>
      <c r="AL1068" t="s">
        <v>1313</v>
      </c>
      <c r="AM1068" t="s">
        <v>1314</v>
      </c>
    </row>
    <row r="1069" spans="1:39" x14ac:dyDescent="0.3">
      <c r="A1069" t="s">
        <v>24</v>
      </c>
      <c r="B1069" t="s">
        <v>25</v>
      </c>
      <c r="C1069" t="s">
        <v>26</v>
      </c>
      <c r="D1069" t="s">
        <v>27</v>
      </c>
      <c r="E1069" t="s">
        <v>28</v>
      </c>
      <c r="F1069" t="s">
        <v>29</v>
      </c>
      <c r="G1069" t="s">
        <v>115</v>
      </c>
      <c r="H1069" t="s">
        <v>116</v>
      </c>
      <c r="I1069" t="s">
        <v>117</v>
      </c>
      <c r="J1069" t="s">
        <v>118</v>
      </c>
      <c r="K1069" t="s">
        <v>333</v>
      </c>
      <c r="L1069" t="s">
        <v>334</v>
      </c>
      <c r="M1069" t="s">
        <v>354</v>
      </c>
      <c r="N1069" t="s">
        <v>355</v>
      </c>
      <c r="O1069" t="s">
        <v>184</v>
      </c>
      <c r="P1069" t="s">
        <v>366</v>
      </c>
      <c r="Q1069" t="s">
        <v>40</v>
      </c>
      <c r="R1069" t="s">
        <v>367</v>
      </c>
      <c r="S1069" t="s">
        <v>42</v>
      </c>
      <c r="T1069" t="s">
        <v>43</v>
      </c>
      <c r="U1069" t="s">
        <v>5120</v>
      </c>
      <c r="V1069">
        <v>8000000</v>
      </c>
      <c r="W1069">
        <v>0</v>
      </c>
      <c r="Y1069">
        <v>0</v>
      </c>
      <c r="Z1069">
        <v>0</v>
      </c>
      <c r="AA1069">
        <v>0</v>
      </c>
      <c r="AB1069">
        <v>8000000</v>
      </c>
      <c r="AC1069" t="s">
        <v>5110</v>
      </c>
      <c r="AD1069" t="s">
        <v>5111</v>
      </c>
      <c r="AE1069" t="s">
        <v>5121</v>
      </c>
      <c r="AF1069" t="s">
        <v>5122</v>
      </c>
      <c r="AG1069" t="s">
        <v>44</v>
      </c>
      <c r="AJ1069" t="s">
        <v>1311</v>
      </c>
      <c r="AK1069" t="s">
        <v>1312</v>
      </c>
      <c r="AL1069" t="s">
        <v>1313</v>
      </c>
      <c r="AM1069" t="s">
        <v>1314</v>
      </c>
    </row>
    <row r="1070" spans="1:39" x14ac:dyDescent="0.3">
      <c r="A1070" t="s">
        <v>24</v>
      </c>
      <c r="B1070" t="s">
        <v>25</v>
      </c>
      <c r="C1070" t="s">
        <v>26</v>
      </c>
      <c r="D1070" t="s">
        <v>27</v>
      </c>
      <c r="E1070" t="s">
        <v>28</v>
      </c>
      <c r="F1070" t="s">
        <v>29</v>
      </c>
      <c r="G1070" t="s">
        <v>115</v>
      </c>
      <c r="H1070" t="s">
        <v>116</v>
      </c>
      <c r="I1070" t="s">
        <v>117</v>
      </c>
      <c r="J1070" t="s">
        <v>118</v>
      </c>
      <c r="K1070" t="s">
        <v>333</v>
      </c>
      <c r="L1070" t="s">
        <v>334</v>
      </c>
      <c r="M1070" t="s">
        <v>354</v>
      </c>
      <c r="N1070" t="s">
        <v>355</v>
      </c>
      <c r="O1070" t="s">
        <v>184</v>
      </c>
      <c r="P1070" t="s">
        <v>366</v>
      </c>
      <c r="Q1070" t="s">
        <v>40</v>
      </c>
      <c r="R1070" t="s">
        <v>367</v>
      </c>
      <c r="S1070" t="s">
        <v>47</v>
      </c>
      <c r="T1070" t="s">
        <v>48</v>
      </c>
      <c r="U1070" t="s">
        <v>5123</v>
      </c>
      <c r="V1070">
        <v>260000000</v>
      </c>
      <c r="W1070">
        <v>0</v>
      </c>
      <c r="Y1070">
        <v>0</v>
      </c>
      <c r="Z1070">
        <v>0</v>
      </c>
      <c r="AA1070">
        <v>0</v>
      </c>
      <c r="AB1070">
        <v>260000000</v>
      </c>
      <c r="AC1070" t="s">
        <v>5110</v>
      </c>
      <c r="AD1070" t="s">
        <v>5124</v>
      </c>
      <c r="AE1070" t="s">
        <v>5125</v>
      </c>
      <c r="AF1070" t="s">
        <v>5126</v>
      </c>
      <c r="AG1070" t="s">
        <v>44</v>
      </c>
      <c r="AJ1070" t="s">
        <v>1311</v>
      </c>
      <c r="AK1070" t="s">
        <v>1312</v>
      </c>
      <c r="AL1070" t="s">
        <v>1336</v>
      </c>
      <c r="AM1070" t="s">
        <v>1314</v>
      </c>
    </row>
    <row r="1071" spans="1:39" x14ac:dyDescent="0.3">
      <c r="A1071" t="s">
        <v>24</v>
      </c>
      <c r="B1071" t="s">
        <v>25</v>
      </c>
      <c r="C1071" t="s">
        <v>26</v>
      </c>
      <c r="D1071" t="s">
        <v>27</v>
      </c>
      <c r="E1071" t="s">
        <v>28</v>
      </c>
      <c r="F1071" t="s">
        <v>29</v>
      </c>
      <c r="G1071" t="s">
        <v>115</v>
      </c>
      <c r="H1071" t="s">
        <v>116</v>
      </c>
      <c r="I1071" t="s">
        <v>117</v>
      </c>
      <c r="J1071" t="s">
        <v>118</v>
      </c>
      <c r="K1071" t="s">
        <v>333</v>
      </c>
      <c r="L1071" t="s">
        <v>334</v>
      </c>
      <c r="M1071" t="s">
        <v>354</v>
      </c>
      <c r="N1071" t="s">
        <v>355</v>
      </c>
      <c r="O1071" t="s">
        <v>184</v>
      </c>
      <c r="P1071" t="s">
        <v>366</v>
      </c>
      <c r="Q1071" t="s">
        <v>51</v>
      </c>
      <c r="R1071" t="s">
        <v>368</v>
      </c>
      <c r="S1071" t="s">
        <v>42</v>
      </c>
      <c r="T1071" t="s">
        <v>43</v>
      </c>
      <c r="U1071" t="s">
        <v>5127</v>
      </c>
      <c r="V1071">
        <v>1000000</v>
      </c>
      <c r="W1071">
        <v>0</v>
      </c>
      <c r="Y1071">
        <v>0</v>
      </c>
      <c r="Z1071">
        <v>0</v>
      </c>
      <c r="AA1071">
        <v>0</v>
      </c>
      <c r="AB1071">
        <v>1000000</v>
      </c>
      <c r="AC1071" t="s">
        <v>5128</v>
      </c>
      <c r="AD1071" t="s">
        <v>5129</v>
      </c>
      <c r="AE1071" t="s">
        <v>5130</v>
      </c>
      <c r="AF1071" t="s">
        <v>5131</v>
      </c>
      <c r="AG1071" t="s">
        <v>44</v>
      </c>
      <c r="AJ1071" t="s">
        <v>1311</v>
      </c>
      <c r="AK1071" t="s">
        <v>1312</v>
      </c>
      <c r="AL1071" t="s">
        <v>1313</v>
      </c>
      <c r="AM1071" t="s">
        <v>1314</v>
      </c>
    </row>
    <row r="1072" spans="1:39" x14ac:dyDescent="0.3">
      <c r="A1072" t="s">
        <v>24</v>
      </c>
      <c r="B1072" t="s">
        <v>25</v>
      </c>
      <c r="C1072" t="s">
        <v>26</v>
      </c>
      <c r="D1072" t="s">
        <v>27</v>
      </c>
      <c r="E1072" t="s">
        <v>28</v>
      </c>
      <c r="F1072" t="s">
        <v>29</v>
      </c>
      <c r="G1072" t="s">
        <v>115</v>
      </c>
      <c r="H1072" t="s">
        <v>116</v>
      </c>
      <c r="I1072" t="s">
        <v>117</v>
      </c>
      <c r="J1072" t="s">
        <v>118</v>
      </c>
      <c r="K1072" t="s">
        <v>333</v>
      </c>
      <c r="L1072" t="s">
        <v>334</v>
      </c>
      <c r="M1072" t="s">
        <v>354</v>
      </c>
      <c r="N1072" t="s">
        <v>355</v>
      </c>
      <c r="O1072" t="s">
        <v>184</v>
      </c>
      <c r="P1072" t="s">
        <v>366</v>
      </c>
      <c r="Q1072" t="s">
        <v>51</v>
      </c>
      <c r="R1072" t="s">
        <v>368</v>
      </c>
      <c r="S1072" t="s">
        <v>42</v>
      </c>
      <c r="T1072" t="s">
        <v>43</v>
      </c>
      <c r="U1072" t="s">
        <v>5132</v>
      </c>
      <c r="V1072">
        <v>7500000</v>
      </c>
      <c r="W1072">
        <v>0</v>
      </c>
      <c r="Y1072">
        <v>0</v>
      </c>
      <c r="Z1072">
        <v>0</v>
      </c>
      <c r="AA1072">
        <v>0</v>
      </c>
      <c r="AB1072">
        <v>7500000</v>
      </c>
      <c r="AC1072" t="s">
        <v>5128</v>
      </c>
      <c r="AD1072" t="s">
        <v>5129</v>
      </c>
      <c r="AE1072" t="s">
        <v>5133</v>
      </c>
      <c r="AF1072" t="s">
        <v>5134</v>
      </c>
      <c r="AG1072" t="s">
        <v>44</v>
      </c>
      <c r="AJ1072" t="s">
        <v>1311</v>
      </c>
      <c r="AK1072" t="s">
        <v>1312</v>
      </c>
      <c r="AL1072" t="s">
        <v>1313</v>
      </c>
      <c r="AM1072" t="s">
        <v>1314</v>
      </c>
    </row>
    <row r="1073" spans="1:39" x14ac:dyDescent="0.3">
      <c r="A1073" t="s">
        <v>24</v>
      </c>
      <c r="B1073" t="s">
        <v>25</v>
      </c>
      <c r="C1073" t="s">
        <v>26</v>
      </c>
      <c r="D1073" t="s">
        <v>27</v>
      </c>
      <c r="E1073" t="s">
        <v>28</v>
      </c>
      <c r="F1073" t="s">
        <v>29</v>
      </c>
      <c r="G1073" t="s">
        <v>115</v>
      </c>
      <c r="H1073" t="s">
        <v>116</v>
      </c>
      <c r="I1073" t="s">
        <v>117</v>
      </c>
      <c r="J1073" t="s">
        <v>118</v>
      </c>
      <c r="K1073" t="s">
        <v>333</v>
      </c>
      <c r="L1073" t="s">
        <v>334</v>
      </c>
      <c r="M1073" t="s">
        <v>354</v>
      </c>
      <c r="N1073" t="s">
        <v>355</v>
      </c>
      <c r="O1073" t="s">
        <v>184</v>
      </c>
      <c r="P1073" t="s">
        <v>366</v>
      </c>
      <c r="Q1073" t="s">
        <v>51</v>
      </c>
      <c r="R1073" t="s">
        <v>368</v>
      </c>
      <c r="S1073" t="s">
        <v>42</v>
      </c>
      <c r="T1073" t="s">
        <v>43</v>
      </c>
      <c r="U1073" t="s">
        <v>5135</v>
      </c>
      <c r="V1073">
        <v>1000000</v>
      </c>
      <c r="W1073">
        <v>0</v>
      </c>
      <c r="Y1073">
        <v>0</v>
      </c>
      <c r="Z1073">
        <v>0</v>
      </c>
      <c r="AA1073">
        <v>0</v>
      </c>
      <c r="AB1073">
        <v>1000000</v>
      </c>
      <c r="AC1073" t="s">
        <v>5128</v>
      </c>
      <c r="AD1073" t="s">
        <v>5129</v>
      </c>
      <c r="AE1073" t="s">
        <v>5136</v>
      </c>
      <c r="AF1073" t="s">
        <v>5137</v>
      </c>
      <c r="AG1073" t="s">
        <v>44</v>
      </c>
      <c r="AJ1073" t="s">
        <v>1311</v>
      </c>
      <c r="AK1073" t="s">
        <v>1312</v>
      </c>
      <c r="AL1073" t="s">
        <v>1313</v>
      </c>
      <c r="AM1073" t="s">
        <v>1314</v>
      </c>
    </row>
    <row r="1074" spans="1:39" x14ac:dyDescent="0.3">
      <c r="A1074" t="s">
        <v>24</v>
      </c>
      <c r="B1074" t="s">
        <v>25</v>
      </c>
      <c r="C1074" t="s">
        <v>26</v>
      </c>
      <c r="D1074" t="s">
        <v>27</v>
      </c>
      <c r="E1074" t="s">
        <v>28</v>
      </c>
      <c r="F1074" t="s">
        <v>29</v>
      </c>
      <c r="G1074" t="s">
        <v>115</v>
      </c>
      <c r="H1074" t="s">
        <v>116</v>
      </c>
      <c r="I1074" t="s">
        <v>117</v>
      </c>
      <c r="J1074" t="s">
        <v>118</v>
      </c>
      <c r="K1074" t="s">
        <v>333</v>
      </c>
      <c r="L1074" t="s">
        <v>334</v>
      </c>
      <c r="M1074" t="s">
        <v>354</v>
      </c>
      <c r="N1074" t="s">
        <v>355</v>
      </c>
      <c r="O1074" t="s">
        <v>184</v>
      </c>
      <c r="P1074" t="s">
        <v>366</v>
      </c>
      <c r="Q1074" t="s">
        <v>51</v>
      </c>
      <c r="R1074" t="s">
        <v>368</v>
      </c>
      <c r="S1074" t="s">
        <v>47</v>
      </c>
      <c r="T1074" t="s">
        <v>48</v>
      </c>
      <c r="U1074" t="s">
        <v>5138</v>
      </c>
      <c r="V1074">
        <v>30000000</v>
      </c>
      <c r="W1074">
        <v>0</v>
      </c>
      <c r="Y1074">
        <v>0</v>
      </c>
      <c r="Z1074">
        <v>0</v>
      </c>
      <c r="AA1074">
        <v>0</v>
      </c>
      <c r="AB1074">
        <v>30000000</v>
      </c>
      <c r="AC1074" t="s">
        <v>5128</v>
      </c>
      <c r="AD1074" t="s">
        <v>5139</v>
      </c>
      <c r="AE1074" t="s">
        <v>5140</v>
      </c>
      <c r="AF1074" t="s">
        <v>5141</v>
      </c>
      <c r="AG1074" t="s">
        <v>44</v>
      </c>
      <c r="AJ1074" t="s">
        <v>1311</v>
      </c>
      <c r="AK1074" t="s">
        <v>1312</v>
      </c>
      <c r="AL1074" t="s">
        <v>1336</v>
      </c>
      <c r="AM1074" t="s">
        <v>1314</v>
      </c>
    </row>
    <row r="1075" spans="1:39" x14ac:dyDescent="0.3">
      <c r="A1075" t="s">
        <v>24</v>
      </c>
      <c r="B1075" t="s">
        <v>25</v>
      </c>
      <c r="C1075" t="s">
        <v>26</v>
      </c>
      <c r="D1075" t="s">
        <v>27</v>
      </c>
      <c r="E1075" t="s">
        <v>28</v>
      </c>
      <c r="F1075" t="s">
        <v>29</v>
      </c>
      <c r="G1075" t="s">
        <v>115</v>
      </c>
      <c r="H1075" t="s">
        <v>116</v>
      </c>
      <c r="I1075" t="s">
        <v>117</v>
      </c>
      <c r="J1075" t="s">
        <v>118</v>
      </c>
      <c r="K1075" t="s">
        <v>333</v>
      </c>
      <c r="L1075" t="s">
        <v>334</v>
      </c>
      <c r="M1075" t="s">
        <v>354</v>
      </c>
      <c r="N1075" t="s">
        <v>355</v>
      </c>
      <c r="O1075" t="s">
        <v>369</v>
      </c>
      <c r="P1075" t="s">
        <v>370</v>
      </c>
      <c r="Q1075" t="s">
        <v>40</v>
      </c>
      <c r="R1075" t="s">
        <v>371</v>
      </c>
      <c r="S1075" t="s">
        <v>42</v>
      </c>
      <c r="T1075" t="s">
        <v>43</v>
      </c>
      <c r="U1075" t="s">
        <v>5142</v>
      </c>
      <c r="V1075">
        <v>5100000</v>
      </c>
      <c r="W1075">
        <v>0</v>
      </c>
      <c r="Y1075">
        <v>0</v>
      </c>
      <c r="Z1075">
        <v>0</v>
      </c>
      <c r="AA1075">
        <v>0</v>
      </c>
      <c r="AB1075">
        <v>5100000</v>
      </c>
      <c r="AC1075" t="s">
        <v>5143</v>
      </c>
      <c r="AD1075" t="s">
        <v>5144</v>
      </c>
      <c r="AE1075" t="s">
        <v>5145</v>
      </c>
      <c r="AF1075" t="s">
        <v>5146</v>
      </c>
      <c r="AG1075" t="s">
        <v>44</v>
      </c>
      <c r="AJ1075" t="s">
        <v>1311</v>
      </c>
      <c r="AK1075" t="s">
        <v>1312</v>
      </c>
      <c r="AL1075" t="s">
        <v>1313</v>
      </c>
      <c r="AM1075" t="s">
        <v>1314</v>
      </c>
    </row>
    <row r="1076" spans="1:39" x14ac:dyDescent="0.3">
      <c r="A1076" t="s">
        <v>24</v>
      </c>
      <c r="B1076" t="s">
        <v>25</v>
      </c>
      <c r="C1076" t="s">
        <v>26</v>
      </c>
      <c r="D1076" t="s">
        <v>27</v>
      </c>
      <c r="E1076" t="s">
        <v>28</v>
      </c>
      <c r="F1076" t="s">
        <v>29</v>
      </c>
      <c r="G1076" t="s">
        <v>115</v>
      </c>
      <c r="H1076" t="s">
        <v>116</v>
      </c>
      <c r="I1076" t="s">
        <v>117</v>
      </c>
      <c r="J1076" t="s">
        <v>118</v>
      </c>
      <c r="K1076" t="s">
        <v>333</v>
      </c>
      <c r="L1076" t="s">
        <v>334</v>
      </c>
      <c r="M1076" t="s">
        <v>354</v>
      </c>
      <c r="N1076" t="s">
        <v>355</v>
      </c>
      <c r="O1076" t="s">
        <v>369</v>
      </c>
      <c r="P1076" t="s">
        <v>370</v>
      </c>
      <c r="Q1076" t="s">
        <v>40</v>
      </c>
      <c r="R1076" t="s">
        <v>371</v>
      </c>
      <c r="S1076" t="s">
        <v>42</v>
      </c>
      <c r="T1076" t="s">
        <v>43</v>
      </c>
      <c r="U1076" t="s">
        <v>5147</v>
      </c>
      <c r="V1076">
        <v>6400000</v>
      </c>
      <c r="W1076">
        <v>0</v>
      </c>
      <c r="Y1076">
        <v>0</v>
      </c>
      <c r="Z1076">
        <v>0</v>
      </c>
      <c r="AA1076">
        <v>0</v>
      </c>
      <c r="AB1076">
        <v>6400000</v>
      </c>
      <c r="AC1076" t="s">
        <v>5143</v>
      </c>
      <c r="AD1076" t="s">
        <v>5144</v>
      </c>
      <c r="AE1076" t="s">
        <v>5148</v>
      </c>
      <c r="AF1076" t="s">
        <v>5149</v>
      </c>
      <c r="AG1076" t="s">
        <v>44</v>
      </c>
      <c r="AJ1076" t="s">
        <v>1311</v>
      </c>
      <c r="AK1076" t="s">
        <v>1312</v>
      </c>
      <c r="AL1076" t="s">
        <v>1313</v>
      </c>
      <c r="AM1076" t="s">
        <v>1314</v>
      </c>
    </row>
    <row r="1077" spans="1:39" x14ac:dyDescent="0.3">
      <c r="A1077" t="s">
        <v>24</v>
      </c>
      <c r="B1077" t="s">
        <v>25</v>
      </c>
      <c r="C1077" t="s">
        <v>26</v>
      </c>
      <c r="D1077" t="s">
        <v>27</v>
      </c>
      <c r="E1077" t="s">
        <v>28</v>
      </c>
      <c r="F1077" t="s">
        <v>29</v>
      </c>
      <c r="G1077" t="s">
        <v>115</v>
      </c>
      <c r="H1077" t="s">
        <v>116</v>
      </c>
      <c r="I1077" t="s">
        <v>117</v>
      </c>
      <c r="J1077" t="s">
        <v>118</v>
      </c>
      <c r="K1077" t="s">
        <v>333</v>
      </c>
      <c r="L1077" t="s">
        <v>334</v>
      </c>
      <c r="M1077" t="s">
        <v>354</v>
      </c>
      <c r="N1077" t="s">
        <v>355</v>
      </c>
      <c r="O1077" t="s">
        <v>369</v>
      </c>
      <c r="P1077" t="s">
        <v>370</v>
      </c>
      <c r="Q1077" t="s">
        <v>40</v>
      </c>
      <c r="R1077" t="s">
        <v>371</v>
      </c>
      <c r="S1077" t="s">
        <v>42</v>
      </c>
      <c r="T1077" t="s">
        <v>43</v>
      </c>
      <c r="U1077" t="s">
        <v>5150</v>
      </c>
      <c r="V1077">
        <v>4000000</v>
      </c>
      <c r="W1077">
        <v>0</v>
      </c>
      <c r="Y1077">
        <v>0</v>
      </c>
      <c r="Z1077">
        <v>0</v>
      </c>
      <c r="AA1077">
        <v>0</v>
      </c>
      <c r="AB1077">
        <v>4000000</v>
      </c>
      <c r="AC1077" t="s">
        <v>5143</v>
      </c>
      <c r="AD1077" t="s">
        <v>5144</v>
      </c>
      <c r="AE1077" t="s">
        <v>5151</v>
      </c>
      <c r="AF1077" t="s">
        <v>5152</v>
      </c>
      <c r="AG1077" t="s">
        <v>44</v>
      </c>
      <c r="AJ1077" t="s">
        <v>1311</v>
      </c>
      <c r="AK1077" t="s">
        <v>1312</v>
      </c>
      <c r="AL1077" t="s">
        <v>1313</v>
      </c>
      <c r="AM1077" t="s">
        <v>1314</v>
      </c>
    </row>
    <row r="1078" spans="1:39" x14ac:dyDescent="0.3">
      <c r="A1078" t="s">
        <v>24</v>
      </c>
      <c r="B1078" t="s">
        <v>25</v>
      </c>
      <c r="C1078" t="s">
        <v>26</v>
      </c>
      <c r="D1078" t="s">
        <v>27</v>
      </c>
      <c r="E1078" t="s">
        <v>28</v>
      </c>
      <c r="F1078" t="s">
        <v>29</v>
      </c>
      <c r="G1078" t="s">
        <v>115</v>
      </c>
      <c r="H1078" t="s">
        <v>116</v>
      </c>
      <c r="I1078" t="s">
        <v>117</v>
      </c>
      <c r="J1078" t="s">
        <v>118</v>
      </c>
      <c r="K1078" t="s">
        <v>333</v>
      </c>
      <c r="L1078" t="s">
        <v>334</v>
      </c>
      <c r="M1078" t="s">
        <v>354</v>
      </c>
      <c r="N1078" t="s">
        <v>355</v>
      </c>
      <c r="O1078" t="s">
        <v>369</v>
      </c>
      <c r="P1078" t="s">
        <v>370</v>
      </c>
      <c r="Q1078" t="s">
        <v>40</v>
      </c>
      <c r="R1078" t="s">
        <v>371</v>
      </c>
      <c r="S1078" t="s">
        <v>47</v>
      </c>
      <c r="T1078" t="s">
        <v>48</v>
      </c>
      <c r="U1078" t="s">
        <v>5153</v>
      </c>
      <c r="V1078">
        <v>133200000</v>
      </c>
      <c r="W1078">
        <v>0</v>
      </c>
      <c r="Y1078">
        <v>0</v>
      </c>
      <c r="Z1078">
        <v>0</v>
      </c>
      <c r="AA1078">
        <v>0</v>
      </c>
      <c r="AB1078">
        <v>133200000</v>
      </c>
      <c r="AC1078" t="s">
        <v>5143</v>
      </c>
      <c r="AD1078" t="s">
        <v>5154</v>
      </c>
      <c r="AE1078" t="s">
        <v>5155</v>
      </c>
      <c r="AF1078" t="s">
        <v>5156</v>
      </c>
      <c r="AG1078" t="s">
        <v>44</v>
      </c>
      <c r="AJ1078" t="s">
        <v>1311</v>
      </c>
      <c r="AK1078" t="s">
        <v>1312</v>
      </c>
      <c r="AL1078" t="s">
        <v>1336</v>
      </c>
      <c r="AM1078" t="s">
        <v>1314</v>
      </c>
    </row>
    <row r="1079" spans="1:39" x14ac:dyDescent="0.3">
      <c r="A1079" t="s">
        <v>24</v>
      </c>
      <c r="B1079" t="s">
        <v>25</v>
      </c>
      <c r="C1079" t="s">
        <v>26</v>
      </c>
      <c r="D1079" t="s">
        <v>27</v>
      </c>
      <c r="E1079" t="s">
        <v>28</v>
      </c>
      <c r="F1079" t="s">
        <v>29</v>
      </c>
      <c r="G1079" t="s">
        <v>115</v>
      </c>
      <c r="H1079" t="s">
        <v>116</v>
      </c>
      <c r="I1079" t="s">
        <v>117</v>
      </c>
      <c r="J1079" t="s">
        <v>118</v>
      </c>
      <c r="K1079" t="s">
        <v>333</v>
      </c>
      <c r="L1079" t="s">
        <v>334</v>
      </c>
      <c r="M1079" t="s">
        <v>354</v>
      </c>
      <c r="N1079" t="s">
        <v>355</v>
      </c>
      <c r="O1079" t="s">
        <v>369</v>
      </c>
      <c r="P1079" t="s">
        <v>370</v>
      </c>
      <c r="Q1079" t="s">
        <v>51</v>
      </c>
      <c r="R1079" t="s">
        <v>372</v>
      </c>
      <c r="S1079" t="s">
        <v>42</v>
      </c>
      <c r="T1079" t="s">
        <v>43</v>
      </c>
      <c r="U1079" t="s">
        <v>5157</v>
      </c>
      <c r="V1079">
        <v>12000000</v>
      </c>
      <c r="W1079">
        <v>0</v>
      </c>
      <c r="Y1079">
        <v>0</v>
      </c>
      <c r="Z1079">
        <v>0</v>
      </c>
      <c r="AA1079">
        <v>0</v>
      </c>
      <c r="AB1079">
        <v>12000000</v>
      </c>
      <c r="AC1079" t="s">
        <v>5158</v>
      </c>
      <c r="AD1079" t="s">
        <v>5159</v>
      </c>
      <c r="AE1079" t="s">
        <v>5160</v>
      </c>
      <c r="AF1079" t="s">
        <v>5161</v>
      </c>
      <c r="AG1079" t="s">
        <v>44</v>
      </c>
      <c r="AJ1079" t="s">
        <v>1311</v>
      </c>
      <c r="AK1079" t="s">
        <v>1312</v>
      </c>
      <c r="AL1079" t="s">
        <v>1313</v>
      </c>
      <c r="AM1079" t="s">
        <v>1314</v>
      </c>
    </row>
    <row r="1080" spans="1:39" x14ac:dyDescent="0.3">
      <c r="A1080" t="s">
        <v>24</v>
      </c>
      <c r="B1080" t="s">
        <v>25</v>
      </c>
      <c r="C1080" t="s">
        <v>26</v>
      </c>
      <c r="D1080" t="s">
        <v>27</v>
      </c>
      <c r="E1080" t="s">
        <v>28</v>
      </c>
      <c r="F1080" t="s">
        <v>29</v>
      </c>
      <c r="G1080" t="s">
        <v>115</v>
      </c>
      <c r="H1080" t="s">
        <v>116</v>
      </c>
      <c r="I1080" t="s">
        <v>117</v>
      </c>
      <c r="J1080" t="s">
        <v>118</v>
      </c>
      <c r="K1080" t="s">
        <v>333</v>
      </c>
      <c r="L1080" t="s">
        <v>334</v>
      </c>
      <c r="M1080" t="s">
        <v>354</v>
      </c>
      <c r="N1080" t="s">
        <v>355</v>
      </c>
      <c r="O1080" t="s">
        <v>369</v>
      </c>
      <c r="P1080" t="s">
        <v>370</v>
      </c>
      <c r="Q1080" t="s">
        <v>51</v>
      </c>
      <c r="R1080" t="s">
        <v>372</v>
      </c>
      <c r="S1080" t="s">
        <v>42</v>
      </c>
      <c r="T1080" t="s">
        <v>43</v>
      </c>
      <c r="U1080" t="s">
        <v>5162</v>
      </c>
      <c r="V1080">
        <v>6000000</v>
      </c>
      <c r="W1080">
        <v>0</v>
      </c>
      <c r="Y1080">
        <v>0</v>
      </c>
      <c r="Z1080">
        <v>0</v>
      </c>
      <c r="AA1080">
        <v>0</v>
      </c>
      <c r="AB1080">
        <v>6000000</v>
      </c>
      <c r="AC1080" t="s">
        <v>5158</v>
      </c>
      <c r="AD1080" t="s">
        <v>5159</v>
      </c>
      <c r="AE1080" t="s">
        <v>5163</v>
      </c>
      <c r="AF1080" t="s">
        <v>5164</v>
      </c>
      <c r="AG1080" t="s">
        <v>44</v>
      </c>
      <c r="AJ1080" t="s">
        <v>1311</v>
      </c>
      <c r="AK1080" t="s">
        <v>1312</v>
      </c>
      <c r="AL1080" t="s">
        <v>1313</v>
      </c>
      <c r="AM1080" t="s">
        <v>1314</v>
      </c>
    </row>
    <row r="1081" spans="1:39" x14ac:dyDescent="0.3">
      <c r="A1081" t="s">
        <v>24</v>
      </c>
      <c r="B1081" t="s">
        <v>25</v>
      </c>
      <c r="C1081" t="s">
        <v>26</v>
      </c>
      <c r="D1081" t="s">
        <v>27</v>
      </c>
      <c r="E1081" t="s">
        <v>28</v>
      </c>
      <c r="F1081" t="s">
        <v>29</v>
      </c>
      <c r="G1081" t="s">
        <v>115</v>
      </c>
      <c r="H1081" t="s">
        <v>116</v>
      </c>
      <c r="I1081" t="s">
        <v>117</v>
      </c>
      <c r="J1081" t="s">
        <v>118</v>
      </c>
      <c r="K1081" t="s">
        <v>333</v>
      </c>
      <c r="L1081" t="s">
        <v>334</v>
      </c>
      <c r="M1081" t="s">
        <v>354</v>
      </c>
      <c r="N1081" t="s">
        <v>355</v>
      </c>
      <c r="O1081" t="s">
        <v>369</v>
      </c>
      <c r="P1081" t="s">
        <v>370</v>
      </c>
      <c r="Q1081" t="s">
        <v>51</v>
      </c>
      <c r="R1081" t="s">
        <v>372</v>
      </c>
      <c r="S1081" t="s">
        <v>42</v>
      </c>
      <c r="T1081" t="s">
        <v>43</v>
      </c>
      <c r="U1081" t="s">
        <v>5165</v>
      </c>
      <c r="V1081">
        <v>12000000</v>
      </c>
      <c r="W1081">
        <v>0</v>
      </c>
      <c r="Y1081">
        <v>0</v>
      </c>
      <c r="Z1081">
        <v>0</v>
      </c>
      <c r="AA1081">
        <v>0</v>
      </c>
      <c r="AB1081">
        <v>12000000</v>
      </c>
      <c r="AC1081" t="s">
        <v>5158</v>
      </c>
      <c r="AD1081" t="s">
        <v>5159</v>
      </c>
      <c r="AE1081" t="s">
        <v>5166</v>
      </c>
      <c r="AF1081" t="s">
        <v>5167</v>
      </c>
      <c r="AG1081" t="s">
        <v>44</v>
      </c>
      <c r="AJ1081" t="s">
        <v>1311</v>
      </c>
      <c r="AK1081" t="s">
        <v>1312</v>
      </c>
      <c r="AL1081" t="s">
        <v>1313</v>
      </c>
      <c r="AM1081" t="s">
        <v>1314</v>
      </c>
    </row>
    <row r="1082" spans="1:39" x14ac:dyDescent="0.3">
      <c r="A1082" t="s">
        <v>24</v>
      </c>
      <c r="B1082" t="s">
        <v>25</v>
      </c>
      <c r="C1082" t="s">
        <v>26</v>
      </c>
      <c r="D1082" t="s">
        <v>27</v>
      </c>
      <c r="E1082" t="s">
        <v>28</v>
      </c>
      <c r="F1082" t="s">
        <v>29</v>
      </c>
      <c r="G1082" t="s">
        <v>115</v>
      </c>
      <c r="H1082" t="s">
        <v>116</v>
      </c>
      <c r="I1082" t="s">
        <v>117</v>
      </c>
      <c r="J1082" t="s">
        <v>118</v>
      </c>
      <c r="K1082" t="s">
        <v>333</v>
      </c>
      <c r="L1082" t="s">
        <v>334</v>
      </c>
      <c r="M1082" t="s">
        <v>354</v>
      </c>
      <c r="N1082" t="s">
        <v>355</v>
      </c>
      <c r="O1082" t="s">
        <v>369</v>
      </c>
      <c r="P1082" t="s">
        <v>370</v>
      </c>
      <c r="Q1082" t="s">
        <v>51</v>
      </c>
      <c r="R1082" t="s">
        <v>372</v>
      </c>
      <c r="S1082" t="s">
        <v>47</v>
      </c>
      <c r="T1082" t="s">
        <v>48</v>
      </c>
      <c r="U1082" t="s">
        <v>5168</v>
      </c>
      <c r="V1082">
        <v>36000000</v>
      </c>
      <c r="W1082">
        <v>0</v>
      </c>
      <c r="Y1082">
        <v>0</v>
      </c>
      <c r="Z1082">
        <v>0</v>
      </c>
      <c r="AA1082">
        <v>0</v>
      </c>
      <c r="AB1082">
        <v>36000000</v>
      </c>
      <c r="AC1082" t="s">
        <v>5158</v>
      </c>
      <c r="AD1082" t="s">
        <v>5169</v>
      </c>
      <c r="AE1082" t="s">
        <v>5170</v>
      </c>
      <c r="AF1082" t="s">
        <v>5171</v>
      </c>
      <c r="AG1082" t="s">
        <v>44</v>
      </c>
      <c r="AJ1082" t="s">
        <v>1311</v>
      </c>
      <c r="AK1082" t="s">
        <v>1312</v>
      </c>
      <c r="AL1082" t="s">
        <v>1336</v>
      </c>
      <c r="AM1082" t="s">
        <v>1314</v>
      </c>
    </row>
    <row r="1083" spans="1:39" x14ac:dyDescent="0.3">
      <c r="A1083" t="s">
        <v>24</v>
      </c>
      <c r="B1083" t="s">
        <v>25</v>
      </c>
      <c r="C1083" t="s">
        <v>26</v>
      </c>
      <c r="D1083" t="s">
        <v>27</v>
      </c>
      <c r="E1083" t="s">
        <v>28</v>
      </c>
      <c r="F1083" t="s">
        <v>29</v>
      </c>
      <c r="G1083" t="s">
        <v>115</v>
      </c>
      <c r="H1083" t="s">
        <v>116</v>
      </c>
      <c r="I1083" t="s">
        <v>117</v>
      </c>
      <c r="J1083" t="s">
        <v>118</v>
      </c>
      <c r="K1083" t="s">
        <v>333</v>
      </c>
      <c r="L1083" t="s">
        <v>334</v>
      </c>
      <c r="M1083" t="s">
        <v>354</v>
      </c>
      <c r="N1083" t="s">
        <v>355</v>
      </c>
      <c r="O1083" t="s">
        <v>369</v>
      </c>
      <c r="P1083" t="s">
        <v>370</v>
      </c>
      <c r="Q1083" t="s">
        <v>53</v>
      </c>
      <c r="R1083" t="s">
        <v>373</v>
      </c>
      <c r="S1083" t="s">
        <v>42</v>
      </c>
      <c r="T1083" t="s">
        <v>43</v>
      </c>
      <c r="U1083" t="s">
        <v>5172</v>
      </c>
      <c r="V1083">
        <v>5000000</v>
      </c>
      <c r="W1083">
        <v>0</v>
      </c>
      <c r="Y1083">
        <v>0</v>
      </c>
      <c r="Z1083">
        <v>0</v>
      </c>
      <c r="AA1083">
        <v>0</v>
      </c>
      <c r="AB1083">
        <v>5000000</v>
      </c>
      <c r="AC1083" t="s">
        <v>5173</v>
      </c>
      <c r="AD1083" t="s">
        <v>5174</v>
      </c>
      <c r="AE1083" t="s">
        <v>5175</v>
      </c>
      <c r="AF1083" t="s">
        <v>5176</v>
      </c>
      <c r="AG1083" t="s">
        <v>44</v>
      </c>
      <c r="AJ1083" t="s">
        <v>1311</v>
      </c>
      <c r="AK1083" t="s">
        <v>1312</v>
      </c>
      <c r="AL1083" t="s">
        <v>1313</v>
      </c>
      <c r="AM1083" t="s">
        <v>1314</v>
      </c>
    </row>
    <row r="1084" spans="1:39" x14ac:dyDescent="0.3">
      <c r="A1084" t="s">
        <v>24</v>
      </c>
      <c r="B1084" t="s">
        <v>25</v>
      </c>
      <c r="C1084" t="s">
        <v>26</v>
      </c>
      <c r="D1084" t="s">
        <v>27</v>
      </c>
      <c r="E1084" t="s">
        <v>28</v>
      </c>
      <c r="F1084" t="s">
        <v>29</v>
      </c>
      <c r="G1084" t="s">
        <v>115</v>
      </c>
      <c r="H1084" t="s">
        <v>116</v>
      </c>
      <c r="I1084" t="s">
        <v>117</v>
      </c>
      <c r="J1084" t="s">
        <v>118</v>
      </c>
      <c r="K1084" t="s">
        <v>333</v>
      </c>
      <c r="L1084" t="s">
        <v>334</v>
      </c>
      <c r="M1084" t="s">
        <v>354</v>
      </c>
      <c r="N1084" t="s">
        <v>355</v>
      </c>
      <c r="O1084" t="s">
        <v>369</v>
      </c>
      <c r="P1084" t="s">
        <v>370</v>
      </c>
      <c r="Q1084" t="s">
        <v>53</v>
      </c>
      <c r="R1084" t="s">
        <v>373</v>
      </c>
      <c r="S1084" t="s">
        <v>42</v>
      </c>
      <c r="T1084" t="s">
        <v>43</v>
      </c>
      <c r="U1084" t="s">
        <v>5177</v>
      </c>
      <c r="V1084">
        <v>6400000</v>
      </c>
      <c r="W1084">
        <v>0</v>
      </c>
      <c r="Y1084">
        <v>0</v>
      </c>
      <c r="Z1084">
        <v>0</v>
      </c>
      <c r="AA1084">
        <v>0</v>
      </c>
      <c r="AB1084">
        <v>6400000</v>
      </c>
      <c r="AC1084" t="s">
        <v>5173</v>
      </c>
      <c r="AD1084" t="s">
        <v>5174</v>
      </c>
      <c r="AE1084" t="s">
        <v>5178</v>
      </c>
      <c r="AF1084" t="s">
        <v>5179</v>
      </c>
      <c r="AG1084" t="s">
        <v>44</v>
      </c>
      <c r="AJ1084" t="s">
        <v>1311</v>
      </c>
      <c r="AK1084" t="s">
        <v>1312</v>
      </c>
      <c r="AL1084" t="s">
        <v>1313</v>
      </c>
      <c r="AM1084" t="s">
        <v>1314</v>
      </c>
    </row>
    <row r="1085" spans="1:39" x14ac:dyDescent="0.3">
      <c r="A1085" t="s">
        <v>24</v>
      </c>
      <c r="B1085" t="s">
        <v>25</v>
      </c>
      <c r="C1085" t="s">
        <v>26</v>
      </c>
      <c r="D1085" t="s">
        <v>27</v>
      </c>
      <c r="E1085" t="s">
        <v>28</v>
      </c>
      <c r="F1085" t="s">
        <v>29</v>
      </c>
      <c r="G1085" t="s">
        <v>115</v>
      </c>
      <c r="H1085" t="s">
        <v>116</v>
      </c>
      <c r="I1085" t="s">
        <v>117</v>
      </c>
      <c r="J1085" t="s">
        <v>118</v>
      </c>
      <c r="K1085" t="s">
        <v>333</v>
      </c>
      <c r="L1085" t="s">
        <v>334</v>
      </c>
      <c r="M1085" t="s">
        <v>354</v>
      </c>
      <c r="N1085" t="s">
        <v>355</v>
      </c>
      <c r="O1085" t="s">
        <v>369</v>
      </c>
      <c r="P1085" t="s">
        <v>370</v>
      </c>
      <c r="Q1085" t="s">
        <v>53</v>
      </c>
      <c r="R1085" t="s">
        <v>373</v>
      </c>
      <c r="S1085" t="s">
        <v>42</v>
      </c>
      <c r="T1085" t="s">
        <v>43</v>
      </c>
      <c r="U1085" t="s">
        <v>5180</v>
      </c>
      <c r="V1085">
        <v>4000000</v>
      </c>
      <c r="W1085">
        <v>0</v>
      </c>
      <c r="Y1085">
        <v>0</v>
      </c>
      <c r="Z1085">
        <v>0</v>
      </c>
      <c r="AA1085">
        <v>0</v>
      </c>
      <c r="AB1085">
        <v>4000000</v>
      </c>
      <c r="AC1085" t="s">
        <v>5173</v>
      </c>
      <c r="AD1085" t="s">
        <v>5174</v>
      </c>
      <c r="AE1085" t="s">
        <v>5181</v>
      </c>
      <c r="AF1085" t="s">
        <v>5182</v>
      </c>
      <c r="AG1085" t="s">
        <v>44</v>
      </c>
      <c r="AJ1085" t="s">
        <v>1311</v>
      </c>
      <c r="AK1085" t="s">
        <v>1312</v>
      </c>
      <c r="AL1085" t="s">
        <v>1313</v>
      </c>
      <c r="AM1085" t="s">
        <v>1314</v>
      </c>
    </row>
    <row r="1086" spans="1:39" x14ac:dyDescent="0.3">
      <c r="A1086" t="s">
        <v>24</v>
      </c>
      <c r="B1086" t="s">
        <v>25</v>
      </c>
      <c r="C1086" t="s">
        <v>26</v>
      </c>
      <c r="D1086" t="s">
        <v>27</v>
      </c>
      <c r="E1086" t="s">
        <v>28</v>
      </c>
      <c r="F1086" t="s">
        <v>29</v>
      </c>
      <c r="G1086" t="s">
        <v>115</v>
      </c>
      <c r="H1086" t="s">
        <v>116</v>
      </c>
      <c r="I1086" t="s">
        <v>117</v>
      </c>
      <c r="J1086" t="s">
        <v>118</v>
      </c>
      <c r="K1086" t="s">
        <v>333</v>
      </c>
      <c r="L1086" t="s">
        <v>334</v>
      </c>
      <c r="M1086" t="s">
        <v>354</v>
      </c>
      <c r="N1086" t="s">
        <v>355</v>
      </c>
      <c r="O1086" t="s">
        <v>369</v>
      </c>
      <c r="P1086" t="s">
        <v>370</v>
      </c>
      <c r="Q1086" t="s">
        <v>53</v>
      </c>
      <c r="R1086" t="s">
        <v>373</v>
      </c>
      <c r="S1086" t="s">
        <v>47</v>
      </c>
      <c r="T1086" t="s">
        <v>48</v>
      </c>
      <c r="U1086" t="s">
        <v>5183</v>
      </c>
      <c r="V1086">
        <v>63000000</v>
      </c>
      <c r="W1086">
        <v>0</v>
      </c>
      <c r="Y1086">
        <v>0</v>
      </c>
      <c r="Z1086">
        <v>0</v>
      </c>
      <c r="AA1086">
        <v>0</v>
      </c>
      <c r="AB1086">
        <v>63000000</v>
      </c>
      <c r="AC1086" t="s">
        <v>5173</v>
      </c>
      <c r="AD1086" t="s">
        <v>5184</v>
      </c>
      <c r="AE1086" t="s">
        <v>5185</v>
      </c>
      <c r="AF1086" t="s">
        <v>5186</v>
      </c>
      <c r="AG1086" t="s">
        <v>44</v>
      </c>
      <c r="AJ1086" t="s">
        <v>1311</v>
      </c>
      <c r="AK1086" t="s">
        <v>1312</v>
      </c>
      <c r="AL1086" t="s">
        <v>1336</v>
      </c>
      <c r="AM1086" t="s">
        <v>1314</v>
      </c>
    </row>
    <row r="1087" spans="1:39" x14ac:dyDescent="0.3">
      <c r="A1087" t="s">
        <v>24</v>
      </c>
      <c r="B1087" t="s">
        <v>25</v>
      </c>
      <c r="C1087" t="s">
        <v>26</v>
      </c>
      <c r="D1087" t="s">
        <v>27</v>
      </c>
      <c r="E1087" t="s">
        <v>28</v>
      </c>
      <c r="F1087" t="s">
        <v>29</v>
      </c>
      <c r="G1087" t="s">
        <v>115</v>
      </c>
      <c r="H1087" t="s">
        <v>116</v>
      </c>
      <c r="I1087" t="s">
        <v>117</v>
      </c>
      <c r="J1087" t="s">
        <v>118</v>
      </c>
      <c r="K1087" t="s">
        <v>333</v>
      </c>
      <c r="L1087" t="s">
        <v>334</v>
      </c>
      <c r="M1087" t="s">
        <v>354</v>
      </c>
      <c r="N1087" t="s">
        <v>355</v>
      </c>
      <c r="O1087" t="s">
        <v>369</v>
      </c>
      <c r="P1087" t="s">
        <v>370</v>
      </c>
      <c r="Q1087" t="s">
        <v>55</v>
      </c>
      <c r="R1087" t="s">
        <v>374</v>
      </c>
      <c r="S1087" t="s">
        <v>42</v>
      </c>
      <c r="T1087" t="s">
        <v>43</v>
      </c>
      <c r="U1087" t="s">
        <v>5187</v>
      </c>
      <c r="V1087">
        <v>1000000</v>
      </c>
      <c r="W1087">
        <v>0</v>
      </c>
      <c r="Y1087">
        <v>0</v>
      </c>
      <c r="Z1087">
        <v>0</v>
      </c>
      <c r="AA1087">
        <v>0</v>
      </c>
      <c r="AB1087">
        <v>1000000</v>
      </c>
      <c r="AC1087" t="s">
        <v>5188</v>
      </c>
      <c r="AD1087" t="s">
        <v>5189</v>
      </c>
      <c r="AE1087" t="s">
        <v>5190</v>
      </c>
      <c r="AF1087" t="s">
        <v>5191</v>
      </c>
      <c r="AG1087" t="s">
        <v>44</v>
      </c>
      <c r="AJ1087" t="s">
        <v>1311</v>
      </c>
      <c r="AK1087" t="s">
        <v>1312</v>
      </c>
      <c r="AL1087" t="s">
        <v>1313</v>
      </c>
      <c r="AM1087" t="s">
        <v>1314</v>
      </c>
    </row>
    <row r="1088" spans="1:39" x14ac:dyDescent="0.3">
      <c r="A1088" t="s">
        <v>24</v>
      </c>
      <c r="B1088" t="s">
        <v>25</v>
      </c>
      <c r="C1088" t="s">
        <v>26</v>
      </c>
      <c r="D1088" t="s">
        <v>27</v>
      </c>
      <c r="E1088" t="s">
        <v>28</v>
      </c>
      <c r="F1088" t="s">
        <v>29</v>
      </c>
      <c r="G1088" t="s">
        <v>115</v>
      </c>
      <c r="H1088" t="s">
        <v>116</v>
      </c>
      <c r="I1088" t="s">
        <v>117</v>
      </c>
      <c r="J1088" t="s">
        <v>118</v>
      </c>
      <c r="K1088" t="s">
        <v>333</v>
      </c>
      <c r="L1088" t="s">
        <v>334</v>
      </c>
      <c r="M1088" t="s">
        <v>354</v>
      </c>
      <c r="N1088" t="s">
        <v>355</v>
      </c>
      <c r="O1088" t="s">
        <v>369</v>
      </c>
      <c r="P1088" t="s">
        <v>370</v>
      </c>
      <c r="Q1088" t="s">
        <v>55</v>
      </c>
      <c r="R1088" t="s">
        <v>374</v>
      </c>
      <c r="S1088" t="s">
        <v>42</v>
      </c>
      <c r="T1088" t="s">
        <v>43</v>
      </c>
      <c r="U1088" t="s">
        <v>5192</v>
      </c>
      <c r="V1088">
        <v>15000000</v>
      </c>
      <c r="W1088">
        <v>0</v>
      </c>
      <c r="Y1088">
        <v>0</v>
      </c>
      <c r="Z1088">
        <v>0</v>
      </c>
      <c r="AA1088">
        <v>0</v>
      </c>
      <c r="AB1088">
        <v>15000000</v>
      </c>
      <c r="AC1088" t="s">
        <v>5188</v>
      </c>
      <c r="AD1088" t="s">
        <v>5189</v>
      </c>
      <c r="AE1088" t="s">
        <v>5193</v>
      </c>
      <c r="AF1088" t="s">
        <v>5194</v>
      </c>
      <c r="AG1088" t="s">
        <v>44</v>
      </c>
      <c r="AJ1088" t="s">
        <v>1311</v>
      </c>
      <c r="AK1088" t="s">
        <v>1312</v>
      </c>
      <c r="AL1088" t="s">
        <v>1313</v>
      </c>
      <c r="AM1088" t="s">
        <v>1314</v>
      </c>
    </row>
    <row r="1089" spans="1:39" x14ac:dyDescent="0.3">
      <c r="A1089" t="s">
        <v>24</v>
      </c>
      <c r="B1089" t="s">
        <v>25</v>
      </c>
      <c r="C1089" t="s">
        <v>26</v>
      </c>
      <c r="D1089" t="s">
        <v>27</v>
      </c>
      <c r="E1089" t="s">
        <v>28</v>
      </c>
      <c r="F1089" t="s">
        <v>29</v>
      </c>
      <c r="G1089" t="s">
        <v>115</v>
      </c>
      <c r="H1089" t="s">
        <v>116</v>
      </c>
      <c r="I1089" t="s">
        <v>117</v>
      </c>
      <c r="J1089" t="s">
        <v>118</v>
      </c>
      <c r="K1089" t="s">
        <v>333</v>
      </c>
      <c r="L1089" t="s">
        <v>334</v>
      </c>
      <c r="M1089" t="s">
        <v>354</v>
      </c>
      <c r="N1089" t="s">
        <v>355</v>
      </c>
      <c r="O1089" t="s">
        <v>369</v>
      </c>
      <c r="P1089" t="s">
        <v>370</v>
      </c>
      <c r="Q1089" t="s">
        <v>55</v>
      </c>
      <c r="R1089" t="s">
        <v>374</v>
      </c>
      <c r="S1089" t="s">
        <v>42</v>
      </c>
      <c r="T1089" t="s">
        <v>43</v>
      </c>
      <c r="U1089" t="s">
        <v>5195</v>
      </c>
      <c r="V1089">
        <v>1000000</v>
      </c>
      <c r="W1089">
        <v>0</v>
      </c>
      <c r="Y1089">
        <v>0</v>
      </c>
      <c r="Z1089">
        <v>0</v>
      </c>
      <c r="AA1089">
        <v>0</v>
      </c>
      <c r="AB1089">
        <v>1000000</v>
      </c>
      <c r="AC1089" t="s">
        <v>5188</v>
      </c>
      <c r="AD1089" t="s">
        <v>5189</v>
      </c>
      <c r="AE1089" t="s">
        <v>5196</v>
      </c>
      <c r="AF1089" t="s">
        <v>5197</v>
      </c>
      <c r="AG1089" t="s">
        <v>44</v>
      </c>
      <c r="AJ1089" t="s">
        <v>1311</v>
      </c>
      <c r="AK1089" t="s">
        <v>1312</v>
      </c>
      <c r="AL1089" t="s">
        <v>1313</v>
      </c>
      <c r="AM1089" t="s">
        <v>1314</v>
      </c>
    </row>
    <row r="1090" spans="1:39" x14ac:dyDescent="0.3">
      <c r="A1090" t="s">
        <v>24</v>
      </c>
      <c r="B1090" t="s">
        <v>25</v>
      </c>
      <c r="C1090" t="s">
        <v>26</v>
      </c>
      <c r="D1090" t="s">
        <v>27</v>
      </c>
      <c r="E1090" t="s">
        <v>28</v>
      </c>
      <c r="F1090" t="s">
        <v>29</v>
      </c>
      <c r="G1090" t="s">
        <v>115</v>
      </c>
      <c r="H1090" t="s">
        <v>116</v>
      </c>
      <c r="I1090" t="s">
        <v>117</v>
      </c>
      <c r="J1090" t="s">
        <v>118</v>
      </c>
      <c r="K1090" t="s">
        <v>333</v>
      </c>
      <c r="L1090" t="s">
        <v>334</v>
      </c>
      <c r="M1090" t="s">
        <v>354</v>
      </c>
      <c r="N1090" t="s">
        <v>355</v>
      </c>
      <c r="O1090" t="s">
        <v>369</v>
      </c>
      <c r="P1090" t="s">
        <v>370</v>
      </c>
      <c r="Q1090" t="s">
        <v>55</v>
      </c>
      <c r="R1090" t="s">
        <v>374</v>
      </c>
      <c r="S1090" t="s">
        <v>42</v>
      </c>
      <c r="T1090" t="s">
        <v>43</v>
      </c>
      <c r="U1090" t="s">
        <v>5198</v>
      </c>
      <c r="V1090">
        <v>1000000</v>
      </c>
      <c r="W1090">
        <v>0</v>
      </c>
      <c r="Y1090">
        <v>0</v>
      </c>
      <c r="Z1090">
        <v>0</v>
      </c>
      <c r="AA1090">
        <v>0</v>
      </c>
      <c r="AB1090">
        <v>1000000</v>
      </c>
      <c r="AC1090" t="s">
        <v>5188</v>
      </c>
      <c r="AD1090" t="s">
        <v>5189</v>
      </c>
      <c r="AE1090" t="s">
        <v>5199</v>
      </c>
      <c r="AF1090" t="s">
        <v>5200</v>
      </c>
      <c r="AG1090" t="s">
        <v>44</v>
      </c>
      <c r="AJ1090" t="s">
        <v>1311</v>
      </c>
      <c r="AK1090" t="s">
        <v>1312</v>
      </c>
      <c r="AL1090" t="s">
        <v>1313</v>
      </c>
      <c r="AM1090" t="s">
        <v>1314</v>
      </c>
    </row>
    <row r="1091" spans="1:39" x14ac:dyDescent="0.3">
      <c r="A1091" t="s">
        <v>24</v>
      </c>
      <c r="B1091" t="s">
        <v>25</v>
      </c>
      <c r="C1091" t="s">
        <v>26</v>
      </c>
      <c r="D1091" t="s">
        <v>27</v>
      </c>
      <c r="E1091" t="s">
        <v>28</v>
      </c>
      <c r="F1091" t="s">
        <v>29</v>
      </c>
      <c r="G1091" t="s">
        <v>115</v>
      </c>
      <c r="H1091" t="s">
        <v>116</v>
      </c>
      <c r="I1091" t="s">
        <v>117</v>
      </c>
      <c r="J1091" t="s">
        <v>118</v>
      </c>
      <c r="K1091" t="s">
        <v>333</v>
      </c>
      <c r="L1091" t="s">
        <v>334</v>
      </c>
      <c r="M1091" t="s">
        <v>354</v>
      </c>
      <c r="N1091" t="s">
        <v>355</v>
      </c>
      <c r="O1091" t="s">
        <v>369</v>
      </c>
      <c r="P1091" t="s">
        <v>370</v>
      </c>
      <c r="Q1091" t="s">
        <v>55</v>
      </c>
      <c r="R1091" t="s">
        <v>374</v>
      </c>
      <c r="S1091" t="s">
        <v>67</v>
      </c>
      <c r="T1091" t="s">
        <v>68</v>
      </c>
      <c r="U1091" t="s">
        <v>5201</v>
      </c>
      <c r="V1091">
        <v>12000000</v>
      </c>
      <c r="W1091">
        <v>0</v>
      </c>
      <c r="Y1091">
        <v>0</v>
      </c>
      <c r="Z1091">
        <v>0</v>
      </c>
      <c r="AA1091">
        <v>0</v>
      </c>
      <c r="AB1091">
        <v>12000000</v>
      </c>
      <c r="AC1091" t="s">
        <v>5188</v>
      </c>
      <c r="AD1091" t="s">
        <v>5202</v>
      </c>
      <c r="AE1091" t="s">
        <v>5203</v>
      </c>
      <c r="AF1091" t="s">
        <v>5204</v>
      </c>
      <c r="AG1091" t="s">
        <v>44</v>
      </c>
      <c r="AJ1091" t="s">
        <v>1311</v>
      </c>
      <c r="AK1091" t="s">
        <v>1312</v>
      </c>
      <c r="AL1091" t="s">
        <v>1485</v>
      </c>
      <c r="AM1091" t="s">
        <v>1486</v>
      </c>
    </row>
    <row r="1092" spans="1:39" x14ac:dyDescent="0.3">
      <c r="A1092" t="s">
        <v>24</v>
      </c>
      <c r="B1092" t="s">
        <v>25</v>
      </c>
      <c r="C1092" t="s">
        <v>26</v>
      </c>
      <c r="D1092" t="s">
        <v>27</v>
      </c>
      <c r="E1092" t="s">
        <v>28</v>
      </c>
      <c r="F1092" t="s">
        <v>29</v>
      </c>
      <c r="G1092" t="s">
        <v>115</v>
      </c>
      <c r="H1092" t="s">
        <v>116</v>
      </c>
      <c r="I1092" t="s">
        <v>117</v>
      </c>
      <c r="J1092" t="s">
        <v>118</v>
      </c>
      <c r="K1092" t="s">
        <v>333</v>
      </c>
      <c r="L1092" t="s">
        <v>334</v>
      </c>
      <c r="M1092" t="s">
        <v>354</v>
      </c>
      <c r="N1092" t="s">
        <v>355</v>
      </c>
      <c r="O1092" t="s">
        <v>369</v>
      </c>
      <c r="P1092" t="s">
        <v>370</v>
      </c>
      <c r="Q1092" t="s">
        <v>55</v>
      </c>
      <c r="R1092" t="s">
        <v>374</v>
      </c>
      <c r="S1092" t="s">
        <v>268</v>
      </c>
      <c r="T1092" t="s">
        <v>269</v>
      </c>
      <c r="U1092" t="s">
        <v>5205</v>
      </c>
      <c r="V1092">
        <v>20000000</v>
      </c>
      <c r="W1092">
        <v>0</v>
      </c>
      <c r="Y1092">
        <v>0</v>
      </c>
      <c r="Z1092">
        <v>0</v>
      </c>
      <c r="AA1092">
        <v>0</v>
      </c>
      <c r="AB1092">
        <v>20000000</v>
      </c>
      <c r="AC1092" t="s">
        <v>5188</v>
      </c>
      <c r="AD1092" t="s">
        <v>5206</v>
      </c>
      <c r="AE1092" t="s">
        <v>5207</v>
      </c>
      <c r="AF1092" t="s">
        <v>5208</v>
      </c>
      <c r="AG1092" t="s">
        <v>44</v>
      </c>
      <c r="AJ1092" t="s">
        <v>1311</v>
      </c>
      <c r="AK1092" t="s">
        <v>1312</v>
      </c>
      <c r="AL1092" t="s">
        <v>3483</v>
      </c>
      <c r="AM1092" t="s">
        <v>1314</v>
      </c>
    </row>
    <row r="1093" spans="1:39" x14ac:dyDescent="0.3">
      <c r="A1093" t="s">
        <v>24</v>
      </c>
      <c r="B1093" t="s">
        <v>25</v>
      </c>
      <c r="C1093" t="s">
        <v>26</v>
      </c>
      <c r="D1093" t="s">
        <v>27</v>
      </c>
      <c r="E1093" t="s">
        <v>28</v>
      </c>
      <c r="F1093" t="s">
        <v>29</v>
      </c>
      <c r="G1093" t="s">
        <v>115</v>
      </c>
      <c r="H1093" t="s">
        <v>116</v>
      </c>
      <c r="I1093" t="s">
        <v>117</v>
      </c>
      <c r="J1093" t="s">
        <v>118</v>
      </c>
      <c r="K1093" t="s">
        <v>333</v>
      </c>
      <c r="L1093" t="s">
        <v>334</v>
      </c>
      <c r="M1093" t="s">
        <v>354</v>
      </c>
      <c r="N1093" t="s">
        <v>355</v>
      </c>
      <c r="O1093" t="s">
        <v>369</v>
      </c>
      <c r="P1093" t="s">
        <v>370</v>
      </c>
      <c r="Q1093" t="s">
        <v>55</v>
      </c>
      <c r="R1093" t="s">
        <v>374</v>
      </c>
      <c r="S1093" t="s">
        <v>47</v>
      </c>
      <c r="T1093" t="s">
        <v>48</v>
      </c>
      <c r="U1093" t="s">
        <v>5209</v>
      </c>
      <c r="V1093">
        <v>90000000</v>
      </c>
      <c r="W1093">
        <v>0</v>
      </c>
      <c r="Y1093">
        <v>0</v>
      </c>
      <c r="Z1093">
        <v>0</v>
      </c>
      <c r="AA1093">
        <v>0</v>
      </c>
      <c r="AB1093">
        <v>90000000</v>
      </c>
      <c r="AC1093" t="s">
        <v>5188</v>
      </c>
      <c r="AD1093" t="s">
        <v>5210</v>
      </c>
      <c r="AE1093" t="s">
        <v>5211</v>
      </c>
      <c r="AF1093" t="s">
        <v>5212</v>
      </c>
      <c r="AG1093" t="s">
        <v>44</v>
      </c>
      <c r="AJ1093" t="s">
        <v>1311</v>
      </c>
      <c r="AK1093" t="s">
        <v>1312</v>
      </c>
      <c r="AL1093" t="s">
        <v>1336</v>
      </c>
      <c r="AM1093" t="s">
        <v>1314</v>
      </c>
    </row>
    <row r="1094" spans="1:39" x14ac:dyDescent="0.3">
      <c r="A1094" t="s">
        <v>24</v>
      </c>
      <c r="B1094" t="s">
        <v>25</v>
      </c>
      <c r="C1094" t="s">
        <v>26</v>
      </c>
      <c r="D1094" t="s">
        <v>27</v>
      </c>
      <c r="E1094" t="s">
        <v>28</v>
      </c>
      <c r="F1094" t="s">
        <v>29</v>
      </c>
      <c r="G1094" t="s">
        <v>115</v>
      </c>
      <c r="H1094" t="s">
        <v>116</v>
      </c>
      <c r="I1094" t="s">
        <v>117</v>
      </c>
      <c r="J1094" t="s">
        <v>118</v>
      </c>
      <c r="K1094" t="s">
        <v>333</v>
      </c>
      <c r="L1094" t="s">
        <v>334</v>
      </c>
      <c r="M1094" t="s">
        <v>354</v>
      </c>
      <c r="N1094" t="s">
        <v>355</v>
      </c>
      <c r="O1094" t="s">
        <v>122</v>
      </c>
      <c r="P1094" t="s">
        <v>375</v>
      </c>
      <c r="Q1094" t="s">
        <v>40</v>
      </c>
      <c r="R1094" t="s">
        <v>376</v>
      </c>
      <c r="S1094" t="s">
        <v>42</v>
      </c>
      <c r="T1094" t="s">
        <v>43</v>
      </c>
      <c r="U1094" t="s">
        <v>5213</v>
      </c>
      <c r="V1094">
        <v>21000000</v>
      </c>
      <c r="W1094">
        <v>0</v>
      </c>
      <c r="Y1094">
        <v>0</v>
      </c>
      <c r="Z1094">
        <v>0</v>
      </c>
      <c r="AA1094">
        <v>0</v>
      </c>
      <c r="AB1094">
        <v>21000000</v>
      </c>
      <c r="AC1094" t="s">
        <v>5214</v>
      </c>
      <c r="AD1094" t="s">
        <v>5215</v>
      </c>
      <c r="AE1094" t="s">
        <v>5216</v>
      </c>
      <c r="AF1094" t="s">
        <v>5217</v>
      </c>
      <c r="AG1094" t="s">
        <v>98</v>
      </c>
      <c r="AH1094" t="s">
        <v>168</v>
      </c>
      <c r="AI1094" t="s">
        <v>208</v>
      </c>
      <c r="AJ1094" t="s">
        <v>1311</v>
      </c>
      <c r="AK1094" t="s">
        <v>1312</v>
      </c>
      <c r="AL1094" t="s">
        <v>1313</v>
      </c>
      <c r="AM1094" t="s">
        <v>1314</v>
      </c>
    </row>
    <row r="1095" spans="1:39" x14ac:dyDescent="0.3">
      <c r="A1095" t="s">
        <v>24</v>
      </c>
      <c r="B1095" t="s">
        <v>25</v>
      </c>
      <c r="C1095" t="s">
        <v>26</v>
      </c>
      <c r="D1095" t="s">
        <v>27</v>
      </c>
      <c r="E1095" t="s">
        <v>28</v>
      </c>
      <c r="F1095" t="s">
        <v>29</v>
      </c>
      <c r="G1095" t="s">
        <v>115</v>
      </c>
      <c r="H1095" t="s">
        <v>116</v>
      </c>
      <c r="I1095" t="s">
        <v>117</v>
      </c>
      <c r="J1095" t="s">
        <v>118</v>
      </c>
      <c r="K1095" t="s">
        <v>333</v>
      </c>
      <c r="L1095" t="s">
        <v>334</v>
      </c>
      <c r="M1095" t="s">
        <v>354</v>
      </c>
      <c r="N1095" t="s">
        <v>355</v>
      </c>
      <c r="O1095" t="s">
        <v>122</v>
      </c>
      <c r="P1095" t="s">
        <v>375</v>
      </c>
      <c r="Q1095" t="s">
        <v>40</v>
      </c>
      <c r="R1095" t="s">
        <v>376</v>
      </c>
      <c r="S1095" t="s">
        <v>42</v>
      </c>
      <c r="T1095" t="s">
        <v>43</v>
      </c>
      <c r="U1095" t="s">
        <v>5218</v>
      </c>
      <c r="V1095">
        <v>6000000</v>
      </c>
      <c r="W1095">
        <v>0</v>
      </c>
      <c r="Y1095">
        <v>0</v>
      </c>
      <c r="Z1095">
        <v>0</v>
      </c>
      <c r="AA1095">
        <v>0</v>
      </c>
      <c r="AB1095">
        <v>6000000</v>
      </c>
      <c r="AC1095" t="s">
        <v>5214</v>
      </c>
      <c r="AD1095" t="s">
        <v>5215</v>
      </c>
      <c r="AE1095" t="s">
        <v>5219</v>
      </c>
      <c r="AF1095" t="s">
        <v>5220</v>
      </c>
      <c r="AG1095" t="s">
        <v>98</v>
      </c>
      <c r="AH1095" t="s">
        <v>168</v>
      </c>
      <c r="AI1095" t="s">
        <v>208</v>
      </c>
      <c r="AJ1095" t="s">
        <v>1311</v>
      </c>
      <c r="AK1095" t="s">
        <v>1312</v>
      </c>
      <c r="AL1095" t="s">
        <v>1313</v>
      </c>
      <c r="AM1095" t="s">
        <v>1314</v>
      </c>
    </row>
    <row r="1096" spans="1:39" x14ac:dyDescent="0.3">
      <c r="A1096" t="s">
        <v>24</v>
      </c>
      <c r="B1096" t="s">
        <v>25</v>
      </c>
      <c r="C1096" t="s">
        <v>26</v>
      </c>
      <c r="D1096" t="s">
        <v>27</v>
      </c>
      <c r="E1096" t="s">
        <v>28</v>
      </c>
      <c r="F1096" t="s">
        <v>29</v>
      </c>
      <c r="G1096" t="s">
        <v>115</v>
      </c>
      <c r="H1096" t="s">
        <v>116</v>
      </c>
      <c r="I1096" t="s">
        <v>117</v>
      </c>
      <c r="J1096" t="s">
        <v>118</v>
      </c>
      <c r="K1096" t="s">
        <v>333</v>
      </c>
      <c r="L1096" t="s">
        <v>334</v>
      </c>
      <c r="M1096" t="s">
        <v>354</v>
      </c>
      <c r="N1096" t="s">
        <v>355</v>
      </c>
      <c r="O1096" t="s">
        <v>122</v>
      </c>
      <c r="P1096" t="s">
        <v>375</v>
      </c>
      <c r="Q1096" t="s">
        <v>40</v>
      </c>
      <c r="R1096" t="s">
        <v>376</v>
      </c>
      <c r="S1096" t="s">
        <v>42</v>
      </c>
      <c r="T1096" t="s">
        <v>43</v>
      </c>
      <c r="U1096" t="s">
        <v>5221</v>
      </c>
      <c r="V1096">
        <v>6000000</v>
      </c>
      <c r="W1096">
        <v>0</v>
      </c>
      <c r="Y1096">
        <v>0</v>
      </c>
      <c r="Z1096">
        <v>0</v>
      </c>
      <c r="AA1096">
        <v>0</v>
      </c>
      <c r="AB1096">
        <v>6000000</v>
      </c>
      <c r="AC1096" t="s">
        <v>5214</v>
      </c>
      <c r="AD1096" t="s">
        <v>5215</v>
      </c>
      <c r="AE1096" t="s">
        <v>5222</v>
      </c>
      <c r="AF1096" t="s">
        <v>5223</v>
      </c>
      <c r="AG1096" t="s">
        <v>98</v>
      </c>
      <c r="AH1096" t="s">
        <v>168</v>
      </c>
      <c r="AI1096" t="s">
        <v>208</v>
      </c>
      <c r="AJ1096" t="s">
        <v>1311</v>
      </c>
      <c r="AK1096" t="s">
        <v>1312</v>
      </c>
      <c r="AL1096" t="s">
        <v>1313</v>
      </c>
      <c r="AM1096" t="s">
        <v>1314</v>
      </c>
    </row>
    <row r="1097" spans="1:39" x14ac:dyDescent="0.3">
      <c r="A1097" t="s">
        <v>24</v>
      </c>
      <c r="B1097" t="s">
        <v>25</v>
      </c>
      <c r="C1097" t="s">
        <v>26</v>
      </c>
      <c r="D1097" t="s">
        <v>27</v>
      </c>
      <c r="E1097" t="s">
        <v>28</v>
      </c>
      <c r="F1097" t="s">
        <v>29</v>
      </c>
      <c r="G1097" t="s">
        <v>115</v>
      </c>
      <c r="H1097" t="s">
        <v>116</v>
      </c>
      <c r="I1097" t="s">
        <v>117</v>
      </c>
      <c r="J1097" t="s">
        <v>118</v>
      </c>
      <c r="K1097" t="s">
        <v>333</v>
      </c>
      <c r="L1097" t="s">
        <v>334</v>
      </c>
      <c r="M1097" t="s">
        <v>354</v>
      </c>
      <c r="N1097" t="s">
        <v>355</v>
      </c>
      <c r="O1097" t="s">
        <v>122</v>
      </c>
      <c r="P1097" t="s">
        <v>375</v>
      </c>
      <c r="Q1097" t="s">
        <v>40</v>
      </c>
      <c r="R1097" t="s">
        <v>376</v>
      </c>
      <c r="S1097" t="s">
        <v>42</v>
      </c>
      <c r="T1097" t="s">
        <v>43</v>
      </c>
      <c r="U1097" t="s">
        <v>5224</v>
      </c>
      <c r="V1097">
        <v>4000000</v>
      </c>
      <c r="W1097">
        <v>0</v>
      </c>
      <c r="Y1097">
        <v>0</v>
      </c>
      <c r="Z1097">
        <v>0</v>
      </c>
      <c r="AA1097">
        <v>0</v>
      </c>
      <c r="AB1097">
        <v>4000000</v>
      </c>
      <c r="AC1097" t="s">
        <v>5214</v>
      </c>
      <c r="AD1097" t="s">
        <v>5215</v>
      </c>
      <c r="AE1097" t="s">
        <v>5225</v>
      </c>
      <c r="AF1097" t="s">
        <v>5226</v>
      </c>
      <c r="AG1097" t="s">
        <v>98</v>
      </c>
      <c r="AH1097" t="s">
        <v>168</v>
      </c>
      <c r="AI1097" t="s">
        <v>208</v>
      </c>
      <c r="AJ1097" t="s">
        <v>1311</v>
      </c>
      <c r="AK1097" t="s">
        <v>1312</v>
      </c>
      <c r="AL1097" t="s">
        <v>1313</v>
      </c>
      <c r="AM1097" t="s">
        <v>1314</v>
      </c>
    </row>
    <row r="1098" spans="1:39" x14ac:dyDescent="0.3">
      <c r="A1098" t="s">
        <v>24</v>
      </c>
      <c r="B1098" t="s">
        <v>25</v>
      </c>
      <c r="C1098" t="s">
        <v>26</v>
      </c>
      <c r="D1098" t="s">
        <v>27</v>
      </c>
      <c r="E1098" t="s">
        <v>28</v>
      </c>
      <c r="F1098" t="s">
        <v>29</v>
      </c>
      <c r="G1098" t="s">
        <v>115</v>
      </c>
      <c r="H1098" t="s">
        <v>116</v>
      </c>
      <c r="I1098" t="s">
        <v>117</v>
      </c>
      <c r="J1098" t="s">
        <v>118</v>
      </c>
      <c r="K1098" t="s">
        <v>333</v>
      </c>
      <c r="L1098" t="s">
        <v>334</v>
      </c>
      <c r="M1098" t="s">
        <v>354</v>
      </c>
      <c r="N1098" t="s">
        <v>355</v>
      </c>
      <c r="O1098" t="s">
        <v>122</v>
      </c>
      <c r="P1098" t="s">
        <v>375</v>
      </c>
      <c r="Q1098" t="s">
        <v>40</v>
      </c>
      <c r="R1098" t="s">
        <v>376</v>
      </c>
      <c r="S1098" t="s">
        <v>42</v>
      </c>
      <c r="T1098" t="s">
        <v>43</v>
      </c>
      <c r="U1098" t="s">
        <v>5227</v>
      </c>
      <c r="V1098">
        <v>3000000</v>
      </c>
      <c r="W1098">
        <v>0</v>
      </c>
      <c r="Y1098">
        <v>0</v>
      </c>
      <c r="Z1098">
        <v>0</v>
      </c>
      <c r="AA1098">
        <v>0</v>
      </c>
      <c r="AB1098">
        <v>3000000</v>
      </c>
      <c r="AC1098" t="s">
        <v>5214</v>
      </c>
      <c r="AD1098" t="s">
        <v>5215</v>
      </c>
      <c r="AE1098" t="s">
        <v>5228</v>
      </c>
      <c r="AF1098" t="s">
        <v>5229</v>
      </c>
      <c r="AG1098" t="s">
        <v>98</v>
      </c>
      <c r="AH1098" t="s">
        <v>168</v>
      </c>
      <c r="AI1098" t="s">
        <v>208</v>
      </c>
      <c r="AJ1098" t="s">
        <v>1311</v>
      </c>
      <c r="AK1098" t="s">
        <v>1312</v>
      </c>
      <c r="AL1098" t="s">
        <v>1313</v>
      </c>
      <c r="AM1098" t="s">
        <v>1314</v>
      </c>
    </row>
    <row r="1099" spans="1:39" x14ac:dyDescent="0.3">
      <c r="A1099" t="s">
        <v>24</v>
      </c>
      <c r="B1099" t="s">
        <v>25</v>
      </c>
      <c r="C1099" t="s">
        <v>26</v>
      </c>
      <c r="D1099" t="s">
        <v>27</v>
      </c>
      <c r="E1099" t="s">
        <v>28</v>
      </c>
      <c r="F1099" t="s">
        <v>29</v>
      </c>
      <c r="G1099" t="s">
        <v>115</v>
      </c>
      <c r="H1099" t="s">
        <v>116</v>
      </c>
      <c r="I1099" t="s">
        <v>117</v>
      </c>
      <c r="J1099" t="s">
        <v>118</v>
      </c>
      <c r="K1099" t="s">
        <v>333</v>
      </c>
      <c r="L1099" t="s">
        <v>334</v>
      </c>
      <c r="M1099" t="s">
        <v>354</v>
      </c>
      <c r="N1099" t="s">
        <v>355</v>
      </c>
      <c r="O1099" t="s">
        <v>122</v>
      </c>
      <c r="P1099" t="s">
        <v>375</v>
      </c>
      <c r="Q1099" t="s">
        <v>40</v>
      </c>
      <c r="R1099" t="s">
        <v>376</v>
      </c>
      <c r="S1099" t="s">
        <v>83</v>
      </c>
      <c r="T1099" t="s">
        <v>84</v>
      </c>
      <c r="U1099" t="s">
        <v>5230</v>
      </c>
      <c r="V1099">
        <v>1000000</v>
      </c>
      <c r="W1099">
        <v>0</v>
      </c>
      <c r="Y1099">
        <v>373682</v>
      </c>
      <c r="Z1099">
        <v>373682</v>
      </c>
      <c r="AA1099">
        <v>0.37368200000000001</v>
      </c>
      <c r="AB1099">
        <v>626318</v>
      </c>
      <c r="AC1099" t="s">
        <v>5214</v>
      </c>
      <c r="AD1099" t="s">
        <v>5231</v>
      </c>
      <c r="AE1099" t="s">
        <v>5232</v>
      </c>
      <c r="AF1099" t="s">
        <v>5233</v>
      </c>
      <c r="AG1099" t="s">
        <v>98</v>
      </c>
      <c r="AH1099" t="s">
        <v>168</v>
      </c>
      <c r="AI1099" t="s">
        <v>208</v>
      </c>
      <c r="AJ1099" t="s">
        <v>1311</v>
      </c>
      <c r="AK1099" t="s">
        <v>1312</v>
      </c>
      <c r="AL1099" t="s">
        <v>1485</v>
      </c>
      <c r="AM1099" t="s">
        <v>1314</v>
      </c>
    </row>
    <row r="1100" spans="1:39" x14ac:dyDescent="0.3">
      <c r="A1100" t="s">
        <v>24</v>
      </c>
      <c r="B1100" t="s">
        <v>25</v>
      </c>
      <c r="C1100" t="s">
        <v>26</v>
      </c>
      <c r="D1100" t="s">
        <v>27</v>
      </c>
      <c r="E1100" t="s">
        <v>28</v>
      </c>
      <c r="F1100" t="s">
        <v>29</v>
      </c>
      <c r="G1100" t="s">
        <v>115</v>
      </c>
      <c r="H1100" t="s">
        <v>116</v>
      </c>
      <c r="I1100" t="s">
        <v>117</v>
      </c>
      <c r="J1100" t="s">
        <v>118</v>
      </c>
      <c r="K1100" t="s">
        <v>333</v>
      </c>
      <c r="L1100" t="s">
        <v>334</v>
      </c>
      <c r="M1100" t="s">
        <v>354</v>
      </c>
      <c r="N1100" t="s">
        <v>355</v>
      </c>
      <c r="O1100" t="s">
        <v>122</v>
      </c>
      <c r="P1100" t="s">
        <v>375</v>
      </c>
      <c r="Q1100" t="s">
        <v>40</v>
      </c>
      <c r="R1100" t="s">
        <v>376</v>
      </c>
      <c r="S1100" t="s">
        <v>47</v>
      </c>
      <c r="T1100" t="s">
        <v>48</v>
      </c>
      <c r="U1100" t="s">
        <v>5234</v>
      </c>
      <c r="V1100">
        <v>109075000</v>
      </c>
      <c r="W1100">
        <v>0</v>
      </c>
      <c r="Y1100">
        <v>0</v>
      </c>
      <c r="Z1100">
        <v>0</v>
      </c>
      <c r="AA1100">
        <v>0</v>
      </c>
      <c r="AB1100">
        <v>109075000</v>
      </c>
      <c r="AC1100" t="s">
        <v>5214</v>
      </c>
      <c r="AD1100" t="s">
        <v>5235</v>
      </c>
      <c r="AE1100" t="s">
        <v>5236</v>
      </c>
      <c r="AF1100" t="s">
        <v>5237</v>
      </c>
      <c r="AG1100" t="s">
        <v>98</v>
      </c>
      <c r="AH1100" t="s">
        <v>168</v>
      </c>
      <c r="AI1100" t="s">
        <v>208</v>
      </c>
      <c r="AJ1100" t="s">
        <v>1311</v>
      </c>
      <c r="AK1100" t="s">
        <v>1312</v>
      </c>
      <c r="AL1100" t="s">
        <v>1336</v>
      </c>
      <c r="AM1100" t="s">
        <v>1314</v>
      </c>
    </row>
    <row r="1101" spans="1:39" x14ac:dyDescent="0.3">
      <c r="A1101" t="s">
        <v>24</v>
      </c>
      <c r="B1101" t="s">
        <v>25</v>
      </c>
      <c r="C1101" t="s">
        <v>26</v>
      </c>
      <c r="D1101" t="s">
        <v>27</v>
      </c>
      <c r="E1101" t="s">
        <v>28</v>
      </c>
      <c r="F1101" t="s">
        <v>29</v>
      </c>
      <c r="G1101" t="s">
        <v>115</v>
      </c>
      <c r="H1101" t="s">
        <v>116</v>
      </c>
      <c r="I1101" t="s">
        <v>117</v>
      </c>
      <c r="J1101" t="s">
        <v>118</v>
      </c>
      <c r="K1101" t="s">
        <v>333</v>
      </c>
      <c r="L1101" t="s">
        <v>334</v>
      </c>
      <c r="M1101" t="s">
        <v>354</v>
      </c>
      <c r="N1101" t="s">
        <v>355</v>
      </c>
      <c r="O1101" t="s">
        <v>122</v>
      </c>
      <c r="P1101" t="s">
        <v>375</v>
      </c>
      <c r="Q1101" t="s">
        <v>51</v>
      </c>
      <c r="R1101" t="s">
        <v>377</v>
      </c>
      <c r="S1101" t="s">
        <v>42</v>
      </c>
      <c r="T1101" t="s">
        <v>43</v>
      </c>
      <c r="U1101" t="s">
        <v>5238</v>
      </c>
      <c r="V1101">
        <v>13500000</v>
      </c>
      <c r="W1101">
        <v>0</v>
      </c>
      <c r="Y1101">
        <v>0</v>
      </c>
      <c r="Z1101">
        <v>0</v>
      </c>
      <c r="AA1101">
        <v>0</v>
      </c>
      <c r="AB1101">
        <v>13500000</v>
      </c>
      <c r="AC1101" t="s">
        <v>5239</v>
      </c>
      <c r="AD1101" t="s">
        <v>5240</v>
      </c>
      <c r="AE1101" t="s">
        <v>5241</v>
      </c>
      <c r="AF1101" t="s">
        <v>5242</v>
      </c>
      <c r="AG1101" t="s">
        <v>98</v>
      </c>
      <c r="AH1101" t="s">
        <v>168</v>
      </c>
      <c r="AI1101" t="s">
        <v>208</v>
      </c>
      <c r="AJ1101" t="s">
        <v>1311</v>
      </c>
      <c r="AK1101" t="s">
        <v>1312</v>
      </c>
      <c r="AL1101" t="s">
        <v>1313</v>
      </c>
      <c r="AM1101" t="s">
        <v>1314</v>
      </c>
    </row>
    <row r="1102" spans="1:39" x14ac:dyDescent="0.3">
      <c r="A1102" t="s">
        <v>24</v>
      </c>
      <c r="B1102" t="s">
        <v>25</v>
      </c>
      <c r="C1102" t="s">
        <v>26</v>
      </c>
      <c r="D1102" t="s">
        <v>27</v>
      </c>
      <c r="E1102" t="s">
        <v>28</v>
      </c>
      <c r="F1102" t="s">
        <v>29</v>
      </c>
      <c r="G1102" t="s">
        <v>115</v>
      </c>
      <c r="H1102" t="s">
        <v>116</v>
      </c>
      <c r="I1102" t="s">
        <v>117</v>
      </c>
      <c r="J1102" t="s">
        <v>118</v>
      </c>
      <c r="K1102" t="s">
        <v>333</v>
      </c>
      <c r="L1102" t="s">
        <v>334</v>
      </c>
      <c r="M1102" t="s">
        <v>354</v>
      </c>
      <c r="N1102" t="s">
        <v>355</v>
      </c>
      <c r="O1102" t="s">
        <v>122</v>
      </c>
      <c r="P1102" t="s">
        <v>375</v>
      </c>
      <c r="Q1102" t="s">
        <v>51</v>
      </c>
      <c r="R1102" t="s">
        <v>377</v>
      </c>
      <c r="S1102" t="s">
        <v>42</v>
      </c>
      <c r="T1102" t="s">
        <v>43</v>
      </c>
      <c r="U1102" t="s">
        <v>5243</v>
      </c>
      <c r="V1102">
        <v>6000000</v>
      </c>
      <c r="W1102">
        <v>0</v>
      </c>
      <c r="Y1102">
        <v>0</v>
      </c>
      <c r="Z1102">
        <v>0</v>
      </c>
      <c r="AA1102">
        <v>0</v>
      </c>
      <c r="AB1102">
        <v>6000000</v>
      </c>
      <c r="AC1102" t="s">
        <v>5239</v>
      </c>
      <c r="AD1102" t="s">
        <v>5240</v>
      </c>
      <c r="AE1102" t="s">
        <v>5244</v>
      </c>
      <c r="AF1102" t="s">
        <v>5245</v>
      </c>
      <c r="AG1102" t="s">
        <v>98</v>
      </c>
      <c r="AH1102" t="s">
        <v>168</v>
      </c>
      <c r="AI1102" t="s">
        <v>208</v>
      </c>
      <c r="AJ1102" t="s">
        <v>1311</v>
      </c>
      <c r="AK1102" t="s">
        <v>1312</v>
      </c>
      <c r="AL1102" t="s">
        <v>1313</v>
      </c>
      <c r="AM1102" t="s">
        <v>1314</v>
      </c>
    </row>
    <row r="1103" spans="1:39" x14ac:dyDescent="0.3">
      <c r="A1103" t="s">
        <v>24</v>
      </c>
      <c r="B1103" t="s">
        <v>25</v>
      </c>
      <c r="C1103" t="s">
        <v>26</v>
      </c>
      <c r="D1103" t="s">
        <v>27</v>
      </c>
      <c r="E1103" t="s">
        <v>28</v>
      </c>
      <c r="F1103" t="s">
        <v>29</v>
      </c>
      <c r="G1103" t="s">
        <v>115</v>
      </c>
      <c r="H1103" t="s">
        <v>116</v>
      </c>
      <c r="I1103" t="s">
        <v>117</v>
      </c>
      <c r="J1103" t="s">
        <v>118</v>
      </c>
      <c r="K1103" t="s">
        <v>333</v>
      </c>
      <c r="L1103" t="s">
        <v>334</v>
      </c>
      <c r="M1103" t="s">
        <v>354</v>
      </c>
      <c r="N1103" t="s">
        <v>355</v>
      </c>
      <c r="O1103" t="s">
        <v>122</v>
      </c>
      <c r="P1103" t="s">
        <v>375</v>
      </c>
      <c r="Q1103" t="s">
        <v>51</v>
      </c>
      <c r="R1103" t="s">
        <v>377</v>
      </c>
      <c r="S1103" t="s">
        <v>42</v>
      </c>
      <c r="T1103" t="s">
        <v>43</v>
      </c>
      <c r="U1103" t="s">
        <v>5246</v>
      </c>
      <c r="V1103">
        <v>6000000</v>
      </c>
      <c r="W1103">
        <v>0</v>
      </c>
      <c r="Y1103">
        <v>0</v>
      </c>
      <c r="Z1103">
        <v>0</v>
      </c>
      <c r="AA1103">
        <v>0</v>
      </c>
      <c r="AB1103">
        <v>6000000</v>
      </c>
      <c r="AC1103" t="s">
        <v>5239</v>
      </c>
      <c r="AD1103" t="s">
        <v>5240</v>
      </c>
      <c r="AE1103" t="s">
        <v>5247</v>
      </c>
      <c r="AF1103" t="s">
        <v>5248</v>
      </c>
      <c r="AG1103" t="s">
        <v>98</v>
      </c>
      <c r="AH1103" t="s">
        <v>168</v>
      </c>
      <c r="AI1103" t="s">
        <v>208</v>
      </c>
      <c r="AJ1103" t="s">
        <v>1311</v>
      </c>
      <c r="AK1103" t="s">
        <v>1312</v>
      </c>
      <c r="AL1103" t="s">
        <v>1313</v>
      </c>
      <c r="AM1103" t="s">
        <v>1314</v>
      </c>
    </row>
    <row r="1104" spans="1:39" x14ac:dyDescent="0.3">
      <c r="A1104" t="s">
        <v>24</v>
      </c>
      <c r="B1104" t="s">
        <v>25</v>
      </c>
      <c r="C1104" t="s">
        <v>26</v>
      </c>
      <c r="D1104" t="s">
        <v>27</v>
      </c>
      <c r="E1104" t="s">
        <v>28</v>
      </c>
      <c r="F1104" t="s">
        <v>29</v>
      </c>
      <c r="G1104" t="s">
        <v>115</v>
      </c>
      <c r="H1104" t="s">
        <v>116</v>
      </c>
      <c r="I1104" t="s">
        <v>117</v>
      </c>
      <c r="J1104" t="s">
        <v>118</v>
      </c>
      <c r="K1104" t="s">
        <v>333</v>
      </c>
      <c r="L1104" t="s">
        <v>334</v>
      </c>
      <c r="M1104" t="s">
        <v>354</v>
      </c>
      <c r="N1104" t="s">
        <v>355</v>
      </c>
      <c r="O1104" t="s">
        <v>122</v>
      </c>
      <c r="P1104" t="s">
        <v>375</v>
      </c>
      <c r="Q1104" t="s">
        <v>51</v>
      </c>
      <c r="R1104" t="s">
        <v>377</v>
      </c>
      <c r="S1104" t="s">
        <v>42</v>
      </c>
      <c r="T1104" t="s">
        <v>43</v>
      </c>
      <c r="U1104" t="s">
        <v>5249</v>
      </c>
      <c r="V1104">
        <v>4000000</v>
      </c>
      <c r="W1104">
        <v>0</v>
      </c>
      <c r="Y1104">
        <v>0</v>
      </c>
      <c r="Z1104">
        <v>0</v>
      </c>
      <c r="AA1104">
        <v>0</v>
      </c>
      <c r="AB1104">
        <v>4000000</v>
      </c>
      <c r="AC1104" t="s">
        <v>5239</v>
      </c>
      <c r="AD1104" t="s">
        <v>5240</v>
      </c>
      <c r="AE1104" t="s">
        <v>5250</v>
      </c>
      <c r="AF1104" t="s">
        <v>5251</v>
      </c>
      <c r="AG1104" t="s">
        <v>98</v>
      </c>
      <c r="AH1104" t="s">
        <v>168</v>
      </c>
      <c r="AI1104" t="s">
        <v>208</v>
      </c>
      <c r="AJ1104" t="s">
        <v>1311</v>
      </c>
      <c r="AK1104" t="s">
        <v>1312</v>
      </c>
      <c r="AL1104" t="s">
        <v>1313</v>
      </c>
      <c r="AM1104" t="s">
        <v>1314</v>
      </c>
    </row>
    <row r="1105" spans="1:39" x14ac:dyDescent="0.3">
      <c r="A1105" t="s">
        <v>24</v>
      </c>
      <c r="B1105" t="s">
        <v>25</v>
      </c>
      <c r="C1105" t="s">
        <v>26</v>
      </c>
      <c r="D1105" t="s">
        <v>27</v>
      </c>
      <c r="E1105" t="s">
        <v>28</v>
      </c>
      <c r="F1105" t="s">
        <v>29</v>
      </c>
      <c r="G1105" t="s">
        <v>115</v>
      </c>
      <c r="H1105" t="s">
        <v>116</v>
      </c>
      <c r="I1105" t="s">
        <v>117</v>
      </c>
      <c r="J1105" t="s">
        <v>118</v>
      </c>
      <c r="K1105" t="s">
        <v>333</v>
      </c>
      <c r="L1105" t="s">
        <v>334</v>
      </c>
      <c r="M1105" t="s">
        <v>354</v>
      </c>
      <c r="N1105" t="s">
        <v>355</v>
      </c>
      <c r="O1105" t="s">
        <v>122</v>
      </c>
      <c r="P1105" t="s">
        <v>375</v>
      </c>
      <c r="Q1105" t="s">
        <v>51</v>
      </c>
      <c r="R1105" t="s">
        <v>377</v>
      </c>
      <c r="S1105" t="s">
        <v>42</v>
      </c>
      <c r="T1105" t="s">
        <v>43</v>
      </c>
      <c r="U1105" t="s">
        <v>5252</v>
      </c>
      <c r="V1105">
        <v>4000000</v>
      </c>
      <c r="W1105">
        <v>0</v>
      </c>
      <c r="Y1105">
        <v>0</v>
      </c>
      <c r="Z1105">
        <v>0</v>
      </c>
      <c r="AA1105">
        <v>0</v>
      </c>
      <c r="AB1105">
        <v>4000000</v>
      </c>
      <c r="AC1105" t="s">
        <v>5239</v>
      </c>
      <c r="AD1105" t="s">
        <v>5240</v>
      </c>
      <c r="AE1105" t="s">
        <v>5253</v>
      </c>
      <c r="AF1105" t="s">
        <v>5254</v>
      </c>
      <c r="AG1105" t="s">
        <v>98</v>
      </c>
      <c r="AH1105" t="s">
        <v>168</v>
      </c>
      <c r="AI1105" t="s">
        <v>208</v>
      </c>
      <c r="AJ1105" t="s">
        <v>1311</v>
      </c>
      <c r="AK1105" t="s">
        <v>1312</v>
      </c>
      <c r="AL1105" t="s">
        <v>1313</v>
      </c>
      <c r="AM1105" t="s">
        <v>1314</v>
      </c>
    </row>
    <row r="1106" spans="1:39" x14ac:dyDescent="0.3">
      <c r="A1106" t="s">
        <v>24</v>
      </c>
      <c r="B1106" t="s">
        <v>25</v>
      </c>
      <c r="C1106" t="s">
        <v>26</v>
      </c>
      <c r="D1106" t="s">
        <v>27</v>
      </c>
      <c r="E1106" t="s">
        <v>28</v>
      </c>
      <c r="F1106" t="s">
        <v>29</v>
      </c>
      <c r="G1106" t="s">
        <v>115</v>
      </c>
      <c r="H1106" t="s">
        <v>116</v>
      </c>
      <c r="I1106" t="s">
        <v>117</v>
      </c>
      <c r="J1106" t="s">
        <v>118</v>
      </c>
      <c r="K1106" t="s">
        <v>333</v>
      </c>
      <c r="L1106" t="s">
        <v>334</v>
      </c>
      <c r="M1106" t="s">
        <v>354</v>
      </c>
      <c r="N1106" t="s">
        <v>355</v>
      </c>
      <c r="O1106" t="s">
        <v>122</v>
      </c>
      <c r="P1106" t="s">
        <v>375</v>
      </c>
      <c r="Q1106" t="s">
        <v>51</v>
      </c>
      <c r="R1106" t="s">
        <v>377</v>
      </c>
      <c r="S1106" t="s">
        <v>83</v>
      </c>
      <c r="T1106" t="s">
        <v>84</v>
      </c>
      <c r="U1106" t="s">
        <v>5255</v>
      </c>
      <c r="V1106">
        <v>1000000</v>
      </c>
      <c r="W1106">
        <v>0</v>
      </c>
      <c r="Y1106">
        <v>0</v>
      </c>
      <c r="Z1106">
        <v>0</v>
      </c>
      <c r="AA1106">
        <v>0</v>
      </c>
      <c r="AB1106">
        <v>1000000</v>
      </c>
      <c r="AC1106" t="s">
        <v>5239</v>
      </c>
      <c r="AD1106" t="s">
        <v>5256</v>
      </c>
      <c r="AE1106" t="s">
        <v>5257</v>
      </c>
      <c r="AF1106" t="s">
        <v>5258</v>
      </c>
      <c r="AG1106" t="s">
        <v>98</v>
      </c>
      <c r="AH1106" t="s">
        <v>168</v>
      </c>
      <c r="AI1106" t="s">
        <v>208</v>
      </c>
      <c r="AJ1106" t="s">
        <v>1311</v>
      </c>
      <c r="AK1106" t="s">
        <v>1312</v>
      </c>
      <c r="AL1106" t="s">
        <v>1485</v>
      </c>
      <c r="AM1106" t="s">
        <v>1314</v>
      </c>
    </row>
    <row r="1107" spans="1:39" x14ac:dyDescent="0.3">
      <c r="A1107" t="s">
        <v>24</v>
      </c>
      <c r="B1107" t="s">
        <v>25</v>
      </c>
      <c r="C1107" t="s">
        <v>26</v>
      </c>
      <c r="D1107" t="s">
        <v>27</v>
      </c>
      <c r="E1107" t="s">
        <v>28</v>
      </c>
      <c r="F1107" t="s">
        <v>29</v>
      </c>
      <c r="G1107" t="s">
        <v>115</v>
      </c>
      <c r="H1107" t="s">
        <v>116</v>
      </c>
      <c r="I1107" t="s">
        <v>117</v>
      </c>
      <c r="J1107" t="s">
        <v>118</v>
      </c>
      <c r="K1107" t="s">
        <v>333</v>
      </c>
      <c r="L1107" t="s">
        <v>334</v>
      </c>
      <c r="M1107" t="s">
        <v>354</v>
      </c>
      <c r="N1107" t="s">
        <v>355</v>
      </c>
      <c r="O1107" t="s">
        <v>122</v>
      </c>
      <c r="P1107" t="s">
        <v>375</v>
      </c>
      <c r="Q1107" t="s">
        <v>51</v>
      </c>
      <c r="R1107" t="s">
        <v>377</v>
      </c>
      <c r="S1107" t="s">
        <v>83</v>
      </c>
      <c r="T1107" t="s">
        <v>84</v>
      </c>
      <c r="U1107" t="s">
        <v>5259</v>
      </c>
      <c r="V1107">
        <v>30000000</v>
      </c>
      <c r="W1107">
        <v>0</v>
      </c>
      <c r="Y1107">
        <v>0</v>
      </c>
      <c r="Z1107">
        <v>0</v>
      </c>
      <c r="AA1107">
        <v>0</v>
      </c>
      <c r="AB1107">
        <v>30000000</v>
      </c>
      <c r="AC1107" t="s">
        <v>5239</v>
      </c>
      <c r="AD1107" t="s">
        <v>5256</v>
      </c>
      <c r="AE1107" t="s">
        <v>5260</v>
      </c>
      <c r="AF1107" t="s">
        <v>5261</v>
      </c>
      <c r="AG1107" t="s">
        <v>98</v>
      </c>
      <c r="AH1107" t="s">
        <v>168</v>
      </c>
      <c r="AI1107" t="s">
        <v>208</v>
      </c>
      <c r="AJ1107" t="s">
        <v>1311</v>
      </c>
      <c r="AK1107" t="s">
        <v>1312</v>
      </c>
      <c r="AL1107" t="s">
        <v>1485</v>
      </c>
      <c r="AM1107" t="s">
        <v>1314</v>
      </c>
    </row>
    <row r="1108" spans="1:39" x14ac:dyDescent="0.3">
      <c r="A1108" t="s">
        <v>24</v>
      </c>
      <c r="B1108" t="s">
        <v>25</v>
      </c>
      <c r="C1108" t="s">
        <v>26</v>
      </c>
      <c r="D1108" t="s">
        <v>27</v>
      </c>
      <c r="E1108" t="s">
        <v>28</v>
      </c>
      <c r="F1108" t="s">
        <v>29</v>
      </c>
      <c r="G1108" t="s">
        <v>115</v>
      </c>
      <c r="H1108" t="s">
        <v>116</v>
      </c>
      <c r="I1108" t="s">
        <v>117</v>
      </c>
      <c r="J1108" t="s">
        <v>118</v>
      </c>
      <c r="K1108" t="s">
        <v>333</v>
      </c>
      <c r="L1108" t="s">
        <v>334</v>
      </c>
      <c r="M1108" t="s">
        <v>354</v>
      </c>
      <c r="N1108" t="s">
        <v>355</v>
      </c>
      <c r="O1108" t="s">
        <v>122</v>
      </c>
      <c r="P1108" t="s">
        <v>375</v>
      </c>
      <c r="Q1108" t="s">
        <v>51</v>
      </c>
      <c r="R1108" t="s">
        <v>377</v>
      </c>
      <c r="S1108" t="s">
        <v>45</v>
      </c>
      <c r="T1108" t="s">
        <v>46</v>
      </c>
      <c r="U1108" t="s">
        <v>5262</v>
      </c>
      <c r="V1108">
        <v>10000000</v>
      </c>
      <c r="W1108">
        <v>0</v>
      </c>
      <c r="Y1108">
        <v>0</v>
      </c>
      <c r="Z1108">
        <v>0</v>
      </c>
      <c r="AA1108">
        <v>0</v>
      </c>
      <c r="AB1108">
        <v>10000000</v>
      </c>
      <c r="AC1108" t="s">
        <v>5239</v>
      </c>
      <c r="AD1108" t="s">
        <v>5263</v>
      </c>
      <c r="AE1108" t="s">
        <v>5264</v>
      </c>
      <c r="AF1108" t="s">
        <v>5265</v>
      </c>
      <c r="AG1108" t="s">
        <v>98</v>
      </c>
      <c r="AH1108" t="s">
        <v>168</v>
      </c>
      <c r="AI1108" t="s">
        <v>208</v>
      </c>
      <c r="AJ1108" t="s">
        <v>1311</v>
      </c>
      <c r="AK1108" t="s">
        <v>1312</v>
      </c>
      <c r="AL1108" t="s">
        <v>1331</v>
      </c>
      <c r="AM1108" t="s">
        <v>1314</v>
      </c>
    </row>
    <row r="1109" spans="1:39" x14ac:dyDescent="0.3">
      <c r="A1109" t="s">
        <v>24</v>
      </c>
      <c r="B1109" t="s">
        <v>25</v>
      </c>
      <c r="C1109" t="s">
        <v>26</v>
      </c>
      <c r="D1109" t="s">
        <v>27</v>
      </c>
      <c r="E1109" t="s">
        <v>28</v>
      </c>
      <c r="F1109" t="s">
        <v>29</v>
      </c>
      <c r="G1109" t="s">
        <v>115</v>
      </c>
      <c r="H1109" t="s">
        <v>116</v>
      </c>
      <c r="I1109" t="s">
        <v>117</v>
      </c>
      <c r="J1109" t="s">
        <v>118</v>
      </c>
      <c r="K1109" t="s">
        <v>333</v>
      </c>
      <c r="L1109" t="s">
        <v>334</v>
      </c>
      <c r="M1109" t="s">
        <v>354</v>
      </c>
      <c r="N1109" t="s">
        <v>355</v>
      </c>
      <c r="O1109" t="s">
        <v>122</v>
      </c>
      <c r="P1109" t="s">
        <v>375</v>
      </c>
      <c r="Q1109" t="s">
        <v>51</v>
      </c>
      <c r="R1109" t="s">
        <v>377</v>
      </c>
      <c r="S1109" t="s">
        <v>47</v>
      </c>
      <c r="T1109" t="s">
        <v>48</v>
      </c>
      <c r="U1109" t="s">
        <v>5266</v>
      </c>
      <c r="V1109">
        <v>114306000</v>
      </c>
      <c r="W1109">
        <v>0</v>
      </c>
      <c r="Y1109">
        <v>0</v>
      </c>
      <c r="Z1109">
        <v>0</v>
      </c>
      <c r="AA1109">
        <v>0</v>
      </c>
      <c r="AB1109">
        <v>114306000</v>
      </c>
      <c r="AC1109" t="s">
        <v>5239</v>
      </c>
      <c r="AD1109" t="s">
        <v>5267</v>
      </c>
      <c r="AE1109" t="s">
        <v>5268</v>
      </c>
      <c r="AF1109" t="s">
        <v>5269</v>
      </c>
      <c r="AG1109" t="s">
        <v>98</v>
      </c>
      <c r="AH1109" t="s">
        <v>168</v>
      </c>
      <c r="AI1109" t="s">
        <v>208</v>
      </c>
      <c r="AJ1109" t="s">
        <v>1311</v>
      </c>
      <c r="AK1109" t="s">
        <v>1312</v>
      </c>
      <c r="AL1109" t="s">
        <v>1336</v>
      </c>
      <c r="AM1109" t="s">
        <v>1314</v>
      </c>
    </row>
    <row r="1110" spans="1:39" x14ac:dyDescent="0.3">
      <c r="A1110" t="s">
        <v>24</v>
      </c>
      <c r="B1110" t="s">
        <v>25</v>
      </c>
      <c r="C1110" t="s">
        <v>26</v>
      </c>
      <c r="D1110" t="s">
        <v>27</v>
      </c>
      <c r="E1110" t="s">
        <v>28</v>
      </c>
      <c r="F1110" t="s">
        <v>29</v>
      </c>
      <c r="G1110" t="s">
        <v>115</v>
      </c>
      <c r="H1110" t="s">
        <v>116</v>
      </c>
      <c r="I1110" t="s">
        <v>117</v>
      </c>
      <c r="J1110" t="s">
        <v>118</v>
      </c>
      <c r="K1110" t="s">
        <v>333</v>
      </c>
      <c r="L1110" t="s">
        <v>334</v>
      </c>
      <c r="M1110" t="s">
        <v>354</v>
      </c>
      <c r="N1110" t="s">
        <v>355</v>
      </c>
      <c r="O1110" t="s">
        <v>122</v>
      </c>
      <c r="P1110" t="s">
        <v>375</v>
      </c>
      <c r="Q1110" t="s">
        <v>53</v>
      </c>
      <c r="R1110" t="s">
        <v>378</v>
      </c>
      <c r="S1110" t="s">
        <v>42</v>
      </c>
      <c r="T1110" t="s">
        <v>43</v>
      </c>
      <c r="U1110" t="s">
        <v>5270</v>
      </c>
      <c r="V1110">
        <v>21000000</v>
      </c>
      <c r="W1110">
        <v>0</v>
      </c>
      <c r="Y1110">
        <v>0</v>
      </c>
      <c r="Z1110">
        <v>0</v>
      </c>
      <c r="AA1110">
        <v>0</v>
      </c>
      <c r="AB1110">
        <v>21000000</v>
      </c>
      <c r="AC1110" t="s">
        <v>5271</v>
      </c>
      <c r="AD1110" t="s">
        <v>5272</v>
      </c>
      <c r="AE1110" t="s">
        <v>5273</v>
      </c>
      <c r="AF1110" t="s">
        <v>5274</v>
      </c>
      <c r="AG1110" t="s">
        <v>98</v>
      </c>
      <c r="AH1110" t="s">
        <v>168</v>
      </c>
      <c r="AI1110" t="s">
        <v>208</v>
      </c>
      <c r="AJ1110" t="s">
        <v>1311</v>
      </c>
      <c r="AK1110" t="s">
        <v>1312</v>
      </c>
      <c r="AL1110" t="s">
        <v>1313</v>
      </c>
      <c r="AM1110" t="s">
        <v>1314</v>
      </c>
    </row>
    <row r="1111" spans="1:39" x14ac:dyDescent="0.3">
      <c r="A1111" t="s">
        <v>24</v>
      </c>
      <c r="B1111" t="s">
        <v>25</v>
      </c>
      <c r="C1111" t="s">
        <v>26</v>
      </c>
      <c r="D1111" t="s">
        <v>27</v>
      </c>
      <c r="E1111" t="s">
        <v>28</v>
      </c>
      <c r="F1111" t="s">
        <v>29</v>
      </c>
      <c r="G1111" t="s">
        <v>115</v>
      </c>
      <c r="H1111" t="s">
        <v>116</v>
      </c>
      <c r="I1111" t="s">
        <v>117</v>
      </c>
      <c r="J1111" t="s">
        <v>118</v>
      </c>
      <c r="K1111" t="s">
        <v>333</v>
      </c>
      <c r="L1111" t="s">
        <v>334</v>
      </c>
      <c r="M1111" t="s">
        <v>354</v>
      </c>
      <c r="N1111" t="s">
        <v>355</v>
      </c>
      <c r="O1111" t="s">
        <v>122</v>
      </c>
      <c r="P1111" t="s">
        <v>375</v>
      </c>
      <c r="Q1111" t="s">
        <v>53</v>
      </c>
      <c r="R1111" t="s">
        <v>378</v>
      </c>
      <c r="S1111" t="s">
        <v>42</v>
      </c>
      <c r="T1111" t="s">
        <v>43</v>
      </c>
      <c r="U1111" t="s">
        <v>5275</v>
      </c>
      <c r="V1111">
        <v>7500000</v>
      </c>
      <c r="W1111">
        <v>0</v>
      </c>
      <c r="Y1111">
        <v>0</v>
      </c>
      <c r="Z1111">
        <v>0</v>
      </c>
      <c r="AA1111">
        <v>0</v>
      </c>
      <c r="AB1111">
        <v>7500000</v>
      </c>
      <c r="AC1111" t="s">
        <v>5271</v>
      </c>
      <c r="AD1111" t="s">
        <v>5272</v>
      </c>
      <c r="AE1111" t="s">
        <v>5276</v>
      </c>
      <c r="AF1111" t="s">
        <v>5277</v>
      </c>
      <c r="AG1111" t="s">
        <v>98</v>
      </c>
      <c r="AH1111" t="s">
        <v>168</v>
      </c>
      <c r="AI1111" t="s">
        <v>208</v>
      </c>
      <c r="AJ1111" t="s">
        <v>1311</v>
      </c>
      <c r="AK1111" t="s">
        <v>1312</v>
      </c>
      <c r="AL1111" t="s">
        <v>1313</v>
      </c>
      <c r="AM1111" t="s">
        <v>1314</v>
      </c>
    </row>
    <row r="1112" spans="1:39" x14ac:dyDescent="0.3">
      <c r="A1112" t="s">
        <v>24</v>
      </c>
      <c r="B1112" t="s">
        <v>25</v>
      </c>
      <c r="C1112" t="s">
        <v>26</v>
      </c>
      <c r="D1112" t="s">
        <v>27</v>
      </c>
      <c r="E1112" t="s">
        <v>28</v>
      </c>
      <c r="F1112" t="s">
        <v>29</v>
      </c>
      <c r="G1112" t="s">
        <v>115</v>
      </c>
      <c r="H1112" t="s">
        <v>116</v>
      </c>
      <c r="I1112" t="s">
        <v>117</v>
      </c>
      <c r="J1112" t="s">
        <v>118</v>
      </c>
      <c r="K1112" t="s">
        <v>333</v>
      </c>
      <c r="L1112" t="s">
        <v>334</v>
      </c>
      <c r="M1112" t="s">
        <v>354</v>
      </c>
      <c r="N1112" t="s">
        <v>355</v>
      </c>
      <c r="O1112" t="s">
        <v>122</v>
      </c>
      <c r="P1112" t="s">
        <v>375</v>
      </c>
      <c r="Q1112" t="s">
        <v>53</v>
      </c>
      <c r="R1112" t="s">
        <v>378</v>
      </c>
      <c r="S1112" t="s">
        <v>42</v>
      </c>
      <c r="T1112" t="s">
        <v>43</v>
      </c>
      <c r="U1112" t="s">
        <v>5278</v>
      </c>
      <c r="V1112">
        <v>6000000</v>
      </c>
      <c r="W1112">
        <v>0</v>
      </c>
      <c r="Y1112">
        <v>0</v>
      </c>
      <c r="Z1112">
        <v>0</v>
      </c>
      <c r="AA1112">
        <v>0</v>
      </c>
      <c r="AB1112">
        <v>6000000</v>
      </c>
      <c r="AC1112" t="s">
        <v>5271</v>
      </c>
      <c r="AD1112" t="s">
        <v>5272</v>
      </c>
      <c r="AE1112" t="s">
        <v>5279</v>
      </c>
      <c r="AF1112" t="s">
        <v>5280</v>
      </c>
      <c r="AG1112" t="s">
        <v>98</v>
      </c>
      <c r="AH1112" t="s">
        <v>168</v>
      </c>
      <c r="AI1112" t="s">
        <v>208</v>
      </c>
      <c r="AJ1112" t="s">
        <v>1311</v>
      </c>
      <c r="AK1112" t="s">
        <v>1312</v>
      </c>
      <c r="AL1112" t="s">
        <v>1313</v>
      </c>
      <c r="AM1112" t="s">
        <v>1314</v>
      </c>
    </row>
    <row r="1113" spans="1:39" x14ac:dyDescent="0.3">
      <c r="A1113" t="s">
        <v>24</v>
      </c>
      <c r="B1113" t="s">
        <v>25</v>
      </c>
      <c r="C1113" t="s">
        <v>26</v>
      </c>
      <c r="D1113" t="s">
        <v>27</v>
      </c>
      <c r="E1113" t="s">
        <v>28</v>
      </c>
      <c r="F1113" t="s">
        <v>29</v>
      </c>
      <c r="G1113" t="s">
        <v>115</v>
      </c>
      <c r="H1113" t="s">
        <v>116</v>
      </c>
      <c r="I1113" t="s">
        <v>117</v>
      </c>
      <c r="J1113" t="s">
        <v>118</v>
      </c>
      <c r="K1113" t="s">
        <v>333</v>
      </c>
      <c r="L1113" t="s">
        <v>334</v>
      </c>
      <c r="M1113" t="s">
        <v>354</v>
      </c>
      <c r="N1113" t="s">
        <v>355</v>
      </c>
      <c r="O1113" t="s">
        <v>122</v>
      </c>
      <c r="P1113" t="s">
        <v>375</v>
      </c>
      <c r="Q1113" t="s">
        <v>53</v>
      </c>
      <c r="R1113" t="s">
        <v>378</v>
      </c>
      <c r="S1113" t="s">
        <v>42</v>
      </c>
      <c r="T1113" t="s">
        <v>43</v>
      </c>
      <c r="U1113" t="s">
        <v>5281</v>
      </c>
      <c r="V1113">
        <v>4000000</v>
      </c>
      <c r="W1113">
        <v>0</v>
      </c>
      <c r="Y1113">
        <v>0</v>
      </c>
      <c r="Z1113">
        <v>0</v>
      </c>
      <c r="AA1113">
        <v>0</v>
      </c>
      <c r="AB1113">
        <v>4000000</v>
      </c>
      <c r="AC1113" t="s">
        <v>5271</v>
      </c>
      <c r="AD1113" t="s">
        <v>5272</v>
      </c>
      <c r="AE1113" t="s">
        <v>5282</v>
      </c>
      <c r="AF1113" t="s">
        <v>5283</v>
      </c>
      <c r="AG1113" t="s">
        <v>98</v>
      </c>
      <c r="AH1113" t="s">
        <v>168</v>
      </c>
      <c r="AI1113" t="s">
        <v>208</v>
      </c>
      <c r="AJ1113" t="s">
        <v>1311</v>
      </c>
      <c r="AK1113" t="s">
        <v>1312</v>
      </c>
      <c r="AL1113" t="s">
        <v>1313</v>
      </c>
      <c r="AM1113" t="s">
        <v>1314</v>
      </c>
    </row>
    <row r="1114" spans="1:39" x14ac:dyDescent="0.3">
      <c r="A1114" t="s">
        <v>24</v>
      </c>
      <c r="B1114" t="s">
        <v>25</v>
      </c>
      <c r="C1114" t="s">
        <v>26</v>
      </c>
      <c r="D1114" t="s">
        <v>27</v>
      </c>
      <c r="E1114" t="s">
        <v>28</v>
      </c>
      <c r="F1114" t="s">
        <v>29</v>
      </c>
      <c r="G1114" t="s">
        <v>115</v>
      </c>
      <c r="H1114" t="s">
        <v>116</v>
      </c>
      <c r="I1114" t="s">
        <v>117</v>
      </c>
      <c r="J1114" t="s">
        <v>118</v>
      </c>
      <c r="K1114" t="s">
        <v>333</v>
      </c>
      <c r="L1114" t="s">
        <v>334</v>
      </c>
      <c r="M1114" t="s">
        <v>354</v>
      </c>
      <c r="N1114" t="s">
        <v>355</v>
      </c>
      <c r="O1114" t="s">
        <v>122</v>
      </c>
      <c r="P1114" t="s">
        <v>375</v>
      </c>
      <c r="Q1114" t="s">
        <v>53</v>
      </c>
      <c r="R1114" t="s">
        <v>378</v>
      </c>
      <c r="S1114" t="s">
        <v>42</v>
      </c>
      <c r="T1114" t="s">
        <v>43</v>
      </c>
      <c r="U1114" t="s">
        <v>5284</v>
      </c>
      <c r="V1114">
        <v>7500000</v>
      </c>
      <c r="W1114">
        <v>0</v>
      </c>
      <c r="Y1114">
        <v>0</v>
      </c>
      <c r="Z1114">
        <v>0</v>
      </c>
      <c r="AA1114">
        <v>0</v>
      </c>
      <c r="AB1114">
        <v>7500000</v>
      </c>
      <c r="AC1114" t="s">
        <v>5271</v>
      </c>
      <c r="AD1114" t="s">
        <v>5272</v>
      </c>
      <c r="AE1114" t="s">
        <v>5285</v>
      </c>
      <c r="AF1114" t="s">
        <v>5286</v>
      </c>
      <c r="AG1114" t="s">
        <v>98</v>
      </c>
      <c r="AH1114" t="s">
        <v>168</v>
      </c>
      <c r="AI1114" t="s">
        <v>208</v>
      </c>
      <c r="AJ1114" t="s">
        <v>1311</v>
      </c>
      <c r="AK1114" t="s">
        <v>1312</v>
      </c>
      <c r="AL1114" t="s">
        <v>1313</v>
      </c>
      <c r="AM1114" t="s">
        <v>1314</v>
      </c>
    </row>
    <row r="1115" spans="1:39" x14ac:dyDescent="0.3">
      <c r="A1115" t="s">
        <v>24</v>
      </c>
      <c r="B1115" t="s">
        <v>25</v>
      </c>
      <c r="C1115" t="s">
        <v>26</v>
      </c>
      <c r="D1115" t="s">
        <v>27</v>
      </c>
      <c r="E1115" t="s">
        <v>28</v>
      </c>
      <c r="F1115" t="s">
        <v>29</v>
      </c>
      <c r="G1115" t="s">
        <v>115</v>
      </c>
      <c r="H1115" t="s">
        <v>116</v>
      </c>
      <c r="I1115" t="s">
        <v>117</v>
      </c>
      <c r="J1115" t="s">
        <v>118</v>
      </c>
      <c r="K1115" t="s">
        <v>333</v>
      </c>
      <c r="L1115" t="s">
        <v>334</v>
      </c>
      <c r="M1115" t="s">
        <v>354</v>
      </c>
      <c r="N1115" t="s">
        <v>355</v>
      </c>
      <c r="O1115" t="s">
        <v>122</v>
      </c>
      <c r="P1115" t="s">
        <v>375</v>
      </c>
      <c r="Q1115" t="s">
        <v>53</v>
      </c>
      <c r="R1115" t="s">
        <v>378</v>
      </c>
      <c r="S1115" t="s">
        <v>83</v>
      </c>
      <c r="T1115" t="s">
        <v>84</v>
      </c>
      <c r="U1115" t="s">
        <v>5287</v>
      </c>
      <c r="V1115">
        <v>1000000</v>
      </c>
      <c r="W1115">
        <v>0</v>
      </c>
      <c r="Y1115">
        <v>0</v>
      </c>
      <c r="Z1115">
        <v>0</v>
      </c>
      <c r="AA1115">
        <v>0</v>
      </c>
      <c r="AB1115">
        <v>1000000</v>
      </c>
      <c r="AC1115" t="s">
        <v>5271</v>
      </c>
      <c r="AD1115" t="s">
        <v>5288</v>
      </c>
      <c r="AE1115" t="s">
        <v>5289</v>
      </c>
      <c r="AF1115" t="s">
        <v>5290</v>
      </c>
      <c r="AG1115" t="s">
        <v>98</v>
      </c>
      <c r="AH1115" t="s">
        <v>168</v>
      </c>
      <c r="AI1115" t="s">
        <v>208</v>
      </c>
      <c r="AJ1115" t="s">
        <v>1311</v>
      </c>
      <c r="AK1115" t="s">
        <v>1312</v>
      </c>
      <c r="AL1115" t="s">
        <v>1485</v>
      </c>
      <c r="AM1115" t="s">
        <v>1314</v>
      </c>
    </row>
    <row r="1116" spans="1:39" x14ac:dyDescent="0.3">
      <c r="A1116" t="s">
        <v>24</v>
      </c>
      <c r="B1116" t="s">
        <v>25</v>
      </c>
      <c r="C1116" t="s">
        <v>26</v>
      </c>
      <c r="D1116" t="s">
        <v>27</v>
      </c>
      <c r="E1116" t="s">
        <v>28</v>
      </c>
      <c r="F1116" t="s">
        <v>29</v>
      </c>
      <c r="G1116" t="s">
        <v>115</v>
      </c>
      <c r="H1116" t="s">
        <v>116</v>
      </c>
      <c r="I1116" t="s">
        <v>117</v>
      </c>
      <c r="J1116" t="s">
        <v>118</v>
      </c>
      <c r="K1116" t="s">
        <v>333</v>
      </c>
      <c r="L1116" t="s">
        <v>334</v>
      </c>
      <c r="M1116" t="s">
        <v>354</v>
      </c>
      <c r="N1116" t="s">
        <v>355</v>
      </c>
      <c r="O1116" t="s">
        <v>122</v>
      </c>
      <c r="P1116" t="s">
        <v>375</v>
      </c>
      <c r="Q1116" t="s">
        <v>53</v>
      </c>
      <c r="R1116" t="s">
        <v>378</v>
      </c>
      <c r="S1116" t="s">
        <v>47</v>
      </c>
      <c r="T1116" t="s">
        <v>48</v>
      </c>
      <c r="U1116" t="s">
        <v>5291</v>
      </c>
      <c r="V1116">
        <v>283540000</v>
      </c>
      <c r="W1116">
        <v>0</v>
      </c>
      <c r="Y1116">
        <v>0</v>
      </c>
      <c r="Z1116">
        <v>0</v>
      </c>
      <c r="AA1116">
        <v>0</v>
      </c>
      <c r="AB1116">
        <v>283540000</v>
      </c>
      <c r="AC1116" t="s">
        <v>5271</v>
      </c>
      <c r="AD1116" t="s">
        <v>5292</v>
      </c>
      <c r="AE1116" t="s">
        <v>5293</v>
      </c>
      <c r="AF1116" t="s">
        <v>5294</v>
      </c>
      <c r="AG1116" t="s">
        <v>98</v>
      </c>
      <c r="AH1116" t="s">
        <v>168</v>
      </c>
      <c r="AI1116" t="s">
        <v>208</v>
      </c>
      <c r="AJ1116" t="s">
        <v>1311</v>
      </c>
      <c r="AK1116" t="s">
        <v>1312</v>
      </c>
      <c r="AL1116" t="s">
        <v>1336</v>
      </c>
      <c r="AM1116" t="s">
        <v>1314</v>
      </c>
    </row>
    <row r="1117" spans="1:39" x14ac:dyDescent="0.3">
      <c r="A1117" t="s">
        <v>24</v>
      </c>
      <c r="B1117" t="s">
        <v>25</v>
      </c>
      <c r="C1117" t="s">
        <v>26</v>
      </c>
      <c r="D1117" t="s">
        <v>27</v>
      </c>
      <c r="E1117" t="s">
        <v>28</v>
      </c>
      <c r="F1117" t="s">
        <v>29</v>
      </c>
      <c r="G1117" t="s">
        <v>115</v>
      </c>
      <c r="H1117" t="s">
        <v>116</v>
      </c>
      <c r="I1117" t="s">
        <v>117</v>
      </c>
      <c r="J1117" t="s">
        <v>118</v>
      </c>
      <c r="K1117" t="s">
        <v>333</v>
      </c>
      <c r="L1117" t="s">
        <v>334</v>
      </c>
      <c r="M1117" t="s">
        <v>354</v>
      </c>
      <c r="N1117" t="s">
        <v>355</v>
      </c>
      <c r="O1117" t="s">
        <v>379</v>
      </c>
      <c r="P1117" t="s">
        <v>380</v>
      </c>
      <c r="Q1117" t="s">
        <v>40</v>
      </c>
      <c r="R1117" t="s">
        <v>381</v>
      </c>
      <c r="S1117" t="s">
        <v>42</v>
      </c>
      <c r="T1117" t="s">
        <v>43</v>
      </c>
      <c r="U1117" t="s">
        <v>5295</v>
      </c>
      <c r="V1117">
        <v>13500000</v>
      </c>
      <c r="W1117">
        <v>0</v>
      </c>
      <c r="Y1117">
        <v>1560000</v>
      </c>
      <c r="Z1117">
        <v>1560000</v>
      </c>
      <c r="AA1117">
        <v>0.11555555555555555</v>
      </c>
      <c r="AB1117">
        <v>11940000</v>
      </c>
      <c r="AC1117" t="s">
        <v>5296</v>
      </c>
      <c r="AD1117" t="s">
        <v>5297</v>
      </c>
      <c r="AE1117" t="s">
        <v>5298</v>
      </c>
      <c r="AF1117" t="s">
        <v>5299</v>
      </c>
      <c r="AG1117" t="s">
        <v>98</v>
      </c>
      <c r="AH1117" t="s">
        <v>168</v>
      </c>
      <c r="AI1117" t="s">
        <v>208</v>
      </c>
      <c r="AJ1117" t="s">
        <v>1311</v>
      </c>
      <c r="AK1117" t="s">
        <v>1312</v>
      </c>
      <c r="AL1117" t="s">
        <v>1313</v>
      </c>
      <c r="AM1117" t="s">
        <v>1314</v>
      </c>
    </row>
    <row r="1118" spans="1:39" x14ac:dyDescent="0.3">
      <c r="A1118" t="s">
        <v>24</v>
      </c>
      <c r="B1118" t="s">
        <v>25</v>
      </c>
      <c r="C1118" t="s">
        <v>26</v>
      </c>
      <c r="D1118" t="s">
        <v>27</v>
      </c>
      <c r="E1118" t="s">
        <v>28</v>
      </c>
      <c r="F1118" t="s">
        <v>29</v>
      </c>
      <c r="G1118" t="s">
        <v>115</v>
      </c>
      <c r="H1118" t="s">
        <v>116</v>
      </c>
      <c r="I1118" t="s">
        <v>117</v>
      </c>
      <c r="J1118" t="s">
        <v>118</v>
      </c>
      <c r="K1118" t="s">
        <v>333</v>
      </c>
      <c r="L1118" t="s">
        <v>334</v>
      </c>
      <c r="M1118" t="s">
        <v>354</v>
      </c>
      <c r="N1118" t="s">
        <v>355</v>
      </c>
      <c r="O1118" t="s">
        <v>379</v>
      </c>
      <c r="P1118" t="s">
        <v>380</v>
      </c>
      <c r="Q1118" t="s">
        <v>40</v>
      </c>
      <c r="R1118" t="s">
        <v>381</v>
      </c>
      <c r="S1118" t="s">
        <v>42</v>
      </c>
      <c r="T1118" t="s">
        <v>43</v>
      </c>
      <c r="U1118" t="s">
        <v>5300</v>
      </c>
      <c r="V1118">
        <v>6000000</v>
      </c>
      <c r="W1118">
        <v>0</v>
      </c>
      <c r="Y1118">
        <v>0</v>
      </c>
      <c r="Z1118">
        <v>0</v>
      </c>
      <c r="AA1118">
        <v>0</v>
      </c>
      <c r="AB1118">
        <v>6000000</v>
      </c>
      <c r="AC1118" t="s">
        <v>5296</v>
      </c>
      <c r="AD1118" t="s">
        <v>5297</v>
      </c>
      <c r="AE1118" t="s">
        <v>5301</v>
      </c>
      <c r="AF1118" t="s">
        <v>5302</v>
      </c>
      <c r="AG1118" t="s">
        <v>98</v>
      </c>
      <c r="AH1118" t="s">
        <v>168</v>
      </c>
      <c r="AI1118" t="s">
        <v>208</v>
      </c>
      <c r="AJ1118" t="s">
        <v>1311</v>
      </c>
      <c r="AK1118" t="s">
        <v>1312</v>
      </c>
      <c r="AL1118" t="s">
        <v>1313</v>
      </c>
      <c r="AM1118" t="s">
        <v>1314</v>
      </c>
    </row>
    <row r="1119" spans="1:39" x14ac:dyDescent="0.3">
      <c r="A1119" t="s">
        <v>24</v>
      </c>
      <c r="B1119" t="s">
        <v>25</v>
      </c>
      <c r="C1119" t="s">
        <v>26</v>
      </c>
      <c r="D1119" t="s">
        <v>27</v>
      </c>
      <c r="E1119" t="s">
        <v>28</v>
      </c>
      <c r="F1119" t="s">
        <v>29</v>
      </c>
      <c r="G1119" t="s">
        <v>115</v>
      </c>
      <c r="H1119" t="s">
        <v>116</v>
      </c>
      <c r="I1119" t="s">
        <v>117</v>
      </c>
      <c r="J1119" t="s">
        <v>118</v>
      </c>
      <c r="K1119" t="s">
        <v>333</v>
      </c>
      <c r="L1119" t="s">
        <v>334</v>
      </c>
      <c r="M1119" t="s">
        <v>354</v>
      </c>
      <c r="N1119" t="s">
        <v>355</v>
      </c>
      <c r="O1119" t="s">
        <v>379</v>
      </c>
      <c r="P1119" t="s">
        <v>380</v>
      </c>
      <c r="Q1119" t="s">
        <v>40</v>
      </c>
      <c r="R1119" t="s">
        <v>381</v>
      </c>
      <c r="S1119" t="s">
        <v>42</v>
      </c>
      <c r="T1119" t="s">
        <v>43</v>
      </c>
      <c r="U1119" t="s">
        <v>5303</v>
      </c>
      <c r="V1119">
        <v>6000000</v>
      </c>
      <c r="W1119">
        <v>0</v>
      </c>
      <c r="Y1119">
        <v>0</v>
      </c>
      <c r="Z1119">
        <v>0</v>
      </c>
      <c r="AA1119">
        <v>0</v>
      </c>
      <c r="AB1119">
        <v>6000000</v>
      </c>
      <c r="AC1119" t="s">
        <v>5296</v>
      </c>
      <c r="AD1119" t="s">
        <v>5297</v>
      </c>
      <c r="AE1119" t="s">
        <v>5304</v>
      </c>
      <c r="AF1119" t="s">
        <v>5305</v>
      </c>
      <c r="AG1119" t="s">
        <v>98</v>
      </c>
      <c r="AH1119" t="s">
        <v>168</v>
      </c>
      <c r="AI1119" t="s">
        <v>208</v>
      </c>
      <c r="AJ1119" t="s">
        <v>1311</v>
      </c>
      <c r="AK1119" t="s">
        <v>1312</v>
      </c>
      <c r="AL1119" t="s">
        <v>1313</v>
      </c>
      <c r="AM1119" t="s">
        <v>1314</v>
      </c>
    </row>
    <row r="1120" spans="1:39" x14ac:dyDescent="0.3">
      <c r="A1120" t="s">
        <v>24</v>
      </c>
      <c r="B1120" t="s">
        <v>25</v>
      </c>
      <c r="C1120" t="s">
        <v>26</v>
      </c>
      <c r="D1120" t="s">
        <v>27</v>
      </c>
      <c r="E1120" t="s">
        <v>28</v>
      </c>
      <c r="F1120" t="s">
        <v>29</v>
      </c>
      <c r="G1120" t="s">
        <v>115</v>
      </c>
      <c r="H1120" t="s">
        <v>116</v>
      </c>
      <c r="I1120" t="s">
        <v>117</v>
      </c>
      <c r="J1120" t="s">
        <v>118</v>
      </c>
      <c r="K1120" t="s">
        <v>333</v>
      </c>
      <c r="L1120" t="s">
        <v>334</v>
      </c>
      <c r="M1120" t="s">
        <v>354</v>
      </c>
      <c r="N1120" t="s">
        <v>355</v>
      </c>
      <c r="O1120" t="s">
        <v>379</v>
      </c>
      <c r="P1120" t="s">
        <v>380</v>
      </c>
      <c r="Q1120" t="s">
        <v>40</v>
      </c>
      <c r="R1120" t="s">
        <v>381</v>
      </c>
      <c r="S1120" t="s">
        <v>42</v>
      </c>
      <c r="T1120" t="s">
        <v>43</v>
      </c>
      <c r="U1120" t="s">
        <v>5306</v>
      </c>
      <c r="V1120">
        <v>4000000</v>
      </c>
      <c r="W1120">
        <v>0</v>
      </c>
      <c r="Y1120">
        <v>0</v>
      </c>
      <c r="Z1120">
        <v>0</v>
      </c>
      <c r="AA1120">
        <v>0</v>
      </c>
      <c r="AB1120">
        <v>4000000</v>
      </c>
      <c r="AC1120" t="s">
        <v>5296</v>
      </c>
      <c r="AD1120" t="s">
        <v>5297</v>
      </c>
      <c r="AE1120" t="s">
        <v>5307</v>
      </c>
      <c r="AF1120" t="s">
        <v>5308</v>
      </c>
      <c r="AG1120" t="s">
        <v>98</v>
      </c>
      <c r="AH1120" t="s">
        <v>168</v>
      </c>
      <c r="AI1120" t="s">
        <v>208</v>
      </c>
      <c r="AJ1120" t="s">
        <v>1311</v>
      </c>
      <c r="AK1120" t="s">
        <v>1312</v>
      </c>
      <c r="AL1120" t="s">
        <v>1313</v>
      </c>
      <c r="AM1120" t="s">
        <v>1314</v>
      </c>
    </row>
    <row r="1121" spans="1:39" x14ac:dyDescent="0.3">
      <c r="A1121" t="s">
        <v>24</v>
      </c>
      <c r="B1121" t="s">
        <v>25</v>
      </c>
      <c r="C1121" t="s">
        <v>26</v>
      </c>
      <c r="D1121" t="s">
        <v>27</v>
      </c>
      <c r="E1121" t="s">
        <v>28</v>
      </c>
      <c r="F1121" t="s">
        <v>29</v>
      </c>
      <c r="G1121" t="s">
        <v>115</v>
      </c>
      <c r="H1121" t="s">
        <v>116</v>
      </c>
      <c r="I1121" t="s">
        <v>117</v>
      </c>
      <c r="J1121" t="s">
        <v>118</v>
      </c>
      <c r="K1121" t="s">
        <v>333</v>
      </c>
      <c r="L1121" t="s">
        <v>334</v>
      </c>
      <c r="M1121" t="s">
        <v>354</v>
      </c>
      <c r="N1121" t="s">
        <v>355</v>
      </c>
      <c r="O1121" t="s">
        <v>379</v>
      </c>
      <c r="P1121" t="s">
        <v>380</v>
      </c>
      <c r="Q1121" t="s">
        <v>40</v>
      </c>
      <c r="R1121" t="s">
        <v>381</v>
      </c>
      <c r="S1121" t="s">
        <v>42</v>
      </c>
      <c r="T1121" t="s">
        <v>43</v>
      </c>
      <c r="U1121" t="s">
        <v>5309</v>
      </c>
      <c r="V1121">
        <v>6000000</v>
      </c>
      <c r="W1121">
        <v>0</v>
      </c>
      <c r="Y1121">
        <v>0</v>
      </c>
      <c r="Z1121">
        <v>0</v>
      </c>
      <c r="AA1121">
        <v>0</v>
      </c>
      <c r="AB1121">
        <v>6000000</v>
      </c>
      <c r="AC1121" t="s">
        <v>5296</v>
      </c>
      <c r="AD1121" t="s">
        <v>5297</v>
      </c>
      <c r="AE1121" t="s">
        <v>5310</v>
      </c>
      <c r="AF1121" t="s">
        <v>5311</v>
      </c>
      <c r="AG1121" t="s">
        <v>98</v>
      </c>
      <c r="AH1121" t="s">
        <v>168</v>
      </c>
      <c r="AI1121" t="s">
        <v>208</v>
      </c>
      <c r="AJ1121" t="s">
        <v>1311</v>
      </c>
      <c r="AK1121" t="s">
        <v>1312</v>
      </c>
      <c r="AL1121" t="s">
        <v>1313</v>
      </c>
      <c r="AM1121" t="s">
        <v>1314</v>
      </c>
    </row>
    <row r="1122" spans="1:39" x14ac:dyDescent="0.3">
      <c r="A1122" t="s">
        <v>24</v>
      </c>
      <c r="B1122" t="s">
        <v>25</v>
      </c>
      <c r="C1122" t="s">
        <v>26</v>
      </c>
      <c r="D1122" t="s">
        <v>27</v>
      </c>
      <c r="E1122" t="s">
        <v>28</v>
      </c>
      <c r="F1122" t="s">
        <v>29</v>
      </c>
      <c r="G1122" t="s">
        <v>115</v>
      </c>
      <c r="H1122" t="s">
        <v>116</v>
      </c>
      <c r="I1122" t="s">
        <v>117</v>
      </c>
      <c r="J1122" t="s">
        <v>118</v>
      </c>
      <c r="K1122" t="s">
        <v>333</v>
      </c>
      <c r="L1122" t="s">
        <v>334</v>
      </c>
      <c r="M1122" t="s">
        <v>354</v>
      </c>
      <c r="N1122" t="s">
        <v>355</v>
      </c>
      <c r="O1122" t="s">
        <v>379</v>
      </c>
      <c r="P1122" t="s">
        <v>380</v>
      </c>
      <c r="Q1122" t="s">
        <v>40</v>
      </c>
      <c r="R1122" t="s">
        <v>381</v>
      </c>
      <c r="S1122" t="s">
        <v>47</v>
      </c>
      <c r="T1122" t="s">
        <v>48</v>
      </c>
      <c r="U1122" t="s">
        <v>5312</v>
      </c>
      <c r="V1122">
        <v>68811000</v>
      </c>
      <c r="W1122">
        <v>0</v>
      </c>
      <c r="Y1122">
        <v>9137000</v>
      </c>
      <c r="Z1122">
        <v>9137000</v>
      </c>
      <c r="AA1122">
        <v>0.1327840025577306</v>
      </c>
      <c r="AB1122">
        <v>59674000</v>
      </c>
      <c r="AC1122" t="s">
        <v>5296</v>
      </c>
      <c r="AD1122" t="s">
        <v>5313</v>
      </c>
      <c r="AE1122" t="s">
        <v>5314</v>
      </c>
      <c r="AF1122" t="s">
        <v>5315</v>
      </c>
      <c r="AG1122" t="s">
        <v>98</v>
      </c>
      <c r="AH1122" t="s">
        <v>168</v>
      </c>
      <c r="AI1122" t="s">
        <v>208</v>
      </c>
      <c r="AJ1122" t="s">
        <v>1311</v>
      </c>
      <c r="AK1122" t="s">
        <v>1312</v>
      </c>
      <c r="AL1122" t="s">
        <v>1336</v>
      </c>
      <c r="AM1122" t="s">
        <v>1314</v>
      </c>
    </row>
    <row r="1123" spans="1:39" x14ac:dyDescent="0.3">
      <c r="A1123" t="s">
        <v>24</v>
      </c>
      <c r="B1123" t="s">
        <v>25</v>
      </c>
      <c r="C1123" t="s">
        <v>26</v>
      </c>
      <c r="D1123" t="s">
        <v>27</v>
      </c>
      <c r="E1123" t="s">
        <v>28</v>
      </c>
      <c r="F1123" t="s">
        <v>29</v>
      </c>
      <c r="G1123" t="s">
        <v>115</v>
      </c>
      <c r="H1123" t="s">
        <v>116</v>
      </c>
      <c r="I1123" t="s">
        <v>117</v>
      </c>
      <c r="J1123" t="s">
        <v>118</v>
      </c>
      <c r="K1123" t="s">
        <v>333</v>
      </c>
      <c r="L1123" t="s">
        <v>334</v>
      </c>
      <c r="M1123" t="s">
        <v>382</v>
      </c>
      <c r="N1123" t="s">
        <v>383</v>
      </c>
      <c r="O1123" t="s">
        <v>133</v>
      </c>
      <c r="P1123" t="s">
        <v>384</v>
      </c>
      <c r="Q1123" t="s">
        <v>40</v>
      </c>
      <c r="R1123" t="s">
        <v>385</v>
      </c>
      <c r="S1123" t="s">
        <v>42</v>
      </c>
      <c r="T1123" t="s">
        <v>43</v>
      </c>
      <c r="U1123" t="s">
        <v>5316</v>
      </c>
      <c r="V1123">
        <v>105000000</v>
      </c>
      <c r="W1123">
        <v>0</v>
      </c>
      <c r="Y1123">
        <v>41208750</v>
      </c>
      <c r="Z1123">
        <v>41208750</v>
      </c>
      <c r="AA1123">
        <v>0.39246428571428571</v>
      </c>
      <c r="AB1123">
        <v>63791250</v>
      </c>
      <c r="AC1123" t="s">
        <v>5317</v>
      </c>
      <c r="AD1123" t="s">
        <v>5318</v>
      </c>
      <c r="AE1123" t="s">
        <v>5319</v>
      </c>
      <c r="AF1123" t="s">
        <v>5320</v>
      </c>
      <c r="AG1123" t="s">
        <v>136</v>
      </c>
      <c r="AJ1123" t="s">
        <v>1311</v>
      </c>
      <c r="AK1123" t="s">
        <v>1312</v>
      </c>
      <c r="AL1123" t="s">
        <v>1313</v>
      </c>
      <c r="AM1123" t="s">
        <v>1314</v>
      </c>
    </row>
    <row r="1124" spans="1:39" x14ac:dyDescent="0.3">
      <c r="A1124" t="s">
        <v>24</v>
      </c>
      <c r="B1124" t="s">
        <v>25</v>
      </c>
      <c r="C1124" t="s">
        <v>26</v>
      </c>
      <c r="D1124" t="s">
        <v>27</v>
      </c>
      <c r="E1124" t="s">
        <v>28</v>
      </c>
      <c r="F1124" t="s">
        <v>29</v>
      </c>
      <c r="G1124" t="s">
        <v>115</v>
      </c>
      <c r="H1124" t="s">
        <v>116</v>
      </c>
      <c r="I1124" t="s">
        <v>117</v>
      </c>
      <c r="J1124" t="s">
        <v>118</v>
      </c>
      <c r="K1124" t="s">
        <v>333</v>
      </c>
      <c r="L1124" t="s">
        <v>334</v>
      </c>
      <c r="M1124" t="s">
        <v>382</v>
      </c>
      <c r="N1124" t="s">
        <v>383</v>
      </c>
      <c r="O1124" t="s">
        <v>133</v>
      </c>
      <c r="P1124" t="s">
        <v>384</v>
      </c>
      <c r="Q1124" t="s">
        <v>40</v>
      </c>
      <c r="R1124" t="s">
        <v>385</v>
      </c>
      <c r="S1124" t="s">
        <v>42</v>
      </c>
      <c r="T1124" t="s">
        <v>43</v>
      </c>
      <c r="U1124" t="s">
        <v>5321</v>
      </c>
      <c r="V1124">
        <v>6000000</v>
      </c>
      <c r="W1124">
        <v>0</v>
      </c>
      <c r="Y1124">
        <v>0</v>
      </c>
      <c r="Z1124">
        <v>0</v>
      </c>
      <c r="AA1124">
        <v>0</v>
      </c>
      <c r="AB1124">
        <v>6000000</v>
      </c>
      <c r="AC1124" t="s">
        <v>5317</v>
      </c>
      <c r="AD1124" t="s">
        <v>5318</v>
      </c>
      <c r="AE1124" t="s">
        <v>5322</v>
      </c>
      <c r="AF1124" t="s">
        <v>5323</v>
      </c>
      <c r="AG1124" t="s">
        <v>136</v>
      </c>
      <c r="AJ1124" t="s">
        <v>1311</v>
      </c>
      <c r="AK1124" t="s">
        <v>1312</v>
      </c>
      <c r="AL1124" t="s">
        <v>1313</v>
      </c>
      <c r="AM1124" t="s">
        <v>1314</v>
      </c>
    </row>
    <row r="1125" spans="1:39" x14ac:dyDescent="0.3">
      <c r="A1125" t="s">
        <v>24</v>
      </c>
      <c r="B1125" t="s">
        <v>25</v>
      </c>
      <c r="C1125" t="s">
        <v>26</v>
      </c>
      <c r="D1125" t="s">
        <v>27</v>
      </c>
      <c r="E1125" t="s">
        <v>28</v>
      </c>
      <c r="F1125" t="s">
        <v>29</v>
      </c>
      <c r="G1125" t="s">
        <v>115</v>
      </c>
      <c r="H1125" t="s">
        <v>116</v>
      </c>
      <c r="I1125" t="s">
        <v>117</v>
      </c>
      <c r="J1125" t="s">
        <v>118</v>
      </c>
      <c r="K1125" t="s">
        <v>333</v>
      </c>
      <c r="L1125" t="s">
        <v>334</v>
      </c>
      <c r="M1125" t="s">
        <v>382</v>
      </c>
      <c r="N1125" t="s">
        <v>383</v>
      </c>
      <c r="O1125" t="s">
        <v>133</v>
      </c>
      <c r="P1125" t="s">
        <v>384</v>
      </c>
      <c r="Q1125" t="s">
        <v>40</v>
      </c>
      <c r="R1125" t="s">
        <v>385</v>
      </c>
      <c r="S1125" t="s">
        <v>42</v>
      </c>
      <c r="T1125" t="s">
        <v>43</v>
      </c>
      <c r="U1125" t="s">
        <v>5324</v>
      </c>
      <c r="V1125">
        <v>3000000</v>
      </c>
      <c r="W1125">
        <v>0</v>
      </c>
      <c r="Y1125">
        <v>1000000</v>
      </c>
      <c r="Z1125">
        <v>1000000</v>
      </c>
      <c r="AA1125">
        <v>0.33333333333333331</v>
      </c>
      <c r="AB1125">
        <v>2000000</v>
      </c>
      <c r="AC1125" t="s">
        <v>5317</v>
      </c>
      <c r="AD1125" t="s">
        <v>5318</v>
      </c>
      <c r="AE1125" t="s">
        <v>5325</v>
      </c>
      <c r="AF1125" t="s">
        <v>5326</v>
      </c>
      <c r="AG1125" t="s">
        <v>136</v>
      </c>
      <c r="AJ1125" t="s">
        <v>1311</v>
      </c>
      <c r="AK1125" t="s">
        <v>1312</v>
      </c>
      <c r="AL1125" t="s">
        <v>1313</v>
      </c>
      <c r="AM1125" t="s">
        <v>1314</v>
      </c>
    </row>
    <row r="1126" spans="1:39" x14ac:dyDescent="0.3">
      <c r="A1126" t="s">
        <v>24</v>
      </c>
      <c r="B1126" t="s">
        <v>25</v>
      </c>
      <c r="C1126" t="s">
        <v>26</v>
      </c>
      <c r="D1126" t="s">
        <v>27</v>
      </c>
      <c r="E1126" t="s">
        <v>28</v>
      </c>
      <c r="F1126" t="s">
        <v>29</v>
      </c>
      <c r="G1126" t="s">
        <v>115</v>
      </c>
      <c r="H1126" t="s">
        <v>116</v>
      </c>
      <c r="I1126" t="s">
        <v>117</v>
      </c>
      <c r="J1126" t="s">
        <v>118</v>
      </c>
      <c r="K1126" t="s">
        <v>333</v>
      </c>
      <c r="L1126" t="s">
        <v>334</v>
      </c>
      <c r="M1126" t="s">
        <v>382</v>
      </c>
      <c r="N1126" t="s">
        <v>383</v>
      </c>
      <c r="O1126" t="s">
        <v>133</v>
      </c>
      <c r="P1126" t="s">
        <v>384</v>
      </c>
      <c r="Q1126" t="s">
        <v>40</v>
      </c>
      <c r="R1126" t="s">
        <v>385</v>
      </c>
      <c r="S1126" t="s">
        <v>42</v>
      </c>
      <c r="T1126" t="s">
        <v>43</v>
      </c>
      <c r="U1126" t="s">
        <v>5327</v>
      </c>
      <c r="V1126">
        <v>16000000</v>
      </c>
      <c r="W1126">
        <v>0</v>
      </c>
      <c r="Y1126">
        <v>2000000</v>
      </c>
      <c r="Z1126">
        <v>2000000</v>
      </c>
      <c r="AA1126">
        <v>0.125</v>
      </c>
      <c r="AB1126">
        <v>14000000</v>
      </c>
      <c r="AC1126" t="s">
        <v>5317</v>
      </c>
      <c r="AD1126" t="s">
        <v>5318</v>
      </c>
      <c r="AE1126" t="s">
        <v>5328</v>
      </c>
      <c r="AF1126" t="s">
        <v>5329</v>
      </c>
      <c r="AG1126" t="s">
        <v>136</v>
      </c>
      <c r="AJ1126" t="s">
        <v>1311</v>
      </c>
      <c r="AK1126" t="s">
        <v>1312</v>
      </c>
      <c r="AL1126" t="s">
        <v>1313</v>
      </c>
      <c r="AM1126" t="s">
        <v>1314</v>
      </c>
    </row>
    <row r="1127" spans="1:39" x14ac:dyDescent="0.3">
      <c r="A1127" t="s">
        <v>24</v>
      </c>
      <c r="B1127" t="s">
        <v>25</v>
      </c>
      <c r="C1127" t="s">
        <v>26</v>
      </c>
      <c r="D1127" t="s">
        <v>27</v>
      </c>
      <c r="E1127" t="s">
        <v>28</v>
      </c>
      <c r="F1127" t="s">
        <v>29</v>
      </c>
      <c r="G1127" t="s">
        <v>115</v>
      </c>
      <c r="H1127" t="s">
        <v>116</v>
      </c>
      <c r="I1127" t="s">
        <v>117</v>
      </c>
      <c r="J1127" t="s">
        <v>118</v>
      </c>
      <c r="K1127" t="s">
        <v>333</v>
      </c>
      <c r="L1127" t="s">
        <v>334</v>
      </c>
      <c r="M1127" t="s">
        <v>382</v>
      </c>
      <c r="N1127" t="s">
        <v>383</v>
      </c>
      <c r="O1127" t="s">
        <v>133</v>
      </c>
      <c r="P1127" t="s">
        <v>384</v>
      </c>
      <c r="Q1127" t="s">
        <v>40</v>
      </c>
      <c r="R1127" t="s">
        <v>385</v>
      </c>
      <c r="S1127" t="s">
        <v>42</v>
      </c>
      <c r="T1127" t="s">
        <v>43</v>
      </c>
      <c r="U1127" t="s">
        <v>5330</v>
      </c>
      <c r="V1127">
        <v>6000000</v>
      </c>
      <c r="W1127">
        <v>0</v>
      </c>
      <c r="Y1127">
        <v>2000000</v>
      </c>
      <c r="Z1127">
        <v>2000000</v>
      </c>
      <c r="AA1127">
        <v>0.33333333333333331</v>
      </c>
      <c r="AB1127">
        <v>4000000</v>
      </c>
      <c r="AC1127" t="s">
        <v>5317</v>
      </c>
      <c r="AD1127" t="s">
        <v>5318</v>
      </c>
      <c r="AE1127" t="s">
        <v>5331</v>
      </c>
      <c r="AF1127" t="s">
        <v>5332</v>
      </c>
      <c r="AG1127" t="s">
        <v>136</v>
      </c>
      <c r="AJ1127" t="s">
        <v>1311</v>
      </c>
      <c r="AK1127" t="s">
        <v>1312</v>
      </c>
      <c r="AL1127" t="s">
        <v>1313</v>
      </c>
      <c r="AM1127" t="s">
        <v>1314</v>
      </c>
    </row>
    <row r="1128" spans="1:39" x14ac:dyDescent="0.3">
      <c r="A1128" t="s">
        <v>24</v>
      </c>
      <c r="B1128" t="s">
        <v>25</v>
      </c>
      <c r="C1128" t="s">
        <v>26</v>
      </c>
      <c r="D1128" t="s">
        <v>27</v>
      </c>
      <c r="E1128" t="s">
        <v>28</v>
      </c>
      <c r="F1128" t="s">
        <v>29</v>
      </c>
      <c r="G1128" t="s">
        <v>115</v>
      </c>
      <c r="H1128" t="s">
        <v>116</v>
      </c>
      <c r="I1128" t="s">
        <v>117</v>
      </c>
      <c r="J1128" t="s">
        <v>118</v>
      </c>
      <c r="K1128" t="s">
        <v>333</v>
      </c>
      <c r="L1128" t="s">
        <v>334</v>
      </c>
      <c r="M1128" t="s">
        <v>382</v>
      </c>
      <c r="N1128" t="s">
        <v>383</v>
      </c>
      <c r="O1128" t="s">
        <v>133</v>
      </c>
      <c r="P1128" t="s">
        <v>384</v>
      </c>
      <c r="Q1128" t="s">
        <v>40</v>
      </c>
      <c r="R1128" t="s">
        <v>385</v>
      </c>
      <c r="S1128" t="s">
        <v>42</v>
      </c>
      <c r="T1128" t="s">
        <v>43</v>
      </c>
      <c r="U1128" t="s">
        <v>5333</v>
      </c>
      <c r="V1128">
        <v>6000000</v>
      </c>
      <c r="W1128">
        <v>0</v>
      </c>
      <c r="Y1128">
        <v>0</v>
      </c>
      <c r="Z1128">
        <v>0</v>
      </c>
      <c r="AA1128">
        <v>0</v>
      </c>
      <c r="AB1128">
        <v>6000000</v>
      </c>
      <c r="AC1128" t="s">
        <v>5317</v>
      </c>
      <c r="AD1128" t="s">
        <v>5318</v>
      </c>
      <c r="AE1128" t="s">
        <v>5334</v>
      </c>
      <c r="AF1128" t="s">
        <v>5335</v>
      </c>
      <c r="AG1128" t="s">
        <v>136</v>
      </c>
      <c r="AJ1128" t="s">
        <v>1311</v>
      </c>
      <c r="AK1128" t="s">
        <v>1312</v>
      </c>
      <c r="AL1128" t="s">
        <v>1313</v>
      </c>
      <c r="AM1128" t="s">
        <v>1314</v>
      </c>
    </row>
    <row r="1129" spans="1:39" x14ac:dyDescent="0.3">
      <c r="A1129" t="s">
        <v>24</v>
      </c>
      <c r="B1129" t="s">
        <v>25</v>
      </c>
      <c r="C1129" t="s">
        <v>26</v>
      </c>
      <c r="D1129" t="s">
        <v>27</v>
      </c>
      <c r="E1129" t="s">
        <v>28</v>
      </c>
      <c r="F1129" t="s">
        <v>29</v>
      </c>
      <c r="G1129" t="s">
        <v>115</v>
      </c>
      <c r="H1129" t="s">
        <v>116</v>
      </c>
      <c r="I1129" t="s">
        <v>117</v>
      </c>
      <c r="J1129" t="s">
        <v>118</v>
      </c>
      <c r="K1129" t="s">
        <v>333</v>
      </c>
      <c r="L1129" t="s">
        <v>334</v>
      </c>
      <c r="M1129" t="s">
        <v>382</v>
      </c>
      <c r="N1129" t="s">
        <v>383</v>
      </c>
      <c r="O1129" t="s">
        <v>133</v>
      </c>
      <c r="P1129" t="s">
        <v>384</v>
      </c>
      <c r="Q1129" t="s">
        <v>40</v>
      </c>
      <c r="R1129" t="s">
        <v>385</v>
      </c>
      <c r="S1129" t="s">
        <v>42</v>
      </c>
      <c r="T1129" t="s">
        <v>43</v>
      </c>
      <c r="U1129" t="s">
        <v>5336</v>
      </c>
      <c r="V1129">
        <v>24000000</v>
      </c>
      <c r="W1129">
        <v>0</v>
      </c>
      <c r="Y1129">
        <v>2000000</v>
      </c>
      <c r="Z1129">
        <v>2000000</v>
      </c>
      <c r="AA1129">
        <v>8.3333333333333329E-2</v>
      </c>
      <c r="AB1129">
        <v>22000000</v>
      </c>
      <c r="AC1129" t="s">
        <v>5317</v>
      </c>
      <c r="AD1129" t="s">
        <v>5318</v>
      </c>
      <c r="AE1129" t="s">
        <v>5337</v>
      </c>
      <c r="AF1129" t="s">
        <v>5338</v>
      </c>
      <c r="AG1129" t="s">
        <v>136</v>
      </c>
      <c r="AJ1129" t="s">
        <v>1311</v>
      </c>
      <c r="AK1129" t="s">
        <v>1312</v>
      </c>
      <c r="AL1129" t="s">
        <v>1313</v>
      </c>
      <c r="AM1129" t="s">
        <v>1314</v>
      </c>
    </row>
    <row r="1130" spans="1:39" x14ac:dyDescent="0.3">
      <c r="A1130" t="s">
        <v>24</v>
      </c>
      <c r="B1130" t="s">
        <v>25</v>
      </c>
      <c r="C1130" t="s">
        <v>26</v>
      </c>
      <c r="D1130" t="s">
        <v>27</v>
      </c>
      <c r="E1130" t="s">
        <v>28</v>
      </c>
      <c r="F1130" t="s">
        <v>29</v>
      </c>
      <c r="G1130" t="s">
        <v>115</v>
      </c>
      <c r="H1130" t="s">
        <v>116</v>
      </c>
      <c r="I1130" t="s">
        <v>117</v>
      </c>
      <c r="J1130" t="s">
        <v>118</v>
      </c>
      <c r="K1130" t="s">
        <v>333</v>
      </c>
      <c r="L1130" t="s">
        <v>334</v>
      </c>
      <c r="M1130" t="s">
        <v>382</v>
      </c>
      <c r="N1130" t="s">
        <v>383</v>
      </c>
      <c r="O1130" t="s">
        <v>133</v>
      </c>
      <c r="P1130" t="s">
        <v>384</v>
      </c>
      <c r="Q1130" t="s">
        <v>40</v>
      </c>
      <c r="R1130" t="s">
        <v>385</v>
      </c>
      <c r="S1130" t="s">
        <v>137</v>
      </c>
      <c r="T1130" t="s">
        <v>138</v>
      </c>
      <c r="U1130" t="s">
        <v>5339</v>
      </c>
      <c r="V1130">
        <v>12000000</v>
      </c>
      <c r="W1130">
        <v>0</v>
      </c>
      <c r="Y1130">
        <v>1000000</v>
      </c>
      <c r="Z1130">
        <v>1000000</v>
      </c>
      <c r="AA1130">
        <v>8.3333333333333329E-2</v>
      </c>
      <c r="AB1130">
        <v>11000000</v>
      </c>
      <c r="AC1130" t="s">
        <v>5317</v>
      </c>
      <c r="AD1130" t="s">
        <v>5340</v>
      </c>
      <c r="AE1130" t="s">
        <v>5341</v>
      </c>
      <c r="AF1130" t="s">
        <v>5342</v>
      </c>
      <c r="AG1130" t="s">
        <v>136</v>
      </c>
      <c r="AJ1130" t="s">
        <v>1311</v>
      </c>
      <c r="AK1130" t="s">
        <v>1312</v>
      </c>
      <c r="AL1130" t="s">
        <v>2026</v>
      </c>
      <c r="AM1130" t="s">
        <v>1314</v>
      </c>
    </row>
    <row r="1131" spans="1:39" x14ac:dyDescent="0.3">
      <c r="A1131" t="s">
        <v>24</v>
      </c>
      <c r="B1131" t="s">
        <v>25</v>
      </c>
      <c r="C1131" t="s">
        <v>26</v>
      </c>
      <c r="D1131" t="s">
        <v>27</v>
      </c>
      <c r="E1131" t="s">
        <v>28</v>
      </c>
      <c r="F1131" t="s">
        <v>29</v>
      </c>
      <c r="G1131" t="s">
        <v>115</v>
      </c>
      <c r="H1131" t="s">
        <v>116</v>
      </c>
      <c r="I1131" t="s">
        <v>117</v>
      </c>
      <c r="J1131" t="s">
        <v>118</v>
      </c>
      <c r="K1131" t="s">
        <v>333</v>
      </c>
      <c r="L1131" t="s">
        <v>334</v>
      </c>
      <c r="M1131" t="s">
        <v>382</v>
      </c>
      <c r="N1131" t="s">
        <v>383</v>
      </c>
      <c r="O1131" t="s">
        <v>133</v>
      </c>
      <c r="P1131" t="s">
        <v>384</v>
      </c>
      <c r="Q1131" t="s">
        <v>40</v>
      </c>
      <c r="R1131" t="s">
        <v>385</v>
      </c>
      <c r="S1131" t="s">
        <v>137</v>
      </c>
      <c r="T1131" t="s">
        <v>138</v>
      </c>
      <c r="U1131" t="s">
        <v>5343</v>
      </c>
      <c r="V1131">
        <v>12000000</v>
      </c>
      <c r="W1131">
        <v>0</v>
      </c>
      <c r="Y1131">
        <v>0</v>
      </c>
      <c r="Z1131">
        <v>0</v>
      </c>
      <c r="AA1131">
        <v>0</v>
      </c>
      <c r="AB1131">
        <v>12000000</v>
      </c>
      <c r="AC1131" t="s">
        <v>5317</v>
      </c>
      <c r="AD1131" t="s">
        <v>5340</v>
      </c>
      <c r="AE1131" t="s">
        <v>5344</v>
      </c>
      <c r="AF1131" t="s">
        <v>5345</v>
      </c>
      <c r="AG1131" t="s">
        <v>136</v>
      </c>
      <c r="AJ1131" t="s">
        <v>1311</v>
      </c>
      <c r="AK1131" t="s">
        <v>1312</v>
      </c>
      <c r="AL1131" t="s">
        <v>2026</v>
      </c>
      <c r="AM1131" t="s">
        <v>1314</v>
      </c>
    </row>
    <row r="1132" spans="1:39" x14ac:dyDescent="0.3">
      <c r="A1132" t="s">
        <v>24</v>
      </c>
      <c r="B1132" t="s">
        <v>25</v>
      </c>
      <c r="C1132" t="s">
        <v>26</v>
      </c>
      <c r="D1132" t="s">
        <v>27</v>
      </c>
      <c r="E1132" t="s">
        <v>28</v>
      </c>
      <c r="F1132" t="s">
        <v>29</v>
      </c>
      <c r="G1132" t="s">
        <v>115</v>
      </c>
      <c r="H1132" t="s">
        <v>116</v>
      </c>
      <c r="I1132" t="s">
        <v>117</v>
      </c>
      <c r="J1132" t="s">
        <v>118</v>
      </c>
      <c r="K1132" t="s">
        <v>333</v>
      </c>
      <c r="L1132" t="s">
        <v>334</v>
      </c>
      <c r="M1132" t="s">
        <v>382</v>
      </c>
      <c r="N1132" t="s">
        <v>383</v>
      </c>
      <c r="O1132" t="s">
        <v>133</v>
      </c>
      <c r="P1132" t="s">
        <v>384</v>
      </c>
      <c r="Q1132" t="s">
        <v>40</v>
      </c>
      <c r="R1132" t="s">
        <v>385</v>
      </c>
      <c r="S1132" t="s">
        <v>45</v>
      </c>
      <c r="T1132" t="s">
        <v>46</v>
      </c>
      <c r="U1132" t="s">
        <v>5346</v>
      </c>
      <c r="V1132">
        <v>21600000</v>
      </c>
      <c r="W1132">
        <v>0</v>
      </c>
      <c r="Y1132">
        <v>0</v>
      </c>
      <c r="Z1132">
        <v>0</v>
      </c>
      <c r="AA1132">
        <v>0</v>
      </c>
      <c r="AB1132">
        <v>21600000</v>
      </c>
      <c r="AC1132" t="s">
        <v>5317</v>
      </c>
      <c r="AD1132" t="s">
        <v>5347</v>
      </c>
      <c r="AE1132" t="s">
        <v>5348</v>
      </c>
      <c r="AF1132" t="s">
        <v>5349</v>
      </c>
      <c r="AG1132" t="s">
        <v>136</v>
      </c>
      <c r="AJ1132" t="s">
        <v>1311</v>
      </c>
      <c r="AK1132" t="s">
        <v>1312</v>
      </c>
      <c r="AL1132" t="s">
        <v>1331</v>
      </c>
      <c r="AM1132" t="s">
        <v>1314</v>
      </c>
    </row>
    <row r="1133" spans="1:39" x14ac:dyDescent="0.3">
      <c r="A1133" t="s">
        <v>24</v>
      </c>
      <c r="B1133" t="s">
        <v>25</v>
      </c>
      <c r="C1133" t="s">
        <v>26</v>
      </c>
      <c r="D1133" t="s">
        <v>27</v>
      </c>
      <c r="E1133" t="s">
        <v>28</v>
      </c>
      <c r="F1133" t="s">
        <v>29</v>
      </c>
      <c r="G1133" t="s">
        <v>115</v>
      </c>
      <c r="H1133" t="s">
        <v>116</v>
      </c>
      <c r="I1133" t="s">
        <v>117</v>
      </c>
      <c r="J1133" t="s">
        <v>118</v>
      </c>
      <c r="K1133" t="s">
        <v>333</v>
      </c>
      <c r="L1133" t="s">
        <v>334</v>
      </c>
      <c r="M1133" t="s">
        <v>382</v>
      </c>
      <c r="N1133" t="s">
        <v>383</v>
      </c>
      <c r="O1133" t="s">
        <v>133</v>
      </c>
      <c r="P1133" t="s">
        <v>384</v>
      </c>
      <c r="Q1133" t="s">
        <v>40</v>
      </c>
      <c r="R1133" t="s">
        <v>385</v>
      </c>
      <c r="S1133" t="s">
        <v>47</v>
      </c>
      <c r="T1133" t="s">
        <v>48</v>
      </c>
      <c r="U1133" t="s">
        <v>5350</v>
      </c>
      <c r="V1133">
        <v>125000000</v>
      </c>
      <c r="W1133">
        <v>0</v>
      </c>
      <c r="Y1133">
        <v>16821479</v>
      </c>
      <c r="Z1133">
        <v>16821479</v>
      </c>
      <c r="AA1133">
        <v>0.134571832</v>
      </c>
      <c r="AB1133">
        <v>108178521</v>
      </c>
      <c r="AC1133" t="s">
        <v>5317</v>
      </c>
      <c r="AD1133" t="s">
        <v>5351</v>
      </c>
      <c r="AE1133" t="s">
        <v>5352</v>
      </c>
      <c r="AF1133" t="s">
        <v>5353</v>
      </c>
      <c r="AG1133" t="s">
        <v>136</v>
      </c>
      <c r="AJ1133" t="s">
        <v>1311</v>
      </c>
      <c r="AK1133" t="s">
        <v>1312</v>
      </c>
      <c r="AL1133" t="s">
        <v>1336</v>
      </c>
      <c r="AM1133" t="s">
        <v>1314</v>
      </c>
    </row>
    <row r="1134" spans="1:39" x14ac:dyDescent="0.3">
      <c r="A1134" t="s">
        <v>24</v>
      </c>
      <c r="B1134" t="s">
        <v>25</v>
      </c>
      <c r="C1134" t="s">
        <v>26</v>
      </c>
      <c r="D1134" t="s">
        <v>27</v>
      </c>
      <c r="E1134" t="s">
        <v>28</v>
      </c>
      <c r="F1134" t="s">
        <v>29</v>
      </c>
      <c r="G1134" t="s">
        <v>115</v>
      </c>
      <c r="H1134" t="s">
        <v>116</v>
      </c>
      <c r="I1134" t="s">
        <v>117</v>
      </c>
      <c r="J1134" t="s">
        <v>118</v>
      </c>
      <c r="K1134" t="s">
        <v>333</v>
      </c>
      <c r="L1134" t="s">
        <v>334</v>
      </c>
      <c r="M1134" t="s">
        <v>382</v>
      </c>
      <c r="N1134" t="s">
        <v>383</v>
      </c>
      <c r="O1134" t="s">
        <v>133</v>
      </c>
      <c r="P1134" t="s">
        <v>384</v>
      </c>
      <c r="Q1134" t="s">
        <v>40</v>
      </c>
      <c r="R1134" t="s">
        <v>385</v>
      </c>
      <c r="S1134" t="s">
        <v>47</v>
      </c>
      <c r="T1134" t="s">
        <v>48</v>
      </c>
      <c r="U1134" t="s">
        <v>5354</v>
      </c>
      <c r="V1134">
        <v>100000000</v>
      </c>
      <c r="W1134">
        <v>0</v>
      </c>
      <c r="Y1134">
        <v>0</v>
      </c>
      <c r="Z1134">
        <v>0</v>
      </c>
      <c r="AA1134">
        <v>0</v>
      </c>
      <c r="AB1134">
        <v>100000000</v>
      </c>
      <c r="AC1134" t="s">
        <v>5317</v>
      </c>
      <c r="AD1134" t="s">
        <v>5351</v>
      </c>
      <c r="AE1134" t="s">
        <v>5355</v>
      </c>
      <c r="AF1134" t="s">
        <v>5356</v>
      </c>
      <c r="AG1134" t="s">
        <v>136</v>
      </c>
      <c r="AJ1134" t="s">
        <v>1311</v>
      </c>
      <c r="AK1134" t="s">
        <v>1312</v>
      </c>
      <c r="AL1134" t="s">
        <v>1336</v>
      </c>
      <c r="AM1134" t="s">
        <v>1314</v>
      </c>
    </row>
    <row r="1135" spans="1:39" x14ac:dyDescent="0.3">
      <c r="A1135" t="s">
        <v>24</v>
      </c>
      <c r="B1135" t="s">
        <v>25</v>
      </c>
      <c r="C1135" t="s">
        <v>26</v>
      </c>
      <c r="D1135" t="s">
        <v>27</v>
      </c>
      <c r="E1135" t="s">
        <v>28</v>
      </c>
      <c r="F1135" t="s">
        <v>29</v>
      </c>
      <c r="G1135" t="s">
        <v>115</v>
      </c>
      <c r="H1135" t="s">
        <v>116</v>
      </c>
      <c r="I1135" t="s">
        <v>117</v>
      </c>
      <c r="J1135" t="s">
        <v>118</v>
      </c>
      <c r="K1135" t="s">
        <v>333</v>
      </c>
      <c r="L1135" t="s">
        <v>334</v>
      </c>
      <c r="M1135" t="s">
        <v>382</v>
      </c>
      <c r="N1135" t="s">
        <v>383</v>
      </c>
      <c r="O1135" t="s">
        <v>133</v>
      </c>
      <c r="P1135" t="s">
        <v>384</v>
      </c>
      <c r="Q1135" t="s">
        <v>40</v>
      </c>
      <c r="R1135" t="s">
        <v>385</v>
      </c>
      <c r="S1135" t="s">
        <v>47</v>
      </c>
      <c r="T1135" t="s">
        <v>48</v>
      </c>
      <c r="U1135" t="s">
        <v>5357</v>
      </c>
      <c r="V1135">
        <v>360000000</v>
      </c>
      <c r="W1135">
        <v>0</v>
      </c>
      <c r="Y1135">
        <v>325551489</v>
      </c>
      <c r="Z1135">
        <v>325551489</v>
      </c>
      <c r="AA1135">
        <v>0.90430969166666664</v>
      </c>
      <c r="AB1135">
        <v>34448511</v>
      </c>
      <c r="AC1135" t="s">
        <v>5317</v>
      </c>
      <c r="AD1135" t="s">
        <v>5351</v>
      </c>
      <c r="AE1135" t="s">
        <v>5358</v>
      </c>
      <c r="AF1135" t="s">
        <v>5359</v>
      </c>
      <c r="AG1135" t="s">
        <v>136</v>
      </c>
      <c r="AJ1135" t="s">
        <v>1311</v>
      </c>
      <c r="AK1135" t="s">
        <v>1312</v>
      </c>
      <c r="AL1135" t="s">
        <v>1336</v>
      </c>
      <c r="AM1135" t="s">
        <v>1314</v>
      </c>
    </row>
    <row r="1136" spans="1:39" x14ac:dyDescent="0.3">
      <c r="A1136" t="s">
        <v>24</v>
      </c>
      <c r="B1136" t="s">
        <v>25</v>
      </c>
      <c r="C1136" t="s">
        <v>26</v>
      </c>
      <c r="D1136" t="s">
        <v>27</v>
      </c>
      <c r="E1136" t="s">
        <v>28</v>
      </c>
      <c r="F1136" t="s">
        <v>29</v>
      </c>
      <c r="G1136" t="s">
        <v>115</v>
      </c>
      <c r="H1136" t="s">
        <v>116</v>
      </c>
      <c r="I1136" t="s">
        <v>117</v>
      </c>
      <c r="J1136" t="s">
        <v>118</v>
      </c>
      <c r="K1136" t="s">
        <v>333</v>
      </c>
      <c r="L1136" t="s">
        <v>334</v>
      </c>
      <c r="M1136" t="s">
        <v>382</v>
      </c>
      <c r="N1136" t="s">
        <v>383</v>
      </c>
      <c r="O1136" t="s">
        <v>133</v>
      </c>
      <c r="P1136" t="s">
        <v>384</v>
      </c>
      <c r="Q1136" t="s">
        <v>40</v>
      </c>
      <c r="R1136" t="s">
        <v>385</v>
      </c>
      <c r="S1136" t="s">
        <v>47</v>
      </c>
      <c r="T1136" t="s">
        <v>48</v>
      </c>
      <c r="U1136" t="s">
        <v>5360</v>
      </c>
      <c r="V1136">
        <v>72000000</v>
      </c>
      <c r="W1136">
        <v>0</v>
      </c>
      <c r="Y1136">
        <v>0</v>
      </c>
      <c r="Z1136">
        <v>0</v>
      </c>
      <c r="AA1136">
        <v>0</v>
      </c>
      <c r="AB1136">
        <v>72000000</v>
      </c>
      <c r="AC1136" t="s">
        <v>5317</v>
      </c>
      <c r="AD1136" t="s">
        <v>5351</v>
      </c>
      <c r="AE1136" t="s">
        <v>5361</v>
      </c>
      <c r="AF1136" t="s">
        <v>5362</v>
      </c>
      <c r="AG1136" t="s">
        <v>136</v>
      </c>
      <c r="AJ1136" t="s">
        <v>1311</v>
      </c>
      <c r="AK1136" t="s">
        <v>1312</v>
      </c>
      <c r="AL1136" t="s">
        <v>1336</v>
      </c>
      <c r="AM1136" t="s">
        <v>1314</v>
      </c>
    </row>
    <row r="1137" spans="1:39" x14ac:dyDescent="0.3">
      <c r="A1137" t="s">
        <v>24</v>
      </c>
      <c r="B1137" t="s">
        <v>25</v>
      </c>
      <c r="C1137" t="s">
        <v>26</v>
      </c>
      <c r="D1137" t="s">
        <v>27</v>
      </c>
      <c r="E1137" t="s">
        <v>28</v>
      </c>
      <c r="F1137" t="s">
        <v>29</v>
      </c>
      <c r="G1137" t="s">
        <v>115</v>
      </c>
      <c r="H1137" t="s">
        <v>116</v>
      </c>
      <c r="I1137" t="s">
        <v>117</v>
      </c>
      <c r="J1137" t="s">
        <v>118</v>
      </c>
      <c r="K1137" t="s">
        <v>333</v>
      </c>
      <c r="L1137" t="s">
        <v>334</v>
      </c>
      <c r="M1137" t="s">
        <v>382</v>
      </c>
      <c r="N1137" t="s">
        <v>383</v>
      </c>
      <c r="O1137" t="s">
        <v>133</v>
      </c>
      <c r="P1137" t="s">
        <v>384</v>
      </c>
      <c r="Q1137" t="s">
        <v>40</v>
      </c>
      <c r="R1137" t="s">
        <v>385</v>
      </c>
      <c r="S1137" t="s">
        <v>72</v>
      </c>
      <c r="T1137" t="s">
        <v>73</v>
      </c>
      <c r="U1137" t="s">
        <v>5363</v>
      </c>
      <c r="V1137">
        <v>5400000</v>
      </c>
      <c r="W1137">
        <v>0</v>
      </c>
      <c r="Y1137">
        <v>0</v>
      </c>
      <c r="Z1137">
        <v>0</v>
      </c>
      <c r="AA1137">
        <v>0</v>
      </c>
      <c r="AB1137">
        <v>5400000</v>
      </c>
      <c r="AC1137" t="s">
        <v>5317</v>
      </c>
      <c r="AD1137" t="s">
        <v>5364</v>
      </c>
      <c r="AE1137" t="s">
        <v>5365</v>
      </c>
      <c r="AF1137" t="s">
        <v>5366</v>
      </c>
      <c r="AG1137" t="s">
        <v>136</v>
      </c>
      <c r="AJ1137" t="s">
        <v>1311</v>
      </c>
      <c r="AK1137" t="s">
        <v>1312</v>
      </c>
      <c r="AL1137" t="s">
        <v>1336</v>
      </c>
      <c r="AM1137" t="s">
        <v>1314</v>
      </c>
    </row>
    <row r="1138" spans="1:39" x14ac:dyDescent="0.3">
      <c r="A1138" t="s">
        <v>24</v>
      </c>
      <c r="B1138" t="s">
        <v>25</v>
      </c>
      <c r="C1138" t="s">
        <v>26</v>
      </c>
      <c r="D1138" t="s">
        <v>27</v>
      </c>
      <c r="E1138" t="s">
        <v>28</v>
      </c>
      <c r="F1138" t="s">
        <v>29</v>
      </c>
      <c r="G1138" t="s">
        <v>115</v>
      </c>
      <c r="H1138" t="s">
        <v>116</v>
      </c>
      <c r="I1138" t="s">
        <v>117</v>
      </c>
      <c r="J1138" t="s">
        <v>118</v>
      </c>
      <c r="K1138" t="s">
        <v>333</v>
      </c>
      <c r="L1138" t="s">
        <v>334</v>
      </c>
      <c r="M1138" t="s">
        <v>382</v>
      </c>
      <c r="N1138" t="s">
        <v>383</v>
      </c>
      <c r="O1138" t="s">
        <v>133</v>
      </c>
      <c r="P1138" t="s">
        <v>384</v>
      </c>
      <c r="Q1138" t="s">
        <v>40</v>
      </c>
      <c r="R1138" t="s">
        <v>385</v>
      </c>
      <c r="S1138" t="s">
        <v>49</v>
      </c>
      <c r="T1138" t="s">
        <v>50</v>
      </c>
      <c r="U1138" t="s">
        <v>5367</v>
      </c>
      <c r="V1138">
        <v>28200000</v>
      </c>
      <c r="W1138">
        <v>0</v>
      </c>
      <c r="Y1138">
        <v>0</v>
      </c>
      <c r="Z1138">
        <v>0</v>
      </c>
      <c r="AA1138">
        <v>0</v>
      </c>
      <c r="AB1138">
        <v>28200000</v>
      </c>
      <c r="AC1138" t="s">
        <v>5317</v>
      </c>
      <c r="AD1138" t="s">
        <v>5368</v>
      </c>
      <c r="AE1138" t="s">
        <v>5369</v>
      </c>
      <c r="AF1138" t="s">
        <v>5370</v>
      </c>
      <c r="AG1138" t="s">
        <v>136</v>
      </c>
      <c r="AJ1138" t="s">
        <v>1311</v>
      </c>
      <c r="AK1138" t="s">
        <v>1312</v>
      </c>
      <c r="AL1138" t="s">
        <v>1336</v>
      </c>
      <c r="AM1138" t="s">
        <v>1314</v>
      </c>
    </row>
    <row r="1139" spans="1:39" x14ac:dyDescent="0.3">
      <c r="A1139" t="s">
        <v>24</v>
      </c>
      <c r="B1139" t="s">
        <v>25</v>
      </c>
      <c r="C1139" t="s">
        <v>26</v>
      </c>
      <c r="D1139" t="s">
        <v>27</v>
      </c>
      <c r="E1139" t="s">
        <v>28</v>
      </c>
      <c r="F1139" t="s">
        <v>29</v>
      </c>
      <c r="G1139" t="s">
        <v>115</v>
      </c>
      <c r="H1139" t="s">
        <v>116</v>
      </c>
      <c r="I1139" t="s">
        <v>117</v>
      </c>
      <c r="J1139" t="s">
        <v>118</v>
      </c>
      <c r="K1139" t="s">
        <v>333</v>
      </c>
      <c r="L1139" t="s">
        <v>334</v>
      </c>
      <c r="M1139" t="s">
        <v>382</v>
      </c>
      <c r="N1139" t="s">
        <v>383</v>
      </c>
      <c r="O1139" t="s">
        <v>133</v>
      </c>
      <c r="P1139" t="s">
        <v>384</v>
      </c>
      <c r="Q1139" t="s">
        <v>51</v>
      </c>
      <c r="R1139" t="s">
        <v>386</v>
      </c>
      <c r="S1139" t="s">
        <v>42</v>
      </c>
      <c r="T1139" t="s">
        <v>43</v>
      </c>
      <c r="U1139" t="s">
        <v>5371</v>
      </c>
      <c r="V1139">
        <v>18000000</v>
      </c>
      <c r="W1139">
        <v>0</v>
      </c>
      <c r="Y1139">
        <v>0</v>
      </c>
      <c r="Z1139">
        <v>0</v>
      </c>
      <c r="AA1139">
        <v>0</v>
      </c>
      <c r="AB1139">
        <v>18000000</v>
      </c>
      <c r="AC1139" t="s">
        <v>5372</v>
      </c>
      <c r="AD1139" t="s">
        <v>5373</v>
      </c>
      <c r="AE1139" t="s">
        <v>5374</v>
      </c>
      <c r="AF1139" t="s">
        <v>5375</v>
      </c>
      <c r="AG1139" t="s">
        <v>136</v>
      </c>
      <c r="AJ1139" t="s">
        <v>1311</v>
      </c>
      <c r="AK1139" t="s">
        <v>1312</v>
      </c>
      <c r="AL1139" t="s">
        <v>1313</v>
      </c>
      <c r="AM1139" t="s">
        <v>1314</v>
      </c>
    </row>
    <row r="1140" spans="1:39" x14ac:dyDescent="0.3">
      <c r="A1140" t="s">
        <v>24</v>
      </c>
      <c r="B1140" t="s">
        <v>25</v>
      </c>
      <c r="C1140" t="s">
        <v>26</v>
      </c>
      <c r="D1140" t="s">
        <v>27</v>
      </c>
      <c r="E1140" t="s">
        <v>28</v>
      </c>
      <c r="F1140" t="s">
        <v>29</v>
      </c>
      <c r="G1140" t="s">
        <v>115</v>
      </c>
      <c r="H1140" t="s">
        <v>116</v>
      </c>
      <c r="I1140" t="s">
        <v>117</v>
      </c>
      <c r="J1140" t="s">
        <v>118</v>
      </c>
      <c r="K1140" t="s">
        <v>333</v>
      </c>
      <c r="L1140" t="s">
        <v>334</v>
      </c>
      <c r="M1140" t="s">
        <v>382</v>
      </c>
      <c r="N1140" t="s">
        <v>383</v>
      </c>
      <c r="O1140" t="s">
        <v>133</v>
      </c>
      <c r="P1140" t="s">
        <v>384</v>
      </c>
      <c r="Q1140" t="s">
        <v>51</v>
      </c>
      <c r="R1140" t="s">
        <v>386</v>
      </c>
      <c r="S1140" t="s">
        <v>42</v>
      </c>
      <c r="T1140" t="s">
        <v>43</v>
      </c>
      <c r="U1140" t="s">
        <v>5376</v>
      </c>
      <c r="V1140">
        <v>2000000</v>
      </c>
      <c r="W1140">
        <v>0</v>
      </c>
      <c r="Y1140">
        <v>0</v>
      </c>
      <c r="Z1140">
        <v>0</v>
      </c>
      <c r="AA1140">
        <v>0</v>
      </c>
      <c r="AB1140">
        <v>2000000</v>
      </c>
      <c r="AC1140" t="s">
        <v>5372</v>
      </c>
      <c r="AD1140" t="s">
        <v>5373</v>
      </c>
      <c r="AE1140" t="s">
        <v>5377</v>
      </c>
      <c r="AF1140" t="s">
        <v>5378</v>
      </c>
      <c r="AG1140" t="s">
        <v>136</v>
      </c>
      <c r="AJ1140" t="s">
        <v>1311</v>
      </c>
      <c r="AK1140" t="s">
        <v>1312</v>
      </c>
      <c r="AL1140" t="s">
        <v>1313</v>
      </c>
      <c r="AM1140" t="s">
        <v>1314</v>
      </c>
    </row>
    <row r="1141" spans="1:39" x14ac:dyDescent="0.3">
      <c r="A1141" t="s">
        <v>24</v>
      </c>
      <c r="B1141" t="s">
        <v>25</v>
      </c>
      <c r="C1141" t="s">
        <v>26</v>
      </c>
      <c r="D1141" t="s">
        <v>27</v>
      </c>
      <c r="E1141" t="s">
        <v>28</v>
      </c>
      <c r="F1141" t="s">
        <v>29</v>
      </c>
      <c r="G1141" t="s">
        <v>115</v>
      </c>
      <c r="H1141" t="s">
        <v>116</v>
      </c>
      <c r="I1141" t="s">
        <v>117</v>
      </c>
      <c r="J1141" t="s">
        <v>118</v>
      </c>
      <c r="K1141" t="s">
        <v>333</v>
      </c>
      <c r="L1141" t="s">
        <v>334</v>
      </c>
      <c r="M1141" t="s">
        <v>382</v>
      </c>
      <c r="N1141" t="s">
        <v>383</v>
      </c>
      <c r="O1141" t="s">
        <v>133</v>
      </c>
      <c r="P1141" t="s">
        <v>384</v>
      </c>
      <c r="Q1141" t="s">
        <v>51</v>
      </c>
      <c r="R1141" t="s">
        <v>386</v>
      </c>
      <c r="S1141" t="s">
        <v>42</v>
      </c>
      <c r="T1141" t="s">
        <v>43</v>
      </c>
      <c r="U1141" t="s">
        <v>5379</v>
      </c>
      <c r="V1141">
        <v>1000000</v>
      </c>
      <c r="W1141">
        <v>0</v>
      </c>
      <c r="Y1141">
        <v>0</v>
      </c>
      <c r="Z1141">
        <v>0</v>
      </c>
      <c r="AA1141">
        <v>0</v>
      </c>
      <c r="AB1141">
        <v>1000000</v>
      </c>
      <c r="AC1141" t="s">
        <v>5372</v>
      </c>
      <c r="AD1141" t="s">
        <v>5373</v>
      </c>
      <c r="AE1141" t="s">
        <v>5380</v>
      </c>
      <c r="AF1141" t="s">
        <v>5381</v>
      </c>
      <c r="AG1141" t="s">
        <v>136</v>
      </c>
      <c r="AJ1141" t="s">
        <v>1311</v>
      </c>
      <c r="AK1141" t="s">
        <v>1312</v>
      </c>
      <c r="AL1141" t="s">
        <v>1313</v>
      </c>
      <c r="AM1141" t="s">
        <v>1314</v>
      </c>
    </row>
    <row r="1142" spans="1:39" x14ac:dyDescent="0.3">
      <c r="A1142" t="s">
        <v>24</v>
      </c>
      <c r="B1142" t="s">
        <v>25</v>
      </c>
      <c r="C1142" t="s">
        <v>26</v>
      </c>
      <c r="D1142" t="s">
        <v>27</v>
      </c>
      <c r="E1142" t="s">
        <v>28</v>
      </c>
      <c r="F1142" t="s">
        <v>29</v>
      </c>
      <c r="G1142" t="s">
        <v>115</v>
      </c>
      <c r="H1142" t="s">
        <v>116</v>
      </c>
      <c r="I1142" t="s">
        <v>117</v>
      </c>
      <c r="J1142" t="s">
        <v>118</v>
      </c>
      <c r="K1142" t="s">
        <v>333</v>
      </c>
      <c r="L1142" t="s">
        <v>334</v>
      </c>
      <c r="M1142" t="s">
        <v>382</v>
      </c>
      <c r="N1142" t="s">
        <v>383</v>
      </c>
      <c r="O1142" t="s">
        <v>133</v>
      </c>
      <c r="P1142" t="s">
        <v>384</v>
      </c>
      <c r="Q1142" t="s">
        <v>51</v>
      </c>
      <c r="R1142" t="s">
        <v>386</v>
      </c>
      <c r="S1142" t="s">
        <v>42</v>
      </c>
      <c r="T1142" t="s">
        <v>43</v>
      </c>
      <c r="U1142" t="s">
        <v>5382</v>
      </c>
      <c r="V1142">
        <v>10000000</v>
      </c>
      <c r="W1142">
        <v>0</v>
      </c>
      <c r="Y1142">
        <v>0</v>
      </c>
      <c r="Z1142">
        <v>0</v>
      </c>
      <c r="AA1142">
        <v>0</v>
      </c>
      <c r="AB1142">
        <v>10000000</v>
      </c>
      <c r="AC1142" t="s">
        <v>5372</v>
      </c>
      <c r="AD1142" t="s">
        <v>5373</v>
      </c>
      <c r="AE1142" t="s">
        <v>5383</v>
      </c>
      <c r="AF1142" t="s">
        <v>5384</v>
      </c>
      <c r="AG1142" t="s">
        <v>136</v>
      </c>
      <c r="AJ1142" t="s">
        <v>1311</v>
      </c>
      <c r="AK1142" t="s">
        <v>1312</v>
      </c>
      <c r="AL1142" t="s">
        <v>1313</v>
      </c>
      <c r="AM1142" t="s">
        <v>1314</v>
      </c>
    </row>
    <row r="1143" spans="1:39" x14ac:dyDescent="0.3">
      <c r="A1143" t="s">
        <v>24</v>
      </c>
      <c r="B1143" t="s">
        <v>25</v>
      </c>
      <c r="C1143" t="s">
        <v>26</v>
      </c>
      <c r="D1143" t="s">
        <v>27</v>
      </c>
      <c r="E1143" t="s">
        <v>28</v>
      </c>
      <c r="F1143" t="s">
        <v>29</v>
      </c>
      <c r="G1143" t="s">
        <v>115</v>
      </c>
      <c r="H1143" t="s">
        <v>116</v>
      </c>
      <c r="I1143" t="s">
        <v>117</v>
      </c>
      <c r="J1143" t="s">
        <v>118</v>
      </c>
      <c r="K1143" t="s">
        <v>333</v>
      </c>
      <c r="L1143" t="s">
        <v>334</v>
      </c>
      <c r="M1143" t="s">
        <v>382</v>
      </c>
      <c r="N1143" t="s">
        <v>383</v>
      </c>
      <c r="O1143" t="s">
        <v>133</v>
      </c>
      <c r="P1143" t="s">
        <v>384</v>
      </c>
      <c r="Q1143" t="s">
        <v>51</v>
      </c>
      <c r="R1143" t="s">
        <v>386</v>
      </c>
      <c r="S1143" t="s">
        <v>42</v>
      </c>
      <c r="T1143" t="s">
        <v>43</v>
      </c>
      <c r="U1143" t="s">
        <v>5385</v>
      </c>
      <c r="V1143">
        <v>2000000</v>
      </c>
      <c r="W1143">
        <v>0</v>
      </c>
      <c r="Y1143">
        <v>0</v>
      </c>
      <c r="Z1143">
        <v>0</v>
      </c>
      <c r="AA1143">
        <v>0</v>
      </c>
      <c r="AB1143">
        <v>2000000</v>
      </c>
      <c r="AC1143" t="s">
        <v>5372</v>
      </c>
      <c r="AD1143" t="s">
        <v>5373</v>
      </c>
      <c r="AE1143" t="s">
        <v>5386</v>
      </c>
      <c r="AF1143" t="s">
        <v>5387</v>
      </c>
      <c r="AG1143" t="s">
        <v>136</v>
      </c>
      <c r="AJ1143" t="s">
        <v>1311</v>
      </c>
      <c r="AK1143" t="s">
        <v>1312</v>
      </c>
      <c r="AL1143" t="s">
        <v>1313</v>
      </c>
      <c r="AM1143" t="s">
        <v>1314</v>
      </c>
    </row>
    <row r="1144" spans="1:39" x14ac:dyDescent="0.3">
      <c r="A1144" t="s">
        <v>24</v>
      </c>
      <c r="B1144" t="s">
        <v>25</v>
      </c>
      <c r="C1144" t="s">
        <v>26</v>
      </c>
      <c r="D1144" t="s">
        <v>27</v>
      </c>
      <c r="E1144" t="s">
        <v>28</v>
      </c>
      <c r="F1144" t="s">
        <v>29</v>
      </c>
      <c r="G1144" t="s">
        <v>115</v>
      </c>
      <c r="H1144" t="s">
        <v>116</v>
      </c>
      <c r="I1144" t="s">
        <v>117</v>
      </c>
      <c r="J1144" t="s">
        <v>118</v>
      </c>
      <c r="K1144" t="s">
        <v>333</v>
      </c>
      <c r="L1144" t="s">
        <v>334</v>
      </c>
      <c r="M1144" t="s">
        <v>382</v>
      </c>
      <c r="N1144" t="s">
        <v>383</v>
      </c>
      <c r="O1144" t="s">
        <v>133</v>
      </c>
      <c r="P1144" t="s">
        <v>384</v>
      </c>
      <c r="Q1144" t="s">
        <v>51</v>
      </c>
      <c r="R1144" t="s">
        <v>386</v>
      </c>
      <c r="S1144" t="s">
        <v>42</v>
      </c>
      <c r="T1144" t="s">
        <v>43</v>
      </c>
      <c r="U1144" t="s">
        <v>5388</v>
      </c>
      <c r="V1144">
        <v>2000000</v>
      </c>
      <c r="W1144">
        <v>0</v>
      </c>
      <c r="Y1144">
        <v>0</v>
      </c>
      <c r="Z1144">
        <v>0</v>
      </c>
      <c r="AA1144">
        <v>0</v>
      </c>
      <c r="AB1144">
        <v>2000000</v>
      </c>
      <c r="AC1144" t="s">
        <v>5372</v>
      </c>
      <c r="AD1144" t="s">
        <v>5373</v>
      </c>
      <c r="AE1144" t="s">
        <v>5389</v>
      </c>
      <c r="AF1144" t="s">
        <v>5390</v>
      </c>
      <c r="AG1144" t="s">
        <v>136</v>
      </c>
      <c r="AJ1144" t="s">
        <v>1311</v>
      </c>
      <c r="AK1144" t="s">
        <v>1312</v>
      </c>
      <c r="AL1144" t="s">
        <v>1313</v>
      </c>
      <c r="AM1144" t="s">
        <v>1314</v>
      </c>
    </row>
    <row r="1145" spans="1:39" x14ac:dyDescent="0.3">
      <c r="A1145" t="s">
        <v>24</v>
      </c>
      <c r="B1145" t="s">
        <v>25</v>
      </c>
      <c r="C1145" t="s">
        <v>26</v>
      </c>
      <c r="D1145" t="s">
        <v>27</v>
      </c>
      <c r="E1145" t="s">
        <v>28</v>
      </c>
      <c r="F1145" t="s">
        <v>29</v>
      </c>
      <c r="G1145" t="s">
        <v>115</v>
      </c>
      <c r="H1145" t="s">
        <v>116</v>
      </c>
      <c r="I1145" t="s">
        <v>117</v>
      </c>
      <c r="J1145" t="s">
        <v>118</v>
      </c>
      <c r="K1145" t="s">
        <v>333</v>
      </c>
      <c r="L1145" t="s">
        <v>334</v>
      </c>
      <c r="M1145" t="s">
        <v>382</v>
      </c>
      <c r="N1145" t="s">
        <v>383</v>
      </c>
      <c r="O1145" t="s">
        <v>133</v>
      </c>
      <c r="P1145" t="s">
        <v>384</v>
      </c>
      <c r="Q1145" t="s">
        <v>51</v>
      </c>
      <c r="R1145" t="s">
        <v>386</v>
      </c>
      <c r="S1145" t="s">
        <v>137</v>
      </c>
      <c r="T1145" t="s">
        <v>138</v>
      </c>
      <c r="U1145" t="s">
        <v>5391</v>
      </c>
      <c r="V1145">
        <v>12000000</v>
      </c>
      <c r="W1145">
        <v>0</v>
      </c>
      <c r="Y1145">
        <v>0</v>
      </c>
      <c r="Z1145">
        <v>0</v>
      </c>
      <c r="AA1145">
        <v>0</v>
      </c>
      <c r="AB1145">
        <v>12000000</v>
      </c>
      <c r="AC1145" t="s">
        <v>5372</v>
      </c>
      <c r="AD1145" t="s">
        <v>5392</v>
      </c>
      <c r="AE1145" t="s">
        <v>5393</v>
      </c>
      <c r="AF1145" t="s">
        <v>5394</v>
      </c>
      <c r="AG1145" t="s">
        <v>136</v>
      </c>
      <c r="AJ1145" t="s">
        <v>1311</v>
      </c>
      <c r="AK1145" t="s">
        <v>1312</v>
      </c>
      <c r="AL1145" t="s">
        <v>2026</v>
      </c>
      <c r="AM1145" t="s">
        <v>1314</v>
      </c>
    </row>
    <row r="1146" spans="1:39" x14ac:dyDescent="0.3">
      <c r="A1146" t="s">
        <v>24</v>
      </c>
      <c r="B1146" t="s">
        <v>25</v>
      </c>
      <c r="C1146" t="s">
        <v>26</v>
      </c>
      <c r="D1146" t="s">
        <v>27</v>
      </c>
      <c r="E1146" t="s">
        <v>28</v>
      </c>
      <c r="F1146" t="s">
        <v>29</v>
      </c>
      <c r="G1146" t="s">
        <v>115</v>
      </c>
      <c r="H1146" t="s">
        <v>116</v>
      </c>
      <c r="I1146" t="s">
        <v>117</v>
      </c>
      <c r="J1146" t="s">
        <v>118</v>
      </c>
      <c r="K1146" t="s">
        <v>333</v>
      </c>
      <c r="L1146" t="s">
        <v>334</v>
      </c>
      <c r="M1146" t="s">
        <v>382</v>
      </c>
      <c r="N1146" t="s">
        <v>383</v>
      </c>
      <c r="O1146" t="s">
        <v>133</v>
      </c>
      <c r="P1146" t="s">
        <v>384</v>
      </c>
      <c r="Q1146" t="s">
        <v>51</v>
      </c>
      <c r="R1146" t="s">
        <v>386</v>
      </c>
      <c r="S1146" t="s">
        <v>137</v>
      </c>
      <c r="T1146" t="s">
        <v>138</v>
      </c>
      <c r="U1146" t="s">
        <v>5395</v>
      </c>
      <c r="V1146">
        <v>12000000</v>
      </c>
      <c r="W1146">
        <v>0</v>
      </c>
      <c r="Y1146">
        <v>1000000</v>
      </c>
      <c r="Z1146">
        <v>1000000</v>
      </c>
      <c r="AA1146">
        <v>8.3333333333333329E-2</v>
      </c>
      <c r="AB1146">
        <v>11000000</v>
      </c>
      <c r="AC1146" t="s">
        <v>5372</v>
      </c>
      <c r="AD1146" t="s">
        <v>5392</v>
      </c>
      <c r="AE1146" t="s">
        <v>5396</v>
      </c>
      <c r="AF1146" t="s">
        <v>5397</v>
      </c>
      <c r="AG1146" t="s">
        <v>136</v>
      </c>
      <c r="AJ1146" t="s">
        <v>1311</v>
      </c>
      <c r="AK1146" t="s">
        <v>1312</v>
      </c>
      <c r="AL1146" t="s">
        <v>2026</v>
      </c>
      <c r="AM1146" t="s">
        <v>1314</v>
      </c>
    </row>
    <row r="1147" spans="1:39" x14ac:dyDescent="0.3">
      <c r="A1147" t="s">
        <v>24</v>
      </c>
      <c r="B1147" t="s">
        <v>25</v>
      </c>
      <c r="C1147" t="s">
        <v>26</v>
      </c>
      <c r="D1147" t="s">
        <v>27</v>
      </c>
      <c r="E1147" t="s">
        <v>28</v>
      </c>
      <c r="F1147" t="s">
        <v>29</v>
      </c>
      <c r="G1147" t="s">
        <v>115</v>
      </c>
      <c r="H1147" t="s">
        <v>116</v>
      </c>
      <c r="I1147" t="s">
        <v>117</v>
      </c>
      <c r="J1147" t="s">
        <v>118</v>
      </c>
      <c r="K1147" t="s">
        <v>333</v>
      </c>
      <c r="L1147" t="s">
        <v>334</v>
      </c>
      <c r="M1147" t="s">
        <v>382</v>
      </c>
      <c r="N1147" t="s">
        <v>383</v>
      </c>
      <c r="O1147" t="s">
        <v>133</v>
      </c>
      <c r="P1147" t="s">
        <v>384</v>
      </c>
      <c r="Q1147" t="s">
        <v>51</v>
      </c>
      <c r="R1147" t="s">
        <v>386</v>
      </c>
      <c r="S1147" t="s">
        <v>45</v>
      </c>
      <c r="T1147" t="s">
        <v>46</v>
      </c>
      <c r="U1147" t="s">
        <v>5398</v>
      </c>
      <c r="V1147">
        <v>10800000</v>
      </c>
      <c r="W1147">
        <v>0</v>
      </c>
      <c r="Y1147">
        <v>3600000</v>
      </c>
      <c r="Z1147">
        <v>3600000</v>
      </c>
      <c r="AA1147">
        <v>0.33333333333333331</v>
      </c>
      <c r="AB1147">
        <v>7200000</v>
      </c>
      <c r="AC1147" t="s">
        <v>5372</v>
      </c>
      <c r="AD1147" t="s">
        <v>5399</v>
      </c>
      <c r="AE1147" t="s">
        <v>5400</v>
      </c>
      <c r="AF1147" t="s">
        <v>5401</v>
      </c>
      <c r="AG1147" t="s">
        <v>136</v>
      </c>
      <c r="AJ1147" t="s">
        <v>1311</v>
      </c>
      <c r="AK1147" t="s">
        <v>1312</v>
      </c>
      <c r="AL1147" t="s">
        <v>1331</v>
      </c>
      <c r="AM1147" t="s">
        <v>1314</v>
      </c>
    </row>
    <row r="1148" spans="1:39" x14ac:dyDescent="0.3">
      <c r="A1148" t="s">
        <v>24</v>
      </c>
      <c r="B1148" t="s">
        <v>25</v>
      </c>
      <c r="C1148" t="s">
        <v>26</v>
      </c>
      <c r="D1148" t="s">
        <v>27</v>
      </c>
      <c r="E1148" t="s">
        <v>28</v>
      </c>
      <c r="F1148" t="s">
        <v>29</v>
      </c>
      <c r="G1148" t="s">
        <v>115</v>
      </c>
      <c r="H1148" t="s">
        <v>116</v>
      </c>
      <c r="I1148" t="s">
        <v>117</v>
      </c>
      <c r="J1148" t="s">
        <v>118</v>
      </c>
      <c r="K1148" t="s">
        <v>333</v>
      </c>
      <c r="L1148" t="s">
        <v>334</v>
      </c>
      <c r="M1148" t="s">
        <v>382</v>
      </c>
      <c r="N1148" t="s">
        <v>383</v>
      </c>
      <c r="O1148" t="s">
        <v>133</v>
      </c>
      <c r="P1148" t="s">
        <v>384</v>
      </c>
      <c r="Q1148" t="s">
        <v>51</v>
      </c>
      <c r="R1148" t="s">
        <v>386</v>
      </c>
      <c r="S1148" t="s">
        <v>47</v>
      </c>
      <c r="T1148" t="s">
        <v>48</v>
      </c>
      <c r="U1148" t="s">
        <v>5402</v>
      </c>
      <c r="V1148">
        <v>200400000</v>
      </c>
      <c r="W1148">
        <v>0</v>
      </c>
      <c r="Y1148">
        <v>0</v>
      </c>
      <c r="Z1148">
        <v>20738160</v>
      </c>
      <c r="AA1148">
        <v>0.10348383233532935</v>
      </c>
      <c r="AB1148">
        <v>179661840</v>
      </c>
      <c r="AC1148" t="s">
        <v>5372</v>
      </c>
      <c r="AD1148" t="s">
        <v>5403</v>
      </c>
      <c r="AE1148" t="s">
        <v>5404</v>
      </c>
      <c r="AF1148" t="s">
        <v>5405</v>
      </c>
      <c r="AG1148" t="s">
        <v>136</v>
      </c>
      <c r="AJ1148" t="s">
        <v>1311</v>
      </c>
      <c r="AK1148" t="s">
        <v>1312</v>
      </c>
      <c r="AL1148" t="s">
        <v>1336</v>
      </c>
      <c r="AM1148" t="s">
        <v>1314</v>
      </c>
    </row>
    <row r="1149" spans="1:39" x14ac:dyDescent="0.3">
      <c r="A1149" t="s">
        <v>24</v>
      </c>
      <c r="B1149" t="s">
        <v>25</v>
      </c>
      <c r="C1149" t="s">
        <v>26</v>
      </c>
      <c r="D1149" t="s">
        <v>27</v>
      </c>
      <c r="E1149" t="s">
        <v>28</v>
      </c>
      <c r="F1149" t="s">
        <v>29</v>
      </c>
      <c r="G1149" t="s">
        <v>115</v>
      </c>
      <c r="H1149" t="s">
        <v>116</v>
      </c>
      <c r="I1149" t="s">
        <v>117</v>
      </c>
      <c r="J1149" t="s">
        <v>118</v>
      </c>
      <c r="K1149" t="s">
        <v>333</v>
      </c>
      <c r="L1149" t="s">
        <v>334</v>
      </c>
      <c r="M1149" t="s">
        <v>382</v>
      </c>
      <c r="N1149" t="s">
        <v>383</v>
      </c>
      <c r="O1149" t="s">
        <v>133</v>
      </c>
      <c r="P1149" t="s">
        <v>384</v>
      </c>
      <c r="Q1149" t="s">
        <v>51</v>
      </c>
      <c r="R1149" t="s">
        <v>386</v>
      </c>
      <c r="S1149" t="s">
        <v>72</v>
      </c>
      <c r="T1149" t="s">
        <v>73</v>
      </c>
      <c r="U1149" t="s">
        <v>5406</v>
      </c>
      <c r="V1149">
        <v>7200000</v>
      </c>
      <c r="W1149">
        <v>0</v>
      </c>
      <c r="Y1149">
        <v>0</v>
      </c>
      <c r="Z1149">
        <v>0</v>
      </c>
      <c r="AA1149">
        <v>0</v>
      </c>
      <c r="AB1149">
        <v>7200000</v>
      </c>
      <c r="AC1149" t="s">
        <v>5372</v>
      </c>
      <c r="AD1149" t="s">
        <v>5407</v>
      </c>
      <c r="AE1149" t="s">
        <v>5408</v>
      </c>
      <c r="AF1149" t="s">
        <v>5409</v>
      </c>
      <c r="AG1149" t="s">
        <v>136</v>
      </c>
      <c r="AJ1149" t="s">
        <v>1311</v>
      </c>
      <c r="AK1149" t="s">
        <v>1312</v>
      </c>
      <c r="AL1149" t="s">
        <v>1336</v>
      </c>
      <c r="AM1149" t="s">
        <v>1314</v>
      </c>
    </row>
    <row r="1150" spans="1:39" x14ac:dyDescent="0.3">
      <c r="A1150" t="s">
        <v>24</v>
      </c>
      <c r="B1150" t="s">
        <v>25</v>
      </c>
      <c r="C1150" t="s">
        <v>26</v>
      </c>
      <c r="D1150" t="s">
        <v>27</v>
      </c>
      <c r="E1150" t="s">
        <v>28</v>
      </c>
      <c r="F1150" t="s">
        <v>29</v>
      </c>
      <c r="G1150" t="s">
        <v>115</v>
      </c>
      <c r="H1150" t="s">
        <v>116</v>
      </c>
      <c r="I1150" t="s">
        <v>117</v>
      </c>
      <c r="J1150" t="s">
        <v>118</v>
      </c>
      <c r="K1150" t="s">
        <v>333</v>
      </c>
      <c r="L1150" t="s">
        <v>334</v>
      </c>
      <c r="M1150" t="s">
        <v>382</v>
      </c>
      <c r="N1150" t="s">
        <v>383</v>
      </c>
      <c r="O1150" t="s">
        <v>133</v>
      </c>
      <c r="P1150" t="s">
        <v>384</v>
      </c>
      <c r="Q1150" t="s">
        <v>51</v>
      </c>
      <c r="R1150" t="s">
        <v>386</v>
      </c>
      <c r="S1150" t="s">
        <v>49</v>
      </c>
      <c r="T1150" t="s">
        <v>50</v>
      </c>
      <c r="U1150" t="s">
        <v>5410</v>
      </c>
      <c r="V1150">
        <v>5800000</v>
      </c>
      <c r="W1150">
        <v>0</v>
      </c>
      <c r="Y1150">
        <v>0</v>
      </c>
      <c r="Z1150">
        <v>0</v>
      </c>
      <c r="AA1150">
        <v>0</v>
      </c>
      <c r="AB1150">
        <v>5800000</v>
      </c>
      <c r="AC1150" t="s">
        <v>5372</v>
      </c>
      <c r="AD1150" t="s">
        <v>5411</v>
      </c>
      <c r="AE1150" t="s">
        <v>5412</v>
      </c>
      <c r="AF1150" t="s">
        <v>5413</v>
      </c>
      <c r="AG1150" t="s">
        <v>136</v>
      </c>
      <c r="AJ1150" t="s">
        <v>1311</v>
      </c>
      <c r="AK1150" t="s">
        <v>1312</v>
      </c>
      <c r="AL1150" t="s">
        <v>1336</v>
      </c>
      <c r="AM1150" t="s">
        <v>1314</v>
      </c>
    </row>
    <row r="1151" spans="1:39" x14ac:dyDescent="0.3">
      <c r="A1151" t="s">
        <v>24</v>
      </c>
      <c r="B1151" t="s">
        <v>25</v>
      </c>
      <c r="C1151" t="s">
        <v>26</v>
      </c>
      <c r="D1151" t="s">
        <v>27</v>
      </c>
      <c r="E1151" t="s">
        <v>28</v>
      </c>
      <c r="F1151" t="s">
        <v>29</v>
      </c>
      <c r="G1151" t="s">
        <v>115</v>
      </c>
      <c r="H1151" t="s">
        <v>116</v>
      </c>
      <c r="I1151" t="s">
        <v>117</v>
      </c>
      <c r="J1151" t="s">
        <v>118</v>
      </c>
      <c r="K1151" t="s">
        <v>333</v>
      </c>
      <c r="L1151" t="s">
        <v>334</v>
      </c>
      <c r="M1151" t="s">
        <v>382</v>
      </c>
      <c r="N1151" t="s">
        <v>383</v>
      </c>
      <c r="O1151" t="s">
        <v>133</v>
      </c>
      <c r="P1151" t="s">
        <v>384</v>
      </c>
      <c r="Q1151" t="s">
        <v>53</v>
      </c>
      <c r="R1151" t="s">
        <v>387</v>
      </c>
      <c r="S1151" t="s">
        <v>42</v>
      </c>
      <c r="T1151" t="s">
        <v>43</v>
      </c>
      <c r="U1151" t="s">
        <v>5414</v>
      </c>
      <c r="V1151">
        <v>26000000</v>
      </c>
      <c r="W1151">
        <v>0</v>
      </c>
      <c r="Y1151">
        <v>0</v>
      </c>
      <c r="Z1151">
        <v>0</v>
      </c>
      <c r="AA1151">
        <v>0</v>
      </c>
      <c r="AB1151">
        <v>26000000</v>
      </c>
      <c r="AC1151" t="s">
        <v>5415</v>
      </c>
      <c r="AD1151" t="s">
        <v>5416</v>
      </c>
      <c r="AE1151" t="s">
        <v>5417</v>
      </c>
      <c r="AF1151" t="s">
        <v>5418</v>
      </c>
      <c r="AG1151" t="s">
        <v>136</v>
      </c>
      <c r="AJ1151" t="s">
        <v>1311</v>
      </c>
      <c r="AK1151" t="s">
        <v>1312</v>
      </c>
      <c r="AL1151" t="s">
        <v>1313</v>
      </c>
      <c r="AM1151" t="s">
        <v>1314</v>
      </c>
    </row>
    <row r="1152" spans="1:39" x14ac:dyDescent="0.3">
      <c r="A1152" t="s">
        <v>24</v>
      </c>
      <c r="B1152" t="s">
        <v>25</v>
      </c>
      <c r="C1152" t="s">
        <v>26</v>
      </c>
      <c r="D1152" t="s">
        <v>27</v>
      </c>
      <c r="E1152" t="s">
        <v>28</v>
      </c>
      <c r="F1152" t="s">
        <v>29</v>
      </c>
      <c r="G1152" t="s">
        <v>115</v>
      </c>
      <c r="H1152" t="s">
        <v>116</v>
      </c>
      <c r="I1152" t="s">
        <v>117</v>
      </c>
      <c r="J1152" t="s">
        <v>118</v>
      </c>
      <c r="K1152" t="s">
        <v>333</v>
      </c>
      <c r="L1152" t="s">
        <v>334</v>
      </c>
      <c r="M1152" t="s">
        <v>382</v>
      </c>
      <c r="N1152" t="s">
        <v>383</v>
      </c>
      <c r="O1152" t="s">
        <v>133</v>
      </c>
      <c r="P1152" t="s">
        <v>384</v>
      </c>
      <c r="Q1152" t="s">
        <v>53</v>
      </c>
      <c r="R1152" t="s">
        <v>387</v>
      </c>
      <c r="S1152" t="s">
        <v>42</v>
      </c>
      <c r="T1152" t="s">
        <v>43</v>
      </c>
      <c r="U1152" t="s">
        <v>5419</v>
      </c>
      <c r="V1152">
        <v>1000000</v>
      </c>
      <c r="W1152">
        <v>0</v>
      </c>
      <c r="Y1152">
        <v>0</v>
      </c>
      <c r="Z1152">
        <v>0</v>
      </c>
      <c r="AA1152">
        <v>0</v>
      </c>
      <c r="AB1152">
        <v>1000000</v>
      </c>
      <c r="AC1152" t="s">
        <v>5415</v>
      </c>
      <c r="AD1152" t="s">
        <v>5416</v>
      </c>
      <c r="AE1152" t="s">
        <v>5420</v>
      </c>
      <c r="AF1152" t="s">
        <v>5421</v>
      </c>
      <c r="AG1152" t="s">
        <v>136</v>
      </c>
      <c r="AJ1152" t="s">
        <v>1311</v>
      </c>
      <c r="AK1152" t="s">
        <v>1312</v>
      </c>
      <c r="AL1152" t="s">
        <v>1313</v>
      </c>
      <c r="AM1152" t="s">
        <v>1314</v>
      </c>
    </row>
    <row r="1153" spans="1:39" x14ac:dyDescent="0.3">
      <c r="A1153" t="s">
        <v>24</v>
      </c>
      <c r="B1153" t="s">
        <v>25</v>
      </c>
      <c r="C1153" t="s">
        <v>26</v>
      </c>
      <c r="D1153" t="s">
        <v>27</v>
      </c>
      <c r="E1153" t="s">
        <v>28</v>
      </c>
      <c r="F1153" t="s">
        <v>29</v>
      </c>
      <c r="G1153" t="s">
        <v>115</v>
      </c>
      <c r="H1153" t="s">
        <v>116</v>
      </c>
      <c r="I1153" t="s">
        <v>117</v>
      </c>
      <c r="J1153" t="s">
        <v>118</v>
      </c>
      <c r="K1153" t="s">
        <v>333</v>
      </c>
      <c r="L1153" t="s">
        <v>334</v>
      </c>
      <c r="M1153" t="s">
        <v>382</v>
      </c>
      <c r="N1153" t="s">
        <v>383</v>
      </c>
      <c r="O1153" t="s">
        <v>133</v>
      </c>
      <c r="P1153" t="s">
        <v>384</v>
      </c>
      <c r="Q1153" t="s">
        <v>53</v>
      </c>
      <c r="R1153" t="s">
        <v>387</v>
      </c>
      <c r="S1153" t="s">
        <v>42</v>
      </c>
      <c r="T1153" t="s">
        <v>43</v>
      </c>
      <c r="U1153" t="s">
        <v>5422</v>
      </c>
      <c r="V1153">
        <v>1000000</v>
      </c>
      <c r="W1153">
        <v>0</v>
      </c>
      <c r="Y1153">
        <v>0</v>
      </c>
      <c r="Z1153">
        <v>0</v>
      </c>
      <c r="AA1153">
        <v>0</v>
      </c>
      <c r="AB1153">
        <v>1000000</v>
      </c>
      <c r="AC1153" t="s">
        <v>5415</v>
      </c>
      <c r="AD1153" t="s">
        <v>5416</v>
      </c>
      <c r="AE1153" t="s">
        <v>5423</v>
      </c>
      <c r="AF1153" t="s">
        <v>5424</v>
      </c>
      <c r="AG1153" t="s">
        <v>136</v>
      </c>
      <c r="AJ1153" t="s">
        <v>1311</v>
      </c>
      <c r="AK1153" t="s">
        <v>1312</v>
      </c>
      <c r="AL1153" t="s">
        <v>1313</v>
      </c>
      <c r="AM1153" t="s">
        <v>1314</v>
      </c>
    </row>
    <row r="1154" spans="1:39" x14ac:dyDescent="0.3">
      <c r="A1154" t="s">
        <v>24</v>
      </c>
      <c r="B1154" t="s">
        <v>25</v>
      </c>
      <c r="C1154" t="s">
        <v>26</v>
      </c>
      <c r="D1154" t="s">
        <v>27</v>
      </c>
      <c r="E1154" t="s">
        <v>28</v>
      </c>
      <c r="F1154" t="s">
        <v>29</v>
      </c>
      <c r="G1154" t="s">
        <v>115</v>
      </c>
      <c r="H1154" t="s">
        <v>116</v>
      </c>
      <c r="I1154" t="s">
        <v>117</v>
      </c>
      <c r="J1154" t="s">
        <v>118</v>
      </c>
      <c r="K1154" t="s">
        <v>333</v>
      </c>
      <c r="L1154" t="s">
        <v>334</v>
      </c>
      <c r="M1154" t="s">
        <v>382</v>
      </c>
      <c r="N1154" t="s">
        <v>383</v>
      </c>
      <c r="O1154" t="s">
        <v>133</v>
      </c>
      <c r="P1154" t="s">
        <v>384</v>
      </c>
      <c r="Q1154" t="s">
        <v>53</v>
      </c>
      <c r="R1154" t="s">
        <v>387</v>
      </c>
      <c r="S1154" t="s">
        <v>42</v>
      </c>
      <c r="T1154" t="s">
        <v>43</v>
      </c>
      <c r="U1154" t="s">
        <v>5425</v>
      </c>
      <c r="V1154">
        <v>1000000</v>
      </c>
      <c r="W1154">
        <v>0</v>
      </c>
      <c r="Y1154">
        <v>0</v>
      </c>
      <c r="Z1154">
        <v>0</v>
      </c>
      <c r="AA1154">
        <v>0</v>
      </c>
      <c r="AB1154">
        <v>1000000</v>
      </c>
      <c r="AC1154" t="s">
        <v>5415</v>
      </c>
      <c r="AD1154" t="s">
        <v>5416</v>
      </c>
      <c r="AE1154" t="s">
        <v>5426</v>
      </c>
      <c r="AF1154" t="s">
        <v>5427</v>
      </c>
      <c r="AG1154" t="s">
        <v>136</v>
      </c>
      <c r="AJ1154" t="s">
        <v>1311</v>
      </c>
      <c r="AK1154" t="s">
        <v>1312</v>
      </c>
      <c r="AL1154" t="s">
        <v>1313</v>
      </c>
      <c r="AM1154" t="s">
        <v>1314</v>
      </c>
    </row>
    <row r="1155" spans="1:39" x14ac:dyDescent="0.3">
      <c r="A1155" t="s">
        <v>24</v>
      </c>
      <c r="B1155" t="s">
        <v>25</v>
      </c>
      <c r="C1155" t="s">
        <v>26</v>
      </c>
      <c r="D1155" t="s">
        <v>27</v>
      </c>
      <c r="E1155" t="s">
        <v>28</v>
      </c>
      <c r="F1155" t="s">
        <v>29</v>
      </c>
      <c r="G1155" t="s">
        <v>115</v>
      </c>
      <c r="H1155" t="s">
        <v>116</v>
      </c>
      <c r="I1155" t="s">
        <v>117</v>
      </c>
      <c r="J1155" t="s">
        <v>118</v>
      </c>
      <c r="K1155" t="s">
        <v>333</v>
      </c>
      <c r="L1155" t="s">
        <v>334</v>
      </c>
      <c r="M1155" t="s">
        <v>382</v>
      </c>
      <c r="N1155" t="s">
        <v>383</v>
      </c>
      <c r="O1155" t="s">
        <v>133</v>
      </c>
      <c r="P1155" t="s">
        <v>384</v>
      </c>
      <c r="Q1155" t="s">
        <v>53</v>
      </c>
      <c r="R1155" t="s">
        <v>387</v>
      </c>
      <c r="S1155" t="s">
        <v>47</v>
      </c>
      <c r="T1155" t="s">
        <v>48</v>
      </c>
      <c r="U1155" t="s">
        <v>5428</v>
      </c>
      <c r="V1155">
        <v>15450000</v>
      </c>
      <c r="W1155">
        <v>0</v>
      </c>
      <c r="Y1155">
        <v>0</v>
      </c>
      <c r="Z1155">
        <v>0</v>
      </c>
      <c r="AA1155">
        <v>0</v>
      </c>
      <c r="AB1155">
        <v>15450000</v>
      </c>
      <c r="AC1155" t="s">
        <v>5415</v>
      </c>
      <c r="AD1155" t="s">
        <v>5429</v>
      </c>
      <c r="AE1155" t="s">
        <v>5430</v>
      </c>
      <c r="AF1155" t="s">
        <v>5431</v>
      </c>
      <c r="AG1155" t="s">
        <v>136</v>
      </c>
      <c r="AJ1155" t="s">
        <v>1311</v>
      </c>
      <c r="AK1155" t="s">
        <v>1312</v>
      </c>
      <c r="AL1155" t="s">
        <v>1336</v>
      </c>
      <c r="AM1155" t="s">
        <v>1314</v>
      </c>
    </row>
    <row r="1156" spans="1:39" x14ac:dyDescent="0.3">
      <c r="A1156" t="s">
        <v>24</v>
      </c>
      <c r="B1156" t="s">
        <v>25</v>
      </c>
      <c r="C1156" t="s">
        <v>26</v>
      </c>
      <c r="D1156" t="s">
        <v>27</v>
      </c>
      <c r="E1156" t="s">
        <v>28</v>
      </c>
      <c r="F1156" t="s">
        <v>29</v>
      </c>
      <c r="G1156" t="s">
        <v>115</v>
      </c>
      <c r="H1156" t="s">
        <v>116</v>
      </c>
      <c r="I1156" t="s">
        <v>117</v>
      </c>
      <c r="J1156" t="s">
        <v>118</v>
      </c>
      <c r="K1156" t="s">
        <v>333</v>
      </c>
      <c r="L1156" t="s">
        <v>334</v>
      </c>
      <c r="M1156" t="s">
        <v>382</v>
      </c>
      <c r="N1156" t="s">
        <v>383</v>
      </c>
      <c r="O1156" t="s">
        <v>133</v>
      </c>
      <c r="P1156" t="s">
        <v>384</v>
      </c>
      <c r="Q1156" t="s">
        <v>55</v>
      </c>
      <c r="R1156" t="s">
        <v>388</v>
      </c>
      <c r="S1156" t="s">
        <v>42</v>
      </c>
      <c r="T1156" t="s">
        <v>43</v>
      </c>
      <c r="U1156" t="s">
        <v>5432</v>
      </c>
      <c r="V1156">
        <v>3000000</v>
      </c>
      <c r="W1156">
        <v>0</v>
      </c>
      <c r="Y1156">
        <v>0</v>
      </c>
      <c r="Z1156">
        <v>0</v>
      </c>
      <c r="AA1156">
        <v>0</v>
      </c>
      <c r="AB1156">
        <v>3000000</v>
      </c>
      <c r="AC1156" t="s">
        <v>5433</v>
      </c>
      <c r="AD1156" t="s">
        <v>5434</v>
      </c>
      <c r="AE1156" t="s">
        <v>5435</v>
      </c>
      <c r="AF1156" t="s">
        <v>5436</v>
      </c>
      <c r="AG1156" t="s">
        <v>136</v>
      </c>
      <c r="AJ1156" t="s">
        <v>1311</v>
      </c>
      <c r="AK1156" t="s">
        <v>1312</v>
      </c>
      <c r="AL1156" t="s">
        <v>1313</v>
      </c>
      <c r="AM1156" t="s">
        <v>1314</v>
      </c>
    </row>
    <row r="1157" spans="1:39" x14ac:dyDescent="0.3">
      <c r="A1157" t="s">
        <v>24</v>
      </c>
      <c r="B1157" t="s">
        <v>25</v>
      </c>
      <c r="C1157" t="s">
        <v>26</v>
      </c>
      <c r="D1157" t="s">
        <v>27</v>
      </c>
      <c r="E1157" t="s">
        <v>28</v>
      </c>
      <c r="F1157" t="s">
        <v>29</v>
      </c>
      <c r="G1157" t="s">
        <v>115</v>
      </c>
      <c r="H1157" t="s">
        <v>116</v>
      </c>
      <c r="I1157" t="s">
        <v>117</v>
      </c>
      <c r="J1157" t="s">
        <v>118</v>
      </c>
      <c r="K1157" t="s">
        <v>333</v>
      </c>
      <c r="L1157" t="s">
        <v>334</v>
      </c>
      <c r="M1157" t="s">
        <v>382</v>
      </c>
      <c r="N1157" t="s">
        <v>383</v>
      </c>
      <c r="O1157" t="s">
        <v>133</v>
      </c>
      <c r="P1157" t="s">
        <v>384</v>
      </c>
      <c r="Q1157" t="s">
        <v>55</v>
      </c>
      <c r="R1157" t="s">
        <v>388</v>
      </c>
      <c r="S1157" t="s">
        <v>42</v>
      </c>
      <c r="T1157" t="s">
        <v>43</v>
      </c>
      <c r="U1157" t="s">
        <v>5437</v>
      </c>
      <c r="V1157">
        <v>400000</v>
      </c>
      <c r="W1157">
        <v>0</v>
      </c>
      <c r="Y1157">
        <v>0</v>
      </c>
      <c r="Z1157">
        <v>0</v>
      </c>
      <c r="AA1157">
        <v>0</v>
      </c>
      <c r="AB1157">
        <v>400000</v>
      </c>
      <c r="AC1157" t="s">
        <v>5433</v>
      </c>
      <c r="AD1157" t="s">
        <v>5434</v>
      </c>
      <c r="AE1157" t="s">
        <v>5438</v>
      </c>
      <c r="AF1157" t="s">
        <v>5439</v>
      </c>
      <c r="AG1157" t="s">
        <v>136</v>
      </c>
      <c r="AJ1157" t="s">
        <v>1311</v>
      </c>
      <c r="AK1157" t="s">
        <v>1312</v>
      </c>
      <c r="AL1157" t="s">
        <v>1313</v>
      </c>
      <c r="AM1157" t="s">
        <v>1314</v>
      </c>
    </row>
    <row r="1158" spans="1:39" x14ac:dyDescent="0.3">
      <c r="A1158" t="s">
        <v>24</v>
      </c>
      <c r="B1158" t="s">
        <v>25</v>
      </c>
      <c r="C1158" t="s">
        <v>26</v>
      </c>
      <c r="D1158" t="s">
        <v>27</v>
      </c>
      <c r="E1158" t="s">
        <v>28</v>
      </c>
      <c r="F1158" t="s">
        <v>29</v>
      </c>
      <c r="G1158" t="s">
        <v>115</v>
      </c>
      <c r="H1158" t="s">
        <v>116</v>
      </c>
      <c r="I1158" t="s">
        <v>117</v>
      </c>
      <c r="J1158" t="s">
        <v>118</v>
      </c>
      <c r="K1158" t="s">
        <v>333</v>
      </c>
      <c r="L1158" t="s">
        <v>334</v>
      </c>
      <c r="M1158" t="s">
        <v>382</v>
      </c>
      <c r="N1158" t="s">
        <v>383</v>
      </c>
      <c r="O1158" t="s">
        <v>133</v>
      </c>
      <c r="P1158" t="s">
        <v>384</v>
      </c>
      <c r="Q1158" t="s">
        <v>55</v>
      </c>
      <c r="R1158" t="s">
        <v>388</v>
      </c>
      <c r="S1158" t="s">
        <v>67</v>
      </c>
      <c r="T1158" t="s">
        <v>68</v>
      </c>
      <c r="U1158" t="s">
        <v>5440</v>
      </c>
      <c r="V1158">
        <v>42400000</v>
      </c>
      <c r="W1158">
        <v>0</v>
      </c>
      <c r="Y1158">
        <v>0</v>
      </c>
      <c r="Z1158">
        <v>0</v>
      </c>
      <c r="AA1158">
        <v>0</v>
      </c>
      <c r="AB1158">
        <v>42400000</v>
      </c>
      <c r="AC1158" t="s">
        <v>5433</v>
      </c>
      <c r="AD1158" t="s">
        <v>5441</v>
      </c>
      <c r="AE1158" t="s">
        <v>5442</v>
      </c>
      <c r="AF1158" t="s">
        <v>5443</v>
      </c>
      <c r="AG1158" t="s">
        <v>136</v>
      </c>
      <c r="AJ1158" t="s">
        <v>1311</v>
      </c>
      <c r="AK1158" t="s">
        <v>1312</v>
      </c>
      <c r="AL1158" t="s">
        <v>1485</v>
      </c>
      <c r="AM1158" t="s">
        <v>1486</v>
      </c>
    </row>
    <row r="1159" spans="1:39" x14ac:dyDescent="0.3">
      <c r="A1159" t="s">
        <v>24</v>
      </c>
      <c r="B1159" t="s">
        <v>25</v>
      </c>
      <c r="C1159" t="s">
        <v>26</v>
      </c>
      <c r="D1159" t="s">
        <v>27</v>
      </c>
      <c r="E1159" t="s">
        <v>28</v>
      </c>
      <c r="F1159" t="s">
        <v>29</v>
      </c>
      <c r="G1159" t="s">
        <v>115</v>
      </c>
      <c r="H1159" t="s">
        <v>116</v>
      </c>
      <c r="I1159" t="s">
        <v>117</v>
      </c>
      <c r="J1159" t="s">
        <v>118</v>
      </c>
      <c r="K1159" t="s">
        <v>333</v>
      </c>
      <c r="L1159" t="s">
        <v>334</v>
      </c>
      <c r="M1159" t="s">
        <v>382</v>
      </c>
      <c r="N1159" t="s">
        <v>383</v>
      </c>
      <c r="O1159" t="s">
        <v>133</v>
      </c>
      <c r="P1159" t="s">
        <v>384</v>
      </c>
      <c r="Q1159" t="s">
        <v>55</v>
      </c>
      <c r="R1159" t="s">
        <v>388</v>
      </c>
      <c r="S1159" t="s">
        <v>67</v>
      </c>
      <c r="T1159" t="s">
        <v>68</v>
      </c>
      <c r="U1159" t="s">
        <v>5444</v>
      </c>
      <c r="V1159">
        <v>3601000</v>
      </c>
      <c r="W1159">
        <v>0</v>
      </c>
      <c r="Y1159">
        <v>0</v>
      </c>
      <c r="Z1159">
        <v>0</v>
      </c>
      <c r="AA1159">
        <v>0</v>
      </c>
      <c r="AB1159">
        <v>3601000</v>
      </c>
      <c r="AC1159" t="s">
        <v>5433</v>
      </c>
      <c r="AD1159" t="s">
        <v>5441</v>
      </c>
      <c r="AE1159" t="s">
        <v>5445</v>
      </c>
      <c r="AF1159" t="s">
        <v>5446</v>
      </c>
      <c r="AG1159" t="s">
        <v>136</v>
      </c>
      <c r="AJ1159" t="s">
        <v>1311</v>
      </c>
      <c r="AK1159" t="s">
        <v>1312</v>
      </c>
      <c r="AL1159" t="s">
        <v>1485</v>
      </c>
      <c r="AM1159" t="s">
        <v>1486</v>
      </c>
    </row>
    <row r="1160" spans="1:39" x14ac:dyDescent="0.3">
      <c r="A1160" t="s">
        <v>24</v>
      </c>
      <c r="B1160" t="s">
        <v>25</v>
      </c>
      <c r="C1160" t="s">
        <v>26</v>
      </c>
      <c r="D1160" t="s">
        <v>27</v>
      </c>
      <c r="E1160" t="s">
        <v>28</v>
      </c>
      <c r="F1160" t="s">
        <v>29</v>
      </c>
      <c r="G1160" t="s">
        <v>115</v>
      </c>
      <c r="H1160" t="s">
        <v>116</v>
      </c>
      <c r="I1160" t="s">
        <v>117</v>
      </c>
      <c r="J1160" t="s">
        <v>118</v>
      </c>
      <c r="K1160" t="s">
        <v>333</v>
      </c>
      <c r="L1160" t="s">
        <v>334</v>
      </c>
      <c r="M1160" t="s">
        <v>382</v>
      </c>
      <c r="N1160" t="s">
        <v>383</v>
      </c>
      <c r="O1160" t="s">
        <v>133</v>
      </c>
      <c r="P1160" t="s">
        <v>384</v>
      </c>
      <c r="Q1160" t="s">
        <v>55</v>
      </c>
      <c r="R1160" t="s">
        <v>388</v>
      </c>
      <c r="S1160" t="s">
        <v>137</v>
      </c>
      <c r="T1160" t="s">
        <v>138</v>
      </c>
      <c r="U1160" t="s">
        <v>5447</v>
      </c>
      <c r="V1160">
        <v>12000000</v>
      </c>
      <c r="W1160">
        <v>0</v>
      </c>
      <c r="Y1160">
        <v>1000000</v>
      </c>
      <c r="Z1160">
        <v>1000000</v>
      </c>
      <c r="AA1160">
        <v>8.3333333333333329E-2</v>
      </c>
      <c r="AB1160">
        <v>11000000</v>
      </c>
      <c r="AC1160" t="s">
        <v>5433</v>
      </c>
      <c r="AD1160" t="s">
        <v>5448</v>
      </c>
      <c r="AE1160" t="s">
        <v>5449</v>
      </c>
      <c r="AF1160" t="s">
        <v>5450</v>
      </c>
      <c r="AG1160" t="s">
        <v>136</v>
      </c>
      <c r="AJ1160" t="s">
        <v>1311</v>
      </c>
      <c r="AK1160" t="s">
        <v>1312</v>
      </c>
      <c r="AL1160" t="s">
        <v>2026</v>
      </c>
      <c r="AM1160" t="s">
        <v>1314</v>
      </c>
    </row>
    <row r="1161" spans="1:39" x14ac:dyDescent="0.3">
      <c r="A1161" t="s">
        <v>24</v>
      </c>
      <c r="B1161" t="s">
        <v>25</v>
      </c>
      <c r="C1161" t="s">
        <v>26</v>
      </c>
      <c r="D1161" t="s">
        <v>27</v>
      </c>
      <c r="E1161" t="s">
        <v>28</v>
      </c>
      <c r="F1161" t="s">
        <v>29</v>
      </c>
      <c r="G1161" t="s">
        <v>115</v>
      </c>
      <c r="H1161" t="s">
        <v>116</v>
      </c>
      <c r="I1161" t="s">
        <v>117</v>
      </c>
      <c r="J1161" t="s">
        <v>118</v>
      </c>
      <c r="K1161" t="s">
        <v>333</v>
      </c>
      <c r="L1161" t="s">
        <v>334</v>
      </c>
      <c r="M1161" t="s">
        <v>382</v>
      </c>
      <c r="N1161" t="s">
        <v>383</v>
      </c>
      <c r="O1161" t="s">
        <v>133</v>
      </c>
      <c r="P1161" t="s">
        <v>384</v>
      </c>
      <c r="Q1161" t="s">
        <v>55</v>
      </c>
      <c r="R1161" t="s">
        <v>388</v>
      </c>
      <c r="S1161" t="s">
        <v>137</v>
      </c>
      <c r="T1161" t="s">
        <v>138</v>
      </c>
      <c r="U1161" t="s">
        <v>5451</v>
      </c>
      <c r="V1161">
        <v>12000000</v>
      </c>
      <c r="W1161">
        <v>0</v>
      </c>
      <c r="Y1161">
        <v>0</v>
      </c>
      <c r="Z1161">
        <v>0</v>
      </c>
      <c r="AA1161">
        <v>0</v>
      </c>
      <c r="AB1161">
        <v>12000000</v>
      </c>
      <c r="AC1161" t="s">
        <v>5433</v>
      </c>
      <c r="AD1161" t="s">
        <v>5448</v>
      </c>
      <c r="AE1161" t="s">
        <v>5452</v>
      </c>
      <c r="AF1161" t="s">
        <v>5453</v>
      </c>
      <c r="AG1161" t="s">
        <v>136</v>
      </c>
      <c r="AJ1161" t="s">
        <v>1311</v>
      </c>
      <c r="AK1161" t="s">
        <v>1312</v>
      </c>
      <c r="AL1161" t="s">
        <v>2026</v>
      </c>
      <c r="AM1161" t="s">
        <v>1314</v>
      </c>
    </row>
    <row r="1162" spans="1:39" x14ac:dyDescent="0.3">
      <c r="A1162" t="s">
        <v>24</v>
      </c>
      <c r="B1162" t="s">
        <v>25</v>
      </c>
      <c r="C1162" t="s">
        <v>26</v>
      </c>
      <c r="D1162" t="s">
        <v>27</v>
      </c>
      <c r="E1162" t="s">
        <v>28</v>
      </c>
      <c r="F1162" t="s">
        <v>29</v>
      </c>
      <c r="G1162" t="s">
        <v>115</v>
      </c>
      <c r="H1162" t="s">
        <v>116</v>
      </c>
      <c r="I1162" t="s">
        <v>117</v>
      </c>
      <c r="J1162" t="s">
        <v>118</v>
      </c>
      <c r="K1162" t="s">
        <v>333</v>
      </c>
      <c r="L1162" t="s">
        <v>334</v>
      </c>
      <c r="M1162" t="s">
        <v>382</v>
      </c>
      <c r="N1162" t="s">
        <v>383</v>
      </c>
      <c r="O1162" t="s">
        <v>133</v>
      </c>
      <c r="P1162" t="s">
        <v>384</v>
      </c>
      <c r="Q1162" t="s">
        <v>55</v>
      </c>
      <c r="R1162" t="s">
        <v>388</v>
      </c>
      <c r="S1162" t="s">
        <v>45</v>
      </c>
      <c r="T1162" t="s">
        <v>46</v>
      </c>
      <c r="U1162" t="s">
        <v>5454</v>
      </c>
      <c r="V1162">
        <v>14400000</v>
      </c>
      <c r="W1162">
        <v>0</v>
      </c>
      <c r="Y1162">
        <v>0</v>
      </c>
      <c r="Z1162">
        <v>0</v>
      </c>
      <c r="AA1162">
        <v>0</v>
      </c>
      <c r="AB1162">
        <v>14400000</v>
      </c>
      <c r="AC1162" t="s">
        <v>5433</v>
      </c>
      <c r="AD1162" t="s">
        <v>5455</v>
      </c>
      <c r="AE1162" t="s">
        <v>5456</v>
      </c>
      <c r="AF1162" t="s">
        <v>5457</v>
      </c>
      <c r="AG1162" t="s">
        <v>136</v>
      </c>
      <c r="AJ1162" t="s">
        <v>1311</v>
      </c>
      <c r="AK1162" t="s">
        <v>1312</v>
      </c>
      <c r="AL1162" t="s">
        <v>1331</v>
      </c>
      <c r="AM1162" t="s">
        <v>1314</v>
      </c>
    </row>
    <row r="1163" spans="1:39" x14ac:dyDescent="0.3">
      <c r="A1163" t="s">
        <v>24</v>
      </c>
      <c r="B1163" t="s">
        <v>25</v>
      </c>
      <c r="C1163" t="s">
        <v>26</v>
      </c>
      <c r="D1163" t="s">
        <v>27</v>
      </c>
      <c r="E1163" t="s">
        <v>28</v>
      </c>
      <c r="F1163" t="s">
        <v>29</v>
      </c>
      <c r="G1163" t="s">
        <v>115</v>
      </c>
      <c r="H1163" t="s">
        <v>116</v>
      </c>
      <c r="I1163" t="s">
        <v>117</v>
      </c>
      <c r="J1163" t="s">
        <v>118</v>
      </c>
      <c r="K1163" t="s">
        <v>333</v>
      </c>
      <c r="L1163" t="s">
        <v>334</v>
      </c>
      <c r="M1163" t="s">
        <v>382</v>
      </c>
      <c r="N1163" t="s">
        <v>383</v>
      </c>
      <c r="O1163" t="s">
        <v>133</v>
      </c>
      <c r="P1163" t="s">
        <v>384</v>
      </c>
      <c r="Q1163" t="s">
        <v>55</v>
      </c>
      <c r="R1163" t="s">
        <v>388</v>
      </c>
      <c r="S1163" t="s">
        <v>47</v>
      </c>
      <c r="T1163" t="s">
        <v>48</v>
      </c>
      <c r="U1163" t="s">
        <v>5458</v>
      </c>
      <c r="V1163">
        <v>82400000</v>
      </c>
      <c r="W1163">
        <v>0</v>
      </c>
      <c r="Y1163">
        <v>0</v>
      </c>
      <c r="Z1163">
        <v>0</v>
      </c>
      <c r="AA1163">
        <v>0</v>
      </c>
      <c r="AB1163">
        <v>82400000</v>
      </c>
      <c r="AC1163" t="s">
        <v>5433</v>
      </c>
      <c r="AD1163" t="s">
        <v>5459</v>
      </c>
      <c r="AE1163" t="s">
        <v>5460</v>
      </c>
      <c r="AF1163" t="s">
        <v>5461</v>
      </c>
      <c r="AG1163" t="s">
        <v>136</v>
      </c>
      <c r="AJ1163" t="s">
        <v>1311</v>
      </c>
      <c r="AK1163" t="s">
        <v>1312</v>
      </c>
      <c r="AL1163" t="s">
        <v>1336</v>
      </c>
      <c r="AM1163" t="s">
        <v>1314</v>
      </c>
    </row>
    <row r="1164" spans="1:39" x14ac:dyDescent="0.3">
      <c r="A1164" t="s">
        <v>24</v>
      </c>
      <c r="B1164" t="s">
        <v>25</v>
      </c>
      <c r="C1164" t="s">
        <v>26</v>
      </c>
      <c r="D1164" t="s">
        <v>27</v>
      </c>
      <c r="E1164" t="s">
        <v>28</v>
      </c>
      <c r="F1164" t="s">
        <v>29</v>
      </c>
      <c r="G1164" t="s">
        <v>115</v>
      </c>
      <c r="H1164" t="s">
        <v>116</v>
      </c>
      <c r="I1164" t="s">
        <v>117</v>
      </c>
      <c r="J1164" t="s">
        <v>118</v>
      </c>
      <c r="K1164" t="s">
        <v>333</v>
      </c>
      <c r="L1164" t="s">
        <v>334</v>
      </c>
      <c r="M1164" t="s">
        <v>382</v>
      </c>
      <c r="N1164" t="s">
        <v>383</v>
      </c>
      <c r="O1164" t="s">
        <v>133</v>
      </c>
      <c r="P1164" t="s">
        <v>384</v>
      </c>
      <c r="Q1164" t="s">
        <v>55</v>
      </c>
      <c r="R1164" t="s">
        <v>388</v>
      </c>
      <c r="S1164" t="s">
        <v>47</v>
      </c>
      <c r="T1164" t="s">
        <v>48</v>
      </c>
      <c r="U1164" t="s">
        <v>5462</v>
      </c>
      <c r="V1164">
        <v>159399000</v>
      </c>
      <c r="W1164">
        <v>0</v>
      </c>
      <c r="Y1164">
        <v>0</v>
      </c>
      <c r="Z1164">
        <v>0</v>
      </c>
      <c r="AA1164">
        <v>0</v>
      </c>
      <c r="AB1164">
        <v>159399000</v>
      </c>
      <c r="AC1164" t="s">
        <v>5433</v>
      </c>
      <c r="AD1164" t="s">
        <v>5459</v>
      </c>
      <c r="AE1164" t="s">
        <v>5463</v>
      </c>
      <c r="AF1164" t="s">
        <v>5464</v>
      </c>
      <c r="AG1164" t="s">
        <v>136</v>
      </c>
      <c r="AJ1164" t="s">
        <v>1311</v>
      </c>
      <c r="AK1164" t="s">
        <v>1312</v>
      </c>
      <c r="AL1164" t="s">
        <v>1336</v>
      </c>
      <c r="AM1164" t="s">
        <v>1314</v>
      </c>
    </row>
    <row r="1165" spans="1:39" x14ac:dyDescent="0.3">
      <c r="A1165" t="s">
        <v>24</v>
      </c>
      <c r="B1165" t="s">
        <v>25</v>
      </c>
      <c r="C1165" t="s">
        <v>26</v>
      </c>
      <c r="D1165" t="s">
        <v>27</v>
      </c>
      <c r="E1165" t="s">
        <v>28</v>
      </c>
      <c r="F1165" t="s">
        <v>29</v>
      </c>
      <c r="G1165" t="s">
        <v>115</v>
      </c>
      <c r="H1165" t="s">
        <v>116</v>
      </c>
      <c r="I1165" t="s">
        <v>117</v>
      </c>
      <c r="J1165" t="s">
        <v>118</v>
      </c>
      <c r="K1165" t="s">
        <v>333</v>
      </c>
      <c r="L1165" t="s">
        <v>334</v>
      </c>
      <c r="M1165" t="s">
        <v>382</v>
      </c>
      <c r="N1165" t="s">
        <v>383</v>
      </c>
      <c r="O1165" t="s">
        <v>133</v>
      </c>
      <c r="P1165" t="s">
        <v>384</v>
      </c>
      <c r="Q1165" t="s">
        <v>55</v>
      </c>
      <c r="R1165" t="s">
        <v>388</v>
      </c>
      <c r="S1165" t="s">
        <v>72</v>
      </c>
      <c r="T1165" t="s">
        <v>73</v>
      </c>
      <c r="U1165" t="s">
        <v>5465</v>
      </c>
      <c r="V1165">
        <v>5400000</v>
      </c>
      <c r="W1165">
        <v>0</v>
      </c>
      <c r="Y1165">
        <v>280000</v>
      </c>
      <c r="Z1165">
        <v>280000</v>
      </c>
      <c r="AA1165">
        <v>5.185185185185185E-2</v>
      </c>
      <c r="AB1165">
        <v>5120000</v>
      </c>
      <c r="AC1165" t="s">
        <v>5433</v>
      </c>
      <c r="AD1165" t="s">
        <v>5466</v>
      </c>
      <c r="AE1165" t="s">
        <v>5467</v>
      </c>
      <c r="AF1165" t="s">
        <v>5468</v>
      </c>
      <c r="AG1165" t="s">
        <v>136</v>
      </c>
      <c r="AJ1165" t="s">
        <v>1311</v>
      </c>
      <c r="AK1165" t="s">
        <v>1312</v>
      </c>
      <c r="AL1165" t="s">
        <v>1336</v>
      </c>
      <c r="AM1165" t="s">
        <v>1314</v>
      </c>
    </row>
    <row r="1166" spans="1:39" x14ac:dyDescent="0.3">
      <c r="A1166" t="s">
        <v>24</v>
      </c>
      <c r="B1166" t="s">
        <v>25</v>
      </c>
      <c r="C1166" t="s">
        <v>26</v>
      </c>
      <c r="D1166" t="s">
        <v>27</v>
      </c>
      <c r="E1166" t="s">
        <v>28</v>
      </c>
      <c r="F1166" t="s">
        <v>29</v>
      </c>
      <c r="G1166" t="s">
        <v>115</v>
      </c>
      <c r="H1166" t="s">
        <v>116</v>
      </c>
      <c r="I1166" t="s">
        <v>117</v>
      </c>
      <c r="J1166" t="s">
        <v>118</v>
      </c>
      <c r="K1166" t="s">
        <v>333</v>
      </c>
      <c r="L1166" t="s">
        <v>334</v>
      </c>
      <c r="M1166" t="s">
        <v>382</v>
      </c>
      <c r="N1166" t="s">
        <v>383</v>
      </c>
      <c r="O1166" t="s">
        <v>133</v>
      </c>
      <c r="P1166" t="s">
        <v>384</v>
      </c>
      <c r="Q1166" t="s">
        <v>59</v>
      </c>
      <c r="R1166" t="s">
        <v>389</v>
      </c>
      <c r="S1166" t="s">
        <v>42</v>
      </c>
      <c r="T1166" t="s">
        <v>43</v>
      </c>
      <c r="U1166" t="s">
        <v>5469</v>
      </c>
      <c r="V1166">
        <v>36000000</v>
      </c>
      <c r="W1166">
        <v>0</v>
      </c>
      <c r="Y1166">
        <v>0</v>
      </c>
      <c r="Z1166">
        <v>0</v>
      </c>
      <c r="AA1166">
        <v>0</v>
      </c>
      <c r="AB1166">
        <v>36000000</v>
      </c>
      <c r="AC1166" t="s">
        <v>5470</v>
      </c>
      <c r="AD1166" t="s">
        <v>5471</v>
      </c>
      <c r="AE1166" t="s">
        <v>5472</v>
      </c>
      <c r="AF1166" t="s">
        <v>5473</v>
      </c>
      <c r="AG1166" t="s">
        <v>136</v>
      </c>
      <c r="AJ1166" t="s">
        <v>1311</v>
      </c>
      <c r="AK1166" t="s">
        <v>1312</v>
      </c>
      <c r="AL1166" t="s">
        <v>1313</v>
      </c>
      <c r="AM1166" t="s">
        <v>1314</v>
      </c>
    </row>
    <row r="1167" spans="1:39" x14ac:dyDescent="0.3">
      <c r="A1167" t="s">
        <v>24</v>
      </c>
      <c r="B1167" t="s">
        <v>25</v>
      </c>
      <c r="C1167" t="s">
        <v>26</v>
      </c>
      <c r="D1167" t="s">
        <v>27</v>
      </c>
      <c r="E1167" t="s">
        <v>28</v>
      </c>
      <c r="F1167" t="s">
        <v>29</v>
      </c>
      <c r="G1167" t="s">
        <v>115</v>
      </c>
      <c r="H1167" t="s">
        <v>116</v>
      </c>
      <c r="I1167" t="s">
        <v>117</v>
      </c>
      <c r="J1167" t="s">
        <v>118</v>
      </c>
      <c r="K1167" t="s">
        <v>333</v>
      </c>
      <c r="L1167" t="s">
        <v>334</v>
      </c>
      <c r="M1167" t="s">
        <v>382</v>
      </c>
      <c r="N1167" t="s">
        <v>383</v>
      </c>
      <c r="O1167" t="s">
        <v>133</v>
      </c>
      <c r="P1167" t="s">
        <v>384</v>
      </c>
      <c r="Q1167" t="s">
        <v>59</v>
      </c>
      <c r="R1167" t="s">
        <v>389</v>
      </c>
      <c r="S1167" t="s">
        <v>42</v>
      </c>
      <c r="T1167" t="s">
        <v>43</v>
      </c>
      <c r="U1167" t="s">
        <v>5474</v>
      </c>
      <c r="V1167">
        <v>4000000</v>
      </c>
      <c r="W1167">
        <v>0</v>
      </c>
      <c r="Y1167">
        <v>0</v>
      </c>
      <c r="Z1167">
        <v>0</v>
      </c>
      <c r="AA1167">
        <v>0</v>
      </c>
      <c r="AB1167">
        <v>4000000</v>
      </c>
      <c r="AC1167" t="s">
        <v>5470</v>
      </c>
      <c r="AD1167" t="s">
        <v>5471</v>
      </c>
      <c r="AE1167" t="s">
        <v>5475</v>
      </c>
      <c r="AF1167" t="s">
        <v>5476</v>
      </c>
      <c r="AG1167" t="s">
        <v>136</v>
      </c>
      <c r="AJ1167" t="s">
        <v>1311</v>
      </c>
      <c r="AK1167" t="s">
        <v>1312</v>
      </c>
      <c r="AL1167" t="s">
        <v>1313</v>
      </c>
      <c r="AM1167" t="s">
        <v>1314</v>
      </c>
    </row>
    <row r="1168" spans="1:39" x14ac:dyDescent="0.3">
      <c r="A1168" t="s">
        <v>24</v>
      </c>
      <c r="B1168" t="s">
        <v>25</v>
      </c>
      <c r="C1168" t="s">
        <v>26</v>
      </c>
      <c r="D1168" t="s">
        <v>27</v>
      </c>
      <c r="E1168" t="s">
        <v>28</v>
      </c>
      <c r="F1168" t="s">
        <v>29</v>
      </c>
      <c r="G1168" t="s">
        <v>115</v>
      </c>
      <c r="H1168" t="s">
        <v>116</v>
      </c>
      <c r="I1168" t="s">
        <v>117</v>
      </c>
      <c r="J1168" t="s">
        <v>118</v>
      </c>
      <c r="K1168" t="s">
        <v>333</v>
      </c>
      <c r="L1168" t="s">
        <v>334</v>
      </c>
      <c r="M1168" t="s">
        <v>382</v>
      </c>
      <c r="N1168" t="s">
        <v>383</v>
      </c>
      <c r="O1168" t="s">
        <v>133</v>
      </c>
      <c r="P1168" t="s">
        <v>384</v>
      </c>
      <c r="Q1168" t="s">
        <v>59</v>
      </c>
      <c r="R1168" t="s">
        <v>389</v>
      </c>
      <c r="S1168" t="s">
        <v>42</v>
      </c>
      <c r="T1168" t="s">
        <v>43</v>
      </c>
      <c r="U1168" t="s">
        <v>5477</v>
      </c>
      <c r="V1168">
        <v>2001000</v>
      </c>
      <c r="W1168">
        <v>0</v>
      </c>
      <c r="Y1168">
        <v>0</v>
      </c>
      <c r="Z1168">
        <v>0</v>
      </c>
      <c r="AA1168">
        <v>0</v>
      </c>
      <c r="AB1168">
        <v>2001000</v>
      </c>
      <c r="AC1168" t="s">
        <v>5470</v>
      </c>
      <c r="AD1168" t="s">
        <v>5471</v>
      </c>
      <c r="AE1168" t="s">
        <v>5478</v>
      </c>
      <c r="AF1168" t="s">
        <v>5479</v>
      </c>
      <c r="AG1168" t="s">
        <v>136</v>
      </c>
      <c r="AJ1168" t="s">
        <v>1311</v>
      </c>
      <c r="AK1168" t="s">
        <v>1312</v>
      </c>
      <c r="AL1168" t="s">
        <v>1313</v>
      </c>
      <c r="AM1168" t="s">
        <v>1314</v>
      </c>
    </row>
    <row r="1169" spans="1:39" x14ac:dyDescent="0.3">
      <c r="A1169" t="s">
        <v>24</v>
      </c>
      <c r="B1169" t="s">
        <v>25</v>
      </c>
      <c r="C1169" t="s">
        <v>26</v>
      </c>
      <c r="D1169" t="s">
        <v>27</v>
      </c>
      <c r="E1169" t="s">
        <v>28</v>
      </c>
      <c r="F1169" t="s">
        <v>29</v>
      </c>
      <c r="G1169" t="s">
        <v>115</v>
      </c>
      <c r="H1169" t="s">
        <v>116</v>
      </c>
      <c r="I1169" t="s">
        <v>117</v>
      </c>
      <c r="J1169" t="s">
        <v>118</v>
      </c>
      <c r="K1169" t="s">
        <v>333</v>
      </c>
      <c r="L1169" t="s">
        <v>334</v>
      </c>
      <c r="M1169" t="s">
        <v>382</v>
      </c>
      <c r="N1169" t="s">
        <v>383</v>
      </c>
      <c r="O1169" t="s">
        <v>133</v>
      </c>
      <c r="P1169" t="s">
        <v>384</v>
      </c>
      <c r="Q1169" t="s">
        <v>59</v>
      </c>
      <c r="R1169" t="s">
        <v>389</v>
      </c>
      <c r="S1169" t="s">
        <v>42</v>
      </c>
      <c r="T1169" t="s">
        <v>43</v>
      </c>
      <c r="U1169" t="s">
        <v>5480</v>
      </c>
      <c r="V1169">
        <v>6000000</v>
      </c>
      <c r="W1169">
        <v>0</v>
      </c>
      <c r="Y1169">
        <v>0</v>
      </c>
      <c r="Z1169">
        <v>0</v>
      </c>
      <c r="AA1169">
        <v>0</v>
      </c>
      <c r="AB1169">
        <v>6000000</v>
      </c>
      <c r="AC1169" t="s">
        <v>5470</v>
      </c>
      <c r="AD1169" t="s">
        <v>5471</v>
      </c>
      <c r="AE1169" t="s">
        <v>5481</v>
      </c>
      <c r="AF1169" t="s">
        <v>5482</v>
      </c>
      <c r="AG1169" t="s">
        <v>136</v>
      </c>
      <c r="AJ1169" t="s">
        <v>1311</v>
      </c>
      <c r="AK1169" t="s">
        <v>1312</v>
      </c>
      <c r="AL1169" t="s">
        <v>1313</v>
      </c>
      <c r="AM1169" t="s">
        <v>1314</v>
      </c>
    </row>
    <row r="1170" spans="1:39" x14ac:dyDescent="0.3">
      <c r="A1170" t="s">
        <v>24</v>
      </c>
      <c r="B1170" t="s">
        <v>25</v>
      </c>
      <c r="C1170" t="s">
        <v>26</v>
      </c>
      <c r="D1170" t="s">
        <v>27</v>
      </c>
      <c r="E1170" t="s">
        <v>28</v>
      </c>
      <c r="F1170" t="s">
        <v>29</v>
      </c>
      <c r="G1170" t="s">
        <v>115</v>
      </c>
      <c r="H1170" t="s">
        <v>116</v>
      </c>
      <c r="I1170" t="s">
        <v>117</v>
      </c>
      <c r="J1170" t="s">
        <v>118</v>
      </c>
      <c r="K1170" t="s">
        <v>333</v>
      </c>
      <c r="L1170" t="s">
        <v>334</v>
      </c>
      <c r="M1170" t="s">
        <v>382</v>
      </c>
      <c r="N1170" t="s">
        <v>383</v>
      </c>
      <c r="O1170" t="s">
        <v>133</v>
      </c>
      <c r="P1170" t="s">
        <v>384</v>
      </c>
      <c r="Q1170" t="s">
        <v>59</v>
      </c>
      <c r="R1170" t="s">
        <v>389</v>
      </c>
      <c r="S1170" t="s">
        <v>42</v>
      </c>
      <c r="T1170" t="s">
        <v>43</v>
      </c>
      <c r="U1170" t="s">
        <v>5483</v>
      </c>
      <c r="V1170">
        <v>2000000</v>
      </c>
      <c r="W1170">
        <v>0</v>
      </c>
      <c r="Y1170">
        <v>0</v>
      </c>
      <c r="Z1170">
        <v>0</v>
      </c>
      <c r="AA1170">
        <v>0</v>
      </c>
      <c r="AB1170">
        <v>2000000</v>
      </c>
      <c r="AC1170" t="s">
        <v>5470</v>
      </c>
      <c r="AD1170" t="s">
        <v>5471</v>
      </c>
      <c r="AE1170" t="s">
        <v>5484</v>
      </c>
      <c r="AF1170" t="s">
        <v>5485</v>
      </c>
      <c r="AG1170" t="s">
        <v>136</v>
      </c>
      <c r="AJ1170" t="s">
        <v>1311</v>
      </c>
      <c r="AK1170" t="s">
        <v>1312</v>
      </c>
      <c r="AL1170" t="s">
        <v>1313</v>
      </c>
      <c r="AM1170" t="s">
        <v>1314</v>
      </c>
    </row>
    <row r="1171" spans="1:39" x14ac:dyDescent="0.3">
      <c r="A1171" t="s">
        <v>24</v>
      </c>
      <c r="B1171" t="s">
        <v>25</v>
      </c>
      <c r="C1171" t="s">
        <v>26</v>
      </c>
      <c r="D1171" t="s">
        <v>27</v>
      </c>
      <c r="E1171" t="s">
        <v>28</v>
      </c>
      <c r="F1171" t="s">
        <v>29</v>
      </c>
      <c r="G1171" t="s">
        <v>115</v>
      </c>
      <c r="H1171" t="s">
        <v>116</v>
      </c>
      <c r="I1171" t="s">
        <v>117</v>
      </c>
      <c r="J1171" t="s">
        <v>118</v>
      </c>
      <c r="K1171" t="s">
        <v>333</v>
      </c>
      <c r="L1171" t="s">
        <v>334</v>
      </c>
      <c r="M1171" t="s">
        <v>382</v>
      </c>
      <c r="N1171" t="s">
        <v>383</v>
      </c>
      <c r="O1171" t="s">
        <v>133</v>
      </c>
      <c r="P1171" t="s">
        <v>384</v>
      </c>
      <c r="Q1171" t="s">
        <v>59</v>
      </c>
      <c r="R1171" t="s">
        <v>389</v>
      </c>
      <c r="S1171" t="s">
        <v>42</v>
      </c>
      <c r="T1171" t="s">
        <v>43</v>
      </c>
      <c r="U1171" t="s">
        <v>5486</v>
      </c>
      <c r="V1171">
        <v>8000000</v>
      </c>
      <c r="W1171">
        <v>0</v>
      </c>
      <c r="Y1171">
        <v>0</v>
      </c>
      <c r="Z1171">
        <v>0</v>
      </c>
      <c r="AA1171">
        <v>0</v>
      </c>
      <c r="AB1171">
        <v>8000000</v>
      </c>
      <c r="AC1171" t="s">
        <v>5470</v>
      </c>
      <c r="AD1171" t="s">
        <v>5471</v>
      </c>
      <c r="AE1171" t="s">
        <v>5487</v>
      </c>
      <c r="AF1171" t="s">
        <v>5488</v>
      </c>
      <c r="AG1171" t="s">
        <v>136</v>
      </c>
      <c r="AJ1171" t="s">
        <v>1311</v>
      </c>
      <c r="AK1171" t="s">
        <v>1312</v>
      </c>
      <c r="AL1171" t="s">
        <v>1313</v>
      </c>
      <c r="AM1171" t="s">
        <v>1314</v>
      </c>
    </row>
    <row r="1172" spans="1:39" x14ac:dyDescent="0.3">
      <c r="A1172" t="s">
        <v>24</v>
      </c>
      <c r="B1172" t="s">
        <v>25</v>
      </c>
      <c r="C1172" t="s">
        <v>26</v>
      </c>
      <c r="D1172" t="s">
        <v>27</v>
      </c>
      <c r="E1172" t="s">
        <v>28</v>
      </c>
      <c r="F1172" t="s">
        <v>29</v>
      </c>
      <c r="G1172" t="s">
        <v>115</v>
      </c>
      <c r="H1172" t="s">
        <v>116</v>
      </c>
      <c r="I1172" t="s">
        <v>117</v>
      </c>
      <c r="J1172" t="s">
        <v>118</v>
      </c>
      <c r="K1172" t="s">
        <v>333</v>
      </c>
      <c r="L1172" t="s">
        <v>334</v>
      </c>
      <c r="M1172" t="s">
        <v>382</v>
      </c>
      <c r="N1172" t="s">
        <v>383</v>
      </c>
      <c r="O1172" t="s">
        <v>133</v>
      </c>
      <c r="P1172" t="s">
        <v>384</v>
      </c>
      <c r="Q1172" t="s">
        <v>59</v>
      </c>
      <c r="R1172" t="s">
        <v>389</v>
      </c>
      <c r="S1172" t="s">
        <v>137</v>
      </c>
      <c r="T1172" t="s">
        <v>138</v>
      </c>
      <c r="U1172" t="s">
        <v>5489</v>
      </c>
      <c r="V1172">
        <v>12000000</v>
      </c>
      <c r="W1172">
        <v>0</v>
      </c>
      <c r="Y1172">
        <v>0</v>
      </c>
      <c r="Z1172">
        <v>0</v>
      </c>
      <c r="AA1172">
        <v>0</v>
      </c>
      <c r="AB1172">
        <v>12000000</v>
      </c>
      <c r="AC1172" t="s">
        <v>5470</v>
      </c>
      <c r="AD1172" t="s">
        <v>5490</v>
      </c>
      <c r="AE1172" t="s">
        <v>5491</v>
      </c>
      <c r="AF1172" t="s">
        <v>5492</v>
      </c>
      <c r="AG1172" t="s">
        <v>136</v>
      </c>
      <c r="AJ1172" t="s">
        <v>1311</v>
      </c>
      <c r="AK1172" t="s">
        <v>1312</v>
      </c>
      <c r="AL1172" t="s">
        <v>2026</v>
      </c>
      <c r="AM1172" t="s">
        <v>1314</v>
      </c>
    </row>
    <row r="1173" spans="1:39" x14ac:dyDescent="0.3">
      <c r="A1173" t="s">
        <v>24</v>
      </c>
      <c r="B1173" t="s">
        <v>25</v>
      </c>
      <c r="C1173" t="s">
        <v>26</v>
      </c>
      <c r="D1173" t="s">
        <v>27</v>
      </c>
      <c r="E1173" t="s">
        <v>28</v>
      </c>
      <c r="F1173" t="s">
        <v>29</v>
      </c>
      <c r="G1173" t="s">
        <v>115</v>
      </c>
      <c r="H1173" t="s">
        <v>116</v>
      </c>
      <c r="I1173" t="s">
        <v>117</v>
      </c>
      <c r="J1173" t="s">
        <v>118</v>
      </c>
      <c r="K1173" t="s">
        <v>333</v>
      </c>
      <c r="L1173" t="s">
        <v>334</v>
      </c>
      <c r="M1173" t="s">
        <v>382</v>
      </c>
      <c r="N1173" t="s">
        <v>383</v>
      </c>
      <c r="O1173" t="s">
        <v>133</v>
      </c>
      <c r="P1173" t="s">
        <v>384</v>
      </c>
      <c r="Q1173" t="s">
        <v>59</v>
      </c>
      <c r="R1173" t="s">
        <v>389</v>
      </c>
      <c r="S1173" t="s">
        <v>137</v>
      </c>
      <c r="T1173" t="s">
        <v>138</v>
      </c>
      <c r="U1173" t="s">
        <v>5493</v>
      </c>
      <c r="V1173">
        <v>12000000</v>
      </c>
      <c r="W1173">
        <v>0</v>
      </c>
      <c r="Y1173">
        <v>0</v>
      </c>
      <c r="Z1173">
        <v>0</v>
      </c>
      <c r="AA1173">
        <v>0</v>
      </c>
      <c r="AB1173">
        <v>12000000</v>
      </c>
      <c r="AC1173" t="s">
        <v>5470</v>
      </c>
      <c r="AD1173" t="s">
        <v>5490</v>
      </c>
      <c r="AE1173" t="s">
        <v>5494</v>
      </c>
      <c r="AF1173" t="s">
        <v>5495</v>
      </c>
      <c r="AG1173" t="s">
        <v>136</v>
      </c>
      <c r="AJ1173" t="s">
        <v>1311</v>
      </c>
      <c r="AK1173" t="s">
        <v>1312</v>
      </c>
      <c r="AL1173" t="s">
        <v>2026</v>
      </c>
      <c r="AM1173" t="s">
        <v>1314</v>
      </c>
    </row>
    <row r="1174" spans="1:39" x14ac:dyDescent="0.3">
      <c r="A1174" t="s">
        <v>24</v>
      </c>
      <c r="B1174" t="s">
        <v>25</v>
      </c>
      <c r="C1174" t="s">
        <v>26</v>
      </c>
      <c r="D1174" t="s">
        <v>27</v>
      </c>
      <c r="E1174" t="s">
        <v>28</v>
      </c>
      <c r="F1174" t="s">
        <v>29</v>
      </c>
      <c r="G1174" t="s">
        <v>115</v>
      </c>
      <c r="H1174" t="s">
        <v>116</v>
      </c>
      <c r="I1174" t="s">
        <v>117</v>
      </c>
      <c r="J1174" t="s">
        <v>118</v>
      </c>
      <c r="K1174" t="s">
        <v>333</v>
      </c>
      <c r="L1174" t="s">
        <v>334</v>
      </c>
      <c r="M1174" t="s">
        <v>382</v>
      </c>
      <c r="N1174" t="s">
        <v>383</v>
      </c>
      <c r="O1174" t="s">
        <v>133</v>
      </c>
      <c r="P1174" t="s">
        <v>384</v>
      </c>
      <c r="Q1174" t="s">
        <v>59</v>
      </c>
      <c r="R1174" t="s">
        <v>389</v>
      </c>
      <c r="S1174" t="s">
        <v>47</v>
      </c>
      <c r="T1174" t="s">
        <v>48</v>
      </c>
      <c r="U1174" t="s">
        <v>5496</v>
      </c>
      <c r="V1174">
        <v>45000000</v>
      </c>
      <c r="W1174">
        <v>0</v>
      </c>
      <c r="Y1174">
        <v>0</v>
      </c>
      <c r="Z1174">
        <v>720000</v>
      </c>
      <c r="AA1174">
        <v>1.6E-2</v>
      </c>
      <c r="AB1174">
        <v>44280000</v>
      </c>
      <c r="AC1174" t="s">
        <v>5470</v>
      </c>
      <c r="AD1174" t="s">
        <v>5497</v>
      </c>
      <c r="AE1174" t="s">
        <v>5498</v>
      </c>
      <c r="AF1174" t="s">
        <v>5499</v>
      </c>
      <c r="AG1174" t="s">
        <v>136</v>
      </c>
      <c r="AJ1174" t="s">
        <v>1311</v>
      </c>
      <c r="AK1174" t="s">
        <v>1312</v>
      </c>
      <c r="AL1174" t="s">
        <v>1336</v>
      </c>
      <c r="AM1174" t="s">
        <v>1314</v>
      </c>
    </row>
    <row r="1175" spans="1:39" x14ac:dyDescent="0.3">
      <c r="A1175" t="s">
        <v>24</v>
      </c>
      <c r="B1175" t="s">
        <v>25</v>
      </c>
      <c r="C1175" t="s">
        <v>26</v>
      </c>
      <c r="D1175" t="s">
        <v>27</v>
      </c>
      <c r="E1175" t="s">
        <v>28</v>
      </c>
      <c r="F1175" t="s">
        <v>29</v>
      </c>
      <c r="G1175" t="s">
        <v>115</v>
      </c>
      <c r="H1175" t="s">
        <v>116</v>
      </c>
      <c r="I1175" t="s">
        <v>117</v>
      </c>
      <c r="J1175" t="s">
        <v>118</v>
      </c>
      <c r="K1175" t="s">
        <v>333</v>
      </c>
      <c r="L1175" t="s">
        <v>334</v>
      </c>
      <c r="M1175" t="s">
        <v>382</v>
      </c>
      <c r="N1175" t="s">
        <v>383</v>
      </c>
      <c r="O1175" t="s">
        <v>133</v>
      </c>
      <c r="P1175" t="s">
        <v>384</v>
      </c>
      <c r="Q1175" t="s">
        <v>59</v>
      </c>
      <c r="R1175" t="s">
        <v>389</v>
      </c>
      <c r="S1175" t="s">
        <v>47</v>
      </c>
      <c r="T1175" t="s">
        <v>48</v>
      </c>
      <c r="U1175" t="s">
        <v>5500</v>
      </c>
      <c r="V1175">
        <v>148389000</v>
      </c>
      <c r="W1175">
        <v>0</v>
      </c>
      <c r="Y1175">
        <v>0</v>
      </c>
      <c r="Z1175">
        <v>0</v>
      </c>
      <c r="AA1175">
        <v>0</v>
      </c>
      <c r="AB1175">
        <v>148389000</v>
      </c>
      <c r="AC1175" t="s">
        <v>5470</v>
      </c>
      <c r="AD1175" t="s">
        <v>5497</v>
      </c>
      <c r="AE1175" t="s">
        <v>5501</v>
      </c>
      <c r="AF1175" t="s">
        <v>5502</v>
      </c>
      <c r="AG1175" t="s">
        <v>136</v>
      </c>
      <c r="AJ1175" t="s">
        <v>1311</v>
      </c>
      <c r="AK1175" t="s">
        <v>1312</v>
      </c>
      <c r="AL1175" t="s">
        <v>1336</v>
      </c>
      <c r="AM1175" t="s">
        <v>1314</v>
      </c>
    </row>
    <row r="1176" spans="1:39" x14ac:dyDescent="0.3">
      <c r="A1176" t="s">
        <v>24</v>
      </c>
      <c r="B1176" t="s">
        <v>25</v>
      </c>
      <c r="C1176" t="s">
        <v>26</v>
      </c>
      <c r="D1176" t="s">
        <v>27</v>
      </c>
      <c r="E1176" t="s">
        <v>28</v>
      </c>
      <c r="F1176" t="s">
        <v>29</v>
      </c>
      <c r="G1176" t="s">
        <v>115</v>
      </c>
      <c r="H1176" t="s">
        <v>116</v>
      </c>
      <c r="I1176" t="s">
        <v>117</v>
      </c>
      <c r="J1176" t="s">
        <v>118</v>
      </c>
      <c r="K1176" t="s">
        <v>333</v>
      </c>
      <c r="L1176" t="s">
        <v>334</v>
      </c>
      <c r="M1176" t="s">
        <v>382</v>
      </c>
      <c r="N1176" t="s">
        <v>383</v>
      </c>
      <c r="O1176" t="s">
        <v>133</v>
      </c>
      <c r="P1176" t="s">
        <v>384</v>
      </c>
      <c r="Q1176" t="s">
        <v>59</v>
      </c>
      <c r="R1176" t="s">
        <v>389</v>
      </c>
      <c r="S1176" t="s">
        <v>47</v>
      </c>
      <c r="T1176" t="s">
        <v>48</v>
      </c>
      <c r="U1176" t="s">
        <v>5503</v>
      </c>
      <c r="V1176">
        <v>126000000</v>
      </c>
      <c r="W1176">
        <v>0</v>
      </c>
      <c r="Y1176">
        <v>0</v>
      </c>
      <c r="Z1176">
        <v>0</v>
      </c>
      <c r="AA1176">
        <v>0</v>
      </c>
      <c r="AB1176">
        <v>126000000</v>
      </c>
      <c r="AC1176" t="s">
        <v>5470</v>
      </c>
      <c r="AD1176" t="s">
        <v>5497</v>
      </c>
      <c r="AE1176" t="s">
        <v>5504</v>
      </c>
      <c r="AF1176" t="s">
        <v>5505</v>
      </c>
      <c r="AG1176" t="s">
        <v>136</v>
      </c>
      <c r="AJ1176" t="s">
        <v>1311</v>
      </c>
      <c r="AK1176" t="s">
        <v>1312</v>
      </c>
      <c r="AL1176" t="s">
        <v>1336</v>
      </c>
      <c r="AM1176" t="s">
        <v>1314</v>
      </c>
    </row>
    <row r="1177" spans="1:39" x14ac:dyDescent="0.3">
      <c r="A1177" t="s">
        <v>24</v>
      </c>
      <c r="B1177" t="s">
        <v>25</v>
      </c>
      <c r="C1177" t="s">
        <v>26</v>
      </c>
      <c r="D1177" t="s">
        <v>27</v>
      </c>
      <c r="E1177" t="s">
        <v>28</v>
      </c>
      <c r="F1177" t="s">
        <v>29</v>
      </c>
      <c r="G1177" t="s">
        <v>115</v>
      </c>
      <c r="H1177" t="s">
        <v>116</v>
      </c>
      <c r="I1177" t="s">
        <v>117</v>
      </c>
      <c r="J1177" t="s">
        <v>118</v>
      </c>
      <c r="K1177" t="s">
        <v>333</v>
      </c>
      <c r="L1177" t="s">
        <v>334</v>
      </c>
      <c r="M1177" t="s">
        <v>382</v>
      </c>
      <c r="N1177" t="s">
        <v>383</v>
      </c>
      <c r="O1177" t="s">
        <v>133</v>
      </c>
      <c r="P1177" t="s">
        <v>384</v>
      </c>
      <c r="Q1177" t="s">
        <v>59</v>
      </c>
      <c r="R1177" t="s">
        <v>389</v>
      </c>
      <c r="S1177" t="s">
        <v>47</v>
      </c>
      <c r="T1177" t="s">
        <v>48</v>
      </c>
      <c r="U1177" t="s">
        <v>5506</v>
      </c>
      <c r="V1177">
        <v>70200000</v>
      </c>
      <c r="W1177">
        <v>0</v>
      </c>
      <c r="Y1177">
        <v>0</v>
      </c>
      <c r="Z1177">
        <v>0</v>
      </c>
      <c r="AA1177">
        <v>0</v>
      </c>
      <c r="AB1177">
        <v>70200000</v>
      </c>
      <c r="AC1177" t="s">
        <v>5470</v>
      </c>
      <c r="AD1177" t="s">
        <v>5497</v>
      </c>
      <c r="AE1177" t="s">
        <v>5507</v>
      </c>
      <c r="AF1177" t="s">
        <v>5508</v>
      </c>
      <c r="AG1177" t="s">
        <v>136</v>
      </c>
      <c r="AJ1177" t="s">
        <v>1311</v>
      </c>
      <c r="AK1177" t="s">
        <v>1312</v>
      </c>
      <c r="AL1177" t="s">
        <v>1336</v>
      </c>
      <c r="AM1177" t="s">
        <v>1314</v>
      </c>
    </row>
    <row r="1178" spans="1:39" x14ac:dyDescent="0.3">
      <c r="A1178" t="s">
        <v>24</v>
      </c>
      <c r="B1178" t="s">
        <v>25</v>
      </c>
      <c r="C1178" t="s">
        <v>26</v>
      </c>
      <c r="D1178" t="s">
        <v>27</v>
      </c>
      <c r="E1178" t="s">
        <v>28</v>
      </c>
      <c r="F1178" t="s">
        <v>29</v>
      </c>
      <c r="G1178" t="s">
        <v>115</v>
      </c>
      <c r="H1178" t="s">
        <v>116</v>
      </c>
      <c r="I1178" t="s">
        <v>117</v>
      </c>
      <c r="J1178" t="s">
        <v>118</v>
      </c>
      <c r="K1178" t="s">
        <v>333</v>
      </c>
      <c r="L1178" t="s">
        <v>334</v>
      </c>
      <c r="M1178" t="s">
        <v>382</v>
      </c>
      <c r="N1178" t="s">
        <v>383</v>
      </c>
      <c r="O1178" t="s">
        <v>133</v>
      </c>
      <c r="P1178" t="s">
        <v>384</v>
      </c>
      <c r="Q1178" t="s">
        <v>59</v>
      </c>
      <c r="R1178" t="s">
        <v>389</v>
      </c>
      <c r="S1178" t="s">
        <v>72</v>
      </c>
      <c r="T1178" t="s">
        <v>73</v>
      </c>
      <c r="U1178" t="s">
        <v>5509</v>
      </c>
      <c r="V1178">
        <v>4320000</v>
      </c>
      <c r="W1178">
        <v>0</v>
      </c>
      <c r="Y1178">
        <v>0</v>
      </c>
      <c r="Z1178">
        <v>0</v>
      </c>
      <c r="AA1178">
        <v>0</v>
      </c>
      <c r="AB1178">
        <v>4320000</v>
      </c>
      <c r="AC1178" t="s">
        <v>5470</v>
      </c>
      <c r="AD1178" t="s">
        <v>5510</v>
      </c>
      <c r="AE1178" t="s">
        <v>5511</v>
      </c>
      <c r="AF1178" t="s">
        <v>5512</v>
      </c>
      <c r="AG1178" t="s">
        <v>136</v>
      </c>
      <c r="AJ1178" t="s">
        <v>1311</v>
      </c>
      <c r="AK1178" t="s">
        <v>1312</v>
      </c>
      <c r="AL1178" t="s">
        <v>1336</v>
      </c>
      <c r="AM1178" t="s">
        <v>1314</v>
      </c>
    </row>
    <row r="1179" spans="1:39" x14ac:dyDescent="0.3">
      <c r="A1179" t="s">
        <v>24</v>
      </c>
      <c r="B1179" t="s">
        <v>25</v>
      </c>
      <c r="C1179" t="s">
        <v>26</v>
      </c>
      <c r="D1179" t="s">
        <v>27</v>
      </c>
      <c r="E1179" t="s">
        <v>28</v>
      </c>
      <c r="F1179" t="s">
        <v>29</v>
      </c>
      <c r="G1179" t="s">
        <v>115</v>
      </c>
      <c r="H1179" t="s">
        <v>116</v>
      </c>
      <c r="I1179" t="s">
        <v>117</v>
      </c>
      <c r="J1179" t="s">
        <v>118</v>
      </c>
      <c r="K1179" t="s">
        <v>333</v>
      </c>
      <c r="L1179" t="s">
        <v>334</v>
      </c>
      <c r="M1179" t="s">
        <v>382</v>
      </c>
      <c r="N1179" t="s">
        <v>383</v>
      </c>
      <c r="O1179" t="s">
        <v>133</v>
      </c>
      <c r="P1179" t="s">
        <v>384</v>
      </c>
      <c r="Q1179" t="s">
        <v>59</v>
      </c>
      <c r="R1179" t="s">
        <v>389</v>
      </c>
      <c r="S1179" t="s">
        <v>49</v>
      </c>
      <c r="T1179" t="s">
        <v>50</v>
      </c>
      <c r="U1179" t="s">
        <v>5513</v>
      </c>
      <c r="V1179">
        <v>19200000</v>
      </c>
      <c r="W1179">
        <v>0</v>
      </c>
      <c r="Y1179">
        <v>0</v>
      </c>
      <c r="Z1179">
        <v>0</v>
      </c>
      <c r="AA1179">
        <v>0</v>
      </c>
      <c r="AB1179">
        <v>19200000</v>
      </c>
      <c r="AC1179" t="s">
        <v>5470</v>
      </c>
      <c r="AD1179" t="s">
        <v>5514</v>
      </c>
      <c r="AE1179" t="s">
        <v>5515</v>
      </c>
      <c r="AF1179" t="s">
        <v>5516</v>
      </c>
      <c r="AG1179" t="s">
        <v>136</v>
      </c>
      <c r="AJ1179" t="s">
        <v>1311</v>
      </c>
      <c r="AK1179" t="s">
        <v>1312</v>
      </c>
      <c r="AL1179" t="s">
        <v>1336</v>
      </c>
      <c r="AM1179" t="s">
        <v>1314</v>
      </c>
    </row>
    <row r="1180" spans="1:39" x14ac:dyDescent="0.3">
      <c r="A1180" t="s">
        <v>24</v>
      </c>
      <c r="B1180" t="s">
        <v>25</v>
      </c>
      <c r="C1180" t="s">
        <v>26</v>
      </c>
      <c r="D1180" t="s">
        <v>27</v>
      </c>
      <c r="E1180" t="s">
        <v>28</v>
      </c>
      <c r="F1180" t="s">
        <v>29</v>
      </c>
      <c r="G1180" t="s">
        <v>115</v>
      </c>
      <c r="H1180" t="s">
        <v>116</v>
      </c>
      <c r="I1180" t="s">
        <v>117</v>
      </c>
      <c r="J1180" t="s">
        <v>118</v>
      </c>
      <c r="K1180" t="s">
        <v>333</v>
      </c>
      <c r="L1180" t="s">
        <v>334</v>
      </c>
      <c r="M1180" t="s">
        <v>382</v>
      </c>
      <c r="N1180" t="s">
        <v>383</v>
      </c>
      <c r="O1180" t="s">
        <v>133</v>
      </c>
      <c r="P1180" t="s">
        <v>384</v>
      </c>
      <c r="Q1180" t="s">
        <v>76</v>
      </c>
      <c r="R1180" t="s">
        <v>390</v>
      </c>
      <c r="S1180" t="s">
        <v>42</v>
      </c>
      <c r="T1180" t="s">
        <v>43</v>
      </c>
      <c r="U1180" t="s">
        <v>5517</v>
      </c>
      <c r="V1180">
        <v>8000000</v>
      </c>
      <c r="W1180">
        <v>0</v>
      </c>
      <c r="Y1180">
        <v>0</v>
      </c>
      <c r="Z1180">
        <v>0</v>
      </c>
      <c r="AA1180">
        <v>0</v>
      </c>
      <c r="AB1180">
        <v>8000000</v>
      </c>
      <c r="AC1180" t="s">
        <v>5518</v>
      </c>
      <c r="AD1180" t="s">
        <v>5519</v>
      </c>
      <c r="AE1180" t="s">
        <v>5520</v>
      </c>
      <c r="AF1180" t="s">
        <v>5521</v>
      </c>
      <c r="AG1180" t="s">
        <v>136</v>
      </c>
      <c r="AJ1180" t="s">
        <v>1311</v>
      </c>
      <c r="AK1180" t="s">
        <v>1312</v>
      </c>
      <c r="AL1180" t="s">
        <v>1313</v>
      </c>
      <c r="AM1180" t="s">
        <v>1314</v>
      </c>
    </row>
    <row r="1181" spans="1:39" x14ac:dyDescent="0.3">
      <c r="A1181" t="s">
        <v>24</v>
      </c>
      <c r="B1181" t="s">
        <v>25</v>
      </c>
      <c r="C1181" t="s">
        <v>26</v>
      </c>
      <c r="D1181" t="s">
        <v>27</v>
      </c>
      <c r="E1181" t="s">
        <v>28</v>
      </c>
      <c r="F1181" t="s">
        <v>29</v>
      </c>
      <c r="G1181" t="s">
        <v>115</v>
      </c>
      <c r="H1181" t="s">
        <v>116</v>
      </c>
      <c r="I1181" t="s">
        <v>117</v>
      </c>
      <c r="J1181" t="s">
        <v>118</v>
      </c>
      <c r="K1181" t="s">
        <v>333</v>
      </c>
      <c r="L1181" t="s">
        <v>334</v>
      </c>
      <c r="M1181" t="s">
        <v>382</v>
      </c>
      <c r="N1181" t="s">
        <v>383</v>
      </c>
      <c r="O1181" t="s">
        <v>133</v>
      </c>
      <c r="P1181" t="s">
        <v>384</v>
      </c>
      <c r="Q1181" t="s">
        <v>76</v>
      </c>
      <c r="R1181" t="s">
        <v>390</v>
      </c>
      <c r="S1181" t="s">
        <v>42</v>
      </c>
      <c r="T1181" t="s">
        <v>43</v>
      </c>
      <c r="U1181" t="s">
        <v>5522</v>
      </c>
      <c r="V1181">
        <v>4000000</v>
      </c>
      <c r="W1181">
        <v>0</v>
      </c>
      <c r="Y1181">
        <v>0</v>
      </c>
      <c r="Z1181">
        <v>0</v>
      </c>
      <c r="AA1181">
        <v>0</v>
      </c>
      <c r="AB1181">
        <v>4000000</v>
      </c>
      <c r="AC1181" t="s">
        <v>5518</v>
      </c>
      <c r="AD1181" t="s">
        <v>5519</v>
      </c>
      <c r="AE1181" t="s">
        <v>5523</v>
      </c>
      <c r="AF1181" t="s">
        <v>5524</v>
      </c>
      <c r="AG1181" t="s">
        <v>136</v>
      </c>
      <c r="AJ1181" t="s">
        <v>1311</v>
      </c>
      <c r="AK1181" t="s">
        <v>1312</v>
      </c>
      <c r="AL1181" t="s">
        <v>1313</v>
      </c>
      <c r="AM1181" t="s">
        <v>1314</v>
      </c>
    </row>
    <row r="1182" spans="1:39" x14ac:dyDescent="0.3">
      <c r="A1182" t="s">
        <v>24</v>
      </c>
      <c r="B1182" t="s">
        <v>25</v>
      </c>
      <c r="C1182" t="s">
        <v>26</v>
      </c>
      <c r="D1182" t="s">
        <v>27</v>
      </c>
      <c r="E1182" t="s">
        <v>28</v>
      </c>
      <c r="F1182" t="s">
        <v>29</v>
      </c>
      <c r="G1182" t="s">
        <v>115</v>
      </c>
      <c r="H1182" t="s">
        <v>116</v>
      </c>
      <c r="I1182" t="s">
        <v>117</v>
      </c>
      <c r="J1182" t="s">
        <v>118</v>
      </c>
      <c r="K1182" t="s">
        <v>333</v>
      </c>
      <c r="L1182" t="s">
        <v>334</v>
      </c>
      <c r="M1182" t="s">
        <v>382</v>
      </c>
      <c r="N1182" t="s">
        <v>383</v>
      </c>
      <c r="O1182" t="s">
        <v>133</v>
      </c>
      <c r="P1182" t="s">
        <v>384</v>
      </c>
      <c r="Q1182" t="s">
        <v>76</v>
      </c>
      <c r="R1182" t="s">
        <v>390</v>
      </c>
      <c r="S1182" t="s">
        <v>42</v>
      </c>
      <c r="T1182" t="s">
        <v>43</v>
      </c>
      <c r="U1182" t="s">
        <v>5525</v>
      </c>
      <c r="V1182">
        <v>4000000</v>
      </c>
      <c r="W1182">
        <v>0</v>
      </c>
      <c r="Y1182">
        <v>0</v>
      </c>
      <c r="Z1182">
        <v>0</v>
      </c>
      <c r="AA1182">
        <v>0</v>
      </c>
      <c r="AB1182">
        <v>4000000</v>
      </c>
      <c r="AC1182" t="s">
        <v>5518</v>
      </c>
      <c r="AD1182" t="s">
        <v>5519</v>
      </c>
      <c r="AE1182" t="s">
        <v>5526</v>
      </c>
      <c r="AF1182" t="s">
        <v>5527</v>
      </c>
      <c r="AG1182" t="s">
        <v>136</v>
      </c>
      <c r="AJ1182" t="s">
        <v>1311</v>
      </c>
      <c r="AK1182" t="s">
        <v>1312</v>
      </c>
      <c r="AL1182" t="s">
        <v>1313</v>
      </c>
      <c r="AM1182" t="s">
        <v>1314</v>
      </c>
    </row>
    <row r="1183" spans="1:39" x14ac:dyDescent="0.3">
      <c r="A1183" t="s">
        <v>24</v>
      </c>
      <c r="B1183" t="s">
        <v>25</v>
      </c>
      <c r="C1183" t="s">
        <v>26</v>
      </c>
      <c r="D1183" t="s">
        <v>27</v>
      </c>
      <c r="E1183" t="s">
        <v>28</v>
      </c>
      <c r="F1183" t="s">
        <v>29</v>
      </c>
      <c r="G1183" t="s">
        <v>115</v>
      </c>
      <c r="H1183" t="s">
        <v>116</v>
      </c>
      <c r="I1183" t="s">
        <v>117</v>
      </c>
      <c r="J1183" t="s">
        <v>118</v>
      </c>
      <c r="K1183" t="s">
        <v>333</v>
      </c>
      <c r="L1183" t="s">
        <v>334</v>
      </c>
      <c r="M1183" t="s">
        <v>382</v>
      </c>
      <c r="N1183" t="s">
        <v>383</v>
      </c>
      <c r="O1183" t="s">
        <v>133</v>
      </c>
      <c r="P1183" t="s">
        <v>384</v>
      </c>
      <c r="Q1183" t="s">
        <v>76</v>
      </c>
      <c r="R1183" t="s">
        <v>390</v>
      </c>
      <c r="S1183" t="s">
        <v>137</v>
      </c>
      <c r="T1183" t="s">
        <v>138</v>
      </c>
      <c r="U1183" t="s">
        <v>5528</v>
      </c>
      <c r="V1183">
        <v>6000000</v>
      </c>
      <c r="W1183">
        <v>0</v>
      </c>
      <c r="Y1183">
        <v>0</v>
      </c>
      <c r="Z1183">
        <v>0</v>
      </c>
      <c r="AA1183">
        <v>0</v>
      </c>
      <c r="AB1183">
        <v>6000000</v>
      </c>
      <c r="AC1183" t="s">
        <v>5518</v>
      </c>
      <c r="AD1183" t="s">
        <v>5529</v>
      </c>
      <c r="AE1183" t="s">
        <v>5530</v>
      </c>
      <c r="AF1183" t="s">
        <v>5531</v>
      </c>
      <c r="AG1183" t="s">
        <v>136</v>
      </c>
      <c r="AJ1183" t="s">
        <v>1311</v>
      </c>
      <c r="AK1183" t="s">
        <v>1312</v>
      </c>
      <c r="AL1183" t="s">
        <v>2026</v>
      </c>
      <c r="AM1183" t="s">
        <v>1314</v>
      </c>
    </row>
    <row r="1184" spans="1:39" x14ac:dyDescent="0.3">
      <c r="A1184" t="s">
        <v>24</v>
      </c>
      <c r="B1184" t="s">
        <v>25</v>
      </c>
      <c r="C1184" t="s">
        <v>26</v>
      </c>
      <c r="D1184" t="s">
        <v>27</v>
      </c>
      <c r="E1184" t="s">
        <v>28</v>
      </c>
      <c r="F1184" t="s">
        <v>29</v>
      </c>
      <c r="G1184" t="s">
        <v>115</v>
      </c>
      <c r="H1184" t="s">
        <v>116</v>
      </c>
      <c r="I1184" t="s">
        <v>117</v>
      </c>
      <c r="J1184" t="s">
        <v>118</v>
      </c>
      <c r="K1184" t="s">
        <v>333</v>
      </c>
      <c r="L1184" t="s">
        <v>334</v>
      </c>
      <c r="M1184" t="s">
        <v>382</v>
      </c>
      <c r="N1184" t="s">
        <v>383</v>
      </c>
      <c r="O1184" t="s">
        <v>133</v>
      </c>
      <c r="P1184" t="s">
        <v>384</v>
      </c>
      <c r="Q1184" t="s">
        <v>76</v>
      </c>
      <c r="R1184" t="s">
        <v>390</v>
      </c>
      <c r="S1184" t="s">
        <v>137</v>
      </c>
      <c r="T1184" t="s">
        <v>138</v>
      </c>
      <c r="U1184" t="s">
        <v>5532</v>
      </c>
      <c r="V1184">
        <v>6000000</v>
      </c>
      <c r="W1184">
        <v>0</v>
      </c>
      <c r="Y1184">
        <v>0</v>
      </c>
      <c r="Z1184">
        <v>0</v>
      </c>
      <c r="AA1184">
        <v>0</v>
      </c>
      <c r="AB1184">
        <v>6000000</v>
      </c>
      <c r="AC1184" t="s">
        <v>5518</v>
      </c>
      <c r="AD1184" t="s">
        <v>5529</v>
      </c>
      <c r="AE1184" t="s">
        <v>5533</v>
      </c>
      <c r="AF1184" t="s">
        <v>5534</v>
      </c>
      <c r="AG1184" t="s">
        <v>136</v>
      </c>
      <c r="AJ1184" t="s">
        <v>1311</v>
      </c>
      <c r="AK1184" t="s">
        <v>1312</v>
      </c>
      <c r="AL1184" t="s">
        <v>2026</v>
      </c>
      <c r="AM1184" t="s">
        <v>1314</v>
      </c>
    </row>
    <row r="1185" spans="1:39" x14ac:dyDescent="0.3">
      <c r="A1185" t="s">
        <v>24</v>
      </c>
      <c r="B1185" t="s">
        <v>25</v>
      </c>
      <c r="C1185" t="s">
        <v>26</v>
      </c>
      <c r="D1185" t="s">
        <v>27</v>
      </c>
      <c r="E1185" t="s">
        <v>28</v>
      </c>
      <c r="F1185" t="s">
        <v>29</v>
      </c>
      <c r="G1185" t="s">
        <v>115</v>
      </c>
      <c r="H1185" t="s">
        <v>116</v>
      </c>
      <c r="I1185" t="s">
        <v>117</v>
      </c>
      <c r="J1185" t="s">
        <v>118</v>
      </c>
      <c r="K1185" t="s">
        <v>333</v>
      </c>
      <c r="L1185" t="s">
        <v>334</v>
      </c>
      <c r="M1185" t="s">
        <v>382</v>
      </c>
      <c r="N1185" t="s">
        <v>383</v>
      </c>
      <c r="O1185" t="s">
        <v>133</v>
      </c>
      <c r="P1185" t="s">
        <v>384</v>
      </c>
      <c r="Q1185" t="s">
        <v>76</v>
      </c>
      <c r="R1185" t="s">
        <v>390</v>
      </c>
      <c r="S1185" t="s">
        <v>45</v>
      </c>
      <c r="T1185" t="s">
        <v>46</v>
      </c>
      <c r="U1185" t="s">
        <v>5535</v>
      </c>
      <c r="V1185">
        <v>7200000</v>
      </c>
      <c r="W1185">
        <v>0</v>
      </c>
      <c r="Y1185">
        <v>0</v>
      </c>
      <c r="Z1185">
        <v>0</v>
      </c>
      <c r="AA1185">
        <v>0</v>
      </c>
      <c r="AB1185">
        <v>7200000</v>
      </c>
      <c r="AC1185" t="s">
        <v>5518</v>
      </c>
      <c r="AD1185" t="s">
        <v>5536</v>
      </c>
      <c r="AE1185" t="s">
        <v>5537</v>
      </c>
      <c r="AF1185" t="s">
        <v>5538</v>
      </c>
      <c r="AG1185" t="s">
        <v>136</v>
      </c>
      <c r="AJ1185" t="s">
        <v>1311</v>
      </c>
      <c r="AK1185" t="s">
        <v>1312</v>
      </c>
      <c r="AL1185" t="s">
        <v>1331</v>
      </c>
      <c r="AM1185" t="s">
        <v>1314</v>
      </c>
    </row>
    <row r="1186" spans="1:39" x14ac:dyDescent="0.3">
      <c r="A1186" t="s">
        <v>24</v>
      </c>
      <c r="B1186" t="s">
        <v>25</v>
      </c>
      <c r="C1186" t="s">
        <v>26</v>
      </c>
      <c r="D1186" t="s">
        <v>27</v>
      </c>
      <c r="E1186" t="s">
        <v>28</v>
      </c>
      <c r="F1186" t="s">
        <v>29</v>
      </c>
      <c r="G1186" t="s">
        <v>115</v>
      </c>
      <c r="H1186" t="s">
        <v>116</v>
      </c>
      <c r="I1186" t="s">
        <v>117</v>
      </c>
      <c r="J1186" t="s">
        <v>118</v>
      </c>
      <c r="K1186" t="s">
        <v>333</v>
      </c>
      <c r="L1186" t="s">
        <v>334</v>
      </c>
      <c r="M1186" t="s">
        <v>382</v>
      </c>
      <c r="N1186" t="s">
        <v>383</v>
      </c>
      <c r="O1186" t="s">
        <v>133</v>
      </c>
      <c r="P1186" t="s">
        <v>384</v>
      </c>
      <c r="Q1186" t="s">
        <v>76</v>
      </c>
      <c r="R1186" t="s">
        <v>390</v>
      </c>
      <c r="S1186" t="s">
        <v>47</v>
      </c>
      <c r="T1186" t="s">
        <v>48</v>
      </c>
      <c r="U1186" t="s">
        <v>5539</v>
      </c>
      <c r="V1186">
        <v>288000000</v>
      </c>
      <c r="W1186">
        <v>0</v>
      </c>
      <c r="Y1186">
        <v>0</v>
      </c>
      <c r="Z1186">
        <v>0</v>
      </c>
      <c r="AA1186">
        <v>0</v>
      </c>
      <c r="AB1186">
        <v>288000000</v>
      </c>
      <c r="AC1186" t="s">
        <v>5518</v>
      </c>
      <c r="AD1186" t="s">
        <v>5540</v>
      </c>
      <c r="AE1186" t="s">
        <v>5541</v>
      </c>
      <c r="AF1186" t="s">
        <v>5542</v>
      </c>
      <c r="AG1186" t="s">
        <v>136</v>
      </c>
      <c r="AJ1186" t="s">
        <v>1311</v>
      </c>
      <c r="AK1186" t="s">
        <v>1312</v>
      </c>
      <c r="AL1186" t="s">
        <v>1336</v>
      </c>
      <c r="AM1186" t="s">
        <v>1314</v>
      </c>
    </row>
    <row r="1187" spans="1:39" x14ac:dyDescent="0.3">
      <c r="A1187" t="s">
        <v>24</v>
      </c>
      <c r="B1187" t="s">
        <v>25</v>
      </c>
      <c r="C1187" t="s">
        <v>26</v>
      </c>
      <c r="D1187" t="s">
        <v>27</v>
      </c>
      <c r="E1187" t="s">
        <v>28</v>
      </c>
      <c r="F1187" t="s">
        <v>29</v>
      </c>
      <c r="G1187" t="s">
        <v>115</v>
      </c>
      <c r="H1187" t="s">
        <v>116</v>
      </c>
      <c r="I1187" t="s">
        <v>117</v>
      </c>
      <c r="J1187" t="s">
        <v>118</v>
      </c>
      <c r="K1187" t="s">
        <v>333</v>
      </c>
      <c r="L1187" t="s">
        <v>334</v>
      </c>
      <c r="M1187" t="s">
        <v>382</v>
      </c>
      <c r="N1187" t="s">
        <v>383</v>
      </c>
      <c r="O1187" t="s">
        <v>133</v>
      </c>
      <c r="P1187" t="s">
        <v>384</v>
      </c>
      <c r="Q1187" t="s">
        <v>76</v>
      </c>
      <c r="R1187" t="s">
        <v>390</v>
      </c>
      <c r="S1187" t="s">
        <v>47</v>
      </c>
      <c r="T1187" t="s">
        <v>48</v>
      </c>
      <c r="U1187" t="s">
        <v>5543</v>
      </c>
      <c r="V1187">
        <v>92000000</v>
      </c>
      <c r="W1187">
        <v>0</v>
      </c>
      <c r="Y1187">
        <v>0</v>
      </c>
      <c r="Z1187">
        <v>0</v>
      </c>
      <c r="AA1187">
        <v>0</v>
      </c>
      <c r="AB1187">
        <v>92000000</v>
      </c>
      <c r="AC1187" t="s">
        <v>5518</v>
      </c>
      <c r="AD1187" t="s">
        <v>5540</v>
      </c>
      <c r="AE1187" t="s">
        <v>5544</v>
      </c>
      <c r="AF1187" t="s">
        <v>5545</v>
      </c>
      <c r="AG1187" t="s">
        <v>136</v>
      </c>
      <c r="AJ1187" t="s">
        <v>1311</v>
      </c>
      <c r="AK1187" t="s">
        <v>1312</v>
      </c>
      <c r="AL1187" t="s">
        <v>1336</v>
      </c>
      <c r="AM1187" t="s">
        <v>1314</v>
      </c>
    </row>
    <row r="1188" spans="1:39" x14ac:dyDescent="0.3">
      <c r="A1188" t="s">
        <v>24</v>
      </c>
      <c r="B1188" t="s">
        <v>25</v>
      </c>
      <c r="C1188" t="s">
        <v>26</v>
      </c>
      <c r="D1188" t="s">
        <v>27</v>
      </c>
      <c r="E1188" t="s">
        <v>28</v>
      </c>
      <c r="F1188" t="s">
        <v>29</v>
      </c>
      <c r="G1188" t="s">
        <v>115</v>
      </c>
      <c r="H1188" t="s">
        <v>116</v>
      </c>
      <c r="I1188" t="s">
        <v>117</v>
      </c>
      <c r="J1188" t="s">
        <v>118</v>
      </c>
      <c r="K1188" t="s">
        <v>333</v>
      </c>
      <c r="L1188" t="s">
        <v>334</v>
      </c>
      <c r="M1188" t="s">
        <v>382</v>
      </c>
      <c r="N1188" t="s">
        <v>383</v>
      </c>
      <c r="O1188" t="s">
        <v>133</v>
      </c>
      <c r="P1188" t="s">
        <v>384</v>
      </c>
      <c r="Q1188" t="s">
        <v>76</v>
      </c>
      <c r="R1188" t="s">
        <v>390</v>
      </c>
      <c r="S1188" t="s">
        <v>72</v>
      </c>
      <c r="T1188" t="s">
        <v>73</v>
      </c>
      <c r="U1188" t="s">
        <v>5546</v>
      </c>
      <c r="V1188">
        <v>10800000</v>
      </c>
      <c r="W1188">
        <v>0</v>
      </c>
      <c r="Y1188">
        <v>0</v>
      </c>
      <c r="Z1188">
        <v>0</v>
      </c>
      <c r="AA1188">
        <v>0</v>
      </c>
      <c r="AB1188">
        <v>10800000</v>
      </c>
      <c r="AC1188" t="s">
        <v>5518</v>
      </c>
      <c r="AD1188" t="s">
        <v>5547</v>
      </c>
      <c r="AE1188" t="s">
        <v>5548</v>
      </c>
      <c r="AF1188" t="s">
        <v>5549</v>
      </c>
      <c r="AG1188" t="s">
        <v>136</v>
      </c>
      <c r="AJ1188" t="s">
        <v>1311</v>
      </c>
      <c r="AK1188" t="s">
        <v>1312</v>
      </c>
      <c r="AL1188" t="s">
        <v>1336</v>
      </c>
      <c r="AM1188" t="s">
        <v>1314</v>
      </c>
    </row>
    <row r="1189" spans="1:39" x14ac:dyDescent="0.3">
      <c r="A1189" t="s">
        <v>24</v>
      </c>
      <c r="B1189" t="s">
        <v>25</v>
      </c>
      <c r="C1189" t="s">
        <v>26</v>
      </c>
      <c r="D1189" t="s">
        <v>27</v>
      </c>
      <c r="E1189" t="s">
        <v>28</v>
      </c>
      <c r="F1189" t="s">
        <v>29</v>
      </c>
      <c r="G1189" t="s">
        <v>115</v>
      </c>
      <c r="H1189" t="s">
        <v>116</v>
      </c>
      <c r="I1189" t="s">
        <v>117</v>
      </c>
      <c r="J1189" t="s">
        <v>118</v>
      </c>
      <c r="K1189" t="s">
        <v>333</v>
      </c>
      <c r="L1189" t="s">
        <v>334</v>
      </c>
      <c r="M1189" t="s">
        <v>382</v>
      </c>
      <c r="N1189" t="s">
        <v>383</v>
      </c>
      <c r="O1189" t="s">
        <v>133</v>
      </c>
      <c r="P1189" t="s">
        <v>384</v>
      </c>
      <c r="Q1189" t="s">
        <v>76</v>
      </c>
      <c r="R1189" t="s">
        <v>390</v>
      </c>
      <c r="S1189" t="s">
        <v>49</v>
      </c>
      <c r="T1189" t="s">
        <v>50</v>
      </c>
      <c r="U1189" t="s">
        <v>5550</v>
      </c>
      <c r="V1189">
        <v>14040000</v>
      </c>
      <c r="W1189">
        <v>0</v>
      </c>
      <c r="Y1189">
        <v>0</v>
      </c>
      <c r="Z1189">
        <v>1152800</v>
      </c>
      <c r="AA1189">
        <v>8.2108262108262109E-2</v>
      </c>
      <c r="AB1189">
        <v>12887200</v>
      </c>
      <c r="AC1189" t="s">
        <v>5518</v>
      </c>
      <c r="AD1189" t="s">
        <v>5551</v>
      </c>
      <c r="AE1189" t="s">
        <v>5552</v>
      </c>
      <c r="AF1189" t="s">
        <v>5553</v>
      </c>
      <c r="AG1189" t="s">
        <v>136</v>
      </c>
      <c r="AJ1189" t="s">
        <v>1311</v>
      </c>
      <c r="AK1189" t="s">
        <v>1312</v>
      </c>
      <c r="AL1189" t="s">
        <v>1336</v>
      </c>
      <c r="AM1189" t="s">
        <v>1314</v>
      </c>
    </row>
    <row r="1190" spans="1:39" x14ac:dyDescent="0.3">
      <c r="A1190" t="s">
        <v>24</v>
      </c>
      <c r="B1190" t="s">
        <v>25</v>
      </c>
      <c r="C1190" t="s">
        <v>26</v>
      </c>
      <c r="D1190" t="s">
        <v>27</v>
      </c>
      <c r="E1190" t="s">
        <v>28</v>
      </c>
      <c r="F1190" t="s">
        <v>29</v>
      </c>
      <c r="G1190" t="s">
        <v>115</v>
      </c>
      <c r="H1190" t="s">
        <v>116</v>
      </c>
      <c r="I1190" t="s">
        <v>117</v>
      </c>
      <c r="J1190" t="s">
        <v>118</v>
      </c>
      <c r="K1190" t="s">
        <v>333</v>
      </c>
      <c r="L1190" t="s">
        <v>334</v>
      </c>
      <c r="M1190" t="s">
        <v>382</v>
      </c>
      <c r="N1190" t="s">
        <v>383</v>
      </c>
      <c r="O1190" t="s">
        <v>184</v>
      </c>
      <c r="P1190" t="s">
        <v>391</v>
      </c>
      <c r="Q1190" t="s">
        <v>40</v>
      </c>
      <c r="R1190" t="s">
        <v>392</v>
      </c>
      <c r="S1190" t="s">
        <v>42</v>
      </c>
      <c r="T1190" t="s">
        <v>43</v>
      </c>
      <c r="U1190" t="s">
        <v>5554</v>
      </c>
      <c r="V1190">
        <v>1500000</v>
      </c>
      <c r="W1190">
        <v>0</v>
      </c>
      <c r="Y1190">
        <v>0</v>
      </c>
      <c r="Z1190">
        <v>0</v>
      </c>
      <c r="AA1190">
        <v>0</v>
      </c>
      <c r="AB1190">
        <v>1500000</v>
      </c>
      <c r="AC1190" t="s">
        <v>5555</v>
      </c>
      <c r="AD1190" t="s">
        <v>5556</v>
      </c>
      <c r="AE1190" t="s">
        <v>5557</v>
      </c>
      <c r="AF1190" t="s">
        <v>5558</v>
      </c>
      <c r="AG1190" t="s">
        <v>44</v>
      </c>
      <c r="AJ1190" t="s">
        <v>1311</v>
      </c>
      <c r="AK1190" t="s">
        <v>1312</v>
      </c>
      <c r="AL1190" t="s">
        <v>1313</v>
      </c>
      <c r="AM1190" t="s">
        <v>1314</v>
      </c>
    </row>
    <row r="1191" spans="1:39" x14ac:dyDescent="0.3">
      <c r="A1191" t="s">
        <v>24</v>
      </c>
      <c r="B1191" t="s">
        <v>25</v>
      </c>
      <c r="C1191" t="s">
        <v>26</v>
      </c>
      <c r="D1191" t="s">
        <v>27</v>
      </c>
      <c r="E1191" t="s">
        <v>28</v>
      </c>
      <c r="F1191" t="s">
        <v>29</v>
      </c>
      <c r="G1191" t="s">
        <v>115</v>
      </c>
      <c r="H1191" t="s">
        <v>116</v>
      </c>
      <c r="I1191" t="s">
        <v>117</v>
      </c>
      <c r="J1191" t="s">
        <v>118</v>
      </c>
      <c r="K1191" t="s">
        <v>333</v>
      </c>
      <c r="L1191" t="s">
        <v>334</v>
      </c>
      <c r="M1191" t="s">
        <v>382</v>
      </c>
      <c r="N1191" t="s">
        <v>383</v>
      </c>
      <c r="O1191" t="s">
        <v>184</v>
      </c>
      <c r="P1191" t="s">
        <v>391</v>
      </c>
      <c r="Q1191" t="s">
        <v>40</v>
      </c>
      <c r="R1191" t="s">
        <v>392</v>
      </c>
      <c r="S1191" t="s">
        <v>42</v>
      </c>
      <c r="T1191" t="s">
        <v>43</v>
      </c>
      <c r="U1191" t="s">
        <v>5559</v>
      </c>
      <c r="V1191">
        <v>1500000</v>
      </c>
      <c r="W1191">
        <v>0</v>
      </c>
      <c r="Y1191">
        <v>0</v>
      </c>
      <c r="Z1191">
        <v>0</v>
      </c>
      <c r="AA1191">
        <v>0</v>
      </c>
      <c r="AB1191">
        <v>1500000</v>
      </c>
      <c r="AC1191" t="s">
        <v>5555</v>
      </c>
      <c r="AD1191" t="s">
        <v>5556</v>
      </c>
      <c r="AE1191" t="s">
        <v>5560</v>
      </c>
      <c r="AF1191" t="s">
        <v>5561</v>
      </c>
      <c r="AG1191" t="s">
        <v>44</v>
      </c>
      <c r="AJ1191" t="s">
        <v>1311</v>
      </c>
      <c r="AK1191" t="s">
        <v>1312</v>
      </c>
      <c r="AL1191" t="s">
        <v>1313</v>
      </c>
      <c r="AM1191" t="s">
        <v>1314</v>
      </c>
    </row>
    <row r="1192" spans="1:39" x14ac:dyDescent="0.3">
      <c r="A1192" t="s">
        <v>24</v>
      </c>
      <c r="B1192" t="s">
        <v>25</v>
      </c>
      <c r="C1192" t="s">
        <v>26</v>
      </c>
      <c r="D1192" t="s">
        <v>27</v>
      </c>
      <c r="E1192" t="s">
        <v>28</v>
      </c>
      <c r="F1192" t="s">
        <v>29</v>
      </c>
      <c r="G1192" t="s">
        <v>115</v>
      </c>
      <c r="H1192" t="s">
        <v>116</v>
      </c>
      <c r="I1192" t="s">
        <v>117</v>
      </c>
      <c r="J1192" t="s">
        <v>118</v>
      </c>
      <c r="K1192" t="s">
        <v>333</v>
      </c>
      <c r="L1192" t="s">
        <v>334</v>
      </c>
      <c r="M1192" t="s">
        <v>382</v>
      </c>
      <c r="N1192" t="s">
        <v>383</v>
      </c>
      <c r="O1192" t="s">
        <v>184</v>
      </c>
      <c r="P1192" t="s">
        <v>391</v>
      </c>
      <c r="Q1192" t="s">
        <v>40</v>
      </c>
      <c r="R1192" t="s">
        <v>392</v>
      </c>
      <c r="S1192" t="s">
        <v>42</v>
      </c>
      <c r="T1192" t="s">
        <v>43</v>
      </c>
      <c r="U1192" t="s">
        <v>5562</v>
      </c>
      <c r="V1192">
        <v>1050000</v>
      </c>
      <c r="W1192">
        <v>0</v>
      </c>
      <c r="Y1192">
        <v>0</v>
      </c>
      <c r="Z1192">
        <v>0</v>
      </c>
      <c r="AA1192">
        <v>0</v>
      </c>
      <c r="AB1192">
        <v>1050000</v>
      </c>
      <c r="AC1192" t="s">
        <v>5555</v>
      </c>
      <c r="AD1192" t="s">
        <v>5556</v>
      </c>
      <c r="AE1192" t="s">
        <v>5563</v>
      </c>
      <c r="AF1192" t="s">
        <v>5564</v>
      </c>
      <c r="AG1192" t="s">
        <v>44</v>
      </c>
      <c r="AJ1192" t="s">
        <v>1311</v>
      </c>
      <c r="AK1192" t="s">
        <v>1312</v>
      </c>
      <c r="AL1192" t="s">
        <v>1313</v>
      </c>
      <c r="AM1192" t="s">
        <v>1314</v>
      </c>
    </row>
    <row r="1193" spans="1:39" x14ac:dyDescent="0.3">
      <c r="A1193" t="s">
        <v>24</v>
      </c>
      <c r="B1193" t="s">
        <v>25</v>
      </c>
      <c r="C1193" t="s">
        <v>26</v>
      </c>
      <c r="D1193" t="s">
        <v>27</v>
      </c>
      <c r="E1193" t="s">
        <v>28</v>
      </c>
      <c r="F1193" t="s">
        <v>29</v>
      </c>
      <c r="G1193" t="s">
        <v>115</v>
      </c>
      <c r="H1193" t="s">
        <v>116</v>
      </c>
      <c r="I1193" t="s">
        <v>117</v>
      </c>
      <c r="J1193" t="s">
        <v>118</v>
      </c>
      <c r="K1193" t="s">
        <v>333</v>
      </c>
      <c r="L1193" t="s">
        <v>334</v>
      </c>
      <c r="M1193" t="s">
        <v>382</v>
      </c>
      <c r="N1193" t="s">
        <v>383</v>
      </c>
      <c r="O1193" t="s">
        <v>184</v>
      </c>
      <c r="P1193" t="s">
        <v>391</v>
      </c>
      <c r="Q1193" t="s">
        <v>40</v>
      </c>
      <c r="R1193" t="s">
        <v>392</v>
      </c>
      <c r="S1193" t="s">
        <v>42</v>
      </c>
      <c r="T1193" t="s">
        <v>43</v>
      </c>
      <c r="U1193" t="s">
        <v>5565</v>
      </c>
      <c r="V1193">
        <v>14000000</v>
      </c>
      <c r="W1193">
        <v>0</v>
      </c>
      <c r="Y1193">
        <v>0</v>
      </c>
      <c r="Z1193">
        <v>0</v>
      </c>
      <c r="AA1193">
        <v>0</v>
      </c>
      <c r="AB1193">
        <v>14000000</v>
      </c>
      <c r="AC1193" t="s">
        <v>5555</v>
      </c>
      <c r="AD1193" t="s">
        <v>5556</v>
      </c>
      <c r="AE1193" t="s">
        <v>5566</v>
      </c>
      <c r="AF1193" t="s">
        <v>5567</v>
      </c>
      <c r="AG1193" t="s">
        <v>44</v>
      </c>
      <c r="AJ1193" t="s">
        <v>1311</v>
      </c>
      <c r="AK1193" t="s">
        <v>1312</v>
      </c>
      <c r="AL1193" t="s">
        <v>1313</v>
      </c>
      <c r="AM1193" t="s">
        <v>1314</v>
      </c>
    </row>
    <row r="1194" spans="1:39" x14ac:dyDescent="0.3">
      <c r="A1194" t="s">
        <v>24</v>
      </c>
      <c r="B1194" t="s">
        <v>25</v>
      </c>
      <c r="C1194" t="s">
        <v>26</v>
      </c>
      <c r="D1194" t="s">
        <v>27</v>
      </c>
      <c r="E1194" t="s">
        <v>28</v>
      </c>
      <c r="F1194" t="s">
        <v>29</v>
      </c>
      <c r="G1194" t="s">
        <v>115</v>
      </c>
      <c r="H1194" t="s">
        <v>116</v>
      </c>
      <c r="I1194" t="s">
        <v>117</v>
      </c>
      <c r="J1194" t="s">
        <v>118</v>
      </c>
      <c r="K1194" t="s">
        <v>333</v>
      </c>
      <c r="L1194" t="s">
        <v>334</v>
      </c>
      <c r="M1194" t="s">
        <v>382</v>
      </c>
      <c r="N1194" t="s">
        <v>383</v>
      </c>
      <c r="O1194" t="s">
        <v>184</v>
      </c>
      <c r="P1194" t="s">
        <v>391</v>
      </c>
      <c r="Q1194" t="s">
        <v>40</v>
      </c>
      <c r="R1194" t="s">
        <v>392</v>
      </c>
      <c r="S1194" t="s">
        <v>45</v>
      </c>
      <c r="T1194" t="s">
        <v>46</v>
      </c>
      <c r="U1194" t="s">
        <v>5568</v>
      </c>
      <c r="V1194">
        <v>6000000</v>
      </c>
      <c r="W1194">
        <v>0</v>
      </c>
      <c r="Y1194">
        <v>0</v>
      </c>
      <c r="Z1194">
        <v>0</v>
      </c>
      <c r="AA1194">
        <v>0</v>
      </c>
      <c r="AB1194">
        <v>6000000</v>
      </c>
      <c r="AC1194" t="s">
        <v>5555</v>
      </c>
      <c r="AD1194" t="s">
        <v>5569</v>
      </c>
      <c r="AE1194" t="s">
        <v>5570</v>
      </c>
      <c r="AF1194" t="s">
        <v>5571</v>
      </c>
      <c r="AG1194" t="s">
        <v>44</v>
      </c>
      <c r="AJ1194" t="s">
        <v>1311</v>
      </c>
      <c r="AK1194" t="s">
        <v>1312</v>
      </c>
      <c r="AL1194" t="s">
        <v>1331</v>
      </c>
      <c r="AM1194" t="s">
        <v>1314</v>
      </c>
    </row>
    <row r="1195" spans="1:39" x14ac:dyDescent="0.3">
      <c r="A1195" t="s">
        <v>24</v>
      </c>
      <c r="B1195" t="s">
        <v>25</v>
      </c>
      <c r="C1195" t="s">
        <v>26</v>
      </c>
      <c r="D1195" t="s">
        <v>27</v>
      </c>
      <c r="E1195" t="s">
        <v>28</v>
      </c>
      <c r="F1195" t="s">
        <v>29</v>
      </c>
      <c r="G1195" t="s">
        <v>115</v>
      </c>
      <c r="H1195" t="s">
        <v>116</v>
      </c>
      <c r="I1195" t="s">
        <v>117</v>
      </c>
      <c r="J1195" t="s">
        <v>118</v>
      </c>
      <c r="K1195" t="s">
        <v>333</v>
      </c>
      <c r="L1195" t="s">
        <v>334</v>
      </c>
      <c r="M1195" t="s">
        <v>382</v>
      </c>
      <c r="N1195" t="s">
        <v>383</v>
      </c>
      <c r="O1195" t="s">
        <v>184</v>
      </c>
      <c r="P1195" t="s">
        <v>391</v>
      </c>
      <c r="Q1195" t="s">
        <v>40</v>
      </c>
      <c r="R1195" t="s">
        <v>392</v>
      </c>
      <c r="S1195" t="s">
        <v>49</v>
      </c>
      <c r="T1195" t="s">
        <v>50</v>
      </c>
      <c r="U1195" t="s">
        <v>5572</v>
      </c>
      <c r="V1195">
        <v>60000000</v>
      </c>
      <c r="W1195">
        <v>0</v>
      </c>
      <c r="Y1195">
        <v>0</v>
      </c>
      <c r="Z1195">
        <v>0</v>
      </c>
      <c r="AA1195">
        <v>0</v>
      </c>
      <c r="AB1195">
        <v>60000000</v>
      </c>
      <c r="AC1195" t="s">
        <v>5555</v>
      </c>
      <c r="AD1195" t="s">
        <v>5573</v>
      </c>
      <c r="AE1195" t="s">
        <v>5574</v>
      </c>
      <c r="AF1195" t="s">
        <v>5575</v>
      </c>
      <c r="AG1195" t="s">
        <v>44</v>
      </c>
      <c r="AJ1195" t="s">
        <v>1311</v>
      </c>
      <c r="AK1195" t="s">
        <v>1312</v>
      </c>
      <c r="AL1195" t="s">
        <v>1336</v>
      </c>
      <c r="AM1195" t="s">
        <v>1314</v>
      </c>
    </row>
    <row r="1196" spans="1:39" x14ac:dyDescent="0.3">
      <c r="A1196" t="s">
        <v>24</v>
      </c>
      <c r="B1196" t="s">
        <v>25</v>
      </c>
      <c r="C1196" t="s">
        <v>26</v>
      </c>
      <c r="D1196" t="s">
        <v>27</v>
      </c>
      <c r="E1196" t="s">
        <v>28</v>
      </c>
      <c r="F1196" t="s">
        <v>29</v>
      </c>
      <c r="G1196" t="s">
        <v>115</v>
      </c>
      <c r="H1196" t="s">
        <v>116</v>
      </c>
      <c r="I1196" t="s">
        <v>117</v>
      </c>
      <c r="J1196" t="s">
        <v>118</v>
      </c>
      <c r="K1196" t="s">
        <v>333</v>
      </c>
      <c r="L1196" t="s">
        <v>334</v>
      </c>
      <c r="M1196" t="s">
        <v>382</v>
      </c>
      <c r="N1196" t="s">
        <v>383</v>
      </c>
      <c r="O1196" t="s">
        <v>184</v>
      </c>
      <c r="P1196" t="s">
        <v>391</v>
      </c>
      <c r="Q1196" t="s">
        <v>40</v>
      </c>
      <c r="R1196" t="s">
        <v>392</v>
      </c>
      <c r="S1196" t="s">
        <v>49</v>
      </c>
      <c r="T1196" t="s">
        <v>50</v>
      </c>
      <c r="U1196" t="s">
        <v>5576</v>
      </c>
      <c r="V1196">
        <v>106833000</v>
      </c>
      <c r="W1196">
        <v>0</v>
      </c>
      <c r="Y1196">
        <v>0</v>
      </c>
      <c r="Z1196">
        <v>0</v>
      </c>
      <c r="AA1196">
        <v>0</v>
      </c>
      <c r="AB1196">
        <v>106833000</v>
      </c>
      <c r="AC1196" t="s">
        <v>5555</v>
      </c>
      <c r="AD1196" t="s">
        <v>5573</v>
      </c>
      <c r="AE1196" t="s">
        <v>5577</v>
      </c>
      <c r="AF1196" t="s">
        <v>5578</v>
      </c>
      <c r="AG1196" t="s">
        <v>44</v>
      </c>
      <c r="AJ1196" t="s">
        <v>1311</v>
      </c>
      <c r="AK1196" t="s">
        <v>1312</v>
      </c>
      <c r="AL1196" t="s">
        <v>1336</v>
      </c>
      <c r="AM1196" t="s">
        <v>1314</v>
      </c>
    </row>
    <row r="1197" spans="1:39" x14ac:dyDescent="0.3">
      <c r="A1197" t="s">
        <v>24</v>
      </c>
      <c r="B1197" t="s">
        <v>25</v>
      </c>
      <c r="C1197" t="s">
        <v>26</v>
      </c>
      <c r="D1197" t="s">
        <v>27</v>
      </c>
      <c r="E1197" t="s">
        <v>28</v>
      </c>
      <c r="F1197" t="s">
        <v>29</v>
      </c>
      <c r="G1197" t="s">
        <v>115</v>
      </c>
      <c r="H1197" t="s">
        <v>116</v>
      </c>
      <c r="I1197" t="s">
        <v>117</v>
      </c>
      <c r="J1197" t="s">
        <v>118</v>
      </c>
      <c r="K1197" t="s">
        <v>333</v>
      </c>
      <c r="L1197" t="s">
        <v>334</v>
      </c>
      <c r="M1197" t="s">
        <v>382</v>
      </c>
      <c r="N1197" t="s">
        <v>383</v>
      </c>
      <c r="O1197" t="s">
        <v>184</v>
      </c>
      <c r="P1197" t="s">
        <v>391</v>
      </c>
      <c r="Q1197" t="s">
        <v>51</v>
      </c>
      <c r="R1197" t="s">
        <v>393</v>
      </c>
      <c r="S1197" t="s">
        <v>42</v>
      </c>
      <c r="T1197" t="s">
        <v>43</v>
      </c>
      <c r="U1197" t="s">
        <v>5579</v>
      </c>
      <c r="V1197">
        <v>1000000</v>
      </c>
      <c r="W1197">
        <v>0</v>
      </c>
      <c r="Y1197">
        <v>0</v>
      </c>
      <c r="Z1197">
        <v>0</v>
      </c>
      <c r="AA1197">
        <v>0</v>
      </c>
      <c r="AB1197">
        <v>1000000</v>
      </c>
      <c r="AC1197" t="s">
        <v>5580</v>
      </c>
      <c r="AD1197" t="s">
        <v>5581</v>
      </c>
      <c r="AE1197" t="s">
        <v>5582</v>
      </c>
      <c r="AF1197" t="s">
        <v>5583</v>
      </c>
      <c r="AG1197" t="s">
        <v>44</v>
      </c>
      <c r="AJ1197" t="s">
        <v>1311</v>
      </c>
      <c r="AK1197" t="s">
        <v>1312</v>
      </c>
      <c r="AL1197" t="s">
        <v>1313</v>
      </c>
      <c r="AM1197" t="s">
        <v>1314</v>
      </c>
    </row>
    <row r="1198" spans="1:39" x14ac:dyDescent="0.3">
      <c r="A1198" t="s">
        <v>24</v>
      </c>
      <c r="B1198" t="s">
        <v>25</v>
      </c>
      <c r="C1198" t="s">
        <v>26</v>
      </c>
      <c r="D1198" t="s">
        <v>27</v>
      </c>
      <c r="E1198" t="s">
        <v>28</v>
      </c>
      <c r="F1198" t="s">
        <v>29</v>
      </c>
      <c r="G1198" t="s">
        <v>115</v>
      </c>
      <c r="H1198" t="s">
        <v>116</v>
      </c>
      <c r="I1198" t="s">
        <v>117</v>
      </c>
      <c r="J1198" t="s">
        <v>118</v>
      </c>
      <c r="K1198" t="s">
        <v>333</v>
      </c>
      <c r="L1198" t="s">
        <v>334</v>
      </c>
      <c r="M1198" t="s">
        <v>382</v>
      </c>
      <c r="N1198" t="s">
        <v>383</v>
      </c>
      <c r="O1198" t="s">
        <v>184</v>
      </c>
      <c r="P1198" t="s">
        <v>391</v>
      </c>
      <c r="Q1198" t="s">
        <v>51</v>
      </c>
      <c r="R1198" t="s">
        <v>393</v>
      </c>
      <c r="S1198" t="s">
        <v>42</v>
      </c>
      <c r="T1198" t="s">
        <v>43</v>
      </c>
      <c r="U1198" t="s">
        <v>5584</v>
      </c>
      <c r="V1198">
        <v>1000000</v>
      </c>
      <c r="W1198">
        <v>0</v>
      </c>
      <c r="Y1198">
        <v>0</v>
      </c>
      <c r="Z1198">
        <v>0</v>
      </c>
      <c r="AA1198">
        <v>0</v>
      </c>
      <c r="AB1198">
        <v>1000000</v>
      </c>
      <c r="AC1198" t="s">
        <v>5580</v>
      </c>
      <c r="AD1198" t="s">
        <v>5581</v>
      </c>
      <c r="AE1198" t="s">
        <v>5585</v>
      </c>
      <c r="AF1198" t="s">
        <v>5586</v>
      </c>
      <c r="AG1198" t="s">
        <v>44</v>
      </c>
      <c r="AJ1198" t="s">
        <v>1311</v>
      </c>
      <c r="AK1198" t="s">
        <v>1312</v>
      </c>
      <c r="AL1198" t="s">
        <v>1313</v>
      </c>
      <c r="AM1198" t="s">
        <v>1314</v>
      </c>
    </row>
    <row r="1199" spans="1:39" x14ac:dyDescent="0.3">
      <c r="A1199" t="s">
        <v>24</v>
      </c>
      <c r="B1199" t="s">
        <v>25</v>
      </c>
      <c r="C1199" t="s">
        <v>26</v>
      </c>
      <c r="D1199" t="s">
        <v>27</v>
      </c>
      <c r="E1199" t="s">
        <v>28</v>
      </c>
      <c r="F1199" t="s">
        <v>29</v>
      </c>
      <c r="G1199" t="s">
        <v>115</v>
      </c>
      <c r="H1199" t="s">
        <v>116</v>
      </c>
      <c r="I1199" t="s">
        <v>117</v>
      </c>
      <c r="J1199" t="s">
        <v>118</v>
      </c>
      <c r="K1199" t="s">
        <v>333</v>
      </c>
      <c r="L1199" t="s">
        <v>334</v>
      </c>
      <c r="M1199" t="s">
        <v>382</v>
      </c>
      <c r="N1199" t="s">
        <v>383</v>
      </c>
      <c r="O1199" t="s">
        <v>184</v>
      </c>
      <c r="P1199" t="s">
        <v>391</v>
      </c>
      <c r="Q1199" t="s">
        <v>51</v>
      </c>
      <c r="R1199" t="s">
        <v>393</v>
      </c>
      <c r="S1199" t="s">
        <v>42</v>
      </c>
      <c r="T1199" t="s">
        <v>43</v>
      </c>
      <c r="U1199" t="s">
        <v>5587</v>
      </c>
      <c r="V1199">
        <v>500000</v>
      </c>
      <c r="W1199">
        <v>0</v>
      </c>
      <c r="Y1199">
        <v>0</v>
      </c>
      <c r="Z1199">
        <v>0</v>
      </c>
      <c r="AA1199">
        <v>0</v>
      </c>
      <c r="AB1199">
        <v>500000</v>
      </c>
      <c r="AC1199" t="s">
        <v>5580</v>
      </c>
      <c r="AD1199" t="s">
        <v>5581</v>
      </c>
      <c r="AE1199" t="s">
        <v>5588</v>
      </c>
      <c r="AF1199" t="s">
        <v>5589</v>
      </c>
      <c r="AG1199" t="s">
        <v>44</v>
      </c>
      <c r="AJ1199" t="s">
        <v>1311</v>
      </c>
      <c r="AK1199" t="s">
        <v>1312</v>
      </c>
      <c r="AL1199" t="s">
        <v>1313</v>
      </c>
      <c r="AM1199" t="s">
        <v>1314</v>
      </c>
    </row>
    <row r="1200" spans="1:39" x14ac:dyDescent="0.3">
      <c r="A1200" t="s">
        <v>24</v>
      </c>
      <c r="B1200" t="s">
        <v>25</v>
      </c>
      <c r="C1200" t="s">
        <v>26</v>
      </c>
      <c r="D1200" t="s">
        <v>27</v>
      </c>
      <c r="E1200" t="s">
        <v>28</v>
      </c>
      <c r="F1200" t="s">
        <v>29</v>
      </c>
      <c r="G1200" t="s">
        <v>115</v>
      </c>
      <c r="H1200" t="s">
        <v>116</v>
      </c>
      <c r="I1200" t="s">
        <v>117</v>
      </c>
      <c r="J1200" t="s">
        <v>118</v>
      </c>
      <c r="K1200" t="s">
        <v>333</v>
      </c>
      <c r="L1200" t="s">
        <v>334</v>
      </c>
      <c r="M1200" t="s">
        <v>382</v>
      </c>
      <c r="N1200" t="s">
        <v>383</v>
      </c>
      <c r="O1200" t="s">
        <v>184</v>
      </c>
      <c r="P1200" t="s">
        <v>391</v>
      </c>
      <c r="Q1200" t="s">
        <v>51</v>
      </c>
      <c r="R1200" t="s">
        <v>393</v>
      </c>
      <c r="S1200" t="s">
        <v>42</v>
      </c>
      <c r="T1200" t="s">
        <v>43</v>
      </c>
      <c r="U1200" t="s">
        <v>5590</v>
      </c>
      <c r="V1200">
        <v>616000</v>
      </c>
      <c r="W1200">
        <v>0</v>
      </c>
      <c r="Y1200">
        <v>0</v>
      </c>
      <c r="Z1200">
        <v>0</v>
      </c>
      <c r="AA1200">
        <v>0</v>
      </c>
      <c r="AB1200">
        <v>616000</v>
      </c>
      <c r="AC1200" t="s">
        <v>5580</v>
      </c>
      <c r="AD1200" t="s">
        <v>5581</v>
      </c>
      <c r="AE1200" t="s">
        <v>5591</v>
      </c>
      <c r="AF1200" t="s">
        <v>5592</v>
      </c>
      <c r="AG1200" t="s">
        <v>44</v>
      </c>
      <c r="AJ1200" t="s">
        <v>1311</v>
      </c>
      <c r="AK1200" t="s">
        <v>1312</v>
      </c>
      <c r="AL1200" t="s">
        <v>1313</v>
      </c>
      <c r="AM1200" t="s">
        <v>1314</v>
      </c>
    </row>
    <row r="1201" spans="1:39" x14ac:dyDescent="0.3">
      <c r="A1201" t="s">
        <v>24</v>
      </c>
      <c r="B1201" t="s">
        <v>25</v>
      </c>
      <c r="C1201" t="s">
        <v>26</v>
      </c>
      <c r="D1201" t="s">
        <v>27</v>
      </c>
      <c r="E1201" t="s">
        <v>28</v>
      </c>
      <c r="F1201" t="s">
        <v>29</v>
      </c>
      <c r="G1201" t="s">
        <v>115</v>
      </c>
      <c r="H1201" t="s">
        <v>116</v>
      </c>
      <c r="I1201" t="s">
        <v>117</v>
      </c>
      <c r="J1201" t="s">
        <v>118</v>
      </c>
      <c r="K1201" t="s">
        <v>333</v>
      </c>
      <c r="L1201" t="s">
        <v>334</v>
      </c>
      <c r="M1201" t="s">
        <v>382</v>
      </c>
      <c r="N1201" t="s">
        <v>383</v>
      </c>
      <c r="O1201" t="s">
        <v>184</v>
      </c>
      <c r="P1201" t="s">
        <v>391</v>
      </c>
      <c r="Q1201" t="s">
        <v>51</v>
      </c>
      <c r="R1201" t="s">
        <v>393</v>
      </c>
      <c r="S1201" t="s">
        <v>47</v>
      </c>
      <c r="T1201" t="s">
        <v>48</v>
      </c>
      <c r="U1201" t="s">
        <v>5593</v>
      </c>
      <c r="V1201">
        <v>13500000</v>
      </c>
      <c r="W1201">
        <v>0</v>
      </c>
      <c r="Y1201">
        <v>0</v>
      </c>
      <c r="Z1201">
        <v>0</v>
      </c>
      <c r="AA1201">
        <v>0</v>
      </c>
      <c r="AB1201">
        <v>13500000</v>
      </c>
      <c r="AC1201" t="s">
        <v>5580</v>
      </c>
      <c r="AD1201" t="s">
        <v>5594</v>
      </c>
      <c r="AE1201" t="s">
        <v>5595</v>
      </c>
      <c r="AF1201" t="s">
        <v>5596</v>
      </c>
      <c r="AG1201" t="s">
        <v>44</v>
      </c>
      <c r="AJ1201" t="s">
        <v>1311</v>
      </c>
      <c r="AK1201" t="s">
        <v>1312</v>
      </c>
      <c r="AL1201" t="s">
        <v>1336</v>
      </c>
      <c r="AM1201" t="s">
        <v>1314</v>
      </c>
    </row>
    <row r="1202" spans="1:39" x14ac:dyDescent="0.3">
      <c r="A1202" t="s">
        <v>24</v>
      </c>
      <c r="B1202" t="s">
        <v>25</v>
      </c>
      <c r="C1202" t="s">
        <v>26</v>
      </c>
      <c r="D1202" t="s">
        <v>27</v>
      </c>
      <c r="E1202" t="s">
        <v>28</v>
      </c>
      <c r="F1202" t="s">
        <v>29</v>
      </c>
      <c r="G1202" t="s">
        <v>115</v>
      </c>
      <c r="H1202" t="s">
        <v>116</v>
      </c>
      <c r="I1202" t="s">
        <v>117</v>
      </c>
      <c r="J1202" t="s">
        <v>118</v>
      </c>
      <c r="K1202" t="s">
        <v>333</v>
      </c>
      <c r="L1202" t="s">
        <v>334</v>
      </c>
      <c r="M1202" t="s">
        <v>382</v>
      </c>
      <c r="N1202" t="s">
        <v>383</v>
      </c>
      <c r="O1202" t="s">
        <v>184</v>
      </c>
      <c r="P1202" t="s">
        <v>391</v>
      </c>
      <c r="Q1202" t="s">
        <v>51</v>
      </c>
      <c r="R1202" t="s">
        <v>393</v>
      </c>
      <c r="S1202" t="s">
        <v>47</v>
      </c>
      <c r="T1202" t="s">
        <v>48</v>
      </c>
      <c r="U1202" t="s">
        <v>5597</v>
      </c>
      <c r="V1202">
        <v>162000000</v>
      </c>
      <c r="W1202">
        <v>0</v>
      </c>
      <c r="Y1202">
        <v>0</v>
      </c>
      <c r="Z1202">
        <v>0</v>
      </c>
      <c r="AA1202">
        <v>0</v>
      </c>
      <c r="AB1202">
        <v>162000000</v>
      </c>
      <c r="AC1202" t="s">
        <v>5580</v>
      </c>
      <c r="AD1202" t="s">
        <v>5594</v>
      </c>
      <c r="AE1202" t="s">
        <v>5598</v>
      </c>
      <c r="AF1202" t="s">
        <v>5599</v>
      </c>
      <c r="AG1202" t="s">
        <v>44</v>
      </c>
      <c r="AJ1202" t="s">
        <v>1311</v>
      </c>
      <c r="AK1202" t="s">
        <v>1312</v>
      </c>
      <c r="AL1202" t="s">
        <v>1336</v>
      </c>
      <c r="AM1202" t="s">
        <v>1314</v>
      </c>
    </row>
    <row r="1203" spans="1:39" x14ac:dyDescent="0.3">
      <c r="A1203" t="s">
        <v>24</v>
      </c>
      <c r="B1203" t="s">
        <v>25</v>
      </c>
      <c r="C1203" t="s">
        <v>26</v>
      </c>
      <c r="D1203" t="s">
        <v>27</v>
      </c>
      <c r="E1203" t="s">
        <v>28</v>
      </c>
      <c r="F1203" t="s">
        <v>29</v>
      </c>
      <c r="G1203" t="s">
        <v>115</v>
      </c>
      <c r="H1203" t="s">
        <v>116</v>
      </c>
      <c r="I1203" t="s">
        <v>117</v>
      </c>
      <c r="J1203" t="s">
        <v>118</v>
      </c>
      <c r="K1203" t="s">
        <v>333</v>
      </c>
      <c r="L1203" t="s">
        <v>334</v>
      </c>
      <c r="M1203" t="s">
        <v>382</v>
      </c>
      <c r="N1203" t="s">
        <v>383</v>
      </c>
      <c r="O1203" t="s">
        <v>184</v>
      </c>
      <c r="P1203" t="s">
        <v>391</v>
      </c>
      <c r="Q1203" t="s">
        <v>53</v>
      </c>
      <c r="R1203" t="s">
        <v>394</v>
      </c>
      <c r="S1203" t="s">
        <v>42</v>
      </c>
      <c r="T1203" t="s">
        <v>43</v>
      </c>
      <c r="U1203" t="s">
        <v>5600</v>
      </c>
      <c r="V1203">
        <v>4000000</v>
      </c>
      <c r="W1203">
        <v>0</v>
      </c>
      <c r="Y1203">
        <v>0</v>
      </c>
      <c r="Z1203">
        <v>0</v>
      </c>
      <c r="AA1203">
        <v>0</v>
      </c>
      <c r="AB1203">
        <v>4000000</v>
      </c>
      <c r="AC1203" t="s">
        <v>5601</v>
      </c>
      <c r="AD1203" t="s">
        <v>5602</v>
      </c>
      <c r="AE1203" t="s">
        <v>5603</v>
      </c>
      <c r="AF1203" t="s">
        <v>5604</v>
      </c>
      <c r="AG1203" t="s">
        <v>44</v>
      </c>
      <c r="AJ1203" t="s">
        <v>1311</v>
      </c>
      <c r="AK1203" t="s">
        <v>1312</v>
      </c>
      <c r="AL1203" t="s">
        <v>1313</v>
      </c>
      <c r="AM1203" t="s">
        <v>1314</v>
      </c>
    </row>
    <row r="1204" spans="1:39" x14ac:dyDescent="0.3">
      <c r="A1204" t="s">
        <v>24</v>
      </c>
      <c r="B1204" t="s">
        <v>25</v>
      </c>
      <c r="C1204" t="s">
        <v>26</v>
      </c>
      <c r="D1204" t="s">
        <v>27</v>
      </c>
      <c r="E1204" t="s">
        <v>28</v>
      </c>
      <c r="F1204" t="s">
        <v>29</v>
      </c>
      <c r="G1204" t="s">
        <v>115</v>
      </c>
      <c r="H1204" t="s">
        <v>116</v>
      </c>
      <c r="I1204" t="s">
        <v>117</v>
      </c>
      <c r="J1204" t="s">
        <v>118</v>
      </c>
      <c r="K1204" t="s">
        <v>333</v>
      </c>
      <c r="L1204" t="s">
        <v>334</v>
      </c>
      <c r="M1204" t="s">
        <v>382</v>
      </c>
      <c r="N1204" t="s">
        <v>383</v>
      </c>
      <c r="O1204" t="s">
        <v>184</v>
      </c>
      <c r="P1204" t="s">
        <v>391</v>
      </c>
      <c r="Q1204" t="s">
        <v>53</v>
      </c>
      <c r="R1204" t="s">
        <v>394</v>
      </c>
      <c r="S1204" t="s">
        <v>42</v>
      </c>
      <c r="T1204" t="s">
        <v>43</v>
      </c>
      <c r="U1204" t="s">
        <v>5605</v>
      </c>
      <c r="V1204">
        <v>4000000</v>
      </c>
      <c r="W1204">
        <v>0</v>
      </c>
      <c r="Y1204">
        <v>0</v>
      </c>
      <c r="Z1204">
        <v>0</v>
      </c>
      <c r="AA1204">
        <v>0</v>
      </c>
      <c r="AB1204">
        <v>4000000</v>
      </c>
      <c r="AC1204" t="s">
        <v>5601</v>
      </c>
      <c r="AD1204" t="s">
        <v>5602</v>
      </c>
      <c r="AE1204" t="s">
        <v>5606</v>
      </c>
      <c r="AF1204" t="s">
        <v>5607</v>
      </c>
      <c r="AG1204" t="s">
        <v>44</v>
      </c>
      <c r="AJ1204" t="s">
        <v>1311</v>
      </c>
      <c r="AK1204" t="s">
        <v>1312</v>
      </c>
      <c r="AL1204" t="s">
        <v>1313</v>
      </c>
      <c r="AM1204" t="s">
        <v>1314</v>
      </c>
    </row>
    <row r="1205" spans="1:39" x14ac:dyDescent="0.3">
      <c r="A1205" t="s">
        <v>24</v>
      </c>
      <c r="B1205" t="s">
        <v>25</v>
      </c>
      <c r="C1205" t="s">
        <v>26</v>
      </c>
      <c r="D1205" t="s">
        <v>27</v>
      </c>
      <c r="E1205" t="s">
        <v>28</v>
      </c>
      <c r="F1205" t="s">
        <v>29</v>
      </c>
      <c r="G1205" t="s">
        <v>115</v>
      </c>
      <c r="H1205" t="s">
        <v>116</v>
      </c>
      <c r="I1205" t="s">
        <v>117</v>
      </c>
      <c r="J1205" t="s">
        <v>118</v>
      </c>
      <c r="K1205" t="s">
        <v>333</v>
      </c>
      <c r="L1205" t="s">
        <v>334</v>
      </c>
      <c r="M1205" t="s">
        <v>382</v>
      </c>
      <c r="N1205" t="s">
        <v>383</v>
      </c>
      <c r="O1205" t="s">
        <v>184</v>
      </c>
      <c r="P1205" t="s">
        <v>391</v>
      </c>
      <c r="Q1205" t="s">
        <v>53</v>
      </c>
      <c r="R1205" t="s">
        <v>394</v>
      </c>
      <c r="S1205" t="s">
        <v>42</v>
      </c>
      <c r="T1205" t="s">
        <v>43</v>
      </c>
      <c r="U1205" t="s">
        <v>5608</v>
      </c>
      <c r="V1205">
        <v>1320000</v>
      </c>
      <c r="W1205">
        <v>0</v>
      </c>
      <c r="Y1205">
        <v>0</v>
      </c>
      <c r="Z1205">
        <v>0</v>
      </c>
      <c r="AA1205">
        <v>0</v>
      </c>
      <c r="AB1205">
        <v>1320000</v>
      </c>
      <c r="AC1205" t="s">
        <v>5601</v>
      </c>
      <c r="AD1205" t="s">
        <v>5602</v>
      </c>
      <c r="AE1205" t="s">
        <v>5609</v>
      </c>
      <c r="AF1205" t="s">
        <v>5610</v>
      </c>
      <c r="AG1205" t="s">
        <v>44</v>
      </c>
      <c r="AJ1205" t="s">
        <v>1311</v>
      </c>
      <c r="AK1205" t="s">
        <v>1312</v>
      </c>
      <c r="AL1205" t="s">
        <v>1313</v>
      </c>
      <c r="AM1205" t="s">
        <v>1314</v>
      </c>
    </row>
    <row r="1206" spans="1:39" x14ac:dyDescent="0.3">
      <c r="A1206" t="s">
        <v>24</v>
      </c>
      <c r="B1206" t="s">
        <v>25</v>
      </c>
      <c r="C1206" t="s">
        <v>26</v>
      </c>
      <c r="D1206" t="s">
        <v>27</v>
      </c>
      <c r="E1206" t="s">
        <v>28</v>
      </c>
      <c r="F1206" t="s">
        <v>29</v>
      </c>
      <c r="G1206" t="s">
        <v>115</v>
      </c>
      <c r="H1206" t="s">
        <v>116</v>
      </c>
      <c r="I1206" t="s">
        <v>117</v>
      </c>
      <c r="J1206" t="s">
        <v>118</v>
      </c>
      <c r="K1206" t="s">
        <v>333</v>
      </c>
      <c r="L1206" t="s">
        <v>334</v>
      </c>
      <c r="M1206" t="s">
        <v>382</v>
      </c>
      <c r="N1206" t="s">
        <v>383</v>
      </c>
      <c r="O1206" t="s">
        <v>184</v>
      </c>
      <c r="P1206" t="s">
        <v>391</v>
      </c>
      <c r="Q1206" t="s">
        <v>53</v>
      </c>
      <c r="R1206" t="s">
        <v>394</v>
      </c>
      <c r="S1206" t="s">
        <v>47</v>
      </c>
      <c r="T1206" t="s">
        <v>48</v>
      </c>
      <c r="U1206" t="s">
        <v>5611</v>
      </c>
      <c r="V1206">
        <v>7200000</v>
      </c>
      <c r="W1206">
        <v>0</v>
      </c>
      <c r="Y1206">
        <v>0</v>
      </c>
      <c r="Z1206">
        <v>0</v>
      </c>
      <c r="AA1206">
        <v>0</v>
      </c>
      <c r="AB1206">
        <v>7200000</v>
      </c>
      <c r="AC1206" t="s">
        <v>5601</v>
      </c>
      <c r="AD1206" t="s">
        <v>5612</v>
      </c>
      <c r="AE1206" t="s">
        <v>5613</v>
      </c>
      <c r="AF1206" t="s">
        <v>5614</v>
      </c>
      <c r="AG1206" t="s">
        <v>44</v>
      </c>
      <c r="AJ1206" t="s">
        <v>1311</v>
      </c>
      <c r="AK1206" t="s">
        <v>1312</v>
      </c>
      <c r="AL1206" t="s">
        <v>1336</v>
      </c>
      <c r="AM1206" t="s">
        <v>1314</v>
      </c>
    </row>
    <row r="1207" spans="1:39" x14ac:dyDescent="0.3">
      <c r="A1207" t="s">
        <v>24</v>
      </c>
      <c r="B1207" t="s">
        <v>25</v>
      </c>
      <c r="C1207" t="s">
        <v>26</v>
      </c>
      <c r="D1207" t="s">
        <v>27</v>
      </c>
      <c r="E1207" t="s">
        <v>28</v>
      </c>
      <c r="F1207" t="s">
        <v>29</v>
      </c>
      <c r="G1207" t="s">
        <v>115</v>
      </c>
      <c r="H1207" t="s">
        <v>116</v>
      </c>
      <c r="I1207" t="s">
        <v>117</v>
      </c>
      <c r="J1207" t="s">
        <v>118</v>
      </c>
      <c r="K1207" t="s">
        <v>333</v>
      </c>
      <c r="L1207" t="s">
        <v>334</v>
      </c>
      <c r="M1207" t="s">
        <v>382</v>
      </c>
      <c r="N1207" t="s">
        <v>383</v>
      </c>
      <c r="O1207" t="s">
        <v>184</v>
      </c>
      <c r="P1207" t="s">
        <v>391</v>
      </c>
      <c r="Q1207" t="s">
        <v>53</v>
      </c>
      <c r="R1207" t="s">
        <v>394</v>
      </c>
      <c r="S1207" t="s">
        <v>72</v>
      </c>
      <c r="T1207" t="s">
        <v>73</v>
      </c>
      <c r="U1207" t="s">
        <v>5615</v>
      </c>
      <c r="V1207">
        <v>1200000</v>
      </c>
      <c r="W1207">
        <v>0</v>
      </c>
      <c r="Y1207">
        <v>0</v>
      </c>
      <c r="Z1207">
        <v>0</v>
      </c>
      <c r="AA1207">
        <v>0</v>
      </c>
      <c r="AB1207">
        <v>1200000</v>
      </c>
      <c r="AC1207" t="s">
        <v>5601</v>
      </c>
      <c r="AD1207" t="s">
        <v>5616</v>
      </c>
      <c r="AE1207" t="s">
        <v>5617</v>
      </c>
      <c r="AF1207" t="s">
        <v>5618</v>
      </c>
      <c r="AG1207" t="s">
        <v>44</v>
      </c>
      <c r="AJ1207" t="s">
        <v>1311</v>
      </c>
      <c r="AK1207" t="s">
        <v>1312</v>
      </c>
      <c r="AL1207" t="s">
        <v>1336</v>
      </c>
      <c r="AM1207" t="s">
        <v>1314</v>
      </c>
    </row>
    <row r="1208" spans="1:39" x14ac:dyDescent="0.3">
      <c r="A1208" t="s">
        <v>24</v>
      </c>
      <c r="B1208" t="s">
        <v>25</v>
      </c>
      <c r="C1208" t="s">
        <v>26</v>
      </c>
      <c r="D1208" t="s">
        <v>27</v>
      </c>
      <c r="E1208" t="s">
        <v>28</v>
      </c>
      <c r="F1208" t="s">
        <v>29</v>
      </c>
      <c r="G1208" t="s">
        <v>115</v>
      </c>
      <c r="H1208" t="s">
        <v>116</v>
      </c>
      <c r="I1208" t="s">
        <v>117</v>
      </c>
      <c r="J1208" t="s">
        <v>118</v>
      </c>
      <c r="K1208" t="s">
        <v>333</v>
      </c>
      <c r="L1208" t="s">
        <v>334</v>
      </c>
      <c r="M1208" t="s">
        <v>382</v>
      </c>
      <c r="N1208" t="s">
        <v>383</v>
      </c>
      <c r="O1208" t="s">
        <v>184</v>
      </c>
      <c r="P1208" t="s">
        <v>391</v>
      </c>
      <c r="Q1208" t="s">
        <v>55</v>
      </c>
      <c r="R1208" t="s">
        <v>395</v>
      </c>
      <c r="S1208" t="s">
        <v>42</v>
      </c>
      <c r="T1208" t="s">
        <v>43</v>
      </c>
      <c r="U1208" t="s">
        <v>5619</v>
      </c>
      <c r="V1208">
        <v>1000000</v>
      </c>
      <c r="W1208">
        <v>0</v>
      </c>
      <c r="Y1208">
        <v>0</v>
      </c>
      <c r="Z1208">
        <v>0</v>
      </c>
      <c r="AA1208">
        <v>0</v>
      </c>
      <c r="AB1208">
        <v>1000000</v>
      </c>
      <c r="AC1208" t="s">
        <v>5620</v>
      </c>
      <c r="AD1208" t="s">
        <v>5621</v>
      </c>
      <c r="AE1208" t="s">
        <v>5622</v>
      </c>
      <c r="AF1208" t="s">
        <v>5623</v>
      </c>
      <c r="AG1208" t="s">
        <v>44</v>
      </c>
      <c r="AJ1208" t="s">
        <v>1311</v>
      </c>
      <c r="AK1208" t="s">
        <v>1312</v>
      </c>
      <c r="AL1208" t="s">
        <v>1313</v>
      </c>
      <c r="AM1208" t="s">
        <v>1314</v>
      </c>
    </row>
    <row r="1209" spans="1:39" x14ac:dyDescent="0.3">
      <c r="A1209" t="s">
        <v>24</v>
      </c>
      <c r="B1209" t="s">
        <v>25</v>
      </c>
      <c r="C1209" t="s">
        <v>26</v>
      </c>
      <c r="D1209" t="s">
        <v>27</v>
      </c>
      <c r="E1209" t="s">
        <v>28</v>
      </c>
      <c r="F1209" t="s">
        <v>29</v>
      </c>
      <c r="G1209" t="s">
        <v>115</v>
      </c>
      <c r="H1209" t="s">
        <v>116</v>
      </c>
      <c r="I1209" t="s">
        <v>117</v>
      </c>
      <c r="J1209" t="s">
        <v>118</v>
      </c>
      <c r="K1209" t="s">
        <v>333</v>
      </c>
      <c r="L1209" t="s">
        <v>334</v>
      </c>
      <c r="M1209" t="s">
        <v>382</v>
      </c>
      <c r="N1209" t="s">
        <v>383</v>
      </c>
      <c r="O1209" t="s">
        <v>184</v>
      </c>
      <c r="P1209" t="s">
        <v>391</v>
      </c>
      <c r="Q1209" t="s">
        <v>55</v>
      </c>
      <c r="R1209" t="s">
        <v>395</v>
      </c>
      <c r="S1209" t="s">
        <v>42</v>
      </c>
      <c r="T1209" t="s">
        <v>43</v>
      </c>
      <c r="U1209" t="s">
        <v>5624</v>
      </c>
      <c r="V1209">
        <v>1000000</v>
      </c>
      <c r="W1209">
        <v>0</v>
      </c>
      <c r="Y1209">
        <v>0</v>
      </c>
      <c r="Z1209">
        <v>0</v>
      </c>
      <c r="AA1209">
        <v>0</v>
      </c>
      <c r="AB1209">
        <v>1000000</v>
      </c>
      <c r="AC1209" t="s">
        <v>5620</v>
      </c>
      <c r="AD1209" t="s">
        <v>5621</v>
      </c>
      <c r="AE1209" t="s">
        <v>5625</v>
      </c>
      <c r="AF1209" t="s">
        <v>5626</v>
      </c>
      <c r="AG1209" t="s">
        <v>44</v>
      </c>
      <c r="AJ1209" t="s">
        <v>1311</v>
      </c>
      <c r="AK1209" t="s">
        <v>1312</v>
      </c>
      <c r="AL1209" t="s">
        <v>1313</v>
      </c>
      <c r="AM1209" t="s">
        <v>1314</v>
      </c>
    </row>
    <row r="1210" spans="1:39" x14ac:dyDescent="0.3">
      <c r="A1210" t="s">
        <v>24</v>
      </c>
      <c r="B1210" t="s">
        <v>25</v>
      </c>
      <c r="C1210" t="s">
        <v>26</v>
      </c>
      <c r="D1210" t="s">
        <v>27</v>
      </c>
      <c r="E1210" t="s">
        <v>28</v>
      </c>
      <c r="F1210" t="s">
        <v>29</v>
      </c>
      <c r="G1210" t="s">
        <v>115</v>
      </c>
      <c r="H1210" t="s">
        <v>116</v>
      </c>
      <c r="I1210" t="s">
        <v>117</v>
      </c>
      <c r="J1210" t="s">
        <v>118</v>
      </c>
      <c r="K1210" t="s">
        <v>333</v>
      </c>
      <c r="L1210" t="s">
        <v>334</v>
      </c>
      <c r="M1210" t="s">
        <v>382</v>
      </c>
      <c r="N1210" t="s">
        <v>383</v>
      </c>
      <c r="O1210" t="s">
        <v>184</v>
      </c>
      <c r="P1210" t="s">
        <v>391</v>
      </c>
      <c r="Q1210" t="s">
        <v>55</v>
      </c>
      <c r="R1210" t="s">
        <v>395</v>
      </c>
      <c r="S1210" t="s">
        <v>47</v>
      </c>
      <c r="T1210" t="s">
        <v>48</v>
      </c>
      <c r="U1210" t="s">
        <v>5627</v>
      </c>
      <c r="V1210">
        <v>111600000</v>
      </c>
      <c r="W1210">
        <v>0</v>
      </c>
      <c r="Y1210">
        <v>0</v>
      </c>
      <c r="Z1210">
        <v>0</v>
      </c>
      <c r="AA1210">
        <v>0</v>
      </c>
      <c r="AB1210">
        <v>111600000</v>
      </c>
      <c r="AC1210" t="s">
        <v>5620</v>
      </c>
      <c r="AD1210" t="s">
        <v>5628</v>
      </c>
      <c r="AE1210" t="s">
        <v>5629</v>
      </c>
      <c r="AF1210" t="s">
        <v>5630</v>
      </c>
      <c r="AG1210" t="s">
        <v>44</v>
      </c>
      <c r="AJ1210" t="s">
        <v>1311</v>
      </c>
      <c r="AK1210" t="s">
        <v>1312</v>
      </c>
      <c r="AL1210" t="s">
        <v>1336</v>
      </c>
      <c r="AM1210" t="s">
        <v>1314</v>
      </c>
    </row>
    <row r="1211" spans="1:39" x14ac:dyDescent="0.3">
      <c r="A1211" t="s">
        <v>24</v>
      </c>
      <c r="B1211" t="s">
        <v>25</v>
      </c>
      <c r="C1211" t="s">
        <v>26</v>
      </c>
      <c r="D1211" t="s">
        <v>27</v>
      </c>
      <c r="E1211" t="s">
        <v>28</v>
      </c>
      <c r="F1211" t="s">
        <v>29</v>
      </c>
      <c r="G1211" t="s">
        <v>115</v>
      </c>
      <c r="H1211" t="s">
        <v>116</v>
      </c>
      <c r="I1211" t="s">
        <v>117</v>
      </c>
      <c r="J1211" t="s">
        <v>118</v>
      </c>
      <c r="K1211" t="s">
        <v>333</v>
      </c>
      <c r="L1211" t="s">
        <v>334</v>
      </c>
      <c r="M1211" t="s">
        <v>382</v>
      </c>
      <c r="N1211" t="s">
        <v>383</v>
      </c>
      <c r="O1211" t="s">
        <v>122</v>
      </c>
      <c r="P1211" t="s">
        <v>396</v>
      </c>
      <c r="Q1211" t="s">
        <v>40</v>
      </c>
      <c r="R1211" t="s">
        <v>397</v>
      </c>
      <c r="S1211" t="s">
        <v>42</v>
      </c>
      <c r="T1211" t="s">
        <v>43</v>
      </c>
      <c r="U1211" t="s">
        <v>5631</v>
      </c>
      <c r="V1211">
        <v>3750000</v>
      </c>
      <c r="W1211">
        <v>0</v>
      </c>
      <c r="Y1211">
        <v>0</v>
      </c>
      <c r="Z1211">
        <v>0</v>
      </c>
      <c r="AA1211">
        <v>0</v>
      </c>
      <c r="AB1211">
        <v>3750000</v>
      </c>
      <c r="AC1211" t="s">
        <v>5632</v>
      </c>
      <c r="AD1211" t="s">
        <v>5633</v>
      </c>
      <c r="AE1211" t="s">
        <v>5634</v>
      </c>
      <c r="AF1211" t="s">
        <v>5635</v>
      </c>
      <c r="AG1211" t="s">
        <v>98</v>
      </c>
      <c r="AH1211" t="s">
        <v>127</v>
      </c>
      <c r="AI1211" t="s">
        <v>248</v>
      </c>
      <c r="AJ1211" t="s">
        <v>1311</v>
      </c>
      <c r="AK1211" t="s">
        <v>1312</v>
      </c>
      <c r="AL1211" t="s">
        <v>1313</v>
      </c>
      <c r="AM1211" t="s">
        <v>1314</v>
      </c>
    </row>
    <row r="1212" spans="1:39" x14ac:dyDescent="0.3">
      <c r="A1212" t="s">
        <v>24</v>
      </c>
      <c r="B1212" t="s">
        <v>25</v>
      </c>
      <c r="C1212" t="s">
        <v>26</v>
      </c>
      <c r="D1212" t="s">
        <v>27</v>
      </c>
      <c r="E1212" t="s">
        <v>28</v>
      </c>
      <c r="F1212" t="s">
        <v>29</v>
      </c>
      <c r="G1212" t="s">
        <v>115</v>
      </c>
      <c r="H1212" t="s">
        <v>116</v>
      </c>
      <c r="I1212" t="s">
        <v>117</v>
      </c>
      <c r="J1212" t="s">
        <v>118</v>
      </c>
      <c r="K1212" t="s">
        <v>333</v>
      </c>
      <c r="L1212" t="s">
        <v>334</v>
      </c>
      <c r="M1212" t="s">
        <v>382</v>
      </c>
      <c r="N1212" t="s">
        <v>383</v>
      </c>
      <c r="O1212" t="s">
        <v>122</v>
      </c>
      <c r="P1212" t="s">
        <v>396</v>
      </c>
      <c r="Q1212" t="s">
        <v>40</v>
      </c>
      <c r="R1212" t="s">
        <v>397</v>
      </c>
      <c r="S1212" t="s">
        <v>42</v>
      </c>
      <c r="T1212" t="s">
        <v>43</v>
      </c>
      <c r="U1212" t="s">
        <v>5636</v>
      </c>
      <c r="V1212">
        <v>6000000</v>
      </c>
      <c r="W1212">
        <v>0</v>
      </c>
      <c r="Y1212">
        <v>0</v>
      </c>
      <c r="Z1212">
        <v>0</v>
      </c>
      <c r="AA1212">
        <v>0</v>
      </c>
      <c r="AB1212">
        <v>6000000</v>
      </c>
      <c r="AC1212" t="s">
        <v>5632</v>
      </c>
      <c r="AD1212" t="s">
        <v>5633</v>
      </c>
      <c r="AE1212" t="s">
        <v>5637</v>
      </c>
      <c r="AF1212" t="s">
        <v>5638</v>
      </c>
      <c r="AG1212" t="s">
        <v>98</v>
      </c>
      <c r="AH1212" t="s">
        <v>127</v>
      </c>
      <c r="AI1212" t="s">
        <v>248</v>
      </c>
      <c r="AJ1212" t="s">
        <v>1311</v>
      </c>
      <c r="AK1212" t="s">
        <v>1312</v>
      </c>
      <c r="AL1212" t="s">
        <v>1313</v>
      </c>
      <c r="AM1212" t="s">
        <v>1314</v>
      </c>
    </row>
    <row r="1213" spans="1:39" x14ac:dyDescent="0.3">
      <c r="A1213" t="s">
        <v>24</v>
      </c>
      <c r="B1213" t="s">
        <v>25</v>
      </c>
      <c r="C1213" t="s">
        <v>26</v>
      </c>
      <c r="D1213" t="s">
        <v>27</v>
      </c>
      <c r="E1213" t="s">
        <v>28</v>
      </c>
      <c r="F1213" t="s">
        <v>29</v>
      </c>
      <c r="G1213" t="s">
        <v>115</v>
      </c>
      <c r="H1213" t="s">
        <v>116</v>
      </c>
      <c r="I1213" t="s">
        <v>117</v>
      </c>
      <c r="J1213" t="s">
        <v>118</v>
      </c>
      <c r="K1213" t="s">
        <v>333</v>
      </c>
      <c r="L1213" t="s">
        <v>334</v>
      </c>
      <c r="M1213" t="s">
        <v>382</v>
      </c>
      <c r="N1213" t="s">
        <v>383</v>
      </c>
      <c r="O1213" t="s">
        <v>122</v>
      </c>
      <c r="P1213" t="s">
        <v>396</v>
      </c>
      <c r="Q1213" t="s">
        <v>40</v>
      </c>
      <c r="R1213" t="s">
        <v>397</v>
      </c>
      <c r="S1213" t="s">
        <v>42</v>
      </c>
      <c r="T1213" t="s">
        <v>43</v>
      </c>
      <c r="U1213" t="s">
        <v>5639</v>
      </c>
      <c r="V1213">
        <v>6000000</v>
      </c>
      <c r="W1213">
        <v>0</v>
      </c>
      <c r="Y1213">
        <v>0</v>
      </c>
      <c r="Z1213">
        <v>0</v>
      </c>
      <c r="AA1213">
        <v>0</v>
      </c>
      <c r="AB1213">
        <v>6000000</v>
      </c>
      <c r="AC1213" t="s">
        <v>5632</v>
      </c>
      <c r="AD1213" t="s">
        <v>5633</v>
      </c>
      <c r="AE1213" t="s">
        <v>5640</v>
      </c>
      <c r="AF1213" t="s">
        <v>5641</v>
      </c>
      <c r="AG1213" t="s">
        <v>98</v>
      </c>
      <c r="AH1213" t="s">
        <v>127</v>
      </c>
      <c r="AI1213" t="s">
        <v>248</v>
      </c>
      <c r="AJ1213" t="s">
        <v>1311</v>
      </c>
      <c r="AK1213" t="s">
        <v>1312</v>
      </c>
      <c r="AL1213" t="s">
        <v>1313</v>
      </c>
      <c r="AM1213" t="s">
        <v>1314</v>
      </c>
    </row>
    <row r="1214" spans="1:39" x14ac:dyDescent="0.3">
      <c r="A1214" t="s">
        <v>24</v>
      </c>
      <c r="B1214" t="s">
        <v>25</v>
      </c>
      <c r="C1214" t="s">
        <v>26</v>
      </c>
      <c r="D1214" t="s">
        <v>27</v>
      </c>
      <c r="E1214" t="s">
        <v>28</v>
      </c>
      <c r="F1214" t="s">
        <v>29</v>
      </c>
      <c r="G1214" t="s">
        <v>115</v>
      </c>
      <c r="H1214" t="s">
        <v>116</v>
      </c>
      <c r="I1214" t="s">
        <v>117</v>
      </c>
      <c r="J1214" t="s">
        <v>118</v>
      </c>
      <c r="K1214" t="s">
        <v>333</v>
      </c>
      <c r="L1214" t="s">
        <v>334</v>
      </c>
      <c r="M1214" t="s">
        <v>382</v>
      </c>
      <c r="N1214" t="s">
        <v>383</v>
      </c>
      <c r="O1214" t="s">
        <v>122</v>
      </c>
      <c r="P1214" t="s">
        <v>396</v>
      </c>
      <c r="Q1214" t="s">
        <v>40</v>
      </c>
      <c r="R1214" t="s">
        <v>397</v>
      </c>
      <c r="S1214" t="s">
        <v>42</v>
      </c>
      <c r="T1214" t="s">
        <v>43</v>
      </c>
      <c r="U1214" t="s">
        <v>5642</v>
      </c>
      <c r="V1214">
        <v>4000000</v>
      </c>
      <c r="W1214">
        <v>0</v>
      </c>
      <c r="Y1214">
        <v>0</v>
      </c>
      <c r="Z1214">
        <v>0</v>
      </c>
      <c r="AA1214">
        <v>0</v>
      </c>
      <c r="AB1214">
        <v>4000000</v>
      </c>
      <c r="AC1214" t="s">
        <v>5632</v>
      </c>
      <c r="AD1214" t="s">
        <v>5633</v>
      </c>
      <c r="AE1214" t="s">
        <v>5643</v>
      </c>
      <c r="AF1214" t="s">
        <v>5644</v>
      </c>
      <c r="AG1214" t="s">
        <v>98</v>
      </c>
      <c r="AH1214" t="s">
        <v>127</v>
      </c>
      <c r="AI1214" t="s">
        <v>248</v>
      </c>
      <c r="AJ1214" t="s">
        <v>1311</v>
      </c>
      <c r="AK1214" t="s">
        <v>1312</v>
      </c>
      <c r="AL1214" t="s">
        <v>1313</v>
      </c>
      <c r="AM1214" t="s">
        <v>1314</v>
      </c>
    </row>
    <row r="1215" spans="1:39" x14ac:dyDescent="0.3">
      <c r="A1215" t="s">
        <v>24</v>
      </c>
      <c r="B1215" t="s">
        <v>25</v>
      </c>
      <c r="C1215" t="s">
        <v>26</v>
      </c>
      <c r="D1215" t="s">
        <v>27</v>
      </c>
      <c r="E1215" t="s">
        <v>28</v>
      </c>
      <c r="F1215" t="s">
        <v>29</v>
      </c>
      <c r="G1215" t="s">
        <v>115</v>
      </c>
      <c r="H1215" t="s">
        <v>116</v>
      </c>
      <c r="I1215" t="s">
        <v>117</v>
      </c>
      <c r="J1215" t="s">
        <v>118</v>
      </c>
      <c r="K1215" t="s">
        <v>333</v>
      </c>
      <c r="L1215" t="s">
        <v>334</v>
      </c>
      <c r="M1215" t="s">
        <v>382</v>
      </c>
      <c r="N1215" t="s">
        <v>383</v>
      </c>
      <c r="O1215" t="s">
        <v>122</v>
      </c>
      <c r="P1215" t="s">
        <v>396</v>
      </c>
      <c r="Q1215" t="s">
        <v>40</v>
      </c>
      <c r="R1215" t="s">
        <v>397</v>
      </c>
      <c r="S1215" t="s">
        <v>47</v>
      </c>
      <c r="T1215" t="s">
        <v>48</v>
      </c>
      <c r="U1215" t="s">
        <v>5645</v>
      </c>
      <c r="V1215">
        <v>37528000</v>
      </c>
      <c r="W1215">
        <v>0</v>
      </c>
      <c r="Y1215">
        <v>2280000</v>
      </c>
      <c r="Z1215">
        <v>2280000</v>
      </c>
      <c r="AA1215">
        <v>6.075463653805159E-2</v>
      </c>
      <c r="AB1215">
        <v>35248000</v>
      </c>
      <c r="AC1215" t="s">
        <v>5632</v>
      </c>
      <c r="AD1215" t="s">
        <v>5646</v>
      </c>
      <c r="AE1215" t="s">
        <v>5647</v>
      </c>
      <c r="AF1215" t="s">
        <v>5648</v>
      </c>
      <c r="AG1215" t="s">
        <v>98</v>
      </c>
      <c r="AH1215" t="s">
        <v>127</v>
      </c>
      <c r="AI1215" t="s">
        <v>248</v>
      </c>
      <c r="AJ1215" t="s">
        <v>1311</v>
      </c>
      <c r="AK1215" t="s">
        <v>1312</v>
      </c>
      <c r="AL1215" t="s">
        <v>1336</v>
      </c>
      <c r="AM1215" t="s">
        <v>1314</v>
      </c>
    </row>
    <row r="1216" spans="1:39" x14ac:dyDescent="0.3">
      <c r="A1216" t="s">
        <v>24</v>
      </c>
      <c r="B1216" t="s">
        <v>25</v>
      </c>
      <c r="C1216" t="s">
        <v>26</v>
      </c>
      <c r="D1216" t="s">
        <v>27</v>
      </c>
      <c r="E1216" t="s">
        <v>28</v>
      </c>
      <c r="F1216" t="s">
        <v>29</v>
      </c>
      <c r="G1216" t="s">
        <v>115</v>
      </c>
      <c r="H1216" t="s">
        <v>116</v>
      </c>
      <c r="I1216" t="s">
        <v>117</v>
      </c>
      <c r="J1216" t="s">
        <v>118</v>
      </c>
      <c r="K1216" t="s">
        <v>333</v>
      </c>
      <c r="L1216" t="s">
        <v>334</v>
      </c>
      <c r="M1216" t="s">
        <v>382</v>
      </c>
      <c r="N1216" t="s">
        <v>383</v>
      </c>
      <c r="O1216" t="s">
        <v>122</v>
      </c>
      <c r="P1216" t="s">
        <v>396</v>
      </c>
      <c r="Q1216" t="s">
        <v>40</v>
      </c>
      <c r="R1216" t="s">
        <v>397</v>
      </c>
      <c r="S1216" t="s">
        <v>72</v>
      </c>
      <c r="T1216" t="s">
        <v>73</v>
      </c>
      <c r="U1216" t="s">
        <v>5649</v>
      </c>
      <c r="V1216">
        <v>3600000</v>
      </c>
      <c r="W1216">
        <v>0</v>
      </c>
      <c r="Y1216">
        <v>0</v>
      </c>
      <c r="Z1216">
        <v>0</v>
      </c>
      <c r="AA1216">
        <v>0</v>
      </c>
      <c r="AB1216">
        <v>3600000</v>
      </c>
      <c r="AC1216" t="s">
        <v>5632</v>
      </c>
      <c r="AD1216" t="s">
        <v>5650</v>
      </c>
      <c r="AE1216" t="s">
        <v>5651</v>
      </c>
      <c r="AF1216" t="s">
        <v>5652</v>
      </c>
      <c r="AG1216" t="s">
        <v>98</v>
      </c>
      <c r="AH1216" t="s">
        <v>127</v>
      </c>
      <c r="AI1216" t="s">
        <v>248</v>
      </c>
      <c r="AJ1216" t="s">
        <v>1311</v>
      </c>
      <c r="AK1216" t="s">
        <v>1312</v>
      </c>
      <c r="AL1216" t="s">
        <v>1336</v>
      </c>
      <c r="AM1216" t="s">
        <v>1314</v>
      </c>
    </row>
    <row r="1217" spans="1:39" x14ac:dyDescent="0.3">
      <c r="A1217" t="s">
        <v>24</v>
      </c>
      <c r="B1217" t="s">
        <v>25</v>
      </c>
      <c r="C1217" t="s">
        <v>26</v>
      </c>
      <c r="D1217" t="s">
        <v>27</v>
      </c>
      <c r="E1217" t="s">
        <v>28</v>
      </c>
      <c r="F1217" t="s">
        <v>29</v>
      </c>
      <c r="G1217" t="s">
        <v>115</v>
      </c>
      <c r="H1217" t="s">
        <v>116</v>
      </c>
      <c r="I1217" t="s">
        <v>117</v>
      </c>
      <c r="J1217" t="s">
        <v>118</v>
      </c>
      <c r="K1217" t="s">
        <v>333</v>
      </c>
      <c r="L1217" t="s">
        <v>334</v>
      </c>
      <c r="M1217" t="s">
        <v>382</v>
      </c>
      <c r="N1217" t="s">
        <v>383</v>
      </c>
      <c r="O1217" t="s">
        <v>122</v>
      </c>
      <c r="P1217" t="s">
        <v>396</v>
      </c>
      <c r="Q1217" t="s">
        <v>51</v>
      </c>
      <c r="R1217" t="s">
        <v>398</v>
      </c>
      <c r="S1217" t="s">
        <v>42</v>
      </c>
      <c r="T1217" t="s">
        <v>43</v>
      </c>
      <c r="U1217" t="s">
        <v>5653</v>
      </c>
      <c r="V1217">
        <v>3000000</v>
      </c>
      <c r="W1217">
        <v>0</v>
      </c>
      <c r="Y1217">
        <v>0</v>
      </c>
      <c r="Z1217">
        <v>0</v>
      </c>
      <c r="AA1217">
        <v>0</v>
      </c>
      <c r="AB1217">
        <v>3000000</v>
      </c>
      <c r="AC1217" t="s">
        <v>5654</v>
      </c>
      <c r="AD1217" t="s">
        <v>5655</v>
      </c>
      <c r="AE1217" t="s">
        <v>5656</v>
      </c>
      <c r="AF1217" t="s">
        <v>5657</v>
      </c>
      <c r="AG1217" t="s">
        <v>98</v>
      </c>
      <c r="AH1217" t="s">
        <v>127</v>
      </c>
      <c r="AI1217" t="s">
        <v>248</v>
      </c>
      <c r="AJ1217" t="s">
        <v>1311</v>
      </c>
      <c r="AK1217" t="s">
        <v>1312</v>
      </c>
      <c r="AL1217" t="s">
        <v>1313</v>
      </c>
      <c r="AM1217" t="s">
        <v>1314</v>
      </c>
    </row>
    <row r="1218" spans="1:39" x14ac:dyDescent="0.3">
      <c r="A1218" t="s">
        <v>24</v>
      </c>
      <c r="B1218" t="s">
        <v>25</v>
      </c>
      <c r="C1218" t="s">
        <v>26</v>
      </c>
      <c r="D1218" t="s">
        <v>27</v>
      </c>
      <c r="E1218" t="s">
        <v>28</v>
      </c>
      <c r="F1218" t="s">
        <v>29</v>
      </c>
      <c r="G1218" t="s">
        <v>115</v>
      </c>
      <c r="H1218" t="s">
        <v>116</v>
      </c>
      <c r="I1218" t="s">
        <v>117</v>
      </c>
      <c r="J1218" t="s">
        <v>118</v>
      </c>
      <c r="K1218" t="s">
        <v>333</v>
      </c>
      <c r="L1218" t="s">
        <v>334</v>
      </c>
      <c r="M1218" t="s">
        <v>382</v>
      </c>
      <c r="N1218" t="s">
        <v>383</v>
      </c>
      <c r="O1218" t="s">
        <v>122</v>
      </c>
      <c r="P1218" t="s">
        <v>396</v>
      </c>
      <c r="Q1218" t="s">
        <v>51</v>
      </c>
      <c r="R1218" t="s">
        <v>398</v>
      </c>
      <c r="S1218" t="s">
        <v>42</v>
      </c>
      <c r="T1218" t="s">
        <v>43</v>
      </c>
      <c r="U1218" t="s">
        <v>5658</v>
      </c>
      <c r="V1218">
        <v>6000000</v>
      </c>
      <c r="W1218">
        <v>0</v>
      </c>
      <c r="Y1218">
        <v>1500000</v>
      </c>
      <c r="Z1218">
        <v>1500000</v>
      </c>
      <c r="AA1218">
        <v>0.25</v>
      </c>
      <c r="AB1218">
        <v>4500000</v>
      </c>
      <c r="AC1218" t="s">
        <v>5654</v>
      </c>
      <c r="AD1218" t="s">
        <v>5655</v>
      </c>
      <c r="AE1218" t="s">
        <v>5659</v>
      </c>
      <c r="AF1218" t="s">
        <v>5660</v>
      </c>
      <c r="AG1218" t="s">
        <v>98</v>
      </c>
      <c r="AH1218" t="s">
        <v>127</v>
      </c>
      <c r="AI1218" t="s">
        <v>248</v>
      </c>
      <c r="AJ1218" t="s">
        <v>1311</v>
      </c>
      <c r="AK1218" t="s">
        <v>1312</v>
      </c>
      <c r="AL1218" t="s">
        <v>1313</v>
      </c>
      <c r="AM1218" t="s">
        <v>1314</v>
      </c>
    </row>
    <row r="1219" spans="1:39" x14ac:dyDescent="0.3">
      <c r="A1219" t="s">
        <v>24</v>
      </c>
      <c r="B1219" t="s">
        <v>25</v>
      </c>
      <c r="C1219" t="s">
        <v>26</v>
      </c>
      <c r="D1219" t="s">
        <v>27</v>
      </c>
      <c r="E1219" t="s">
        <v>28</v>
      </c>
      <c r="F1219" t="s">
        <v>29</v>
      </c>
      <c r="G1219" t="s">
        <v>115</v>
      </c>
      <c r="H1219" t="s">
        <v>116</v>
      </c>
      <c r="I1219" t="s">
        <v>117</v>
      </c>
      <c r="J1219" t="s">
        <v>118</v>
      </c>
      <c r="K1219" t="s">
        <v>333</v>
      </c>
      <c r="L1219" t="s">
        <v>334</v>
      </c>
      <c r="M1219" t="s">
        <v>382</v>
      </c>
      <c r="N1219" t="s">
        <v>383</v>
      </c>
      <c r="O1219" t="s">
        <v>122</v>
      </c>
      <c r="P1219" t="s">
        <v>396</v>
      </c>
      <c r="Q1219" t="s">
        <v>51</v>
      </c>
      <c r="R1219" t="s">
        <v>398</v>
      </c>
      <c r="S1219" t="s">
        <v>42</v>
      </c>
      <c r="T1219" t="s">
        <v>43</v>
      </c>
      <c r="U1219" t="s">
        <v>5661</v>
      </c>
      <c r="V1219">
        <v>6000000</v>
      </c>
      <c r="W1219">
        <v>0</v>
      </c>
      <c r="Y1219">
        <v>1500000</v>
      </c>
      <c r="Z1219">
        <v>1500000</v>
      </c>
      <c r="AA1219">
        <v>0.25</v>
      </c>
      <c r="AB1219">
        <v>4500000</v>
      </c>
      <c r="AC1219" t="s">
        <v>5654</v>
      </c>
      <c r="AD1219" t="s">
        <v>5655</v>
      </c>
      <c r="AE1219" t="s">
        <v>5662</v>
      </c>
      <c r="AF1219" t="s">
        <v>5663</v>
      </c>
      <c r="AG1219" t="s">
        <v>98</v>
      </c>
      <c r="AH1219" t="s">
        <v>127</v>
      </c>
      <c r="AI1219" t="s">
        <v>248</v>
      </c>
      <c r="AJ1219" t="s">
        <v>1311</v>
      </c>
      <c r="AK1219" t="s">
        <v>1312</v>
      </c>
      <c r="AL1219" t="s">
        <v>1313</v>
      </c>
      <c r="AM1219" t="s">
        <v>1314</v>
      </c>
    </row>
    <row r="1220" spans="1:39" x14ac:dyDescent="0.3">
      <c r="A1220" t="s">
        <v>24</v>
      </c>
      <c r="B1220" t="s">
        <v>25</v>
      </c>
      <c r="C1220" t="s">
        <v>26</v>
      </c>
      <c r="D1220" t="s">
        <v>27</v>
      </c>
      <c r="E1220" t="s">
        <v>28</v>
      </c>
      <c r="F1220" t="s">
        <v>29</v>
      </c>
      <c r="G1220" t="s">
        <v>115</v>
      </c>
      <c r="H1220" t="s">
        <v>116</v>
      </c>
      <c r="I1220" t="s">
        <v>117</v>
      </c>
      <c r="J1220" t="s">
        <v>118</v>
      </c>
      <c r="K1220" t="s">
        <v>333</v>
      </c>
      <c r="L1220" t="s">
        <v>334</v>
      </c>
      <c r="M1220" t="s">
        <v>382</v>
      </c>
      <c r="N1220" t="s">
        <v>383</v>
      </c>
      <c r="O1220" t="s">
        <v>122</v>
      </c>
      <c r="P1220" t="s">
        <v>396</v>
      </c>
      <c r="Q1220" t="s">
        <v>51</v>
      </c>
      <c r="R1220" t="s">
        <v>398</v>
      </c>
      <c r="S1220" t="s">
        <v>42</v>
      </c>
      <c r="T1220" t="s">
        <v>43</v>
      </c>
      <c r="U1220" t="s">
        <v>5664</v>
      </c>
      <c r="V1220">
        <v>4000000</v>
      </c>
      <c r="W1220">
        <v>0</v>
      </c>
      <c r="Y1220">
        <v>1000000</v>
      </c>
      <c r="Z1220">
        <v>1000000</v>
      </c>
      <c r="AA1220">
        <v>0.25</v>
      </c>
      <c r="AB1220">
        <v>3000000</v>
      </c>
      <c r="AC1220" t="s">
        <v>5654</v>
      </c>
      <c r="AD1220" t="s">
        <v>5655</v>
      </c>
      <c r="AE1220" t="s">
        <v>5665</v>
      </c>
      <c r="AF1220" t="s">
        <v>5666</v>
      </c>
      <c r="AG1220" t="s">
        <v>98</v>
      </c>
      <c r="AH1220" t="s">
        <v>127</v>
      </c>
      <c r="AI1220" t="s">
        <v>248</v>
      </c>
      <c r="AJ1220" t="s">
        <v>1311</v>
      </c>
      <c r="AK1220" t="s">
        <v>1312</v>
      </c>
      <c r="AL1220" t="s">
        <v>1313</v>
      </c>
      <c r="AM1220" t="s">
        <v>1314</v>
      </c>
    </row>
    <row r="1221" spans="1:39" x14ac:dyDescent="0.3">
      <c r="A1221" t="s">
        <v>24</v>
      </c>
      <c r="B1221" t="s">
        <v>25</v>
      </c>
      <c r="C1221" t="s">
        <v>26</v>
      </c>
      <c r="D1221" t="s">
        <v>27</v>
      </c>
      <c r="E1221" t="s">
        <v>28</v>
      </c>
      <c r="F1221" t="s">
        <v>29</v>
      </c>
      <c r="G1221" t="s">
        <v>115</v>
      </c>
      <c r="H1221" t="s">
        <v>116</v>
      </c>
      <c r="I1221" t="s">
        <v>117</v>
      </c>
      <c r="J1221" t="s">
        <v>118</v>
      </c>
      <c r="K1221" t="s">
        <v>333</v>
      </c>
      <c r="L1221" t="s">
        <v>334</v>
      </c>
      <c r="M1221" t="s">
        <v>382</v>
      </c>
      <c r="N1221" t="s">
        <v>383</v>
      </c>
      <c r="O1221" t="s">
        <v>122</v>
      </c>
      <c r="P1221" t="s">
        <v>396</v>
      </c>
      <c r="Q1221" t="s">
        <v>51</v>
      </c>
      <c r="R1221" t="s">
        <v>398</v>
      </c>
      <c r="S1221" t="s">
        <v>47</v>
      </c>
      <c r="T1221" t="s">
        <v>48</v>
      </c>
      <c r="U1221" t="s">
        <v>5667</v>
      </c>
      <c r="V1221">
        <v>32120000</v>
      </c>
      <c r="W1221">
        <v>0</v>
      </c>
      <c r="Y1221">
        <v>0</v>
      </c>
      <c r="Z1221">
        <v>0</v>
      </c>
      <c r="AA1221">
        <v>0</v>
      </c>
      <c r="AB1221">
        <v>32120000</v>
      </c>
      <c r="AC1221" t="s">
        <v>5654</v>
      </c>
      <c r="AD1221" t="s">
        <v>5668</v>
      </c>
      <c r="AE1221" t="s">
        <v>5669</v>
      </c>
      <c r="AF1221" t="s">
        <v>5670</v>
      </c>
      <c r="AG1221" t="s">
        <v>98</v>
      </c>
      <c r="AH1221" t="s">
        <v>127</v>
      </c>
      <c r="AI1221" t="s">
        <v>248</v>
      </c>
      <c r="AJ1221" t="s">
        <v>1311</v>
      </c>
      <c r="AK1221" t="s">
        <v>1312</v>
      </c>
      <c r="AL1221" t="s">
        <v>1336</v>
      </c>
      <c r="AM1221" t="s">
        <v>1314</v>
      </c>
    </row>
    <row r="1222" spans="1:39" x14ac:dyDescent="0.3">
      <c r="A1222" t="s">
        <v>24</v>
      </c>
      <c r="B1222" t="s">
        <v>25</v>
      </c>
      <c r="C1222" t="s">
        <v>26</v>
      </c>
      <c r="D1222" t="s">
        <v>27</v>
      </c>
      <c r="E1222" t="s">
        <v>28</v>
      </c>
      <c r="F1222" t="s">
        <v>29</v>
      </c>
      <c r="G1222" t="s">
        <v>115</v>
      </c>
      <c r="H1222" t="s">
        <v>116</v>
      </c>
      <c r="I1222" t="s">
        <v>117</v>
      </c>
      <c r="J1222" t="s">
        <v>118</v>
      </c>
      <c r="K1222" t="s">
        <v>333</v>
      </c>
      <c r="L1222" t="s">
        <v>334</v>
      </c>
      <c r="M1222" t="s">
        <v>382</v>
      </c>
      <c r="N1222" t="s">
        <v>383</v>
      </c>
      <c r="O1222" t="s">
        <v>122</v>
      </c>
      <c r="P1222" t="s">
        <v>396</v>
      </c>
      <c r="Q1222" t="s">
        <v>51</v>
      </c>
      <c r="R1222" t="s">
        <v>398</v>
      </c>
      <c r="S1222" t="s">
        <v>72</v>
      </c>
      <c r="T1222" t="s">
        <v>73</v>
      </c>
      <c r="U1222" t="s">
        <v>5671</v>
      </c>
      <c r="V1222">
        <v>1200000</v>
      </c>
      <c r="W1222">
        <v>0</v>
      </c>
      <c r="Y1222">
        <v>0</v>
      </c>
      <c r="Z1222">
        <v>0</v>
      </c>
      <c r="AA1222">
        <v>0</v>
      </c>
      <c r="AB1222">
        <v>1200000</v>
      </c>
      <c r="AC1222" t="s">
        <v>5654</v>
      </c>
      <c r="AD1222" t="s">
        <v>5672</v>
      </c>
      <c r="AE1222" t="s">
        <v>5673</v>
      </c>
      <c r="AF1222" t="s">
        <v>5674</v>
      </c>
      <c r="AG1222" t="s">
        <v>98</v>
      </c>
      <c r="AH1222" t="s">
        <v>127</v>
      </c>
      <c r="AI1222" t="s">
        <v>248</v>
      </c>
      <c r="AJ1222" t="s">
        <v>1311</v>
      </c>
      <c r="AK1222" t="s">
        <v>1312</v>
      </c>
      <c r="AL1222" t="s">
        <v>1336</v>
      </c>
      <c r="AM1222" t="s">
        <v>1314</v>
      </c>
    </row>
    <row r="1223" spans="1:39" x14ac:dyDescent="0.3">
      <c r="A1223" t="s">
        <v>24</v>
      </c>
      <c r="B1223" t="s">
        <v>25</v>
      </c>
      <c r="C1223" t="s">
        <v>26</v>
      </c>
      <c r="D1223" t="s">
        <v>27</v>
      </c>
      <c r="E1223" t="s">
        <v>28</v>
      </c>
      <c r="F1223" t="s">
        <v>29</v>
      </c>
      <c r="G1223" t="s">
        <v>115</v>
      </c>
      <c r="H1223" t="s">
        <v>116</v>
      </c>
      <c r="I1223" t="s">
        <v>117</v>
      </c>
      <c r="J1223" t="s">
        <v>118</v>
      </c>
      <c r="K1223" t="s">
        <v>333</v>
      </c>
      <c r="L1223" t="s">
        <v>334</v>
      </c>
      <c r="M1223" t="s">
        <v>382</v>
      </c>
      <c r="N1223" t="s">
        <v>383</v>
      </c>
      <c r="O1223" t="s">
        <v>122</v>
      </c>
      <c r="P1223" t="s">
        <v>396</v>
      </c>
      <c r="Q1223" t="s">
        <v>53</v>
      </c>
      <c r="R1223" t="s">
        <v>399</v>
      </c>
      <c r="S1223" t="s">
        <v>42</v>
      </c>
      <c r="T1223" t="s">
        <v>43</v>
      </c>
      <c r="U1223" t="s">
        <v>5675</v>
      </c>
      <c r="V1223">
        <v>3750000</v>
      </c>
      <c r="W1223">
        <v>0</v>
      </c>
      <c r="Y1223">
        <v>0</v>
      </c>
      <c r="Z1223">
        <v>0</v>
      </c>
      <c r="AA1223">
        <v>0</v>
      </c>
      <c r="AB1223">
        <v>3750000</v>
      </c>
      <c r="AC1223" t="s">
        <v>5676</v>
      </c>
      <c r="AD1223" t="s">
        <v>5677</v>
      </c>
      <c r="AE1223" t="s">
        <v>5678</v>
      </c>
      <c r="AF1223" t="s">
        <v>5679</v>
      </c>
      <c r="AG1223" t="s">
        <v>98</v>
      </c>
      <c r="AH1223" t="s">
        <v>127</v>
      </c>
      <c r="AI1223" t="s">
        <v>248</v>
      </c>
      <c r="AJ1223" t="s">
        <v>1311</v>
      </c>
      <c r="AK1223" t="s">
        <v>1312</v>
      </c>
      <c r="AL1223" t="s">
        <v>1313</v>
      </c>
      <c r="AM1223" t="s">
        <v>1314</v>
      </c>
    </row>
    <row r="1224" spans="1:39" x14ac:dyDescent="0.3">
      <c r="A1224" t="s">
        <v>24</v>
      </c>
      <c r="B1224" t="s">
        <v>25</v>
      </c>
      <c r="C1224" t="s">
        <v>26</v>
      </c>
      <c r="D1224" t="s">
        <v>27</v>
      </c>
      <c r="E1224" t="s">
        <v>28</v>
      </c>
      <c r="F1224" t="s">
        <v>29</v>
      </c>
      <c r="G1224" t="s">
        <v>115</v>
      </c>
      <c r="H1224" t="s">
        <v>116</v>
      </c>
      <c r="I1224" t="s">
        <v>117</v>
      </c>
      <c r="J1224" t="s">
        <v>118</v>
      </c>
      <c r="K1224" t="s">
        <v>333</v>
      </c>
      <c r="L1224" t="s">
        <v>334</v>
      </c>
      <c r="M1224" t="s">
        <v>382</v>
      </c>
      <c r="N1224" t="s">
        <v>383</v>
      </c>
      <c r="O1224" t="s">
        <v>122</v>
      </c>
      <c r="P1224" t="s">
        <v>396</v>
      </c>
      <c r="Q1224" t="s">
        <v>53</v>
      </c>
      <c r="R1224" t="s">
        <v>399</v>
      </c>
      <c r="S1224" t="s">
        <v>42</v>
      </c>
      <c r="T1224" t="s">
        <v>43</v>
      </c>
      <c r="U1224" t="s">
        <v>5680</v>
      </c>
      <c r="V1224">
        <v>9000000</v>
      </c>
      <c r="W1224">
        <v>0</v>
      </c>
      <c r="Y1224">
        <v>0</v>
      </c>
      <c r="Z1224">
        <v>0</v>
      </c>
      <c r="AA1224">
        <v>0</v>
      </c>
      <c r="AB1224">
        <v>9000000</v>
      </c>
      <c r="AC1224" t="s">
        <v>5676</v>
      </c>
      <c r="AD1224" t="s">
        <v>5677</v>
      </c>
      <c r="AE1224" t="s">
        <v>5681</v>
      </c>
      <c r="AF1224" t="s">
        <v>5682</v>
      </c>
      <c r="AG1224" t="s">
        <v>98</v>
      </c>
      <c r="AH1224" t="s">
        <v>127</v>
      </c>
      <c r="AI1224" t="s">
        <v>248</v>
      </c>
      <c r="AJ1224" t="s">
        <v>1311</v>
      </c>
      <c r="AK1224" t="s">
        <v>1312</v>
      </c>
      <c r="AL1224" t="s">
        <v>1313</v>
      </c>
      <c r="AM1224" t="s">
        <v>1314</v>
      </c>
    </row>
    <row r="1225" spans="1:39" x14ac:dyDescent="0.3">
      <c r="A1225" t="s">
        <v>24</v>
      </c>
      <c r="B1225" t="s">
        <v>25</v>
      </c>
      <c r="C1225" t="s">
        <v>26</v>
      </c>
      <c r="D1225" t="s">
        <v>27</v>
      </c>
      <c r="E1225" t="s">
        <v>28</v>
      </c>
      <c r="F1225" t="s">
        <v>29</v>
      </c>
      <c r="G1225" t="s">
        <v>115</v>
      </c>
      <c r="H1225" t="s">
        <v>116</v>
      </c>
      <c r="I1225" t="s">
        <v>117</v>
      </c>
      <c r="J1225" t="s">
        <v>118</v>
      </c>
      <c r="K1225" t="s">
        <v>333</v>
      </c>
      <c r="L1225" t="s">
        <v>334</v>
      </c>
      <c r="M1225" t="s">
        <v>382</v>
      </c>
      <c r="N1225" t="s">
        <v>383</v>
      </c>
      <c r="O1225" t="s">
        <v>122</v>
      </c>
      <c r="P1225" t="s">
        <v>396</v>
      </c>
      <c r="Q1225" t="s">
        <v>53</v>
      </c>
      <c r="R1225" t="s">
        <v>399</v>
      </c>
      <c r="S1225" t="s">
        <v>42</v>
      </c>
      <c r="T1225" t="s">
        <v>43</v>
      </c>
      <c r="U1225" t="s">
        <v>5683</v>
      </c>
      <c r="V1225">
        <v>6000000</v>
      </c>
      <c r="W1225">
        <v>0</v>
      </c>
      <c r="Y1225">
        <v>0</v>
      </c>
      <c r="Z1225">
        <v>0</v>
      </c>
      <c r="AA1225">
        <v>0</v>
      </c>
      <c r="AB1225">
        <v>6000000</v>
      </c>
      <c r="AC1225" t="s">
        <v>5676</v>
      </c>
      <c r="AD1225" t="s">
        <v>5677</v>
      </c>
      <c r="AE1225" t="s">
        <v>5684</v>
      </c>
      <c r="AF1225" t="s">
        <v>5685</v>
      </c>
      <c r="AG1225" t="s">
        <v>98</v>
      </c>
      <c r="AH1225" t="s">
        <v>127</v>
      </c>
      <c r="AI1225" t="s">
        <v>248</v>
      </c>
      <c r="AJ1225" t="s">
        <v>1311</v>
      </c>
      <c r="AK1225" t="s">
        <v>1312</v>
      </c>
      <c r="AL1225" t="s">
        <v>1313</v>
      </c>
      <c r="AM1225" t="s">
        <v>1314</v>
      </c>
    </row>
    <row r="1226" spans="1:39" x14ac:dyDescent="0.3">
      <c r="A1226" t="s">
        <v>24</v>
      </c>
      <c r="B1226" t="s">
        <v>25</v>
      </c>
      <c r="C1226" t="s">
        <v>26</v>
      </c>
      <c r="D1226" t="s">
        <v>27</v>
      </c>
      <c r="E1226" t="s">
        <v>28</v>
      </c>
      <c r="F1226" t="s">
        <v>29</v>
      </c>
      <c r="G1226" t="s">
        <v>115</v>
      </c>
      <c r="H1226" t="s">
        <v>116</v>
      </c>
      <c r="I1226" t="s">
        <v>117</v>
      </c>
      <c r="J1226" t="s">
        <v>118</v>
      </c>
      <c r="K1226" t="s">
        <v>333</v>
      </c>
      <c r="L1226" t="s">
        <v>334</v>
      </c>
      <c r="M1226" t="s">
        <v>382</v>
      </c>
      <c r="N1226" t="s">
        <v>383</v>
      </c>
      <c r="O1226" t="s">
        <v>122</v>
      </c>
      <c r="P1226" t="s">
        <v>396</v>
      </c>
      <c r="Q1226" t="s">
        <v>53</v>
      </c>
      <c r="R1226" t="s">
        <v>399</v>
      </c>
      <c r="S1226" t="s">
        <v>42</v>
      </c>
      <c r="T1226" t="s">
        <v>43</v>
      </c>
      <c r="U1226" t="s">
        <v>5686</v>
      </c>
      <c r="V1226">
        <v>6000000</v>
      </c>
      <c r="W1226">
        <v>0</v>
      </c>
      <c r="Y1226">
        <v>0</v>
      </c>
      <c r="Z1226">
        <v>0</v>
      </c>
      <c r="AA1226">
        <v>0</v>
      </c>
      <c r="AB1226">
        <v>6000000</v>
      </c>
      <c r="AC1226" t="s">
        <v>5676</v>
      </c>
      <c r="AD1226" t="s">
        <v>5677</v>
      </c>
      <c r="AE1226" t="s">
        <v>5687</v>
      </c>
      <c r="AF1226" t="s">
        <v>5688</v>
      </c>
      <c r="AG1226" t="s">
        <v>98</v>
      </c>
      <c r="AH1226" t="s">
        <v>127</v>
      </c>
      <c r="AI1226" t="s">
        <v>248</v>
      </c>
      <c r="AJ1226" t="s">
        <v>1311</v>
      </c>
      <c r="AK1226" t="s">
        <v>1312</v>
      </c>
      <c r="AL1226" t="s">
        <v>1313</v>
      </c>
      <c r="AM1226" t="s">
        <v>1314</v>
      </c>
    </row>
    <row r="1227" spans="1:39" x14ac:dyDescent="0.3">
      <c r="A1227" t="s">
        <v>24</v>
      </c>
      <c r="B1227" t="s">
        <v>25</v>
      </c>
      <c r="C1227" t="s">
        <v>26</v>
      </c>
      <c r="D1227" t="s">
        <v>27</v>
      </c>
      <c r="E1227" t="s">
        <v>28</v>
      </c>
      <c r="F1227" t="s">
        <v>29</v>
      </c>
      <c r="G1227" t="s">
        <v>115</v>
      </c>
      <c r="H1227" t="s">
        <v>116</v>
      </c>
      <c r="I1227" t="s">
        <v>117</v>
      </c>
      <c r="J1227" t="s">
        <v>118</v>
      </c>
      <c r="K1227" t="s">
        <v>333</v>
      </c>
      <c r="L1227" t="s">
        <v>334</v>
      </c>
      <c r="M1227" t="s">
        <v>382</v>
      </c>
      <c r="N1227" t="s">
        <v>383</v>
      </c>
      <c r="O1227" t="s">
        <v>122</v>
      </c>
      <c r="P1227" t="s">
        <v>396</v>
      </c>
      <c r="Q1227" t="s">
        <v>53</v>
      </c>
      <c r="R1227" t="s">
        <v>399</v>
      </c>
      <c r="S1227" t="s">
        <v>42</v>
      </c>
      <c r="T1227" t="s">
        <v>43</v>
      </c>
      <c r="U1227" t="s">
        <v>5689</v>
      </c>
      <c r="V1227">
        <v>4000000</v>
      </c>
      <c r="W1227">
        <v>0</v>
      </c>
      <c r="Y1227">
        <v>0</v>
      </c>
      <c r="Z1227">
        <v>0</v>
      </c>
      <c r="AA1227">
        <v>0</v>
      </c>
      <c r="AB1227">
        <v>4000000</v>
      </c>
      <c r="AC1227" t="s">
        <v>5676</v>
      </c>
      <c r="AD1227" t="s">
        <v>5677</v>
      </c>
      <c r="AE1227" t="s">
        <v>5690</v>
      </c>
      <c r="AF1227" t="s">
        <v>5691</v>
      </c>
      <c r="AG1227" t="s">
        <v>98</v>
      </c>
      <c r="AH1227" t="s">
        <v>127</v>
      </c>
      <c r="AI1227" t="s">
        <v>248</v>
      </c>
      <c r="AJ1227" t="s">
        <v>1311</v>
      </c>
      <c r="AK1227" t="s">
        <v>1312</v>
      </c>
      <c r="AL1227" t="s">
        <v>1313</v>
      </c>
      <c r="AM1227" t="s">
        <v>1314</v>
      </c>
    </row>
    <row r="1228" spans="1:39" x14ac:dyDescent="0.3">
      <c r="A1228" t="s">
        <v>24</v>
      </c>
      <c r="B1228" t="s">
        <v>25</v>
      </c>
      <c r="C1228" t="s">
        <v>26</v>
      </c>
      <c r="D1228" t="s">
        <v>27</v>
      </c>
      <c r="E1228" t="s">
        <v>28</v>
      </c>
      <c r="F1228" t="s">
        <v>29</v>
      </c>
      <c r="G1228" t="s">
        <v>115</v>
      </c>
      <c r="H1228" t="s">
        <v>116</v>
      </c>
      <c r="I1228" t="s">
        <v>117</v>
      </c>
      <c r="J1228" t="s">
        <v>118</v>
      </c>
      <c r="K1228" t="s">
        <v>333</v>
      </c>
      <c r="L1228" t="s">
        <v>334</v>
      </c>
      <c r="M1228" t="s">
        <v>382</v>
      </c>
      <c r="N1228" t="s">
        <v>383</v>
      </c>
      <c r="O1228" t="s">
        <v>122</v>
      </c>
      <c r="P1228" t="s">
        <v>396</v>
      </c>
      <c r="Q1228" t="s">
        <v>53</v>
      </c>
      <c r="R1228" t="s">
        <v>399</v>
      </c>
      <c r="S1228" t="s">
        <v>47</v>
      </c>
      <c r="T1228" t="s">
        <v>48</v>
      </c>
      <c r="U1228" t="s">
        <v>5692</v>
      </c>
      <c r="V1228">
        <v>40320000</v>
      </c>
      <c r="W1228">
        <v>0</v>
      </c>
      <c r="Y1228">
        <v>0</v>
      </c>
      <c r="Z1228">
        <v>0</v>
      </c>
      <c r="AA1228">
        <v>0</v>
      </c>
      <c r="AB1228">
        <v>40320000</v>
      </c>
      <c r="AC1228" t="s">
        <v>5676</v>
      </c>
      <c r="AD1228" t="s">
        <v>5693</v>
      </c>
      <c r="AE1228" t="s">
        <v>5694</v>
      </c>
      <c r="AF1228" t="s">
        <v>5695</v>
      </c>
      <c r="AG1228" t="s">
        <v>98</v>
      </c>
      <c r="AH1228" t="s">
        <v>127</v>
      </c>
      <c r="AI1228" t="s">
        <v>248</v>
      </c>
      <c r="AJ1228" t="s">
        <v>1311</v>
      </c>
      <c r="AK1228" t="s">
        <v>1312</v>
      </c>
      <c r="AL1228" t="s">
        <v>1336</v>
      </c>
      <c r="AM1228" t="s">
        <v>1314</v>
      </c>
    </row>
    <row r="1229" spans="1:39" x14ac:dyDescent="0.3">
      <c r="A1229" t="s">
        <v>24</v>
      </c>
      <c r="B1229" t="s">
        <v>25</v>
      </c>
      <c r="C1229" t="s">
        <v>26</v>
      </c>
      <c r="D1229" t="s">
        <v>27</v>
      </c>
      <c r="E1229" t="s">
        <v>28</v>
      </c>
      <c r="F1229" t="s">
        <v>29</v>
      </c>
      <c r="G1229" t="s">
        <v>115</v>
      </c>
      <c r="H1229" t="s">
        <v>116</v>
      </c>
      <c r="I1229" t="s">
        <v>117</v>
      </c>
      <c r="J1229" t="s">
        <v>118</v>
      </c>
      <c r="K1229" t="s">
        <v>333</v>
      </c>
      <c r="L1229" t="s">
        <v>334</v>
      </c>
      <c r="M1229" t="s">
        <v>382</v>
      </c>
      <c r="N1229" t="s">
        <v>383</v>
      </c>
      <c r="O1229" t="s">
        <v>122</v>
      </c>
      <c r="P1229" t="s">
        <v>396</v>
      </c>
      <c r="Q1229" t="s">
        <v>53</v>
      </c>
      <c r="R1229" t="s">
        <v>399</v>
      </c>
      <c r="S1229" t="s">
        <v>72</v>
      </c>
      <c r="T1229" t="s">
        <v>73</v>
      </c>
      <c r="U1229" t="s">
        <v>5696</v>
      </c>
      <c r="V1229">
        <v>1800000</v>
      </c>
      <c r="W1229">
        <v>0</v>
      </c>
      <c r="Y1229">
        <v>0</v>
      </c>
      <c r="Z1229">
        <v>0</v>
      </c>
      <c r="AA1229">
        <v>0</v>
      </c>
      <c r="AB1229">
        <v>1800000</v>
      </c>
      <c r="AC1229" t="s">
        <v>5676</v>
      </c>
      <c r="AD1229" t="s">
        <v>5697</v>
      </c>
      <c r="AE1229" t="s">
        <v>5698</v>
      </c>
      <c r="AF1229" t="s">
        <v>5699</v>
      </c>
      <c r="AG1229" t="s">
        <v>98</v>
      </c>
      <c r="AH1229" t="s">
        <v>127</v>
      </c>
      <c r="AI1229" t="s">
        <v>248</v>
      </c>
      <c r="AJ1229" t="s">
        <v>1311</v>
      </c>
      <c r="AK1229" t="s">
        <v>1312</v>
      </c>
      <c r="AL1229" t="s">
        <v>1336</v>
      </c>
      <c r="AM1229" t="s">
        <v>1314</v>
      </c>
    </row>
    <row r="1230" spans="1:39" x14ac:dyDescent="0.3">
      <c r="A1230" t="s">
        <v>24</v>
      </c>
      <c r="B1230" t="s">
        <v>25</v>
      </c>
      <c r="C1230" t="s">
        <v>26</v>
      </c>
      <c r="D1230" t="s">
        <v>27</v>
      </c>
      <c r="E1230" t="s">
        <v>28</v>
      </c>
      <c r="F1230" t="s">
        <v>29</v>
      </c>
      <c r="G1230" t="s">
        <v>115</v>
      </c>
      <c r="H1230" t="s">
        <v>116</v>
      </c>
      <c r="I1230" t="s">
        <v>117</v>
      </c>
      <c r="J1230" t="s">
        <v>118</v>
      </c>
      <c r="K1230" t="s">
        <v>333</v>
      </c>
      <c r="L1230" t="s">
        <v>334</v>
      </c>
      <c r="M1230" t="s">
        <v>382</v>
      </c>
      <c r="N1230" t="s">
        <v>383</v>
      </c>
      <c r="O1230" t="s">
        <v>122</v>
      </c>
      <c r="P1230" t="s">
        <v>396</v>
      </c>
      <c r="Q1230" t="s">
        <v>55</v>
      </c>
      <c r="R1230" t="s">
        <v>400</v>
      </c>
      <c r="S1230" t="s">
        <v>42</v>
      </c>
      <c r="T1230" t="s">
        <v>43</v>
      </c>
      <c r="U1230" t="s">
        <v>5700</v>
      </c>
      <c r="V1230">
        <v>4500000</v>
      </c>
      <c r="W1230">
        <v>0</v>
      </c>
      <c r="Y1230">
        <v>0</v>
      </c>
      <c r="Z1230">
        <v>0</v>
      </c>
      <c r="AA1230">
        <v>0</v>
      </c>
      <c r="AB1230">
        <v>4500000</v>
      </c>
      <c r="AC1230" t="s">
        <v>5701</v>
      </c>
      <c r="AD1230" t="s">
        <v>5702</v>
      </c>
      <c r="AE1230" t="s">
        <v>5703</v>
      </c>
      <c r="AF1230" t="s">
        <v>5704</v>
      </c>
      <c r="AG1230" t="s">
        <v>98</v>
      </c>
      <c r="AH1230" t="s">
        <v>127</v>
      </c>
      <c r="AI1230" t="s">
        <v>248</v>
      </c>
      <c r="AJ1230" t="s">
        <v>1311</v>
      </c>
      <c r="AK1230" t="s">
        <v>1312</v>
      </c>
      <c r="AL1230" t="s">
        <v>1313</v>
      </c>
      <c r="AM1230" t="s">
        <v>1314</v>
      </c>
    </row>
    <row r="1231" spans="1:39" x14ac:dyDescent="0.3">
      <c r="A1231" t="s">
        <v>24</v>
      </c>
      <c r="B1231" t="s">
        <v>25</v>
      </c>
      <c r="C1231" t="s">
        <v>26</v>
      </c>
      <c r="D1231" t="s">
        <v>27</v>
      </c>
      <c r="E1231" t="s">
        <v>28</v>
      </c>
      <c r="F1231" t="s">
        <v>29</v>
      </c>
      <c r="G1231" t="s">
        <v>115</v>
      </c>
      <c r="H1231" t="s">
        <v>116</v>
      </c>
      <c r="I1231" t="s">
        <v>117</v>
      </c>
      <c r="J1231" t="s">
        <v>118</v>
      </c>
      <c r="K1231" t="s">
        <v>333</v>
      </c>
      <c r="L1231" t="s">
        <v>334</v>
      </c>
      <c r="M1231" t="s">
        <v>382</v>
      </c>
      <c r="N1231" t="s">
        <v>383</v>
      </c>
      <c r="O1231" t="s">
        <v>122</v>
      </c>
      <c r="P1231" t="s">
        <v>396</v>
      </c>
      <c r="Q1231" t="s">
        <v>55</v>
      </c>
      <c r="R1231" t="s">
        <v>400</v>
      </c>
      <c r="S1231" t="s">
        <v>42</v>
      </c>
      <c r="T1231" t="s">
        <v>43</v>
      </c>
      <c r="U1231" t="s">
        <v>5705</v>
      </c>
      <c r="V1231">
        <v>9000000</v>
      </c>
      <c r="W1231">
        <v>0</v>
      </c>
      <c r="Y1231">
        <v>1495000</v>
      </c>
      <c r="Z1231">
        <v>1495000</v>
      </c>
      <c r="AA1231">
        <v>0.1661111111111111</v>
      </c>
      <c r="AB1231">
        <v>7505000</v>
      </c>
      <c r="AC1231" t="s">
        <v>5701</v>
      </c>
      <c r="AD1231" t="s">
        <v>5702</v>
      </c>
      <c r="AE1231" t="s">
        <v>5706</v>
      </c>
      <c r="AF1231" t="s">
        <v>5707</v>
      </c>
      <c r="AG1231" t="s">
        <v>98</v>
      </c>
      <c r="AH1231" t="s">
        <v>127</v>
      </c>
      <c r="AI1231" t="s">
        <v>248</v>
      </c>
      <c r="AJ1231" t="s">
        <v>1311</v>
      </c>
      <c r="AK1231" t="s">
        <v>1312</v>
      </c>
      <c r="AL1231" t="s">
        <v>1313</v>
      </c>
      <c r="AM1231" t="s">
        <v>1314</v>
      </c>
    </row>
    <row r="1232" spans="1:39" x14ac:dyDescent="0.3">
      <c r="A1232" t="s">
        <v>24</v>
      </c>
      <c r="B1232" t="s">
        <v>25</v>
      </c>
      <c r="C1232" t="s">
        <v>26</v>
      </c>
      <c r="D1232" t="s">
        <v>27</v>
      </c>
      <c r="E1232" t="s">
        <v>28</v>
      </c>
      <c r="F1232" t="s">
        <v>29</v>
      </c>
      <c r="G1232" t="s">
        <v>115</v>
      </c>
      <c r="H1232" t="s">
        <v>116</v>
      </c>
      <c r="I1232" t="s">
        <v>117</v>
      </c>
      <c r="J1232" t="s">
        <v>118</v>
      </c>
      <c r="K1232" t="s">
        <v>333</v>
      </c>
      <c r="L1232" t="s">
        <v>334</v>
      </c>
      <c r="M1232" t="s">
        <v>382</v>
      </c>
      <c r="N1232" t="s">
        <v>383</v>
      </c>
      <c r="O1232" t="s">
        <v>122</v>
      </c>
      <c r="P1232" t="s">
        <v>396</v>
      </c>
      <c r="Q1232" t="s">
        <v>55</v>
      </c>
      <c r="R1232" t="s">
        <v>400</v>
      </c>
      <c r="S1232" t="s">
        <v>42</v>
      </c>
      <c r="T1232" t="s">
        <v>43</v>
      </c>
      <c r="U1232" t="s">
        <v>5708</v>
      </c>
      <c r="V1232">
        <v>9000000</v>
      </c>
      <c r="W1232">
        <v>0</v>
      </c>
      <c r="Y1232">
        <v>1450000</v>
      </c>
      <c r="Z1232">
        <v>1450000</v>
      </c>
      <c r="AA1232">
        <v>0.16111111111111112</v>
      </c>
      <c r="AB1232">
        <v>7550000</v>
      </c>
      <c r="AC1232" t="s">
        <v>5701</v>
      </c>
      <c r="AD1232" t="s">
        <v>5702</v>
      </c>
      <c r="AE1232" t="s">
        <v>5709</v>
      </c>
      <c r="AF1232" t="s">
        <v>5710</v>
      </c>
      <c r="AG1232" t="s">
        <v>98</v>
      </c>
      <c r="AH1232" t="s">
        <v>127</v>
      </c>
      <c r="AI1232" t="s">
        <v>248</v>
      </c>
      <c r="AJ1232" t="s">
        <v>1311</v>
      </c>
      <c r="AK1232" t="s">
        <v>1312</v>
      </c>
      <c r="AL1232" t="s">
        <v>1313</v>
      </c>
      <c r="AM1232" t="s">
        <v>1314</v>
      </c>
    </row>
    <row r="1233" spans="1:39" x14ac:dyDescent="0.3">
      <c r="A1233" t="s">
        <v>24</v>
      </c>
      <c r="B1233" t="s">
        <v>25</v>
      </c>
      <c r="C1233" t="s">
        <v>26</v>
      </c>
      <c r="D1233" t="s">
        <v>27</v>
      </c>
      <c r="E1233" t="s">
        <v>28</v>
      </c>
      <c r="F1233" t="s">
        <v>29</v>
      </c>
      <c r="G1233" t="s">
        <v>115</v>
      </c>
      <c r="H1233" t="s">
        <v>116</v>
      </c>
      <c r="I1233" t="s">
        <v>117</v>
      </c>
      <c r="J1233" t="s">
        <v>118</v>
      </c>
      <c r="K1233" t="s">
        <v>333</v>
      </c>
      <c r="L1233" t="s">
        <v>334</v>
      </c>
      <c r="M1233" t="s">
        <v>382</v>
      </c>
      <c r="N1233" t="s">
        <v>383</v>
      </c>
      <c r="O1233" t="s">
        <v>122</v>
      </c>
      <c r="P1233" t="s">
        <v>396</v>
      </c>
      <c r="Q1233" t="s">
        <v>55</v>
      </c>
      <c r="R1233" t="s">
        <v>400</v>
      </c>
      <c r="S1233" t="s">
        <v>42</v>
      </c>
      <c r="T1233" t="s">
        <v>43</v>
      </c>
      <c r="U1233" t="s">
        <v>5711</v>
      </c>
      <c r="V1233">
        <v>6000000</v>
      </c>
      <c r="W1233">
        <v>0</v>
      </c>
      <c r="Y1233">
        <v>1000000</v>
      </c>
      <c r="Z1233">
        <v>1000000</v>
      </c>
      <c r="AA1233">
        <v>0.16666666666666666</v>
      </c>
      <c r="AB1233">
        <v>5000000</v>
      </c>
      <c r="AC1233" t="s">
        <v>5701</v>
      </c>
      <c r="AD1233" t="s">
        <v>5702</v>
      </c>
      <c r="AE1233" t="s">
        <v>5712</v>
      </c>
      <c r="AF1233" t="s">
        <v>5713</v>
      </c>
      <c r="AG1233" t="s">
        <v>98</v>
      </c>
      <c r="AH1233" t="s">
        <v>127</v>
      </c>
      <c r="AI1233" t="s">
        <v>248</v>
      </c>
      <c r="AJ1233" t="s">
        <v>1311</v>
      </c>
      <c r="AK1233" t="s">
        <v>1312</v>
      </c>
      <c r="AL1233" t="s">
        <v>1313</v>
      </c>
      <c r="AM1233" t="s">
        <v>1314</v>
      </c>
    </row>
    <row r="1234" spans="1:39" x14ac:dyDescent="0.3">
      <c r="A1234" t="s">
        <v>24</v>
      </c>
      <c r="B1234" t="s">
        <v>25</v>
      </c>
      <c r="C1234" t="s">
        <v>26</v>
      </c>
      <c r="D1234" t="s">
        <v>27</v>
      </c>
      <c r="E1234" t="s">
        <v>28</v>
      </c>
      <c r="F1234" t="s">
        <v>29</v>
      </c>
      <c r="G1234" t="s">
        <v>115</v>
      </c>
      <c r="H1234" t="s">
        <v>116</v>
      </c>
      <c r="I1234" t="s">
        <v>117</v>
      </c>
      <c r="J1234" t="s">
        <v>118</v>
      </c>
      <c r="K1234" t="s">
        <v>333</v>
      </c>
      <c r="L1234" t="s">
        <v>334</v>
      </c>
      <c r="M1234" t="s">
        <v>382</v>
      </c>
      <c r="N1234" t="s">
        <v>383</v>
      </c>
      <c r="O1234" t="s">
        <v>122</v>
      </c>
      <c r="P1234" t="s">
        <v>396</v>
      </c>
      <c r="Q1234" t="s">
        <v>55</v>
      </c>
      <c r="R1234" t="s">
        <v>400</v>
      </c>
      <c r="S1234" t="s">
        <v>47</v>
      </c>
      <c r="T1234" t="s">
        <v>48</v>
      </c>
      <c r="U1234" t="s">
        <v>5714</v>
      </c>
      <c r="V1234">
        <v>21379000</v>
      </c>
      <c r="W1234">
        <v>0</v>
      </c>
      <c r="Y1234">
        <v>2015000</v>
      </c>
      <c r="Z1234">
        <v>2015000</v>
      </c>
      <c r="AA1234">
        <v>9.4251368165021748E-2</v>
      </c>
      <c r="AB1234">
        <v>19364000</v>
      </c>
      <c r="AC1234" t="s">
        <v>5701</v>
      </c>
      <c r="AD1234" t="s">
        <v>5715</v>
      </c>
      <c r="AE1234" t="s">
        <v>5716</v>
      </c>
      <c r="AF1234" t="s">
        <v>5717</v>
      </c>
      <c r="AG1234" t="s">
        <v>98</v>
      </c>
      <c r="AH1234" t="s">
        <v>127</v>
      </c>
      <c r="AI1234" t="s">
        <v>248</v>
      </c>
      <c r="AJ1234" t="s">
        <v>1311</v>
      </c>
      <c r="AK1234" t="s">
        <v>1312</v>
      </c>
      <c r="AL1234" t="s">
        <v>1336</v>
      </c>
      <c r="AM1234" t="s">
        <v>1314</v>
      </c>
    </row>
    <row r="1235" spans="1:39" x14ac:dyDescent="0.3">
      <c r="A1235" t="s">
        <v>24</v>
      </c>
      <c r="B1235" t="s">
        <v>25</v>
      </c>
      <c r="C1235" t="s">
        <v>26</v>
      </c>
      <c r="D1235" t="s">
        <v>27</v>
      </c>
      <c r="E1235" t="s">
        <v>28</v>
      </c>
      <c r="F1235" t="s">
        <v>29</v>
      </c>
      <c r="G1235" t="s">
        <v>115</v>
      </c>
      <c r="H1235" t="s">
        <v>116</v>
      </c>
      <c r="I1235" t="s">
        <v>117</v>
      </c>
      <c r="J1235" t="s">
        <v>118</v>
      </c>
      <c r="K1235" t="s">
        <v>333</v>
      </c>
      <c r="L1235" t="s">
        <v>334</v>
      </c>
      <c r="M1235" t="s">
        <v>382</v>
      </c>
      <c r="N1235" t="s">
        <v>383</v>
      </c>
      <c r="O1235" t="s">
        <v>122</v>
      </c>
      <c r="P1235" t="s">
        <v>396</v>
      </c>
      <c r="Q1235" t="s">
        <v>55</v>
      </c>
      <c r="R1235" t="s">
        <v>400</v>
      </c>
      <c r="S1235" t="s">
        <v>72</v>
      </c>
      <c r="T1235" t="s">
        <v>73</v>
      </c>
      <c r="U1235" t="s">
        <v>5718</v>
      </c>
      <c r="V1235">
        <v>1500000</v>
      </c>
      <c r="W1235">
        <v>0</v>
      </c>
      <c r="Y1235">
        <v>0</v>
      </c>
      <c r="Z1235">
        <v>0</v>
      </c>
      <c r="AA1235">
        <v>0</v>
      </c>
      <c r="AB1235">
        <v>1500000</v>
      </c>
      <c r="AC1235" t="s">
        <v>5701</v>
      </c>
      <c r="AD1235" t="s">
        <v>5719</v>
      </c>
      <c r="AE1235" t="s">
        <v>5720</v>
      </c>
      <c r="AF1235" t="s">
        <v>5721</v>
      </c>
      <c r="AG1235" t="s">
        <v>98</v>
      </c>
      <c r="AH1235" t="s">
        <v>127</v>
      </c>
      <c r="AI1235" t="s">
        <v>248</v>
      </c>
      <c r="AJ1235" t="s">
        <v>1311</v>
      </c>
      <c r="AK1235" t="s">
        <v>1312</v>
      </c>
      <c r="AL1235" t="s">
        <v>1336</v>
      </c>
      <c r="AM1235" t="s">
        <v>1314</v>
      </c>
    </row>
    <row r="1236" spans="1:39" x14ac:dyDescent="0.3">
      <c r="A1236" t="s">
        <v>24</v>
      </c>
      <c r="B1236" t="s">
        <v>25</v>
      </c>
      <c r="C1236" t="s">
        <v>26</v>
      </c>
      <c r="D1236" t="s">
        <v>27</v>
      </c>
      <c r="E1236" t="s">
        <v>28</v>
      </c>
      <c r="F1236" t="s">
        <v>29</v>
      </c>
      <c r="G1236" t="s">
        <v>115</v>
      </c>
      <c r="H1236" t="s">
        <v>116</v>
      </c>
      <c r="I1236" t="s">
        <v>117</v>
      </c>
      <c r="J1236" t="s">
        <v>118</v>
      </c>
      <c r="K1236" t="s">
        <v>333</v>
      </c>
      <c r="L1236" t="s">
        <v>334</v>
      </c>
      <c r="M1236" t="s">
        <v>382</v>
      </c>
      <c r="N1236" t="s">
        <v>383</v>
      </c>
      <c r="O1236" t="s">
        <v>122</v>
      </c>
      <c r="P1236" t="s">
        <v>396</v>
      </c>
      <c r="Q1236" t="s">
        <v>59</v>
      </c>
      <c r="R1236" t="s">
        <v>401</v>
      </c>
      <c r="S1236" t="s">
        <v>42</v>
      </c>
      <c r="T1236" t="s">
        <v>43</v>
      </c>
      <c r="U1236" t="s">
        <v>5722</v>
      </c>
      <c r="V1236">
        <v>3750000</v>
      </c>
      <c r="W1236">
        <v>0</v>
      </c>
      <c r="Y1236">
        <v>748000</v>
      </c>
      <c r="Z1236">
        <v>748000</v>
      </c>
      <c r="AA1236">
        <v>0.19946666666666665</v>
      </c>
      <c r="AB1236">
        <v>3002000</v>
      </c>
      <c r="AC1236" t="s">
        <v>5723</v>
      </c>
      <c r="AD1236" t="s">
        <v>5724</v>
      </c>
      <c r="AE1236" t="s">
        <v>5725</v>
      </c>
      <c r="AF1236" t="s">
        <v>5726</v>
      </c>
      <c r="AG1236" t="s">
        <v>98</v>
      </c>
      <c r="AH1236" t="s">
        <v>127</v>
      </c>
      <c r="AI1236" t="s">
        <v>248</v>
      </c>
      <c r="AJ1236" t="s">
        <v>1311</v>
      </c>
      <c r="AK1236" t="s">
        <v>1312</v>
      </c>
      <c r="AL1236" t="s">
        <v>1313</v>
      </c>
      <c r="AM1236" t="s">
        <v>1314</v>
      </c>
    </row>
    <row r="1237" spans="1:39" x14ac:dyDescent="0.3">
      <c r="A1237" t="s">
        <v>24</v>
      </c>
      <c r="B1237" t="s">
        <v>25</v>
      </c>
      <c r="C1237" t="s">
        <v>26</v>
      </c>
      <c r="D1237" t="s">
        <v>27</v>
      </c>
      <c r="E1237" t="s">
        <v>28</v>
      </c>
      <c r="F1237" t="s">
        <v>29</v>
      </c>
      <c r="G1237" t="s">
        <v>115</v>
      </c>
      <c r="H1237" t="s">
        <v>116</v>
      </c>
      <c r="I1237" t="s">
        <v>117</v>
      </c>
      <c r="J1237" t="s">
        <v>118</v>
      </c>
      <c r="K1237" t="s">
        <v>333</v>
      </c>
      <c r="L1237" t="s">
        <v>334</v>
      </c>
      <c r="M1237" t="s">
        <v>382</v>
      </c>
      <c r="N1237" t="s">
        <v>383</v>
      </c>
      <c r="O1237" t="s">
        <v>122</v>
      </c>
      <c r="P1237" t="s">
        <v>396</v>
      </c>
      <c r="Q1237" t="s">
        <v>59</v>
      </c>
      <c r="R1237" t="s">
        <v>401</v>
      </c>
      <c r="S1237" t="s">
        <v>42</v>
      </c>
      <c r="T1237" t="s">
        <v>43</v>
      </c>
      <c r="U1237" t="s">
        <v>5727</v>
      </c>
      <c r="V1237">
        <v>9000000</v>
      </c>
      <c r="W1237">
        <v>0</v>
      </c>
      <c r="Y1237">
        <v>1497500</v>
      </c>
      <c r="Z1237">
        <v>1497500</v>
      </c>
      <c r="AA1237">
        <v>0.16638888888888889</v>
      </c>
      <c r="AB1237">
        <v>7502500</v>
      </c>
      <c r="AC1237" t="s">
        <v>5723</v>
      </c>
      <c r="AD1237" t="s">
        <v>5724</v>
      </c>
      <c r="AE1237" t="s">
        <v>5728</v>
      </c>
      <c r="AF1237" t="s">
        <v>5729</v>
      </c>
      <c r="AG1237" t="s">
        <v>98</v>
      </c>
      <c r="AH1237" t="s">
        <v>127</v>
      </c>
      <c r="AI1237" t="s">
        <v>248</v>
      </c>
      <c r="AJ1237" t="s">
        <v>1311</v>
      </c>
      <c r="AK1237" t="s">
        <v>1312</v>
      </c>
      <c r="AL1237" t="s">
        <v>1313</v>
      </c>
      <c r="AM1237" t="s">
        <v>1314</v>
      </c>
    </row>
    <row r="1238" spans="1:39" x14ac:dyDescent="0.3">
      <c r="A1238" t="s">
        <v>24</v>
      </c>
      <c r="B1238" t="s">
        <v>25</v>
      </c>
      <c r="C1238" t="s">
        <v>26</v>
      </c>
      <c r="D1238" t="s">
        <v>27</v>
      </c>
      <c r="E1238" t="s">
        <v>28</v>
      </c>
      <c r="F1238" t="s">
        <v>29</v>
      </c>
      <c r="G1238" t="s">
        <v>115</v>
      </c>
      <c r="H1238" t="s">
        <v>116</v>
      </c>
      <c r="I1238" t="s">
        <v>117</v>
      </c>
      <c r="J1238" t="s">
        <v>118</v>
      </c>
      <c r="K1238" t="s">
        <v>333</v>
      </c>
      <c r="L1238" t="s">
        <v>334</v>
      </c>
      <c r="M1238" t="s">
        <v>382</v>
      </c>
      <c r="N1238" t="s">
        <v>383</v>
      </c>
      <c r="O1238" t="s">
        <v>122</v>
      </c>
      <c r="P1238" t="s">
        <v>396</v>
      </c>
      <c r="Q1238" t="s">
        <v>59</v>
      </c>
      <c r="R1238" t="s">
        <v>401</v>
      </c>
      <c r="S1238" t="s">
        <v>42</v>
      </c>
      <c r="T1238" t="s">
        <v>43</v>
      </c>
      <c r="U1238" t="s">
        <v>5730</v>
      </c>
      <c r="V1238">
        <v>9000000</v>
      </c>
      <c r="W1238">
        <v>0</v>
      </c>
      <c r="Y1238">
        <v>1450000</v>
      </c>
      <c r="Z1238">
        <v>1450000</v>
      </c>
      <c r="AA1238">
        <v>0.16111111111111112</v>
      </c>
      <c r="AB1238">
        <v>7550000</v>
      </c>
      <c r="AC1238" t="s">
        <v>5723</v>
      </c>
      <c r="AD1238" t="s">
        <v>5724</v>
      </c>
      <c r="AE1238" t="s">
        <v>5731</v>
      </c>
      <c r="AF1238" t="s">
        <v>5732</v>
      </c>
      <c r="AG1238" t="s">
        <v>98</v>
      </c>
      <c r="AH1238" t="s">
        <v>127</v>
      </c>
      <c r="AI1238" t="s">
        <v>248</v>
      </c>
      <c r="AJ1238" t="s">
        <v>1311</v>
      </c>
      <c r="AK1238" t="s">
        <v>1312</v>
      </c>
      <c r="AL1238" t="s">
        <v>1313</v>
      </c>
      <c r="AM1238" t="s">
        <v>1314</v>
      </c>
    </row>
    <row r="1239" spans="1:39" x14ac:dyDescent="0.3">
      <c r="A1239" t="s">
        <v>24</v>
      </c>
      <c r="B1239" t="s">
        <v>25</v>
      </c>
      <c r="C1239" t="s">
        <v>26</v>
      </c>
      <c r="D1239" t="s">
        <v>27</v>
      </c>
      <c r="E1239" t="s">
        <v>28</v>
      </c>
      <c r="F1239" t="s">
        <v>29</v>
      </c>
      <c r="G1239" t="s">
        <v>115</v>
      </c>
      <c r="H1239" t="s">
        <v>116</v>
      </c>
      <c r="I1239" t="s">
        <v>117</v>
      </c>
      <c r="J1239" t="s">
        <v>118</v>
      </c>
      <c r="K1239" t="s">
        <v>333</v>
      </c>
      <c r="L1239" t="s">
        <v>334</v>
      </c>
      <c r="M1239" t="s">
        <v>382</v>
      </c>
      <c r="N1239" t="s">
        <v>383</v>
      </c>
      <c r="O1239" t="s">
        <v>122</v>
      </c>
      <c r="P1239" t="s">
        <v>396</v>
      </c>
      <c r="Q1239" t="s">
        <v>59</v>
      </c>
      <c r="R1239" t="s">
        <v>401</v>
      </c>
      <c r="S1239" t="s">
        <v>42</v>
      </c>
      <c r="T1239" t="s">
        <v>43</v>
      </c>
      <c r="U1239" t="s">
        <v>5733</v>
      </c>
      <c r="V1239">
        <v>6000000</v>
      </c>
      <c r="W1239">
        <v>0</v>
      </c>
      <c r="Y1239">
        <v>1000000</v>
      </c>
      <c r="Z1239">
        <v>1000000</v>
      </c>
      <c r="AA1239">
        <v>0.16666666666666666</v>
      </c>
      <c r="AB1239">
        <v>5000000</v>
      </c>
      <c r="AC1239" t="s">
        <v>5723</v>
      </c>
      <c r="AD1239" t="s">
        <v>5724</v>
      </c>
      <c r="AE1239" t="s">
        <v>5734</v>
      </c>
      <c r="AF1239" t="s">
        <v>5735</v>
      </c>
      <c r="AG1239" t="s">
        <v>98</v>
      </c>
      <c r="AH1239" t="s">
        <v>127</v>
      </c>
      <c r="AI1239" t="s">
        <v>248</v>
      </c>
      <c r="AJ1239" t="s">
        <v>1311</v>
      </c>
      <c r="AK1239" t="s">
        <v>1312</v>
      </c>
      <c r="AL1239" t="s">
        <v>1313</v>
      </c>
      <c r="AM1239" t="s">
        <v>1314</v>
      </c>
    </row>
    <row r="1240" spans="1:39" x14ac:dyDescent="0.3">
      <c r="A1240" t="s">
        <v>24</v>
      </c>
      <c r="B1240" t="s">
        <v>25</v>
      </c>
      <c r="C1240" t="s">
        <v>26</v>
      </c>
      <c r="D1240" t="s">
        <v>27</v>
      </c>
      <c r="E1240" t="s">
        <v>28</v>
      </c>
      <c r="F1240" t="s">
        <v>29</v>
      </c>
      <c r="G1240" t="s">
        <v>115</v>
      </c>
      <c r="H1240" t="s">
        <v>116</v>
      </c>
      <c r="I1240" t="s">
        <v>117</v>
      </c>
      <c r="J1240" t="s">
        <v>118</v>
      </c>
      <c r="K1240" t="s">
        <v>333</v>
      </c>
      <c r="L1240" t="s">
        <v>334</v>
      </c>
      <c r="M1240" t="s">
        <v>382</v>
      </c>
      <c r="N1240" t="s">
        <v>383</v>
      </c>
      <c r="O1240" t="s">
        <v>122</v>
      </c>
      <c r="P1240" t="s">
        <v>396</v>
      </c>
      <c r="Q1240" t="s">
        <v>59</v>
      </c>
      <c r="R1240" t="s">
        <v>401</v>
      </c>
      <c r="S1240" t="s">
        <v>47</v>
      </c>
      <c r="T1240" t="s">
        <v>48</v>
      </c>
      <c r="U1240" t="s">
        <v>5736</v>
      </c>
      <c r="V1240">
        <v>35003000</v>
      </c>
      <c r="W1240">
        <v>0</v>
      </c>
      <c r="Y1240">
        <v>3265000</v>
      </c>
      <c r="Z1240">
        <v>3265000</v>
      </c>
      <c r="AA1240">
        <v>9.3277719052652627E-2</v>
      </c>
      <c r="AB1240">
        <v>31738000</v>
      </c>
      <c r="AC1240" t="s">
        <v>5723</v>
      </c>
      <c r="AD1240" t="s">
        <v>5737</v>
      </c>
      <c r="AE1240" t="s">
        <v>5738</v>
      </c>
      <c r="AF1240" t="s">
        <v>5739</v>
      </c>
      <c r="AG1240" t="s">
        <v>98</v>
      </c>
      <c r="AH1240" t="s">
        <v>127</v>
      </c>
      <c r="AI1240" t="s">
        <v>248</v>
      </c>
      <c r="AJ1240" t="s">
        <v>1311</v>
      </c>
      <c r="AK1240" t="s">
        <v>1312</v>
      </c>
      <c r="AL1240" t="s">
        <v>1336</v>
      </c>
      <c r="AM1240" t="s">
        <v>1314</v>
      </c>
    </row>
    <row r="1241" spans="1:39" x14ac:dyDescent="0.3">
      <c r="A1241" t="s">
        <v>24</v>
      </c>
      <c r="B1241" t="s">
        <v>25</v>
      </c>
      <c r="C1241" t="s">
        <v>26</v>
      </c>
      <c r="D1241" t="s">
        <v>27</v>
      </c>
      <c r="E1241" t="s">
        <v>28</v>
      </c>
      <c r="F1241" t="s">
        <v>29</v>
      </c>
      <c r="G1241" t="s">
        <v>115</v>
      </c>
      <c r="H1241" t="s">
        <v>116</v>
      </c>
      <c r="I1241" t="s">
        <v>117</v>
      </c>
      <c r="J1241" t="s">
        <v>118</v>
      </c>
      <c r="K1241" t="s">
        <v>333</v>
      </c>
      <c r="L1241" t="s">
        <v>334</v>
      </c>
      <c r="M1241" t="s">
        <v>382</v>
      </c>
      <c r="N1241" t="s">
        <v>383</v>
      </c>
      <c r="O1241" t="s">
        <v>122</v>
      </c>
      <c r="P1241" t="s">
        <v>396</v>
      </c>
      <c r="Q1241" t="s">
        <v>59</v>
      </c>
      <c r="R1241" t="s">
        <v>401</v>
      </c>
      <c r="S1241" t="s">
        <v>72</v>
      </c>
      <c r="T1241" t="s">
        <v>73</v>
      </c>
      <c r="U1241" t="s">
        <v>5740</v>
      </c>
      <c r="V1241">
        <v>1800000</v>
      </c>
      <c r="W1241">
        <v>1800000</v>
      </c>
      <c r="Y1241">
        <v>0</v>
      </c>
      <c r="Z1241">
        <v>0</v>
      </c>
      <c r="AA1241">
        <v>0</v>
      </c>
      <c r="AB1241">
        <v>0</v>
      </c>
      <c r="AC1241" t="s">
        <v>5723</v>
      </c>
      <c r="AD1241" t="s">
        <v>5741</v>
      </c>
      <c r="AE1241" t="s">
        <v>5742</v>
      </c>
      <c r="AF1241" t="s">
        <v>5743</v>
      </c>
      <c r="AG1241" t="s">
        <v>98</v>
      </c>
      <c r="AH1241" t="s">
        <v>127</v>
      </c>
      <c r="AI1241" t="s">
        <v>248</v>
      </c>
      <c r="AJ1241" t="s">
        <v>1311</v>
      </c>
      <c r="AK1241" t="s">
        <v>1312</v>
      </c>
      <c r="AL1241" t="s">
        <v>1336</v>
      </c>
      <c r="AM1241" t="s">
        <v>1314</v>
      </c>
    </row>
    <row r="1242" spans="1:39" x14ac:dyDescent="0.3">
      <c r="A1242" t="s">
        <v>24</v>
      </c>
      <c r="B1242" t="s">
        <v>25</v>
      </c>
      <c r="C1242" t="s">
        <v>26</v>
      </c>
      <c r="D1242" t="s">
        <v>27</v>
      </c>
      <c r="E1242" t="s">
        <v>28</v>
      </c>
      <c r="F1242" t="s">
        <v>29</v>
      </c>
      <c r="G1242" t="s">
        <v>115</v>
      </c>
      <c r="H1242" t="s">
        <v>116</v>
      </c>
      <c r="I1242" t="s">
        <v>117</v>
      </c>
      <c r="J1242" t="s">
        <v>118</v>
      </c>
      <c r="K1242" t="s">
        <v>333</v>
      </c>
      <c r="L1242" t="s">
        <v>334</v>
      </c>
      <c r="M1242" t="s">
        <v>382</v>
      </c>
      <c r="N1242" t="s">
        <v>383</v>
      </c>
      <c r="O1242" t="s">
        <v>122</v>
      </c>
      <c r="P1242" t="s">
        <v>396</v>
      </c>
      <c r="Q1242" t="s">
        <v>76</v>
      </c>
      <c r="R1242" t="s">
        <v>402</v>
      </c>
      <c r="S1242" t="s">
        <v>42</v>
      </c>
      <c r="T1242" t="s">
        <v>43</v>
      </c>
      <c r="U1242" t="s">
        <v>5744</v>
      </c>
      <c r="V1242">
        <v>9000000</v>
      </c>
      <c r="W1242">
        <v>0</v>
      </c>
      <c r="Y1242">
        <v>0</v>
      </c>
      <c r="Z1242">
        <v>0</v>
      </c>
      <c r="AA1242">
        <v>0</v>
      </c>
      <c r="AB1242">
        <v>9000000</v>
      </c>
      <c r="AC1242" t="s">
        <v>5745</v>
      </c>
      <c r="AD1242" t="s">
        <v>5746</v>
      </c>
      <c r="AE1242" t="s">
        <v>5747</v>
      </c>
      <c r="AF1242" t="s">
        <v>5748</v>
      </c>
      <c r="AG1242" t="s">
        <v>98</v>
      </c>
      <c r="AH1242" t="s">
        <v>127</v>
      </c>
      <c r="AI1242" t="s">
        <v>248</v>
      </c>
      <c r="AJ1242" t="s">
        <v>1311</v>
      </c>
      <c r="AK1242" t="s">
        <v>1312</v>
      </c>
      <c r="AL1242" t="s">
        <v>1313</v>
      </c>
      <c r="AM1242" t="s">
        <v>1314</v>
      </c>
    </row>
    <row r="1243" spans="1:39" x14ac:dyDescent="0.3">
      <c r="A1243" t="s">
        <v>24</v>
      </c>
      <c r="B1243" t="s">
        <v>25</v>
      </c>
      <c r="C1243" t="s">
        <v>26</v>
      </c>
      <c r="D1243" t="s">
        <v>27</v>
      </c>
      <c r="E1243" t="s">
        <v>28</v>
      </c>
      <c r="F1243" t="s">
        <v>29</v>
      </c>
      <c r="G1243" t="s">
        <v>115</v>
      </c>
      <c r="H1243" t="s">
        <v>116</v>
      </c>
      <c r="I1243" t="s">
        <v>117</v>
      </c>
      <c r="J1243" t="s">
        <v>118</v>
      </c>
      <c r="K1243" t="s">
        <v>333</v>
      </c>
      <c r="L1243" t="s">
        <v>334</v>
      </c>
      <c r="M1243" t="s">
        <v>382</v>
      </c>
      <c r="N1243" t="s">
        <v>383</v>
      </c>
      <c r="O1243" t="s">
        <v>122</v>
      </c>
      <c r="P1243" t="s">
        <v>396</v>
      </c>
      <c r="Q1243" t="s">
        <v>76</v>
      </c>
      <c r="R1243" t="s">
        <v>402</v>
      </c>
      <c r="S1243" t="s">
        <v>42</v>
      </c>
      <c r="T1243" t="s">
        <v>43</v>
      </c>
      <c r="U1243" t="s">
        <v>5749</v>
      </c>
      <c r="V1243">
        <v>1500000</v>
      </c>
      <c r="W1243">
        <v>0</v>
      </c>
      <c r="Y1243">
        <v>0</v>
      </c>
      <c r="Z1243">
        <v>0</v>
      </c>
      <c r="AA1243">
        <v>0</v>
      </c>
      <c r="AB1243">
        <v>1500000</v>
      </c>
      <c r="AC1243" t="s">
        <v>5745</v>
      </c>
      <c r="AD1243" t="s">
        <v>5746</v>
      </c>
      <c r="AE1243" t="s">
        <v>5750</v>
      </c>
      <c r="AF1243" t="s">
        <v>5751</v>
      </c>
      <c r="AG1243" t="s">
        <v>98</v>
      </c>
      <c r="AH1243" t="s">
        <v>127</v>
      </c>
      <c r="AI1243" t="s">
        <v>248</v>
      </c>
      <c r="AJ1243" t="s">
        <v>1311</v>
      </c>
      <c r="AK1243" t="s">
        <v>1312</v>
      </c>
      <c r="AL1243" t="s">
        <v>1313</v>
      </c>
      <c r="AM1243" t="s">
        <v>1314</v>
      </c>
    </row>
    <row r="1244" spans="1:39" x14ac:dyDescent="0.3">
      <c r="A1244" t="s">
        <v>24</v>
      </c>
      <c r="B1244" t="s">
        <v>25</v>
      </c>
      <c r="C1244" t="s">
        <v>26</v>
      </c>
      <c r="D1244" t="s">
        <v>27</v>
      </c>
      <c r="E1244" t="s">
        <v>28</v>
      </c>
      <c r="F1244" t="s">
        <v>29</v>
      </c>
      <c r="G1244" t="s">
        <v>115</v>
      </c>
      <c r="H1244" t="s">
        <v>116</v>
      </c>
      <c r="I1244" t="s">
        <v>117</v>
      </c>
      <c r="J1244" t="s">
        <v>118</v>
      </c>
      <c r="K1244" t="s">
        <v>333</v>
      </c>
      <c r="L1244" t="s">
        <v>334</v>
      </c>
      <c r="M1244" t="s">
        <v>382</v>
      </c>
      <c r="N1244" t="s">
        <v>383</v>
      </c>
      <c r="O1244" t="s">
        <v>122</v>
      </c>
      <c r="P1244" t="s">
        <v>396</v>
      </c>
      <c r="Q1244" t="s">
        <v>76</v>
      </c>
      <c r="R1244" t="s">
        <v>402</v>
      </c>
      <c r="S1244" t="s">
        <v>42</v>
      </c>
      <c r="T1244" t="s">
        <v>43</v>
      </c>
      <c r="U1244" t="s">
        <v>5752</v>
      </c>
      <c r="V1244">
        <v>1500000</v>
      </c>
      <c r="W1244">
        <v>0</v>
      </c>
      <c r="Y1244">
        <v>0</v>
      </c>
      <c r="Z1244">
        <v>0</v>
      </c>
      <c r="AA1244">
        <v>0</v>
      </c>
      <c r="AB1244">
        <v>1500000</v>
      </c>
      <c r="AC1244" t="s">
        <v>5745</v>
      </c>
      <c r="AD1244" t="s">
        <v>5746</v>
      </c>
      <c r="AE1244" t="s">
        <v>5753</v>
      </c>
      <c r="AF1244" t="s">
        <v>5754</v>
      </c>
      <c r="AG1244" t="s">
        <v>98</v>
      </c>
      <c r="AH1244" t="s">
        <v>127</v>
      </c>
      <c r="AI1244" t="s">
        <v>248</v>
      </c>
      <c r="AJ1244" t="s">
        <v>1311</v>
      </c>
      <c r="AK1244" t="s">
        <v>1312</v>
      </c>
      <c r="AL1244" t="s">
        <v>1313</v>
      </c>
      <c r="AM1244" t="s">
        <v>1314</v>
      </c>
    </row>
    <row r="1245" spans="1:39" x14ac:dyDescent="0.3">
      <c r="A1245" t="s">
        <v>24</v>
      </c>
      <c r="B1245" t="s">
        <v>25</v>
      </c>
      <c r="C1245" t="s">
        <v>26</v>
      </c>
      <c r="D1245" t="s">
        <v>27</v>
      </c>
      <c r="E1245" t="s">
        <v>28</v>
      </c>
      <c r="F1245" t="s">
        <v>29</v>
      </c>
      <c r="G1245" t="s">
        <v>115</v>
      </c>
      <c r="H1245" t="s">
        <v>116</v>
      </c>
      <c r="I1245" t="s">
        <v>117</v>
      </c>
      <c r="J1245" t="s">
        <v>118</v>
      </c>
      <c r="K1245" t="s">
        <v>333</v>
      </c>
      <c r="L1245" t="s">
        <v>334</v>
      </c>
      <c r="M1245" t="s">
        <v>382</v>
      </c>
      <c r="N1245" t="s">
        <v>383</v>
      </c>
      <c r="O1245" t="s">
        <v>122</v>
      </c>
      <c r="P1245" t="s">
        <v>396</v>
      </c>
      <c r="Q1245" t="s">
        <v>76</v>
      </c>
      <c r="R1245" t="s">
        <v>402</v>
      </c>
      <c r="S1245" t="s">
        <v>42</v>
      </c>
      <c r="T1245" t="s">
        <v>43</v>
      </c>
      <c r="U1245" t="s">
        <v>5755</v>
      </c>
      <c r="V1245">
        <v>1000000</v>
      </c>
      <c r="W1245">
        <v>0</v>
      </c>
      <c r="Y1245">
        <v>0</v>
      </c>
      <c r="Z1245">
        <v>0</v>
      </c>
      <c r="AA1245">
        <v>0</v>
      </c>
      <c r="AB1245">
        <v>1000000</v>
      </c>
      <c r="AC1245" t="s">
        <v>5745</v>
      </c>
      <c r="AD1245" t="s">
        <v>5746</v>
      </c>
      <c r="AE1245" t="s">
        <v>5756</v>
      </c>
      <c r="AF1245" t="s">
        <v>5757</v>
      </c>
      <c r="AG1245" t="s">
        <v>98</v>
      </c>
      <c r="AH1245" t="s">
        <v>127</v>
      </c>
      <c r="AI1245" t="s">
        <v>248</v>
      </c>
      <c r="AJ1245" t="s">
        <v>1311</v>
      </c>
      <c r="AK1245" t="s">
        <v>1312</v>
      </c>
      <c r="AL1245" t="s">
        <v>1313</v>
      </c>
      <c r="AM1245" t="s">
        <v>1314</v>
      </c>
    </row>
    <row r="1246" spans="1:39" x14ac:dyDescent="0.3">
      <c r="A1246" t="s">
        <v>24</v>
      </c>
      <c r="B1246" t="s">
        <v>25</v>
      </c>
      <c r="C1246" t="s">
        <v>26</v>
      </c>
      <c r="D1246" t="s">
        <v>27</v>
      </c>
      <c r="E1246" t="s">
        <v>28</v>
      </c>
      <c r="F1246" t="s">
        <v>29</v>
      </c>
      <c r="G1246" t="s">
        <v>115</v>
      </c>
      <c r="H1246" t="s">
        <v>116</v>
      </c>
      <c r="I1246" t="s">
        <v>117</v>
      </c>
      <c r="J1246" t="s">
        <v>118</v>
      </c>
      <c r="K1246" t="s">
        <v>333</v>
      </c>
      <c r="L1246" t="s">
        <v>334</v>
      </c>
      <c r="M1246" t="s">
        <v>382</v>
      </c>
      <c r="N1246" t="s">
        <v>383</v>
      </c>
      <c r="O1246" t="s">
        <v>122</v>
      </c>
      <c r="P1246" t="s">
        <v>396</v>
      </c>
      <c r="Q1246" t="s">
        <v>76</v>
      </c>
      <c r="R1246" t="s">
        <v>402</v>
      </c>
      <c r="S1246" t="s">
        <v>45</v>
      </c>
      <c r="T1246" t="s">
        <v>46</v>
      </c>
      <c r="U1246" t="s">
        <v>5758</v>
      </c>
      <c r="V1246">
        <v>10000000</v>
      </c>
      <c r="W1246">
        <v>0</v>
      </c>
      <c r="Y1246">
        <v>0</v>
      </c>
      <c r="Z1246">
        <v>0</v>
      </c>
      <c r="AA1246">
        <v>0</v>
      </c>
      <c r="AB1246">
        <v>10000000</v>
      </c>
      <c r="AC1246" t="s">
        <v>5745</v>
      </c>
      <c r="AD1246" t="s">
        <v>5759</v>
      </c>
      <c r="AE1246" t="s">
        <v>5760</v>
      </c>
      <c r="AF1246" t="s">
        <v>5761</v>
      </c>
      <c r="AG1246" t="s">
        <v>98</v>
      </c>
      <c r="AH1246" t="s">
        <v>127</v>
      </c>
      <c r="AI1246" t="s">
        <v>248</v>
      </c>
      <c r="AJ1246" t="s">
        <v>1311</v>
      </c>
      <c r="AK1246" t="s">
        <v>1312</v>
      </c>
      <c r="AL1246" t="s">
        <v>1331</v>
      </c>
      <c r="AM1246" t="s">
        <v>1314</v>
      </c>
    </row>
    <row r="1247" spans="1:39" x14ac:dyDescent="0.3">
      <c r="A1247" t="s">
        <v>24</v>
      </c>
      <c r="B1247" t="s">
        <v>25</v>
      </c>
      <c r="C1247" t="s">
        <v>26</v>
      </c>
      <c r="D1247" t="s">
        <v>27</v>
      </c>
      <c r="E1247" t="s">
        <v>28</v>
      </c>
      <c r="F1247" t="s">
        <v>29</v>
      </c>
      <c r="G1247" t="s">
        <v>115</v>
      </c>
      <c r="H1247" t="s">
        <v>116</v>
      </c>
      <c r="I1247" t="s">
        <v>117</v>
      </c>
      <c r="J1247" t="s">
        <v>118</v>
      </c>
      <c r="K1247" t="s">
        <v>333</v>
      </c>
      <c r="L1247" t="s">
        <v>334</v>
      </c>
      <c r="M1247" t="s">
        <v>382</v>
      </c>
      <c r="N1247" t="s">
        <v>383</v>
      </c>
      <c r="O1247" t="s">
        <v>122</v>
      </c>
      <c r="P1247" t="s">
        <v>396</v>
      </c>
      <c r="Q1247" t="s">
        <v>76</v>
      </c>
      <c r="R1247" t="s">
        <v>402</v>
      </c>
      <c r="S1247" t="s">
        <v>47</v>
      </c>
      <c r="T1247" t="s">
        <v>48</v>
      </c>
      <c r="U1247" t="s">
        <v>5762</v>
      </c>
      <c r="V1247">
        <v>127000000</v>
      </c>
      <c r="W1247">
        <v>0</v>
      </c>
      <c r="Y1247">
        <v>0</v>
      </c>
      <c r="Z1247">
        <v>0</v>
      </c>
      <c r="AA1247">
        <v>0</v>
      </c>
      <c r="AB1247">
        <v>127000000</v>
      </c>
      <c r="AC1247" t="s">
        <v>5745</v>
      </c>
      <c r="AD1247" t="s">
        <v>5763</v>
      </c>
      <c r="AE1247" t="s">
        <v>5764</v>
      </c>
      <c r="AF1247" t="s">
        <v>5765</v>
      </c>
      <c r="AG1247" t="s">
        <v>98</v>
      </c>
      <c r="AH1247" t="s">
        <v>127</v>
      </c>
      <c r="AI1247" t="s">
        <v>248</v>
      </c>
      <c r="AJ1247" t="s">
        <v>1311</v>
      </c>
      <c r="AK1247" t="s">
        <v>1312</v>
      </c>
      <c r="AL1247" t="s">
        <v>1336</v>
      </c>
      <c r="AM1247" t="s">
        <v>1314</v>
      </c>
    </row>
    <row r="1248" spans="1:39" x14ac:dyDescent="0.3">
      <c r="A1248" t="s">
        <v>24</v>
      </c>
      <c r="B1248" t="s">
        <v>25</v>
      </c>
      <c r="C1248" t="s">
        <v>26</v>
      </c>
      <c r="D1248" t="s">
        <v>27</v>
      </c>
      <c r="E1248" t="s">
        <v>28</v>
      </c>
      <c r="F1248" t="s">
        <v>29</v>
      </c>
      <c r="G1248" t="s">
        <v>115</v>
      </c>
      <c r="H1248" t="s">
        <v>116</v>
      </c>
      <c r="I1248" t="s">
        <v>117</v>
      </c>
      <c r="J1248" t="s">
        <v>118</v>
      </c>
      <c r="K1248" t="s">
        <v>333</v>
      </c>
      <c r="L1248" t="s">
        <v>334</v>
      </c>
      <c r="M1248" t="s">
        <v>382</v>
      </c>
      <c r="N1248" t="s">
        <v>383</v>
      </c>
      <c r="O1248" t="s">
        <v>122</v>
      </c>
      <c r="P1248" t="s">
        <v>396</v>
      </c>
      <c r="Q1248" t="s">
        <v>144</v>
      </c>
      <c r="R1248" t="s">
        <v>403</v>
      </c>
      <c r="S1248" t="s">
        <v>42</v>
      </c>
      <c r="T1248" t="s">
        <v>43</v>
      </c>
      <c r="U1248" t="s">
        <v>5766</v>
      </c>
      <c r="V1248">
        <v>7500000</v>
      </c>
      <c r="W1248">
        <v>0</v>
      </c>
      <c r="Y1248">
        <v>0</v>
      </c>
      <c r="Z1248">
        <v>0</v>
      </c>
      <c r="AA1248">
        <v>0</v>
      </c>
      <c r="AB1248">
        <v>7500000</v>
      </c>
      <c r="AC1248" t="s">
        <v>5767</v>
      </c>
      <c r="AD1248" t="s">
        <v>5768</v>
      </c>
      <c r="AE1248" t="s">
        <v>5769</v>
      </c>
      <c r="AF1248" t="s">
        <v>5770</v>
      </c>
      <c r="AG1248" t="s">
        <v>98</v>
      </c>
      <c r="AH1248" t="s">
        <v>99</v>
      </c>
      <c r="AI1248" t="s">
        <v>100</v>
      </c>
      <c r="AJ1248" t="s">
        <v>1311</v>
      </c>
      <c r="AK1248" t="s">
        <v>1312</v>
      </c>
      <c r="AL1248" t="s">
        <v>1313</v>
      </c>
      <c r="AM1248" t="s">
        <v>1314</v>
      </c>
    </row>
    <row r="1249" spans="1:39" x14ac:dyDescent="0.3">
      <c r="A1249" t="s">
        <v>24</v>
      </c>
      <c r="B1249" t="s">
        <v>25</v>
      </c>
      <c r="C1249" t="s">
        <v>26</v>
      </c>
      <c r="D1249" t="s">
        <v>27</v>
      </c>
      <c r="E1249" t="s">
        <v>28</v>
      </c>
      <c r="F1249" t="s">
        <v>29</v>
      </c>
      <c r="G1249" t="s">
        <v>115</v>
      </c>
      <c r="H1249" t="s">
        <v>116</v>
      </c>
      <c r="I1249" t="s">
        <v>117</v>
      </c>
      <c r="J1249" t="s">
        <v>118</v>
      </c>
      <c r="K1249" t="s">
        <v>333</v>
      </c>
      <c r="L1249" t="s">
        <v>334</v>
      </c>
      <c r="M1249" t="s">
        <v>382</v>
      </c>
      <c r="N1249" t="s">
        <v>383</v>
      </c>
      <c r="O1249" t="s">
        <v>122</v>
      </c>
      <c r="P1249" t="s">
        <v>396</v>
      </c>
      <c r="Q1249" t="s">
        <v>144</v>
      </c>
      <c r="R1249" t="s">
        <v>403</v>
      </c>
      <c r="S1249" t="s">
        <v>42</v>
      </c>
      <c r="T1249" t="s">
        <v>43</v>
      </c>
      <c r="U1249" t="s">
        <v>5771</v>
      </c>
      <c r="V1249">
        <v>3000000</v>
      </c>
      <c r="W1249">
        <v>0</v>
      </c>
      <c r="Y1249">
        <v>0</v>
      </c>
      <c r="Z1249">
        <v>0</v>
      </c>
      <c r="AA1249">
        <v>0</v>
      </c>
      <c r="AB1249">
        <v>3000000</v>
      </c>
      <c r="AC1249" t="s">
        <v>5767</v>
      </c>
      <c r="AD1249" t="s">
        <v>5768</v>
      </c>
      <c r="AE1249" t="s">
        <v>5772</v>
      </c>
      <c r="AF1249" t="s">
        <v>5773</v>
      </c>
      <c r="AG1249" t="s">
        <v>98</v>
      </c>
      <c r="AH1249" t="s">
        <v>99</v>
      </c>
      <c r="AI1249" t="s">
        <v>100</v>
      </c>
      <c r="AJ1249" t="s">
        <v>1311</v>
      </c>
      <c r="AK1249" t="s">
        <v>1312</v>
      </c>
      <c r="AL1249" t="s">
        <v>1313</v>
      </c>
      <c r="AM1249" t="s">
        <v>1314</v>
      </c>
    </row>
    <row r="1250" spans="1:39" x14ac:dyDescent="0.3">
      <c r="A1250" t="s">
        <v>24</v>
      </c>
      <c r="B1250" t="s">
        <v>25</v>
      </c>
      <c r="C1250" t="s">
        <v>26</v>
      </c>
      <c r="D1250" t="s">
        <v>27</v>
      </c>
      <c r="E1250" t="s">
        <v>28</v>
      </c>
      <c r="F1250" t="s">
        <v>29</v>
      </c>
      <c r="G1250" t="s">
        <v>115</v>
      </c>
      <c r="H1250" t="s">
        <v>116</v>
      </c>
      <c r="I1250" t="s">
        <v>117</v>
      </c>
      <c r="J1250" t="s">
        <v>118</v>
      </c>
      <c r="K1250" t="s">
        <v>333</v>
      </c>
      <c r="L1250" t="s">
        <v>334</v>
      </c>
      <c r="M1250" t="s">
        <v>382</v>
      </c>
      <c r="N1250" t="s">
        <v>383</v>
      </c>
      <c r="O1250" t="s">
        <v>122</v>
      </c>
      <c r="P1250" t="s">
        <v>396</v>
      </c>
      <c r="Q1250" t="s">
        <v>144</v>
      </c>
      <c r="R1250" t="s">
        <v>403</v>
      </c>
      <c r="S1250" t="s">
        <v>42</v>
      </c>
      <c r="T1250" t="s">
        <v>43</v>
      </c>
      <c r="U1250" t="s">
        <v>5774</v>
      </c>
      <c r="V1250">
        <v>3000000</v>
      </c>
      <c r="W1250">
        <v>0</v>
      </c>
      <c r="Y1250">
        <v>0</v>
      </c>
      <c r="Z1250">
        <v>0</v>
      </c>
      <c r="AA1250">
        <v>0</v>
      </c>
      <c r="AB1250">
        <v>3000000</v>
      </c>
      <c r="AC1250" t="s">
        <v>5767</v>
      </c>
      <c r="AD1250" t="s">
        <v>5768</v>
      </c>
      <c r="AE1250" t="s">
        <v>5775</v>
      </c>
      <c r="AF1250" t="s">
        <v>5776</v>
      </c>
      <c r="AG1250" t="s">
        <v>98</v>
      </c>
      <c r="AH1250" t="s">
        <v>99</v>
      </c>
      <c r="AI1250" t="s">
        <v>100</v>
      </c>
      <c r="AJ1250" t="s">
        <v>1311</v>
      </c>
      <c r="AK1250" t="s">
        <v>1312</v>
      </c>
      <c r="AL1250" t="s">
        <v>1313</v>
      </c>
      <c r="AM1250" t="s">
        <v>1314</v>
      </c>
    </row>
    <row r="1251" spans="1:39" x14ac:dyDescent="0.3">
      <c r="A1251" t="s">
        <v>24</v>
      </c>
      <c r="B1251" t="s">
        <v>25</v>
      </c>
      <c r="C1251" t="s">
        <v>26</v>
      </c>
      <c r="D1251" t="s">
        <v>27</v>
      </c>
      <c r="E1251" t="s">
        <v>28</v>
      </c>
      <c r="F1251" t="s">
        <v>29</v>
      </c>
      <c r="G1251" t="s">
        <v>115</v>
      </c>
      <c r="H1251" t="s">
        <v>116</v>
      </c>
      <c r="I1251" t="s">
        <v>117</v>
      </c>
      <c r="J1251" t="s">
        <v>118</v>
      </c>
      <c r="K1251" t="s">
        <v>333</v>
      </c>
      <c r="L1251" t="s">
        <v>334</v>
      </c>
      <c r="M1251" t="s">
        <v>382</v>
      </c>
      <c r="N1251" t="s">
        <v>383</v>
      </c>
      <c r="O1251" t="s">
        <v>122</v>
      </c>
      <c r="P1251" t="s">
        <v>396</v>
      </c>
      <c r="Q1251" t="s">
        <v>144</v>
      </c>
      <c r="R1251" t="s">
        <v>403</v>
      </c>
      <c r="S1251" t="s">
        <v>42</v>
      </c>
      <c r="T1251" t="s">
        <v>43</v>
      </c>
      <c r="U1251" t="s">
        <v>5777</v>
      </c>
      <c r="V1251">
        <v>2000000</v>
      </c>
      <c r="W1251">
        <v>0</v>
      </c>
      <c r="Y1251">
        <v>0</v>
      </c>
      <c r="Z1251">
        <v>0</v>
      </c>
      <c r="AA1251">
        <v>0</v>
      </c>
      <c r="AB1251">
        <v>2000000</v>
      </c>
      <c r="AC1251" t="s">
        <v>5767</v>
      </c>
      <c r="AD1251" t="s">
        <v>5768</v>
      </c>
      <c r="AE1251" t="s">
        <v>5778</v>
      </c>
      <c r="AF1251" t="s">
        <v>5779</v>
      </c>
      <c r="AG1251" t="s">
        <v>98</v>
      </c>
      <c r="AH1251" t="s">
        <v>99</v>
      </c>
      <c r="AI1251" t="s">
        <v>100</v>
      </c>
      <c r="AJ1251" t="s">
        <v>1311</v>
      </c>
      <c r="AK1251" t="s">
        <v>1312</v>
      </c>
      <c r="AL1251" t="s">
        <v>1313</v>
      </c>
      <c r="AM1251" t="s">
        <v>1314</v>
      </c>
    </row>
    <row r="1252" spans="1:39" x14ac:dyDescent="0.3">
      <c r="A1252" t="s">
        <v>24</v>
      </c>
      <c r="B1252" t="s">
        <v>25</v>
      </c>
      <c r="C1252" t="s">
        <v>26</v>
      </c>
      <c r="D1252" t="s">
        <v>27</v>
      </c>
      <c r="E1252" t="s">
        <v>28</v>
      </c>
      <c r="F1252" t="s">
        <v>29</v>
      </c>
      <c r="G1252" t="s">
        <v>115</v>
      </c>
      <c r="H1252" t="s">
        <v>116</v>
      </c>
      <c r="I1252" t="s">
        <v>117</v>
      </c>
      <c r="J1252" t="s">
        <v>118</v>
      </c>
      <c r="K1252" t="s">
        <v>333</v>
      </c>
      <c r="L1252" t="s">
        <v>334</v>
      </c>
      <c r="M1252" t="s">
        <v>382</v>
      </c>
      <c r="N1252" t="s">
        <v>383</v>
      </c>
      <c r="O1252" t="s">
        <v>122</v>
      </c>
      <c r="P1252" t="s">
        <v>396</v>
      </c>
      <c r="Q1252" t="s">
        <v>144</v>
      </c>
      <c r="R1252" t="s">
        <v>403</v>
      </c>
      <c r="S1252" t="s">
        <v>45</v>
      </c>
      <c r="T1252" t="s">
        <v>46</v>
      </c>
      <c r="U1252" t="s">
        <v>5780</v>
      </c>
      <c r="V1252">
        <v>20000000</v>
      </c>
      <c r="W1252">
        <v>0</v>
      </c>
      <c r="Y1252">
        <v>0</v>
      </c>
      <c r="Z1252">
        <v>0</v>
      </c>
      <c r="AA1252">
        <v>0</v>
      </c>
      <c r="AB1252">
        <v>20000000</v>
      </c>
      <c r="AC1252" t="s">
        <v>5767</v>
      </c>
      <c r="AD1252" t="s">
        <v>5781</v>
      </c>
      <c r="AE1252" t="s">
        <v>5782</v>
      </c>
      <c r="AF1252" t="s">
        <v>5783</v>
      </c>
      <c r="AG1252" t="s">
        <v>98</v>
      </c>
      <c r="AH1252" t="s">
        <v>99</v>
      </c>
      <c r="AI1252" t="s">
        <v>100</v>
      </c>
      <c r="AJ1252" t="s">
        <v>1311</v>
      </c>
      <c r="AK1252" t="s">
        <v>1312</v>
      </c>
      <c r="AL1252" t="s">
        <v>1331</v>
      </c>
      <c r="AM1252" t="s">
        <v>1314</v>
      </c>
    </row>
    <row r="1253" spans="1:39" x14ac:dyDescent="0.3">
      <c r="A1253" t="s">
        <v>24</v>
      </c>
      <c r="B1253" t="s">
        <v>25</v>
      </c>
      <c r="C1253" t="s">
        <v>26</v>
      </c>
      <c r="D1253" t="s">
        <v>27</v>
      </c>
      <c r="E1253" t="s">
        <v>28</v>
      </c>
      <c r="F1253" t="s">
        <v>29</v>
      </c>
      <c r="G1253" t="s">
        <v>115</v>
      </c>
      <c r="H1253" t="s">
        <v>116</v>
      </c>
      <c r="I1253" t="s">
        <v>117</v>
      </c>
      <c r="J1253" t="s">
        <v>118</v>
      </c>
      <c r="K1253" t="s">
        <v>333</v>
      </c>
      <c r="L1253" t="s">
        <v>334</v>
      </c>
      <c r="M1253" t="s">
        <v>382</v>
      </c>
      <c r="N1253" t="s">
        <v>383</v>
      </c>
      <c r="O1253" t="s">
        <v>122</v>
      </c>
      <c r="P1253" t="s">
        <v>396</v>
      </c>
      <c r="Q1253" t="s">
        <v>144</v>
      </c>
      <c r="R1253" t="s">
        <v>403</v>
      </c>
      <c r="S1253" t="s">
        <v>47</v>
      </c>
      <c r="T1253" t="s">
        <v>48</v>
      </c>
      <c r="U1253" t="s">
        <v>5784</v>
      </c>
      <c r="V1253">
        <v>43303000</v>
      </c>
      <c r="W1253">
        <v>0</v>
      </c>
      <c r="Y1253">
        <v>1440000</v>
      </c>
      <c r="Z1253">
        <v>1440000</v>
      </c>
      <c r="AA1253">
        <v>3.3254047063713828E-2</v>
      </c>
      <c r="AB1253">
        <v>41863000</v>
      </c>
      <c r="AC1253" t="s">
        <v>5767</v>
      </c>
      <c r="AD1253" t="s">
        <v>5785</v>
      </c>
      <c r="AE1253" t="s">
        <v>5786</v>
      </c>
      <c r="AF1253" t="s">
        <v>5787</v>
      </c>
      <c r="AG1253" t="s">
        <v>98</v>
      </c>
      <c r="AH1253" t="s">
        <v>99</v>
      </c>
      <c r="AI1253" t="s">
        <v>100</v>
      </c>
      <c r="AJ1253" t="s">
        <v>1311</v>
      </c>
      <c r="AK1253" t="s">
        <v>1312</v>
      </c>
      <c r="AL1253" t="s">
        <v>1336</v>
      </c>
      <c r="AM1253" t="s">
        <v>1314</v>
      </c>
    </row>
    <row r="1254" spans="1:39" x14ac:dyDescent="0.3">
      <c r="A1254" t="s">
        <v>24</v>
      </c>
      <c r="B1254" t="s">
        <v>25</v>
      </c>
      <c r="C1254" t="s">
        <v>26</v>
      </c>
      <c r="D1254" t="s">
        <v>27</v>
      </c>
      <c r="E1254" t="s">
        <v>28</v>
      </c>
      <c r="F1254" t="s">
        <v>29</v>
      </c>
      <c r="G1254" t="s">
        <v>115</v>
      </c>
      <c r="H1254" t="s">
        <v>116</v>
      </c>
      <c r="I1254" t="s">
        <v>117</v>
      </c>
      <c r="J1254" t="s">
        <v>118</v>
      </c>
      <c r="K1254" t="s">
        <v>333</v>
      </c>
      <c r="L1254" t="s">
        <v>334</v>
      </c>
      <c r="M1254" t="s">
        <v>404</v>
      </c>
      <c r="N1254" t="s">
        <v>405</v>
      </c>
      <c r="O1254" t="s">
        <v>133</v>
      </c>
      <c r="P1254" t="s">
        <v>406</v>
      </c>
      <c r="Q1254" t="s">
        <v>40</v>
      </c>
      <c r="R1254" t="s">
        <v>407</v>
      </c>
      <c r="S1254" t="s">
        <v>42</v>
      </c>
      <c r="T1254" t="s">
        <v>43</v>
      </c>
      <c r="U1254" t="s">
        <v>5788</v>
      </c>
      <c r="V1254">
        <v>2550000</v>
      </c>
      <c r="W1254">
        <v>0</v>
      </c>
      <c r="Y1254">
        <v>0</v>
      </c>
      <c r="Z1254">
        <v>0</v>
      </c>
      <c r="AA1254">
        <v>0</v>
      </c>
      <c r="AB1254">
        <v>2550000</v>
      </c>
      <c r="AC1254" t="s">
        <v>5789</v>
      </c>
      <c r="AD1254" t="s">
        <v>5790</v>
      </c>
      <c r="AE1254" t="s">
        <v>5791</v>
      </c>
      <c r="AF1254" t="s">
        <v>5792</v>
      </c>
      <c r="AG1254" t="s">
        <v>136</v>
      </c>
      <c r="AJ1254" t="s">
        <v>1311</v>
      </c>
      <c r="AK1254" t="s">
        <v>1312</v>
      </c>
      <c r="AL1254" t="s">
        <v>1313</v>
      </c>
      <c r="AM1254" t="s">
        <v>1314</v>
      </c>
    </row>
    <row r="1255" spans="1:39" x14ac:dyDescent="0.3">
      <c r="A1255" t="s">
        <v>24</v>
      </c>
      <c r="B1255" t="s">
        <v>25</v>
      </c>
      <c r="C1255" t="s">
        <v>26</v>
      </c>
      <c r="D1255" t="s">
        <v>27</v>
      </c>
      <c r="E1255" t="s">
        <v>28</v>
      </c>
      <c r="F1255" t="s">
        <v>29</v>
      </c>
      <c r="G1255" t="s">
        <v>115</v>
      </c>
      <c r="H1255" t="s">
        <v>116</v>
      </c>
      <c r="I1255" t="s">
        <v>117</v>
      </c>
      <c r="J1255" t="s">
        <v>118</v>
      </c>
      <c r="K1255" t="s">
        <v>333</v>
      </c>
      <c r="L1255" t="s">
        <v>334</v>
      </c>
      <c r="M1255" t="s">
        <v>404</v>
      </c>
      <c r="N1255" t="s">
        <v>405</v>
      </c>
      <c r="O1255" t="s">
        <v>133</v>
      </c>
      <c r="P1255" t="s">
        <v>406</v>
      </c>
      <c r="Q1255" t="s">
        <v>40</v>
      </c>
      <c r="R1255" t="s">
        <v>407</v>
      </c>
      <c r="S1255" t="s">
        <v>137</v>
      </c>
      <c r="T1255" t="s">
        <v>138</v>
      </c>
      <c r="U1255" t="s">
        <v>5793</v>
      </c>
      <c r="V1255">
        <v>12000000</v>
      </c>
      <c r="W1255">
        <v>0</v>
      </c>
      <c r="Y1255">
        <v>0</v>
      </c>
      <c r="Z1255">
        <v>0</v>
      </c>
      <c r="AA1255">
        <v>0</v>
      </c>
      <c r="AB1255">
        <v>12000000</v>
      </c>
      <c r="AC1255" t="s">
        <v>5789</v>
      </c>
      <c r="AD1255" t="s">
        <v>5794</v>
      </c>
      <c r="AE1255" t="s">
        <v>5795</v>
      </c>
      <c r="AF1255" t="s">
        <v>5796</v>
      </c>
      <c r="AG1255" t="s">
        <v>136</v>
      </c>
      <c r="AJ1255" t="s">
        <v>1311</v>
      </c>
      <c r="AK1255" t="s">
        <v>1312</v>
      </c>
      <c r="AL1255" t="s">
        <v>2026</v>
      </c>
      <c r="AM1255" t="s">
        <v>1314</v>
      </c>
    </row>
    <row r="1256" spans="1:39" x14ac:dyDescent="0.3">
      <c r="A1256" t="s">
        <v>24</v>
      </c>
      <c r="B1256" t="s">
        <v>25</v>
      </c>
      <c r="C1256" t="s">
        <v>26</v>
      </c>
      <c r="D1256" t="s">
        <v>27</v>
      </c>
      <c r="E1256" t="s">
        <v>28</v>
      </c>
      <c r="F1256" t="s">
        <v>29</v>
      </c>
      <c r="G1256" t="s">
        <v>115</v>
      </c>
      <c r="H1256" t="s">
        <v>116</v>
      </c>
      <c r="I1256" t="s">
        <v>117</v>
      </c>
      <c r="J1256" t="s">
        <v>118</v>
      </c>
      <c r="K1256" t="s">
        <v>333</v>
      </c>
      <c r="L1256" t="s">
        <v>334</v>
      </c>
      <c r="M1256" t="s">
        <v>404</v>
      </c>
      <c r="N1256" t="s">
        <v>405</v>
      </c>
      <c r="O1256" t="s">
        <v>133</v>
      </c>
      <c r="P1256" t="s">
        <v>406</v>
      </c>
      <c r="Q1256" t="s">
        <v>40</v>
      </c>
      <c r="R1256" t="s">
        <v>407</v>
      </c>
      <c r="S1256" t="s">
        <v>137</v>
      </c>
      <c r="T1256" t="s">
        <v>138</v>
      </c>
      <c r="U1256" t="s">
        <v>5797</v>
      </c>
      <c r="V1256">
        <v>12000000</v>
      </c>
      <c r="W1256">
        <v>0</v>
      </c>
      <c r="Y1256">
        <v>0</v>
      </c>
      <c r="Z1256">
        <v>0</v>
      </c>
      <c r="AA1256">
        <v>0</v>
      </c>
      <c r="AB1256">
        <v>12000000</v>
      </c>
      <c r="AC1256" t="s">
        <v>5789</v>
      </c>
      <c r="AD1256" t="s">
        <v>5794</v>
      </c>
      <c r="AE1256" t="s">
        <v>5798</v>
      </c>
      <c r="AF1256" t="s">
        <v>5799</v>
      </c>
      <c r="AG1256" t="s">
        <v>136</v>
      </c>
      <c r="AJ1256" t="s">
        <v>1311</v>
      </c>
      <c r="AK1256" t="s">
        <v>1312</v>
      </c>
      <c r="AL1256" t="s">
        <v>2026</v>
      </c>
      <c r="AM1256" t="s">
        <v>1314</v>
      </c>
    </row>
    <row r="1257" spans="1:39" x14ac:dyDescent="0.3">
      <c r="A1257" t="s">
        <v>24</v>
      </c>
      <c r="B1257" t="s">
        <v>25</v>
      </c>
      <c r="C1257" t="s">
        <v>26</v>
      </c>
      <c r="D1257" t="s">
        <v>27</v>
      </c>
      <c r="E1257" t="s">
        <v>28</v>
      </c>
      <c r="F1257" t="s">
        <v>29</v>
      </c>
      <c r="G1257" t="s">
        <v>115</v>
      </c>
      <c r="H1257" t="s">
        <v>116</v>
      </c>
      <c r="I1257" t="s">
        <v>117</v>
      </c>
      <c r="J1257" t="s">
        <v>118</v>
      </c>
      <c r="K1257" t="s">
        <v>333</v>
      </c>
      <c r="L1257" t="s">
        <v>334</v>
      </c>
      <c r="M1257" t="s">
        <v>404</v>
      </c>
      <c r="N1257" t="s">
        <v>405</v>
      </c>
      <c r="O1257" t="s">
        <v>133</v>
      </c>
      <c r="P1257" t="s">
        <v>406</v>
      </c>
      <c r="Q1257" t="s">
        <v>40</v>
      </c>
      <c r="R1257" t="s">
        <v>407</v>
      </c>
      <c r="S1257" t="s">
        <v>47</v>
      </c>
      <c r="T1257" t="s">
        <v>48</v>
      </c>
      <c r="U1257" t="s">
        <v>5800</v>
      </c>
      <c r="V1257">
        <v>90000000</v>
      </c>
      <c r="W1257">
        <v>0</v>
      </c>
      <c r="Y1257">
        <v>0</v>
      </c>
      <c r="Z1257">
        <v>0</v>
      </c>
      <c r="AA1257">
        <v>0</v>
      </c>
      <c r="AB1257">
        <v>90000000</v>
      </c>
      <c r="AC1257" t="s">
        <v>5789</v>
      </c>
      <c r="AD1257" t="s">
        <v>5801</v>
      </c>
      <c r="AE1257" t="s">
        <v>5802</v>
      </c>
      <c r="AF1257" t="s">
        <v>5803</v>
      </c>
      <c r="AG1257" t="s">
        <v>136</v>
      </c>
      <c r="AJ1257" t="s">
        <v>1311</v>
      </c>
      <c r="AK1257" t="s">
        <v>1312</v>
      </c>
      <c r="AL1257" t="s">
        <v>1336</v>
      </c>
      <c r="AM1257" t="s">
        <v>1314</v>
      </c>
    </row>
    <row r="1258" spans="1:39" x14ac:dyDescent="0.3">
      <c r="A1258" t="s">
        <v>24</v>
      </c>
      <c r="B1258" t="s">
        <v>25</v>
      </c>
      <c r="C1258" t="s">
        <v>26</v>
      </c>
      <c r="D1258" t="s">
        <v>27</v>
      </c>
      <c r="E1258" t="s">
        <v>28</v>
      </c>
      <c r="F1258" t="s">
        <v>29</v>
      </c>
      <c r="G1258" t="s">
        <v>115</v>
      </c>
      <c r="H1258" t="s">
        <v>116</v>
      </c>
      <c r="I1258" t="s">
        <v>117</v>
      </c>
      <c r="J1258" t="s">
        <v>118</v>
      </c>
      <c r="K1258" t="s">
        <v>333</v>
      </c>
      <c r="L1258" t="s">
        <v>334</v>
      </c>
      <c r="M1258" t="s">
        <v>404</v>
      </c>
      <c r="N1258" t="s">
        <v>405</v>
      </c>
      <c r="O1258" t="s">
        <v>133</v>
      </c>
      <c r="P1258" t="s">
        <v>406</v>
      </c>
      <c r="Q1258" t="s">
        <v>51</v>
      </c>
      <c r="R1258" t="s">
        <v>408</v>
      </c>
      <c r="S1258" t="s">
        <v>42</v>
      </c>
      <c r="T1258" t="s">
        <v>43</v>
      </c>
      <c r="U1258" t="s">
        <v>5804</v>
      </c>
      <c r="V1258">
        <v>12000000</v>
      </c>
      <c r="W1258">
        <v>0</v>
      </c>
      <c r="Y1258">
        <v>0</v>
      </c>
      <c r="Z1258">
        <v>0</v>
      </c>
      <c r="AA1258">
        <v>0</v>
      </c>
      <c r="AB1258">
        <v>12000000</v>
      </c>
      <c r="AC1258" t="s">
        <v>5805</v>
      </c>
      <c r="AD1258" t="s">
        <v>5806</v>
      </c>
      <c r="AE1258" t="s">
        <v>5807</v>
      </c>
      <c r="AF1258" t="s">
        <v>5808</v>
      </c>
      <c r="AG1258" t="s">
        <v>136</v>
      </c>
      <c r="AJ1258" t="s">
        <v>1311</v>
      </c>
      <c r="AK1258" t="s">
        <v>1312</v>
      </c>
      <c r="AL1258" t="s">
        <v>1313</v>
      </c>
      <c r="AM1258" t="s">
        <v>1314</v>
      </c>
    </row>
    <row r="1259" spans="1:39" x14ac:dyDescent="0.3">
      <c r="A1259" t="s">
        <v>24</v>
      </c>
      <c r="B1259" t="s">
        <v>25</v>
      </c>
      <c r="C1259" t="s">
        <v>26</v>
      </c>
      <c r="D1259" t="s">
        <v>27</v>
      </c>
      <c r="E1259" t="s">
        <v>28</v>
      </c>
      <c r="F1259" t="s">
        <v>29</v>
      </c>
      <c r="G1259" t="s">
        <v>115</v>
      </c>
      <c r="H1259" t="s">
        <v>116</v>
      </c>
      <c r="I1259" t="s">
        <v>117</v>
      </c>
      <c r="J1259" t="s">
        <v>118</v>
      </c>
      <c r="K1259" t="s">
        <v>333</v>
      </c>
      <c r="L1259" t="s">
        <v>334</v>
      </c>
      <c r="M1259" t="s">
        <v>404</v>
      </c>
      <c r="N1259" t="s">
        <v>405</v>
      </c>
      <c r="O1259" t="s">
        <v>133</v>
      </c>
      <c r="P1259" t="s">
        <v>406</v>
      </c>
      <c r="Q1259" t="s">
        <v>51</v>
      </c>
      <c r="R1259" t="s">
        <v>408</v>
      </c>
      <c r="S1259" t="s">
        <v>137</v>
      </c>
      <c r="T1259" t="s">
        <v>138</v>
      </c>
      <c r="U1259" t="s">
        <v>5809</v>
      </c>
      <c r="V1259">
        <v>12000000</v>
      </c>
      <c r="W1259">
        <v>0</v>
      </c>
      <c r="Y1259">
        <v>0</v>
      </c>
      <c r="Z1259">
        <v>0</v>
      </c>
      <c r="AA1259">
        <v>0</v>
      </c>
      <c r="AB1259">
        <v>12000000</v>
      </c>
      <c r="AC1259" t="s">
        <v>5805</v>
      </c>
      <c r="AD1259" t="s">
        <v>5810</v>
      </c>
      <c r="AE1259" t="s">
        <v>5811</v>
      </c>
      <c r="AF1259" t="s">
        <v>5812</v>
      </c>
      <c r="AG1259" t="s">
        <v>136</v>
      </c>
      <c r="AJ1259" t="s">
        <v>1311</v>
      </c>
      <c r="AK1259" t="s">
        <v>1312</v>
      </c>
      <c r="AL1259" t="s">
        <v>2026</v>
      </c>
      <c r="AM1259" t="s">
        <v>1314</v>
      </c>
    </row>
    <row r="1260" spans="1:39" x14ac:dyDescent="0.3">
      <c r="A1260" t="s">
        <v>24</v>
      </c>
      <c r="B1260" t="s">
        <v>25</v>
      </c>
      <c r="C1260" t="s">
        <v>26</v>
      </c>
      <c r="D1260" t="s">
        <v>27</v>
      </c>
      <c r="E1260" t="s">
        <v>28</v>
      </c>
      <c r="F1260" t="s">
        <v>29</v>
      </c>
      <c r="G1260" t="s">
        <v>115</v>
      </c>
      <c r="H1260" t="s">
        <v>116</v>
      </c>
      <c r="I1260" t="s">
        <v>117</v>
      </c>
      <c r="J1260" t="s">
        <v>118</v>
      </c>
      <c r="K1260" t="s">
        <v>333</v>
      </c>
      <c r="L1260" t="s">
        <v>334</v>
      </c>
      <c r="M1260" t="s">
        <v>404</v>
      </c>
      <c r="N1260" t="s">
        <v>405</v>
      </c>
      <c r="O1260" t="s">
        <v>133</v>
      </c>
      <c r="P1260" t="s">
        <v>406</v>
      </c>
      <c r="Q1260" t="s">
        <v>51</v>
      </c>
      <c r="R1260" t="s">
        <v>408</v>
      </c>
      <c r="S1260" t="s">
        <v>137</v>
      </c>
      <c r="T1260" t="s">
        <v>138</v>
      </c>
      <c r="U1260" t="s">
        <v>5813</v>
      </c>
      <c r="V1260">
        <v>12000000</v>
      </c>
      <c r="W1260">
        <v>0</v>
      </c>
      <c r="Y1260">
        <v>0</v>
      </c>
      <c r="Z1260">
        <v>0</v>
      </c>
      <c r="AA1260">
        <v>0</v>
      </c>
      <c r="AB1260">
        <v>12000000</v>
      </c>
      <c r="AC1260" t="s">
        <v>5805</v>
      </c>
      <c r="AD1260" t="s">
        <v>5810</v>
      </c>
      <c r="AE1260" t="s">
        <v>5814</v>
      </c>
      <c r="AF1260" t="s">
        <v>5815</v>
      </c>
      <c r="AG1260" t="s">
        <v>136</v>
      </c>
      <c r="AJ1260" t="s">
        <v>1311</v>
      </c>
      <c r="AK1260" t="s">
        <v>1312</v>
      </c>
      <c r="AL1260" t="s">
        <v>2026</v>
      </c>
      <c r="AM1260" t="s">
        <v>1314</v>
      </c>
    </row>
    <row r="1261" spans="1:39" x14ac:dyDescent="0.3">
      <c r="A1261" t="s">
        <v>24</v>
      </c>
      <c r="B1261" t="s">
        <v>25</v>
      </c>
      <c r="C1261" t="s">
        <v>26</v>
      </c>
      <c r="D1261" t="s">
        <v>27</v>
      </c>
      <c r="E1261" t="s">
        <v>28</v>
      </c>
      <c r="F1261" t="s">
        <v>29</v>
      </c>
      <c r="G1261" t="s">
        <v>115</v>
      </c>
      <c r="H1261" t="s">
        <v>116</v>
      </c>
      <c r="I1261" t="s">
        <v>117</v>
      </c>
      <c r="J1261" t="s">
        <v>118</v>
      </c>
      <c r="K1261" t="s">
        <v>333</v>
      </c>
      <c r="L1261" t="s">
        <v>334</v>
      </c>
      <c r="M1261" t="s">
        <v>404</v>
      </c>
      <c r="N1261" t="s">
        <v>405</v>
      </c>
      <c r="O1261" t="s">
        <v>133</v>
      </c>
      <c r="P1261" t="s">
        <v>406</v>
      </c>
      <c r="Q1261" t="s">
        <v>51</v>
      </c>
      <c r="R1261" t="s">
        <v>408</v>
      </c>
      <c r="S1261" t="s">
        <v>45</v>
      </c>
      <c r="T1261" t="s">
        <v>46</v>
      </c>
      <c r="U1261" t="s">
        <v>5816</v>
      </c>
      <c r="V1261">
        <v>10800000</v>
      </c>
      <c r="W1261">
        <v>0</v>
      </c>
      <c r="Y1261">
        <v>0</v>
      </c>
      <c r="Z1261">
        <v>0</v>
      </c>
      <c r="AA1261">
        <v>0</v>
      </c>
      <c r="AB1261">
        <v>10800000</v>
      </c>
      <c r="AC1261" t="s">
        <v>5805</v>
      </c>
      <c r="AD1261" t="s">
        <v>5817</v>
      </c>
      <c r="AE1261" t="s">
        <v>5818</v>
      </c>
      <c r="AF1261" t="s">
        <v>5819</v>
      </c>
      <c r="AG1261" t="s">
        <v>136</v>
      </c>
      <c r="AJ1261" t="s">
        <v>1311</v>
      </c>
      <c r="AK1261" t="s">
        <v>1312</v>
      </c>
      <c r="AL1261" t="s">
        <v>1331</v>
      </c>
      <c r="AM1261" t="s">
        <v>1314</v>
      </c>
    </row>
    <row r="1262" spans="1:39" x14ac:dyDescent="0.3">
      <c r="A1262" t="s">
        <v>24</v>
      </c>
      <c r="B1262" t="s">
        <v>25</v>
      </c>
      <c r="C1262" t="s">
        <v>26</v>
      </c>
      <c r="D1262" t="s">
        <v>27</v>
      </c>
      <c r="E1262" t="s">
        <v>28</v>
      </c>
      <c r="F1262" t="s">
        <v>29</v>
      </c>
      <c r="G1262" t="s">
        <v>115</v>
      </c>
      <c r="H1262" t="s">
        <v>116</v>
      </c>
      <c r="I1262" t="s">
        <v>117</v>
      </c>
      <c r="J1262" t="s">
        <v>118</v>
      </c>
      <c r="K1262" t="s">
        <v>333</v>
      </c>
      <c r="L1262" t="s">
        <v>334</v>
      </c>
      <c r="M1262" t="s">
        <v>404</v>
      </c>
      <c r="N1262" t="s">
        <v>405</v>
      </c>
      <c r="O1262" t="s">
        <v>133</v>
      </c>
      <c r="P1262" t="s">
        <v>406</v>
      </c>
      <c r="Q1262" t="s">
        <v>51</v>
      </c>
      <c r="R1262" t="s">
        <v>408</v>
      </c>
      <c r="S1262" t="s">
        <v>47</v>
      </c>
      <c r="T1262" t="s">
        <v>48</v>
      </c>
      <c r="U1262" t="s">
        <v>5820</v>
      </c>
      <c r="V1262">
        <v>150000000</v>
      </c>
      <c r="W1262">
        <v>0</v>
      </c>
      <c r="Y1262">
        <v>5326766</v>
      </c>
      <c r="Z1262">
        <v>5326766</v>
      </c>
      <c r="AA1262">
        <v>3.5511773333333337E-2</v>
      </c>
      <c r="AB1262">
        <v>144673234</v>
      </c>
      <c r="AC1262" t="s">
        <v>5805</v>
      </c>
      <c r="AD1262" t="s">
        <v>5821</v>
      </c>
      <c r="AE1262" t="s">
        <v>5822</v>
      </c>
      <c r="AF1262" t="s">
        <v>5823</v>
      </c>
      <c r="AG1262" t="s">
        <v>136</v>
      </c>
      <c r="AJ1262" t="s">
        <v>1311</v>
      </c>
      <c r="AK1262" t="s">
        <v>1312</v>
      </c>
      <c r="AL1262" t="s">
        <v>1336</v>
      </c>
      <c r="AM1262" t="s">
        <v>1314</v>
      </c>
    </row>
    <row r="1263" spans="1:39" x14ac:dyDescent="0.3">
      <c r="A1263" t="s">
        <v>24</v>
      </c>
      <c r="B1263" t="s">
        <v>25</v>
      </c>
      <c r="C1263" t="s">
        <v>26</v>
      </c>
      <c r="D1263" t="s">
        <v>27</v>
      </c>
      <c r="E1263" t="s">
        <v>28</v>
      </c>
      <c r="F1263" t="s">
        <v>29</v>
      </c>
      <c r="G1263" t="s">
        <v>115</v>
      </c>
      <c r="H1263" t="s">
        <v>116</v>
      </c>
      <c r="I1263" t="s">
        <v>117</v>
      </c>
      <c r="J1263" t="s">
        <v>118</v>
      </c>
      <c r="K1263" t="s">
        <v>333</v>
      </c>
      <c r="L1263" t="s">
        <v>334</v>
      </c>
      <c r="M1263" t="s">
        <v>404</v>
      </c>
      <c r="N1263" t="s">
        <v>405</v>
      </c>
      <c r="O1263" t="s">
        <v>133</v>
      </c>
      <c r="P1263" t="s">
        <v>406</v>
      </c>
      <c r="Q1263" t="s">
        <v>51</v>
      </c>
      <c r="R1263" t="s">
        <v>408</v>
      </c>
      <c r="S1263" t="s">
        <v>74</v>
      </c>
      <c r="T1263" t="s">
        <v>75</v>
      </c>
      <c r="U1263" t="s">
        <v>5824</v>
      </c>
      <c r="V1263">
        <v>10500000</v>
      </c>
      <c r="W1263">
        <v>0</v>
      </c>
      <c r="Y1263">
        <v>420000</v>
      </c>
      <c r="Z1263">
        <v>420000</v>
      </c>
      <c r="AA1263">
        <v>0.04</v>
      </c>
      <c r="AB1263">
        <v>10080000</v>
      </c>
      <c r="AC1263" t="s">
        <v>5805</v>
      </c>
      <c r="AD1263" t="s">
        <v>5825</v>
      </c>
      <c r="AE1263" t="s">
        <v>5826</v>
      </c>
      <c r="AF1263" t="s">
        <v>5827</v>
      </c>
      <c r="AG1263" t="s">
        <v>136</v>
      </c>
      <c r="AJ1263" t="s">
        <v>1311</v>
      </c>
      <c r="AK1263" t="s">
        <v>1312</v>
      </c>
      <c r="AL1263" t="s">
        <v>1336</v>
      </c>
      <c r="AM1263" t="s">
        <v>1314</v>
      </c>
    </row>
    <row r="1264" spans="1:39" x14ac:dyDescent="0.3">
      <c r="A1264" t="s">
        <v>24</v>
      </c>
      <c r="B1264" t="s">
        <v>25</v>
      </c>
      <c r="C1264" t="s">
        <v>26</v>
      </c>
      <c r="D1264" t="s">
        <v>27</v>
      </c>
      <c r="E1264" t="s">
        <v>28</v>
      </c>
      <c r="F1264" t="s">
        <v>29</v>
      </c>
      <c r="G1264" t="s">
        <v>115</v>
      </c>
      <c r="H1264" t="s">
        <v>116</v>
      </c>
      <c r="I1264" t="s">
        <v>117</v>
      </c>
      <c r="J1264" t="s">
        <v>118</v>
      </c>
      <c r="K1264" t="s">
        <v>333</v>
      </c>
      <c r="L1264" t="s">
        <v>334</v>
      </c>
      <c r="M1264" t="s">
        <v>404</v>
      </c>
      <c r="N1264" t="s">
        <v>405</v>
      </c>
      <c r="O1264" t="s">
        <v>133</v>
      </c>
      <c r="P1264" t="s">
        <v>406</v>
      </c>
      <c r="Q1264" t="s">
        <v>51</v>
      </c>
      <c r="R1264" t="s">
        <v>408</v>
      </c>
      <c r="S1264" t="s">
        <v>74</v>
      </c>
      <c r="T1264" t="s">
        <v>75</v>
      </c>
      <c r="U1264" t="s">
        <v>5828</v>
      </c>
      <c r="V1264">
        <v>7500000</v>
      </c>
      <c r="W1264">
        <v>0</v>
      </c>
      <c r="Y1264">
        <v>300000</v>
      </c>
      <c r="Z1264">
        <v>600000</v>
      </c>
      <c r="AA1264">
        <v>0.08</v>
      </c>
      <c r="AB1264">
        <v>6900000</v>
      </c>
      <c r="AC1264" t="s">
        <v>5805</v>
      </c>
      <c r="AD1264" t="s">
        <v>5825</v>
      </c>
      <c r="AE1264" t="s">
        <v>5829</v>
      </c>
      <c r="AF1264" t="s">
        <v>5830</v>
      </c>
      <c r="AG1264" t="s">
        <v>136</v>
      </c>
      <c r="AJ1264" t="s">
        <v>1311</v>
      </c>
      <c r="AK1264" t="s">
        <v>1312</v>
      </c>
      <c r="AL1264" t="s">
        <v>1336</v>
      </c>
      <c r="AM1264" t="s">
        <v>1314</v>
      </c>
    </row>
    <row r="1265" spans="1:39" x14ac:dyDescent="0.3">
      <c r="A1265" t="s">
        <v>24</v>
      </c>
      <c r="B1265" t="s">
        <v>25</v>
      </c>
      <c r="C1265" t="s">
        <v>26</v>
      </c>
      <c r="D1265" t="s">
        <v>27</v>
      </c>
      <c r="E1265" t="s">
        <v>28</v>
      </c>
      <c r="F1265" t="s">
        <v>29</v>
      </c>
      <c r="G1265" t="s">
        <v>115</v>
      </c>
      <c r="H1265" t="s">
        <v>116</v>
      </c>
      <c r="I1265" t="s">
        <v>117</v>
      </c>
      <c r="J1265" t="s">
        <v>118</v>
      </c>
      <c r="K1265" t="s">
        <v>333</v>
      </c>
      <c r="L1265" t="s">
        <v>334</v>
      </c>
      <c r="M1265" t="s">
        <v>404</v>
      </c>
      <c r="N1265" t="s">
        <v>405</v>
      </c>
      <c r="O1265" t="s">
        <v>133</v>
      </c>
      <c r="P1265" t="s">
        <v>406</v>
      </c>
      <c r="Q1265" t="s">
        <v>53</v>
      </c>
      <c r="R1265" t="s">
        <v>409</v>
      </c>
      <c r="S1265" t="s">
        <v>42</v>
      </c>
      <c r="T1265" t="s">
        <v>43</v>
      </c>
      <c r="U1265" t="s">
        <v>5831</v>
      </c>
      <c r="V1265">
        <v>2000000</v>
      </c>
      <c r="W1265">
        <v>0</v>
      </c>
      <c r="Y1265">
        <v>0</v>
      </c>
      <c r="Z1265">
        <v>0</v>
      </c>
      <c r="AA1265">
        <v>0</v>
      </c>
      <c r="AB1265">
        <v>2000000</v>
      </c>
      <c r="AC1265" t="s">
        <v>5832</v>
      </c>
      <c r="AD1265" t="s">
        <v>5833</v>
      </c>
      <c r="AE1265" t="s">
        <v>5834</v>
      </c>
      <c r="AF1265" t="s">
        <v>5835</v>
      </c>
      <c r="AG1265" t="s">
        <v>136</v>
      </c>
      <c r="AJ1265" t="s">
        <v>1311</v>
      </c>
      <c r="AK1265" t="s">
        <v>1312</v>
      </c>
      <c r="AL1265" t="s">
        <v>1313</v>
      </c>
      <c r="AM1265" t="s">
        <v>1314</v>
      </c>
    </row>
    <row r="1266" spans="1:39" x14ac:dyDescent="0.3">
      <c r="A1266" t="s">
        <v>24</v>
      </c>
      <c r="B1266" t="s">
        <v>25</v>
      </c>
      <c r="C1266" t="s">
        <v>26</v>
      </c>
      <c r="D1266" t="s">
        <v>27</v>
      </c>
      <c r="E1266" t="s">
        <v>28</v>
      </c>
      <c r="F1266" t="s">
        <v>29</v>
      </c>
      <c r="G1266" t="s">
        <v>115</v>
      </c>
      <c r="H1266" t="s">
        <v>116</v>
      </c>
      <c r="I1266" t="s">
        <v>117</v>
      </c>
      <c r="J1266" t="s">
        <v>118</v>
      </c>
      <c r="K1266" t="s">
        <v>333</v>
      </c>
      <c r="L1266" t="s">
        <v>334</v>
      </c>
      <c r="M1266" t="s">
        <v>404</v>
      </c>
      <c r="N1266" t="s">
        <v>405</v>
      </c>
      <c r="O1266" t="s">
        <v>133</v>
      </c>
      <c r="P1266" t="s">
        <v>406</v>
      </c>
      <c r="Q1266" t="s">
        <v>53</v>
      </c>
      <c r="R1266" t="s">
        <v>409</v>
      </c>
      <c r="S1266" t="s">
        <v>137</v>
      </c>
      <c r="T1266" t="s">
        <v>138</v>
      </c>
      <c r="U1266" t="s">
        <v>5836</v>
      </c>
      <c r="V1266">
        <v>12000000</v>
      </c>
      <c r="W1266">
        <v>0</v>
      </c>
      <c r="Y1266">
        <v>0</v>
      </c>
      <c r="Z1266">
        <v>0</v>
      </c>
      <c r="AA1266">
        <v>0</v>
      </c>
      <c r="AB1266">
        <v>12000000</v>
      </c>
      <c r="AC1266" t="s">
        <v>5832</v>
      </c>
      <c r="AD1266" t="s">
        <v>5837</v>
      </c>
      <c r="AE1266" t="s">
        <v>5838</v>
      </c>
      <c r="AF1266" t="s">
        <v>5839</v>
      </c>
      <c r="AG1266" t="s">
        <v>136</v>
      </c>
      <c r="AJ1266" t="s">
        <v>1311</v>
      </c>
      <c r="AK1266" t="s">
        <v>1312</v>
      </c>
      <c r="AL1266" t="s">
        <v>2026</v>
      </c>
      <c r="AM1266" t="s">
        <v>1314</v>
      </c>
    </row>
    <row r="1267" spans="1:39" x14ac:dyDescent="0.3">
      <c r="A1267" t="s">
        <v>24</v>
      </c>
      <c r="B1267" t="s">
        <v>25</v>
      </c>
      <c r="C1267" t="s">
        <v>26</v>
      </c>
      <c r="D1267" t="s">
        <v>27</v>
      </c>
      <c r="E1267" t="s">
        <v>28</v>
      </c>
      <c r="F1267" t="s">
        <v>29</v>
      </c>
      <c r="G1267" t="s">
        <v>115</v>
      </c>
      <c r="H1267" t="s">
        <v>116</v>
      </c>
      <c r="I1267" t="s">
        <v>117</v>
      </c>
      <c r="J1267" t="s">
        <v>118</v>
      </c>
      <c r="K1267" t="s">
        <v>333</v>
      </c>
      <c r="L1267" t="s">
        <v>334</v>
      </c>
      <c r="M1267" t="s">
        <v>404</v>
      </c>
      <c r="N1267" t="s">
        <v>405</v>
      </c>
      <c r="O1267" t="s">
        <v>133</v>
      </c>
      <c r="P1267" t="s">
        <v>406</v>
      </c>
      <c r="Q1267" t="s">
        <v>53</v>
      </c>
      <c r="R1267" t="s">
        <v>409</v>
      </c>
      <c r="S1267" t="s">
        <v>137</v>
      </c>
      <c r="T1267" t="s">
        <v>138</v>
      </c>
      <c r="U1267" t="s">
        <v>5840</v>
      </c>
      <c r="V1267">
        <v>12000000</v>
      </c>
      <c r="W1267">
        <v>0</v>
      </c>
      <c r="Y1267">
        <v>0</v>
      </c>
      <c r="Z1267">
        <v>0</v>
      </c>
      <c r="AA1267">
        <v>0</v>
      </c>
      <c r="AB1267">
        <v>12000000</v>
      </c>
      <c r="AC1267" t="s">
        <v>5832</v>
      </c>
      <c r="AD1267" t="s">
        <v>5837</v>
      </c>
      <c r="AE1267" t="s">
        <v>5841</v>
      </c>
      <c r="AF1267" t="s">
        <v>5842</v>
      </c>
      <c r="AG1267" t="s">
        <v>136</v>
      </c>
      <c r="AJ1267" t="s">
        <v>1311</v>
      </c>
      <c r="AK1267" t="s">
        <v>1312</v>
      </c>
      <c r="AL1267" t="s">
        <v>2026</v>
      </c>
      <c r="AM1267" t="s">
        <v>1314</v>
      </c>
    </row>
    <row r="1268" spans="1:39" x14ac:dyDescent="0.3">
      <c r="A1268" t="s">
        <v>24</v>
      </c>
      <c r="B1268" t="s">
        <v>25</v>
      </c>
      <c r="C1268" t="s">
        <v>26</v>
      </c>
      <c r="D1268" t="s">
        <v>27</v>
      </c>
      <c r="E1268" t="s">
        <v>28</v>
      </c>
      <c r="F1268" t="s">
        <v>29</v>
      </c>
      <c r="G1268" t="s">
        <v>115</v>
      </c>
      <c r="H1268" t="s">
        <v>116</v>
      </c>
      <c r="I1268" t="s">
        <v>117</v>
      </c>
      <c r="J1268" t="s">
        <v>118</v>
      </c>
      <c r="K1268" t="s">
        <v>333</v>
      </c>
      <c r="L1268" t="s">
        <v>334</v>
      </c>
      <c r="M1268" t="s">
        <v>404</v>
      </c>
      <c r="N1268" t="s">
        <v>405</v>
      </c>
      <c r="O1268" t="s">
        <v>133</v>
      </c>
      <c r="P1268" t="s">
        <v>406</v>
      </c>
      <c r="Q1268" t="s">
        <v>53</v>
      </c>
      <c r="R1268" t="s">
        <v>409</v>
      </c>
      <c r="S1268" t="s">
        <v>47</v>
      </c>
      <c r="T1268" t="s">
        <v>48</v>
      </c>
      <c r="U1268" t="s">
        <v>5843</v>
      </c>
      <c r="V1268">
        <v>90000000</v>
      </c>
      <c r="W1268">
        <v>0</v>
      </c>
      <c r="Y1268">
        <v>0</v>
      </c>
      <c r="Z1268">
        <v>0</v>
      </c>
      <c r="AA1268">
        <v>0</v>
      </c>
      <c r="AB1268">
        <v>90000000</v>
      </c>
      <c r="AC1268" t="s">
        <v>5832</v>
      </c>
      <c r="AD1268" t="s">
        <v>5844</v>
      </c>
      <c r="AE1268" t="s">
        <v>5845</v>
      </c>
      <c r="AF1268" t="s">
        <v>5846</v>
      </c>
      <c r="AG1268" t="s">
        <v>136</v>
      </c>
      <c r="AJ1268" t="s">
        <v>1311</v>
      </c>
      <c r="AK1268" t="s">
        <v>1312</v>
      </c>
      <c r="AL1268" t="s">
        <v>1336</v>
      </c>
      <c r="AM1268" t="s">
        <v>1314</v>
      </c>
    </row>
    <row r="1269" spans="1:39" x14ac:dyDescent="0.3">
      <c r="A1269" t="s">
        <v>24</v>
      </c>
      <c r="B1269" t="s">
        <v>25</v>
      </c>
      <c r="C1269" t="s">
        <v>26</v>
      </c>
      <c r="D1269" t="s">
        <v>27</v>
      </c>
      <c r="E1269" t="s">
        <v>28</v>
      </c>
      <c r="F1269" t="s">
        <v>29</v>
      </c>
      <c r="G1269" t="s">
        <v>115</v>
      </c>
      <c r="H1269" t="s">
        <v>116</v>
      </c>
      <c r="I1269" t="s">
        <v>117</v>
      </c>
      <c r="J1269" t="s">
        <v>118</v>
      </c>
      <c r="K1269" t="s">
        <v>333</v>
      </c>
      <c r="L1269" t="s">
        <v>334</v>
      </c>
      <c r="M1269" t="s">
        <v>404</v>
      </c>
      <c r="N1269" t="s">
        <v>405</v>
      </c>
      <c r="O1269" t="s">
        <v>133</v>
      </c>
      <c r="P1269" t="s">
        <v>406</v>
      </c>
      <c r="Q1269" t="s">
        <v>55</v>
      </c>
      <c r="R1269" t="s">
        <v>410</v>
      </c>
      <c r="S1269" t="s">
        <v>42</v>
      </c>
      <c r="T1269" t="s">
        <v>43</v>
      </c>
      <c r="U1269" t="s">
        <v>5847</v>
      </c>
      <c r="V1269">
        <v>1005000</v>
      </c>
      <c r="W1269">
        <v>0</v>
      </c>
      <c r="Y1269">
        <v>0</v>
      </c>
      <c r="Z1269">
        <v>0</v>
      </c>
      <c r="AA1269">
        <v>0</v>
      </c>
      <c r="AB1269">
        <v>1005000</v>
      </c>
      <c r="AC1269" t="s">
        <v>5848</v>
      </c>
      <c r="AD1269" t="s">
        <v>5849</v>
      </c>
      <c r="AE1269" t="s">
        <v>5850</v>
      </c>
      <c r="AF1269" t="s">
        <v>5851</v>
      </c>
      <c r="AG1269" t="s">
        <v>136</v>
      </c>
      <c r="AJ1269" t="s">
        <v>1311</v>
      </c>
      <c r="AK1269" t="s">
        <v>1312</v>
      </c>
      <c r="AL1269" t="s">
        <v>1313</v>
      </c>
      <c r="AM1269" t="s">
        <v>1314</v>
      </c>
    </row>
    <row r="1270" spans="1:39" x14ac:dyDescent="0.3">
      <c r="A1270" t="s">
        <v>24</v>
      </c>
      <c r="B1270" t="s">
        <v>25</v>
      </c>
      <c r="C1270" t="s">
        <v>26</v>
      </c>
      <c r="D1270" t="s">
        <v>27</v>
      </c>
      <c r="E1270" t="s">
        <v>28</v>
      </c>
      <c r="F1270" t="s">
        <v>29</v>
      </c>
      <c r="G1270" t="s">
        <v>115</v>
      </c>
      <c r="H1270" t="s">
        <v>116</v>
      </c>
      <c r="I1270" t="s">
        <v>117</v>
      </c>
      <c r="J1270" t="s">
        <v>118</v>
      </c>
      <c r="K1270" t="s">
        <v>333</v>
      </c>
      <c r="L1270" t="s">
        <v>334</v>
      </c>
      <c r="M1270" t="s">
        <v>404</v>
      </c>
      <c r="N1270" t="s">
        <v>405</v>
      </c>
      <c r="O1270" t="s">
        <v>133</v>
      </c>
      <c r="P1270" t="s">
        <v>406</v>
      </c>
      <c r="Q1270" t="s">
        <v>55</v>
      </c>
      <c r="R1270" t="s">
        <v>410</v>
      </c>
      <c r="S1270" t="s">
        <v>42</v>
      </c>
      <c r="T1270" t="s">
        <v>43</v>
      </c>
      <c r="U1270" t="s">
        <v>5852</v>
      </c>
      <c r="V1270">
        <v>1000000</v>
      </c>
      <c r="W1270">
        <v>0</v>
      </c>
      <c r="Y1270">
        <v>0</v>
      </c>
      <c r="Z1270">
        <v>0</v>
      </c>
      <c r="AA1270">
        <v>0</v>
      </c>
      <c r="AB1270">
        <v>1000000</v>
      </c>
      <c r="AC1270" t="s">
        <v>5848</v>
      </c>
      <c r="AD1270" t="s">
        <v>5849</v>
      </c>
      <c r="AE1270" t="s">
        <v>5853</v>
      </c>
      <c r="AF1270" t="s">
        <v>5854</v>
      </c>
      <c r="AG1270" t="s">
        <v>136</v>
      </c>
      <c r="AJ1270" t="s">
        <v>1311</v>
      </c>
      <c r="AK1270" t="s">
        <v>1312</v>
      </c>
      <c r="AL1270" t="s">
        <v>1313</v>
      </c>
      <c r="AM1270" t="s">
        <v>1314</v>
      </c>
    </row>
    <row r="1271" spans="1:39" x14ac:dyDescent="0.3">
      <c r="A1271" t="s">
        <v>24</v>
      </c>
      <c r="B1271" t="s">
        <v>25</v>
      </c>
      <c r="C1271" t="s">
        <v>26</v>
      </c>
      <c r="D1271" t="s">
        <v>27</v>
      </c>
      <c r="E1271" t="s">
        <v>28</v>
      </c>
      <c r="F1271" t="s">
        <v>29</v>
      </c>
      <c r="G1271" t="s">
        <v>115</v>
      </c>
      <c r="H1271" t="s">
        <v>116</v>
      </c>
      <c r="I1271" t="s">
        <v>117</v>
      </c>
      <c r="J1271" t="s">
        <v>118</v>
      </c>
      <c r="K1271" t="s">
        <v>333</v>
      </c>
      <c r="L1271" t="s">
        <v>334</v>
      </c>
      <c r="M1271" t="s">
        <v>404</v>
      </c>
      <c r="N1271" t="s">
        <v>405</v>
      </c>
      <c r="O1271" t="s">
        <v>133</v>
      </c>
      <c r="P1271" t="s">
        <v>406</v>
      </c>
      <c r="Q1271" t="s">
        <v>55</v>
      </c>
      <c r="R1271" t="s">
        <v>410</v>
      </c>
      <c r="S1271" t="s">
        <v>42</v>
      </c>
      <c r="T1271" t="s">
        <v>43</v>
      </c>
      <c r="U1271" t="s">
        <v>5855</v>
      </c>
      <c r="V1271">
        <v>1000000</v>
      </c>
      <c r="W1271">
        <v>0</v>
      </c>
      <c r="Y1271">
        <v>0</v>
      </c>
      <c r="Z1271">
        <v>0</v>
      </c>
      <c r="AA1271">
        <v>0</v>
      </c>
      <c r="AB1271">
        <v>1000000</v>
      </c>
      <c r="AC1271" t="s">
        <v>5848</v>
      </c>
      <c r="AD1271" t="s">
        <v>5849</v>
      </c>
      <c r="AE1271" t="s">
        <v>5856</v>
      </c>
      <c r="AF1271" t="s">
        <v>5857</v>
      </c>
      <c r="AG1271" t="s">
        <v>136</v>
      </c>
      <c r="AJ1271" t="s">
        <v>1311</v>
      </c>
      <c r="AK1271" t="s">
        <v>1312</v>
      </c>
      <c r="AL1271" t="s">
        <v>1313</v>
      </c>
      <c r="AM1271" t="s">
        <v>1314</v>
      </c>
    </row>
    <row r="1272" spans="1:39" x14ac:dyDescent="0.3">
      <c r="A1272" t="s">
        <v>24</v>
      </c>
      <c r="B1272" t="s">
        <v>25</v>
      </c>
      <c r="C1272" t="s">
        <v>26</v>
      </c>
      <c r="D1272" t="s">
        <v>27</v>
      </c>
      <c r="E1272" t="s">
        <v>28</v>
      </c>
      <c r="F1272" t="s">
        <v>29</v>
      </c>
      <c r="G1272" t="s">
        <v>115</v>
      </c>
      <c r="H1272" t="s">
        <v>116</v>
      </c>
      <c r="I1272" t="s">
        <v>117</v>
      </c>
      <c r="J1272" t="s">
        <v>118</v>
      </c>
      <c r="K1272" t="s">
        <v>333</v>
      </c>
      <c r="L1272" t="s">
        <v>334</v>
      </c>
      <c r="M1272" t="s">
        <v>404</v>
      </c>
      <c r="N1272" t="s">
        <v>405</v>
      </c>
      <c r="O1272" t="s">
        <v>133</v>
      </c>
      <c r="P1272" t="s">
        <v>406</v>
      </c>
      <c r="Q1272" t="s">
        <v>55</v>
      </c>
      <c r="R1272" t="s">
        <v>410</v>
      </c>
      <c r="S1272" t="s">
        <v>42</v>
      </c>
      <c r="T1272" t="s">
        <v>43</v>
      </c>
      <c r="U1272" t="s">
        <v>5858</v>
      </c>
      <c r="V1272">
        <v>1000000</v>
      </c>
      <c r="W1272">
        <v>0</v>
      </c>
      <c r="Y1272">
        <v>0</v>
      </c>
      <c r="Z1272">
        <v>0</v>
      </c>
      <c r="AA1272">
        <v>0</v>
      </c>
      <c r="AB1272">
        <v>1000000</v>
      </c>
      <c r="AC1272" t="s">
        <v>5848</v>
      </c>
      <c r="AD1272" t="s">
        <v>5849</v>
      </c>
      <c r="AE1272" t="s">
        <v>5859</v>
      </c>
      <c r="AF1272" t="s">
        <v>5860</v>
      </c>
      <c r="AG1272" t="s">
        <v>136</v>
      </c>
      <c r="AJ1272" t="s">
        <v>1311</v>
      </c>
      <c r="AK1272" t="s">
        <v>1312</v>
      </c>
      <c r="AL1272" t="s">
        <v>1313</v>
      </c>
      <c r="AM1272" t="s">
        <v>1314</v>
      </c>
    </row>
    <row r="1273" spans="1:39" x14ac:dyDescent="0.3">
      <c r="A1273" t="s">
        <v>24</v>
      </c>
      <c r="B1273" t="s">
        <v>25</v>
      </c>
      <c r="C1273" t="s">
        <v>26</v>
      </c>
      <c r="D1273" t="s">
        <v>27</v>
      </c>
      <c r="E1273" t="s">
        <v>28</v>
      </c>
      <c r="F1273" t="s">
        <v>29</v>
      </c>
      <c r="G1273" t="s">
        <v>115</v>
      </c>
      <c r="H1273" t="s">
        <v>116</v>
      </c>
      <c r="I1273" t="s">
        <v>117</v>
      </c>
      <c r="J1273" t="s">
        <v>118</v>
      </c>
      <c r="K1273" t="s">
        <v>333</v>
      </c>
      <c r="L1273" t="s">
        <v>334</v>
      </c>
      <c r="M1273" t="s">
        <v>404</v>
      </c>
      <c r="N1273" t="s">
        <v>405</v>
      </c>
      <c r="O1273" t="s">
        <v>133</v>
      </c>
      <c r="P1273" t="s">
        <v>406</v>
      </c>
      <c r="Q1273" t="s">
        <v>55</v>
      </c>
      <c r="R1273" t="s">
        <v>410</v>
      </c>
      <c r="S1273" t="s">
        <v>42</v>
      </c>
      <c r="T1273" t="s">
        <v>43</v>
      </c>
      <c r="U1273" t="s">
        <v>5861</v>
      </c>
      <c r="V1273">
        <v>30495000</v>
      </c>
      <c r="W1273">
        <v>0</v>
      </c>
      <c r="Y1273">
        <v>0</v>
      </c>
      <c r="Z1273">
        <v>0</v>
      </c>
      <c r="AA1273">
        <v>0</v>
      </c>
      <c r="AB1273">
        <v>30495000</v>
      </c>
      <c r="AC1273" t="s">
        <v>5848</v>
      </c>
      <c r="AD1273" t="s">
        <v>5849</v>
      </c>
      <c r="AE1273" t="s">
        <v>5862</v>
      </c>
      <c r="AF1273" t="s">
        <v>5863</v>
      </c>
      <c r="AG1273" t="s">
        <v>136</v>
      </c>
      <c r="AJ1273" t="s">
        <v>1311</v>
      </c>
      <c r="AK1273" t="s">
        <v>1312</v>
      </c>
      <c r="AL1273" t="s">
        <v>1313</v>
      </c>
      <c r="AM1273" t="s">
        <v>1314</v>
      </c>
    </row>
    <row r="1274" spans="1:39" x14ac:dyDescent="0.3">
      <c r="A1274" t="s">
        <v>24</v>
      </c>
      <c r="B1274" t="s">
        <v>25</v>
      </c>
      <c r="C1274" t="s">
        <v>26</v>
      </c>
      <c r="D1274" t="s">
        <v>27</v>
      </c>
      <c r="E1274" t="s">
        <v>28</v>
      </c>
      <c r="F1274" t="s">
        <v>29</v>
      </c>
      <c r="G1274" t="s">
        <v>115</v>
      </c>
      <c r="H1274" t="s">
        <v>116</v>
      </c>
      <c r="I1274" t="s">
        <v>117</v>
      </c>
      <c r="J1274" t="s">
        <v>118</v>
      </c>
      <c r="K1274" t="s">
        <v>333</v>
      </c>
      <c r="L1274" t="s">
        <v>334</v>
      </c>
      <c r="M1274" t="s">
        <v>404</v>
      </c>
      <c r="N1274" t="s">
        <v>405</v>
      </c>
      <c r="O1274" t="s">
        <v>133</v>
      </c>
      <c r="P1274" t="s">
        <v>406</v>
      </c>
      <c r="Q1274" t="s">
        <v>55</v>
      </c>
      <c r="R1274" t="s">
        <v>410</v>
      </c>
      <c r="S1274" t="s">
        <v>45</v>
      </c>
      <c r="T1274" t="s">
        <v>46</v>
      </c>
      <c r="U1274" t="s">
        <v>5864</v>
      </c>
      <c r="V1274">
        <v>4000000</v>
      </c>
      <c r="W1274">
        <v>0</v>
      </c>
      <c r="Y1274">
        <v>0</v>
      </c>
      <c r="Z1274">
        <v>0</v>
      </c>
      <c r="AA1274">
        <v>0</v>
      </c>
      <c r="AB1274">
        <v>4000000</v>
      </c>
      <c r="AC1274" t="s">
        <v>5848</v>
      </c>
      <c r="AD1274" t="s">
        <v>5865</v>
      </c>
      <c r="AE1274" t="s">
        <v>5866</v>
      </c>
      <c r="AF1274" t="s">
        <v>5867</v>
      </c>
      <c r="AG1274" t="s">
        <v>136</v>
      </c>
      <c r="AJ1274" t="s">
        <v>1311</v>
      </c>
      <c r="AK1274" t="s">
        <v>1312</v>
      </c>
      <c r="AL1274" t="s">
        <v>1331</v>
      </c>
      <c r="AM1274" t="s">
        <v>1314</v>
      </c>
    </row>
    <row r="1275" spans="1:39" x14ac:dyDescent="0.3">
      <c r="A1275" t="s">
        <v>24</v>
      </c>
      <c r="B1275" t="s">
        <v>25</v>
      </c>
      <c r="C1275" t="s">
        <v>26</v>
      </c>
      <c r="D1275" t="s">
        <v>27</v>
      </c>
      <c r="E1275" t="s">
        <v>28</v>
      </c>
      <c r="F1275" t="s">
        <v>29</v>
      </c>
      <c r="G1275" t="s">
        <v>115</v>
      </c>
      <c r="H1275" t="s">
        <v>116</v>
      </c>
      <c r="I1275" t="s">
        <v>117</v>
      </c>
      <c r="J1275" t="s">
        <v>118</v>
      </c>
      <c r="K1275" t="s">
        <v>333</v>
      </c>
      <c r="L1275" t="s">
        <v>334</v>
      </c>
      <c r="M1275" t="s">
        <v>404</v>
      </c>
      <c r="N1275" t="s">
        <v>405</v>
      </c>
      <c r="O1275" t="s">
        <v>133</v>
      </c>
      <c r="P1275" t="s">
        <v>406</v>
      </c>
      <c r="Q1275" t="s">
        <v>55</v>
      </c>
      <c r="R1275" t="s">
        <v>410</v>
      </c>
      <c r="S1275" t="s">
        <v>45</v>
      </c>
      <c r="T1275" t="s">
        <v>46</v>
      </c>
      <c r="U1275" t="s">
        <v>5868</v>
      </c>
      <c r="V1275">
        <v>8100000</v>
      </c>
      <c r="W1275">
        <v>0</v>
      </c>
      <c r="Y1275">
        <v>0</v>
      </c>
      <c r="Z1275">
        <v>0</v>
      </c>
      <c r="AA1275">
        <v>0</v>
      </c>
      <c r="AB1275">
        <v>8100000</v>
      </c>
      <c r="AC1275" t="s">
        <v>5848</v>
      </c>
      <c r="AD1275" t="s">
        <v>5865</v>
      </c>
      <c r="AE1275" t="s">
        <v>5869</v>
      </c>
      <c r="AF1275" t="s">
        <v>5870</v>
      </c>
      <c r="AG1275" t="s">
        <v>136</v>
      </c>
      <c r="AJ1275" t="s">
        <v>1311</v>
      </c>
      <c r="AK1275" t="s">
        <v>1312</v>
      </c>
      <c r="AL1275" t="s">
        <v>1331</v>
      </c>
      <c r="AM1275" t="s">
        <v>1314</v>
      </c>
    </row>
    <row r="1276" spans="1:39" x14ac:dyDescent="0.3">
      <c r="A1276" t="s">
        <v>24</v>
      </c>
      <c r="B1276" t="s">
        <v>25</v>
      </c>
      <c r="C1276" t="s">
        <v>26</v>
      </c>
      <c r="D1276" t="s">
        <v>27</v>
      </c>
      <c r="E1276" t="s">
        <v>28</v>
      </c>
      <c r="F1276" t="s">
        <v>29</v>
      </c>
      <c r="G1276" t="s">
        <v>115</v>
      </c>
      <c r="H1276" t="s">
        <v>116</v>
      </c>
      <c r="I1276" t="s">
        <v>117</v>
      </c>
      <c r="J1276" t="s">
        <v>118</v>
      </c>
      <c r="K1276" t="s">
        <v>333</v>
      </c>
      <c r="L1276" t="s">
        <v>334</v>
      </c>
      <c r="M1276" t="s">
        <v>404</v>
      </c>
      <c r="N1276" t="s">
        <v>405</v>
      </c>
      <c r="O1276" t="s">
        <v>133</v>
      </c>
      <c r="P1276" t="s">
        <v>406</v>
      </c>
      <c r="Q1276" t="s">
        <v>55</v>
      </c>
      <c r="R1276" t="s">
        <v>410</v>
      </c>
      <c r="S1276" t="s">
        <v>49</v>
      </c>
      <c r="T1276" t="s">
        <v>50</v>
      </c>
      <c r="U1276" t="s">
        <v>5871</v>
      </c>
      <c r="V1276">
        <v>155800000</v>
      </c>
      <c r="W1276">
        <v>0</v>
      </c>
      <c r="Y1276">
        <v>0</v>
      </c>
      <c r="Z1276">
        <v>0</v>
      </c>
      <c r="AA1276">
        <v>0</v>
      </c>
      <c r="AB1276">
        <v>155800000</v>
      </c>
      <c r="AC1276" t="s">
        <v>5848</v>
      </c>
      <c r="AD1276" t="s">
        <v>5872</v>
      </c>
      <c r="AE1276" t="s">
        <v>5873</v>
      </c>
      <c r="AF1276" t="s">
        <v>5874</v>
      </c>
      <c r="AG1276" t="s">
        <v>136</v>
      </c>
      <c r="AJ1276" t="s">
        <v>1311</v>
      </c>
      <c r="AK1276" t="s">
        <v>1312</v>
      </c>
      <c r="AL1276" t="s">
        <v>1336</v>
      </c>
      <c r="AM1276" t="s">
        <v>1314</v>
      </c>
    </row>
    <row r="1277" spans="1:39" x14ac:dyDescent="0.3">
      <c r="A1277" t="s">
        <v>24</v>
      </c>
      <c r="B1277" t="s">
        <v>25</v>
      </c>
      <c r="C1277" t="s">
        <v>26</v>
      </c>
      <c r="D1277" t="s">
        <v>27</v>
      </c>
      <c r="E1277" t="s">
        <v>28</v>
      </c>
      <c r="F1277" t="s">
        <v>29</v>
      </c>
      <c r="G1277" t="s">
        <v>115</v>
      </c>
      <c r="H1277" t="s">
        <v>116</v>
      </c>
      <c r="I1277" t="s">
        <v>117</v>
      </c>
      <c r="J1277" t="s">
        <v>118</v>
      </c>
      <c r="K1277" t="s">
        <v>333</v>
      </c>
      <c r="L1277" t="s">
        <v>334</v>
      </c>
      <c r="M1277" t="s">
        <v>404</v>
      </c>
      <c r="N1277" t="s">
        <v>405</v>
      </c>
      <c r="O1277" t="s">
        <v>133</v>
      </c>
      <c r="P1277" t="s">
        <v>406</v>
      </c>
      <c r="Q1277" t="s">
        <v>55</v>
      </c>
      <c r="R1277" t="s">
        <v>410</v>
      </c>
      <c r="S1277" t="s">
        <v>49</v>
      </c>
      <c r="T1277" t="s">
        <v>50</v>
      </c>
      <c r="U1277" t="s">
        <v>5875</v>
      </c>
      <c r="V1277">
        <v>42750000</v>
      </c>
      <c r="W1277">
        <v>0</v>
      </c>
      <c r="Y1277">
        <v>0</v>
      </c>
      <c r="Z1277">
        <v>0</v>
      </c>
      <c r="AA1277">
        <v>0</v>
      </c>
      <c r="AB1277">
        <v>42750000</v>
      </c>
      <c r="AC1277" t="s">
        <v>5848</v>
      </c>
      <c r="AD1277" t="s">
        <v>5872</v>
      </c>
      <c r="AE1277" t="s">
        <v>5876</v>
      </c>
      <c r="AF1277" t="s">
        <v>5877</v>
      </c>
      <c r="AG1277" t="s">
        <v>136</v>
      </c>
      <c r="AJ1277" t="s">
        <v>1311</v>
      </c>
      <c r="AK1277" t="s">
        <v>1312</v>
      </c>
      <c r="AL1277" t="s">
        <v>1336</v>
      </c>
      <c r="AM1277" t="s">
        <v>1314</v>
      </c>
    </row>
    <row r="1278" spans="1:39" x14ac:dyDescent="0.3">
      <c r="A1278" t="s">
        <v>24</v>
      </c>
      <c r="B1278" t="s">
        <v>25</v>
      </c>
      <c r="C1278" t="s">
        <v>26</v>
      </c>
      <c r="D1278" t="s">
        <v>27</v>
      </c>
      <c r="E1278" t="s">
        <v>28</v>
      </c>
      <c r="F1278" t="s">
        <v>29</v>
      </c>
      <c r="G1278" t="s">
        <v>115</v>
      </c>
      <c r="H1278" t="s">
        <v>116</v>
      </c>
      <c r="I1278" t="s">
        <v>117</v>
      </c>
      <c r="J1278" t="s">
        <v>118</v>
      </c>
      <c r="K1278" t="s">
        <v>333</v>
      </c>
      <c r="L1278" t="s">
        <v>334</v>
      </c>
      <c r="M1278" t="s">
        <v>404</v>
      </c>
      <c r="N1278" t="s">
        <v>405</v>
      </c>
      <c r="O1278" t="s">
        <v>133</v>
      </c>
      <c r="P1278" t="s">
        <v>406</v>
      </c>
      <c r="Q1278" t="s">
        <v>55</v>
      </c>
      <c r="R1278" t="s">
        <v>410</v>
      </c>
      <c r="S1278" t="s">
        <v>49</v>
      </c>
      <c r="T1278" t="s">
        <v>50</v>
      </c>
      <c r="U1278" t="s">
        <v>5878</v>
      </c>
      <c r="V1278">
        <v>7500000</v>
      </c>
      <c r="W1278">
        <v>0</v>
      </c>
      <c r="Y1278">
        <v>0</v>
      </c>
      <c r="Z1278">
        <v>0</v>
      </c>
      <c r="AA1278">
        <v>0</v>
      </c>
      <c r="AB1278">
        <v>7500000</v>
      </c>
      <c r="AC1278" t="s">
        <v>5848</v>
      </c>
      <c r="AD1278" t="s">
        <v>5872</v>
      </c>
      <c r="AE1278" t="s">
        <v>5879</v>
      </c>
      <c r="AF1278" t="s">
        <v>5880</v>
      </c>
      <c r="AG1278" t="s">
        <v>136</v>
      </c>
      <c r="AJ1278" t="s">
        <v>1311</v>
      </c>
      <c r="AK1278" t="s">
        <v>1312</v>
      </c>
      <c r="AL1278" t="s">
        <v>1336</v>
      </c>
      <c r="AM1278" t="s">
        <v>1314</v>
      </c>
    </row>
    <row r="1279" spans="1:39" x14ac:dyDescent="0.3">
      <c r="A1279" t="s">
        <v>24</v>
      </c>
      <c r="B1279" t="s">
        <v>25</v>
      </c>
      <c r="C1279" t="s">
        <v>26</v>
      </c>
      <c r="D1279" t="s">
        <v>27</v>
      </c>
      <c r="E1279" t="s">
        <v>28</v>
      </c>
      <c r="F1279" t="s">
        <v>29</v>
      </c>
      <c r="G1279" t="s">
        <v>115</v>
      </c>
      <c r="H1279" t="s">
        <v>116</v>
      </c>
      <c r="I1279" t="s">
        <v>117</v>
      </c>
      <c r="J1279" t="s">
        <v>118</v>
      </c>
      <c r="K1279" t="s">
        <v>411</v>
      </c>
      <c r="L1279" t="s">
        <v>412</v>
      </c>
      <c r="M1279" t="s">
        <v>36</v>
      </c>
      <c r="N1279" t="s">
        <v>413</v>
      </c>
      <c r="O1279" t="s">
        <v>133</v>
      </c>
      <c r="P1279" t="s">
        <v>414</v>
      </c>
      <c r="Q1279" t="s">
        <v>40</v>
      </c>
      <c r="R1279" t="s">
        <v>415</v>
      </c>
      <c r="S1279" t="s">
        <v>57</v>
      </c>
      <c r="T1279" t="s">
        <v>58</v>
      </c>
      <c r="U1279" t="s">
        <v>5881</v>
      </c>
      <c r="V1279">
        <v>501000000</v>
      </c>
      <c r="W1279">
        <v>0</v>
      </c>
      <c r="Y1279">
        <v>0</v>
      </c>
      <c r="Z1279">
        <v>0</v>
      </c>
      <c r="AA1279">
        <v>0</v>
      </c>
      <c r="AB1279">
        <v>501000000</v>
      </c>
      <c r="AC1279" t="s">
        <v>5882</v>
      </c>
      <c r="AD1279" t="s">
        <v>5883</v>
      </c>
      <c r="AE1279" t="s">
        <v>5884</v>
      </c>
      <c r="AF1279" t="s">
        <v>5885</v>
      </c>
      <c r="AG1279" t="s">
        <v>136</v>
      </c>
      <c r="AJ1279" t="s">
        <v>1311</v>
      </c>
      <c r="AK1279" t="s">
        <v>1312</v>
      </c>
      <c r="AL1279" t="s">
        <v>1331</v>
      </c>
      <c r="AM1279" t="s">
        <v>1314</v>
      </c>
    </row>
    <row r="1280" spans="1:39" x14ac:dyDescent="0.3">
      <c r="A1280" t="s">
        <v>24</v>
      </c>
      <c r="B1280" t="s">
        <v>25</v>
      </c>
      <c r="C1280" t="s">
        <v>26</v>
      </c>
      <c r="D1280" t="s">
        <v>27</v>
      </c>
      <c r="E1280" t="s">
        <v>28</v>
      </c>
      <c r="F1280" t="s">
        <v>29</v>
      </c>
      <c r="G1280" t="s">
        <v>115</v>
      </c>
      <c r="H1280" t="s">
        <v>116</v>
      </c>
      <c r="I1280" t="s">
        <v>416</v>
      </c>
      <c r="J1280" t="s">
        <v>417</v>
      </c>
      <c r="K1280" t="s">
        <v>320</v>
      </c>
      <c r="L1280" t="s">
        <v>418</v>
      </c>
      <c r="M1280" t="s">
        <v>419</v>
      </c>
      <c r="N1280" t="s">
        <v>420</v>
      </c>
      <c r="O1280" t="s">
        <v>122</v>
      </c>
      <c r="P1280" t="s">
        <v>421</v>
      </c>
      <c r="Q1280" t="s">
        <v>40</v>
      </c>
      <c r="R1280" t="s">
        <v>422</v>
      </c>
      <c r="S1280" t="s">
        <v>42</v>
      </c>
      <c r="T1280" t="s">
        <v>43</v>
      </c>
      <c r="U1280" t="s">
        <v>5886</v>
      </c>
      <c r="V1280">
        <v>28000000</v>
      </c>
      <c r="W1280">
        <v>0</v>
      </c>
      <c r="Y1280">
        <v>0</v>
      </c>
      <c r="Z1280">
        <v>0</v>
      </c>
      <c r="AA1280">
        <v>0</v>
      </c>
      <c r="AB1280">
        <v>28000000</v>
      </c>
      <c r="AC1280" t="s">
        <v>5887</v>
      </c>
      <c r="AD1280" t="s">
        <v>5888</v>
      </c>
      <c r="AE1280" t="s">
        <v>5889</v>
      </c>
      <c r="AF1280" t="s">
        <v>5890</v>
      </c>
      <c r="AG1280" t="s">
        <v>98</v>
      </c>
      <c r="AH1280" t="s">
        <v>168</v>
      </c>
      <c r="AI1280" t="s">
        <v>169</v>
      </c>
      <c r="AJ1280" t="s">
        <v>1311</v>
      </c>
      <c r="AK1280" t="s">
        <v>1312</v>
      </c>
      <c r="AL1280" t="s">
        <v>1313</v>
      </c>
      <c r="AM1280" t="s">
        <v>1314</v>
      </c>
    </row>
    <row r="1281" spans="1:39" x14ac:dyDescent="0.3">
      <c r="A1281" t="s">
        <v>24</v>
      </c>
      <c r="B1281" t="s">
        <v>25</v>
      </c>
      <c r="C1281" t="s">
        <v>26</v>
      </c>
      <c r="D1281" t="s">
        <v>27</v>
      </c>
      <c r="E1281" t="s">
        <v>28</v>
      </c>
      <c r="F1281" t="s">
        <v>29</v>
      </c>
      <c r="G1281" t="s">
        <v>115</v>
      </c>
      <c r="H1281" t="s">
        <v>116</v>
      </c>
      <c r="I1281" t="s">
        <v>416</v>
      </c>
      <c r="J1281" t="s">
        <v>417</v>
      </c>
      <c r="K1281" t="s">
        <v>320</v>
      </c>
      <c r="L1281" t="s">
        <v>418</v>
      </c>
      <c r="M1281" t="s">
        <v>419</v>
      </c>
      <c r="N1281" t="s">
        <v>420</v>
      </c>
      <c r="O1281" t="s">
        <v>122</v>
      </c>
      <c r="P1281" t="s">
        <v>421</v>
      </c>
      <c r="Q1281" t="s">
        <v>40</v>
      </c>
      <c r="R1281" t="s">
        <v>422</v>
      </c>
      <c r="S1281" t="s">
        <v>42</v>
      </c>
      <c r="T1281" t="s">
        <v>43</v>
      </c>
      <c r="U1281" t="s">
        <v>5891</v>
      </c>
      <c r="V1281">
        <v>12000000</v>
      </c>
      <c r="W1281">
        <v>0</v>
      </c>
      <c r="Y1281">
        <v>0</v>
      </c>
      <c r="Z1281">
        <v>0</v>
      </c>
      <c r="AA1281">
        <v>0</v>
      </c>
      <c r="AB1281">
        <v>12000000</v>
      </c>
      <c r="AC1281" t="s">
        <v>5887</v>
      </c>
      <c r="AD1281" t="s">
        <v>5888</v>
      </c>
      <c r="AE1281" t="s">
        <v>5892</v>
      </c>
      <c r="AF1281" t="s">
        <v>5893</v>
      </c>
      <c r="AG1281" t="s">
        <v>98</v>
      </c>
      <c r="AH1281" t="s">
        <v>168</v>
      </c>
      <c r="AI1281" t="s">
        <v>169</v>
      </c>
      <c r="AJ1281" t="s">
        <v>1311</v>
      </c>
      <c r="AK1281" t="s">
        <v>1312</v>
      </c>
      <c r="AL1281" t="s">
        <v>1313</v>
      </c>
      <c r="AM1281" t="s">
        <v>1314</v>
      </c>
    </row>
    <row r="1282" spans="1:39" x14ac:dyDescent="0.3">
      <c r="A1282" t="s">
        <v>24</v>
      </c>
      <c r="B1282" t="s">
        <v>25</v>
      </c>
      <c r="C1282" t="s">
        <v>26</v>
      </c>
      <c r="D1282" t="s">
        <v>27</v>
      </c>
      <c r="E1282" t="s">
        <v>28</v>
      </c>
      <c r="F1282" t="s">
        <v>29</v>
      </c>
      <c r="G1282" t="s">
        <v>115</v>
      </c>
      <c r="H1282" t="s">
        <v>116</v>
      </c>
      <c r="I1282" t="s">
        <v>416</v>
      </c>
      <c r="J1282" t="s">
        <v>417</v>
      </c>
      <c r="K1282" t="s">
        <v>320</v>
      </c>
      <c r="L1282" t="s">
        <v>418</v>
      </c>
      <c r="M1282" t="s">
        <v>419</v>
      </c>
      <c r="N1282" t="s">
        <v>420</v>
      </c>
      <c r="O1282" t="s">
        <v>122</v>
      </c>
      <c r="P1282" t="s">
        <v>421</v>
      </c>
      <c r="Q1282" t="s">
        <v>40</v>
      </c>
      <c r="R1282" t="s">
        <v>422</v>
      </c>
      <c r="S1282" t="s">
        <v>42</v>
      </c>
      <c r="T1282" t="s">
        <v>43</v>
      </c>
      <c r="U1282" t="s">
        <v>5894</v>
      </c>
      <c r="V1282">
        <v>12000000</v>
      </c>
      <c r="W1282">
        <v>0</v>
      </c>
      <c r="Y1282">
        <v>0</v>
      </c>
      <c r="Z1282">
        <v>0</v>
      </c>
      <c r="AA1282">
        <v>0</v>
      </c>
      <c r="AB1282">
        <v>12000000</v>
      </c>
      <c r="AC1282" t="s">
        <v>5887</v>
      </c>
      <c r="AD1282" t="s">
        <v>5888</v>
      </c>
      <c r="AE1282" t="s">
        <v>5895</v>
      </c>
      <c r="AF1282" t="s">
        <v>5896</v>
      </c>
      <c r="AG1282" t="s">
        <v>98</v>
      </c>
      <c r="AH1282" t="s">
        <v>168</v>
      </c>
      <c r="AI1282" t="s">
        <v>169</v>
      </c>
      <c r="AJ1282" t="s">
        <v>1311</v>
      </c>
      <c r="AK1282" t="s">
        <v>1312</v>
      </c>
      <c r="AL1282" t="s">
        <v>1313</v>
      </c>
      <c r="AM1282" t="s">
        <v>1314</v>
      </c>
    </row>
    <row r="1283" spans="1:39" x14ac:dyDescent="0.3">
      <c r="A1283" t="s">
        <v>24</v>
      </c>
      <c r="B1283" t="s">
        <v>25</v>
      </c>
      <c r="C1283" t="s">
        <v>26</v>
      </c>
      <c r="D1283" t="s">
        <v>27</v>
      </c>
      <c r="E1283" t="s">
        <v>28</v>
      </c>
      <c r="F1283" t="s">
        <v>29</v>
      </c>
      <c r="G1283" t="s">
        <v>115</v>
      </c>
      <c r="H1283" t="s">
        <v>116</v>
      </c>
      <c r="I1283" t="s">
        <v>416</v>
      </c>
      <c r="J1283" t="s">
        <v>417</v>
      </c>
      <c r="K1283" t="s">
        <v>320</v>
      </c>
      <c r="L1283" t="s">
        <v>418</v>
      </c>
      <c r="M1283" t="s">
        <v>419</v>
      </c>
      <c r="N1283" t="s">
        <v>420</v>
      </c>
      <c r="O1283" t="s">
        <v>122</v>
      </c>
      <c r="P1283" t="s">
        <v>421</v>
      </c>
      <c r="Q1283" t="s">
        <v>40</v>
      </c>
      <c r="R1283" t="s">
        <v>422</v>
      </c>
      <c r="S1283" t="s">
        <v>42</v>
      </c>
      <c r="T1283" t="s">
        <v>43</v>
      </c>
      <c r="U1283" t="s">
        <v>5897</v>
      </c>
      <c r="V1283">
        <v>8000000</v>
      </c>
      <c r="W1283">
        <v>0</v>
      </c>
      <c r="Y1283">
        <v>0</v>
      </c>
      <c r="Z1283">
        <v>0</v>
      </c>
      <c r="AA1283">
        <v>0</v>
      </c>
      <c r="AB1283">
        <v>8000000</v>
      </c>
      <c r="AC1283" t="s">
        <v>5887</v>
      </c>
      <c r="AD1283" t="s">
        <v>5888</v>
      </c>
      <c r="AE1283" t="s">
        <v>5898</v>
      </c>
      <c r="AF1283" t="s">
        <v>5899</v>
      </c>
      <c r="AG1283" t="s">
        <v>98</v>
      </c>
      <c r="AH1283" t="s">
        <v>168</v>
      </c>
      <c r="AI1283" t="s">
        <v>169</v>
      </c>
      <c r="AJ1283" t="s">
        <v>1311</v>
      </c>
      <c r="AK1283" t="s">
        <v>1312</v>
      </c>
      <c r="AL1283" t="s">
        <v>1313</v>
      </c>
      <c r="AM1283" t="s">
        <v>1314</v>
      </c>
    </row>
    <row r="1284" spans="1:39" x14ac:dyDescent="0.3">
      <c r="A1284" t="s">
        <v>24</v>
      </c>
      <c r="B1284" t="s">
        <v>25</v>
      </c>
      <c r="C1284" t="s">
        <v>26</v>
      </c>
      <c r="D1284" t="s">
        <v>27</v>
      </c>
      <c r="E1284" t="s">
        <v>28</v>
      </c>
      <c r="F1284" t="s">
        <v>29</v>
      </c>
      <c r="G1284" t="s">
        <v>115</v>
      </c>
      <c r="H1284" t="s">
        <v>116</v>
      </c>
      <c r="I1284" t="s">
        <v>416</v>
      </c>
      <c r="J1284" t="s">
        <v>417</v>
      </c>
      <c r="K1284" t="s">
        <v>320</v>
      </c>
      <c r="L1284" t="s">
        <v>418</v>
      </c>
      <c r="M1284" t="s">
        <v>419</v>
      </c>
      <c r="N1284" t="s">
        <v>420</v>
      </c>
      <c r="O1284" t="s">
        <v>122</v>
      </c>
      <c r="P1284" t="s">
        <v>421</v>
      </c>
      <c r="Q1284" t="s">
        <v>40</v>
      </c>
      <c r="R1284" t="s">
        <v>422</v>
      </c>
      <c r="S1284" t="s">
        <v>42</v>
      </c>
      <c r="T1284" t="s">
        <v>43</v>
      </c>
      <c r="U1284" t="s">
        <v>5900</v>
      </c>
      <c r="V1284">
        <v>33600000</v>
      </c>
      <c r="W1284">
        <v>0</v>
      </c>
      <c r="Y1284">
        <v>0</v>
      </c>
      <c r="Z1284">
        <v>0</v>
      </c>
      <c r="AA1284">
        <v>0</v>
      </c>
      <c r="AB1284">
        <v>33600000</v>
      </c>
      <c r="AC1284" t="s">
        <v>5887</v>
      </c>
      <c r="AD1284" t="s">
        <v>5888</v>
      </c>
      <c r="AE1284" t="s">
        <v>5901</v>
      </c>
      <c r="AF1284" t="s">
        <v>5902</v>
      </c>
      <c r="AG1284" t="s">
        <v>98</v>
      </c>
      <c r="AH1284" t="s">
        <v>168</v>
      </c>
      <c r="AI1284" t="s">
        <v>169</v>
      </c>
      <c r="AJ1284" t="s">
        <v>1311</v>
      </c>
      <c r="AK1284" t="s">
        <v>1312</v>
      </c>
      <c r="AL1284" t="s">
        <v>1313</v>
      </c>
      <c r="AM1284" t="s">
        <v>1314</v>
      </c>
    </row>
    <row r="1285" spans="1:39" x14ac:dyDescent="0.3">
      <c r="A1285" t="s">
        <v>24</v>
      </c>
      <c r="B1285" t="s">
        <v>25</v>
      </c>
      <c r="C1285" t="s">
        <v>26</v>
      </c>
      <c r="D1285" t="s">
        <v>27</v>
      </c>
      <c r="E1285" t="s">
        <v>28</v>
      </c>
      <c r="F1285" t="s">
        <v>29</v>
      </c>
      <c r="G1285" t="s">
        <v>115</v>
      </c>
      <c r="H1285" t="s">
        <v>116</v>
      </c>
      <c r="I1285" t="s">
        <v>416</v>
      </c>
      <c r="J1285" t="s">
        <v>417</v>
      </c>
      <c r="K1285" t="s">
        <v>320</v>
      </c>
      <c r="L1285" t="s">
        <v>418</v>
      </c>
      <c r="M1285" t="s">
        <v>419</v>
      </c>
      <c r="N1285" t="s">
        <v>420</v>
      </c>
      <c r="O1285" t="s">
        <v>122</v>
      </c>
      <c r="P1285" t="s">
        <v>421</v>
      </c>
      <c r="Q1285" t="s">
        <v>40</v>
      </c>
      <c r="R1285" t="s">
        <v>422</v>
      </c>
      <c r="S1285" t="s">
        <v>42</v>
      </c>
      <c r="T1285" t="s">
        <v>43</v>
      </c>
      <c r="U1285" t="s">
        <v>5903</v>
      </c>
      <c r="V1285">
        <v>36000000</v>
      </c>
      <c r="W1285">
        <v>0</v>
      </c>
      <c r="Y1285">
        <v>0</v>
      </c>
      <c r="Z1285">
        <v>0</v>
      </c>
      <c r="AA1285">
        <v>0</v>
      </c>
      <c r="AB1285">
        <v>36000000</v>
      </c>
      <c r="AC1285" t="s">
        <v>5887</v>
      </c>
      <c r="AD1285" t="s">
        <v>5888</v>
      </c>
      <c r="AE1285" t="s">
        <v>5904</v>
      </c>
      <c r="AF1285" t="s">
        <v>5905</v>
      </c>
      <c r="AG1285" t="s">
        <v>98</v>
      </c>
      <c r="AH1285" t="s">
        <v>168</v>
      </c>
      <c r="AI1285" t="s">
        <v>169</v>
      </c>
      <c r="AJ1285" t="s">
        <v>1311</v>
      </c>
      <c r="AK1285" t="s">
        <v>1312</v>
      </c>
      <c r="AL1285" t="s">
        <v>1313</v>
      </c>
      <c r="AM1285" t="s">
        <v>1314</v>
      </c>
    </row>
    <row r="1286" spans="1:39" x14ac:dyDescent="0.3">
      <c r="A1286" t="s">
        <v>24</v>
      </c>
      <c r="B1286" t="s">
        <v>25</v>
      </c>
      <c r="C1286" t="s">
        <v>26</v>
      </c>
      <c r="D1286" t="s">
        <v>27</v>
      </c>
      <c r="E1286" t="s">
        <v>28</v>
      </c>
      <c r="F1286" t="s">
        <v>29</v>
      </c>
      <c r="G1286" t="s">
        <v>115</v>
      </c>
      <c r="H1286" t="s">
        <v>116</v>
      </c>
      <c r="I1286" t="s">
        <v>416</v>
      </c>
      <c r="J1286" t="s">
        <v>417</v>
      </c>
      <c r="K1286" t="s">
        <v>320</v>
      </c>
      <c r="L1286" t="s">
        <v>418</v>
      </c>
      <c r="M1286" t="s">
        <v>419</v>
      </c>
      <c r="N1286" t="s">
        <v>420</v>
      </c>
      <c r="O1286" t="s">
        <v>122</v>
      </c>
      <c r="P1286" t="s">
        <v>421</v>
      </c>
      <c r="Q1286" t="s">
        <v>40</v>
      </c>
      <c r="R1286" t="s">
        <v>422</v>
      </c>
      <c r="S1286" t="s">
        <v>83</v>
      </c>
      <c r="T1286" t="s">
        <v>84</v>
      </c>
      <c r="U1286" t="s">
        <v>5906</v>
      </c>
      <c r="V1286">
        <v>2071977000</v>
      </c>
      <c r="W1286">
        <v>0</v>
      </c>
      <c r="Y1286">
        <v>0</v>
      </c>
      <c r="Z1286">
        <v>0</v>
      </c>
      <c r="AA1286">
        <v>0</v>
      </c>
      <c r="AB1286">
        <v>2071977000</v>
      </c>
      <c r="AC1286" t="s">
        <v>5887</v>
      </c>
      <c r="AD1286" t="s">
        <v>5907</v>
      </c>
      <c r="AE1286" t="s">
        <v>5908</v>
      </c>
      <c r="AF1286" t="s">
        <v>5909</v>
      </c>
      <c r="AG1286" t="s">
        <v>98</v>
      </c>
      <c r="AH1286" t="s">
        <v>168</v>
      </c>
      <c r="AI1286" t="s">
        <v>169</v>
      </c>
      <c r="AJ1286" t="s">
        <v>1311</v>
      </c>
      <c r="AK1286" t="s">
        <v>1312</v>
      </c>
      <c r="AL1286" t="s">
        <v>1485</v>
      </c>
      <c r="AM1286" t="s">
        <v>1314</v>
      </c>
    </row>
    <row r="1287" spans="1:39" x14ac:dyDescent="0.3">
      <c r="A1287" t="s">
        <v>24</v>
      </c>
      <c r="B1287" t="s">
        <v>25</v>
      </c>
      <c r="C1287" t="s">
        <v>26</v>
      </c>
      <c r="D1287" t="s">
        <v>27</v>
      </c>
      <c r="E1287" t="s">
        <v>28</v>
      </c>
      <c r="F1287" t="s">
        <v>29</v>
      </c>
      <c r="G1287" t="s">
        <v>115</v>
      </c>
      <c r="H1287" t="s">
        <v>116</v>
      </c>
      <c r="I1287" t="s">
        <v>416</v>
      </c>
      <c r="J1287" t="s">
        <v>417</v>
      </c>
      <c r="K1287" t="s">
        <v>320</v>
      </c>
      <c r="L1287" t="s">
        <v>418</v>
      </c>
      <c r="M1287" t="s">
        <v>419</v>
      </c>
      <c r="N1287" t="s">
        <v>420</v>
      </c>
      <c r="O1287" t="s">
        <v>122</v>
      </c>
      <c r="P1287" t="s">
        <v>421</v>
      </c>
      <c r="Q1287" t="s">
        <v>40</v>
      </c>
      <c r="R1287" t="s">
        <v>422</v>
      </c>
      <c r="S1287" t="s">
        <v>83</v>
      </c>
      <c r="T1287" t="s">
        <v>84</v>
      </c>
      <c r="U1287" t="s">
        <v>5910</v>
      </c>
      <c r="V1287">
        <v>250000</v>
      </c>
      <c r="W1287">
        <v>0</v>
      </c>
      <c r="Y1287">
        <v>0</v>
      </c>
      <c r="Z1287">
        <v>0</v>
      </c>
      <c r="AA1287">
        <v>0</v>
      </c>
      <c r="AB1287">
        <v>250000</v>
      </c>
      <c r="AC1287" t="s">
        <v>5887</v>
      </c>
      <c r="AD1287" t="s">
        <v>5907</v>
      </c>
      <c r="AE1287" t="s">
        <v>5911</v>
      </c>
      <c r="AF1287" t="s">
        <v>5912</v>
      </c>
      <c r="AG1287" t="s">
        <v>98</v>
      </c>
      <c r="AH1287" t="s">
        <v>168</v>
      </c>
      <c r="AI1287" t="s">
        <v>169</v>
      </c>
      <c r="AJ1287" t="s">
        <v>1311</v>
      </c>
      <c r="AK1287" t="s">
        <v>1312</v>
      </c>
      <c r="AL1287" t="s">
        <v>1485</v>
      </c>
      <c r="AM1287" t="s">
        <v>1314</v>
      </c>
    </row>
    <row r="1288" spans="1:39" x14ac:dyDescent="0.3">
      <c r="A1288" t="s">
        <v>24</v>
      </c>
      <c r="B1288" t="s">
        <v>25</v>
      </c>
      <c r="C1288" t="s">
        <v>26</v>
      </c>
      <c r="D1288" t="s">
        <v>27</v>
      </c>
      <c r="E1288" t="s">
        <v>28</v>
      </c>
      <c r="F1288" t="s">
        <v>29</v>
      </c>
      <c r="G1288" t="s">
        <v>115</v>
      </c>
      <c r="H1288" t="s">
        <v>116</v>
      </c>
      <c r="I1288" t="s">
        <v>416</v>
      </c>
      <c r="J1288" t="s">
        <v>417</v>
      </c>
      <c r="K1288" t="s">
        <v>320</v>
      </c>
      <c r="L1288" t="s">
        <v>418</v>
      </c>
      <c r="M1288" t="s">
        <v>419</v>
      </c>
      <c r="N1288" t="s">
        <v>420</v>
      </c>
      <c r="O1288" t="s">
        <v>122</v>
      </c>
      <c r="P1288" t="s">
        <v>421</v>
      </c>
      <c r="Q1288" t="s">
        <v>40</v>
      </c>
      <c r="R1288" t="s">
        <v>422</v>
      </c>
      <c r="S1288" t="s">
        <v>45</v>
      </c>
      <c r="T1288" t="s">
        <v>46</v>
      </c>
      <c r="U1288" t="s">
        <v>5913</v>
      </c>
      <c r="V1288">
        <v>10000000</v>
      </c>
      <c r="W1288">
        <v>0</v>
      </c>
      <c r="Y1288">
        <v>0</v>
      </c>
      <c r="Z1288">
        <v>0</v>
      </c>
      <c r="AA1288">
        <v>0</v>
      </c>
      <c r="AB1288">
        <v>10000000</v>
      </c>
      <c r="AC1288" t="s">
        <v>5887</v>
      </c>
      <c r="AD1288" t="s">
        <v>5914</v>
      </c>
      <c r="AE1288" t="s">
        <v>5915</v>
      </c>
      <c r="AF1288" t="s">
        <v>5916</v>
      </c>
      <c r="AG1288" t="s">
        <v>98</v>
      </c>
      <c r="AH1288" t="s">
        <v>168</v>
      </c>
      <c r="AI1288" t="s">
        <v>169</v>
      </c>
      <c r="AJ1288" t="s">
        <v>1311</v>
      </c>
      <c r="AK1288" t="s">
        <v>1312</v>
      </c>
      <c r="AL1288" t="s">
        <v>1331</v>
      </c>
      <c r="AM1288" t="s">
        <v>1314</v>
      </c>
    </row>
    <row r="1289" spans="1:39" x14ac:dyDescent="0.3">
      <c r="A1289" t="s">
        <v>24</v>
      </c>
      <c r="B1289" t="s">
        <v>25</v>
      </c>
      <c r="C1289" t="s">
        <v>26</v>
      </c>
      <c r="D1289" t="s">
        <v>27</v>
      </c>
      <c r="E1289" t="s">
        <v>28</v>
      </c>
      <c r="F1289" t="s">
        <v>29</v>
      </c>
      <c r="G1289" t="s">
        <v>115</v>
      </c>
      <c r="H1289" t="s">
        <v>116</v>
      </c>
      <c r="I1289" t="s">
        <v>416</v>
      </c>
      <c r="J1289" t="s">
        <v>417</v>
      </c>
      <c r="K1289" t="s">
        <v>320</v>
      </c>
      <c r="L1289" t="s">
        <v>418</v>
      </c>
      <c r="M1289" t="s">
        <v>419</v>
      </c>
      <c r="N1289" t="s">
        <v>420</v>
      </c>
      <c r="O1289" t="s">
        <v>122</v>
      </c>
      <c r="P1289" t="s">
        <v>421</v>
      </c>
      <c r="Q1289" t="s">
        <v>40</v>
      </c>
      <c r="R1289" t="s">
        <v>422</v>
      </c>
      <c r="S1289" t="s">
        <v>57</v>
      </c>
      <c r="T1289" t="s">
        <v>58</v>
      </c>
      <c r="U1289" t="s">
        <v>5917</v>
      </c>
      <c r="V1289">
        <v>76950000</v>
      </c>
      <c r="W1289">
        <v>0</v>
      </c>
      <c r="Y1289">
        <v>0</v>
      </c>
      <c r="Z1289">
        <v>0</v>
      </c>
      <c r="AA1289">
        <v>0</v>
      </c>
      <c r="AB1289">
        <v>76950000</v>
      </c>
      <c r="AC1289" t="s">
        <v>5887</v>
      </c>
      <c r="AD1289" t="s">
        <v>5918</v>
      </c>
      <c r="AE1289" t="s">
        <v>5919</v>
      </c>
      <c r="AF1289" t="s">
        <v>5920</v>
      </c>
      <c r="AG1289" t="s">
        <v>98</v>
      </c>
      <c r="AH1289" t="s">
        <v>168</v>
      </c>
      <c r="AI1289" t="s">
        <v>169</v>
      </c>
      <c r="AJ1289" t="s">
        <v>1311</v>
      </c>
      <c r="AK1289" t="s">
        <v>1312</v>
      </c>
      <c r="AL1289" t="s">
        <v>1331</v>
      </c>
      <c r="AM1289" t="s">
        <v>1314</v>
      </c>
    </row>
    <row r="1290" spans="1:39" x14ac:dyDescent="0.3">
      <c r="A1290" t="s">
        <v>24</v>
      </c>
      <c r="B1290" t="s">
        <v>25</v>
      </c>
      <c r="C1290" t="s">
        <v>26</v>
      </c>
      <c r="D1290" t="s">
        <v>27</v>
      </c>
      <c r="E1290" t="s">
        <v>28</v>
      </c>
      <c r="F1290" t="s">
        <v>29</v>
      </c>
      <c r="G1290" t="s">
        <v>115</v>
      </c>
      <c r="H1290" t="s">
        <v>116</v>
      </c>
      <c r="I1290" t="s">
        <v>416</v>
      </c>
      <c r="J1290" t="s">
        <v>417</v>
      </c>
      <c r="K1290" t="s">
        <v>320</v>
      </c>
      <c r="L1290" t="s">
        <v>418</v>
      </c>
      <c r="M1290" t="s">
        <v>419</v>
      </c>
      <c r="N1290" t="s">
        <v>420</v>
      </c>
      <c r="O1290" t="s">
        <v>122</v>
      </c>
      <c r="P1290" t="s">
        <v>421</v>
      </c>
      <c r="Q1290" t="s">
        <v>40</v>
      </c>
      <c r="R1290" t="s">
        <v>422</v>
      </c>
      <c r="S1290" t="s">
        <v>47</v>
      </c>
      <c r="T1290" t="s">
        <v>48</v>
      </c>
      <c r="U1290" t="s">
        <v>5921</v>
      </c>
      <c r="V1290">
        <v>110000000</v>
      </c>
      <c r="W1290">
        <v>0</v>
      </c>
      <c r="Y1290">
        <v>0</v>
      </c>
      <c r="Z1290">
        <v>0</v>
      </c>
      <c r="AA1290">
        <v>0</v>
      </c>
      <c r="AB1290">
        <v>110000000</v>
      </c>
      <c r="AC1290" t="s">
        <v>5887</v>
      </c>
      <c r="AD1290" t="s">
        <v>5922</v>
      </c>
      <c r="AE1290" t="s">
        <v>5923</v>
      </c>
      <c r="AF1290" t="s">
        <v>5924</v>
      </c>
      <c r="AG1290" t="s">
        <v>98</v>
      </c>
      <c r="AH1290" t="s">
        <v>168</v>
      </c>
      <c r="AI1290" t="s">
        <v>169</v>
      </c>
      <c r="AJ1290" t="s">
        <v>1311</v>
      </c>
      <c r="AK1290" t="s">
        <v>1312</v>
      </c>
      <c r="AL1290" t="s">
        <v>1336</v>
      </c>
      <c r="AM1290" t="s">
        <v>1314</v>
      </c>
    </row>
    <row r="1291" spans="1:39" x14ac:dyDescent="0.3">
      <c r="A1291" t="s">
        <v>24</v>
      </c>
      <c r="B1291" t="s">
        <v>25</v>
      </c>
      <c r="C1291" t="s">
        <v>26</v>
      </c>
      <c r="D1291" t="s">
        <v>27</v>
      </c>
      <c r="E1291" t="s">
        <v>28</v>
      </c>
      <c r="F1291" t="s">
        <v>29</v>
      </c>
      <c r="G1291" t="s">
        <v>115</v>
      </c>
      <c r="H1291" t="s">
        <v>116</v>
      </c>
      <c r="I1291" t="s">
        <v>416</v>
      </c>
      <c r="J1291" t="s">
        <v>417</v>
      </c>
      <c r="K1291" t="s">
        <v>320</v>
      </c>
      <c r="L1291" t="s">
        <v>418</v>
      </c>
      <c r="M1291" t="s">
        <v>419</v>
      </c>
      <c r="N1291" t="s">
        <v>420</v>
      </c>
      <c r="O1291" t="s">
        <v>122</v>
      </c>
      <c r="P1291" t="s">
        <v>421</v>
      </c>
      <c r="Q1291" t="s">
        <v>40</v>
      </c>
      <c r="R1291" t="s">
        <v>422</v>
      </c>
      <c r="S1291" t="s">
        <v>47</v>
      </c>
      <c r="T1291" t="s">
        <v>48</v>
      </c>
      <c r="U1291" t="s">
        <v>5925</v>
      </c>
      <c r="V1291">
        <v>124600000</v>
      </c>
      <c r="W1291">
        <v>0</v>
      </c>
      <c r="Y1291">
        <v>0</v>
      </c>
      <c r="Z1291">
        <v>0</v>
      </c>
      <c r="AA1291">
        <v>0</v>
      </c>
      <c r="AB1291">
        <v>124600000</v>
      </c>
      <c r="AC1291" t="s">
        <v>5887</v>
      </c>
      <c r="AD1291" t="s">
        <v>5922</v>
      </c>
      <c r="AE1291" t="s">
        <v>5926</v>
      </c>
      <c r="AF1291" t="s">
        <v>5927</v>
      </c>
      <c r="AG1291" t="s">
        <v>98</v>
      </c>
      <c r="AH1291" t="s">
        <v>168</v>
      </c>
      <c r="AI1291" t="s">
        <v>169</v>
      </c>
      <c r="AJ1291" t="s">
        <v>1311</v>
      </c>
      <c r="AK1291" t="s">
        <v>1312</v>
      </c>
      <c r="AL1291" t="s">
        <v>1336</v>
      </c>
      <c r="AM1291" t="s">
        <v>1314</v>
      </c>
    </row>
    <row r="1292" spans="1:39" x14ac:dyDescent="0.3">
      <c r="A1292" t="s">
        <v>24</v>
      </c>
      <c r="B1292" t="s">
        <v>25</v>
      </c>
      <c r="C1292" t="s">
        <v>26</v>
      </c>
      <c r="D1292" t="s">
        <v>27</v>
      </c>
      <c r="E1292" t="s">
        <v>28</v>
      </c>
      <c r="F1292" t="s">
        <v>29</v>
      </c>
      <c r="G1292" t="s">
        <v>115</v>
      </c>
      <c r="H1292" t="s">
        <v>116</v>
      </c>
      <c r="I1292" t="s">
        <v>416</v>
      </c>
      <c r="J1292" t="s">
        <v>417</v>
      </c>
      <c r="K1292" t="s">
        <v>320</v>
      </c>
      <c r="L1292" t="s">
        <v>418</v>
      </c>
      <c r="M1292" t="s">
        <v>419</v>
      </c>
      <c r="N1292" t="s">
        <v>420</v>
      </c>
      <c r="O1292" t="s">
        <v>122</v>
      </c>
      <c r="P1292" t="s">
        <v>421</v>
      </c>
      <c r="Q1292" t="s">
        <v>51</v>
      </c>
      <c r="R1292" t="s">
        <v>423</v>
      </c>
      <c r="S1292" t="s">
        <v>42</v>
      </c>
      <c r="T1292" t="s">
        <v>43</v>
      </c>
      <c r="U1292" t="s">
        <v>5928</v>
      </c>
      <c r="V1292">
        <v>7000000</v>
      </c>
      <c r="W1292">
        <v>0</v>
      </c>
      <c r="Y1292">
        <v>0</v>
      </c>
      <c r="Z1292">
        <v>0</v>
      </c>
      <c r="AA1292">
        <v>0</v>
      </c>
      <c r="AB1292">
        <v>7000000</v>
      </c>
      <c r="AC1292" t="s">
        <v>5929</v>
      </c>
      <c r="AD1292" t="s">
        <v>5930</v>
      </c>
      <c r="AE1292" t="s">
        <v>5931</v>
      </c>
      <c r="AF1292" t="s">
        <v>5932</v>
      </c>
      <c r="AG1292" t="s">
        <v>98</v>
      </c>
      <c r="AH1292" t="s">
        <v>168</v>
      </c>
      <c r="AI1292" t="s">
        <v>169</v>
      </c>
      <c r="AJ1292" t="s">
        <v>1311</v>
      </c>
      <c r="AK1292" t="s">
        <v>1312</v>
      </c>
      <c r="AL1292" t="s">
        <v>1313</v>
      </c>
      <c r="AM1292" t="s">
        <v>1314</v>
      </c>
    </row>
    <row r="1293" spans="1:39" x14ac:dyDescent="0.3">
      <c r="A1293" t="s">
        <v>24</v>
      </c>
      <c r="B1293" t="s">
        <v>25</v>
      </c>
      <c r="C1293" t="s">
        <v>26</v>
      </c>
      <c r="D1293" t="s">
        <v>27</v>
      </c>
      <c r="E1293" t="s">
        <v>28</v>
      </c>
      <c r="F1293" t="s">
        <v>29</v>
      </c>
      <c r="G1293" t="s">
        <v>115</v>
      </c>
      <c r="H1293" t="s">
        <v>116</v>
      </c>
      <c r="I1293" t="s">
        <v>416</v>
      </c>
      <c r="J1293" t="s">
        <v>417</v>
      </c>
      <c r="K1293" t="s">
        <v>320</v>
      </c>
      <c r="L1293" t="s">
        <v>418</v>
      </c>
      <c r="M1293" t="s">
        <v>419</v>
      </c>
      <c r="N1293" t="s">
        <v>420</v>
      </c>
      <c r="O1293" t="s">
        <v>122</v>
      </c>
      <c r="P1293" t="s">
        <v>421</v>
      </c>
      <c r="Q1293" t="s">
        <v>51</v>
      </c>
      <c r="R1293" t="s">
        <v>423</v>
      </c>
      <c r="S1293" t="s">
        <v>42</v>
      </c>
      <c r="T1293" t="s">
        <v>43</v>
      </c>
      <c r="U1293" t="s">
        <v>5933</v>
      </c>
      <c r="V1293">
        <v>12000000</v>
      </c>
      <c r="W1293">
        <v>0</v>
      </c>
      <c r="Y1293">
        <v>0</v>
      </c>
      <c r="Z1293">
        <v>0</v>
      </c>
      <c r="AA1293">
        <v>0</v>
      </c>
      <c r="AB1293">
        <v>12000000</v>
      </c>
      <c r="AC1293" t="s">
        <v>5929</v>
      </c>
      <c r="AD1293" t="s">
        <v>5930</v>
      </c>
      <c r="AE1293" t="s">
        <v>5934</v>
      </c>
      <c r="AF1293" t="s">
        <v>5935</v>
      </c>
      <c r="AG1293" t="s">
        <v>98</v>
      </c>
      <c r="AH1293" t="s">
        <v>168</v>
      </c>
      <c r="AI1293" t="s">
        <v>169</v>
      </c>
      <c r="AJ1293" t="s">
        <v>1311</v>
      </c>
      <c r="AK1293" t="s">
        <v>1312</v>
      </c>
      <c r="AL1293" t="s">
        <v>1313</v>
      </c>
      <c r="AM1293" t="s">
        <v>1314</v>
      </c>
    </row>
    <row r="1294" spans="1:39" x14ac:dyDescent="0.3">
      <c r="A1294" t="s">
        <v>24</v>
      </c>
      <c r="B1294" t="s">
        <v>25</v>
      </c>
      <c r="C1294" t="s">
        <v>26</v>
      </c>
      <c r="D1294" t="s">
        <v>27</v>
      </c>
      <c r="E1294" t="s">
        <v>28</v>
      </c>
      <c r="F1294" t="s">
        <v>29</v>
      </c>
      <c r="G1294" t="s">
        <v>115</v>
      </c>
      <c r="H1294" t="s">
        <v>116</v>
      </c>
      <c r="I1294" t="s">
        <v>416</v>
      </c>
      <c r="J1294" t="s">
        <v>417</v>
      </c>
      <c r="K1294" t="s">
        <v>320</v>
      </c>
      <c r="L1294" t="s">
        <v>418</v>
      </c>
      <c r="M1294" t="s">
        <v>419</v>
      </c>
      <c r="N1294" t="s">
        <v>420</v>
      </c>
      <c r="O1294" t="s">
        <v>122</v>
      </c>
      <c r="P1294" t="s">
        <v>421</v>
      </c>
      <c r="Q1294" t="s">
        <v>51</v>
      </c>
      <c r="R1294" t="s">
        <v>423</v>
      </c>
      <c r="S1294" t="s">
        <v>42</v>
      </c>
      <c r="T1294" t="s">
        <v>43</v>
      </c>
      <c r="U1294" t="s">
        <v>5936</v>
      </c>
      <c r="V1294">
        <v>12000000</v>
      </c>
      <c r="W1294">
        <v>0</v>
      </c>
      <c r="Y1294">
        <v>0</v>
      </c>
      <c r="Z1294">
        <v>0</v>
      </c>
      <c r="AA1294">
        <v>0</v>
      </c>
      <c r="AB1294">
        <v>12000000</v>
      </c>
      <c r="AC1294" t="s">
        <v>5929</v>
      </c>
      <c r="AD1294" t="s">
        <v>5930</v>
      </c>
      <c r="AE1294" t="s">
        <v>5937</v>
      </c>
      <c r="AF1294" t="s">
        <v>5938</v>
      </c>
      <c r="AG1294" t="s">
        <v>98</v>
      </c>
      <c r="AH1294" t="s">
        <v>168</v>
      </c>
      <c r="AI1294" t="s">
        <v>169</v>
      </c>
      <c r="AJ1294" t="s">
        <v>1311</v>
      </c>
      <c r="AK1294" t="s">
        <v>1312</v>
      </c>
      <c r="AL1294" t="s">
        <v>1313</v>
      </c>
      <c r="AM1294" t="s">
        <v>1314</v>
      </c>
    </row>
    <row r="1295" spans="1:39" x14ac:dyDescent="0.3">
      <c r="A1295" t="s">
        <v>24</v>
      </c>
      <c r="B1295" t="s">
        <v>25</v>
      </c>
      <c r="C1295" t="s">
        <v>26</v>
      </c>
      <c r="D1295" t="s">
        <v>27</v>
      </c>
      <c r="E1295" t="s">
        <v>28</v>
      </c>
      <c r="F1295" t="s">
        <v>29</v>
      </c>
      <c r="G1295" t="s">
        <v>115</v>
      </c>
      <c r="H1295" t="s">
        <v>116</v>
      </c>
      <c r="I1295" t="s">
        <v>416</v>
      </c>
      <c r="J1295" t="s">
        <v>417</v>
      </c>
      <c r="K1295" t="s">
        <v>320</v>
      </c>
      <c r="L1295" t="s">
        <v>418</v>
      </c>
      <c r="M1295" t="s">
        <v>419</v>
      </c>
      <c r="N1295" t="s">
        <v>420</v>
      </c>
      <c r="O1295" t="s">
        <v>122</v>
      </c>
      <c r="P1295" t="s">
        <v>421</v>
      </c>
      <c r="Q1295" t="s">
        <v>51</v>
      </c>
      <c r="R1295" t="s">
        <v>423</v>
      </c>
      <c r="S1295" t="s">
        <v>42</v>
      </c>
      <c r="T1295" t="s">
        <v>43</v>
      </c>
      <c r="U1295" t="s">
        <v>5939</v>
      </c>
      <c r="V1295">
        <v>8000000</v>
      </c>
      <c r="W1295">
        <v>0</v>
      </c>
      <c r="Y1295">
        <v>0</v>
      </c>
      <c r="Z1295">
        <v>0</v>
      </c>
      <c r="AA1295">
        <v>0</v>
      </c>
      <c r="AB1295">
        <v>8000000</v>
      </c>
      <c r="AC1295" t="s">
        <v>5929</v>
      </c>
      <c r="AD1295" t="s">
        <v>5930</v>
      </c>
      <c r="AE1295" t="s">
        <v>5940</v>
      </c>
      <c r="AF1295" t="s">
        <v>5941</v>
      </c>
      <c r="AG1295" t="s">
        <v>98</v>
      </c>
      <c r="AH1295" t="s">
        <v>168</v>
      </c>
      <c r="AI1295" t="s">
        <v>169</v>
      </c>
      <c r="AJ1295" t="s">
        <v>1311</v>
      </c>
      <c r="AK1295" t="s">
        <v>1312</v>
      </c>
      <c r="AL1295" t="s">
        <v>1313</v>
      </c>
      <c r="AM1295" t="s">
        <v>1314</v>
      </c>
    </row>
    <row r="1296" spans="1:39" x14ac:dyDescent="0.3">
      <c r="A1296" t="s">
        <v>24</v>
      </c>
      <c r="B1296" t="s">
        <v>25</v>
      </c>
      <c r="C1296" t="s">
        <v>26</v>
      </c>
      <c r="D1296" t="s">
        <v>27</v>
      </c>
      <c r="E1296" t="s">
        <v>28</v>
      </c>
      <c r="F1296" t="s">
        <v>29</v>
      </c>
      <c r="G1296" t="s">
        <v>115</v>
      </c>
      <c r="H1296" t="s">
        <v>116</v>
      </c>
      <c r="I1296" t="s">
        <v>416</v>
      </c>
      <c r="J1296" t="s">
        <v>417</v>
      </c>
      <c r="K1296" t="s">
        <v>320</v>
      </c>
      <c r="L1296" t="s">
        <v>418</v>
      </c>
      <c r="M1296" t="s">
        <v>419</v>
      </c>
      <c r="N1296" t="s">
        <v>420</v>
      </c>
      <c r="O1296" t="s">
        <v>122</v>
      </c>
      <c r="P1296" t="s">
        <v>421</v>
      </c>
      <c r="Q1296" t="s">
        <v>51</v>
      </c>
      <c r="R1296" t="s">
        <v>423</v>
      </c>
      <c r="S1296" t="s">
        <v>42</v>
      </c>
      <c r="T1296" t="s">
        <v>43</v>
      </c>
      <c r="U1296" t="s">
        <v>5942</v>
      </c>
      <c r="V1296">
        <v>10500000</v>
      </c>
      <c r="W1296">
        <v>0</v>
      </c>
      <c r="Y1296">
        <v>0</v>
      </c>
      <c r="Z1296">
        <v>0</v>
      </c>
      <c r="AA1296">
        <v>0</v>
      </c>
      <c r="AB1296">
        <v>10500000</v>
      </c>
      <c r="AC1296" t="s">
        <v>5929</v>
      </c>
      <c r="AD1296" t="s">
        <v>5930</v>
      </c>
      <c r="AE1296" t="s">
        <v>5943</v>
      </c>
      <c r="AF1296" t="s">
        <v>5944</v>
      </c>
      <c r="AG1296" t="s">
        <v>98</v>
      </c>
      <c r="AH1296" t="s">
        <v>168</v>
      </c>
      <c r="AI1296" t="s">
        <v>169</v>
      </c>
      <c r="AJ1296" t="s">
        <v>1311</v>
      </c>
      <c r="AK1296" t="s">
        <v>1312</v>
      </c>
      <c r="AL1296" t="s">
        <v>1313</v>
      </c>
      <c r="AM1296" t="s">
        <v>1314</v>
      </c>
    </row>
    <row r="1297" spans="1:39" x14ac:dyDescent="0.3">
      <c r="A1297" t="s">
        <v>24</v>
      </c>
      <c r="B1297" t="s">
        <v>25</v>
      </c>
      <c r="C1297" t="s">
        <v>26</v>
      </c>
      <c r="D1297" t="s">
        <v>27</v>
      </c>
      <c r="E1297" t="s">
        <v>28</v>
      </c>
      <c r="F1297" t="s">
        <v>29</v>
      </c>
      <c r="G1297" t="s">
        <v>115</v>
      </c>
      <c r="H1297" t="s">
        <v>116</v>
      </c>
      <c r="I1297" t="s">
        <v>416</v>
      </c>
      <c r="J1297" t="s">
        <v>417</v>
      </c>
      <c r="K1297" t="s">
        <v>320</v>
      </c>
      <c r="L1297" t="s">
        <v>418</v>
      </c>
      <c r="M1297" t="s">
        <v>419</v>
      </c>
      <c r="N1297" t="s">
        <v>420</v>
      </c>
      <c r="O1297" t="s">
        <v>122</v>
      </c>
      <c r="P1297" t="s">
        <v>421</v>
      </c>
      <c r="Q1297" t="s">
        <v>51</v>
      </c>
      <c r="R1297" t="s">
        <v>423</v>
      </c>
      <c r="S1297" t="s">
        <v>42</v>
      </c>
      <c r="T1297" t="s">
        <v>43</v>
      </c>
      <c r="U1297" t="s">
        <v>5945</v>
      </c>
      <c r="V1297">
        <v>15120000</v>
      </c>
      <c r="W1297">
        <v>0</v>
      </c>
      <c r="Y1297">
        <v>0</v>
      </c>
      <c r="Z1297">
        <v>0</v>
      </c>
      <c r="AA1297">
        <v>0</v>
      </c>
      <c r="AB1297">
        <v>15120000</v>
      </c>
      <c r="AC1297" t="s">
        <v>5929</v>
      </c>
      <c r="AD1297" t="s">
        <v>5930</v>
      </c>
      <c r="AE1297" t="s">
        <v>5946</v>
      </c>
      <c r="AF1297" t="s">
        <v>5947</v>
      </c>
      <c r="AG1297" t="s">
        <v>98</v>
      </c>
      <c r="AH1297" t="s">
        <v>168</v>
      </c>
      <c r="AI1297" t="s">
        <v>169</v>
      </c>
      <c r="AJ1297" t="s">
        <v>1311</v>
      </c>
      <c r="AK1297" t="s">
        <v>1312</v>
      </c>
      <c r="AL1297" t="s">
        <v>1313</v>
      </c>
      <c r="AM1297" t="s">
        <v>1314</v>
      </c>
    </row>
    <row r="1298" spans="1:39" x14ac:dyDescent="0.3">
      <c r="A1298" t="s">
        <v>24</v>
      </c>
      <c r="B1298" t="s">
        <v>25</v>
      </c>
      <c r="C1298" t="s">
        <v>26</v>
      </c>
      <c r="D1298" t="s">
        <v>27</v>
      </c>
      <c r="E1298" t="s">
        <v>28</v>
      </c>
      <c r="F1298" t="s">
        <v>29</v>
      </c>
      <c r="G1298" t="s">
        <v>115</v>
      </c>
      <c r="H1298" t="s">
        <v>116</v>
      </c>
      <c r="I1298" t="s">
        <v>416</v>
      </c>
      <c r="J1298" t="s">
        <v>417</v>
      </c>
      <c r="K1298" t="s">
        <v>320</v>
      </c>
      <c r="L1298" t="s">
        <v>418</v>
      </c>
      <c r="M1298" t="s">
        <v>419</v>
      </c>
      <c r="N1298" t="s">
        <v>420</v>
      </c>
      <c r="O1298" t="s">
        <v>122</v>
      </c>
      <c r="P1298" t="s">
        <v>421</v>
      </c>
      <c r="Q1298" t="s">
        <v>51</v>
      </c>
      <c r="R1298" t="s">
        <v>423</v>
      </c>
      <c r="S1298" t="s">
        <v>83</v>
      </c>
      <c r="T1298" t="s">
        <v>84</v>
      </c>
      <c r="U1298" t="s">
        <v>5948</v>
      </c>
      <c r="V1298">
        <v>5256842000</v>
      </c>
      <c r="W1298">
        <v>0</v>
      </c>
      <c r="Y1298">
        <v>0</v>
      </c>
      <c r="Z1298">
        <v>0</v>
      </c>
      <c r="AA1298">
        <v>0</v>
      </c>
      <c r="AB1298">
        <v>5256842000</v>
      </c>
      <c r="AC1298" t="s">
        <v>5929</v>
      </c>
      <c r="AD1298" t="s">
        <v>5949</v>
      </c>
      <c r="AE1298" t="s">
        <v>5950</v>
      </c>
      <c r="AF1298" t="s">
        <v>5951</v>
      </c>
      <c r="AG1298" t="s">
        <v>98</v>
      </c>
      <c r="AH1298" t="s">
        <v>168</v>
      </c>
      <c r="AI1298" t="s">
        <v>169</v>
      </c>
      <c r="AJ1298" t="s">
        <v>1311</v>
      </c>
      <c r="AK1298" t="s">
        <v>1312</v>
      </c>
      <c r="AL1298" t="s">
        <v>1485</v>
      </c>
      <c r="AM1298" t="s">
        <v>1314</v>
      </c>
    </row>
    <row r="1299" spans="1:39" x14ac:dyDescent="0.3">
      <c r="A1299" t="s">
        <v>24</v>
      </c>
      <c r="B1299" t="s">
        <v>25</v>
      </c>
      <c r="C1299" t="s">
        <v>26</v>
      </c>
      <c r="D1299" t="s">
        <v>27</v>
      </c>
      <c r="E1299" t="s">
        <v>28</v>
      </c>
      <c r="F1299" t="s">
        <v>29</v>
      </c>
      <c r="G1299" t="s">
        <v>115</v>
      </c>
      <c r="H1299" t="s">
        <v>116</v>
      </c>
      <c r="I1299" t="s">
        <v>416</v>
      </c>
      <c r="J1299" t="s">
        <v>417</v>
      </c>
      <c r="K1299" t="s">
        <v>320</v>
      </c>
      <c r="L1299" t="s">
        <v>418</v>
      </c>
      <c r="M1299" t="s">
        <v>419</v>
      </c>
      <c r="N1299" t="s">
        <v>420</v>
      </c>
      <c r="O1299" t="s">
        <v>122</v>
      </c>
      <c r="P1299" t="s">
        <v>421</v>
      </c>
      <c r="Q1299" t="s">
        <v>51</v>
      </c>
      <c r="R1299" t="s">
        <v>423</v>
      </c>
      <c r="S1299" t="s">
        <v>83</v>
      </c>
      <c r="T1299" t="s">
        <v>84</v>
      </c>
      <c r="U1299" t="s">
        <v>5952</v>
      </c>
      <c r="V1299">
        <v>750000</v>
      </c>
      <c r="W1299">
        <v>0</v>
      </c>
      <c r="Y1299">
        <v>0</v>
      </c>
      <c r="Z1299">
        <v>0</v>
      </c>
      <c r="AA1299">
        <v>0</v>
      </c>
      <c r="AB1299">
        <v>750000</v>
      </c>
      <c r="AC1299" t="s">
        <v>5929</v>
      </c>
      <c r="AD1299" t="s">
        <v>5949</v>
      </c>
      <c r="AE1299" t="s">
        <v>5953</v>
      </c>
      <c r="AF1299" t="s">
        <v>5954</v>
      </c>
      <c r="AG1299" t="s">
        <v>98</v>
      </c>
      <c r="AH1299" t="s">
        <v>168</v>
      </c>
      <c r="AI1299" t="s">
        <v>169</v>
      </c>
      <c r="AJ1299" t="s">
        <v>1311</v>
      </c>
      <c r="AK1299" t="s">
        <v>1312</v>
      </c>
      <c r="AL1299" t="s">
        <v>1485</v>
      </c>
      <c r="AM1299" t="s">
        <v>1314</v>
      </c>
    </row>
    <row r="1300" spans="1:39" x14ac:dyDescent="0.3">
      <c r="A1300" t="s">
        <v>24</v>
      </c>
      <c r="B1300" t="s">
        <v>25</v>
      </c>
      <c r="C1300" t="s">
        <v>26</v>
      </c>
      <c r="D1300" t="s">
        <v>27</v>
      </c>
      <c r="E1300" t="s">
        <v>28</v>
      </c>
      <c r="F1300" t="s">
        <v>29</v>
      </c>
      <c r="G1300" t="s">
        <v>115</v>
      </c>
      <c r="H1300" t="s">
        <v>116</v>
      </c>
      <c r="I1300" t="s">
        <v>416</v>
      </c>
      <c r="J1300" t="s">
        <v>417</v>
      </c>
      <c r="K1300" t="s">
        <v>320</v>
      </c>
      <c r="L1300" t="s">
        <v>418</v>
      </c>
      <c r="M1300" t="s">
        <v>419</v>
      </c>
      <c r="N1300" t="s">
        <v>420</v>
      </c>
      <c r="O1300" t="s">
        <v>122</v>
      </c>
      <c r="P1300" t="s">
        <v>421</v>
      </c>
      <c r="Q1300" t="s">
        <v>51</v>
      </c>
      <c r="R1300" t="s">
        <v>423</v>
      </c>
      <c r="S1300" t="s">
        <v>45</v>
      </c>
      <c r="T1300" t="s">
        <v>46</v>
      </c>
      <c r="U1300" t="s">
        <v>5955</v>
      </c>
      <c r="V1300">
        <v>20000000</v>
      </c>
      <c r="W1300">
        <v>0</v>
      </c>
      <c r="Y1300">
        <v>0</v>
      </c>
      <c r="Z1300">
        <v>0</v>
      </c>
      <c r="AA1300">
        <v>0</v>
      </c>
      <c r="AB1300">
        <v>20000000</v>
      </c>
      <c r="AC1300" t="s">
        <v>5929</v>
      </c>
      <c r="AD1300" t="s">
        <v>5956</v>
      </c>
      <c r="AE1300" t="s">
        <v>5957</v>
      </c>
      <c r="AF1300" t="s">
        <v>5958</v>
      </c>
      <c r="AG1300" t="s">
        <v>98</v>
      </c>
      <c r="AH1300" t="s">
        <v>168</v>
      </c>
      <c r="AI1300" t="s">
        <v>169</v>
      </c>
      <c r="AJ1300" t="s">
        <v>1311</v>
      </c>
      <c r="AK1300" t="s">
        <v>1312</v>
      </c>
      <c r="AL1300" t="s">
        <v>1331</v>
      </c>
      <c r="AM1300" t="s">
        <v>1314</v>
      </c>
    </row>
    <row r="1301" spans="1:39" x14ac:dyDescent="0.3">
      <c r="A1301" t="s">
        <v>24</v>
      </c>
      <c r="B1301" t="s">
        <v>25</v>
      </c>
      <c r="C1301" t="s">
        <v>26</v>
      </c>
      <c r="D1301" t="s">
        <v>27</v>
      </c>
      <c r="E1301" t="s">
        <v>28</v>
      </c>
      <c r="F1301" t="s">
        <v>29</v>
      </c>
      <c r="G1301" t="s">
        <v>115</v>
      </c>
      <c r="H1301" t="s">
        <v>116</v>
      </c>
      <c r="I1301" t="s">
        <v>416</v>
      </c>
      <c r="J1301" t="s">
        <v>417</v>
      </c>
      <c r="K1301" t="s">
        <v>320</v>
      </c>
      <c r="L1301" t="s">
        <v>418</v>
      </c>
      <c r="M1301" t="s">
        <v>419</v>
      </c>
      <c r="N1301" t="s">
        <v>420</v>
      </c>
      <c r="O1301" t="s">
        <v>122</v>
      </c>
      <c r="P1301" t="s">
        <v>421</v>
      </c>
      <c r="Q1301" t="s">
        <v>51</v>
      </c>
      <c r="R1301" t="s">
        <v>423</v>
      </c>
      <c r="S1301" t="s">
        <v>47</v>
      </c>
      <c r="T1301" t="s">
        <v>48</v>
      </c>
      <c r="U1301" t="s">
        <v>5959</v>
      </c>
      <c r="V1301">
        <v>110000000</v>
      </c>
      <c r="W1301">
        <v>0</v>
      </c>
      <c r="Y1301">
        <v>0</v>
      </c>
      <c r="Z1301">
        <v>0</v>
      </c>
      <c r="AA1301">
        <v>0</v>
      </c>
      <c r="AB1301">
        <v>110000000</v>
      </c>
      <c r="AC1301" t="s">
        <v>5929</v>
      </c>
      <c r="AD1301" t="s">
        <v>5960</v>
      </c>
      <c r="AE1301" t="s">
        <v>5961</v>
      </c>
      <c r="AF1301" t="s">
        <v>5962</v>
      </c>
      <c r="AG1301" t="s">
        <v>98</v>
      </c>
      <c r="AH1301" t="s">
        <v>168</v>
      </c>
      <c r="AI1301" t="s">
        <v>169</v>
      </c>
      <c r="AJ1301" t="s">
        <v>1311</v>
      </c>
      <c r="AK1301" t="s">
        <v>1312</v>
      </c>
      <c r="AL1301" t="s">
        <v>1336</v>
      </c>
      <c r="AM1301" t="s">
        <v>1314</v>
      </c>
    </row>
    <row r="1302" spans="1:39" x14ac:dyDescent="0.3">
      <c r="A1302" t="s">
        <v>24</v>
      </c>
      <c r="B1302" t="s">
        <v>25</v>
      </c>
      <c r="C1302" t="s">
        <v>26</v>
      </c>
      <c r="D1302" t="s">
        <v>27</v>
      </c>
      <c r="E1302" t="s">
        <v>28</v>
      </c>
      <c r="F1302" t="s">
        <v>29</v>
      </c>
      <c r="G1302" t="s">
        <v>115</v>
      </c>
      <c r="H1302" t="s">
        <v>116</v>
      </c>
      <c r="I1302" t="s">
        <v>416</v>
      </c>
      <c r="J1302" t="s">
        <v>417</v>
      </c>
      <c r="K1302" t="s">
        <v>320</v>
      </c>
      <c r="L1302" t="s">
        <v>418</v>
      </c>
      <c r="M1302" t="s">
        <v>419</v>
      </c>
      <c r="N1302" t="s">
        <v>420</v>
      </c>
      <c r="O1302" t="s">
        <v>122</v>
      </c>
      <c r="P1302" t="s">
        <v>421</v>
      </c>
      <c r="Q1302" t="s">
        <v>51</v>
      </c>
      <c r="R1302" t="s">
        <v>423</v>
      </c>
      <c r="S1302" t="s">
        <v>47</v>
      </c>
      <c r="T1302" t="s">
        <v>48</v>
      </c>
      <c r="U1302" t="s">
        <v>5963</v>
      </c>
      <c r="V1302">
        <v>42000000</v>
      </c>
      <c r="W1302">
        <v>0</v>
      </c>
      <c r="Y1302">
        <v>0</v>
      </c>
      <c r="Z1302">
        <v>0</v>
      </c>
      <c r="AA1302">
        <v>0</v>
      </c>
      <c r="AB1302">
        <v>42000000</v>
      </c>
      <c r="AC1302" t="s">
        <v>5929</v>
      </c>
      <c r="AD1302" t="s">
        <v>5960</v>
      </c>
      <c r="AE1302" t="s">
        <v>5964</v>
      </c>
      <c r="AF1302" t="s">
        <v>5965</v>
      </c>
      <c r="AG1302" t="s">
        <v>98</v>
      </c>
      <c r="AH1302" t="s">
        <v>168</v>
      </c>
      <c r="AI1302" t="s">
        <v>169</v>
      </c>
      <c r="AJ1302" t="s">
        <v>1311</v>
      </c>
      <c r="AK1302" t="s">
        <v>1312</v>
      </c>
      <c r="AL1302" t="s">
        <v>1336</v>
      </c>
      <c r="AM1302" t="s">
        <v>1314</v>
      </c>
    </row>
    <row r="1303" spans="1:39" x14ac:dyDescent="0.3">
      <c r="A1303" t="s">
        <v>24</v>
      </c>
      <c r="B1303" t="s">
        <v>25</v>
      </c>
      <c r="C1303" t="s">
        <v>26</v>
      </c>
      <c r="D1303" t="s">
        <v>27</v>
      </c>
      <c r="E1303" t="s">
        <v>28</v>
      </c>
      <c r="F1303" t="s">
        <v>29</v>
      </c>
      <c r="G1303" t="s">
        <v>115</v>
      </c>
      <c r="H1303" t="s">
        <v>116</v>
      </c>
      <c r="I1303" t="s">
        <v>416</v>
      </c>
      <c r="J1303" t="s">
        <v>417</v>
      </c>
      <c r="K1303" t="s">
        <v>320</v>
      </c>
      <c r="L1303" t="s">
        <v>418</v>
      </c>
      <c r="M1303" t="s">
        <v>419</v>
      </c>
      <c r="N1303" t="s">
        <v>420</v>
      </c>
      <c r="O1303" t="s">
        <v>122</v>
      </c>
      <c r="P1303" t="s">
        <v>421</v>
      </c>
      <c r="Q1303" t="s">
        <v>51</v>
      </c>
      <c r="R1303" t="s">
        <v>423</v>
      </c>
      <c r="S1303" t="s">
        <v>49</v>
      </c>
      <c r="T1303" t="s">
        <v>50</v>
      </c>
      <c r="U1303" t="s">
        <v>5966</v>
      </c>
      <c r="V1303">
        <v>91800000</v>
      </c>
      <c r="W1303">
        <v>0</v>
      </c>
      <c r="Y1303">
        <v>0</v>
      </c>
      <c r="Z1303">
        <v>0</v>
      </c>
      <c r="AA1303">
        <v>0</v>
      </c>
      <c r="AB1303">
        <v>91800000</v>
      </c>
      <c r="AC1303" t="s">
        <v>5929</v>
      </c>
      <c r="AD1303" t="s">
        <v>5967</v>
      </c>
      <c r="AE1303" t="s">
        <v>5968</v>
      </c>
      <c r="AF1303" t="s">
        <v>5969</v>
      </c>
      <c r="AG1303" t="s">
        <v>98</v>
      </c>
      <c r="AH1303" t="s">
        <v>168</v>
      </c>
      <c r="AI1303" t="s">
        <v>169</v>
      </c>
      <c r="AJ1303" t="s">
        <v>1311</v>
      </c>
      <c r="AK1303" t="s">
        <v>1312</v>
      </c>
      <c r="AL1303" t="s">
        <v>1336</v>
      </c>
      <c r="AM1303" t="s">
        <v>1314</v>
      </c>
    </row>
    <row r="1304" spans="1:39" x14ac:dyDescent="0.3">
      <c r="A1304" t="s">
        <v>24</v>
      </c>
      <c r="B1304" t="s">
        <v>25</v>
      </c>
      <c r="C1304" t="s">
        <v>26</v>
      </c>
      <c r="D1304" t="s">
        <v>27</v>
      </c>
      <c r="E1304" t="s">
        <v>28</v>
      </c>
      <c r="F1304" t="s">
        <v>29</v>
      </c>
      <c r="G1304" t="s">
        <v>115</v>
      </c>
      <c r="H1304" t="s">
        <v>116</v>
      </c>
      <c r="I1304" t="s">
        <v>416</v>
      </c>
      <c r="J1304" t="s">
        <v>417</v>
      </c>
      <c r="K1304" t="s">
        <v>320</v>
      </c>
      <c r="L1304" t="s">
        <v>418</v>
      </c>
      <c r="M1304" t="s">
        <v>419</v>
      </c>
      <c r="N1304" t="s">
        <v>420</v>
      </c>
      <c r="O1304" t="s">
        <v>122</v>
      </c>
      <c r="P1304" t="s">
        <v>421</v>
      </c>
      <c r="Q1304" t="s">
        <v>51</v>
      </c>
      <c r="R1304" t="s">
        <v>423</v>
      </c>
      <c r="S1304" t="s">
        <v>49</v>
      </c>
      <c r="T1304" t="s">
        <v>50</v>
      </c>
      <c r="U1304" t="s">
        <v>5970</v>
      </c>
      <c r="V1304">
        <v>24300000</v>
      </c>
      <c r="W1304">
        <v>0</v>
      </c>
      <c r="Y1304">
        <v>0</v>
      </c>
      <c r="Z1304">
        <v>0</v>
      </c>
      <c r="AA1304">
        <v>0</v>
      </c>
      <c r="AB1304">
        <v>24300000</v>
      </c>
      <c r="AC1304" t="s">
        <v>5929</v>
      </c>
      <c r="AD1304" t="s">
        <v>5967</v>
      </c>
      <c r="AE1304" t="s">
        <v>5971</v>
      </c>
      <c r="AF1304" t="s">
        <v>5972</v>
      </c>
      <c r="AG1304" t="s">
        <v>98</v>
      </c>
      <c r="AH1304" t="s">
        <v>168</v>
      </c>
      <c r="AI1304" t="s">
        <v>169</v>
      </c>
      <c r="AJ1304" t="s">
        <v>1311</v>
      </c>
      <c r="AK1304" t="s">
        <v>1312</v>
      </c>
      <c r="AL1304" t="s">
        <v>1336</v>
      </c>
      <c r="AM1304" t="s">
        <v>1314</v>
      </c>
    </row>
    <row r="1305" spans="1:39" x14ac:dyDescent="0.3">
      <c r="A1305" t="s">
        <v>24</v>
      </c>
      <c r="B1305" t="s">
        <v>25</v>
      </c>
      <c r="C1305" t="s">
        <v>26</v>
      </c>
      <c r="D1305" t="s">
        <v>27</v>
      </c>
      <c r="E1305" t="s">
        <v>28</v>
      </c>
      <c r="F1305" t="s">
        <v>29</v>
      </c>
      <c r="G1305" t="s">
        <v>115</v>
      </c>
      <c r="H1305" t="s">
        <v>116</v>
      </c>
      <c r="I1305" t="s">
        <v>416</v>
      </c>
      <c r="J1305" t="s">
        <v>417</v>
      </c>
      <c r="K1305" t="s">
        <v>320</v>
      </c>
      <c r="L1305" t="s">
        <v>418</v>
      </c>
      <c r="M1305" t="s">
        <v>419</v>
      </c>
      <c r="N1305" t="s">
        <v>420</v>
      </c>
      <c r="O1305" t="s">
        <v>122</v>
      </c>
      <c r="P1305" t="s">
        <v>421</v>
      </c>
      <c r="Q1305" t="s">
        <v>51</v>
      </c>
      <c r="R1305" t="s">
        <v>423</v>
      </c>
      <c r="S1305" t="s">
        <v>49</v>
      </c>
      <c r="T1305" t="s">
        <v>50</v>
      </c>
      <c r="U1305" t="s">
        <v>5973</v>
      </c>
      <c r="V1305">
        <v>89100000</v>
      </c>
      <c r="W1305">
        <v>0</v>
      </c>
      <c r="Y1305">
        <v>0</v>
      </c>
      <c r="Z1305">
        <v>0</v>
      </c>
      <c r="AA1305">
        <v>0</v>
      </c>
      <c r="AB1305">
        <v>89100000</v>
      </c>
      <c r="AC1305" t="s">
        <v>5929</v>
      </c>
      <c r="AD1305" t="s">
        <v>5967</v>
      </c>
      <c r="AE1305" t="s">
        <v>5974</v>
      </c>
      <c r="AF1305" t="s">
        <v>5975</v>
      </c>
      <c r="AG1305" t="s">
        <v>98</v>
      </c>
      <c r="AH1305" t="s">
        <v>168</v>
      </c>
      <c r="AI1305" t="s">
        <v>169</v>
      </c>
      <c r="AJ1305" t="s">
        <v>1311</v>
      </c>
      <c r="AK1305" t="s">
        <v>1312</v>
      </c>
      <c r="AL1305" t="s">
        <v>1336</v>
      </c>
      <c r="AM1305" t="s">
        <v>1314</v>
      </c>
    </row>
    <row r="1306" spans="1:39" x14ac:dyDescent="0.3">
      <c r="A1306" t="s">
        <v>24</v>
      </c>
      <c r="B1306" t="s">
        <v>25</v>
      </c>
      <c r="C1306" t="s">
        <v>26</v>
      </c>
      <c r="D1306" t="s">
        <v>27</v>
      </c>
      <c r="E1306" t="s">
        <v>28</v>
      </c>
      <c r="F1306" t="s">
        <v>29</v>
      </c>
      <c r="G1306" t="s">
        <v>115</v>
      </c>
      <c r="H1306" t="s">
        <v>116</v>
      </c>
      <c r="I1306" t="s">
        <v>416</v>
      </c>
      <c r="J1306" t="s">
        <v>417</v>
      </c>
      <c r="K1306" t="s">
        <v>320</v>
      </c>
      <c r="L1306" t="s">
        <v>418</v>
      </c>
      <c r="M1306" t="s">
        <v>419</v>
      </c>
      <c r="N1306" t="s">
        <v>420</v>
      </c>
      <c r="O1306" t="s">
        <v>122</v>
      </c>
      <c r="P1306" t="s">
        <v>421</v>
      </c>
      <c r="Q1306" t="s">
        <v>53</v>
      </c>
      <c r="R1306" t="s">
        <v>424</v>
      </c>
      <c r="S1306" t="s">
        <v>42</v>
      </c>
      <c r="T1306" t="s">
        <v>43</v>
      </c>
      <c r="U1306" t="s">
        <v>5976</v>
      </c>
      <c r="V1306">
        <v>9000000</v>
      </c>
      <c r="W1306">
        <v>0</v>
      </c>
      <c r="Y1306">
        <v>0</v>
      </c>
      <c r="Z1306">
        <v>0</v>
      </c>
      <c r="AA1306">
        <v>0</v>
      </c>
      <c r="AB1306">
        <v>9000000</v>
      </c>
      <c r="AC1306" t="s">
        <v>5977</v>
      </c>
      <c r="AD1306" t="s">
        <v>5978</v>
      </c>
      <c r="AE1306" t="s">
        <v>5979</v>
      </c>
      <c r="AF1306" t="s">
        <v>5980</v>
      </c>
      <c r="AG1306" t="s">
        <v>98</v>
      </c>
      <c r="AH1306" t="s">
        <v>168</v>
      </c>
      <c r="AI1306" t="s">
        <v>169</v>
      </c>
      <c r="AJ1306" t="s">
        <v>1311</v>
      </c>
      <c r="AK1306" t="s">
        <v>1312</v>
      </c>
      <c r="AL1306" t="s">
        <v>1313</v>
      </c>
      <c r="AM1306" t="s">
        <v>1314</v>
      </c>
    </row>
    <row r="1307" spans="1:39" x14ac:dyDescent="0.3">
      <c r="A1307" t="s">
        <v>24</v>
      </c>
      <c r="B1307" t="s">
        <v>25</v>
      </c>
      <c r="C1307" t="s">
        <v>26</v>
      </c>
      <c r="D1307" t="s">
        <v>27</v>
      </c>
      <c r="E1307" t="s">
        <v>28</v>
      </c>
      <c r="F1307" t="s">
        <v>29</v>
      </c>
      <c r="G1307" t="s">
        <v>115</v>
      </c>
      <c r="H1307" t="s">
        <v>116</v>
      </c>
      <c r="I1307" t="s">
        <v>416</v>
      </c>
      <c r="J1307" t="s">
        <v>417</v>
      </c>
      <c r="K1307" t="s">
        <v>320</v>
      </c>
      <c r="L1307" t="s">
        <v>418</v>
      </c>
      <c r="M1307" t="s">
        <v>419</v>
      </c>
      <c r="N1307" t="s">
        <v>420</v>
      </c>
      <c r="O1307" t="s">
        <v>122</v>
      </c>
      <c r="P1307" t="s">
        <v>421</v>
      </c>
      <c r="Q1307" t="s">
        <v>53</v>
      </c>
      <c r="R1307" t="s">
        <v>424</v>
      </c>
      <c r="S1307" t="s">
        <v>42</v>
      </c>
      <c r="T1307" t="s">
        <v>43</v>
      </c>
      <c r="U1307" t="s">
        <v>5981</v>
      </c>
      <c r="V1307">
        <v>9000000</v>
      </c>
      <c r="W1307">
        <v>0</v>
      </c>
      <c r="Y1307">
        <v>0</v>
      </c>
      <c r="Z1307">
        <v>0</v>
      </c>
      <c r="AA1307">
        <v>0</v>
      </c>
      <c r="AB1307">
        <v>9000000</v>
      </c>
      <c r="AC1307" t="s">
        <v>5977</v>
      </c>
      <c r="AD1307" t="s">
        <v>5978</v>
      </c>
      <c r="AE1307" t="s">
        <v>5982</v>
      </c>
      <c r="AF1307" t="s">
        <v>5983</v>
      </c>
      <c r="AG1307" t="s">
        <v>98</v>
      </c>
      <c r="AH1307" t="s">
        <v>168</v>
      </c>
      <c r="AI1307" t="s">
        <v>169</v>
      </c>
      <c r="AJ1307" t="s">
        <v>1311</v>
      </c>
      <c r="AK1307" t="s">
        <v>1312</v>
      </c>
      <c r="AL1307" t="s">
        <v>1313</v>
      </c>
      <c r="AM1307" t="s">
        <v>1314</v>
      </c>
    </row>
    <row r="1308" spans="1:39" x14ac:dyDescent="0.3">
      <c r="A1308" t="s">
        <v>24</v>
      </c>
      <c r="B1308" t="s">
        <v>25</v>
      </c>
      <c r="C1308" t="s">
        <v>26</v>
      </c>
      <c r="D1308" t="s">
        <v>27</v>
      </c>
      <c r="E1308" t="s">
        <v>28</v>
      </c>
      <c r="F1308" t="s">
        <v>29</v>
      </c>
      <c r="G1308" t="s">
        <v>115</v>
      </c>
      <c r="H1308" t="s">
        <v>116</v>
      </c>
      <c r="I1308" t="s">
        <v>416</v>
      </c>
      <c r="J1308" t="s">
        <v>417</v>
      </c>
      <c r="K1308" t="s">
        <v>320</v>
      </c>
      <c r="L1308" t="s">
        <v>418</v>
      </c>
      <c r="M1308" t="s">
        <v>419</v>
      </c>
      <c r="N1308" t="s">
        <v>420</v>
      </c>
      <c r="O1308" t="s">
        <v>122</v>
      </c>
      <c r="P1308" t="s">
        <v>421</v>
      </c>
      <c r="Q1308" t="s">
        <v>53</v>
      </c>
      <c r="R1308" t="s">
        <v>424</v>
      </c>
      <c r="S1308" t="s">
        <v>42</v>
      </c>
      <c r="T1308" t="s">
        <v>43</v>
      </c>
      <c r="U1308" t="s">
        <v>5984</v>
      </c>
      <c r="V1308">
        <v>6000000</v>
      </c>
      <c r="W1308">
        <v>0</v>
      </c>
      <c r="Y1308">
        <v>0</v>
      </c>
      <c r="Z1308">
        <v>0</v>
      </c>
      <c r="AA1308">
        <v>0</v>
      </c>
      <c r="AB1308">
        <v>6000000</v>
      </c>
      <c r="AC1308" t="s">
        <v>5977</v>
      </c>
      <c r="AD1308" t="s">
        <v>5978</v>
      </c>
      <c r="AE1308" t="s">
        <v>5985</v>
      </c>
      <c r="AF1308" t="s">
        <v>5986</v>
      </c>
      <c r="AG1308" t="s">
        <v>98</v>
      </c>
      <c r="AH1308" t="s">
        <v>168</v>
      </c>
      <c r="AI1308" t="s">
        <v>169</v>
      </c>
      <c r="AJ1308" t="s">
        <v>1311</v>
      </c>
      <c r="AK1308" t="s">
        <v>1312</v>
      </c>
      <c r="AL1308" t="s">
        <v>1313</v>
      </c>
      <c r="AM1308" t="s">
        <v>1314</v>
      </c>
    </row>
    <row r="1309" spans="1:39" x14ac:dyDescent="0.3">
      <c r="A1309" t="s">
        <v>24</v>
      </c>
      <c r="B1309" t="s">
        <v>25</v>
      </c>
      <c r="C1309" t="s">
        <v>26</v>
      </c>
      <c r="D1309" t="s">
        <v>27</v>
      </c>
      <c r="E1309" t="s">
        <v>28</v>
      </c>
      <c r="F1309" t="s">
        <v>29</v>
      </c>
      <c r="G1309" t="s">
        <v>115</v>
      </c>
      <c r="H1309" t="s">
        <v>116</v>
      </c>
      <c r="I1309" t="s">
        <v>416</v>
      </c>
      <c r="J1309" t="s">
        <v>417</v>
      </c>
      <c r="K1309" t="s">
        <v>320</v>
      </c>
      <c r="L1309" t="s">
        <v>418</v>
      </c>
      <c r="M1309" t="s">
        <v>419</v>
      </c>
      <c r="N1309" t="s">
        <v>420</v>
      </c>
      <c r="O1309" t="s">
        <v>122</v>
      </c>
      <c r="P1309" t="s">
        <v>421</v>
      </c>
      <c r="Q1309" t="s">
        <v>53</v>
      </c>
      <c r="R1309" t="s">
        <v>424</v>
      </c>
      <c r="S1309" t="s">
        <v>83</v>
      </c>
      <c r="T1309" t="s">
        <v>84</v>
      </c>
      <c r="U1309" t="s">
        <v>5987</v>
      </c>
      <c r="V1309">
        <v>20000000</v>
      </c>
      <c r="W1309">
        <v>0</v>
      </c>
      <c r="Y1309">
        <v>0</v>
      </c>
      <c r="Z1309">
        <v>0</v>
      </c>
      <c r="AA1309">
        <v>0</v>
      </c>
      <c r="AB1309">
        <v>20000000</v>
      </c>
      <c r="AC1309" t="s">
        <v>5977</v>
      </c>
      <c r="AD1309" t="s">
        <v>5988</v>
      </c>
      <c r="AE1309" t="s">
        <v>5989</v>
      </c>
      <c r="AF1309" t="s">
        <v>5990</v>
      </c>
      <c r="AG1309" t="s">
        <v>98</v>
      </c>
      <c r="AH1309" t="s">
        <v>168</v>
      </c>
      <c r="AI1309" t="s">
        <v>169</v>
      </c>
      <c r="AJ1309" t="s">
        <v>1311</v>
      </c>
      <c r="AK1309" t="s">
        <v>1312</v>
      </c>
      <c r="AL1309" t="s">
        <v>1485</v>
      </c>
      <c r="AM1309" t="s">
        <v>1314</v>
      </c>
    </row>
    <row r="1310" spans="1:39" x14ac:dyDescent="0.3">
      <c r="A1310" t="s">
        <v>24</v>
      </c>
      <c r="B1310" t="s">
        <v>25</v>
      </c>
      <c r="C1310" t="s">
        <v>26</v>
      </c>
      <c r="D1310" t="s">
        <v>27</v>
      </c>
      <c r="E1310" t="s">
        <v>28</v>
      </c>
      <c r="F1310" t="s">
        <v>29</v>
      </c>
      <c r="G1310" t="s">
        <v>115</v>
      </c>
      <c r="H1310" t="s">
        <v>116</v>
      </c>
      <c r="I1310" t="s">
        <v>416</v>
      </c>
      <c r="J1310" t="s">
        <v>417</v>
      </c>
      <c r="K1310" t="s">
        <v>320</v>
      </c>
      <c r="L1310" t="s">
        <v>418</v>
      </c>
      <c r="M1310" t="s">
        <v>419</v>
      </c>
      <c r="N1310" t="s">
        <v>420</v>
      </c>
      <c r="O1310" t="s">
        <v>122</v>
      </c>
      <c r="P1310" t="s">
        <v>421</v>
      </c>
      <c r="Q1310" t="s">
        <v>53</v>
      </c>
      <c r="R1310" t="s">
        <v>424</v>
      </c>
      <c r="S1310" t="s">
        <v>162</v>
      </c>
      <c r="T1310" t="s">
        <v>163</v>
      </c>
      <c r="U1310" t="s">
        <v>5991</v>
      </c>
      <c r="V1310">
        <v>142041000</v>
      </c>
      <c r="W1310">
        <v>0</v>
      </c>
      <c r="Y1310">
        <v>0</v>
      </c>
      <c r="Z1310">
        <v>0</v>
      </c>
      <c r="AA1310">
        <v>0</v>
      </c>
      <c r="AB1310">
        <v>142041000</v>
      </c>
      <c r="AC1310" t="s">
        <v>5977</v>
      </c>
      <c r="AD1310" t="s">
        <v>5992</v>
      </c>
      <c r="AE1310" t="s">
        <v>5993</v>
      </c>
      <c r="AF1310" t="s">
        <v>5994</v>
      </c>
      <c r="AG1310" t="s">
        <v>98</v>
      </c>
      <c r="AH1310" t="s">
        <v>168</v>
      </c>
      <c r="AI1310" t="s">
        <v>169</v>
      </c>
      <c r="AJ1310" t="s">
        <v>1311</v>
      </c>
      <c r="AK1310" t="s">
        <v>1312</v>
      </c>
      <c r="AL1310" t="s">
        <v>1336</v>
      </c>
      <c r="AM1310" t="s">
        <v>1314</v>
      </c>
    </row>
    <row r="1311" spans="1:39" x14ac:dyDescent="0.3">
      <c r="A1311" t="s">
        <v>24</v>
      </c>
      <c r="B1311" t="s">
        <v>25</v>
      </c>
      <c r="C1311" t="s">
        <v>26</v>
      </c>
      <c r="D1311" t="s">
        <v>27</v>
      </c>
      <c r="E1311" t="s">
        <v>28</v>
      </c>
      <c r="F1311" t="s">
        <v>29</v>
      </c>
      <c r="G1311" t="s">
        <v>115</v>
      </c>
      <c r="H1311" t="s">
        <v>116</v>
      </c>
      <c r="I1311" t="s">
        <v>416</v>
      </c>
      <c r="J1311" t="s">
        <v>417</v>
      </c>
      <c r="K1311" t="s">
        <v>320</v>
      </c>
      <c r="L1311" t="s">
        <v>418</v>
      </c>
      <c r="M1311" t="s">
        <v>419</v>
      </c>
      <c r="N1311" t="s">
        <v>420</v>
      </c>
      <c r="O1311" t="s">
        <v>379</v>
      </c>
      <c r="P1311" t="s">
        <v>425</v>
      </c>
      <c r="Q1311" t="s">
        <v>40</v>
      </c>
      <c r="R1311" t="s">
        <v>426</v>
      </c>
      <c r="S1311" t="s">
        <v>42</v>
      </c>
      <c r="T1311" t="s">
        <v>43</v>
      </c>
      <c r="U1311" t="s">
        <v>5995</v>
      </c>
      <c r="V1311">
        <v>7000000</v>
      </c>
      <c r="W1311">
        <v>0</v>
      </c>
      <c r="Y1311">
        <v>0</v>
      </c>
      <c r="Z1311">
        <v>0</v>
      </c>
      <c r="AA1311">
        <v>0</v>
      </c>
      <c r="AB1311">
        <v>7000000</v>
      </c>
      <c r="AC1311" t="s">
        <v>5996</v>
      </c>
      <c r="AD1311" t="s">
        <v>5997</v>
      </c>
      <c r="AE1311" t="s">
        <v>5998</v>
      </c>
      <c r="AF1311" t="s">
        <v>5999</v>
      </c>
      <c r="AG1311" t="s">
        <v>98</v>
      </c>
      <c r="AH1311" t="s">
        <v>168</v>
      </c>
      <c r="AI1311" t="s">
        <v>169</v>
      </c>
      <c r="AJ1311" t="s">
        <v>1311</v>
      </c>
      <c r="AK1311" t="s">
        <v>1312</v>
      </c>
      <c r="AL1311" t="s">
        <v>1313</v>
      </c>
      <c r="AM1311" t="s">
        <v>1314</v>
      </c>
    </row>
    <row r="1312" spans="1:39" x14ac:dyDescent="0.3">
      <c r="A1312" t="s">
        <v>24</v>
      </c>
      <c r="B1312" t="s">
        <v>25</v>
      </c>
      <c r="C1312" t="s">
        <v>26</v>
      </c>
      <c r="D1312" t="s">
        <v>27</v>
      </c>
      <c r="E1312" t="s">
        <v>28</v>
      </c>
      <c r="F1312" t="s">
        <v>29</v>
      </c>
      <c r="G1312" t="s">
        <v>115</v>
      </c>
      <c r="H1312" t="s">
        <v>116</v>
      </c>
      <c r="I1312" t="s">
        <v>416</v>
      </c>
      <c r="J1312" t="s">
        <v>417</v>
      </c>
      <c r="K1312" t="s">
        <v>320</v>
      </c>
      <c r="L1312" t="s">
        <v>418</v>
      </c>
      <c r="M1312" t="s">
        <v>419</v>
      </c>
      <c r="N1312" t="s">
        <v>420</v>
      </c>
      <c r="O1312" t="s">
        <v>379</v>
      </c>
      <c r="P1312" t="s">
        <v>425</v>
      </c>
      <c r="Q1312" t="s">
        <v>40</v>
      </c>
      <c r="R1312" t="s">
        <v>426</v>
      </c>
      <c r="S1312" t="s">
        <v>42</v>
      </c>
      <c r="T1312" t="s">
        <v>43</v>
      </c>
      <c r="U1312" t="s">
        <v>6000</v>
      </c>
      <c r="V1312">
        <v>12000000</v>
      </c>
      <c r="W1312">
        <v>0</v>
      </c>
      <c r="Y1312">
        <v>0</v>
      </c>
      <c r="Z1312">
        <v>0</v>
      </c>
      <c r="AA1312">
        <v>0</v>
      </c>
      <c r="AB1312">
        <v>12000000</v>
      </c>
      <c r="AC1312" t="s">
        <v>5996</v>
      </c>
      <c r="AD1312" t="s">
        <v>5997</v>
      </c>
      <c r="AE1312" t="s">
        <v>6001</v>
      </c>
      <c r="AF1312" t="s">
        <v>6002</v>
      </c>
      <c r="AG1312" t="s">
        <v>98</v>
      </c>
      <c r="AH1312" t="s">
        <v>168</v>
      </c>
      <c r="AI1312" t="s">
        <v>169</v>
      </c>
      <c r="AJ1312" t="s">
        <v>1311</v>
      </c>
      <c r="AK1312" t="s">
        <v>1312</v>
      </c>
      <c r="AL1312" t="s">
        <v>1313</v>
      </c>
      <c r="AM1312" t="s">
        <v>1314</v>
      </c>
    </row>
    <row r="1313" spans="1:39" x14ac:dyDescent="0.3">
      <c r="A1313" t="s">
        <v>24</v>
      </c>
      <c r="B1313" t="s">
        <v>25</v>
      </c>
      <c r="C1313" t="s">
        <v>26</v>
      </c>
      <c r="D1313" t="s">
        <v>27</v>
      </c>
      <c r="E1313" t="s">
        <v>28</v>
      </c>
      <c r="F1313" t="s">
        <v>29</v>
      </c>
      <c r="G1313" t="s">
        <v>115</v>
      </c>
      <c r="H1313" t="s">
        <v>116</v>
      </c>
      <c r="I1313" t="s">
        <v>416</v>
      </c>
      <c r="J1313" t="s">
        <v>417</v>
      </c>
      <c r="K1313" t="s">
        <v>320</v>
      </c>
      <c r="L1313" t="s">
        <v>418</v>
      </c>
      <c r="M1313" t="s">
        <v>419</v>
      </c>
      <c r="N1313" t="s">
        <v>420</v>
      </c>
      <c r="O1313" t="s">
        <v>379</v>
      </c>
      <c r="P1313" t="s">
        <v>425</v>
      </c>
      <c r="Q1313" t="s">
        <v>40</v>
      </c>
      <c r="R1313" t="s">
        <v>426</v>
      </c>
      <c r="S1313" t="s">
        <v>42</v>
      </c>
      <c r="T1313" t="s">
        <v>43</v>
      </c>
      <c r="U1313" t="s">
        <v>6003</v>
      </c>
      <c r="V1313">
        <v>12000000</v>
      </c>
      <c r="W1313">
        <v>0</v>
      </c>
      <c r="Y1313">
        <v>0</v>
      </c>
      <c r="Z1313">
        <v>0</v>
      </c>
      <c r="AA1313">
        <v>0</v>
      </c>
      <c r="AB1313">
        <v>12000000</v>
      </c>
      <c r="AC1313" t="s">
        <v>5996</v>
      </c>
      <c r="AD1313" t="s">
        <v>5997</v>
      </c>
      <c r="AE1313" t="s">
        <v>6004</v>
      </c>
      <c r="AF1313" t="s">
        <v>6005</v>
      </c>
      <c r="AG1313" t="s">
        <v>98</v>
      </c>
      <c r="AH1313" t="s">
        <v>168</v>
      </c>
      <c r="AI1313" t="s">
        <v>169</v>
      </c>
      <c r="AJ1313" t="s">
        <v>1311</v>
      </c>
      <c r="AK1313" t="s">
        <v>1312</v>
      </c>
      <c r="AL1313" t="s">
        <v>1313</v>
      </c>
      <c r="AM1313" t="s">
        <v>1314</v>
      </c>
    </row>
    <row r="1314" spans="1:39" x14ac:dyDescent="0.3">
      <c r="A1314" t="s">
        <v>24</v>
      </c>
      <c r="B1314" t="s">
        <v>25</v>
      </c>
      <c r="C1314" t="s">
        <v>26</v>
      </c>
      <c r="D1314" t="s">
        <v>27</v>
      </c>
      <c r="E1314" t="s">
        <v>28</v>
      </c>
      <c r="F1314" t="s">
        <v>29</v>
      </c>
      <c r="G1314" t="s">
        <v>115</v>
      </c>
      <c r="H1314" t="s">
        <v>116</v>
      </c>
      <c r="I1314" t="s">
        <v>416</v>
      </c>
      <c r="J1314" t="s">
        <v>417</v>
      </c>
      <c r="K1314" t="s">
        <v>320</v>
      </c>
      <c r="L1314" t="s">
        <v>418</v>
      </c>
      <c r="M1314" t="s">
        <v>419</v>
      </c>
      <c r="N1314" t="s">
        <v>420</v>
      </c>
      <c r="O1314" t="s">
        <v>379</v>
      </c>
      <c r="P1314" t="s">
        <v>425</v>
      </c>
      <c r="Q1314" t="s">
        <v>40</v>
      </c>
      <c r="R1314" t="s">
        <v>426</v>
      </c>
      <c r="S1314" t="s">
        <v>42</v>
      </c>
      <c r="T1314" t="s">
        <v>43</v>
      </c>
      <c r="U1314" t="s">
        <v>6006</v>
      </c>
      <c r="V1314">
        <v>8000000</v>
      </c>
      <c r="W1314">
        <v>0</v>
      </c>
      <c r="Y1314">
        <v>0</v>
      </c>
      <c r="Z1314">
        <v>0</v>
      </c>
      <c r="AA1314">
        <v>0</v>
      </c>
      <c r="AB1314">
        <v>8000000</v>
      </c>
      <c r="AC1314" t="s">
        <v>5996</v>
      </c>
      <c r="AD1314" t="s">
        <v>5997</v>
      </c>
      <c r="AE1314" t="s">
        <v>6007</v>
      </c>
      <c r="AF1314" t="s">
        <v>6008</v>
      </c>
      <c r="AG1314" t="s">
        <v>98</v>
      </c>
      <c r="AH1314" t="s">
        <v>168</v>
      </c>
      <c r="AI1314" t="s">
        <v>169</v>
      </c>
      <c r="AJ1314" t="s">
        <v>1311</v>
      </c>
      <c r="AK1314" t="s">
        <v>1312</v>
      </c>
      <c r="AL1314" t="s">
        <v>1313</v>
      </c>
      <c r="AM1314" t="s">
        <v>1314</v>
      </c>
    </row>
    <row r="1315" spans="1:39" x14ac:dyDescent="0.3">
      <c r="A1315" t="s">
        <v>24</v>
      </c>
      <c r="B1315" t="s">
        <v>25</v>
      </c>
      <c r="C1315" t="s">
        <v>26</v>
      </c>
      <c r="D1315" t="s">
        <v>27</v>
      </c>
      <c r="E1315" t="s">
        <v>28</v>
      </c>
      <c r="F1315" t="s">
        <v>29</v>
      </c>
      <c r="G1315" t="s">
        <v>115</v>
      </c>
      <c r="H1315" t="s">
        <v>116</v>
      </c>
      <c r="I1315" t="s">
        <v>416</v>
      </c>
      <c r="J1315" t="s">
        <v>417</v>
      </c>
      <c r="K1315" t="s">
        <v>320</v>
      </c>
      <c r="L1315" t="s">
        <v>418</v>
      </c>
      <c r="M1315" t="s">
        <v>419</v>
      </c>
      <c r="N1315" t="s">
        <v>420</v>
      </c>
      <c r="O1315" t="s">
        <v>379</v>
      </c>
      <c r="P1315" t="s">
        <v>425</v>
      </c>
      <c r="Q1315" t="s">
        <v>40</v>
      </c>
      <c r="R1315" t="s">
        <v>426</v>
      </c>
      <c r="S1315" t="s">
        <v>47</v>
      </c>
      <c r="T1315" t="s">
        <v>48</v>
      </c>
      <c r="U1315" t="s">
        <v>6009</v>
      </c>
      <c r="V1315">
        <v>52170000</v>
      </c>
      <c r="W1315">
        <v>0</v>
      </c>
      <c r="Y1315">
        <v>0</v>
      </c>
      <c r="Z1315">
        <v>0</v>
      </c>
      <c r="AA1315">
        <v>0</v>
      </c>
      <c r="AB1315">
        <v>52170000</v>
      </c>
      <c r="AC1315" t="s">
        <v>5996</v>
      </c>
      <c r="AD1315" t="s">
        <v>6010</v>
      </c>
      <c r="AE1315" t="s">
        <v>6011</v>
      </c>
      <c r="AF1315" t="s">
        <v>6012</v>
      </c>
      <c r="AG1315" t="s">
        <v>98</v>
      </c>
      <c r="AH1315" t="s">
        <v>168</v>
      </c>
      <c r="AI1315" t="s">
        <v>169</v>
      </c>
      <c r="AJ1315" t="s">
        <v>1311</v>
      </c>
      <c r="AK1315" t="s">
        <v>1312</v>
      </c>
      <c r="AL1315" t="s">
        <v>1336</v>
      </c>
      <c r="AM1315" t="s">
        <v>1314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8906E-F2A5-4AE3-AFDE-9A1D25D8E590}">
  <dimension ref="A1:H554"/>
  <sheetViews>
    <sheetView topLeftCell="A230" workbookViewId="0">
      <selection activeCell="F247" sqref="F247"/>
    </sheetView>
  </sheetViews>
  <sheetFormatPr defaultRowHeight="14.4" x14ac:dyDescent="0.3"/>
  <cols>
    <col min="1" max="1" width="76" customWidth="1"/>
    <col min="2" max="2" width="15.109375" bestFit="1" customWidth="1"/>
    <col min="3" max="3" width="7.5546875" customWidth="1"/>
    <col min="4" max="4" width="17.33203125" bestFit="1" customWidth="1"/>
    <col min="5" max="5" width="4.33203125" customWidth="1"/>
    <col min="6" max="6" width="97.44140625" bestFit="1" customWidth="1"/>
    <col min="7" max="7" width="17.33203125" bestFit="1" customWidth="1"/>
    <col min="8" max="8" width="15.109375" bestFit="1" customWidth="1"/>
  </cols>
  <sheetData>
    <row r="1" spans="1:8" x14ac:dyDescent="0.3">
      <c r="A1" s="41" t="s">
        <v>459</v>
      </c>
      <c r="B1" t="s">
        <v>1287</v>
      </c>
      <c r="C1" t="s">
        <v>1288</v>
      </c>
      <c r="D1" t="s">
        <v>1289</v>
      </c>
    </row>
    <row r="2" spans="1:8" x14ac:dyDescent="0.3">
      <c r="A2" s="42" t="s">
        <v>29</v>
      </c>
      <c r="B2" s="52">
        <v>23288180000</v>
      </c>
      <c r="C2" s="52">
        <v>0</v>
      </c>
      <c r="D2" s="52">
        <v>23288180000</v>
      </c>
    </row>
    <row r="3" spans="1:8" x14ac:dyDescent="0.3">
      <c r="A3" s="51" t="s">
        <v>98</v>
      </c>
      <c r="B3" s="52">
        <v>23288180000</v>
      </c>
      <c r="C3" s="52">
        <v>0</v>
      </c>
      <c r="D3" s="52">
        <v>23288180000</v>
      </c>
      <c r="F3" s="141" t="s">
        <v>98</v>
      </c>
      <c r="G3" s="142">
        <v>23288180000</v>
      </c>
      <c r="H3" s="52">
        <f>D3-G3</f>
        <v>0</v>
      </c>
    </row>
    <row r="4" spans="1:8" x14ac:dyDescent="0.3">
      <c r="A4" s="43" t="s">
        <v>460</v>
      </c>
      <c r="B4" s="52">
        <v>1000000000</v>
      </c>
      <c r="C4" s="52">
        <v>0</v>
      </c>
      <c r="D4" s="52">
        <v>1000000000</v>
      </c>
      <c r="F4" s="143" t="s">
        <v>460</v>
      </c>
      <c r="G4" s="144">
        <v>1000000000</v>
      </c>
      <c r="H4" s="52">
        <f t="shared" ref="H4:H67" si="0">D4-G4</f>
        <v>0</v>
      </c>
    </row>
    <row r="5" spans="1:8" x14ac:dyDescent="0.3">
      <c r="A5" s="44" t="s">
        <v>93</v>
      </c>
      <c r="B5" s="52">
        <v>1000000000</v>
      </c>
      <c r="C5" s="52">
        <v>0</v>
      </c>
      <c r="D5" s="52">
        <v>1000000000</v>
      </c>
      <c r="F5" s="43" t="s">
        <v>93</v>
      </c>
      <c r="G5" s="52">
        <v>1000000000</v>
      </c>
      <c r="H5" s="52">
        <f t="shared" si="0"/>
        <v>0</v>
      </c>
    </row>
    <row r="6" spans="1:8" x14ac:dyDescent="0.3">
      <c r="A6" s="45" t="s">
        <v>94</v>
      </c>
      <c r="B6" s="52">
        <v>1000000000</v>
      </c>
      <c r="C6" s="52">
        <v>0</v>
      </c>
      <c r="D6" s="52">
        <v>1000000000</v>
      </c>
      <c r="F6" s="145" t="s">
        <v>94</v>
      </c>
      <c r="G6" s="144">
        <v>1000000000</v>
      </c>
      <c r="H6" s="52">
        <f t="shared" si="0"/>
        <v>0</v>
      </c>
    </row>
    <row r="7" spans="1:8" x14ac:dyDescent="0.3">
      <c r="A7" s="46" t="s">
        <v>464</v>
      </c>
      <c r="B7" s="52">
        <v>1000000000</v>
      </c>
      <c r="C7" s="52">
        <v>0</v>
      </c>
      <c r="D7" s="52">
        <v>1000000000</v>
      </c>
      <c r="F7" s="45" t="s">
        <v>464</v>
      </c>
      <c r="G7" s="52">
        <v>1000000000</v>
      </c>
      <c r="H7" s="52">
        <f t="shared" si="0"/>
        <v>0</v>
      </c>
    </row>
    <row r="8" spans="1:8" x14ac:dyDescent="0.3">
      <c r="A8" s="47" t="s">
        <v>96</v>
      </c>
      <c r="B8" s="52">
        <v>186192000</v>
      </c>
      <c r="C8" s="52">
        <v>0</v>
      </c>
      <c r="D8" s="52">
        <v>186192000</v>
      </c>
      <c r="F8" s="146" t="s">
        <v>96</v>
      </c>
      <c r="G8" s="144">
        <v>186192000</v>
      </c>
      <c r="H8" s="52">
        <f t="shared" si="0"/>
        <v>0</v>
      </c>
    </row>
    <row r="9" spans="1:8" x14ac:dyDescent="0.3">
      <c r="A9" s="48" t="s">
        <v>97</v>
      </c>
      <c r="B9" s="52">
        <v>131673000</v>
      </c>
      <c r="C9" s="52">
        <v>0</v>
      </c>
      <c r="D9" s="52">
        <v>131673000</v>
      </c>
      <c r="F9" s="47" t="s">
        <v>97</v>
      </c>
      <c r="G9" s="52">
        <v>131673000</v>
      </c>
      <c r="H9" s="52">
        <f t="shared" si="0"/>
        <v>0</v>
      </c>
    </row>
    <row r="10" spans="1:8" x14ac:dyDescent="0.3">
      <c r="A10" s="49" t="s">
        <v>43</v>
      </c>
      <c r="B10" s="52">
        <v>48225000</v>
      </c>
      <c r="C10" s="52">
        <v>0</v>
      </c>
      <c r="D10" s="52">
        <v>48225000</v>
      </c>
      <c r="F10" s="147" t="s">
        <v>43</v>
      </c>
      <c r="G10" s="144">
        <v>48225000</v>
      </c>
      <c r="H10" s="52">
        <f t="shared" si="0"/>
        <v>0</v>
      </c>
    </row>
    <row r="11" spans="1:8" x14ac:dyDescent="0.3">
      <c r="A11" s="50" t="s">
        <v>582</v>
      </c>
      <c r="B11" s="52">
        <v>37725000</v>
      </c>
      <c r="C11" s="52">
        <v>0</v>
      </c>
      <c r="D11" s="52">
        <v>37725000</v>
      </c>
      <c r="F11" s="49" t="s">
        <v>582</v>
      </c>
      <c r="G11" s="52">
        <v>37725000</v>
      </c>
      <c r="H11" s="52">
        <f t="shared" si="0"/>
        <v>0</v>
      </c>
    </row>
    <row r="12" spans="1:8" x14ac:dyDescent="0.3">
      <c r="A12" s="50" t="s">
        <v>583</v>
      </c>
      <c r="B12" s="52">
        <v>3000000</v>
      </c>
      <c r="C12" s="52">
        <v>0</v>
      </c>
      <c r="D12" s="52">
        <v>3000000</v>
      </c>
      <c r="F12" s="49" t="s">
        <v>1034</v>
      </c>
      <c r="G12" s="52">
        <v>3000000</v>
      </c>
      <c r="H12" s="52">
        <f t="shared" si="0"/>
        <v>0</v>
      </c>
    </row>
    <row r="13" spans="1:8" x14ac:dyDescent="0.3">
      <c r="A13" s="50" t="s">
        <v>572</v>
      </c>
      <c r="B13" s="52">
        <v>4500000</v>
      </c>
      <c r="C13" s="52">
        <v>0</v>
      </c>
      <c r="D13" s="52">
        <v>4500000</v>
      </c>
      <c r="F13" s="49" t="s">
        <v>572</v>
      </c>
      <c r="G13" s="52">
        <v>4500000</v>
      </c>
      <c r="H13" s="52">
        <f t="shared" si="0"/>
        <v>0</v>
      </c>
    </row>
    <row r="14" spans="1:8" x14ac:dyDescent="0.3">
      <c r="A14" s="50" t="s">
        <v>584</v>
      </c>
      <c r="B14" s="52">
        <v>3000000</v>
      </c>
      <c r="C14" s="52">
        <v>0</v>
      </c>
      <c r="D14" s="52">
        <v>3000000</v>
      </c>
      <c r="F14" s="49" t="s">
        <v>584</v>
      </c>
      <c r="G14" s="52">
        <v>3000000</v>
      </c>
      <c r="H14" s="52">
        <f t="shared" si="0"/>
        <v>0</v>
      </c>
    </row>
    <row r="15" spans="1:8" x14ac:dyDescent="0.3">
      <c r="A15" s="49" t="s">
        <v>46</v>
      </c>
      <c r="B15" s="52">
        <v>16000000</v>
      </c>
      <c r="C15" s="52">
        <v>0</v>
      </c>
      <c r="D15" s="52">
        <v>16000000</v>
      </c>
      <c r="F15" s="147" t="s">
        <v>46</v>
      </c>
      <c r="G15" s="144">
        <v>16000000</v>
      </c>
      <c r="H15" s="52">
        <f t="shared" si="0"/>
        <v>0</v>
      </c>
    </row>
    <row r="16" spans="1:8" x14ac:dyDescent="0.3">
      <c r="A16" s="50" t="s">
        <v>585</v>
      </c>
      <c r="B16" s="52">
        <v>16000000</v>
      </c>
      <c r="C16" s="52">
        <v>0</v>
      </c>
      <c r="D16" s="52">
        <v>16000000</v>
      </c>
      <c r="F16" s="49" t="s">
        <v>585</v>
      </c>
      <c r="G16" s="52">
        <v>16000000</v>
      </c>
      <c r="H16" s="52">
        <f t="shared" si="0"/>
        <v>0</v>
      </c>
    </row>
    <row r="17" spans="1:8" x14ac:dyDescent="0.3">
      <c r="A17" s="49" t="s">
        <v>48</v>
      </c>
      <c r="B17" s="52">
        <v>67448000</v>
      </c>
      <c r="C17" s="52">
        <v>0</v>
      </c>
      <c r="D17" s="52">
        <v>67448000</v>
      </c>
      <c r="F17" s="147" t="s">
        <v>48</v>
      </c>
      <c r="G17" s="144">
        <v>67448000</v>
      </c>
      <c r="H17" s="52">
        <f t="shared" si="0"/>
        <v>0</v>
      </c>
    </row>
    <row r="18" spans="1:8" x14ac:dyDescent="0.3">
      <c r="A18" s="50" t="s">
        <v>586</v>
      </c>
      <c r="B18" s="52">
        <v>67448000</v>
      </c>
      <c r="C18" s="52">
        <v>0</v>
      </c>
      <c r="D18" s="52">
        <v>67448000</v>
      </c>
      <c r="F18" s="49" t="s">
        <v>586</v>
      </c>
      <c r="G18" s="52">
        <v>67448000</v>
      </c>
      <c r="H18" s="52">
        <f t="shared" si="0"/>
        <v>0</v>
      </c>
    </row>
    <row r="19" spans="1:8" x14ac:dyDescent="0.3">
      <c r="A19" s="48" t="s">
        <v>101</v>
      </c>
      <c r="B19" s="52">
        <v>54519000</v>
      </c>
      <c r="C19" s="52">
        <v>0</v>
      </c>
      <c r="D19" s="52">
        <v>54519000</v>
      </c>
      <c r="F19" s="47" t="s">
        <v>101</v>
      </c>
      <c r="G19" s="52">
        <v>54519000</v>
      </c>
      <c r="H19" s="52">
        <f t="shared" si="0"/>
        <v>0</v>
      </c>
    </row>
    <row r="20" spans="1:8" x14ac:dyDescent="0.3">
      <c r="A20" s="49" t="s">
        <v>43</v>
      </c>
      <c r="B20" s="52">
        <v>17500000</v>
      </c>
      <c r="C20" s="52">
        <v>0</v>
      </c>
      <c r="D20" s="52">
        <v>17500000</v>
      </c>
      <c r="F20" s="147" t="s">
        <v>43</v>
      </c>
      <c r="G20" s="144">
        <v>17500000</v>
      </c>
      <c r="H20" s="52">
        <f t="shared" si="0"/>
        <v>0</v>
      </c>
    </row>
    <row r="21" spans="1:8" x14ac:dyDescent="0.3">
      <c r="A21" s="50" t="s">
        <v>582</v>
      </c>
      <c r="B21" s="52">
        <v>10500000</v>
      </c>
      <c r="C21" s="52">
        <v>0</v>
      </c>
      <c r="D21" s="52">
        <v>10500000</v>
      </c>
      <c r="F21" s="49" t="s">
        <v>582</v>
      </c>
      <c r="G21" s="52">
        <v>10500000</v>
      </c>
      <c r="H21" s="52">
        <f t="shared" si="0"/>
        <v>0</v>
      </c>
    </row>
    <row r="22" spans="1:8" x14ac:dyDescent="0.3">
      <c r="A22" s="50" t="s">
        <v>583</v>
      </c>
      <c r="B22" s="52">
        <v>2000000</v>
      </c>
      <c r="C22" s="52">
        <v>0</v>
      </c>
      <c r="D22" s="52">
        <v>2000000</v>
      </c>
      <c r="F22" s="49" t="s">
        <v>1034</v>
      </c>
      <c r="G22" s="52">
        <v>2000000</v>
      </c>
      <c r="H22" s="52">
        <f t="shared" si="0"/>
        <v>0</v>
      </c>
    </row>
    <row r="23" spans="1:8" x14ac:dyDescent="0.3">
      <c r="A23" s="50" t="s">
        <v>572</v>
      </c>
      <c r="B23" s="52">
        <v>3000000</v>
      </c>
      <c r="C23" s="52">
        <v>0</v>
      </c>
      <c r="D23" s="52">
        <v>3000000</v>
      </c>
      <c r="F23" s="49" t="s">
        <v>572</v>
      </c>
      <c r="G23" s="52">
        <v>3000000</v>
      </c>
      <c r="H23" s="52">
        <f t="shared" si="0"/>
        <v>0</v>
      </c>
    </row>
    <row r="24" spans="1:8" x14ac:dyDescent="0.3">
      <c r="A24" s="50" t="s">
        <v>584</v>
      </c>
      <c r="B24" s="52">
        <v>2000000</v>
      </c>
      <c r="C24" s="52">
        <v>0</v>
      </c>
      <c r="D24" s="52">
        <v>2000000</v>
      </c>
      <c r="F24" s="49" t="s">
        <v>584</v>
      </c>
      <c r="G24" s="52">
        <v>2000000</v>
      </c>
      <c r="H24" s="52">
        <f t="shared" si="0"/>
        <v>0</v>
      </c>
    </row>
    <row r="25" spans="1:8" x14ac:dyDescent="0.3">
      <c r="A25" s="49" t="s">
        <v>46</v>
      </c>
      <c r="B25" s="52">
        <v>5000000</v>
      </c>
      <c r="C25" s="52">
        <v>0</v>
      </c>
      <c r="D25" s="52">
        <v>5000000</v>
      </c>
      <c r="F25" s="147" t="s">
        <v>46</v>
      </c>
      <c r="G25" s="144">
        <v>5000000</v>
      </c>
      <c r="H25" s="52">
        <f t="shared" si="0"/>
        <v>0</v>
      </c>
    </row>
    <row r="26" spans="1:8" x14ac:dyDescent="0.3">
      <c r="A26" s="50" t="s">
        <v>585</v>
      </c>
      <c r="B26" s="52">
        <v>5000000</v>
      </c>
      <c r="C26" s="52">
        <v>0</v>
      </c>
      <c r="D26" s="52">
        <v>5000000</v>
      </c>
      <c r="F26" s="49" t="s">
        <v>585</v>
      </c>
      <c r="G26" s="52">
        <v>5000000</v>
      </c>
      <c r="H26" s="52">
        <f t="shared" si="0"/>
        <v>0</v>
      </c>
    </row>
    <row r="27" spans="1:8" x14ac:dyDescent="0.3">
      <c r="A27" s="49" t="s">
        <v>48</v>
      </c>
      <c r="B27" s="52">
        <v>32019000</v>
      </c>
      <c r="C27" s="52">
        <v>0</v>
      </c>
      <c r="D27" s="52">
        <v>32019000</v>
      </c>
      <c r="F27" s="147" t="s">
        <v>48</v>
      </c>
      <c r="G27" s="144">
        <v>32019000</v>
      </c>
      <c r="H27" s="52">
        <f t="shared" si="0"/>
        <v>0</v>
      </c>
    </row>
    <row r="28" spans="1:8" x14ac:dyDescent="0.3">
      <c r="A28" s="50" t="s">
        <v>587</v>
      </c>
      <c r="B28" s="52">
        <v>32019000</v>
      </c>
      <c r="C28" s="52">
        <v>0</v>
      </c>
      <c r="D28" s="52">
        <v>32019000</v>
      </c>
      <c r="F28" s="49" t="s">
        <v>587</v>
      </c>
      <c r="G28" s="52">
        <v>32019000</v>
      </c>
      <c r="H28" s="52">
        <f t="shared" si="0"/>
        <v>0</v>
      </c>
    </row>
    <row r="29" spans="1:8" x14ac:dyDescent="0.3">
      <c r="A29" s="47" t="s">
        <v>102</v>
      </c>
      <c r="B29" s="52">
        <v>118802000</v>
      </c>
      <c r="C29" s="52">
        <v>0</v>
      </c>
      <c r="D29" s="52">
        <v>118802000</v>
      </c>
      <c r="F29" s="146" t="s">
        <v>102</v>
      </c>
      <c r="G29" s="144">
        <v>118802000</v>
      </c>
      <c r="H29" s="52">
        <f t="shared" si="0"/>
        <v>0</v>
      </c>
    </row>
    <row r="30" spans="1:8" x14ac:dyDescent="0.3">
      <c r="A30" s="48" t="s">
        <v>103</v>
      </c>
      <c r="B30" s="52">
        <v>35050000</v>
      </c>
      <c r="C30" s="52">
        <v>0</v>
      </c>
      <c r="D30" s="52">
        <v>35050000</v>
      </c>
      <c r="F30" s="47" t="s">
        <v>103</v>
      </c>
      <c r="G30" s="52">
        <v>35050000</v>
      </c>
      <c r="H30" s="52">
        <f t="shared" si="0"/>
        <v>0</v>
      </c>
    </row>
    <row r="31" spans="1:8" x14ac:dyDescent="0.3">
      <c r="A31" s="49" t="s">
        <v>43</v>
      </c>
      <c r="B31" s="52">
        <v>11050000</v>
      </c>
      <c r="C31" s="52">
        <v>0</v>
      </c>
      <c r="D31" s="52">
        <v>11050000</v>
      </c>
      <c r="F31" s="147" t="s">
        <v>43</v>
      </c>
      <c r="G31" s="144">
        <v>11050000</v>
      </c>
      <c r="H31" s="52">
        <f t="shared" si="0"/>
        <v>0</v>
      </c>
    </row>
    <row r="32" spans="1:8" x14ac:dyDescent="0.3">
      <c r="A32" s="50" t="s">
        <v>582</v>
      </c>
      <c r="B32" s="52">
        <v>7500000</v>
      </c>
      <c r="C32" s="52">
        <v>0</v>
      </c>
      <c r="D32" s="52">
        <v>7500000</v>
      </c>
      <c r="F32" s="49" t="s">
        <v>582</v>
      </c>
      <c r="G32" s="52">
        <v>7500000</v>
      </c>
      <c r="H32" s="52">
        <f t="shared" si="0"/>
        <v>0</v>
      </c>
    </row>
    <row r="33" spans="1:8" x14ac:dyDescent="0.3">
      <c r="A33" s="50" t="s">
        <v>507</v>
      </c>
      <c r="B33" s="52">
        <v>1500000</v>
      </c>
      <c r="C33" s="52">
        <v>0</v>
      </c>
      <c r="D33" s="52">
        <v>1500000</v>
      </c>
      <c r="F33" s="49" t="s">
        <v>507</v>
      </c>
      <c r="G33" s="52">
        <v>1500000</v>
      </c>
      <c r="H33" s="52">
        <f t="shared" si="0"/>
        <v>0</v>
      </c>
    </row>
    <row r="34" spans="1:8" x14ac:dyDescent="0.3">
      <c r="A34" s="50" t="s">
        <v>487</v>
      </c>
      <c r="B34" s="52">
        <v>1000000</v>
      </c>
      <c r="C34" s="52">
        <v>0</v>
      </c>
      <c r="D34" s="52">
        <v>1000000</v>
      </c>
      <c r="F34" s="49" t="s">
        <v>487</v>
      </c>
      <c r="G34" s="52">
        <v>1000000</v>
      </c>
      <c r="H34" s="52">
        <f t="shared" si="0"/>
        <v>0</v>
      </c>
    </row>
    <row r="35" spans="1:8" x14ac:dyDescent="0.3">
      <c r="A35" s="50" t="s">
        <v>588</v>
      </c>
      <c r="B35" s="52">
        <v>1050000</v>
      </c>
      <c r="C35" s="52">
        <v>0</v>
      </c>
      <c r="D35" s="52">
        <v>1050000</v>
      </c>
      <c r="F35" s="49" t="s">
        <v>588</v>
      </c>
      <c r="G35" s="52">
        <v>1050000</v>
      </c>
      <c r="H35" s="52">
        <f t="shared" si="0"/>
        <v>0</v>
      </c>
    </row>
    <row r="36" spans="1:8" x14ac:dyDescent="0.3">
      <c r="A36" s="49" t="s">
        <v>48</v>
      </c>
      <c r="B36" s="52">
        <v>24000000</v>
      </c>
      <c r="C36" s="52">
        <v>0</v>
      </c>
      <c r="D36" s="52">
        <v>24000000</v>
      </c>
      <c r="F36" s="147" t="s">
        <v>48</v>
      </c>
      <c r="G36" s="144">
        <v>24000000</v>
      </c>
      <c r="H36" s="52">
        <f t="shared" si="0"/>
        <v>0</v>
      </c>
    </row>
    <row r="37" spans="1:8" x14ac:dyDescent="0.3">
      <c r="A37" s="50" t="s">
        <v>589</v>
      </c>
      <c r="B37" s="52">
        <v>24000000</v>
      </c>
      <c r="C37" s="52">
        <v>0</v>
      </c>
      <c r="D37" s="52">
        <v>24000000</v>
      </c>
      <c r="F37" s="49" t="s">
        <v>589</v>
      </c>
      <c r="G37" s="52">
        <v>24000000</v>
      </c>
      <c r="H37" s="52">
        <f t="shared" si="0"/>
        <v>0</v>
      </c>
    </row>
    <row r="38" spans="1:8" x14ac:dyDescent="0.3">
      <c r="A38" s="48" t="s">
        <v>105</v>
      </c>
      <c r="B38" s="52">
        <v>83752000</v>
      </c>
      <c r="C38" s="52">
        <v>0</v>
      </c>
      <c r="D38" s="52">
        <v>83752000</v>
      </c>
      <c r="F38" s="47" t="s">
        <v>105</v>
      </c>
      <c r="G38" s="52">
        <v>83752000</v>
      </c>
      <c r="H38" s="52">
        <f t="shared" si="0"/>
        <v>0</v>
      </c>
    </row>
    <row r="39" spans="1:8" x14ac:dyDescent="0.3">
      <c r="A39" s="49" t="s">
        <v>43</v>
      </c>
      <c r="B39" s="52">
        <v>13500000</v>
      </c>
      <c r="C39" s="52">
        <v>0</v>
      </c>
      <c r="D39" s="52">
        <v>13500000</v>
      </c>
      <c r="F39" s="147" t="s">
        <v>43</v>
      </c>
      <c r="G39" s="144">
        <v>13500000</v>
      </c>
      <c r="H39" s="52">
        <f t="shared" si="0"/>
        <v>0</v>
      </c>
    </row>
    <row r="40" spans="1:8" x14ac:dyDescent="0.3">
      <c r="A40" s="50" t="s">
        <v>582</v>
      </c>
      <c r="B40" s="52">
        <v>7500000</v>
      </c>
      <c r="C40" s="52">
        <v>0</v>
      </c>
      <c r="D40" s="52">
        <v>7500000</v>
      </c>
      <c r="F40" s="49" t="s">
        <v>582</v>
      </c>
      <c r="G40" s="52">
        <v>7500000</v>
      </c>
      <c r="H40" s="52">
        <f t="shared" si="0"/>
        <v>0</v>
      </c>
    </row>
    <row r="41" spans="1:8" x14ac:dyDescent="0.3">
      <c r="A41" s="50" t="s">
        <v>507</v>
      </c>
      <c r="B41" s="52">
        <v>3000000</v>
      </c>
      <c r="C41" s="52">
        <v>0</v>
      </c>
      <c r="D41" s="52">
        <v>3000000</v>
      </c>
      <c r="F41" s="49" t="s">
        <v>507</v>
      </c>
      <c r="G41" s="52">
        <v>3000000</v>
      </c>
      <c r="H41" s="52">
        <f t="shared" si="0"/>
        <v>0</v>
      </c>
    </row>
    <row r="42" spans="1:8" x14ac:dyDescent="0.3">
      <c r="A42" s="50" t="s">
        <v>487</v>
      </c>
      <c r="B42" s="52">
        <v>2000000</v>
      </c>
      <c r="C42" s="52">
        <v>0</v>
      </c>
      <c r="D42" s="52">
        <v>2000000</v>
      </c>
      <c r="F42" s="49" t="s">
        <v>487</v>
      </c>
      <c r="G42" s="52">
        <v>2000000</v>
      </c>
      <c r="H42" s="52">
        <f t="shared" si="0"/>
        <v>0</v>
      </c>
    </row>
    <row r="43" spans="1:8" x14ac:dyDescent="0.3">
      <c r="A43" s="50" t="s">
        <v>590</v>
      </c>
      <c r="B43" s="52">
        <v>1000000</v>
      </c>
      <c r="C43" s="52">
        <v>0</v>
      </c>
      <c r="D43" s="52">
        <v>1000000</v>
      </c>
      <c r="F43" s="49" t="s">
        <v>590</v>
      </c>
      <c r="G43" s="52">
        <v>1000000</v>
      </c>
      <c r="H43" s="52">
        <f t="shared" si="0"/>
        <v>0</v>
      </c>
    </row>
    <row r="44" spans="1:8" x14ac:dyDescent="0.3">
      <c r="A44" s="49" t="s">
        <v>46</v>
      </c>
      <c r="B44" s="52">
        <v>4000000</v>
      </c>
      <c r="C44" s="52">
        <v>0</v>
      </c>
      <c r="D44" s="52">
        <v>4000000</v>
      </c>
      <c r="F44" s="147" t="s">
        <v>46</v>
      </c>
      <c r="G44" s="144">
        <v>4000000</v>
      </c>
      <c r="H44" s="52">
        <f t="shared" si="0"/>
        <v>0</v>
      </c>
    </row>
    <row r="45" spans="1:8" x14ac:dyDescent="0.3">
      <c r="A45" s="50" t="s">
        <v>585</v>
      </c>
      <c r="B45" s="52">
        <v>4000000</v>
      </c>
      <c r="C45" s="52">
        <v>0</v>
      </c>
      <c r="D45" s="52">
        <v>4000000</v>
      </c>
      <c r="F45" s="49" t="s">
        <v>585</v>
      </c>
      <c r="G45" s="52">
        <v>4000000</v>
      </c>
      <c r="H45" s="52">
        <f t="shared" si="0"/>
        <v>0</v>
      </c>
    </row>
    <row r="46" spans="1:8" x14ac:dyDescent="0.3">
      <c r="A46" s="49" t="s">
        <v>48</v>
      </c>
      <c r="B46" s="52">
        <v>66252000</v>
      </c>
      <c r="C46" s="52">
        <v>0</v>
      </c>
      <c r="D46" s="52">
        <v>66252000</v>
      </c>
      <c r="F46" s="147" t="s">
        <v>48</v>
      </c>
      <c r="G46" s="144">
        <v>66252000</v>
      </c>
      <c r="H46" s="52">
        <f t="shared" si="0"/>
        <v>0</v>
      </c>
    </row>
    <row r="47" spans="1:8" x14ac:dyDescent="0.3">
      <c r="A47" s="50" t="s">
        <v>591</v>
      </c>
      <c r="B47" s="52">
        <v>66252000</v>
      </c>
      <c r="C47" s="52">
        <v>0</v>
      </c>
      <c r="D47" s="52">
        <v>66252000</v>
      </c>
      <c r="F47" s="49" t="s">
        <v>591</v>
      </c>
      <c r="G47" s="52">
        <v>66252000</v>
      </c>
      <c r="H47" s="52">
        <f t="shared" si="0"/>
        <v>0</v>
      </c>
    </row>
    <row r="48" spans="1:8" x14ac:dyDescent="0.3">
      <c r="A48" s="47" t="s">
        <v>106</v>
      </c>
      <c r="B48" s="52">
        <v>475336000</v>
      </c>
      <c r="C48" s="52">
        <v>0</v>
      </c>
      <c r="D48" s="52">
        <v>475336000</v>
      </c>
      <c r="F48" s="146" t="s">
        <v>106</v>
      </c>
      <c r="G48" s="144">
        <v>475336000</v>
      </c>
      <c r="H48" s="52">
        <f t="shared" si="0"/>
        <v>0</v>
      </c>
    </row>
    <row r="49" spans="1:8" x14ac:dyDescent="0.3">
      <c r="A49" s="48" t="s">
        <v>107</v>
      </c>
      <c r="B49" s="52">
        <v>404820000</v>
      </c>
      <c r="C49" s="52">
        <v>0</v>
      </c>
      <c r="D49" s="52">
        <v>404820000</v>
      </c>
      <c r="F49" s="47" t="s">
        <v>107</v>
      </c>
      <c r="G49" s="52">
        <v>404820000</v>
      </c>
      <c r="H49" s="52">
        <f t="shared" si="0"/>
        <v>0</v>
      </c>
    </row>
    <row r="50" spans="1:8" x14ac:dyDescent="0.3">
      <c r="A50" s="49" t="s">
        <v>43</v>
      </c>
      <c r="B50" s="52">
        <v>74000000</v>
      </c>
      <c r="C50" s="52">
        <v>0</v>
      </c>
      <c r="D50" s="52">
        <v>74000000</v>
      </c>
      <c r="F50" s="147" t="s">
        <v>43</v>
      </c>
      <c r="G50" s="144">
        <v>74000000</v>
      </c>
      <c r="H50" s="52">
        <f t="shared" si="0"/>
        <v>0</v>
      </c>
    </row>
    <row r="51" spans="1:8" x14ac:dyDescent="0.3">
      <c r="A51" s="50" t="s">
        <v>582</v>
      </c>
      <c r="B51" s="52">
        <v>15000000</v>
      </c>
      <c r="C51" s="52">
        <v>0</v>
      </c>
      <c r="D51" s="52">
        <v>15000000</v>
      </c>
      <c r="F51" s="49" t="s">
        <v>582</v>
      </c>
      <c r="G51" s="52">
        <v>15000000</v>
      </c>
      <c r="H51" s="52">
        <f t="shared" si="0"/>
        <v>0</v>
      </c>
    </row>
    <row r="52" spans="1:8" x14ac:dyDescent="0.3">
      <c r="A52" s="50" t="s">
        <v>583</v>
      </c>
      <c r="B52" s="52">
        <v>8000000</v>
      </c>
      <c r="C52" s="52">
        <v>0</v>
      </c>
      <c r="D52" s="52">
        <v>8000000</v>
      </c>
      <c r="F52" s="49" t="s">
        <v>1034</v>
      </c>
      <c r="G52" s="52">
        <v>8000000</v>
      </c>
      <c r="H52" s="52">
        <f t="shared" si="0"/>
        <v>0</v>
      </c>
    </row>
    <row r="53" spans="1:8" x14ac:dyDescent="0.3">
      <c r="A53" s="50" t="s">
        <v>572</v>
      </c>
      <c r="B53" s="52">
        <v>12000000</v>
      </c>
      <c r="C53" s="52">
        <v>0</v>
      </c>
      <c r="D53" s="52">
        <v>12000000</v>
      </c>
      <c r="F53" s="49" t="s">
        <v>572</v>
      </c>
      <c r="G53" s="52">
        <v>12000000</v>
      </c>
      <c r="H53" s="52">
        <f t="shared" si="0"/>
        <v>0</v>
      </c>
    </row>
    <row r="54" spans="1:8" x14ac:dyDescent="0.3">
      <c r="A54" s="50" t="s">
        <v>584</v>
      </c>
      <c r="B54" s="52">
        <v>8000000</v>
      </c>
      <c r="C54" s="52">
        <v>0</v>
      </c>
      <c r="D54" s="52">
        <v>8000000</v>
      </c>
      <c r="F54" s="49" t="s">
        <v>584</v>
      </c>
      <c r="G54" s="52">
        <v>8000000</v>
      </c>
      <c r="H54" s="52">
        <f t="shared" si="0"/>
        <v>0</v>
      </c>
    </row>
    <row r="55" spans="1:8" x14ac:dyDescent="0.3">
      <c r="A55" s="50" t="s">
        <v>592</v>
      </c>
      <c r="B55" s="52">
        <v>31000000</v>
      </c>
      <c r="C55" s="52">
        <v>0</v>
      </c>
      <c r="D55" s="52">
        <v>31000000</v>
      </c>
      <c r="F55" s="49" t="s">
        <v>592</v>
      </c>
      <c r="G55" s="52">
        <v>31000000</v>
      </c>
      <c r="H55" s="52">
        <f t="shared" si="0"/>
        <v>0</v>
      </c>
    </row>
    <row r="56" spans="1:8" x14ac:dyDescent="0.3">
      <c r="A56" s="49" t="s">
        <v>46</v>
      </c>
      <c r="B56" s="52">
        <v>25200000</v>
      </c>
      <c r="C56" s="52">
        <v>0</v>
      </c>
      <c r="D56" s="52">
        <v>25200000</v>
      </c>
      <c r="F56" s="147" t="s">
        <v>46</v>
      </c>
      <c r="G56" s="144">
        <v>25200000</v>
      </c>
      <c r="H56" s="52">
        <f t="shared" si="0"/>
        <v>0</v>
      </c>
    </row>
    <row r="57" spans="1:8" x14ac:dyDescent="0.3">
      <c r="A57" s="50" t="s">
        <v>585</v>
      </c>
      <c r="B57" s="52">
        <v>25200000</v>
      </c>
      <c r="C57" s="52">
        <v>0</v>
      </c>
      <c r="D57" s="52">
        <v>25200000</v>
      </c>
      <c r="F57" s="49" t="s">
        <v>585</v>
      </c>
      <c r="G57" s="52">
        <v>25200000</v>
      </c>
      <c r="H57" s="52">
        <f t="shared" si="0"/>
        <v>0</v>
      </c>
    </row>
    <row r="58" spans="1:8" x14ac:dyDescent="0.3">
      <c r="A58" s="49" t="s">
        <v>48</v>
      </c>
      <c r="B58" s="52">
        <v>304120000</v>
      </c>
      <c r="C58" s="52">
        <v>0</v>
      </c>
      <c r="D58" s="52">
        <v>304120000</v>
      </c>
      <c r="F58" s="147" t="s">
        <v>48</v>
      </c>
      <c r="G58" s="144">
        <v>304120000</v>
      </c>
      <c r="H58" s="52">
        <f t="shared" si="0"/>
        <v>0</v>
      </c>
    </row>
    <row r="59" spans="1:8" x14ac:dyDescent="0.3">
      <c r="A59" s="50" t="s">
        <v>593</v>
      </c>
      <c r="B59" s="52">
        <v>304120000</v>
      </c>
      <c r="C59" s="52">
        <v>0</v>
      </c>
      <c r="D59" s="52">
        <v>304120000</v>
      </c>
      <c r="F59" s="49" t="s">
        <v>593</v>
      </c>
      <c r="G59" s="52">
        <v>304120000</v>
      </c>
      <c r="H59" s="52">
        <f t="shared" si="0"/>
        <v>0</v>
      </c>
    </row>
    <row r="60" spans="1:8" x14ac:dyDescent="0.3">
      <c r="A60" s="49" t="s">
        <v>73</v>
      </c>
      <c r="B60" s="52">
        <v>1500000</v>
      </c>
      <c r="C60" s="52">
        <v>0</v>
      </c>
      <c r="D60" s="52">
        <v>1500000</v>
      </c>
      <c r="F60" s="147" t="s">
        <v>73</v>
      </c>
      <c r="G60" s="144">
        <v>1500000</v>
      </c>
      <c r="H60" s="52">
        <f t="shared" si="0"/>
        <v>0</v>
      </c>
    </row>
    <row r="61" spans="1:8" x14ac:dyDescent="0.3">
      <c r="A61" s="50" t="s">
        <v>527</v>
      </c>
      <c r="B61" s="52">
        <v>1500000</v>
      </c>
      <c r="C61" s="52">
        <v>0</v>
      </c>
      <c r="D61" s="52">
        <v>1500000</v>
      </c>
      <c r="F61" s="49" t="s">
        <v>527</v>
      </c>
      <c r="G61" s="52">
        <v>1500000</v>
      </c>
      <c r="H61" s="52">
        <f t="shared" si="0"/>
        <v>0</v>
      </c>
    </row>
    <row r="62" spans="1:8" x14ac:dyDescent="0.3">
      <c r="A62" s="48" t="s">
        <v>110</v>
      </c>
      <c r="B62" s="52">
        <v>70516000</v>
      </c>
      <c r="C62" s="52">
        <v>0</v>
      </c>
      <c r="D62" s="52">
        <v>70516000</v>
      </c>
      <c r="F62" s="47" t="s">
        <v>110</v>
      </c>
      <c r="G62" s="52">
        <v>70516000</v>
      </c>
      <c r="H62" s="52">
        <f t="shared" si="0"/>
        <v>0</v>
      </c>
    </row>
    <row r="63" spans="1:8" x14ac:dyDescent="0.3">
      <c r="A63" s="49" t="s">
        <v>43</v>
      </c>
      <c r="B63" s="52">
        <v>22625000</v>
      </c>
      <c r="C63" s="52">
        <v>0</v>
      </c>
      <c r="D63" s="52">
        <v>22625000</v>
      </c>
      <c r="F63" s="147" t="s">
        <v>43</v>
      </c>
      <c r="G63" s="144">
        <v>22625000</v>
      </c>
      <c r="H63" s="52">
        <f t="shared" si="0"/>
        <v>0</v>
      </c>
    </row>
    <row r="64" spans="1:8" x14ac:dyDescent="0.3">
      <c r="A64" s="50" t="s">
        <v>582</v>
      </c>
      <c r="B64" s="52">
        <v>5625000</v>
      </c>
      <c r="C64" s="52">
        <v>0</v>
      </c>
      <c r="D64" s="52">
        <v>5625000</v>
      </c>
      <c r="F64" s="49" t="s">
        <v>582</v>
      </c>
      <c r="G64" s="52">
        <v>5625000</v>
      </c>
      <c r="H64" s="52">
        <f t="shared" si="0"/>
        <v>0</v>
      </c>
    </row>
    <row r="65" spans="1:8" x14ac:dyDescent="0.3">
      <c r="A65" s="50" t="s">
        <v>583</v>
      </c>
      <c r="B65" s="52">
        <v>6000000</v>
      </c>
      <c r="C65" s="52">
        <v>0</v>
      </c>
      <c r="D65" s="52">
        <v>6000000</v>
      </c>
      <c r="F65" s="49" t="s">
        <v>1034</v>
      </c>
      <c r="G65" s="52">
        <v>6000000</v>
      </c>
      <c r="H65" s="52">
        <f t="shared" si="0"/>
        <v>0</v>
      </c>
    </row>
    <row r="66" spans="1:8" x14ac:dyDescent="0.3">
      <c r="A66" s="50" t="s">
        <v>572</v>
      </c>
      <c r="B66" s="52">
        <v>6000000</v>
      </c>
      <c r="C66" s="52">
        <v>0</v>
      </c>
      <c r="D66" s="52">
        <v>6000000</v>
      </c>
      <c r="F66" s="49" t="s">
        <v>572</v>
      </c>
      <c r="G66" s="52">
        <v>6000000</v>
      </c>
      <c r="H66" s="52">
        <f t="shared" si="0"/>
        <v>0</v>
      </c>
    </row>
    <row r="67" spans="1:8" x14ac:dyDescent="0.3">
      <c r="A67" s="50" t="s">
        <v>584</v>
      </c>
      <c r="B67" s="52">
        <v>5000000</v>
      </c>
      <c r="C67" s="52">
        <v>0</v>
      </c>
      <c r="D67" s="52">
        <v>5000000</v>
      </c>
      <c r="F67" s="49" t="s">
        <v>584</v>
      </c>
      <c r="G67" s="52">
        <v>5000000</v>
      </c>
      <c r="H67" s="52">
        <f t="shared" si="0"/>
        <v>0</v>
      </c>
    </row>
    <row r="68" spans="1:8" x14ac:dyDescent="0.3">
      <c r="A68" s="49" t="s">
        <v>46</v>
      </c>
      <c r="B68" s="52">
        <v>7200000</v>
      </c>
      <c r="C68" s="52">
        <v>0</v>
      </c>
      <c r="D68" s="52">
        <v>7200000</v>
      </c>
      <c r="F68" s="147" t="s">
        <v>46</v>
      </c>
      <c r="G68" s="144">
        <v>7200000</v>
      </c>
      <c r="H68" s="52">
        <f t="shared" ref="H68:H131" si="1">D68-G68</f>
        <v>0</v>
      </c>
    </row>
    <row r="69" spans="1:8" x14ac:dyDescent="0.3">
      <c r="A69" s="50" t="s">
        <v>585</v>
      </c>
      <c r="B69" s="52">
        <v>7200000</v>
      </c>
      <c r="C69" s="52">
        <v>0</v>
      </c>
      <c r="D69" s="52">
        <v>7200000</v>
      </c>
      <c r="F69" s="49" t="s">
        <v>585</v>
      </c>
      <c r="G69" s="52">
        <v>7200000</v>
      </c>
      <c r="H69" s="52">
        <f t="shared" si="1"/>
        <v>0</v>
      </c>
    </row>
    <row r="70" spans="1:8" x14ac:dyDescent="0.3">
      <c r="A70" s="49" t="s">
        <v>48</v>
      </c>
      <c r="B70" s="52">
        <v>40691000</v>
      </c>
      <c r="C70" s="52">
        <v>0</v>
      </c>
      <c r="D70" s="52">
        <v>40691000</v>
      </c>
      <c r="F70" s="147" t="s">
        <v>48</v>
      </c>
      <c r="G70" s="144">
        <v>40691000</v>
      </c>
      <c r="H70" s="52">
        <f t="shared" si="1"/>
        <v>0</v>
      </c>
    </row>
    <row r="71" spans="1:8" x14ac:dyDescent="0.3">
      <c r="A71" s="50" t="s">
        <v>594</v>
      </c>
      <c r="B71" s="52">
        <v>40691000</v>
      </c>
      <c r="C71" s="52">
        <v>0</v>
      </c>
      <c r="D71" s="52">
        <v>40691000</v>
      </c>
      <c r="F71" s="49" t="s">
        <v>594</v>
      </c>
      <c r="G71" s="52">
        <v>40691000</v>
      </c>
      <c r="H71" s="52">
        <f t="shared" si="1"/>
        <v>0</v>
      </c>
    </row>
    <row r="72" spans="1:8" x14ac:dyDescent="0.3">
      <c r="A72" s="47" t="s">
        <v>111</v>
      </c>
      <c r="B72" s="52">
        <v>219670000</v>
      </c>
      <c r="C72" s="52">
        <v>0</v>
      </c>
      <c r="D72" s="52">
        <v>219670000</v>
      </c>
      <c r="F72" s="146" t="s">
        <v>111</v>
      </c>
      <c r="G72" s="144">
        <v>219670000</v>
      </c>
      <c r="H72" s="52">
        <f t="shared" si="1"/>
        <v>0</v>
      </c>
    </row>
    <row r="73" spans="1:8" x14ac:dyDescent="0.3">
      <c r="A73" s="48" t="s">
        <v>112</v>
      </c>
      <c r="B73" s="52">
        <v>116750000</v>
      </c>
      <c r="C73" s="52">
        <v>0</v>
      </c>
      <c r="D73" s="52">
        <v>116750000</v>
      </c>
      <c r="F73" s="47" t="s">
        <v>112</v>
      </c>
      <c r="G73" s="52">
        <v>116750000</v>
      </c>
      <c r="H73" s="52">
        <f t="shared" si="1"/>
        <v>0</v>
      </c>
    </row>
    <row r="74" spans="1:8" x14ac:dyDescent="0.3">
      <c r="A74" s="49" t="s">
        <v>43</v>
      </c>
      <c r="B74" s="52">
        <v>50750000</v>
      </c>
      <c r="C74" s="52">
        <v>0</v>
      </c>
      <c r="D74" s="52">
        <v>50750000</v>
      </c>
      <c r="F74" s="147" t="s">
        <v>43</v>
      </c>
      <c r="G74" s="144">
        <v>50750000</v>
      </c>
      <c r="H74" s="52">
        <f t="shared" si="1"/>
        <v>0</v>
      </c>
    </row>
    <row r="75" spans="1:8" x14ac:dyDescent="0.3">
      <c r="A75" s="50" t="s">
        <v>582</v>
      </c>
      <c r="B75" s="52">
        <v>18750000</v>
      </c>
      <c r="C75" s="52">
        <v>0</v>
      </c>
      <c r="D75" s="52">
        <v>18750000</v>
      </c>
      <c r="F75" s="49" t="s">
        <v>582</v>
      </c>
      <c r="G75" s="52">
        <v>18750000</v>
      </c>
      <c r="H75" s="52">
        <f t="shared" si="1"/>
        <v>0</v>
      </c>
    </row>
    <row r="76" spans="1:8" x14ac:dyDescent="0.3">
      <c r="A76" s="50" t="s">
        <v>583</v>
      </c>
      <c r="B76" s="52">
        <v>12000000</v>
      </c>
      <c r="C76" s="52">
        <v>0</v>
      </c>
      <c r="D76" s="52">
        <v>12000000</v>
      </c>
      <c r="F76" s="49" t="s">
        <v>1034</v>
      </c>
      <c r="G76" s="52">
        <v>12000000</v>
      </c>
      <c r="H76" s="52">
        <f t="shared" si="1"/>
        <v>0</v>
      </c>
    </row>
    <row r="77" spans="1:8" x14ac:dyDescent="0.3">
      <c r="A77" s="50" t="s">
        <v>572</v>
      </c>
      <c r="B77" s="52">
        <v>12000000</v>
      </c>
      <c r="C77" s="52">
        <v>0</v>
      </c>
      <c r="D77" s="52">
        <v>12000000</v>
      </c>
      <c r="F77" s="49" t="s">
        <v>572</v>
      </c>
      <c r="G77" s="52">
        <v>12000000</v>
      </c>
      <c r="H77" s="52">
        <f t="shared" si="1"/>
        <v>0</v>
      </c>
    </row>
    <row r="78" spans="1:8" x14ac:dyDescent="0.3">
      <c r="A78" s="50" t="s">
        <v>584</v>
      </c>
      <c r="B78" s="52">
        <v>8000000</v>
      </c>
      <c r="C78" s="52">
        <v>0</v>
      </c>
      <c r="D78" s="52">
        <v>8000000</v>
      </c>
      <c r="F78" s="49" t="s">
        <v>584</v>
      </c>
      <c r="G78" s="52">
        <v>8000000</v>
      </c>
      <c r="H78" s="52">
        <f t="shared" si="1"/>
        <v>0</v>
      </c>
    </row>
    <row r="79" spans="1:8" x14ac:dyDescent="0.3">
      <c r="A79" s="49" t="s">
        <v>48</v>
      </c>
      <c r="B79" s="52">
        <v>66000000</v>
      </c>
      <c r="C79" s="52">
        <v>0</v>
      </c>
      <c r="D79" s="52">
        <v>66000000</v>
      </c>
      <c r="F79" s="147" t="s">
        <v>48</v>
      </c>
      <c r="G79" s="144">
        <v>66000000</v>
      </c>
      <c r="H79" s="52">
        <f t="shared" si="1"/>
        <v>0</v>
      </c>
    </row>
    <row r="80" spans="1:8" x14ac:dyDescent="0.3">
      <c r="A80" s="50" t="s">
        <v>595</v>
      </c>
      <c r="B80" s="52">
        <v>66000000</v>
      </c>
      <c r="C80" s="52">
        <v>0</v>
      </c>
      <c r="D80" s="52">
        <v>66000000</v>
      </c>
      <c r="F80" s="49" t="s">
        <v>595</v>
      </c>
      <c r="G80" s="52">
        <v>66000000</v>
      </c>
      <c r="H80" s="52">
        <f t="shared" si="1"/>
        <v>0</v>
      </c>
    </row>
    <row r="81" spans="1:8" x14ac:dyDescent="0.3">
      <c r="A81" s="48" t="s">
        <v>114</v>
      </c>
      <c r="B81" s="52">
        <v>102920000</v>
      </c>
      <c r="C81" s="52">
        <v>0</v>
      </c>
      <c r="D81" s="52">
        <v>102920000</v>
      </c>
      <c r="F81" s="47" t="s">
        <v>114</v>
      </c>
      <c r="G81" s="52">
        <v>102920000</v>
      </c>
      <c r="H81" s="52">
        <f t="shared" si="1"/>
        <v>0</v>
      </c>
    </row>
    <row r="82" spans="1:8" x14ac:dyDescent="0.3">
      <c r="A82" s="49" t="s">
        <v>43</v>
      </c>
      <c r="B82" s="52">
        <v>23750000</v>
      </c>
      <c r="C82" s="52">
        <v>0</v>
      </c>
      <c r="D82" s="52">
        <v>23750000</v>
      </c>
      <c r="F82" s="147" t="s">
        <v>43</v>
      </c>
      <c r="G82" s="144">
        <v>23750000</v>
      </c>
      <c r="H82" s="52">
        <f t="shared" si="1"/>
        <v>0</v>
      </c>
    </row>
    <row r="83" spans="1:8" x14ac:dyDescent="0.3">
      <c r="A83" s="50" t="s">
        <v>582</v>
      </c>
      <c r="B83" s="52">
        <v>6750000</v>
      </c>
      <c r="C83" s="52">
        <v>0</v>
      </c>
      <c r="D83" s="52">
        <v>6750000</v>
      </c>
      <c r="F83" s="49" t="s">
        <v>582</v>
      </c>
      <c r="G83" s="52">
        <v>6750000</v>
      </c>
      <c r="H83" s="52">
        <f t="shared" si="1"/>
        <v>0</v>
      </c>
    </row>
    <row r="84" spans="1:8" x14ac:dyDescent="0.3">
      <c r="A84" s="50" t="s">
        <v>583</v>
      </c>
      <c r="B84" s="52">
        <v>3000000</v>
      </c>
      <c r="C84" s="52">
        <v>0</v>
      </c>
      <c r="D84" s="52">
        <v>3000000</v>
      </c>
      <c r="F84" s="49" t="s">
        <v>1034</v>
      </c>
      <c r="G84" s="52">
        <v>3000000</v>
      </c>
      <c r="H84" s="52">
        <f t="shared" si="1"/>
        <v>0</v>
      </c>
    </row>
    <row r="85" spans="1:8" x14ac:dyDescent="0.3">
      <c r="A85" s="50" t="s">
        <v>572</v>
      </c>
      <c r="B85" s="52">
        <v>3000000</v>
      </c>
      <c r="C85" s="52">
        <v>0</v>
      </c>
      <c r="D85" s="52">
        <v>3000000</v>
      </c>
      <c r="F85" s="49" t="s">
        <v>572</v>
      </c>
      <c r="G85" s="52">
        <v>3000000</v>
      </c>
      <c r="H85" s="52">
        <f t="shared" si="1"/>
        <v>0</v>
      </c>
    </row>
    <row r="86" spans="1:8" x14ac:dyDescent="0.3">
      <c r="A86" s="50" t="s">
        <v>584</v>
      </c>
      <c r="B86" s="52">
        <v>2000000</v>
      </c>
      <c r="C86" s="52">
        <v>0</v>
      </c>
      <c r="D86" s="52">
        <v>2000000</v>
      </c>
      <c r="F86" s="49" t="s">
        <v>584</v>
      </c>
      <c r="G86" s="52">
        <v>2000000</v>
      </c>
      <c r="H86" s="52">
        <f t="shared" si="1"/>
        <v>0</v>
      </c>
    </row>
    <row r="87" spans="1:8" x14ac:dyDescent="0.3">
      <c r="A87" s="50" t="s">
        <v>596</v>
      </c>
      <c r="B87" s="52">
        <v>9000000</v>
      </c>
      <c r="C87" s="52">
        <v>0</v>
      </c>
      <c r="D87" s="52">
        <v>9000000</v>
      </c>
      <c r="F87" s="49" t="s">
        <v>596</v>
      </c>
      <c r="G87" s="52">
        <v>9000000</v>
      </c>
      <c r="H87" s="52">
        <f t="shared" si="1"/>
        <v>0</v>
      </c>
    </row>
    <row r="88" spans="1:8" x14ac:dyDescent="0.3">
      <c r="A88" s="49" t="s">
        <v>46</v>
      </c>
      <c r="B88" s="52">
        <v>10000000</v>
      </c>
      <c r="C88" s="52">
        <v>0</v>
      </c>
      <c r="D88" s="52">
        <v>10000000</v>
      </c>
      <c r="F88" s="147" t="s">
        <v>46</v>
      </c>
      <c r="G88" s="144">
        <v>10000000</v>
      </c>
      <c r="H88" s="52">
        <f t="shared" si="1"/>
        <v>0</v>
      </c>
    </row>
    <row r="89" spans="1:8" x14ac:dyDescent="0.3">
      <c r="A89" s="50" t="s">
        <v>585</v>
      </c>
      <c r="B89" s="52">
        <v>10000000</v>
      </c>
      <c r="C89" s="52">
        <v>0</v>
      </c>
      <c r="D89" s="52">
        <v>10000000</v>
      </c>
      <c r="F89" s="49" t="s">
        <v>585</v>
      </c>
      <c r="G89" s="52">
        <v>10000000</v>
      </c>
      <c r="H89" s="52">
        <f t="shared" si="1"/>
        <v>0</v>
      </c>
    </row>
    <row r="90" spans="1:8" x14ac:dyDescent="0.3">
      <c r="A90" s="49" t="s">
        <v>48</v>
      </c>
      <c r="B90" s="52">
        <v>69170000</v>
      </c>
      <c r="C90" s="52">
        <v>0</v>
      </c>
      <c r="D90" s="52">
        <v>69170000</v>
      </c>
      <c r="F90" s="147" t="s">
        <v>48</v>
      </c>
      <c r="G90" s="144">
        <v>69170000</v>
      </c>
      <c r="H90" s="52">
        <f t="shared" si="1"/>
        <v>0</v>
      </c>
    </row>
    <row r="91" spans="1:8" x14ac:dyDescent="0.3">
      <c r="A91" s="50" t="s">
        <v>597</v>
      </c>
      <c r="B91" s="52">
        <v>69170000</v>
      </c>
      <c r="C91" s="52">
        <v>0</v>
      </c>
      <c r="D91" s="52">
        <v>69170000</v>
      </c>
      <c r="F91" s="49" t="s">
        <v>597</v>
      </c>
      <c r="G91" s="52">
        <v>69170000</v>
      </c>
      <c r="H91" s="52">
        <f t="shared" si="1"/>
        <v>0</v>
      </c>
    </row>
    <row r="92" spans="1:8" x14ac:dyDescent="0.3">
      <c r="A92" s="43" t="s">
        <v>461</v>
      </c>
      <c r="B92" s="52">
        <v>22288180000</v>
      </c>
      <c r="C92" s="52">
        <v>0</v>
      </c>
      <c r="D92" s="52">
        <v>22288180000</v>
      </c>
      <c r="F92" s="143" t="s">
        <v>461</v>
      </c>
      <c r="G92" s="144">
        <v>22288180000</v>
      </c>
      <c r="H92" s="52">
        <f t="shared" si="1"/>
        <v>0</v>
      </c>
    </row>
    <row r="93" spans="1:8" x14ac:dyDescent="0.3">
      <c r="A93" s="44" t="s">
        <v>118</v>
      </c>
      <c r="B93" s="52">
        <v>13788180000</v>
      </c>
      <c r="C93" s="52">
        <v>0</v>
      </c>
      <c r="D93" s="52">
        <v>13788180000</v>
      </c>
      <c r="F93" s="43" t="s">
        <v>118</v>
      </c>
      <c r="G93" s="52">
        <v>13788180000</v>
      </c>
      <c r="H93" s="52">
        <f t="shared" si="1"/>
        <v>0</v>
      </c>
    </row>
    <row r="94" spans="1:8" x14ac:dyDescent="0.3">
      <c r="A94" s="45" t="s">
        <v>120</v>
      </c>
      <c r="B94" s="52">
        <v>260000000</v>
      </c>
      <c r="C94" s="52">
        <v>0</v>
      </c>
      <c r="D94" s="52">
        <v>260000000</v>
      </c>
      <c r="F94" s="145" t="s">
        <v>120</v>
      </c>
      <c r="G94" s="144">
        <v>260000000</v>
      </c>
      <c r="H94" s="52">
        <f t="shared" si="1"/>
        <v>0</v>
      </c>
    </row>
    <row r="95" spans="1:8" x14ac:dyDescent="0.3">
      <c r="A95" s="46" t="s">
        <v>465</v>
      </c>
      <c r="B95" s="52">
        <v>260000000</v>
      </c>
      <c r="C95" s="52">
        <v>0</v>
      </c>
      <c r="D95" s="52">
        <v>260000000</v>
      </c>
      <c r="F95" s="45" t="s">
        <v>465</v>
      </c>
      <c r="G95" s="52">
        <v>260000000</v>
      </c>
      <c r="H95" s="52">
        <f t="shared" si="1"/>
        <v>0</v>
      </c>
    </row>
    <row r="96" spans="1:8" x14ac:dyDescent="0.3">
      <c r="A96" s="47" t="s">
        <v>123</v>
      </c>
      <c r="B96" s="52">
        <v>260000000</v>
      </c>
      <c r="C96" s="52">
        <v>0</v>
      </c>
      <c r="D96" s="52">
        <v>260000000</v>
      </c>
      <c r="F96" s="146" t="s">
        <v>123</v>
      </c>
      <c r="G96" s="144">
        <v>260000000</v>
      </c>
      <c r="H96" s="52">
        <f t="shared" si="1"/>
        <v>0</v>
      </c>
    </row>
    <row r="97" spans="1:8" x14ac:dyDescent="0.3">
      <c r="A97" s="48" t="s">
        <v>124</v>
      </c>
      <c r="B97" s="52">
        <v>260000000</v>
      </c>
      <c r="C97" s="52">
        <v>0</v>
      </c>
      <c r="D97" s="52">
        <v>260000000</v>
      </c>
      <c r="F97" s="47" t="s">
        <v>124</v>
      </c>
      <c r="G97" s="52">
        <v>260000000</v>
      </c>
      <c r="H97" s="52">
        <f t="shared" si="1"/>
        <v>0</v>
      </c>
    </row>
    <row r="98" spans="1:8" x14ac:dyDescent="0.3">
      <c r="A98" s="49" t="s">
        <v>126</v>
      </c>
      <c r="B98" s="52">
        <v>260000000</v>
      </c>
      <c r="C98" s="52">
        <v>0</v>
      </c>
      <c r="D98" s="52">
        <v>260000000</v>
      </c>
      <c r="F98" s="147" t="s">
        <v>126</v>
      </c>
      <c r="G98" s="144">
        <v>260000000</v>
      </c>
      <c r="H98" s="52">
        <f t="shared" si="1"/>
        <v>0</v>
      </c>
    </row>
    <row r="99" spans="1:8" x14ac:dyDescent="0.3">
      <c r="A99" s="50" t="s">
        <v>598</v>
      </c>
      <c r="B99" s="52">
        <v>260000000</v>
      </c>
      <c r="C99" s="52">
        <v>0</v>
      </c>
      <c r="D99" s="52">
        <v>260000000</v>
      </c>
      <c r="F99" s="49" t="s">
        <v>598</v>
      </c>
      <c r="G99" s="52">
        <v>260000000</v>
      </c>
      <c r="H99" s="52">
        <f t="shared" si="1"/>
        <v>0</v>
      </c>
    </row>
    <row r="100" spans="1:8" x14ac:dyDescent="0.3">
      <c r="A100" s="45" t="s">
        <v>130</v>
      </c>
      <c r="B100" s="52">
        <v>10694573000</v>
      </c>
      <c r="C100" s="52">
        <v>0</v>
      </c>
      <c r="D100" s="52">
        <v>10694573000</v>
      </c>
      <c r="F100" s="145" t="s">
        <v>130</v>
      </c>
      <c r="G100" s="144">
        <v>10694573000</v>
      </c>
      <c r="H100" s="52">
        <f t="shared" si="1"/>
        <v>0</v>
      </c>
    </row>
    <row r="101" spans="1:8" x14ac:dyDescent="0.3">
      <c r="A101" s="46" t="s">
        <v>468</v>
      </c>
      <c r="B101" s="52">
        <v>253780000</v>
      </c>
      <c r="C101" s="52">
        <v>0</v>
      </c>
      <c r="D101" s="52">
        <v>253780000</v>
      </c>
      <c r="F101" s="45" t="s">
        <v>468</v>
      </c>
      <c r="G101" s="52">
        <v>253780000</v>
      </c>
      <c r="H101" s="52">
        <f t="shared" si="1"/>
        <v>0</v>
      </c>
    </row>
    <row r="102" spans="1:8" x14ac:dyDescent="0.3">
      <c r="A102" s="47" t="s">
        <v>166</v>
      </c>
      <c r="B102" s="52">
        <v>253780000</v>
      </c>
      <c r="C102" s="52">
        <v>0</v>
      </c>
      <c r="D102" s="52">
        <v>253780000</v>
      </c>
      <c r="F102" s="146" t="s">
        <v>166</v>
      </c>
      <c r="G102" s="144">
        <v>253780000</v>
      </c>
      <c r="H102" s="52">
        <f t="shared" si="1"/>
        <v>0</v>
      </c>
    </row>
    <row r="103" spans="1:8" x14ac:dyDescent="0.3">
      <c r="A103" s="48" t="s">
        <v>167</v>
      </c>
      <c r="B103" s="52">
        <v>253780000</v>
      </c>
      <c r="C103" s="52">
        <v>0</v>
      </c>
      <c r="D103" s="52">
        <v>253780000</v>
      </c>
      <c r="F103" s="47" t="s">
        <v>167</v>
      </c>
      <c r="G103" s="52">
        <v>253780000</v>
      </c>
      <c r="H103" s="52">
        <f t="shared" si="1"/>
        <v>0</v>
      </c>
    </row>
    <row r="104" spans="1:8" x14ac:dyDescent="0.3">
      <c r="A104" s="49" t="s">
        <v>43</v>
      </c>
      <c r="B104" s="52">
        <v>39000000</v>
      </c>
      <c r="C104" s="52">
        <v>0</v>
      </c>
      <c r="D104" s="52">
        <v>39000000</v>
      </c>
      <c r="F104" s="147" t="s">
        <v>43</v>
      </c>
      <c r="G104" s="144">
        <v>39000000</v>
      </c>
      <c r="H104" s="52">
        <f t="shared" si="1"/>
        <v>0</v>
      </c>
    </row>
    <row r="105" spans="1:8" x14ac:dyDescent="0.3">
      <c r="A105" s="50" t="s">
        <v>582</v>
      </c>
      <c r="B105" s="52">
        <v>15000000</v>
      </c>
      <c r="C105" s="52">
        <v>0</v>
      </c>
      <c r="D105" s="52">
        <v>15000000</v>
      </c>
      <c r="F105" s="49" t="s">
        <v>582</v>
      </c>
      <c r="G105" s="52">
        <v>15000000</v>
      </c>
      <c r="H105" s="52">
        <f t="shared" si="1"/>
        <v>0</v>
      </c>
    </row>
    <row r="106" spans="1:8" x14ac:dyDescent="0.3">
      <c r="A106" s="50" t="s">
        <v>583</v>
      </c>
      <c r="B106" s="52">
        <v>9000000</v>
      </c>
      <c r="C106" s="52">
        <v>0</v>
      </c>
      <c r="D106" s="52">
        <v>9000000</v>
      </c>
      <c r="F106" s="49" t="s">
        <v>1034</v>
      </c>
      <c r="G106" s="52">
        <v>9000000</v>
      </c>
      <c r="H106" s="52">
        <f t="shared" si="1"/>
        <v>0</v>
      </c>
    </row>
    <row r="107" spans="1:8" x14ac:dyDescent="0.3">
      <c r="A107" s="50" t="s">
        <v>572</v>
      </c>
      <c r="B107" s="52">
        <v>9000000</v>
      </c>
      <c r="C107" s="52">
        <v>0</v>
      </c>
      <c r="D107" s="52">
        <v>9000000</v>
      </c>
      <c r="F107" s="49" t="s">
        <v>572</v>
      </c>
      <c r="G107" s="52">
        <v>9000000</v>
      </c>
      <c r="H107" s="52">
        <f t="shared" si="1"/>
        <v>0</v>
      </c>
    </row>
    <row r="108" spans="1:8" x14ac:dyDescent="0.3">
      <c r="A108" s="50" t="s">
        <v>584</v>
      </c>
      <c r="B108" s="52">
        <v>6000000</v>
      </c>
      <c r="C108" s="52">
        <v>0</v>
      </c>
      <c r="D108" s="52">
        <v>6000000</v>
      </c>
      <c r="F108" s="49" t="s">
        <v>584</v>
      </c>
      <c r="G108" s="52">
        <v>6000000</v>
      </c>
      <c r="H108" s="52">
        <f t="shared" si="1"/>
        <v>0</v>
      </c>
    </row>
    <row r="109" spans="1:8" x14ac:dyDescent="0.3">
      <c r="A109" s="49" t="s">
        <v>84</v>
      </c>
      <c r="B109" s="52">
        <v>9000000</v>
      </c>
      <c r="C109" s="52">
        <v>0</v>
      </c>
      <c r="D109" s="52">
        <v>9000000</v>
      </c>
      <c r="F109" s="147" t="s">
        <v>84</v>
      </c>
      <c r="G109" s="144">
        <v>9000000</v>
      </c>
      <c r="H109" s="52">
        <f t="shared" si="1"/>
        <v>0</v>
      </c>
    </row>
    <row r="110" spans="1:8" x14ac:dyDescent="0.3">
      <c r="A110" s="50" t="s">
        <v>680</v>
      </c>
      <c r="B110" s="52">
        <v>1000000</v>
      </c>
      <c r="C110" s="52">
        <v>0</v>
      </c>
      <c r="D110" s="52">
        <v>1000000</v>
      </c>
      <c r="F110" s="49" t="s">
        <v>680</v>
      </c>
      <c r="G110" s="52">
        <v>1000000</v>
      </c>
      <c r="H110" s="52">
        <f t="shared" si="1"/>
        <v>0</v>
      </c>
    </row>
    <row r="111" spans="1:8" x14ac:dyDescent="0.3">
      <c r="A111" s="50" t="s">
        <v>681</v>
      </c>
      <c r="B111" s="52">
        <v>8000000</v>
      </c>
      <c r="C111" s="52">
        <v>0</v>
      </c>
      <c r="D111" s="52">
        <v>8000000</v>
      </c>
      <c r="F111" s="49" t="s">
        <v>681</v>
      </c>
      <c r="G111" s="52">
        <v>8000000</v>
      </c>
      <c r="H111" s="52">
        <f t="shared" si="1"/>
        <v>0</v>
      </c>
    </row>
    <row r="112" spans="1:8" x14ac:dyDescent="0.3">
      <c r="A112" s="49" t="s">
        <v>46</v>
      </c>
      <c r="B112" s="52">
        <v>8000000</v>
      </c>
      <c r="C112" s="52">
        <v>0</v>
      </c>
      <c r="D112" s="52">
        <v>8000000</v>
      </c>
      <c r="F112" s="147" t="s">
        <v>46</v>
      </c>
      <c r="G112" s="144">
        <v>8000000</v>
      </c>
      <c r="H112" s="52">
        <f t="shared" si="1"/>
        <v>0</v>
      </c>
    </row>
    <row r="113" spans="1:8" x14ac:dyDescent="0.3">
      <c r="A113" s="50" t="s">
        <v>585</v>
      </c>
      <c r="B113" s="52">
        <v>8000000</v>
      </c>
      <c r="C113" s="52">
        <v>0</v>
      </c>
      <c r="D113" s="52">
        <v>8000000</v>
      </c>
      <c r="F113" s="49" t="s">
        <v>585</v>
      </c>
      <c r="G113" s="52">
        <v>8000000</v>
      </c>
      <c r="H113" s="52">
        <f t="shared" si="1"/>
        <v>0</v>
      </c>
    </row>
    <row r="114" spans="1:8" x14ac:dyDescent="0.3">
      <c r="A114" s="49" t="s">
        <v>48</v>
      </c>
      <c r="B114" s="52">
        <v>197780000</v>
      </c>
      <c r="C114" s="52">
        <v>0</v>
      </c>
      <c r="D114" s="52">
        <v>197780000</v>
      </c>
      <c r="F114" s="147" t="s">
        <v>48</v>
      </c>
      <c r="G114" s="144">
        <v>197780000</v>
      </c>
      <c r="H114" s="52">
        <f t="shared" si="1"/>
        <v>0</v>
      </c>
    </row>
    <row r="115" spans="1:8" x14ac:dyDescent="0.3">
      <c r="A115" s="50" t="s">
        <v>682</v>
      </c>
      <c r="B115" s="52">
        <v>197780000</v>
      </c>
      <c r="C115" s="52">
        <v>0</v>
      </c>
      <c r="D115" s="52">
        <v>197780000</v>
      </c>
      <c r="F115" s="49" t="s">
        <v>682</v>
      </c>
      <c r="G115" s="52">
        <v>197780000</v>
      </c>
      <c r="H115" s="52">
        <f t="shared" si="1"/>
        <v>0</v>
      </c>
    </row>
    <row r="116" spans="1:8" x14ac:dyDescent="0.3">
      <c r="A116" s="46" t="s">
        <v>470</v>
      </c>
      <c r="B116" s="52">
        <v>1209115000</v>
      </c>
      <c r="C116" s="52">
        <v>0</v>
      </c>
      <c r="D116" s="52">
        <v>1209115000</v>
      </c>
      <c r="F116" s="45" t="s">
        <v>470</v>
      </c>
      <c r="G116" s="52">
        <v>1209115000</v>
      </c>
      <c r="H116" s="52">
        <f t="shared" si="1"/>
        <v>0</v>
      </c>
    </row>
    <row r="117" spans="1:8" x14ac:dyDescent="0.3">
      <c r="A117" s="47" t="s">
        <v>196</v>
      </c>
      <c r="B117" s="52">
        <v>1209115000</v>
      </c>
      <c r="C117" s="52">
        <v>0</v>
      </c>
      <c r="D117" s="52">
        <v>1209115000</v>
      </c>
      <c r="F117" s="146" t="s">
        <v>196</v>
      </c>
      <c r="G117" s="144">
        <v>1209115000</v>
      </c>
      <c r="H117" s="52">
        <f t="shared" si="1"/>
        <v>0</v>
      </c>
    </row>
    <row r="118" spans="1:8" x14ac:dyDescent="0.3">
      <c r="A118" s="48" t="s">
        <v>197</v>
      </c>
      <c r="B118" s="52">
        <v>72100000</v>
      </c>
      <c r="C118" s="52">
        <v>0</v>
      </c>
      <c r="D118" s="52">
        <v>72100000</v>
      </c>
      <c r="F118" s="47" t="s">
        <v>197</v>
      </c>
      <c r="G118" s="52">
        <v>72100000</v>
      </c>
      <c r="H118" s="52">
        <f t="shared" si="1"/>
        <v>0</v>
      </c>
    </row>
    <row r="119" spans="1:8" x14ac:dyDescent="0.3">
      <c r="A119" s="49" t="s">
        <v>43</v>
      </c>
      <c r="B119" s="52">
        <v>22000000</v>
      </c>
      <c r="C119" s="52">
        <v>0</v>
      </c>
      <c r="D119" s="52">
        <v>22000000</v>
      </c>
      <c r="F119" s="147" t="s">
        <v>43</v>
      </c>
      <c r="G119" s="144">
        <v>22000000</v>
      </c>
      <c r="H119" s="52">
        <f t="shared" si="1"/>
        <v>0</v>
      </c>
    </row>
    <row r="120" spans="1:8" x14ac:dyDescent="0.3">
      <c r="A120" s="50" t="s">
        <v>735</v>
      </c>
      <c r="B120" s="52">
        <v>6000000</v>
      </c>
      <c r="C120" s="52">
        <v>0</v>
      </c>
      <c r="D120" s="52">
        <v>6000000</v>
      </c>
      <c r="F120" s="49" t="s">
        <v>735</v>
      </c>
      <c r="G120" s="52">
        <v>6000000</v>
      </c>
      <c r="H120" s="52">
        <f t="shared" si="1"/>
        <v>0</v>
      </c>
    </row>
    <row r="121" spans="1:8" x14ac:dyDescent="0.3">
      <c r="A121" s="50" t="s">
        <v>507</v>
      </c>
      <c r="B121" s="52">
        <v>6000000</v>
      </c>
      <c r="C121" s="52">
        <v>0</v>
      </c>
      <c r="D121" s="52">
        <v>6000000</v>
      </c>
      <c r="F121" s="49" t="s">
        <v>507</v>
      </c>
      <c r="G121" s="52">
        <v>6000000</v>
      </c>
      <c r="H121" s="52">
        <f t="shared" si="1"/>
        <v>0</v>
      </c>
    </row>
    <row r="122" spans="1:8" x14ac:dyDescent="0.3">
      <c r="A122" s="50" t="s">
        <v>487</v>
      </c>
      <c r="B122" s="52">
        <v>4000000</v>
      </c>
      <c r="C122" s="52">
        <v>0</v>
      </c>
      <c r="D122" s="52">
        <v>4000000</v>
      </c>
      <c r="F122" s="49" t="s">
        <v>487</v>
      </c>
      <c r="G122" s="52">
        <v>4000000</v>
      </c>
      <c r="H122" s="52">
        <f t="shared" si="1"/>
        <v>0</v>
      </c>
    </row>
    <row r="123" spans="1:8" x14ac:dyDescent="0.3">
      <c r="A123" s="50" t="s">
        <v>736</v>
      </c>
      <c r="B123" s="52">
        <v>6000000</v>
      </c>
      <c r="C123" s="52">
        <v>0</v>
      </c>
      <c r="D123" s="52">
        <v>6000000</v>
      </c>
      <c r="F123" s="49" t="s">
        <v>736</v>
      </c>
      <c r="G123" s="52">
        <v>6000000</v>
      </c>
      <c r="H123" s="52">
        <f t="shared" si="1"/>
        <v>0</v>
      </c>
    </row>
    <row r="124" spans="1:8" x14ac:dyDescent="0.3">
      <c r="A124" s="49" t="s">
        <v>48</v>
      </c>
      <c r="B124" s="52">
        <v>48000000</v>
      </c>
      <c r="C124" s="52">
        <v>0</v>
      </c>
      <c r="D124" s="52">
        <v>48000000</v>
      </c>
      <c r="F124" s="147" t="s">
        <v>48</v>
      </c>
      <c r="G124" s="144">
        <v>48000000</v>
      </c>
      <c r="H124" s="52">
        <f t="shared" si="1"/>
        <v>0</v>
      </c>
    </row>
    <row r="125" spans="1:8" x14ac:dyDescent="0.3">
      <c r="A125" s="50" t="s">
        <v>737</v>
      </c>
      <c r="B125" s="52">
        <v>48000000</v>
      </c>
      <c r="C125" s="52">
        <v>0</v>
      </c>
      <c r="D125" s="52">
        <v>48000000</v>
      </c>
      <c r="F125" s="49" t="s">
        <v>737</v>
      </c>
      <c r="G125" s="52">
        <v>48000000</v>
      </c>
      <c r="H125" s="52">
        <f t="shared" si="1"/>
        <v>0</v>
      </c>
    </row>
    <row r="126" spans="1:8" x14ac:dyDescent="0.3">
      <c r="A126" s="49" t="s">
        <v>73</v>
      </c>
      <c r="B126" s="52">
        <v>2100000</v>
      </c>
      <c r="C126" s="52">
        <v>0</v>
      </c>
      <c r="D126" s="52">
        <v>2100000</v>
      </c>
      <c r="F126" s="147" t="s">
        <v>73</v>
      </c>
      <c r="G126" s="144">
        <v>2100000</v>
      </c>
      <c r="H126" s="52">
        <f t="shared" si="1"/>
        <v>0</v>
      </c>
    </row>
    <row r="127" spans="1:8" x14ac:dyDescent="0.3">
      <c r="A127" s="50" t="s">
        <v>738</v>
      </c>
      <c r="B127" s="52">
        <v>2100000</v>
      </c>
      <c r="C127" s="52">
        <v>0</v>
      </c>
      <c r="D127" s="52">
        <v>2100000</v>
      </c>
      <c r="F127" s="49" t="s">
        <v>738</v>
      </c>
      <c r="G127" s="52">
        <v>2100000</v>
      </c>
      <c r="H127" s="52">
        <f t="shared" si="1"/>
        <v>0</v>
      </c>
    </row>
    <row r="128" spans="1:8" x14ac:dyDescent="0.3">
      <c r="A128" s="48" t="s">
        <v>198</v>
      </c>
      <c r="B128" s="52">
        <v>572300000</v>
      </c>
      <c r="C128" s="52">
        <v>0</v>
      </c>
      <c r="D128" s="52">
        <v>572300000</v>
      </c>
      <c r="F128" s="47" t="s">
        <v>198</v>
      </c>
      <c r="G128" s="52">
        <v>572300000</v>
      </c>
      <c r="H128" s="52">
        <f t="shared" si="1"/>
        <v>0</v>
      </c>
    </row>
    <row r="129" spans="1:8" x14ac:dyDescent="0.3">
      <c r="A129" s="49" t="s">
        <v>43</v>
      </c>
      <c r="B129" s="52">
        <v>10000000</v>
      </c>
      <c r="C129" s="52">
        <v>0</v>
      </c>
      <c r="D129" s="52">
        <v>10000000</v>
      </c>
      <c r="F129" s="147" t="s">
        <v>43</v>
      </c>
      <c r="G129" s="144">
        <v>10000000</v>
      </c>
      <c r="H129" s="52">
        <f t="shared" si="1"/>
        <v>0</v>
      </c>
    </row>
    <row r="130" spans="1:8" x14ac:dyDescent="0.3">
      <c r="A130" s="50" t="s">
        <v>739</v>
      </c>
      <c r="B130" s="52">
        <v>6000000</v>
      </c>
      <c r="C130" s="52">
        <v>0</v>
      </c>
      <c r="D130" s="52">
        <v>6000000</v>
      </c>
      <c r="F130" s="49" t="s">
        <v>739</v>
      </c>
      <c r="G130" s="52">
        <v>6000000</v>
      </c>
      <c r="H130" s="52">
        <f t="shared" si="1"/>
        <v>0</v>
      </c>
    </row>
    <row r="131" spans="1:8" x14ac:dyDescent="0.3">
      <c r="A131" s="50" t="s">
        <v>571</v>
      </c>
      <c r="B131" s="52">
        <v>4000000</v>
      </c>
      <c r="C131" s="52">
        <v>0</v>
      </c>
      <c r="D131" s="52">
        <v>4000000</v>
      </c>
      <c r="F131" s="49" t="s">
        <v>571</v>
      </c>
      <c r="G131" s="52">
        <v>4000000</v>
      </c>
      <c r="H131" s="52">
        <f t="shared" si="1"/>
        <v>0</v>
      </c>
    </row>
    <row r="132" spans="1:8" x14ac:dyDescent="0.3">
      <c r="A132" s="49" t="s">
        <v>84</v>
      </c>
      <c r="B132" s="52">
        <v>7800000</v>
      </c>
      <c r="C132" s="52">
        <v>0</v>
      </c>
      <c r="D132" s="52">
        <v>7800000</v>
      </c>
      <c r="F132" s="147" t="s">
        <v>84</v>
      </c>
      <c r="G132" s="144">
        <v>7800000</v>
      </c>
      <c r="H132" s="52">
        <f t="shared" ref="H132:H195" si="2">D132-G132</f>
        <v>0</v>
      </c>
    </row>
    <row r="133" spans="1:8" x14ac:dyDescent="0.3">
      <c r="A133" s="50" t="s">
        <v>680</v>
      </c>
      <c r="B133" s="52">
        <v>7800000</v>
      </c>
      <c r="C133" s="52">
        <v>0</v>
      </c>
      <c r="D133" s="52">
        <v>7800000</v>
      </c>
      <c r="F133" s="49" t="s">
        <v>680</v>
      </c>
      <c r="G133" s="52">
        <v>7800000</v>
      </c>
      <c r="H133" s="52">
        <f t="shared" si="2"/>
        <v>0</v>
      </c>
    </row>
    <row r="134" spans="1:8" x14ac:dyDescent="0.3">
      <c r="A134" s="49" t="s">
        <v>48</v>
      </c>
      <c r="B134" s="52">
        <v>554500000</v>
      </c>
      <c r="C134" s="52">
        <v>0</v>
      </c>
      <c r="D134" s="52">
        <v>554500000</v>
      </c>
      <c r="F134" s="147" t="s">
        <v>48</v>
      </c>
      <c r="G134" s="144">
        <v>554500000</v>
      </c>
      <c r="H134" s="52">
        <f t="shared" si="2"/>
        <v>0</v>
      </c>
    </row>
    <row r="135" spans="1:8" x14ac:dyDescent="0.3">
      <c r="A135" s="50" t="s">
        <v>740</v>
      </c>
      <c r="B135" s="52">
        <v>334125000</v>
      </c>
      <c r="C135" s="52">
        <v>0</v>
      </c>
      <c r="D135" s="52">
        <v>334125000</v>
      </c>
      <c r="F135" s="49" t="s">
        <v>740</v>
      </c>
      <c r="G135" s="52">
        <v>334125000</v>
      </c>
      <c r="H135" s="52">
        <f t="shared" si="2"/>
        <v>0</v>
      </c>
    </row>
    <row r="136" spans="1:8" ht="28.8" x14ac:dyDescent="0.3">
      <c r="A136" s="50" t="s">
        <v>741</v>
      </c>
      <c r="B136" s="52">
        <v>220375000</v>
      </c>
      <c r="C136" s="52">
        <v>0</v>
      </c>
      <c r="D136" s="52">
        <v>220375000</v>
      </c>
      <c r="F136" s="49" t="s">
        <v>741</v>
      </c>
      <c r="G136" s="52">
        <v>220375000</v>
      </c>
      <c r="H136" s="52">
        <f t="shared" si="2"/>
        <v>0</v>
      </c>
    </row>
    <row r="137" spans="1:8" x14ac:dyDescent="0.3">
      <c r="A137" s="48" t="s">
        <v>199</v>
      </c>
      <c r="B137" s="52">
        <v>78000000</v>
      </c>
      <c r="C137" s="52">
        <v>0</v>
      </c>
      <c r="D137" s="52">
        <v>78000000</v>
      </c>
      <c r="F137" s="47" t="s">
        <v>199</v>
      </c>
      <c r="G137" s="52">
        <v>78000000</v>
      </c>
      <c r="H137" s="52">
        <f t="shared" si="2"/>
        <v>0</v>
      </c>
    </row>
    <row r="138" spans="1:8" x14ac:dyDescent="0.3">
      <c r="A138" s="49" t="s">
        <v>43</v>
      </c>
      <c r="B138" s="52">
        <v>34000000</v>
      </c>
      <c r="C138" s="52">
        <v>0</v>
      </c>
      <c r="D138" s="52">
        <v>34000000</v>
      </c>
      <c r="F138" s="147" t="s">
        <v>43</v>
      </c>
      <c r="G138" s="144">
        <v>34000000</v>
      </c>
      <c r="H138" s="52">
        <f t="shared" si="2"/>
        <v>0</v>
      </c>
    </row>
    <row r="139" spans="1:8" x14ac:dyDescent="0.3">
      <c r="A139" s="50" t="s">
        <v>735</v>
      </c>
      <c r="B139" s="52">
        <v>8000000</v>
      </c>
      <c r="C139" s="52">
        <v>0</v>
      </c>
      <c r="D139" s="52">
        <v>8000000</v>
      </c>
      <c r="F139" s="49" t="s">
        <v>735</v>
      </c>
      <c r="G139" s="52">
        <v>8000000</v>
      </c>
      <c r="H139" s="52">
        <f t="shared" si="2"/>
        <v>0</v>
      </c>
    </row>
    <row r="140" spans="1:8" x14ac:dyDescent="0.3">
      <c r="A140" s="50" t="s">
        <v>507</v>
      </c>
      <c r="B140" s="52">
        <v>12000000</v>
      </c>
      <c r="C140" s="52">
        <v>0</v>
      </c>
      <c r="D140" s="52">
        <v>12000000</v>
      </c>
      <c r="F140" s="49" t="s">
        <v>507</v>
      </c>
      <c r="G140" s="52">
        <v>12000000</v>
      </c>
      <c r="H140" s="52">
        <f t="shared" si="2"/>
        <v>0</v>
      </c>
    </row>
    <row r="141" spans="1:8" x14ac:dyDescent="0.3">
      <c r="A141" s="50" t="s">
        <v>487</v>
      </c>
      <c r="B141" s="52">
        <v>8000000</v>
      </c>
      <c r="C141" s="52">
        <v>0</v>
      </c>
      <c r="D141" s="52">
        <v>8000000</v>
      </c>
      <c r="F141" s="49" t="s">
        <v>487</v>
      </c>
      <c r="G141" s="52">
        <v>8000000</v>
      </c>
      <c r="H141" s="52">
        <f t="shared" si="2"/>
        <v>0</v>
      </c>
    </row>
    <row r="142" spans="1:8" x14ac:dyDescent="0.3">
      <c r="A142" s="50" t="s">
        <v>742</v>
      </c>
      <c r="B142" s="52">
        <v>6000000</v>
      </c>
      <c r="C142" s="52">
        <v>0</v>
      </c>
      <c r="D142" s="52">
        <v>6000000</v>
      </c>
      <c r="F142" s="49" t="s">
        <v>742</v>
      </c>
      <c r="G142" s="52">
        <v>6000000</v>
      </c>
      <c r="H142" s="52">
        <f t="shared" si="2"/>
        <v>0</v>
      </c>
    </row>
    <row r="143" spans="1:8" x14ac:dyDescent="0.3">
      <c r="A143" s="49" t="s">
        <v>195</v>
      </c>
      <c r="B143" s="52">
        <v>3000000</v>
      </c>
      <c r="C143" s="52">
        <v>0</v>
      </c>
      <c r="D143" s="52">
        <v>3000000</v>
      </c>
      <c r="F143" s="147" t="s">
        <v>195</v>
      </c>
      <c r="G143" s="144">
        <v>3000000</v>
      </c>
      <c r="H143" s="52">
        <f t="shared" si="2"/>
        <v>0</v>
      </c>
    </row>
    <row r="144" spans="1:8" x14ac:dyDescent="0.3">
      <c r="A144" s="50" t="s">
        <v>743</v>
      </c>
      <c r="B144" s="52">
        <v>3000000</v>
      </c>
      <c r="C144" s="52">
        <v>0</v>
      </c>
      <c r="D144" s="52">
        <v>3000000</v>
      </c>
      <c r="F144" s="49" t="s">
        <v>743</v>
      </c>
      <c r="G144" s="52">
        <v>3000000</v>
      </c>
      <c r="H144" s="52">
        <f t="shared" si="2"/>
        <v>0</v>
      </c>
    </row>
    <row r="145" spans="1:8" x14ac:dyDescent="0.3">
      <c r="A145" s="49" t="s">
        <v>48</v>
      </c>
      <c r="B145" s="52">
        <v>38000000</v>
      </c>
      <c r="C145" s="52">
        <v>0</v>
      </c>
      <c r="D145" s="52">
        <v>38000000</v>
      </c>
      <c r="F145" s="147" t="s">
        <v>48</v>
      </c>
      <c r="G145" s="144">
        <v>38000000</v>
      </c>
      <c r="H145" s="52">
        <f t="shared" si="2"/>
        <v>0</v>
      </c>
    </row>
    <row r="146" spans="1:8" ht="28.8" x14ac:dyDescent="0.3">
      <c r="A146" s="50" t="s">
        <v>744</v>
      </c>
      <c r="B146" s="52">
        <v>38000000</v>
      </c>
      <c r="C146" s="52">
        <v>0</v>
      </c>
      <c r="D146" s="52">
        <v>38000000</v>
      </c>
      <c r="F146" s="49" t="s">
        <v>744</v>
      </c>
      <c r="G146" s="52">
        <v>38000000</v>
      </c>
      <c r="H146" s="52">
        <f t="shared" si="2"/>
        <v>0</v>
      </c>
    </row>
    <row r="147" spans="1:8" x14ac:dyDescent="0.3">
      <c r="A147" s="49" t="s">
        <v>73</v>
      </c>
      <c r="B147" s="52">
        <v>3000000</v>
      </c>
      <c r="C147" s="52">
        <v>0</v>
      </c>
      <c r="D147" s="52">
        <v>3000000</v>
      </c>
      <c r="F147" s="147" t="s">
        <v>73</v>
      </c>
      <c r="G147" s="144">
        <v>3000000</v>
      </c>
      <c r="H147" s="52">
        <f t="shared" si="2"/>
        <v>0</v>
      </c>
    </row>
    <row r="148" spans="1:8" x14ac:dyDescent="0.3">
      <c r="A148" s="50" t="s">
        <v>732</v>
      </c>
      <c r="B148" s="52">
        <v>3000000</v>
      </c>
      <c r="C148" s="52">
        <v>0</v>
      </c>
      <c r="D148" s="52">
        <v>3000000</v>
      </c>
      <c r="F148" s="49" t="s">
        <v>732</v>
      </c>
      <c r="G148" s="52">
        <v>3000000</v>
      </c>
      <c r="H148" s="52">
        <f t="shared" si="2"/>
        <v>0</v>
      </c>
    </row>
    <row r="149" spans="1:8" x14ac:dyDescent="0.3">
      <c r="A149" s="48" t="s">
        <v>200</v>
      </c>
      <c r="B149" s="52">
        <v>65000000</v>
      </c>
      <c r="C149" s="52">
        <v>0</v>
      </c>
      <c r="D149" s="52">
        <v>65000000</v>
      </c>
      <c r="F149" s="47" t="s">
        <v>200</v>
      </c>
      <c r="G149" s="52">
        <v>65000000</v>
      </c>
      <c r="H149" s="52">
        <f t="shared" si="2"/>
        <v>0</v>
      </c>
    </row>
    <row r="150" spans="1:8" x14ac:dyDescent="0.3">
      <c r="A150" s="49" t="s">
        <v>43</v>
      </c>
      <c r="B150" s="52">
        <v>22000000</v>
      </c>
      <c r="C150" s="52">
        <v>0</v>
      </c>
      <c r="D150" s="52">
        <v>22000000</v>
      </c>
      <c r="F150" s="147" t="s">
        <v>43</v>
      </c>
      <c r="G150" s="144">
        <v>22000000</v>
      </c>
      <c r="H150" s="52">
        <f t="shared" si="2"/>
        <v>0</v>
      </c>
    </row>
    <row r="151" spans="1:8" x14ac:dyDescent="0.3">
      <c r="A151" s="50" t="s">
        <v>735</v>
      </c>
      <c r="B151" s="52">
        <v>6000000</v>
      </c>
      <c r="C151" s="52">
        <v>0</v>
      </c>
      <c r="D151" s="52">
        <v>6000000</v>
      </c>
      <c r="F151" s="49" t="s">
        <v>485</v>
      </c>
      <c r="G151" s="52">
        <v>6000000</v>
      </c>
      <c r="H151" s="52">
        <f t="shared" si="2"/>
        <v>0</v>
      </c>
    </row>
    <row r="152" spans="1:8" x14ac:dyDescent="0.3">
      <c r="A152" s="50" t="s">
        <v>507</v>
      </c>
      <c r="B152" s="52">
        <v>6000000</v>
      </c>
      <c r="C152" s="52">
        <v>0</v>
      </c>
      <c r="D152" s="52">
        <v>6000000</v>
      </c>
      <c r="F152" s="49" t="s">
        <v>507</v>
      </c>
      <c r="G152" s="52">
        <v>6000000</v>
      </c>
      <c r="H152" s="52">
        <f t="shared" si="2"/>
        <v>0</v>
      </c>
    </row>
    <row r="153" spans="1:8" x14ac:dyDescent="0.3">
      <c r="A153" s="50" t="s">
        <v>487</v>
      </c>
      <c r="B153" s="52">
        <v>4000000</v>
      </c>
      <c r="C153" s="52">
        <v>0</v>
      </c>
      <c r="D153" s="52">
        <v>4000000</v>
      </c>
      <c r="F153" s="49" t="s">
        <v>487</v>
      </c>
      <c r="G153" s="52">
        <v>4000000</v>
      </c>
      <c r="H153" s="52">
        <f t="shared" si="2"/>
        <v>0</v>
      </c>
    </row>
    <row r="154" spans="1:8" x14ac:dyDescent="0.3">
      <c r="A154" s="50" t="s">
        <v>742</v>
      </c>
      <c r="B154" s="52">
        <v>6000000</v>
      </c>
      <c r="C154" s="52">
        <v>0</v>
      </c>
      <c r="D154" s="52">
        <v>6000000</v>
      </c>
      <c r="F154" s="49" t="s">
        <v>742</v>
      </c>
      <c r="G154" s="52">
        <v>6000000</v>
      </c>
      <c r="H154" s="52">
        <f t="shared" si="2"/>
        <v>0</v>
      </c>
    </row>
    <row r="155" spans="1:8" x14ac:dyDescent="0.3">
      <c r="A155" s="49" t="s">
        <v>48</v>
      </c>
      <c r="B155" s="52">
        <v>40000000</v>
      </c>
      <c r="C155" s="52">
        <v>0</v>
      </c>
      <c r="D155" s="52">
        <v>40000000</v>
      </c>
      <c r="F155" s="147" t="s">
        <v>48</v>
      </c>
      <c r="G155" s="144">
        <v>40000000</v>
      </c>
      <c r="H155" s="52">
        <f t="shared" si="2"/>
        <v>0</v>
      </c>
    </row>
    <row r="156" spans="1:8" x14ac:dyDescent="0.3">
      <c r="A156" s="50" t="s">
        <v>745</v>
      </c>
      <c r="B156" s="52">
        <v>40000000</v>
      </c>
      <c r="C156" s="52">
        <v>0</v>
      </c>
      <c r="D156" s="52">
        <v>40000000</v>
      </c>
      <c r="F156" s="49" t="s">
        <v>745</v>
      </c>
      <c r="G156" s="52">
        <v>40000000</v>
      </c>
      <c r="H156" s="52">
        <f t="shared" si="2"/>
        <v>0</v>
      </c>
    </row>
    <row r="157" spans="1:8" x14ac:dyDescent="0.3">
      <c r="A157" s="49" t="s">
        <v>73</v>
      </c>
      <c r="B157" s="52">
        <v>3000000</v>
      </c>
      <c r="C157" s="52">
        <v>0</v>
      </c>
      <c r="D157" s="52">
        <v>3000000</v>
      </c>
      <c r="F157" s="147" t="s">
        <v>73</v>
      </c>
      <c r="G157" s="144">
        <v>3000000</v>
      </c>
      <c r="H157" s="52">
        <f t="shared" si="2"/>
        <v>0</v>
      </c>
    </row>
    <row r="158" spans="1:8" x14ac:dyDescent="0.3">
      <c r="A158" s="50" t="s">
        <v>732</v>
      </c>
      <c r="B158" s="52">
        <v>3000000</v>
      </c>
      <c r="C158" s="52">
        <v>0</v>
      </c>
      <c r="D158" s="52">
        <v>3000000</v>
      </c>
      <c r="F158" s="49" t="s">
        <v>732</v>
      </c>
      <c r="G158" s="52">
        <v>3000000</v>
      </c>
      <c r="H158" s="52">
        <f t="shared" si="2"/>
        <v>0</v>
      </c>
    </row>
    <row r="159" spans="1:8" x14ac:dyDescent="0.3">
      <c r="A159" s="48" t="s">
        <v>201</v>
      </c>
      <c r="B159" s="52">
        <v>82785000</v>
      </c>
      <c r="C159" s="52">
        <v>0</v>
      </c>
      <c r="D159" s="52">
        <v>82785000</v>
      </c>
      <c r="F159" s="47" t="s">
        <v>201</v>
      </c>
      <c r="G159" s="52">
        <v>82785000</v>
      </c>
      <c r="H159" s="52">
        <f t="shared" si="2"/>
        <v>0</v>
      </c>
    </row>
    <row r="160" spans="1:8" x14ac:dyDescent="0.3">
      <c r="A160" s="49" t="s">
        <v>43</v>
      </c>
      <c r="B160" s="52">
        <v>22000000</v>
      </c>
      <c r="C160" s="52">
        <v>0</v>
      </c>
      <c r="D160" s="52">
        <v>22000000</v>
      </c>
      <c r="F160" s="147" t="s">
        <v>43</v>
      </c>
      <c r="G160" s="144">
        <v>22000000</v>
      </c>
      <c r="H160" s="52">
        <f t="shared" si="2"/>
        <v>0</v>
      </c>
    </row>
    <row r="161" spans="1:8" x14ac:dyDescent="0.3">
      <c r="A161" s="50" t="s">
        <v>735</v>
      </c>
      <c r="B161" s="52">
        <v>6000000</v>
      </c>
      <c r="C161" s="52">
        <v>0</v>
      </c>
      <c r="D161" s="52">
        <v>6000000</v>
      </c>
      <c r="F161" s="49" t="s">
        <v>485</v>
      </c>
      <c r="G161" s="52">
        <v>6000000</v>
      </c>
      <c r="H161" s="52">
        <f t="shared" si="2"/>
        <v>0</v>
      </c>
    </row>
    <row r="162" spans="1:8" x14ac:dyDescent="0.3">
      <c r="A162" s="50" t="s">
        <v>507</v>
      </c>
      <c r="B162" s="52">
        <v>6000000</v>
      </c>
      <c r="C162" s="52">
        <v>0</v>
      </c>
      <c r="D162" s="52">
        <v>6000000</v>
      </c>
      <c r="F162" s="49" t="s">
        <v>507</v>
      </c>
      <c r="G162" s="52">
        <v>6000000</v>
      </c>
      <c r="H162" s="52">
        <f t="shared" si="2"/>
        <v>0</v>
      </c>
    </row>
    <row r="163" spans="1:8" x14ac:dyDescent="0.3">
      <c r="A163" s="50" t="s">
        <v>487</v>
      </c>
      <c r="B163" s="52">
        <v>4000000</v>
      </c>
      <c r="C163" s="52">
        <v>0</v>
      </c>
      <c r="D163" s="52">
        <v>4000000</v>
      </c>
      <c r="F163" s="49" t="s">
        <v>487</v>
      </c>
      <c r="G163" s="52">
        <v>4000000</v>
      </c>
      <c r="H163" s="52">
        <f t="shared" si="2"/>
        <v>0</v>
      </c>
    </row>
    <row r="164" spans="1:8" x14ac:dyDescent="0.3">
      <c r="A164" s="50" t="s">
        <v>742</v>
      </c>
      <c r="B164" s="52">
        <v>6000000</v>
      </c>
      <c r="C164" s="52">
        <v>0</v>
      </c>
      <c r="D164" s="52">
        <v>6000000</v>
      </c>
      <c r="F164" s="49" t="s">
        <v>742</v>
      </c>
      <c r="G164" s="52">
        <v>6000000</v>
      </c>
      <c r="H164" s="52">
        <f t="shared" si="2"/>
        <v>0</v>
      </c>
    </row>
    <row r="165" spans="1:8" x14ac:dyDescent="0.3">
      <c r="A165" s="49" t="s">
        <v>84</v>
      </c>
      <c r="B165" s="52">
        <v>26250000</v>
      </c>
      <c r="C165" s="52">
        <v>0</v>
      </c>
      <c r="D165" s="52">
        <v>26250000</v>
      </c>
      <c r="F165" s="147" t="s">
        <v>84</v>
      </c>
      <c r="G165" s="144">
        <v>26250000</v>
      </c>
      <c r="H165" s="52">
        <f t="shared" si="2"/>
        <v>0</v>
      </c>
    </row>
    <row r="166" spans="1:8" x14ac:dyDescent="0.3">
      <c r="A166" s="50" t="s">
        <v>746</v>
      </c>
      <c r="B166" s="52">
        <v>26250000</v>
      </c>
      <c r="C166" s="52">
        <v>0</v>
      </c>
      <c r="D166" s="52">
        <v>26250000</v>
      </c>
      <c r="F166" s="49" t="s">
        <v>746</v>
      </c>
      <c r="G166" s="52">
        <v>26250000</v>
      </c>
      <c r="H166" s="52">
        <f t="shared" si="2"/>
        <v>0</v>
      </c>
    </row>
    <row r="167" spans="1:8" x14ac:dyDescent="0.3">
      <c r="A167" s="49" t="s">
        <v>48</v>
      </c>
      <c r="B167" s="52">
        <v>32435000</v>
      </c>
      <c r="C167" s="52">
        <v>0</v>
      </c>
      <c r="D167" s="52">
        <v>32435000</v>
      </c>
      <c r="F167" s="147" t="s">
        <v>48</v>
      </c>
      <c r="G167" s="144">
        <v>32435000</v>
      </c>
      <c r="H167" s="52">
        <f t="shared" si="2"/>
        <v>0</v>
      </c>
    </row>
    <row r="168" spans="1:8" x14ac:dyDescent="0.3">
      <c r="A168" s="50" t="s">
        <v>747</v>
      </c>
      <c r="B168" s="52">
        <v>32435000</v>
      </c>
      <c r="C168" s="52">
        <v>0</v>
      </c>
      <c r="D168" s="52">
        <v>32435000</v>
      </c>
      <c r="F168" s="49" t="s">
        <v>747</v>
      </c>
      <c r="G168" s="52">
        <v>32435000</v>
      </c>
      <c r="H168" s="52">
        <f t="shared" si="2"/>
        <v>0</v>
      </c>
    </row>
    <row r="169" spans="1:8" x14ac:dyDescent="0.3">
      <c r="A169" s="49" t="s">
        <v>73</v>
      </c>
      <c r="B169" s="52">
        <v>2100000</v>
      </c>
      <c r="C169" s="52">
        <v>0</v>
      </c>
      <c r="D169" s="52">
        <v>2100000</v>
      </c>
      <c r="F169" s="147" t="s">
        <v>73</v>
      </c>
      <c r="G169" s="144">
        <v>2100000</v>
      </c>
      <c r="H169" s="52">
        <f t="shared" si="2"/>
        <v>0</v>
      </c>
    </row>
    <row r="170" spans="1:8" x14ac:dyDescent="0.3">
      <c r="A170" s="50" t="s">
        <v>732</v>
      </c>
      <c r="B170" s="52">
        <v>2100000</v>
      </c>
      <c r="C170" s="52">
        <v>0</v>
      </c>
      <c r="D170" s="52">
        <v>2100000</v>
      </c>
      <c r="F170" s="49" t="s">
        <v>732</v>
      </c>
      <c r="G170" s="52">
        <v>2100000</v>
      </c>
      <c r="H170" s="52">
        <f t="shared" si="2"/>
        <v>0</v>
      </c>
    </row>
    <row r="171" spans="1:8" x14ac:dyDescent="0.3">
      <c r="A171" s="48" t="s">
        <v>202</v>
      </c>
      <c r="B171" s="52">
        <v>50042000</v>
      </c>
      <c r="C171" s="52">
        <v>0</v>
      </c>
      <c r="D171" s="52">
        <v>50042000</v>
      </c>
      <c r="F171" s="47" t="s">
        <v>202</v>
      </c>
      <c r="G171" s="52">
        <v>50042000</v>
      </c>
      <c r="H171" s="52">
        <f t="shared" si="2"/>
        <v>0</v>
      </c>
    </row>
    <row r="172" spans="1:8" x14ac:dyDescent="0.3">
      <c r="A172" s="49" t="s">
        <v>43</v>
      </c>
      <c r="B172" s="52">
        <v>20000000</v>
      </c>
      <c r="C172" s="52">
        <v>0</v>
      </c>
      <c r="D172" s="52">
        <v>20000000</v>
      </c>
      <c r="F172" s="147" t="s">
        <v>43</v>
      </c>
      <c r="G172" s="144">
        <v>20000000</v>
      </c>
      <c r="H172" s="52">
        <f t="shared" si="2"/>
        <v>0</v>
      </c>
    </row>
    <row r="173" spans="1:8" x14ac:dyDescent="0.3">
      <c r="A173" s="50" t="s">
        <v>582</v>
      </c>
      <c r="B173" s="52">
        <v>12000000</v>
      </c>
      <c r="C173" s="52">
        <v>0</v>
      </c>
      <c r="D173" s="52">
        <v>12000000</v>
      </c>
      <c r="F173" s="49" t="s">
        <v>582</v>
      </c>
      <c r="G173" s="52">
        <v>12000000</v>
      </c>
      <c r="H173" s="52">
        <f t="shared" si="2"/>
        <v>0</v>
      </c>
    </row>
    <row r="174" spans="1:8" x14ac:dyDescent="0.3">
      <c r="A174" s="50" t="s">
        <v>583</v>
      </c>
      <c r="B174" s="52">
        <v>3000000</v>
      </c>
      <c r="C174" s="52">
        <v>0</v>
      </c>
      <c r="D174" s="52">
        <v>3000000</v>
      </c>
      <c r="F174" s="49" t="s">
        <v>1034</v>
      </c>
      <c r="G174" s="52">
        <v>3000000</v>
      </c>
      <c r="H174" s="52">
        <f t="shared" si="2"/>
        <v>0</v>
      </c>
    </row>
    <row r="175" spans="1:8" x14ac:dyDescent="0.3">
      <c r="A175" s="50" t="s">
        <v>572</v>
      </c>
      <c r="B175" s="52">
        <v>3000000</v>
      </c>
      <c r="C175" s="52">
        <v>0</v>
      </c>
      <c r="D175" s="52">
        <v>3000000</v>
      </c>
      <c r="F175" s="49" t="s">
        <v>572</v>
      </c>
      <c r="G175" s="52">
        <v>3000000</v>
      </c>
      <c r="H175" s="52">
        <f t="shared" si="2"/>
        <v>0</v>
      </c>
    </row>
    <row r="176" spans="1:8" x14ac:dyDescent="0.3">
      <c r="A176" s="50" t="s">
        <v>584</v>
      </c>
      <c r="B176" s="52">
        <v>2000000</v>
      </c>
      <c r="C176" s="52">
        <v>0</v>
      </c>
      <c r="D176" s="52">
        <v>2000000</v>
      </c>
      <c r="F176" s="49" t="s">
        <v>584</v>
      </c>
      <c r="G176" s="52">
        <v>2000000</v>
      </c>
      <c r="H176" s="52">
        <f t="shared" si="2"/>
        <v>0</v>
      </c>
    </row>
    <row r="177" spans="1:8" x14ac:dyDescent="0.3">
      <c r="A177" s="49" t="s">
        <v>84</v>
      </c>
      <c r="B177" s="52">
        <v>3000000</v>
      </c>
      <c r="C177" s="52">
        <v>0</v>
      </c>
      <c r="D177" s="52">
        <v>3000000</v>
      </c>
      <c r="F177" s="147" t="s">
        <v>84</v>
      </c>
      <c r="G177" s="144">
        <v>3000000</v>
      </c>
      <c r="H177" s="52">
        <f t="shared" si="2"/>
        <v>0</v>
      </c>
    </row>
    <row r="178" spans="1:8" x14ac:dyDescent="0.3">
      <c r="A178" s="50" t="s">
        <v>680</v>
      </c>
      <c r="B178" s="52">
        <v>3000000</v>
      </c>
      <c r="C178" s="52">
        <v>0</v>
      </c>
      <c r="D178" s="52">
        <v>3000000</v>
      </c>
      <c r="F178" s="49" t="s">
        <v>680</v>
      </c>
      <c r="G178" s="52">
        <v>3000000</v>
      </c>
      <c r="H178" s="52">
        <f t="shared" si="2"/>
        <v>0</v>
      </c>
    </row>
    <row r="179" spans="1:8" x14ac:dyDescent="0.3">
      <c r="A179" s="49" t="s">
        <v>46</v>
      </c>
      <c r="B179" s="52">
        <v>9000000</v>
      </c>
      <c r="C179" s="52">
        <v>0</v>
      </c>
      <c r="D179" s="52">
        <v>9000000</v>
      </c>
      <c r="F179" s="147" t="s">
        <v>46</v>
      </c>
      <c r="G179" s="144">
        <v>9000000</v>
      </c>
      <c r="H179" s="52">
        <f t="shared" si="2"/>
        <v>0</v>
      </c>
    </row>
    <row r="180" spans="1:8" x14ac:dyDescent="0.3">
      <c r="A180" s="50" t="s">
        <v>585</v>
      </c>
      <c r="B180" s="52">
        <v>9000000</v>
      </c>
      <c r="C180" s="52">
        <v>0</v>
      </c>
      <c r="D180" s="52">
        <v>9000000</v>
      </c>
      <c r="F180" s="49" t="s">
        <v>585</v>
      </c>
      <c r="G180" s="52">
        <v>9000000</v>
      </c>
      <c r="H180" s="52">
        <f t="shared" si="2"/>
        <v>0</v>
      </c>
    </row>
    <row r="181" spans="1:8" x14ac:dyDescent="0.3">
      <c r="A181" s="49" t="s">
        <v>48</v>
      </c>
      <c r="B181" s="52">
        <v>18042000</v>
      </c>
      <c r="C181" s="52">
        <v>0</v>
      </c>
      <c r="D181" s="52">
        <v>18042000</v>
      </c>
      <c r="F181" s="147" t="s">
        <v>48</v>
      </c>
      <c r="G181" s="144">
        <v>18042000</v>
      </c>
      <c r="H181" s="52">
        <f t="shared" si="2"/>
        <v>0</v>
      </c>
    </row>
    <row r="182" spans="1:8" x14ac:dyDescent="0.3">
      <c r="A182" s="50" t="s">
        <v>748</v>
      </c>
      <c r="B182" s="52">
        <v>18042000</v>
      </c>
      <c r="C182" s="52">
        <v>0</v>
      </c>
      <c r="D182" s="52">
        <v>18042000</v>
      </c>
      <c r="F182" s="49" t="s">
        <v>748</v>
      </c>
      <c r="G182" s="52">
        <v>18042000</v>
      </c>
      <c r="H182" s="52">
        <f t="shared" si="2"/>
        <v>0</v>
      </c>
    </row>
    <row r="183" spans="1:8" x14ac:dyDescent="0.3">
      <c r="A183" s="48" t="s">
        <v>203</v>
      </c>
      <c r="B183" s="52">
        <v>99334000</v>
      </c>
      <c r="C183" s="52">
        <v>0</v>
      </c>
      <c r="D183" s="52">
        <v>99334000</v>
      </c>
      <c r="F183" s="47" t="s">
        <v>203</v>
      </c>
      <c r="G183" s="52">
        <v>99334000</v>
      </c>
      <c r="H183" s="52">
        <f t="shared" si="2"/>
        <v>0</v>
      </c>
    </row>
    <row r="184" spans="1:8" x14ac:dyDescent="0.3">
      <c r="A184" s="49" t="s">
        <v>43</v>
      </c>
      <c r="B184" s="52">
        <v>24800000</v>
      </c>
      <c r="C184" s="52">
        <v>0</v>
      </c>
      <c r="D184" s="52">
        <v>24800000</v>
      </c>
      <c r="F184" s="147" t="s">
        <v>43</v>
      </c>
      <c r="G184" s="144">
        <v>24800000</v>
      </c>
      <c r="H184" s="52">
        <f t="shared" si="2"/>
        <v>0</v>
      </c>
    </row>
    <row r="185" spans="1:8" x14ac:dyDescent="0.3">
      <c r="A185" s="50" t="s">
        <v>582</v>
      </c>
      <c r="B185" s="52">
        <v>16800000</v>
      </c>
      <c r="C185" s="52">
        <v>0</v>
      </c>
      <c r="D185" s="52">
        <v>16800000</v>
      </c>
      <c r="F185" s="49" t="s">
        <v>582</v>
      </c>
      <c r="G185" s="52">
        <v>16800000</v>
      </c>
      <c r="H185" s="52">
        <f t="shared" si="2"/>
        <v>0</v>
      </c>
    </row>
    <row r="186" spans="1:8" x14ac:dyDescent="0.3">
      <c r="A186" s="50" t="s">
        <v>583</v>
      </c>
      <c r="B186" s="52">
        <v>3000000</v>
      </c>
      <c r="C186" s="52">
        <v>0</v>
      </c>
      <c r="D186" s="52">
        <v>3000000</v>
      </c>
      <c r="F186" s="49" t="s">
        <v>1034</v>
      </c>
      <c r="G186" s="52">
        <v>3000000</v>
      </c>
      <c r="H186" s="52">
        <f t="shared" si="2"/>
        <v>0</v>
      </c>
    </row>
    <row r="187" spans="1:8" x14ac:dyDescent="0.3">
      <c r="A187" s="50" t="s">
        <v>572</v>
      </c>
      <c r="B187" s="52">
        <v>3000000</v>
      </c>
      <c r="C187" s="52">
        <v>0</v>
      </c>
      <c r="D187" s="52">
        <v>3000000</v>
      </c>
      <c r="F187" s="49" t="s">
        <v>572</v>
      </c>
      <c r="G187" s="52">
        <v>3000000</v>
      </c>
      <c r="H187" s="52">
        <f t="shared" si="2"/>
        <v>0</v>
      </c>
    </row>
    <row r="188" spans="1:8" x14ac:dyDescent="0.3">
      <c r="A188" s="50" t="s">
        <v>584</v>
      </c>
      <c r="B188" s="52">
        <v>2000000</v>
      </c>
      <c r="C188" s="52">
        <v>0</v>
      </c>
      <c r="D188" s="52">
        <v>2000000</v>
      </c>
      <c r="F188" s="49" t="s">
        <v>584</v>
      </c>
      <c r="G188" s="52">
        <v>2000000</v>
      </c>
      <c r="H188" s="52">
        <f t="shared" si="2"/>
        <v>0</v>
      </c>
    </row>
    <row r="189" spans="1:8" x14ac:dyDescent="0.3">
      <c r="A189" s="49" t="s">
        <v>84</v>
      </c>
      <c r="B189" s="52">
        <v>3000000</v>
      </c>
      <c r="C189" s="52">
        <v>0</v>
      </c>
      <c r="D189" s="52">
        <v>3000000</v>
      </c>
      <c r="F189" s="147" t="s">
        <v>84</v>
      </c>
      <c r="G189" s="144">
        <v>3000000</v>
      </c>
      <c r="H189" s="52">
        <f t="shared" si="2"/>
        <v>0</v>
      </c>
    </row>
    <row r="190" spans="1:8" x14ac:dyDescent="0.3">
      <c r="A190" s="50" t="s">
        <v>680</v>
      </c>
      <c r="B190" s="52">
        <v>3000000</v>
      </c>
      <c r="C190" s="52">
        <v>0</v>
      </c>
      <c r="D190" s="52">
        <v>3000000</v>
      </c>
      <c r="F190" s="49" t="s">
        <v>680</v>
      </c>
      <c r="G190" s="52">
        <v>3000000</v>
      </c>
      <c r="H190" s="52">
        <f t="shared" si="2"/>
        <v>0</v>
      </c>
    </row>
    <row r="191" spans="1:8" x14ac:dyDescent="0.3">
      <c r="A191" s="49" t="s">
        <v>48</v>
      </c>
      <c r="B191" s="52">
        <v>71534000</v>
      </c>
      <c r="C191" s="52">
        <v>0</v>
      </c>
      <c r="D191" s="52">
        <v>71534000</v>
      </c>
      <c r="F191" s="147" t="s">
        <v>48</v>
      </c>
      <c r="G191" s="144">
        <v>71534000</v>
      </c>
      <c r="H191" s="52">
        <f t="shared" si="2"/>
        <v>0</v>
      </c>
    </row>
    <row r="192" spans="1:8" x14ac:dyDescent="0.3">
      <c r="A192" s="50" t="s">
        <v>749</v>
      </c>
      <c r="B192" s="52">
        <v>71534000</v>
      </c>
      <c r="C192" s="52">
        <v>0</v>
      </c>
      <c r="D192" s="52">
        <v>71534000</v>
      </c>
      <c r="F192" s="49" t="s">
        <v>749</v>
      </c>
      <c r="G192" s="52">
        <v>71534000</v>
      </c>
      <c r="H192" s="52">
        <f t="shared" si="2"/>
        <v>0</v>
      </c>
    </row>
    <row r="193" spans="1:8" x14ac:dyDescent="0.3">
      <c r="A193" s="48" t="s">
        <v>205</v>
      </c>
      <c r="B193" s="52">
        <v>139554000</v>
      </c>
      <c r="C193" s="52">
        <v>0</v>
      </c>
      <c r="D193" s="52">
        <v>139554000</v>
      </c>
      <c r="F193" s="47" t="s">
        <v>205</v>
      </c>
      <c r="G193" s="52">
        <v>139554000</v>
      </c>
      <c r="H193" s="52">
        <f t="shared" si="2"/>
        <v>0</v>
      </c>
    </row>
    <row r="194" spans="1:8" x14ac:dyDescent="0.3">
      <c r="A194" s="49" t="s">
        <v>43</v>
      </c>
      <c r="B194" s="52">
        <v>23500000</v>
      </c>
      <c r="C194" s="52">
        <v>0</v>
      </c>
      <c r="D194" s="52">
        <v>23500000</v>
      </c>
      <c r="F194" s="147" t="s">
        <v>43</v>
      </c>
      <c r="G194" s="144">
        <v>23500000</v>
      </c>
      <c r="H194" s="52">
        <f t="shared" si="2"/>
        <v>0</v>
      </c>
    </row>
    <row r="195" spans="1:8" x14ac:dyDescent="0.3">
      <c r="A195" s="50" t="s">
        <v>582</v>
      </c>
      <c r="B195" s="52">
        <v>7500000</v>
      </c>
      <c r="C195" s="52">
        <v>0</v>
      </c>
      <c r="D195" s="52">
        <v>7500000</v>
      </c>
      <c r="F195" s="49" t="s">
        <v>582</v>
      </c>
      <c r="G195" s="52">
        <v>7500000</v>
      </c>
      <c r="H195" s="52">
        <f t="shared" si="2"/>
        <v>0</v>
      </c>
    </row>
    <row r="196" spans="1:8" x14ac:dyDescent="0.3">
      <c r="A196" s="50" t="s">
        <v>583</v>
      </c>
      <c r="B196" s="52">
        <v>6000000</v>
      </c>
      <c r="C196" s="52">
        <v>0</v>
      </c>
      <c r="D196" s="52">
        <v>6000000</v>
      </c>
      <c r="F196" s="49" t="s">
        <v>1034</v>
      </c>
      <c r="G196" s="52">
        <v>6000000</v>
      </c>
      <c r="H196" s="52">
        <f t="shared" ref="H196:H259" si="3">D196-G196</f>
        <v>0</v>
      </c>
    </row>
    <row r="197" spans="1:8" x14ac:dyDescent="0.3">
      <c r="A197" s="50" t="s">
        <v>572</v>
      </c>
      <c r="B197" s="52">
        <v>6000000</v>
      </c>
      <c r="C197" s="52">
        <v>0</v>
      </c>
      <c r="D197" s="52">
        <v>6000000</v>
      </c>
      <c r="F197" s="49" t="s">
        <v>572</v>
      </c>
      <c r="G197" s="52">
        <v>6000000</v>
      </c>
      <c r="H197" s="52">
        <f t="shared" si="3"/>
        <v>0</v>
      </c>
    </row>
    <row r="198" spans="1:8" x14ac:dyDescent="0.3">
      <c r="A198" s="50" t="s">
        <v>584</v>
      </c>
      <c r="B198" s="52">
        <v>4000000</v>
      </c>
      <c r="C198" s="52">
        <v>0</v>
      </c>
      <c r="D198" s="52">
        <v>4000000</v>
      </c>
      <c r="F198" s="49" t="s">
        <v>584</v>
      </c>
      <c r="G198" s="52">
        <v>4000000</v>
      </c>
      <c r="H198" s="52">
        <f t="shared" si="3"/>
        <v>0</v>
      </c>
    </row>
    <row r="199" spans="1:8" x14ac:dyDescent="0.3">
      <c r="A199" s="49" t="s">
        <v>48</v>
      </c>
      <c r="B199" s="52">
        <v>116054000</v>
      </c>
      <c r="C199" s="52">
        <v>0</v>
      </c>
      <c r="D199" s="52">
        <v>116054000</v>
      </c>
      <c r="F199" s="147" t="s">
        <v>48</v>
      </c>
      <c r="G199" s="144">
        <v>116054000</v>
      </c>
      <c r="H199" s="52">
        <f t="shared" si="3"/>
        <v>0</v>
      </c>
    </row>
    <row r="200" spans="1:8" x14ac:dyDescent="0.3">
      <c r="A200" s="50" t="s">
        <v>750</v>
      </c>
      <c r="B200" s="52">
        <v>116054000</v>
      </c>
      <c r="C200" s="52">
        <v>0</v>
      </c>
      <c r="D200" s="52">
        <v>116054000</v>
      </c>
      <c r="F200" s="49" t="s">
        <v>750</v>
      </c>
      <c r="G200" s="52">
        <v>116054000</v>
      </c>
      <c r="H200" s="52">
        <f t="shared" si="3"/>
        <v>0</v>
      </c>
    </row>
    <row r="201" spans="1:8" x14ac:dyDescent="0.3">
      <c r="A201" s="48" t="s">
        <v>207</v>
      </c>
      <c r="B201" s="52">
        <v>50000000</v>
      </c>
      <c r="C201" s="52">
        <v>0</v>
      </c>
      <c r="D201" s="52">
        <v>50000000</v>
      </c>
      <c r="F201" s="47" t="s">
        <v>207</v>
      </c>
      <c r="G201" s="52">
        <v>50000000</v>
      </c>
      <c r="H201" s="52">
        <f t="shared" si="3"/>
        <v>0</v>
      </c>
    </row>
    <row r="202" spans="1:8" x14ac:dyDescent="0.3">
      <c r="A202" s="49" t="s">
        <v>43</v>
      </c>
      <c r="B202" s="52">
        <v>15500000</v>
      </c>
      <c r="C202" s="52">
        <v>0</v>
      </c>
      <c r="D202" s="52">
        <v>15500000</v>
      </c>
      <c r="F202" s="147" t="s">
        <v>43</v>
      </c>
      <c r="G202" s="144">
        <v>15500000</v>
      </c>
      <c r="H202" s="52">
        <f t="shared" si="3"/>
        <v>0</v>
      </c>
    </row>
    <row r="203" spans="1:8" x14ac:dyDescent="0.3">
      <c r="A203" s="50" t="s">
        <v>582</v>
      </c>
      <c r="B203" s="52">
        <v>7500000</v>
      </c>
      <c r="C203" s="52">
        <v>0</v>
      </c>
      <c r="D203" s="52">
        <v>7500000</v>
      </c>
      <c r="F203" s="49" t="s">
        <v>582</v>
      </c>
      <c r="G203" s="52">
        <v>7500000</v>
      </c>
      <c r="H203" s="52">
        <f t="shared" si="3"/>
        <v>0</v>
      </c>
    </row>
    <row r="204" spans="1:8" x14ac:dyDescent="0.3">
      <c r="A204" s="50" t="s">
        <v>583</v>
      </c>
      <c r="B204" s="52">
        <v>3000000</v>
      </c>
      <c r="C204" s="52">
        <v>0</v>
      </c>
      <c r="D204" s="52">
        <v>3000000</v>
      </c>
      <c r="F204" s="49" t="s">
        <v>583</v>
      </c>
      <c r="G204" s="52">
        <v>3000000</v>
      </c>
      <c r="H204" s="52">
        <f t="shared" si="3"/>
        <v>0</v>
      </c>
    </row>
    <row r="205" spans="1:8" x14ac:dyDescent="0.3">
      <c r="A205" s="50" t="s">
        <v>572</v>
      </c>
      <c r="B205" s="52">
        <v>3000000</v>
      </c>
      <c r="C205" s="52">
        <v>0</v>
      </c>
      <c r="D205" s="52">
        <v>3000000</v>
      </c>
      <c r="F205" s="49" t="s">
        <v>572</v>
      </c>
      <c r="G205" s="52">
        <v>3000000</v>
      </c>
      <c r="H205" s="52">
        <f t="shared" si="3"/>
        <v>0</v>
      </c>
    </row>
    <row r="206" spans="1:8" x14ac:dyDescent="0.3">
      <c r="A206" s="50" t="s">
        <v>584</v>
      </c>
      <c r="B206" s="52">
        <v>2000000</v>
      </c>
      <c r="C206" s="52">
        <v>0</v>
      </c>
      <c r="D206" s="52">
        <v>2000000</v>
      </c>
      <c r="F206" s="49" t="s">
        <v>584</v>
      </c>
      <c r="G206" s="52">
        <v>2000000</v>
      </c>
      <c r="H206" s="52">
        <f t="shared" si="3"/>
        <v>0</v>
      </c>
    </row>
    <row r="207" spans="1:8" x14ac:dyDescent="0.3">
      <c r="A207" s="49" t="s">
        <v>48</v>
      </c>
      <c r="B207" s="52">
        <v>34500000</v>
      </c>
      <c r="C207" s="52">
        <v>0</v>
      </c>
      <c r="D207" s="52">
        <v>34500000</v>
      </c>
      <c r="F207" s="147" t="s">
        <v>48</v>
      </c>
      <c r="G207" s="144">
        <v>34500000</v>
      </c>
      <c r="H207" s="52">
        <f t="shared" si="3"/>
        <v>0</v>
      </c>
    </row>
    <row r="208" spans="1:8" x14ac:dyDescent="0.3">
      <c r="A208" s="50" t="s">
        <v>751</v>
      </c>
      <c r="B208" s="52">
        <v>34500000</v>
      </c>
      <c r="C208" s="52">
        <v>0</v>
      </c>
      <c r="D208" s="52">
        <v>34500000</v>
      </c>
      <c r="F208" s="49" t="s">
        <v>751</v>
      </c>
      <c r="G208" s="52">
        <v>34500000</v>
      </c>
      <c r="H208" s="52">
        <f t="shared" si="3"/>
        <v>0</v>
      </c>
    </row>
    <row r="209" spans="1:8" x14ac:dyDescent="0.3">
      <c r="A209" s="46" t="s">
        <v>472</v>
      </c>
      <c r="B209" s="52">
        <v>9231678000</v>
      </c>
      <c r="C209" s="52">
        <v>0</v>
      </c>
      <c r="D209" s="52">
        <v>9231678000</v>
      </c>
      <c r="F209" s="45" t="s">
        <v>472</v>
      </c>
      <c r="G209" s="52">
        <v>9231678000</v>
      </c>
      <c r="H209" s="52">
        <f t="shared" si="3"/>
        <v>0</v>
      </c>
    </row>
    <row r="210" spans="1:8" x14ac:dyDescent="0.3">
      <c r="A210" s="47" t="s">
        <v>219</v>
      </c>
      <c r="B210" s="52">
        <v>7036020000</v>
      </c>
      <c r="C210" s="52">
        <v>0</v>
      </c>
      <c r="D210" s="52">
        <v>7036020000</v>
      </c>
      <c r="F210" s="146" t="s">
        <v>219</v>
      </c>
      <c r="G210" s="144">
        <v>7036020000</v>
      </c>
      <c r="H210" s="52">
        <f t="shared" si="3"/>
        <v>0</v>
      </c>
    </row>
    <row r="211" spans="1:8" x14ac:dyDescent="0.3">
      <c r="A211" s="48" t="s">
        <v>247</v>
      </c>
      <c r="B211" s="52">
        <v>7036020000</v>
      </c>
      <c r="C211" s="52">
        <v>0</v>
      </c>
      <c r="D211" s="52">
        <v>7036020000</v>
      </c>
      <c r="F211" s="47" t="s">
        <v>247</v>
      </c>
      <c r="G211" s="52">
        <v>7036020000</v>
      </c>
      <c r="H211" s="52">
        <f t="shared" si="3"/>
        <v>0</v>
      </c>
    </row>
    <row r="212" spans="1:8" x14ac:dyDescent="0.3">
      <c r="A212" s="49" t="s">
        <v>223</v>
      </c>
      <c r="B212" s="52">
        <v>2390272000</v>
      </c>
      <c r="C212" s="52">
        <v>0</v>
      </c>
      <c r="D212" s="52">
        <v>2390272000</v>
      </c>
      <c r="F212" s="147" t="s">
        <v>223</v>
      </c>
      <c r="G212" s="144">
        <v>2390272000</v>
      </c>
      <c r="H212" s="52">
        <f t="shared" si="3"/>
        <v>0</v>
      </c>
    </row>
    <row r="213" spans="1:8" x14ac:dyDescent="0.3">
      <c r="A213" s="50" t="s">
        <v>817</v>
      </c>
      <c r="B213" s="52">
        <v>2390272000</v>
      </c>
      <c r="C213" s="52">
        <v>0</v>
      </c>
      <c r="D213" s="52">
        <v>2390272000</v>
      </c>
      <c r="F213" s="49" t="s">
        <v>817</v>
      </c>
      <c r="G213" s="52">
        <v>2390272000</v>
      </c>
      <c r="H213" s="52">
        <f t="shared" si="3"/>
        <v>0</v>
      </c>
    </row>
    <row r="214" spans="1:8" x14ac:dyDescent="0.3">
      <c r="A214" s="49" t="s">
        <v>225</v>
      </c>
      <c r="B214" s="52">
        <v>109000</v>
      </c>
      <c r="C214" s="52">
        <v>0</v>
      </c>
      <c r="D214" s="52">
        <v>109000</v>
      </c>
      <c r="F214" s="147" t="s">
        <v>225</v>
      </c>
      <c r="G214" s="144">
        <v>109000</v>
      </c>
      <c r="H214" s="52">
        <f t="shared" si="3"/>
        <v>0</v>
      </c>
    </row>
    <row r="215" spans="1:8" x14ac:dyDescent="0.3">
      <c r="A215" s="50" t="s">
        <v>818</v>
      </c>
      <c r="B215" s="52">
        <v>109000</v>
      </c>
      <c r="C215" s="52">
        <v>0</v>
      </c>
      <c r="D215" s="52">
        <v>109000</v>
      </c>
      <c r="F215" s="49" t="s">
        <v>818</v>
      </c>
      <c r="G215" s="52">
        <v>109000</v>
      </c>
      <c r="H215" s="52">
        <f t="shared" si="3"/>
        <v>0</v>
      </c>
    </row>
    <row r="216" spans="1:8" x14ac:dyDescent="0.3">
      <c r="A216" s="49" t="s">
        <v>227</v>
      </c>
      <c r="B216" s="52">
        <v>163168000</v>
      </c>
      <c r="C216" s="52">
        <v>0</v>
      </c>
      <c r="D216" s="52">
        <v>163168000</v>
      </c>
      <c r="F216" s="147" t="s">
        <v>227</v>
      </c>
      <c r="G216" s="144">
        <v>163168000</v>
      </c>
      <c r="H216" s="52">
        <f t="shared" si="3"/>
        <v>0</v>
      </c>
    </row>
    <row r="217" spans="1:8" x14ac:dyDescent="0.3">
      <c r="A217" s="50" t="s">
        <v>819</v>
      </c>
      <c r="B217" s="52">
        <v>163168000</v>
      </c>
      <c r="C217" s="52">
        <v>0</v>
      </c>
      <c r="D217" s="52">
        <v>163168000</v>
      </c>
      <c r="F217" s="49" t="s">
        <v>819</v>
      </c>
      <c r="G217" s="52">
        <v>163168000</v>
      </c>
      <c r="H217" s="52">
        <f t="shared" si="3"/>
        <v>0</v>
      </c>
    </row>
    <row r="218" spans="1:8" x14ac:dyDescent="0.3">
      <c r="A218" s="49" t="s">
        <v>229</v>
      </c>
      <c r="B218" s="52">
        <v>57444000</v>
      </c>
      <c r="C218" s="52">
        <v>0</v>
      </c>
      <c r="D218" s="52">
        <v>57444000</v>
      </c>
      <c r="F218" s="147" t="s">
        <v>229</v>
      </c>
      <c r="G218" s="144">
        <v>57444000</v>
      </c>
      <c r="H218" s="52">
        <f t="shared" si="3"/>
        <v>0</v>
      </c>
    </row>
    <row r="219" spans="1:8" x14ac:dyDescent="0.3">
      <c r="A219" s="50" t="s">
        <v>820</v>
      </c>
      <c r="B219" s="52">
        <v>57444000</v>
      </c>
      <c r="C219" s="52">
        <v>0</v>
      </c>
      <c r="D219" s="52">
        <v>57444000</v>
      </c>
      <c r="F219" s="49" t="s">
        <v>820</v>
      </c>
      <c r="G219" s="52">
        <v>57444000</v>
      </c>
      <c r="H219" s="52">
        <f t="shared" si="3"/>
        <v>0</v>
      </c>
    </row>
    <row r="220" spans="1:8" x14ac:dyDescent="0.3">
      <c r="A220" s="49" t="s">
        <v>231</v>
      </c>
      <c r="B220" s="52">
        <v>136220000</v>
      </c>
      <c r="C220" s="52">
        <v>0</v>
      </c>
      <c r="D220" s="52">
        <v>136220000</v>
      </c>
      <c r="F220" s="147" t="s">
        <v>231</v>
      </c>
      <c r="G220" s="144">
        <v>136220000</v>
      </c>
      <c r="H220" s="52">
        <f t="shared" si="3"/>
        <v>0</v>
      </c>
    </row>
    <row r="221" spans="1:8" x14ac:dyDescent="0.3">
      <c r="A221" s="50" t="s">
        <v>821</v>
      </c>
      <c r="B221" s="52">
        <v>136220000</v>
      </c>
      <c r="C221" s="52">
        <v>0</v>
      </c>
      <c r="D221" s="52">
        <v>136220000</v>
      </c>
      <c r="F221" s="49" t="s">
        <v>821</v>
      </c>
      <c r="G221" s="52">
        <v>136220000</v>
      </c>
      <c r="H221" s="52">
        <f t="shared" si="3"/>
        <v>0</v>
      </c>
    </row>
    <row r="222" spans="1:8" x14ac:dyDescent="0.3">
      <c r="A222" s="49" t="s">
        <v>233</v>
      </c>
      <c r="B222" s="52">
        <v>198366000</v>
      </c>
      <c r="C222" s="52">
        <v>0</v>
      </c>
      <c r="D222" s="52">
        <v>198366000</v>
      </c>
      <c r="F222" s="147" t="s">
        <v>233</v>
      </c>
      <c r="G222" s="144">
        <v>198366000</v>
      </c>
      <c r="H222" s="52">
        <f t="shared" si="3"/>
        <v>0</v>
      </c>
    </row>
    <row r="223" spans="1:8" x14ac:dyDescent="0.3">
      <c r="A223" s="50" t="s">
        <v>822</v>
      </c>
      <c r="B223" s="52">
        <v>198366000</v>
      </c>
      <c r="C223" s="52">
        <v>0</v>
      </c>
      <c r="D223" s="52">
        <v>198366000</v>
      </c>
      <c r="F223" s="49" t="s">
        <v>822</v>
      </c>
      <c r="G223" s="52">
        <v>198366000</v>
      </c>
      <c r="H223" s="52">
        <f t="shared" si="3"/>
        <v>0</v>
      </c>
    </row>
    <row r="224" spans="1:8" x14ac:dyDescent="0.3">
      <c r="A224" s="49" t="s">
        <v>235</v>
      </c>
      <c r="B224" s="52">
        <v>13346000</v>
      </c>
      <c r="C224" s="52">
        <v>0</v>
      </c>
      <c r="D224" s="52">
        <v>13346000</v>
      </c>
      <c r="F224" s="147" t="s">
        <v>235</v>
      </c>
      <c r="G224" s="144">
        <v>13346000</v>
      </c>
      <c r="H224" s="52">
        <f t="shared" si="3"/>
        <v>0</v>
      </c>
    </row>
    <row r="225" spans="1:8" x14ac:dyDescent="0.3">
      <c r="A225" s="50" t="s">
        <v>823</v>
      </c>
      <c r="B225" s="52">
        <v>13346000</v>
      </c>
      <c r="C225" s="52">
        <v>0</v>
      </c>
      <c r="D225" s="52">
        <v>13346000</v>
      </c>
      <c r="F225" s="49" t="s">
        <v>823</v>
      </c>
      <c r="G225" s="52">
        <v>13346000</v>
      </c>
      <c r="H225" s="52">
        <f t="shared" si="3"/>
        <v>0</v>
      </c>
    </row>
    <row r="226" spans="1:8" x14ac:dyDescent="0.3">
      <c r="A226" s="49" t="s">
        <v>237</v>
      </c>
      <c r="B226" s="52">
        <v>113636000</v>
      </c>
      <c r="C226" s="52">
        <v>0</v>
      </c>
      <c r="D226" s="52">
        <v>113636000</v>
      </c>
      <c r="F226" s="147" t="s">
        <v>237</v>
      </c>
      <c r="G226" s="144">
        <v>113636000</v>
      </c>
      <c r="H226" s="52">
        <f t="shared" si="3"/>
        <v>0</v>
      </c>
    </row>
    <row r="227" spans="1:8" x14ac:dyDescent="0.3">
      <c r="A227" s="50" t="s">
        <v>824</v>
      </c>
      <c r="B227" s="52">
        <v>113636000</v>
      </c>
      <c r="C227" s="52">
        <v>0</v>
      </c>
      <c r="D227" s="52">
        <v>113636000</v>
      </c>
      <c r="F227" s="49" t="s">
        <v>824</v>
      </c>
      <c r="G227" s="52">
        <v>113636000</v>
      </c>
      <c r="H227" s="52">
        <f t="shared" si="3"/>
        <v>0</v>
      </c>
    </row>
    <row r="228" spans="1:8" x14ac:dyDescent="0.3">
      <c r="A228" s="49" t="s">
        <v>239</v>
      </c>
      <c r="B228" s="52">
        <v>451220000</v>
      </c>
      <c r="C228" s="52">
        <v>0</v>
      </c>
      <c r="D228" s="52">
        <v>451220000</v>
      </c>
      <c r="F228" s="147" t="s">
        <v>239</v>
      </c>
      <c r="G228" s="144">
        <v>451220000</v>
      </c>
      <c r="H228" s="52">
        <f t="shared" si="3"/>
        <v>0</v>
      </c>
    </row>
    <row r="229" spans="1:8" x14ac:dyDescent="0.3">
      <c r="A229" s="50" t="s">
        <v>825</v>
      </c>
      <c r="B229" s="52">
        <v>451220000</v>
      </c>
      <c r="C229" s="52">
        <v>0</v>
      </c>
      <c r="D229" s="52">
        <v>451220000</v>
      </c>
      <c r="F229" s="49" t="s">
        <v>825</v>
      </c>
      <c r="G229" s="52">
        <v>451220000</v>
      </c>
      <c r="H229" s="52">
        <f t="shared" si="3"/>
        <v>0</v>
      </c>
    </row>
    <row r="230" spans="1:8" x14ac:dyDescent="0.3">
      <c r="A230" s="49" t="s">
        <v>241</v>
      </c>
      <c r="B230" s="52">
        <v>81480000</v>
      </c>
      <c r="C230" s="52">
        <v>0</v>
      </c>
      <c r="D230" s="52">
        <v>81480000</v>
      </c>
      <c r="F230" s="147" t="s">
        <v>241</v>
      </c>
      <c r="G230" s="144">
        <v>81480000</v>
      </c>
      <c r="H230" s="52">
        <f t="shared" si="3"/>
        <v>0</v>
      </c>
    </row>
    <row r="231" spans="1:8" x14ac:dyDescent="0.3">
      <c r="A231" s="50" t="s">
        <v>826</v>
      </c>
      <c r="B231" s="52">
        <v>81480000</v>
      </c>
      <c r="C231" s="52">
        <v>0</v>
      </c>
      <c r="D231" s="52">
        <v>81480000</v>
      </c>
      <c r="F231" s="49" t="s">
        <v>826</v>
      </c>
      <c r="G231" s="52">
        <v>81480000</v>
      </c>
      <c r="H231" s="52">
        <f t="shared" si="3"/>
        <v>0</v>
      </c>
    </row>
    <row r="232" spans="1:8" x14ac:dyDescent="0.3">
      <c r="A232" s="49" t="s">
        <v>250</v>
      </c>
      <c r="B232" s="52">
        <v>173032000</v>
      </c>
      <c r="C232" s="52">
        <v>0</v>
      </c>
      <c r="D232" s="52">
        <v>173032000</v>
      </c>
      <c r="F232" s="147" t="s">
        <v>250</v>
      </c>
      <c r="G232" s="144">
        <v>173032000</v>
      </c>
      <c r="H232" s="52">
        <f t="shared" si="3"/>
        <v>0</v>
      </c>
    </row>
    <row r="233" spans="1:8" x14ac:dyDescent="0.3">
      <c r="A233" s="50" t="s">
        <v>828</v>
      </c>
      <c r="B233" s="52">
        <v>173032000</v>
      </c>
      <c r="C233" s="52">
        <v>0</v>
      </c>
      <c r="D233" s="52">
        <v>173032000</v>
      </c>
      <c r="F233" s="49" t="s">
        <v>828</v>
      </c>
      <c r="G233" s="52">
        <v>173032000</v>
      </c>
      <c r="H233" s="52">
        <f t="shared" si="3"/>
        <v>0</v>
      </c>
    </row>
    <row r="234" spans="1:8" x14ac:dyDescent="0.3">
      <c r="A234" s="49" t="s">
        <v>243</v>
      </c>
      <c r="B234" s="52">
        <v>3257727000</v>
      </c>
      <c r="C234" s="52">
        <v>0</v>
      </c>
      <c r="D234" s="52">
        <v>3257727000</v>
      </c>
      <c r="F234" s="147" t="s">
        <v>243</v>
      </c>
      <c r="G234" s="144">
        <v>3257727000</v>
      </c>
      <c r="H234" s="52">
        <f t="shared" si="3"/>
        <v>0</v>
      </c>
    </row>
    <row r="235" spans="1:8" x14ac:dyDescent="0.3">
      <c r="A235" s="50" t="s">
        <v>827</v>
      </c>
      <c r="B235" s="52">
        <v>3257727000</v>
      </c>
      <c r="C235" s="52">
        <v>0</v>
      </c>
      <c r="D235" s="52">
        <v>3257727000</v>
      </c>
      <c r="F235" s="49" t="s">
        <v>827</v>
      </c>
      <c r="G235" s="52">
        <v>3257727000</v>
      </c>
      <c r="H235" s="52">
        <f t="shared" si="3"/>
        <v>0</v>
      </c>
    </row>
    <row r="236" spans="1:8" x14ac:dyDescent="0.3">
      <c r="A236" s="47" t="s">
        <v>252</v>
      </c>
      <c r="B236" s="52">
        <v>2195658000</v>
      </c>
      <c r="C236" s="52">
        <v>0</v>
      </c>
      <c r="D236" s="52">
        <v>2195658000</v>
      </c>
      <c r="F236" s="146" t="s">
        <v>252</v>
      </c>
      <c r="G236" s="144">
        <v>2195658000</v>
      </c>
      <c r="H236" s="52">
        <f t="shared" si="3"/>
        <v>0</v>
      </c>
    </row>
    <row r="237" spans="1:8" x14ac:dyDescent="0.3">
      <c r="A237" s="48" t="s">
        <v>296</v>
      </c>
      <c r="B237" s="52">
        <v>1410100000</v>
      </c>
      <c r="C237" s="52">
        <v>0</v>
      </c>
      <c r="D237" s="52">
        <v>1410100000</v>
      </c>
      <c r="F237" s="47" t="s">
        <v>296</v>
      </c>
      <c r="G237" s="52">
        <v>1410100000</v>
      </c>
      <c r="H237" s="52">
        <f t="shared" si="3"/>
        <v>0</v>
      </c>
    </row>
    <row r="238" spans="1:8" x14ac:dyDescent="0.3">
      <c r="A238" s="49" t="s">
        <v>255</v>
      </c>
      <c r="B238" s="52">
        <v>1099590000</v>
      </c>
      <c r="C238" s="52">
        <v>0</v>
      </c>
      <c r="D238" s="52">
        <v>1099590000</v>
      </c>
      <c r="F238" s="147" t="s">
        <v>255</v>
      </c>
      <c r="G238" s="144">
        <v>1099590000</v>
      </c>
      <c r="H238" s="52">
        <f t="shared" si="3"/>
        <v>0</v>
      </c>
    </row>
    <row r="239" spans="1:8" x14ac:dyDescent="0.3">
      <c r="A239" s="50" t="s">
        <v>940</v>
      </c>
      <c r="B239" s="52">
        <v>90000000</v>
      </c>
      <c r="C239" s="52">
        <v>0</v>
      </c>
      <c r="D239" s="52">
        <v>90000000</v>
      </c>
      <c r="F239" s="49" t="s">
        <v>940</v>
      </c>
      <c r="G239" s="52">
        <v>90000000</v>
      </c>
      <c r="H239" s="52">
        <f t="shared" si="3"/>
        <v>0</v>
      </c>
    </row>
    <row r="240" spans="1:8" x14ac:dyDescent="0.3">
      <c r="A240" s="50" t="s">
        <v>975</v>
      </c>
      <c r="B240" s="52">
        <v>63386000</v>
      </c>
      <c r="C240" s="52">
        <v>0</v>
      </c>
      <c r="D240" s="52">
        <v>63386000</v>
      </c>
      <c r="F240" s="49" t="s">
        <v>975</v>
      </c>
      <c r="G240" s="52">
        <v>63386000</v>
      </c>
      <c r="H240" s="52">
        <f t="shared" si="3"/>
        <v>0</v>
      </c>
    </row>
    <row r="241" spans="1:8" x14ac:dyDescent="0.3">
      <c r="A241" s="50" t="s">
        <v>976</v>
      </c>
      <c r="B241" s="52">
        <v>734400000</v>
      </c>
      <c r="C241" s="52">
        <v>0</v>
      </c>
      <c r="D241" s="52">
        <v>734400000</v>
      </c>
      <c r="F241" s="49" t="s">
        <v>976</v>
      </c>
      <c r="G241" s="52">
        <v>734400000</v>
      </c>
      <c r="H241" s="52">
        <f t="shared" si="3"/>
        <v>0</v>
      </c>
    </row>
    <row r="242" spans="1:8" x14ac:dyDescent="0.3">
      <c r="A242" s="50" t="s">
        <v>977</v>
      </c>
      <c r="B242" s="52">
        <v>67200000</v>
      </c>
      <c r="C242" s="52">
        <v>0</v>
      </c>
      <c r="D242" s="52">
        <v>67200000</v>
      </c>
      <c r="F242" s="49" t="s">
        <v>977</v>
      </c>
      <c r="G242" s="52">
        <v>67200000</v>
      </c>
      <c r="H242" s="52">
        <f t="shared" si="3"/>
        <v>0</v>
      </c>
    </row>
    <row r="243" spans="1:8" x14ac:dyDescent="0.3">
      <c r="A243" s="50" t="s">
        <v>978</v>
      </c>
      <c r="B243" s="52">
        <v>4400000</v>
      </c>
      <c r="C243" s="52">
        <v>0</v>
      </c>
      <c r="D243" s="52">
        <v>4400000</v>
      </c>
      <c r="F243" s="49" t="s">
        <v>978</v>
      </c>
      <c r="G243" s="52">
        <v>4400000</v>
      </c>
      <c r="H243" s="52">
        <f t="shared" si="3"/>
        <v>0</v>
      </c>
    </row>
    <row r="244" spans="1:8" x14ac:dyDescent="0.3">
      <c r="A244" s="50" t="s">
        <v>979</v>
      </c>
      <c r="B244" s="52">
        <v>35000000</v>
      </c>
      <c r="C244" s="52">
        <v>0</v>
      </c>
      <c r="D244" s="52">
        <v>35000000</v>
      </c>
      <c r="F244" s="49" t="s">
        <v>979</v>
      </c>
      <c r="G244" s="52">
        <v>35000000</v>
      </c>
      <c r="H244" s="52">
        <f t="shared" si="3"/>
        <v>0</v>
      </c>
    </row>
    <row r="245" spans="1:8" x14ac:dyDescent="0.3">
      <c r="A245" s="50" t="s">
        <v>835</v>
      </c>
      <c r="B245" s="52">
        <v>9000000</v>
      </c>
      <c r="C245" s="52">
        <v>0</v>
      </c>
      <c r="D245" s="52">
        <v>9000000</v>
      </c>
      <c r="F245" s="49" t="s">
        <v>7714</v>
      </c>
      <c r="G245" s="52">
        <v>15900000</v>
      </c>
      <c r="H245" s="52">
        <f t="shared" si="3"/>
        <v>-6900000</v>
      </c>
    </row>
    <row r="246" spans="1:8" x14ac:dyDescent="0.3">
      <c r="A246" s="50" t="s">
        <v>980</v>
      </c>
      <c r="B246" s="52">
        <v>15900000</v>
      </c>
      <c r="C246" s="52">
        <v>0</v>
      </c>
      <c r="D246" s="52">
        <v>15900000</v>
      </c>
      <c r="F246" s="49" t="s">
        <v>7715</v>
      </c>
      <c r="G246" s="52">
        <v>36000000</v>
      </c>
      <c r="H246" s="52">
        <f t="shared" si="3"/>
        <v>-20100000</v>
      </c>
    </row>
    <row r="247" spans="1:8" x14ac:dyDescent="0.3">
      <c r="A247" s="50" t="s">
        <v>981</v>
      </c>
      <c r="B247" s="52">
        <v>36000000</v>
      </c>
      <c r="C247" s="52">
        <v>0</v>
      </c>
      <c r="D247" s="52">
        <v>36000000</v>
      </c>
      <c r="F247" s="49" t="s">
        <v>7716</v>
      </c>
      <c r="G247" s="52">
        <v>9000000</v>
      </c>
      <c r="H247" s="52">
        <f t="shared" si="3"/>
        <v>27000000</v>
      </c>
    </row>
    <row r="248" spans="1:8" x14ac:dyDescent="0.3">
      <c r="A248" s="50" t="s">
        <v>982</v>
      </c>
      <c r="B248" s="52">
        <v>44304000</v>
      </c>
      <c r="C248" s="52">
        <v>0</v>
      </c>
      <c r="D248" s="52">
        <v>44304000</v>
      </c>
      <c r="F248" s="49" t="s">
        <v>982</v>
      </c>
      <c r="G248" s="52">
        <v>44304000</v>
      </c>
      <c r="H248" s="52">
        <f t="shared" si="3"/>
        <v>0</v>
      </c>
    </row>
    <row r="249" spans="1:8" x14ac:dyDescent="0.3">
      <c r="A249" s="49" t="s">
        <v>265</v>
      </c>
      <c r="B249" s="52">
        <v>103250000</v>
      </c>
      <c r="C249" s="52">
        <v>0</v>
      </c>
      <c r="D249" s="52">
        <v>103250000</v>
      </c>
      <c r="F249" s="147" t="s">
        <v>265</v>
      </c>
      <c r="G249" s="144">
        <v>103250000</v>
      </c>
      <c r="H249" s="52">
        <f t="shared" si="3"/>
        <v>0</v>
      </c>
    </row>
    <row r="250" spans="1:8" ht="28.8" x14ac:dyDescent="0.3">
      <c r="A250" s="50" t="s">
        <v>983</v>
      </c>
      <c r="B250" s="52">
        <v>103250000</v>
      </c>
      <c r="C250" s="52">
        <v>0</v>
      </c>
      <c r="D250" s="52">
        <v>103250000</v>
      </c>
      <c r="F250" s="49" t="s">
        <v>983</v>
      </c>
      <c r="G250" s="52">
        <v>103250000</v>
      </c>
      <c r="H250" s="52">
        <f t="shared" si="3"/>
        <v>0</v>
      </c>
    </row>
    <row r="251" spans="1:8" x14ac:dyDescent="0.3">
      <c r="A251" s="49" t="s">
        <v>138</v>
      </c>
      <c r="B251" s="52">
        <v>207260000</v>
      </c>
      <c r="C251" s="52">
        <v>0</v>
      </c>
      <c r="D251" s="52">
        <v>207260000</v>
      </c>
      <c r="F251" s="147" t="s">
        <v>138</v>
      </c>
      <c r="G251" s="144">
        <v>207260000</v>
      </c>
      <c r="H251" s="52">
        <f t="shared" si="3"/>
        <v>0</v>
      </c>
    </row>
    <row r="252" spans="1:8" x14ac:dyDescent="0.3">
      <c r="A252" s="50" t="s">
        <v>506</v>
      </c>
      <c r="B252" s="52">
        <v>48000000</v>
      </c>
      <c r="C252" s="52">
        <v>0</v>
      </c>
      <c r="D252" s="52">
        <v>48000000</v>
      </c>
      <c r="F252" s="49" t="s">
        <v>506</v>
      </c>
      <c r="G252" s="52">
        <v>48000000</v>
      </c>
      <c r="H252" s="52">
        <f t="shared" si="3"/>
        <v>0</v>
      </c>
    </row>
    <row r="253" spans="1:8" x14ac:dyDescent="0.3">
      <c r="A253" s="50" t="s">
        <v>507</v>
      </c>
      <c r="B253" s="52">
        <v>72000000</v>
      </c>
      <c r="C253" s="52">
        <v>0</v>
      </c>
      <c r="D253" s="52">
        <v>72000000</v>
      </c>
      <c r="F253" s="49" t="s">
        <v>507</v>
      </c>
      <c r="G253" s="52">
        <v>72000000</v>
      </c>
      <c r="H253" s="52">
        <f t="shared" si="3"/>
        <v>0</v>
      </c>
    </row>
    <row r="254" spans="1:8" x14ac:dyDescent="0.3">
      <c r="A254" s="50" t="s">
        <v>984</v>
      </c>
      <c r="B254" s="52">
        <v>9600000</v>
      </c>
      <c r="C254" s="52">
        <v>0</v>
      </c>
      <c r="D254" s="52">
        <v>9600000</v>
      </c>
      <c r="F254" s="49" t="s">
        <v>984</v>
      </c>
      <c r="G254" s="52">
        <v>9600000</v>
      </c>
      <c r="H254" s="52">
        <f t="shared" si="3"/>
        <v>0</v>
      </c>
    </row>
    <row r="255" spans="1:8" x14ac:dyDescent="0.3">
      <c r="A255" s="50" t="s">
        <v>985</v>
      </c>
      <c r="B255" s="52">
        <v>10560000</v>
      </c>
      <c r="C255" s="52">
        <v>0</v>
      </c>
      <c r="D255" s="52">
        <v>10560000</v>
      </c>
      <c r="F255" s="49" t="s">
        <v>985</v>
      </c>
      <c r="G255" s="52">
        <v>10560000</v>
      </c>
      <c r="H255" s="52">
        <f t="shared" si="3"/>
        <v>0</v>
      </c>
    </row>
    <row r="256" spans="1:8" x14ac:dyDescent="0.3">
      <c r="A256" s="50" t="s">
        <v>986</v>
      </c>
      <c r="B256" s="52">
        <v>13200000</v>
      </c>
      <c r="C256" s="52">
        <v>0</v>
      </c>
      <c r="D256" s="52">
        <v>13200000</v>
      </c>
      <c r="F256" s="49" t="s">
        <v>986</v>
      </c>
      <c r="G256" s="52">
        <v>13200000</v>
      </c>
      <c r="H256" s="52">
        <f t="shared" si="3"/>
        <v>0</v>
      </c>
    </row>
    <row r="257" spans="1:8" x14ac:dyDescent="0.3">
      <c r="A257" s="50" t="s">
        <v>987</v>
      </c>
      <c r="B257" s="52">
        <v>14400000</v>
      </c>
      <c r="C257" s="52">
        <v>0</v>
      </c>
      <c r="D257" s="52">
        <v>14400000</v>
      </c>
      <c r="F257" s="49" t="s">
        <v>987</v>
      </c>
      <c r="G257" s="52">
        <v>14400000</v>
      </c>
      <c r="H257" s="52">
        <f t="shared" si="3"/>
        <v>0</v>
      </c>
    </row>
    <row r="258" spans="1:8" x14ac:dyDescent="0.3">
      <c r="A258" s="50" t="s">
        <v>988</v>
      </c>
      <c r="B258" s="52">
        <v>4750000</v>
      </c>
      <c r="C258" s="52">
        <v>0</v>
      </c>
      <c r="D258" s="52">
        <v>4750000</v>
      </c>
      <c r="F258" s="49" t="s">
        <v>988</v>
      </c>
      <c r="G258" s="52">
        <v>4750000</v>
      </c>
      <c r="H258" s="52">
        <f t="shared" si="3"/>
        <v>0</v>
      </c>
    </row>
    <row r="259" spans="1:8" x14ac:dyDescent="0.3">
      <c r="A259" s="50" t="s">
        <v>989</v>
      </c>
      <c r="B259" s="52">
        <v>11000000</v>
      </c>
      <c r="C259" s="52">
        <v>0</v>
      </c>
      <c r="D259" s="52">
        <v>11000000</v>
      </c>
      <c r="F259" s="49" t="s">
        <v>989</v>
      </c>
      <c r="G259" s="52">
        <v>11000000</v>
      </c>
      <c r="H259" s="52">
        <f t="shared" si="3"/>
        <v>0</v>
      </c>
    </row>
    <row r="260" spans="1:8" x14ac:dyDescent="0.3">
      <c r="A260" s="50" t="s">
        <v>990</v>
      </c>
      <c r="B260" s="52">
        <v>23750000</v>
      </c>
      <c r="C260" s="52">
        <v>0</v>
      </c>
      <c r="D260" s="52">
        <v>23750000</v>
      </c>
      <c r="F260" s="49" t="s">
        <v>990</v>
      </c>
      <c r="G260" s="52">
        <v>23750000</v>
      </c>
      <c r="H260" s="52">
        <f t="shared" ref="H260:H323" si="4">D260-G260</f>
        <v>0</v>
      </c>
    </row>
    <row r="261" spans="1:8" x14ac:dyDescent="0.3">
      <c r="A261" s="48" t="s">
        <v>298</v>
      </c>
      <c r="B261" s="52">
        <v>150000000</v>
      </c>
      <c r="C261" s="52">
        <v>0</v>
      </c>
      <c r="D261" s="52">
        <v>150000000</v>
      </c>
      <c r="F261" s="47" t="s">
        <v>298</v>
      </c>
      <c r="G261" s="52">
        <v>150000000</v>
      </c>
      <c r="H261" s="52">
        <f t="shared" si="4"/>
        <v>0</v>
      </c>
    </row>
    <row r="262" spans="1:8" x14ac:dyDescent="0.3">
      <c r="A262" s="49" t="s">
        <v>261</v>
      </c>
      <c r="B262" s="52">
        <v>30000000</v>
      </c>
      <c r="C262" s="52">
        <v>0</v>
      </c>
      <c r="D262" s="52">
        <v>30000000</v>
      </c>
      <c r="F262" s="147" t="s">
        <v>261</v>
      </c>
      <c r="G262" s="144">
        <v>30000000</v>
      </c>
      <c r="H262" s="52">
        <f t="shared" si="4"/>
        <v>0</v>
      </c>
    </row>
    <row r="263" spans="1:8" x14ac:dyDescent="0.3">
      <c r="A263" s="50" t="s">
        <v>991</v>
      </c>
      <c r="B263" s="52">
        <v>30000000</v>
      </c>
      <c r="C263" s="52">
        <v>0</v>
      </c>
      <c r="D263" s="52">
        <v>30000000</v>
      </c>
      <c r="F263" s="49" t="s">
        <v>991</v>
      </c>
      <c r="G263" s="52">
        <v>30000000</v>
      </c>
      <c r="H263" s="52">
        <f t="shared" si="4"/>
        <v>0</v>
      </c>
    </row>
    <row r="264" spans="1:8" x14ac:dyDescent="0.3">
      <c r="A264" s="49" t="s">
        <v>195</v>
      </c>
      <c r="B264" s="52">
        <v>120000000</v>
      </c>
      <c r="C264" s="52">
        <v>0</v>
      </c>
      <c r="D264" s="52">
        <v>120000000</v>
      </c>
      <c r="F264" s="147" t="s">
        <v>195</v>
      </c>
      <c r="G264" s="144">
        <v>120000000</v>
      </c>
      <c r="H264" s="52">
        <f t="shared" si="4"/>
        <v>0</v>
      </c>
    </row>
    <row r="265" spans="1:8" x14ac:dyDescent="0.3">
      <c r="A265" s="50" t="s">
        <v>992</v>
      </c>
      <c r="B265" s="52">
        <v>60000000</v>
      </c>
      <c r="C265" s="52">
        <v>0</v>
      </c>
      <c r="D265" s="52">
        <v>60000000</v>
      </c>
      <c r="F265" s="49" t="s">
        <v>992</v>
      </c>
      <c r="G265" s="52">
        <v>60000000</v>
      </c>
      <c r="H265" s="52">
        <f t="shared" si="4"/>
        <v>0</v>
      </c>
    </row>
    <row r="266" spans="1:8" x14ac:dyDescent="0.3">
      <c r="A266" s="50" t="s">
        <v>993</v>
      </c>
      <c r="B266" s="52">
        <v>60000000</v>
      </c>
      <c r="C266" s="52">
        <v>0</v>
      </c>
      <c r="D266" s="52">
        <v>60000000</v>
      </c>
      <c r="F266" s="49" t="s">
        <v>993</v>
      </c>
      <c r="G266" s="52">
        <v>60000000</v>
      </c>
      <c r="H266" s="52">
        <f t="shared" si="4"/>
        <v>0</v>
      </c>
    </row>
    <row r="267" spans="1:8" x14ac:dyDescent="0.3">
      <c r="A267" s="48" t="s">
        <v>300</v>
      </c>
      <c r="B267" s="52">
        <v>498162000</v>
      </c>
      <c r="C267" s="52">
        <v>0</v>
      </c>
      <c r="D267" s="52">
        <v>498162000</v>
      </c>
      <c r="F267" s="47" t="s">
        <v>300</v>
      </c>
      <c r="G267" s="52">
        <v>498162000</v>
      </c>
      <c r="H267" s="52">
        <f t="shared" si="4"/>
        <v>0</v>
      </c>
    </row>
    <row r="268" spans="1:8" x14ac:dyDescent="0.3">
      <c r="A268" s="49" t="s">
        <v>269</v>
      </c>
      <c r="B268" s="52">
        <v>462162000</v>
      </c>
      <c r="C268" s="52">
        <v>0</v>
      </c>
      <c r="D268" s="52">
        <v>462162000</v>
      </c>
      <c r="F268" s="147" t="s">
        <v>269</v>
      </c>
      <c r="G268" s="144">
        <v>462162000</v>
      </c>
      <c r="H268" s="52">
        <f t="shared" si="4"/>
        <v>0</v>
      </c>
    </row>
    <row r="269" spans="1:8" x14ac:dyDescent="0.3">
      <c r="A269" s="50" t="s">
        <v>994</v>
      </c>
      <c r="B269" s="52">
        <v>38730000</v>
      </c>
      <c r="C269" s="52">
        <v>0</v>
      </c>
      <c r="D269" s="52">
        <v>38730000</v>
      </c>
      <c r="F269" s="49" t="s">
        <v>994</v>
      </c>
      <c r="G269" s="52">
        <v>38730000</v>
      </c>
      <c r="H269" s="52">
        <f t="shared" si="4"/>
        <v>0</v>
      </c>
    </row>
    <row r="270" spans="1:8" x14ac:dyDescent="0.3">
      <c r="A270" s="50" t="s">
        <v>995</v>
      </c>
      <c r="B270" s="52">
        <v>262800000</v>
      </c>
      <c r="C270" s="52">
        <v>0</v>
      </c>
      <c r="D270" s="52">
        <v>262800000</v>
      </c>
      <c r="F270" s="49" t="s">
        <v>995</v>
      </c>
      <c r="G270" s="52">
        <v>262800000</v>
      </c>
      <c r="H270" s="52">
        <f t="shared" si="4"/>
        <v>0</v>
      </c>
    </row>
    <row r="271" spans="1:8" x14ac:dyDescent="0.3">
      <c r="A271" s="50" t="s">
        <v>996</v>
      </c>
      <c r="B271" s="52">
        <v>18200000</v>
      </c>
      <c r="C271" s="52">
        <v>0</v>
      </c>
      <c r="D271" s="52">
        <v>18200000</v>
      </c>
      <c r="F271" s="49" t="s">
        <v>996</v>
      </c>
      <c r="G271" s="52">
        <v>18200000</v>
      </c>
      <c r="H271" s="52">
        <f t="shared" si="4"/>
        <v>0</v>
      </c>
    </row>
    <row r="272" spans="1:8" x14ac:dyDescent="0.3">
      <c r="A272" s="50" t="s">
        <v>997</v>
      </c>
      <c r="B272" s="52">
        <v>21900000</v>
      </c>
      <c r="C272" s="52">
        <v>0</v>
      </c>
      <c r="D272" s="52">
        <v>21900000</v>
      </c>
      <c r="F272" s="49" t="s">
        <v>997</v>
      </c>
      <c r="G272" s="52">
        <v>21900000</v>
      </c>
      <c r="H272" s="52">
        <f t="shared" si="4"/>
        <v>0</v>
      </c>
    </row>
    <row r="273" spans="1:8" x14ac:dyDescent="0.3">
      <c r="A273" s="50" t="s">
        <v>998</v>
      </c>
      <c r="B273" s="52">
        <v>25550000</v>
      </c>
      <c r="C273" s="52">
        <v>0</v>
      </c>
      <c r="D273" s="52">
        <v>25550000</v>
      </c>
      <c r="F273" s="49" t="s">
        <v>998</v>
      </c>
      <c r="G273" s="52">
        <v>25550000</v>
      </c>
      <c r="H273" s="52">
        <f t="shared" si="4"/>
        <v>0</v>
      </c>
    </row>
    <row r="274" spans="1:8" x14ac:dyDescent="0.3">
      <c r="A274" s="50" t="s">
        <v>999</v>
      </c>
      <c r="B274" s="52">
        <v>27600000</v>
      </c>
      <c r="C274" s="52">
        <v>0</v>
      </c>
      <c r="D274" s="52">
        <v>27600000</v>
      </c>
      <c r="F274" s="49" t="s">
        <v>999</v>
      </c>
      <c r="G274" s="52">
        <v>27600000</v>
      </c>
      <c r="H274" s="52">
        <f t="shared" si="4"/>
        <v>0</v>
      </c>
    </row>
    <row r="275" spans="1:8" x14ac:dyDescent="0.3">
      <c r="A275" s="50" t="s">
        <v>1000</v>
      </c>
      <c r="B275" s="52">
        <v>10500000</v>
      </c>
      <c r="C275" s="52">
        <v>0</v>
      </c>
      <c r="D275" s="52">
        <v>10500000</v>
      </c>
      <c r="F275" s="49" t="s">
        <v>1000</v>
      </c>
      <c r="G275" s="52">
        <v>10500000</v>
      </c>
      <c r="H275" s="52">
        <f t="shared" si="4"/>
        <v>0</v>
      </c>
    </row>
    <row r="276" spans="1:8" x14ac:dyDescent="0.3">
      <c r="A276" s="50" t="s">
        <v>1001</v>
      </c>
      <c r="B276" s="52">
        <v>2820000</v>
      </c>
      <c r="C276" s="52">
        <v>0</v>
      </c>
      <c r="D276" s="52">
        <v>2820000</v>
      </c>
      <c r="F276" s="49" t="s">
        <v>1001</v>
      </c>
      <c r="G276" s="52">
        <v>2820000</v>
      </c>
      <c r="H276" s="52">
        <f t="shared" si="4"/>
        <v>0</v>
      </c>
    </row>
    <row r="277" spans="1:8" x14ac:dyDescent="0.3">
      <c r="A277" s="50" t="s">
        <v>1002</v>
      </c>
      <c r="B277" s="52">
        <v>54062000</v>
      </c>
      <c r="C277" s="52">
        <v>0</v>
      </c>
      <c r="D277" s="52">
        <v>54062000</v>
      </c>
      <c r="F277" s="49" t="s">
        <v>1002</v>
      </c>
      <c r="G277" s="52">
        <v>54062000</v>
      </c>
      <c r="H277" s="52">
        <f t="shared" si="4"/>
        <v>0</v>
      </c>
    </row>
    <row r="278" spans="1:8" x14ac:dyDescent="0.3">
      <c r="A278" s="49" t="s">
        <v>271</v>
      </c>
      <c r="B278" s="52">
        <v>36000000</v>
      </c>
      <c r="C278" s="52">
        <v>0</v>
      </c>
      <c r="D278" s="52">
        <v>36000000</v>
      </c>
      <c r="F278" s="147" t="s">
        <v>271</v>
      </c>
      <c r="G278" s="144">
        <v>36000000</v>
      </c>
      <c r="H278" s="52">
        <f t="shared" si="4"/>
        <v>0</v>
      </c>
    </row>
    <row r="279" spans="1:8" x14ac:dyDescent="0.3">
      <c r="A279" s="50" t="s">
        <v>1003</v>
      </c>
      <c r="B279" s="52">
        <v>36000000</v>
      </c>
      <c r="C279" s="52">
        <v>0</v>
      </c>
      <c r="D279" s="52">
        <v>36000000</v>
      </c>
      <c r="F279" s="49" t="s">
        <v>1003</v>
      </c>
      <c r="G279" s="52">
        <v>36000000</v>
      </c>
      <c r="H279" s="52">
        <f t="shared" si="4"/>
        <v>0</v>
      </c>
    </row>
    <row r="280" spans="1:8" x14ac:dyDescent="0.3">
      <c r="A280" s="48" t="s">
        <v>302</v>
      </c>
      <c r="B280" s="52">
        <v>137396000</v>
      </c>
      <c r="C280" s="52">
        <v>0</v>
      </c>
      <c r="D280" s="52">
        <v>137396000</v>
      </c>
      <c r="F280" s="47" t="s">
        <v>302</v>
      </c>
      <c r="G280" s="52">
        <v>137396000</v>
      </c>
      <c r="H280" s="52">
        <f t="shared" si="4"/>
        <v>0</v>
      </c>
    </row>
    <row r="281" spans="1:8" x14ac:dyDescent="0.3">
      <c r="A281" s="49" t="s">
        <v>255</v>
      </c>
      <c r="B281" s="52">
        <v>79060000</v>
      </c>
      <c r="C281" s="52">
        <v>0</v>
      </c>
      <c r="D281" s="52">
        <v>79060000</v>
      </c>
      <c r="F281" s="147" t="s">
        <v>255</v>
      </c>
      <c r="G281" s="144">
        <v>79060000</v>
      </c>
      <c r="H281" s="52">
        <f t="shared" si="4"/>
        <v>0</v>
      </c>
    </row>
    <row r="282" spans="1:8" x14ac:dyDescent="0.3">
      <c r="A282" s="50" t="s">
        <v>1004</v>
      </c>
      <c r="B282" s="52">
        <v>79060000</v>
      </c>
      <c r="C282" s="52">
        <v>0</v>
      </c>
      <c r="D282" s="52">
        <v>79060000</v>
      </c>
      <c r="F282" s="49" t="s">
        <v>1004</v>
      </c>
      <c r="G282" s="52">
        <v>79060000</v>
      </c>
      <c r="H282" s="52">
        <f t="shared" si="4"/>
        <v>0</v>
      </c>
    </row>
    <row r="283" spans="1:8" x14ac:dyDescent="0.3">
      <c r="A283" s="49" t="s">
        <v>275</v>
      </c>
      <c r="B283" s="52">
        <v>58336000</v>
      </c>
      <c r="C283" s="52">
        <v>0</v>
      </c>
      <c r="D283" s="52">
        <v>58336000</v>
      </c>
      <c r="F283" s="147" t="s">
        <v>275</v>
      </c>
      <c r="G283" s="144">
        <v>58336000</v>
      </c>
      <c r="H283" s="52">
        <f t="shared" si="4"/>
        <v>0</v>
      </c>
    </row>
    <row r="284" spans="1:8" x14ac:dyDescent="0.3">
      <c r="A284" s="50" t="s">
        <v>1005</v>
      </c>
      <c r="B284" s="52">
        <v>35040000</v>
      </c>
      <c r="C284" s="52">
        <v>0</v>
      </c>
      <c r="D284" s="52">
        <v>35040000</v>
      </c>
      <c r="F284" s="49" t="s">
        <v>1005</v>
      </c>
      <c r="G284" s="52">
        <v>35040000</v>
      </c>
      <c r="H284" s="52">
        <f t="shared" si="4"/>
        <v>0</v>
      </c>
    </row>
    <row r="285" spans="1:8" x14ac:dyDescent="0.3">
      <c r="A285" s="50" t="s">
        <v>1006</v>
      </c>
      <c r="B285" s="52">
        <v>3888000</v>
      </c>
      <c r="C285" s="52">
        <v>0</v>
      </c>
      <c r="D285" s="52">
        <v>3888000</v>
      </c>
      <c r="F285" s="49" t="s">
        <v>1006</v>
      </c>
      <c r="G285" s="52">
        <v>3888000</v>
      </c>
      <c r="H285" s="52">
        <f t="shared" si="4"/>
        <v>0</v>
      </c>
    </row>
    <row r="286" spans="1:8" x14ac:dyDescent="0.3">
      <c r="A286" s="50" t="s">
        <v>1007</v>
      </c>
      <c r="B286" s="52">
        <v>3888000</v>
      </c>
      <c r="C286" s="52">
        <v>0</v>
      </c>
      <c r="D286" s="52">
        <v>3888000</v>
      </c>
      <c r="F286" s="49" t="s">
        <v>1007</v>
      </c>
      <c r="G286" s="52">
        <v>3888000</v>
      </c>
      <c r="H286" s="52">
        <f t="shared" si="4"/>
        <v>0</v>
      </c>
    </row>
    <row r="287" spans="1:8" x14ac:dyDescent="0.3">
      <c r="A287" s="50" t="s">
        <v>1008</v>
      </c>
      <c r="B287" s="52">
        <v>8160000</v>
      </c>
      <c r="C287" s="52">
        <v>0</v>
      </c>
      <c r="D287" s="52">
        <v>8160000</v>
      </c>
      <c r="F287" s="49" t="s">
        <v>1008</v>
      </c>
      <c r="G287" s="52">
        <v>8160000</v>
      </c>
      <c r="H287" s="52">
        <f t="shared" si="4"/>
        <v>0</v>
      </c>
    </row>
    <row r="288" spans="1:8" x14ac:dyDescent="0.3">
      <c r="A288" s="50" t="s">
        <v>1009</v>
      </c>
      <c r="B288" s="52">
        <v>2400000</v>
      </c>
      <c r="C288" s="52">
        <v>0</v>
      </c>
      <c r="D288" s="52">
        <v>2400000</v>
      </c>
      <c r="F288" s="49" t="s">
        <v>1009</v>
      </c>
      <c r="G288" s="52">
        <v>2400000</v>
      </c>
      <c r="H288" s="52">
        <f t="shared" si="4"/>
        <v>0</v>
      </c>
    </row>
    <row r="289" spans="1:8" x14ac:dyDescent="0.3">
      <c r="A289" s="50" t="s">
        <v>1010</v>
      </c>
      <c r="B289" s="52">
        <v>960000</v>
      </c>
      <c r="C289" s="52">
        <v>0</v>
      </c>
      <c r="D289" s="52">
        <v>960000</v>
      </c>
      <c r="F289" s="49" t="s">
        <v>1010</v>
      </c>
      <c r="G289" s="52">
        <v>960000</v>
      </c>
      <c r="H289" s="52">
        <f t="shared" si="4"/>
        <v>0</v>
      </c>
    </row>
    <row r="290" spans="1:8" x14ac:dyDescent="0.3">
      <c r="A290" s="50" t="s">
        <v>1011</v>
      </c>
      <c r="B290" s="52">
        <v>2400000</v>
      </c>
      <c r="C290" s="52">
        <v>0</v>
      </c>
      <c r="D290" s="52">
        <v>2400000</v>
      </c>
      <c r="F290" s="49" t="s">
        <v>1011</v>
      </c>
      <c r="G290" s="52">
        <v>2400000</v>
      </c>
      <c r="H290" s="52">
        <f t="shared" si="4"/>
        <v>0</v>
      </c>
    </row>
    <row r="291" spans="1:8" x14ac:dyDescent="0.3">
      <c r="A291" s="50" t="s">
        <v>1012</v>
      </c>
      <c r="B291" s="52">
        <v>400000</v>
      </c>
      <c r="C291" s="52">
        <v>0</v>
      </c>
      <c r="D291" s="52">
        <v>400000</v>
      </c>
      <c r="F291" s="49" t="s">
        <v>1012</v>
      </c>
      <c r="G291" s="52">
        <v>400000</v>
      </c>
      <c r="H291" s="52">
        <f t="shared" si="4"/>
        <v>0</v>
      </c>
    </row>
    <row r="292" spans="1:8" x14ac:dyDescent="0.3">
      <c r="A292" s="50" t="s">
        <v>1013</v>
      </c>
      <c r="B292" s="52">
        <v>300000</v>
      </c>
      <c r="C292" s="52">
        <v>0</v>
      </c>
      <c r="D292" s="52">
        <v>300000</v>
      </c>
      <c r="F292" s="49" t="s">
        <v>1013</v>
      </c>
      <c r="G292" s="52">
        <v>300000</v>
      </c>
      <c r="H292" s="52">
        <f t="shared" si="4"/>
        <v>0</v>
      </c>
    </row>
    <row r="293" spans="1:8" x14ac:dyDescent="0.3">
      <c r="A293" s="50" t="s">
        <v>1014</v>
      </c>
      <c r="B293" s="52">
        <v>900000</v>
      </c>
      <c r="C293" s="52">
        <v>0</v>
      </c>
      <c r="D293" s="52">
        <v>900000</v>
      </c>
      <c r="F293" s="49" t="s">
        <v>1014</v>
      </c>
      <c r="G293" s="52">
        <v>900000</v>
      </c>
      <c r="H293" s="52">
        <f t="shared" si="4"/>
        <v>0</v>
      </c>
    </row>
    <row r="294" spans="1:8" x14ac:dyDescent="0.3">
      <c r="A294" s="45" t="s">
        <v>304</v>
      </c>
      <c r="B294" s="52">
        <v>200000000</v>
      </c>
      <c r="C294" s="52">
        <v>0</v>
      </c>
      <c r="D294" s="52">
        <v>200000000</v>
      </c>
      <c r="F294" s="145" t="s">
        <v>304</v>
      </c>
      <c r="G294" s="144">
        <v>200000000</v>
      </c>
      <c r="H294" s="52">
        <f t="shared" si="4"/>
        <v>0</v>
      </c>
    </row>
    <row r="295" spans="1:8" x14ac:dyDescent="0.3">
      <c r="A295" s="46" t="s">
        <v>473</v>
      </c>
      <c r="B295" s="52">
        <v>200000000</v>
      </c>
      <c r="C295" s="52">
        <v>0</v>
      </c>
      <c r="D295" s="52">
        <v>200000000</v>
      </c>
      <c r="F295" s="45" t="s">
        <v>473</v>
      </c>
      <c r="G295" s="52">
        <v>200000000</v>
      </c>
      <c r="H295" s="52">
        <f t="shared" si="4"/>
        <v>0</v>
      </c>
    </row>
    <row r="296" spans="1:8" x14ac:dyDescent="0.3">
      <c r="A296" s="47" t="s">
        <v>484</v>
      </c>
      <c r="B296" s="52">
        <v>200000000</v>
      </c>
      <c r="C296" s="52">
        <v>0</v>
      </c>
      <c r="D296" s="52">
        <v>200000000</v>
      </c>
      <c r="F296" s="146" t="s">
        <v>312</v>
      </c>
      <c r="G296" s="144">
        <v>200000000</v>
      </c>
      <c r="H296" s="52">
        <f t="shared" si="4"/>
        <v>0</v>
      </c>
    </row>
    <row r="297" spans="1:8" x14ac:dyDescent="0.3">
      <c r="A297" s="48" t="s">
        <v>313</v>
      </c>
      <c r="B297" s="52">
        <v>200000000</v>
      </c>
      <c r="C297" s="52">
        <v>0</v>
      </c>
      <c r="D297" s="52">
        <v>200000000</v>
      </c>
      <c r="F297" s="47" t="s">
        <v>313</v>
      </c>
      <c r="G297" s="52">
        <v>200000000</v>
      </c>
      <c r="H297" s="52">
        <f t="shared" si="4"/>
        <v>0</v>
      </c>
    </row>
    <row r="298" spans="1:8" x14ac:dyDescent="0.3">
      <c r="A298" s="49" t="s">
        <v>126</v>
      </c>
      <c r="B298" s="52">
        <v>200000000</v>
      </c>
      <c r="C298" s="52">
        <v>0</v>
      </c>
      <c r="D298" s="52">
        <v>200000000</v>
      </c>
      <c r="F298" s="147" t="s">
        <v>126</v>
      </c>
      <c r="G298" s="144">
        <v>200000000</v>
      </c>
      <c r="H298" s="52">
        <f t="shared" si="4"/>
        <v>0</v>
      </c>
    </row>
    <row r="299" spans="1:8" x14ac:dyDescent="0.3">
      <c r="A299" s="50" t="s">
        <v>1018</v>
      </c>
      <c r="B299" s="52">
        <v>200000000</v>
      </c>
      <c r="C299" s="52">
        <v>0</v>
      </c>
      <c r="D299" s="52">
        <v>200000000</v>
      </c>
      <c r="F299" s="49" t="s">
        <v>1018</v>
      </c>
      <c r="G299" s="52">
        <v>200000000</v>
      </c>
      <c r="H299" s="52">
        <f t="shared" si="4"/>
        <v>0</v>
      </c>
    </row>
    <row r="300" spans="1:8" x14ac:dyDescent="0.3">
      <c r="A300" s="45" t="s">
        <v>334</v>
      </c>
      <c r="B300" s="52">
        <v>2633607000</v>
      </c>
      <c r="C300" s="52">
        <v>0</v>
      </c>
      <c r="D300" s="52">
        <v>2633607000</v>
      </c>
      <c r="F300" s="145" t="s">
        <v>334</v>
      </c>
      <c r="G300" s="144">
        <v>2633607000</v>
      </c>
      <c r="H300" s="52">
        <f t="shared" si="4"/>
        <v>0</v>
      </c>
    </row>
    <row r="301" spans="1:8" x14ac:dyDescent="0.3">
      <c r="A301" s="46" t="s">
        <v>476</v>
      </c>
      <c r="B301" s="52">
        <v>1331072000</v>
      </c>
      <c r="C301" s="52">
        <v>0</v>
      </c>
      <c r="D301" s="52">
        <v>1331072000</v>
      </c>
      <c r="F301" s="45" t="s">
        <v>476</v>
      </c>
      <c r="G301" s="52">
        <v>1331072000</v>
      </c>
      <c r="H301" s="52">
        <f t="shared" si="4"/>
        <v>0</v>
      </c>
    </row>
    <row r="302" spans="1:8" x14ac:dyDescent="0.3">
      <c r="A302" s="47" t="s">
        <v>347</v>
      </c>
      <c r="B302" s="52">
        <v>1331072000</v>
      </c>
      <c r="C302" s="52">
        <v>0</v>
      </c>
      <c r="D302" s="52">
        <v>1331072000</v>
      </c>
      <c r="F302" s="146" t="s">
        <v>347</v>
      </c>
      <c r="G302" s="144">
        <v>1331072000</v>
      </c>
      <c r="H302" s="52">
        <f t="shared" si="4"/>
        <v>0</v>
      </c>
    </row>
    <row r="303" spans="1:8" x14ac:dyDescent="0.3">
      <c r="A303" s="48" t="s">
        <v>348</v>
      </c>
      <c r="B303" s="52">
        <v>189750000</v>
      </c>
      <c r="C303" s="52">
        <v>0</v>
      </c>
      <c r="D303" s="52">
        <v>189750000</v>
      </c>
      <c r="F303" s="47" t="s">
        <v>348</v>
      </c>
      <c r="G303" s="52">
        <v>189750000</v>
      </c>
      <c r="H303" s="52">
        <f t="shared" si="4"/>
        <v>0</v>
      </c>
    </row>
    <row r="304" spans="1:8" x14ac:dyDescent="0.3">
      <c r="A304" s="49" t="s">
        <v>43</v>
      </c>
      <c r="B304" s="52">
        <v>58750000</v>
      </c>
      <c r="C304" s="52">
        <v>0</v>
      </c>
      <c r="D304" s="52">
        <v>58750000</v>
      </c>
      <c r="F304" s="147" t="s">
        <v>43</v>
      </c>
      <c r="G304" s="144">
        <v>58750000</v>
      </c>
      <c r="H304" s="52">
        <f t="shared" si="4"/>
        <v>0</v>
      </c>
    </row>
    <row r="305" spans="1:8" x14ac:dyDescent="0.3">
      <c r="A305" s="50" t="s">
        <v>582</v>
      </c>
      <c r="B305" s="52">
        <v>17250000</v>
      </c>
      <c r="C305" s="52">
        <v>0</v>
      </c>
      <c r="D305" s="52">
        <v>17250000</v>
      </c>
      <c r="F305" s="49" t="s">
        <v>582</v>
      </c>
      <c r="G305" s="52">
        <v>17250000</v>
      </c>
      <c r="H305" s="52">
        <f t="shared" si="4"/>
        <v>0</v>
      </c>
    </row>
    <row r="306" spans="1:8" x14ac:dyDescent="0.3">
      <c r="A306" s="50" t="s">
        <v>583</v>
      </c>
      <c r="B306" s="52">
        <v>12000000</v>
      </c>
      <c r="C306" s="52">
        <v>0</v>
      </c>
      <c r="D306" s="52">
        <v>12000000</v>
      </c>
      <c r="F306" s="49" t="s">
        <v>1034</v>
      </c>
      <c r="G306" s="52">
        <v>12000000</v>
      </c>
      <c r="H306" s="52">
        <f t="shared" si="4"/>
        <v>0</v>
      </c>
    </row>
    <row r="307" spans="1:8" x14ac:dyDescent="0.3">
      <c r="A307" s="50" t="s">
        <v>572</v>
      </c>
      <c r="B307" s="52">
        <v>12000000</v>
      </c>
      <c r="C307" s="52">
        <v>0</v>
      </c>
      <c r="D307" s="52">
        <v>12000000</v>
      </c>
      <c r="F307" s="49" t="s">
        <v>572</v>
      </c>
      <c r="G307" s="52">
        <v>12000000</v>
      </c>
      <c r="H307" s="52">
        <f t="shared" si="4"/>
        <v>0</v>
      </c>
    </row>
    <row r="308" spans="1:8" x14ac:dyDescent="0.3">
      <c r="A308" s="50" t="s">
        <v>584</v>
      </c>
      <c r="B308" s="52">
        <v>8000000</v>
      </c>
      <c r="C308" s="52">
        <v>0</v>
      </c>
      <c r="D308" s="52">
        <v>8000000</v>
      </c>
      <c r="F308" s="49" t="s">
        <v>584</v>
      </c>
      <c r="G308" s="52">
        <v>8000000</v>
      </c>
      <c r="H308" s="52">
        <f t="shared" si="4"/>
        <v>0</v>
      </c>
    </row>
    <row r="309" spans="1:8" x14ac:dyDescent="0.3">
      <c r="A309" s="50" t="s">
        <v>1123</v>
      </c>
      <c r="B309" s="52">
        <v>9500000</v>
      </c>
      <c r="C309" s="52">
        <v>0</v>
      </c>
      <c r="D309" s="52">
        <v>9500000</v>
      </c>
      <c r="F309" s="49" t="s">
        <v>1123</v>
      </c>
      <c r="G309" s="52">
        <v>9500000</v>
      </c>
      <c r="H309" s="52">
        <f t="shared" si="4"/>
        <v>0</v>
      </c>
    </row>
    <row r="310" spans="1:8" x14ac:dyDescent="0.3">
      <c r="A310" s="49" t="s">
        <v>84</v>
      </c>
      <c r="B310" s="52">
        <v>1000000</v>
      </c>
      <c r="C310" s="52">
        <v>0</v>
      </c>
      <c r="D310" s="52">
        <v>1000000</v>
      </c>
      <c r="F310" s="147" t="s">
        <v>84</v>
      </c>
      <c r="G310" s="144">
        <v>1000000</v>
      </c>
      <c r="H310" s="52">
        <f t="shared" si="4"/>
        <v>0</v>
      </c>
    </row>
    <row r="311" spans="1:8" x14ac:dyDescent="0.3">
      <c r="A311" s="50" t="s">
        <v>680</v>
      </c>
      <c r="B311" s="52">
        <v>1000000</v>
      </c>
      <c r="C311" s="52">
        <v>0</v>
      </c>
      <c r="D311" s="52">
        <v>1000000</v>
      </c>
      <c r="F311" s="49" t="s">
        <v>680</v>
      </c>
      <c r="G311" s="52">
        <v>1000000</v>
      </c>
      <c r="H311" s="52">
        <f t="shared" si="4"/>
        <v>0</v>
      </c>
    </row>
    <row r="312" spans="1:8" x14ac:dyDescent="0.3">
      <c r="A312" s="49" t="s">
        <v>48</v>
      </c>
      <c r="B312" s="52">
        <v>130000000</v>
      </c>
      <c r="C312" s="52">
        <v>0</v>
      </c>
      <c r="D312" s="52">
        <v>130000000</v>
      </c>
      <c r="F312" s="147" t="s">
        <v>48</v>
      </c>
      <c r="G312" s="144">
        <v>130000000</v>
      </c>
      <c r="H312" s="52">
        <f t="shared" si="4"/>
        <v>0</v>
      </c>
    </row>
    <row r="313" spans="1:8" x14ac:dyDescent="0.3">
      <c r="A313" s="50" t="s">
        <v>1124</v>
      </c>
      <c r="B313" s="52">
        <v>130000000</v>
      </c>
      <c r="C313" s="52">
        <v>0</v>
      </c>
      <c r="D313" s="52">
        <v>130000000</v>
      </c>
      <c r="F313" s="49" t="s">
        <v>1124</v>
      </c>
      <c r="G313" s="52">
        <v>130000000</v>
      </c>
      <c r="H313" s="52">
        <f t="shared" si="4"/>
        <v>0</v>
      </c>
    </row>
    <row r="314" spans="1:8" x14ac:dyDescent="0.3">
      <c r="A314" s="48" t="s">
        <v>349</v>
      </c>
      <c r="B314" s="52">
        <v>190250000</v>
      </c>
      <c r="C314" s="52">
        <v>0</v>
      </c>
      <c r="D314" s="52">
        <v>190250000</v>
      </c>
      <c r="F314" s="47" t="s">
        <v>349</v>
      </c>
      <c r="G314" s="52">
        <v>190250000</v>
      </c>
      <c r="H314" s="52">
        <f t="shared" si="4"/>
        <v>0</v>
      </c>
    </row>
    <row r="315" spans="1:8" x14ac:dyDescent="0.3">
      <c r="A315" s="49" t="s">
        <v>43</v>
      </c>
      <c r="B315" s="52">
        <v>68250000</v>
      </c>
      <c r="C315" s="52">
        <v>0</v>
      </c>
      <c r="D315" s="52">
        <v>68250000</v>
      </c>
      <c r="F315" s="147" t="s">
        <v>43</v>
      </c>
      <c r="G315" s="144">
        <v>68250000</v>
      </c>
      <c r="H315" s="52">
        <f t="shared" si="4"/>
        <v>0</v>
      </c>
    </row>
    <row r="316" spans="1:8" x14ac:dyDescent="0.3">
      <c r="A316" s="50" t="s">
        <v>582</v>
      </c>
      <c r="B316" s="52">
        <v>26250000</v>
      </c>
      <c r="C316" s="52">
        <v>0</v>
      </c>
      <c r="D316" s="52">
        <v>26250000</v>
      </c>
      <c r="F316" s="49" t="s">
        <v>582</v>
      </c>
      <c r="G316" s="52">
        <v>26250000</v>
      </c>
      <c r="H316" s="52">
        <f t="shared" si="4"/>
        <v>0</v>
      </c>
    </row>
    <row r="317" spans="1:8" x14ac:dyDescent="0.3">
      <c r="A317" s="50" t="s">
        <v>583</v>
      </c>
      <c r="B317" s="52">
        <v>12000000</v>
      </c>
      <c r="C317" s="52">
        <v>0</v>
      </c>
      <c r="D317" s="52">
        <v>12000000</v>
      </c>
      <c r="F317" s="49" t="s">
        <v>1034</v>
      </c>
      <c r="G317" s="52">
        <v>12000000</v>
      </c>
      <c r="H317" s="52">
        <f t="shared" si="4"/>
        <v>0</v>
      </c>
    </row>
    <row r="318" spans="1:8" x14ac:dyDescent="0.3">
      <c r="A318" s="50" t="s">
        <v>572</v>
      </c>
      <c r="B318" s="52">
        <v>12000000</v>
      </c>
      <c r="C318" s="52">
        <v>0</v>
      </c>
      <c r="D318" s="52">
        <v>12000000</v>
      </c>
      <c r="F318" s="49" t="s">
        <v>572</v>
      </c>
      <c r="G318" s="52">
        <v>12000000</v>
      </c>
      <c r="H318" s="52">
        <f t="shared" si="4"/>
        <v>0</v>
      </c>
    </row>
    <row r="319" spans="1:8" x14ac:dyDescent="0.3">
      <c r="A319" s="50" t="s">
        <v>584</v>
      </c>
      <c r="B319" s="52">
        <v>8000000</v>
      </c>
      <c r="C319" s="52">
        <v>0</v>
      </c>
      <c r="D319" s="52">
        <v>8000000</v>
      </c>
      <c r="F319" s="49" t="s">
        <v>584</v>
      </c>
      <c r="G319" s="52">
        <v>8000000</v>
      </c>
      <c r="H319" s="52">
        <f t="shared" si="4"/>
        <v>0</v>
      </c>
    </row>
    <row r="320" spans="1:8" x14ac:dyDescent="0.3">
      <c r="A320" s="50" t="s">
        <v>1123</v>
      </c>
      <c r="B320" s="52">
        <v>10000000</v>
      </c>
      <c r="C320" s="52">
        <v>0</v>
      </c>
      <c r="D320" s="52">
        <v>10000000</v>
      </c>
      <c r="F320" s="49" t="s">
        <v>1123</v>
      </c>
      <c r="G320" s="52">
        <v>10000000</v>
      </c>
      <c r="H320" s="52">
        <f t="shared" si="4"/>
        <v>0</v>
      </c>
    </row>
    <row r="321" spans="1:8" x14ac:dyDescent="0.3">
      <c r="A321" s="49" t="s">
        <v>84</v>
      </c>
      <c r="B321" s="52">
        <v>1000000</v>
      </c>
      <c r="C321" s="52">
        <v>0</v>
      </c>
      <c r="D321" s="52">
        <v>1000000</v>
      </c>
      <c r="F321" s="147" t="s">
        <v>84</v>
      </c>
      <c r="G321" s="144">
        <v>1000000</v>
      </c>
      <c r="H321" s="52">
        <f t="shared" si="4"/>
        <v>0</v>
      </c>
    </row>
    <row r="322" spans="1:8" x14ac:dyDescent="0.3">
      <c r="A322" s="50" t="s">
        <v>680</v>
      </c>
      <c r="B322" s="52">
        <v>1000000</v>
      </c>
      <c r="C322" s="52">
        <v>0</v>
      </c>
      <c r="D322" s="52">
        <v>1000000</v>
      </c>
      <c r="F322" s="49" t="s">
        <v>680</v>
      </c>
      <c r="G322" s="52">
        <v>1000000</v>
      </c>
      <c r="H322" s="52">
        <f t="shared" si="4"/>
        <v>0</v>
      </c>
    </row>
    <row r="323" spans="1:8" x14ac:dyDescent="0.3">
      <c r="A323" s="49" t="s">
        <v>46</v>
      </c>
      <c r="B323" s="52">
        <v>4000000</v>
      </c>
      <c r="C323" s="52">
        <v>0</v>
      </c>
      <c r="D323" s="52">
        <v>4000000</v>
      </c>
      <c r="F323" s="147" t="s">
        <v>46</v>
      </c>
      <c r="G323" s="144">
        <v>4000000</v>
      </c>
      <c r="H323" s="52">
        <f t="shared" si="4"/>
        <v>0</v>
      </c>
    </row>
    <row r="324" spans="1:8" x14ac:dyDescent="0.3">
      <c r="A324" s="50" t="s">
        <v>585</v>
      </c>
      <c r="B324" s="52">
        <v>4000000</v>
      </c>
      <c r="C324" s="52">
        <v>0</v>
      </c>
      <c r="D324" s="52">
        <v>4000000</v>
      </c>
      <c r="F324" s="49" t="s">
        <v>585</v>
      </c>
      <c r="G324" s="52">
        <v>4000000</v>
      </c>
      <c r="H324" s="52">
        <f t="shared" ref="H324:H387" si="5">D324-G324</f>
        <v>0</v>
      </c>
    </row>
    <row r="325" spans="1:8" x14ac:dyDescent="0.3">
      <c r="A325" s="49" t="s">
        <v>48</v>
      </c>
      <c r="B325" s="52">
        <v>117000000</v>
      </c>
      <c r="C325" s="52">
        <v>0</v>
      </c>
      <c r="D325" s="52">
        <v>117000000</v>
      </c>
      <c r="F325" s="147" t="s">
        <v>48</v>
      </c>
      <c r="G325" s="144">
        <v>117000000</v>
      </c>
      <c r="H325" s="52">
        <f t="shared" si="5"/>
        <v>0</v>
      </c>
    </row>
    <row r="326" spans="1:8" x14ac:dyDescent="0.3">
      <c r="A326" s="50" t="s">
        <v>1125</v>
      </c>
      <c r="B326" s="52">
        <v>117000000</v>
      </c>
      <c r="C326" s="52">
        <v>0</v>
      </c>
      <c r="D326" s="52">
        <v>117000000</v>
      </c>
      <c r="F326" s="49" t="s">
        <v>1125</v>
      </c>
      <c r="G326" s="52">
        <v>117000000</v>
      </c>
      <c r="H326" s="52">
        <f t="shared" si="5"/>
        <v>0</v>
      </c>
    </row>
    <row r="327" spans="1:8" x14ac:dyDescent="0.3">
      <c r="A327" s="48" t="s">
        <v>350</v>
      </c>
      <c r="B327" s="52">
        <v>178435000</v>
      </c>
      <c r="C327" s="52">
        <v>0</v>
      </c>
      <c r="D327" s="52">
        <v>178435000</v>
      </c>
      <c r="F327" s="47" t="s">
        <v>350</v>
      </c>
      <c r="G327" s="52">
        <v>178435000</v>
      </c>
      <c r="H327" s="52">
        <f t="shared" si="5"/>
        <v>0</v>
      </c>
    </row>
    <row r="328" spans="1:8" x14ac:dyDescent="0.3">
      <c r="A328" s="49" t="s">
        <v>43</v>
      </c>
      <c r="B328" s="52">
        <v>52000000</v>
      </c>
      <c r="C328" s="52">
        <v>0</v>
      </c>
      <c r="D328" s="52">
        <v>52000000</v>
      </c>
      <c r="F328" s="147" t="s">
        <v>43</v>
      </c>
      <c r="G328" s="144">
        <v>52000000</v>
      </c>
      <c r="H328" s="52">
        <f t="shared" si="5"/>
        <v>0</v>
      </c>
    </row>
    <row r="329" spans="1:8" x14ac:dyDescent="0.3">
      <c r="A329" s="50" t="s">
        <v>582</v>
      </c>
      <c r="B329" s="52">
        <v>15000000</v>
      </c>
      <c r="C329" s="52">
        <v>0</v>
      </c>
      <c r="D329" s="52">
        <v>15000000</v>
      </c>
      <c r="F329" s="49" t="s">
        <v>582</v>
      </c>
      <c r="G329" s="52">
        <v>15000000</v>
      </c>
      <c r="H329" s="52">
        <f t="shared" si="5"/>
        <v>0</v>
      </c>
    </row>
    <row r="330" spans="1:8" x14ac:dyDescent="0.3">
      <c r="A330" s="50" t="s">
        <v>583</v>
      </c>
      <c r="B330" s="52">
        <v>12000000</v>
      </c>
      <c r="C330" s="52">
        <v>0</v>
      </c>
      <c r="D330" s="52">
        <v>12000000</v>
      </c>
      <c r="F330" s="49" t="s">
        <v>1034</v>
      </c>
      <c r="G330" s="52">
        <v>12000000</v>
      </c>
      <c r="H330" s="52">
        <f t="shared" si="5"/>
        <v>0</v>
      </c>
    </row>
    <row r="331" spans="1:8" x14ac:dyDescent="0.3">
      <c r="A331" s="50" t="s">
        <v>572</v>
      </c>
      <c r="B331" s="52">
        <v>12000000</v>
      </c>
      <c r="C331" s="52">
        <v>0</v>
      </c>
      <c r="D331" s="52">
        <v>12000000</v>
      </c>
      <c r="F331" s="49" t="s">
        <v>572</v>
      </c>
      <c r="G331" s="52">
        <v>12000000</v>
      </c>
      <c r="H331" s="52">
        <f t="shared" si="5"/>
        <v>0</v>
      </c>
    </row>
    <row r="332" spans="1:8" x14ac:dyDescent="0.3">
      <c r="A332" s="50" t="s">
        <v>584</v>
      </c>
      <c r="B332" s="52">
        <v>8000000</v>
      </c>
      <c r="C332" s="52">
        <v>0</v>
      </c>
      <c r="D332" s="52">
        <v>8000000</v>
      </c>
      <c r="F332" s="49" t="s">
        <v>584</v>
      </c>
      <c r="G332" s="52">
        <v>8000000</v>
      </c>
      <c r="H332" s="52">
        <f t="shared" si="5"/>
        <v>0</v>
      </c>
    </row>
    <row r="333" spans="1:8" x14ac:dyDescent="0.3">
      <c r="A333" s="50" t="s">
        <v>1123</v>
      </c>
      <c r="B333" s="52">
        <v>5000000</v>
      </c>
      <c r="C333" s="52">
        <v>0</v>
      </c>
      <c r="D333" s="52">
        <v>5000000</v>
      </c>
      <c r="F333" s="49" t="s">
        <v>1123</v>
      </c>
      <c r="G333" s="52">
        <v>5000000</v>
      </c>
      <c r="H333" s="52">
        <f t="shared" si="5"/>
        <v>0</v>
      </c>
    </row>
    <row r="334" spans="1:8" x14ac:dyDescent="0.3">
      <c r="A334" s="49" t="s">
        <v>84</v>
      </c>
      <c r="B334" s="52">
        <v>1000000</v>
      </c>
      <c r="C334" s="52">
        <v>0</v>
      </c>
      <c r="D334" s="52">
        <v>1000000</v>
      </c>
      <c r="F334" s="147" t="s">
        <v>84</v>
      </c>
      <c r="G334" s="144">
        <v>1000000</v>
      </c>
      <c r="H334" s="52">
        <f t="shared" si="5"/>
        <v>0</v>
      </c>
    </row>
    <row r="335" spans="1:8" x14ac:dyDescent="0.3">
      <c r="A335" s="50" t="s">
        <v>680</v>
      </c>
      <c r="B335" s="52">
        <v>1000000</v>
      </c>
      <c r="C335" s="52">
        <v>0</v>
      </c>
      <c r="D335" s="52">
        <v>1000000</v>
      </c>
      <c r="F335" s="49" t="s">
        <v>680</v>
      </c>
      <c r="G335" s="52">
        <v>1000000</v>
      </c>
      <c r="H335" s="52">
        <f t="shared" si="5"/>
        <v>0</v>
      </c>
    </row>
    <row r="336" spans="1:8" x14ac:dyDescent="0.3">
      <c r="A336" s="49" t="s">
        <v>46</v>
      </c>
      <c r="B336" s="52">
        <v>8000000</v>
      </c>
      <c r="C336" s="52">
        <v>0</v>
      </c>
      <c r="D336" s="52">
        <v>8000000</v>
      </c>
      <c r="F336" s="147" t="s">
        <v>46</v>
      </c>
      <c r="G336" s="144">
        <v>8000000</v>
      </c>
      <c r="H336" s="52">
        <f t="shared" si="5"/>
        <v>0</v>
      </c>
    </row>
    <row r="337" spans="1:8" x14ac:dyDescent="0.3">
      <c r="A337" s="50" t="s">
        <v>585</v>
      </c>
      <c r="B337" s="52">
        <v>8000000</v>
      </c>
      <c r="C337" s="52">
        <v>0</v>
      </c>
      <c r="D337" s="52">
        <v>8000000</v>
      </c>
      <c r="F337" s="49" t="s">
        <v>585</v>
      </c>
      <c r="G337" s="52">
        <v>8000000</v>
      </c>
      <c r="H337" s="52">
        <f t="shared" si="5"/>
        <v>0</v>
      </c>
    </row>
    <row r="338" spans="1:8" x14ac:dyDescent="0.3">
      <c r="A338" s="49" t="s">
        <v>48</v>
      </c>
      <c r="B338" s="52">
        <v>117435000</v>
      </c>
      <c r="C338" s="52">
        <v>0</v>
      </c>
      <c r="D338" s="52">
        <v>117435000</v>
      </c>
      <c r="F338" s="147" t="s">
        <v>48</v>
      </c>
      <c r="G338" s="144">
        <v>117435000</v>
      </c>
      <c r="H338" s="52">
        <f t="shared" si="5"/>
        <v>0</v>
      </c>
    </row>
    <row r="339" spans="1:8" x14ac:dyDescent="0.3">
      <c r="A339" s="50" t="s">
        <v>1126</v>
      </c>
      <c r="B339" s="52">
        <v>117435000</v>
      </c>
      <c r="C339" s="52">
        <v>0</v>
      </c>
      <c r="D339" s="52">
        <v>117435000</v>
      </c>
      <c r="F339" s="49" t="s">
        <v>1126</v>
      </c>
      <c r="G339" s="52">
        <v>117435000</v>
      </c>
      <c r="H339" s="52">
        <f t="shared" si="5"/>
        <v>0</v>
      </c>
    </row>
    <row r="340" spans="1:8" x14ac:dyDescent="0.3">
      <c r="A340" s="48" t="s">
        <v>351</v>
      </c>
      <c r="B340" s="52">
        <v>186750000</v>
      </c>
      <c r="C340" s="52">
        <v>0</v>
      </c>
      <c r="D340" s="52">
        <v>186750000</v>
      </c>
      <c r="F340" s="47" t="s">
        <v>351</v>
      </c>
      <c r="G340" s="52">
        <v>186750000</v>
      </c>
      <c r="H340" s="52">
        <f t="shared" si="5"/>
        <v>0</v>
      </c>
    </row>
    <row r="341" spans="1:8" x14ac:dyDescent="0.3">
      <c r="A341" s="49" t="s">
        <v>43</v>
      </c>
      <c r="B341" s="52">
        <v>49250000</v>
      </c>
      <c r="C341" s="52">
        <v>0</v>
      </c>
      <c r="D341" s="52">
        <v>49250000</v>
      </c>
      <c r="F341" s="147" t="s">
        <v>43</v>
      </c>
      <c r="G341" s="144">
        <v>49250000</v>
      </c>
      <c r="H341" s="52">
        <f t="shared" si="5"/>
        <v>0</v>
      </c>
    </row>
    <row r="342" spans="1:8" x14ac:dyDescent="0.3">
      <c r="A342" s="50" t="s">
        <v>582</v>
      </c>
      <c r="B342" s="52">
        <v>17250000</v>
      </c>
      <c r="C342" s="52">
        <v>0</v>
      </c>
      <c r="D342" s="52">
        <v>17250000</v>
      </c>
      <c r="F342" s="49" t="s">
        <v>582</v>
      </c>
      <c r="G342" s="52">
        <v>17250000</v>
      </c>
      <c r="H342" s="52">
        <f t="shared" si="5"/>
        <v>0</v>
      </c>
    </row>
    <row r="343" spans="1:8" x14ac:dyDescent="0.3">
      <c r="A343" s="50" t="s">
        <v>583</v>
      </c>
      <c r="B343" s="52">
        <v>12000000</v>
      </c>
      <c r="C343" s="52">
        <v>0</v>
      </c>
      <c r="D343" s="52">
        <v>12000000</v>
      </c>
      <c r="F343" s="49" t="s">
        <v>583</v>
      </c>
      <c r="G343" s="52">
        <v>12000000</v>
      </c>
      <c r="H343" s="52">
        <f t="shared" si="5"/>
        <v>0</v>
      </c>
    </row>
    <row r="344" spans="1:8" x14ac:dyDescent="0.3">
      <c r="A344" s="50" t="s">
        <v>572</v>
      </c>
      <c r="B344" s="52">
        <v>12000000</v>
      </c>
      <c r="C344" s="52">
        <v>0</v>
      </c>
      <c r="D344" s="52">
        <v>12000000</v>
      </c>
      <c r="F344" s="49" t="s">
        <v>572</v>
      </c>
      <c r="G344" s="52">
        <v>12000000</v>
      </c>
      <c r="H344" s="52">
        <f t="shared" si="5"/>
        <v>0</v>
      </c>
    </row>
    <row r="345" spans="1:8" x14ac:dyDescent="0.3">
      <c r="A345" s="50" t="s">
        <v>584</v>
      </c>
      <c r="B345" s="52">
        <v>8000000</v>
      </c>
      <c r="C345" s="52">
        <v>0</v>
      </c>
      <c r="D345" s="52">
        <v>8000000</v>
      </c>
      <c r="F345" s="49" t="s">
        <v>584</v>
      </c>
      <c r="G345" s="52">
        <v>8000000</v>
      </c>
      <c r="H345" s="52">
        <f t="shared" si="5"/>
        <v>0</v>
      </c>
    </row>
    <row r="346" spans="1:8" x14ac:dyDescent="0.3">
      <c r="A346" s="49" t="s">
        <v>48</v>
      </c>
      <c r="B346" s="52">
        <v>137500000</v>
      </c>
      <c r="C346" s="52">
        <v>0</v>
      </c>
      <c r="D346" s="52">
        <v>137500000</v>
      </c>
      <c r="F346" s="147" t="s">
        <v>48</v>
      </c>
      <c r="G346" s="144">
        <v>137500000</v>
      </c>
      <c r="H346" s="52">
        <f t="shared" si="5"/>
        <v>0</v>
      </c>
    </row>
    <row r="347" spans="1:8" x14ac:dyDescent="0.3">
      <c r="A347" s="50" t="s">
        <v>1127</v>
      </c>
      <c r="B347" s="52">
        <v>137500000</v>
      </c>
      <c r="C347" s="52">
        <v>0</v>
      </c>
      <c r="D347" s="52">
        <v>137500000</v>
      </c>
      <c r="F347" s="49" t="s">
        <v>1127</v>
      </c>
      <c r="G347" s="52">
        <v>137500000</v>
      </c>
      <c r="H347" s="52">
        <f t="shared" si="5"/>
        <v>0</v>
      </c>
    </row>
    <row r="348" spans="1:8" x14ac:dyDescent="0.3">
      <c r="A348" s="48" t="s">
        <v>352</v>
      </c>
      <c r="B348" s="52">
        <v>165187000</v>
      </c>
      <c r="C348" s="52">
        <v>0</v>
      </c>
      <c r="D348" s="52">
        <v>165187000</v>
      </c>
      <c r="F348" s="47" t="s">
        <v>352</v>
      </c>
      <c r="G348" s="52">
        <v>165187000</v>
      </c>
      <c r="H348" s="52">
        <f t="shared" si="5"/>
        <v>0</v>
      </c>
    </row>
    <row r="349" spans="1:8" x14ac:dyDescent="0.3">
      <c r="A349" s="49" t="s">
        <v>43</v>
      </c>
      <c r="B349" s="52">
        <v>29250000</v>
      </c>
      <c r="C349" s="52">
        <v>0</v>
      </c>
      <c r="D349" s="52">
        <v>29250000</v>
      </c>
      <c r="F349" s="147" t="s">
        <v>43</v>
      </c>
      <c r="G349" s="144">
        <v>29250000</v>
      </c>
      <c r="H349" s="52">
        <f t="shared" si="5"/>
        <v>0</v>
      </c>
    </row>
    <row r="350" spans="1:8" x14ac:dyDescent="0.3">
      <c r="A350" s="50" t="s">
        <v>582</v>
      </c>
      <c r="B350" s="52">
        <v>5250000</v>
      </c>
      <c r="C350" s="52">
        <v>0</v>
      </c>
      <c r="D350" s="52">
        <v>5250000</v>
      </c>
      <c r="F350" s="49" t="s">
        <v>582</v>
      </c>
      <c r="G350" s="52">
        <v>5250000</v>
      </c>
      <c r="H350" s="52">
        <f t="shared" si="5"/>
        <v>0</v>
      </c>
    </row>
    <row r="351" spans="1:8" x14ac:dyDescent="0.3">
      <c r="A351" s="50" t="s">
        <v>583</v>
      </c>
      <c r="B351" s="52">
        <v>9000000</v>
      </c>
      <c r="C351" s="52">
        <v>0</v>
      </c>
      <c r="D351" s="52">
        <v>9000000</v>
      </c>
      <c r="F351" s="49" t="s">
        <v>583</v>
      </c>
      <c r="G351" s="52">
        <v>9000000</v>
      </c>
      <c r="H351" s="52">
        <f t="shared" si="5"/>
        <v>0</v>
      </c>
    </row>
    <row r="352" spans="1:8" x14ac:dyDescent="0.3">
      <c r="A352" s="50" t="s">
        <v>572</v>
      </c>
      <c r="B352" s="52">
        <v>9000000</v>
      </c>
      <c r="C352" s="52">
        <v>0</v>
      </c>
      <c r="D352" s="52">
        <v>9000000</v>
      </c>
      <c r="F352" s="49" t="s">
        <v>572</v>
      </c>
      <c r="G352" s="52">
        <v>9000000</v>
      </c>
      <c r="H352" s="52">
        <f t="shared" si="5"/>
        <v>0</v>
      </c>
    </row>
    <row r="353" spans="1:8" x14ac:dyDescent="0.3">
      <c r="A353" s="50" t="s">
        <v>584</v>
      </c>
      <c r="B353" s="52">
        <v>6000000</v>
      </c>
      <c r="C353" s="52">
        <v>0</v>
      </c>
      <c r="D353" s="52">
        <v>6000000</v>
      </c>
      <c r="F353" s="49" t="s">
        <v>584</v>
      </c>
      <c r="G353" s="52">
        <v>6000000</v>
      </c>
      <c r="H353" s="52">
        <f t="shared" si="5"/>
        <v>0</v>
      </c>
    </row>
    <row r="354" spans="1:8" x14ac:dyDescent="0.3">
      <c r="A354" s="49" t="s">
        <v>48</v>
      </c>
      <c r="B354" s="52">
        <v>135937000</v>
      </c>
      <c r="C354" s="52">
        <v>0</v>
      </c>
      <c r="D354" s="52">
        <v>135937000</v>
      </c>
      <c r="F354" s="147" t="s">
        <v>48</v>
      </c>
      <c r="G354" s="144">
        <v>135937000</v>
      </c>
      <c r="H354" s="52">
        <f t="shared" si="5"/>
        <v>0</v>
      </c>
    </row>
    <row r="355" spans="1:8" x14ac:dyDescent="0.3">
      <c r="A355" s="50" t="s">
        <v>1128</v>
      </c>
      <c r="B355" s="52">
        <v>135937000</v>
      </c>
      <c r="C355" s="52">
        <v>0</v>
      </c>
      <c r="D355" s="52">
        <v>135937000</v>
      </c>
      <c r="F355" s="49" t="s">
        <v>1128</v>
      </c>
      <c r="G355" s="52">
        <v>135937000</v>
      </c>
      <c r="H355" s="52">
        <f t="shared" si="5"/>
        <v>0</v>
      </c>
    </row>
    <row r="356" spans="1:8" x14ac:dyDescent="0.3">
      <c r="A356" s="48" t="s">
        <v>353</v>
      </c>
      <c r="B356" s="52">
        <v>420700000</v>
      </c>
      <c r="C356" s="52">
        <v>0</v>
      </c>
      <c r="D356" s="52">
        <v>420700000</v>
      </c>
      <c r="F356" s="47" t="s">
        <v>353</v>
      </c>
      <c r="G356" s="52">
        <v>420700000</v>
      </c>
      <c r="H356" s="52">
        <f t="shared" si="5"/>
        <v>0</v>
      </c>
    </row>
    <row r="357" spans="1:8" x14ac:dyDescent="0.3">
      <c r="A357" s="49" t="s">
        <v>43</v>
      </c>
      <c r="B357" s="52">
        <v>42900000</v>
      </c>
      <c r="C357" s="52">
        <v>0</v>
      </c>
      <c r="D357" s="52">
        <v>42900000</v>
      </c>
      <c r="F357" s="147" t="s">
        <v>43</v>
      </c>
      <c r="G357" s="144">
        <v>42900000</v>
      </c>
      <c r="H357" s="52">
        <f t="shared" si="5"/>
        <v>0</v>
      </c>
    </row>
    <row r="358" spans="1:8" x14ac:dyDescent="0.3">
      <c r="A358" s="50" t="s">
        <v>582</v>
      </c>
      <c r="B358" s="52">
        <v>7500000</v>
      </c>
      <c r="C358" s="52">
        <v>0</v>
      </c>
      <c r="D358" s="52">
        <v>7500000</v>
      </c>
      <c r="F358" s="49" t="s">
        <v>582</v>
      </c>
      <c r="G358" s="52">
        <v>7500000</v>
      </c>
      <c r="H358" s="52">
        <f t="shared" si="5"/>
        <v>0</v>
      </c>
    </row>
    <row r="359" spans="1:8" x14ac:dyDescent="0.3">
      <c r="A359" s="50" t="s">
        <v>583</v>
      </c>
      <c r="B359" s="52">
        <v>3000000</v>
      </c>
      <c r="C359" s="52">
        <v>0</v>
      </c>
      <c r="D359" s="52">
        <v>3000000</v>
      </c>
      <c r="F359" s="49" t="s">
        <v>583</v>
      </c>
      <c r="G359" s="52">
        <v>3000000</v>
      </c>
      <c r="H359" s="52">
        <f t="shared" si="5"/>
        <v>0</v>
      </c>
    </row>
    <row r="360" spans="1:8" x14ac:dyDescent="0.3">
      <c r="A360" s="50" t="s">
        <v>572</v>
      </c>
      <c r="B360" s="52">
        <v>3000000</v>
      </c>
      <c r="C360" s="52">
        <v>0</v>
      </c>
      <c r="D360" s="52">
        <v>3000000</v>
      </c>
      <c r="F360" s="49" t="s">
        <v>572</v>
      </c>
      <c r="G360" s="52">
        <v>3000000</v>
      </c>
      <c r="H360" s="52">
        <f t="shared" si="5"/>
        <v>0</v>
      </c>
    </row>
    <row r="361" spans="1:8" x14ac:dyDescent="0.3">
      <c r="A361" s="50" t="s">
        <v>584</v>
      </c>
      <c r="B361" s="52">
        <v>2000000</v>
      </c>
      <c r="C361" s="52">
        <v>0</v>
      </c>
      <c r="D361" s="52">
        <v>2000000</v>
      </c>
      <c r="F361" s="49" t="s">
        <v>584</v>
      </c>
      <c r="G361" s="52">
        <v>2000000</v>
      </c>
      <c r="H361" s="52">
        <f t="shared" si="5"/>
        <v>0</v>
      </c>
    </row>
    <row r="362" spans="1:8" x14ac:dyDescent="0.3">
      <c r="A362" s="50" t="s">
        <v>1129</v>
      </c>
      <c r="B362" s="52">
        <v>5000000</v>
      </c>
      <c r="C362" s="52">
        <v>0</v>
      </c>
      <c r="D362" s="52">
        <v>5000000</v>
      </c>
      <c r="F362" s="49" t="s">
        <v>1129</v>
      </c>
      <c r="G362" s="52">
        <v>5000000</v>
      </c>
      <c r="H362" s="52">
        <f t="shared" si="5"/>
        <v>0</v>
      </c>
    </row>
    <row r="363" spans="1:8" x14ac:dyDescent="0.3">
      <c r="A363" s="50" t="s">
        <v>765</v>
      </c>
      <c r="B363" s="52">
        <v>22400000</v>
      </c>
      <c r="C363" s="52">
        <v>0</v>
      </c>
      <c r="D363" s="52">
        <v>22400000</v>
      </c>
      <c r="F363" s="49" t="s">
        <v>765</v>
      </c>
      <c r="G363" s="52">
        <v>22400000</v>
      </c>
      <c r="H363" s="52">
        <f t="shared" si="5"/>
        <v>0</v>
      </c>
    </row>
    <row r="364" spans="1:8" x14ac:dyDescent="0.3">
      <c r="A364" s="49" t="s">
        <v>46</v>
      </c>
      <c r="B364" s="52">
        <v>16000000</v>
      </c>
      <c r="C364" s="52">
        <v>0</v>
      </c>
      <c r="D364" s="52">
        <v>16000000</v>
      </c>
      <c r="F364" s="147" t="s">
        <v>46</v>
      </c>
      <c r="G364" s="144">
        <v>16000000</v>
      </c>
      <c r="H364" s="52">
        <f t="shared" si="5"/>
        <v>0</v>
      </c>
    </row>
    <row r="365" spans="1:8" x14ac:dyDescent="0.3">
      <c r="A365" s="50" t="s">
        <v>585</v>
      </c>
      <c r="B365" s="52">
        <v>16000000</v>
      </c>
      <c r="C365" s="52">
        <v>0</v>
      </c>
      <c r="D365" s="52">
        <v>16000000</v>
      </c>
      <c r="F365" s="49" t="s">
        <v>585</v>
      </c>
      <c r="G365" s="52">
        <v>16000000</v>
      </c>
      <c r="H365" s="52">
        <f t="shared" si="5"/>
        <v>0</v>
      </c>
    </row>
    <row r="366" spans="1:8" x14ac:dyDescent="0.3">
      <c r="A366" s="49" t="s">
        <v>48</v>
      </c>
      <c r="B366" s="52">
        <v>15000000</v>
      </c>
      <c r="C366" s="52">
        <v>0</v>
      </c>
      <c r="D366" s="52">
        <v>15000000</v>
      </c>
      <c r="F366" s="147" t="s">
        <v>48</v>
      </c>
      <c r="G366" s="144">
        <v>15000000</v>
      </c>
      <c r="H366" s="52">
        <f t="shared" si="5"/>
        <v>0</v>
      </c>
    </row>
    <row r="367" spans="1:8" x14ac:dyDescent="0.3">
      <c r="A367" s="50" t="s">
        <v>1130</v>
      </c>
      <c r="B367" s="52">
        <v>15000000</v>
      </c>
      <c r="C367" s="52">
        <v>0</v>
      </c>
      <c r="D367" s="52">
        <v>15000000</v>
      </c>
      <c r="F367" s="49" t="s">
        <v>1130</v>
      </c>
      <c r="G367" s="52">
        <v>15000000</v>
      </c>
      <c r="H367" s="52">
        <f t="shared" si="5"/>
        <v>0</v>
      </c>
    </row>
    <row r="368" spans="1:8" x14ac:dyDescent="0.3">
      <c r="A368" s="49" t="s">
        <v>50</v>
      </c>
      <c r="B368" s="52">
        <v>346800000</v>
      </c>
      <c r="C368" s="52">
        <v>0</v>
      </c>
      <c r="D368" s="52">
        <v>346800000</v>
      </c>
      <c r="F368" s="147" t="s">
        <v>50</v>
      </c>
      <c r="G368" s="144">
        <v>346800000</v>
      </c>
      <c r="H368" s="52">
        <f t="shared" si="5"/>
        <v>0</v>
      </c>
    </row>
    <row r="369" spans="1:8" x14ac:dyDescent="0.3">
      <c r="A369" s="50" t="s">
        <v>1131</v>
      </c>
      <c r="B369" s="52">
        <v>132000000</v>
      </c>
      <c r="C369" s="52">
        <v>0</v>
      </c>
      <c r="D369" s="52">
        <v>132000000</v>
      </c>
      <c r="F369" s="49" t="s">
        <v>1131</v>
      </c>
      <c r="G369" s="52">
        <v>132000000</v>
      </c>
      <c r="H369" s="52">
        <f t="shared" si="5"/>
        <v>0</v>
      </c>
    </row>
    <row r="370" spans="1:8" x14ac:dyDescent="0.3">
      <c r="A370" s="50" t="s">
        <v>1132</v>
      </c>
      <c r="B370" s="52">
        <v>34800000</v>
      </c>
      <c r="C370" s="52">
        <v>0</v>
      </c>
      <c r="D370" s="52">
        <v>34800000</v>
      </c>
      <c r="F370" s="49" t="s">
        <v>1132</v>
      </c>
      <c r="G370" s="52">
        <v>34800000</v>
      </c>
      <c r="H370" s="52">
        <f t="shared" si="5"/>
        <v>0</v>
      </c>
    </row>
    <row r="371" spans="1:8" x14ac:dyDescent="0.3">
      <c r="A371" s="50" t="s">
        <v>1133</v>
      </c>
      <c r="B371" s="52">
        <v>180000000</v>
      </c>
      <c r="C371" s="52">
        <v>0</v>
      </c>
      <c r="D371" s="52">
        <v>180000000</v>
      </c>
      <c r="F371" s="49" t="s">
        <v>1133</v>
      </c>
      <c r="G371" s="52">
        <v>180000000</v>
      </c>
      <c r="H371" s="52">
        <f t="shared" si="5"/>
        <v>0</v>
      </c>
    </row>
    <row r="372" spans="1:8" x14ac:dyDescent="0.3">
      <c r="A372" s="46" t="s">
        <v>477</v>
      </c>
      <c r="B372" s="52">
        <v>773732000</v>
      </c>
      <c r="C372" s="52">
        <v>0</v>
      </c>
      <c r="D372" s="52">
        <v>773732000</v>
      </c>
      <c r="F372" s="45" t="s">
        <v>477</v>
      </c>
      <c r="G372" s="52">
        <v>773732000</v>
      </c>
      <c r="H372" s="52">
        <f t="shared" si="5"/>
        <v>0</v>
      </c>
    </row>
    <row r="373" spans="1:8" x14ac:dyDescent="0.3">
      <c r="A373" s="47" t="s">
        <v>375</v>
      </c>
      <c r="B373" s="52">
        <v>669421000</v>
      </c>
      <c r="C373" s="52">
        <v>0</v>
      </c>
      <c r="D373" s="52">
        <v>669421000</v>
      </c>
      <c r="F373" s="146" t="s">
        <v>375</v>
      </c>
      <c r="G373" s="144">
        <v>669421000</v>
      </c>
      <c r="H373" s="52">
        <f t="shared" si="5"/>
        <v>0</v>
      </c>
    </row>
    <row r="374" spans="1:8" x14ac:dyDescent="0.3">
      <c r="A374" s="48" t="s">
        <v>376</v>
      </c>
      <c r="B374" s="52">
        <v>150075000</v>
      </c>
      <c r="C374" s="52">
        <v>0</v>
      </c>
      <c r="D374" s="52">
        <v>150075000</v>
      </c>
      <c r="F374" s="47" t="s">
        <v>376</v>
      </c>
      <c r="G374" s="52">
        <v>150075000</v>
      </c>
      <c r="H374" s="52">
        <f t="shared" si="5"/>
        <v>0</v>
      </c>
    </row>
    <row r="375" spans="1:8" x14ac:dyDescent="0.3">
      <c r="A375" s="49" t="s">
        <v>43</v>
      </c>
      <c r="B375" s="52">
        <v>40000000</v>
      </c>
      <c r="C375" s="52">
        <v>0</v>
      </c>
      <c r="D375" s="52">
        <v>40000000</v>
      </c>
      <c r="F375" s="147" t="s">
        <v>43</v>
      </c>
      <c r="G375" s="144">
        <v>40000000</v>
      </c>
      <c r="H375" s="52">
        <f t="shared" si="5"/>
        <v>0</v>
      </c>
    </row>
    <row r="376" spans="1:8" x14ac:dyDescent="0.3">
      <c r="A376" s="50" t="s">
        <v>582</v>
      </c>
      <c r="B376" s="52">
        <v>21000000</v>
      </c>
      <c r="C376" s="52">
        <v>0</v>
      </c>
      <c r="D376" s="52">
        <v>21000000</v>
      </c>
      <c r="F376" s="49" t="s">
        <v>582</v>
      </c>
      <c r="G376" s="52">
        <v>21000000</v>
      </c>
      <c r="H376" s="52">
        <f t="shared" si="5"/>
        <v>0</v>
      </c>
    </row>
    <row r="377" spans="1:8" x14ac:dyDescent="0.3">
      <c r="A377" s="50" t="s">
        <v>583</v>
      </c>
      <c r="B377" s="52">
        <v>6000000</v>
      </c>
      <c r="C377" s="52">
        <v>0</v>
      </c>
      <c r="D377" s="52">
        <v>6000000</v>
      </c>
      <c r="F377" s="49" t="s">
        <v>1034</v>
      </c>
      <c r="G377" s="52">
        <v>6000000</v>
      </c>
      <c r="H377" s="52">
        <f t="shared" si="5"/>
        <v>0</v>
      </c>
    </row>
    <row r="378" spans="1:8" x14ac:dyDescent="0.3">
      <c r="A378" s="50" t="s">
        <v>572</v>
      </c>
      <c r="B378" s="52">
        <v>6000000</v>
      </c>
      <c r="C378" s="52">
        <v>0</v>
      </c>
      <c r="D378" s="52">
        <v>6000000</v>
      </c>
      <c r="F378" s="49" t="s">
        <v>572</v>
      </c>
      <c r="G378" s="52">
        <v>6000000</v>
      </c>
      <c r="H378" s="52">
        <f t="shared" si="5"/>
        <v>0</v>
      </c>
    </row>
    <row r="379" spans="1:8" x14ac:dyDescent="0.3">
      <c r="A379" s="50" t="s">
        <v>584</v>
      </c>
      <c r="B379" s="52">
        <v>4000000</v>
      </c>
      <c r="C379" s="52">
        <v>0</v>
      </c>
      <c r="D379" s="52">
        <v>4000000</v>
      </c>
      <c r="F379" s="49" t="s">
        <v>584</v>
      </c>
      <c r="G379" s="52">
        <v>4000000</v>
      </c>
      <c r="H379" s="52">
        <f t="shared" si="5"/>
        <v>0</v>
      </c>
    </row>
    <row r="380" spans="1:8" x14ac:dyDescent="0.3">
      <c r="A380" s="50" t="s">
        <v>1123</v>
      </c>
      <c r="B380" s="52">
        <v>3000000</v>
      </c>
      <c r="C380" s="52">
        <v>0</v>
      </c>
      <c r="D380" s="52">
        <v>3000000</v>
      </c>
      <c r="F380" s="49" t="s">
        <v>1123</v>
      </c>
      <c r="G380" s="52">
        <v>3000000</v>
      </c>
      <c r="H380" s="52">
        <f t="shared" si="5"/>
        <v>0</v>
      </c>
    </row>
    <row r="381" spans="1:8" x14ac:dyDescent="0.3">
      <c r="A381" s="49" t="s">
        <v>84</v>
      </c>
      <c r="B381" s="52">
        <v>1000000</v>
      </c>
      <c r="C381" s="52">
        <v>0</v>
      </c>
      <c r="D381" s="52">
        <v>1000000</v>
      </c>
      <c r="F381" s="147" t="s">
        <v>84</v>
      </c>
      <c r="G381" s="144">
        <v>1000000</v>
      </c>
      <c r="H381" s="52">
        <f t="shared" si="5"/>
        <v>0</v>
      </c>
    </row>
    <row r="382" spans="1:8" ht="28.8" x14ac:dyDescent="0.3">
      <c r="A382" s="50" t="s">
        <v>1195</v>
      </c>
      <c r="B382" s="52">
        <v>1000000</v>
      </c>
      <c r="C382" s="52">
        <v>0</v>
      </c>
      <c r="D382" s="52">
        <v>1000000</v>
      </c>
      <c r="F382" s="49" t="s">
        <v>1195</v>
      </c>
      <c r="G382" s="52">
        <v>1000000</v>
      </c>
      <c r="H382" s="52">
        <f t="shared" si="5"/>
        <v>0</v>
      </c>
    </row>
    <row r="383" spans="1:8" x14ac:dyDescent="0.3">
      <c r="A383" s="49" t="s">
        <v>48</v>
      </c>
      <c r="B383" s="52">
        <v>109075000</v>
      </c>
      <c r="C383" s="52">
        <v>0</v>
      </c>
      <c r="D383" s="52">
        <v>109075000</v>
      </c>
      <c r="F383" s="147" t="s">
        <v>48</v>
      </c>
      <c r="G383" s="144">
        <v>109075000</v>
      </c>
      <c r="H383" s="52">
        <f t="shared" si="5"/>
        <v>0</v>
      </c>
    </row>
    <row r="384" spans="1:8" x14ac:dyDescent="0.3">
      <c r="A384" s="50" t="s">
        <v>1196</v>
      </c>
      <c r="B384" s="52">
        <v>109075000</v>
      </c>
      <c r="C384" s="52">
        <v>0</v>
      </c>
      <c r="D384" s="52">
        <v>109075000</v>
      </c>
      <c r="F384" s="49" t="s">
        <v>1196</v>
      </c>
      <c r="G384" s="52">
        <v>109075000</v>
      </c>
      <c r="H384" s="52">
        <f t="shared" si="5"/>
        <v>0</v>
      </c>
    </row>
    <row r="385" spans="1:8" x14ac:dyDescent="0.3">
      <c r="A385" s="48" t="s">
        <v>377</v>
      </c>
      <c r="B385" s="52">
        <v>188806000</v>
      </c>
      <c r="C385" s="52">
        <v>0</v>
      </c>
      <c r="D385" s="52">
        <v>188806000</v>
      </c>
      <c r="F385" s="47" t="s">
        <v>377</v>
      </c>
      <c r="G385" s="52">
        <v>188806000</v>
      </c>
      <c r="H385" s="52">
        <f t="shared" si="5"/>
        <v>0</v>
      </c>
    </row>
    <row r="386" spans="1:8" x14ac:dyDescent="0.3">
      <c r="A386" s="49" t="s">
        <v>43</v>
      </c>
      <c r="B386" s="52">
        <v>33500000</v>
      </c>
      <c r="C386" s="52">
        <v>0</v>
      </c>
      <c r="D386" s="52">
        <v>33500000</v>
      </c>
      <c r="F386" s="147" t="s">
        <v>43</v>
      </c>
      <c r="G386" s="144">
        <v>33500000</v>
      </c>
      <c r="H386" s="52">
        <f t="shared" si="5"/>
        <v>0</v>
      </c>
    </row>
    <row r="387" spans="1:8" x14ac:dyDescent="0.3">
      <c r="A387" s="50" t="s">
        <v>582</v>
      </c>
      <c r="B387" s="52">
        <v>13500000</v>
      </c>
      <c r="C387" s="52">
        <v>0</v>
      </c>
      <c r="D387" s="52">
        <v>13500000</v>
      </c>
      <c r="F387" s="49" t="s">
        <v>582</v>
      </c>
      <c r="G387" s="52">
        <v>13500000</v>
      </c>
      <c r="H387" s="52">
        <f t="shared" si="5"/>
        <v>0</v>
      </c>
    </row>
    <row r="388" spans="1:8" x14ac:dyDescent="0.3">
      <c r="A388" s="50" t="s">
        <v>583</v>
      </c>
      <c r="B388" s="52">
        <v>6000000</v>
      </c>
      <c r="C388" s="52">
        <v>0</v>
      </c>
      <c r="D388" s="52">
        <v>6000000</v>
      </c>
      <c r="F388" s="49" t="s">
        <v>1034</v>
      </c>
      <c r="G388" s="52">
        <v>6000000</v>
      </c>
      <c r="H388" s="52">
        <f t="shared" ref="H388:H451" si="6">D388-G388</f>
        <v>0</v>
      </c>
    </row>
    <row r="389" spans="1:8" x14ac:dyDescent="0.3">
      <c r="A389" s="50" t="s">
        <v>572</v>
      </c>
      <c r="B389" s="52">
        <v>6000000</v>
      </c>
      <c r="C389" s="52">
        <v>0</v>
      </c>
      <c r="D389" s="52">
        <v>6000000</v>
      </c>
      <c r="F389" s="49" t="s">
        <v>572</v>
      </c>
      <c r="G389" s="52">
        <v>6000000</v>
      </c>
      <c r="H389" s="52">
        <f t="shared" si="6"/>
        <v>0</v>
      </c>
    </row>
    <row r="390" spans="1:8" x14ac:dyDescent="0.3">
      <c r="A390" s="50" t="s">
        <v>584</v>
      </c>
      <c r="B390" s="52">
        <v>4000000</v>
      </c>
      <c r="C390" s="52">
        <v>0</v>
      </c>
      <c r="D390" s="52">
        <v>4000000</v>
      </c>
      <c r="F390" s="49" t="s">
        <v>584</v>
      </c>
      <c r="G390" s="52">
        <v>4000000</v>
      </c>
      <c r="H390" s="52">
        <f t="shared" si="6"/>
        <v>0</v>
      </c>
    </row>
    <row r="391" spans="1:8" x14ac:dyDescent="0.3">
      <c r="A391" s="50" t="s">
        <v>1197</v>
      </c>
      <c r="B391" s="52">
        <v>4000000</v>
      </c>
      <c r="C391" s="52">
        <v>0</v>
      </c>
      <c r="D391" s="52">
        <v>4000000</v>
      </c>
      <c r="F391" s="49" t="s">
        <v>1197</v>
      </c>
      <c r="G391" s="52">
        <v>4000000</v>
      </c>
      <c r="H391" s="52">
        <f t="shared" si="6"/>
        <v>0</v>
      </c>
    </row>
    <row r="392" spans="1:8" x14ac:dyDescent="0.3">
      <c r="A392" s="49" t="s">
        <v>84</v>
      </c>
      <c r="B392" s="52">
        <v>31000000</v>
      </c>
      <c r="C392" s="52">
        <v>0</v>
      </c>
      <c r="D392" s="52">
        <v>31000000</v>
      </c>
      <c r="F392" s="147" t="s">
        <v>84</v>
      </c>
      <c r="G392" s="144">
        <v>31000000</v>
      </c>
      <c r="H392" s="52">
        <f t="shared" si="6"/>
        <v>0</v>
      </c>
    </row>
    <row r="393" spans="1:8" s="19" customFormat="1" ht="28.8" x14ac:dyDescent="0.3">
      <c r="A393" s="151" t="s">
        <v>1195</v>
      </c>
      <c r="B393" s="150">
        <v>1000000</v>
      </c>
      <c r="C393" s="150">
        <v>0</v>
      </c>
      <c r="D393" s="150">
        <v>1000000</v>
      </c>
      <c r="F393" s="49" t="s">
        <v>1195</v>
      </c>
      <c r="G393" s="52">
        <v>1000000</v>
      </c>
      <c r="H393" s="52">
        <f t="shared" si="6"/>
        <v>0</v>
      </c>
    </row>
    <row r="394" spans="1:8" x14ac:dyDescent="0.3">
      <c r="A394" s="50" t="s">
        <v>1198</v>
      </c>
      <c r="B394" s="52">
        <v>30000000</v>
      </c>
      <c r="C394" s="52">
        <v>0</v>
      </c>
      <c r="D394" s="52">
        <v>30000000</v>
      </c>
      <c r="F394" s="49" t="s">
        <v>1198</v>
      </c>
      <c r="G394" s="52">
        <v>30000000</v>
      </c>
      <c r="H394" s="52">
        <f t="shared" si="6"/>
        <v>0</v>
      </c>
    </row>
    <row r="395" spans="1:8" x14ac:dyDescent="0.3">
      <c r="A395" s="49" t="s">
        <v>46</v>
      </c>
      <c r="B395" s="52">
        <v>10000000</v>
      </c>
      <c r="C395" s="52">
        <v>0</v>
      </c>
      <c r="D395" s="52">
        <v>10000000</v>
      </c>
      <c r="F395" s="147" t="s">
        <v>46</v>
      </c>
      <c r="G395" s="144">
        <v>10000000</v>
      </c>
      <c r="H395" s="52">
        <f t="shared" si="6"/>
        <v>0</v>
      </c>
    </row>
    <row r="396" spans="1:8" x14ac:dyDescent="0.3">
      <c r="A396" s="50" t="s">
        <v>585</v>
      </c>
      <c r="B396" s="52">
        <v>10000000</v>
      </c>
      <c r="C396" s="52">
        <v>0</v>
      </c>
      <c r="D396" s="52">
        <v>10000000</v>
      </c>
      <c r="F396" s="49" t="s">
        <v>585</v>
      </c>
      <c r="G396" s="52">
        <v>10000000</v>
      </c>
      <c r="H396" s="52">
        <f t="shared" si="6"/>
        <v>0</v>
      </c>
    </row>
    <row r="397" spans="1:8" x14ac:dyDescent="0.3">
      <c r="A397" s="49" t="s">
        <v>48</v>
      </c>
      <c r="B397" s="52">
        <v>114306000</v>
      </c>
      <c r="C397" s="52">
        <v>0</v>
      </c>
      <c r="D397" s="52">
        <v>114306000</v>
      </c>
      <c r="F397" s="147" t="s">
        <v>48</v>
      </c>
      <c r="G397" s="144">
        <v>114306000</v>
      </c>
      <c r="H397" s="52">
        <f t="shared" si="6"/>
        <v>0</v>
      </c>
    </row>
    <row r="398" spans="1:8" ht="28.8" x14ac:dyDescent="0.3">
      <c r="A398" s="50" t="s">
        <v>1199</v>
      </c>
      <c r="B398" s="52">
        <v>114306000</v>
      </c>
      <c r="C398" s="52">
        <v>0</v>
      </c>
      <c r="D398" s="52">
        <v>114306000</v>
      </c>
      <c r="F398" s="49" t="s">
        <v>1199</v>
      </c>
      <c r="G398" s="52">
        <v>114306000</v>
      </c>
      <c r="H398" s="52">
        <f t="shared" si="6"/>
        <v>0</v>
      </c>
    </row>
    <row r="399" spans="1:8" x14ac:dyDescent="0.3">
      <c r="A399" s="48" t="s">
        <v>378</v>
      </c>
      <c r="B399" s="52">
        <v>330540000</v>
      </c>
      <c r="C399" s="52">
        <v>0</v>
      </c>
      <c r="D399" s="52">
        <v>330540000</v>
      </c>
      <c r="F399" s="47" t="s">
        <v>378</v>
      </c>
      <c r="G399" s="52">
        <v>330540000</v>
      </c>
      <c r="H399" s="52">
        <f t="shared" si="6"/>
        <v>0</v>
      </c>
    </row>
    <row r="400" spans="1:8" x14ac:dyDescent="0.3">
      <c r="A400" s="49" t="s">
        <v>43</v>
      </c>
      <c r="B400" s="52">
        <v>46000000</v>
      </c>
      <c r="C400" s="52">
        <v>0</v>
      </c>
      <c r="D400" s="52">
        <v>46000000</v>
      </c>
      <c r="F400" s="147" t="s">
        <v>43</v>
      </c>
      <c r="G400" s="144">
        <v>46000000</v>
      </c>
      <c r="H400" s="52">
        <f t="shared" si="6"/>
        <v>0</v>
      </c>
    </row>
    <row r="401" spans="1:8" x14ac:dyDescent="0.3">
      <c r="A401" s="50" t="s">
        <v>582</v>
      </c>
      <c r="B401" s="52">
        <v>21000000</v>
      </c>
      <c r="C401" s="52">
        <v>0</v>
      </c>
      <c r="D401" s="52">
        <v>21000000</v>
      </c>
      <c r="F401" s="49" t="s">
        <v>582</v>
      </c>
      <c r="G401" s="52">
        <v>21000000</v>
      </c>
      <c r="H401" s="52">
        <f t="shared" si="6"/>
        <v>0</v>
      </c>
    </row>
    <row r="402" spans="1:8" x14ac:dyDescent="0.3">
      <c r="A402" s="50" t="s">
        <v>583</v>
      </c>
      <c r="B402" s="52">
        <v>7500000</v>
      </c>
      <c r="C402" s="52">
        <v>0</v>
      </c>
      <c r="D402" s="52">
        <v>7500000</v>
      </c>
      <c r="F402" s="49" t="s">
        <v>1034</v>
      </c>
      <c r="G402" s="52">
        <v>7500000</v>
      </c>
      <c r="H402" s="52">
        <f t="shared" si="6"/>
        <v>0</v>
      </c>
    </row>
    <row r="403" spans="1:8" x14ac:dyDescent="0.3">
      <c r="A403" s="50" t="s">
        <v>572</v>
      </c>
      <c r="B403" s="52">
        <v>6000000</v>
      </c>
      <c r="C403" s="52">
        <v>0</v>
      </c>
      <c r="D403" s="52">
        <v>6000000</v>
      </c>
      <c r="F403" s="49" t="s">
        <v>572</v>
      </c>
      <c r="G403" s="52">
        <v>6000000</v>
      </c>
      <c r="H403" s="52">
        <f t="shared" si="6"/>
        <v>0</v>
      </c>
    </row>
    <row r="404" spans="1:8" x14ac:dyDescent="0.3">
      <c r="A404" s="50" t="s">
        <v>584</v>
      </c>
      <c r="B404" s="52">
        <v>4000000</v>
      </c>
      <c r="C404" s="52">
        <v>0</v>
      </c>
      <c r="D404" s="52">
        <v>4000000</v>
      </c>
      <c r="F404" s="49" t="s">
        <v>584</v>
      </c>
      <c r="G404" s="52">
        <v>4000000</v>
      </c>
      <c r="H404" s="52">
        <f t="shared" si="6"/>
        <v>0</v>
      </c>
    </row>
    <row r="405" spans="1:8" x14ac:dyDescent="0.3">
      <c r="A405" s="50" t="s">
        <v>1123</v>
      </c>
      <c r="B405" s="52">
        <v>7500000</v>
      </c>
      <c r="C405" s="52">
        <v>0</v>
      </c>
      <c r="D405" s="52">
        <v>7500000</v>
      </c>
      <c r="F405" s="49" t="s">
        <v>1123</v>
      </c>
      <c r="G405" s="52">
        <v>7500000</v>
      </c>
      <c r="H405" s="52">
        <f t="shared" si="6"/>
        <v>0</v>
      </c>
    </row>
    <row r="406" spans="1:8" x14ac:dyDescent="0.3">
      <c r="A406" s="49" t="s">
        <v>84</v>
      </c>
      <c r="B406" s="52">
        <v>1000000</v>
      </c>
      <c r="C406" s="52">
        <v>0</v>
      </c>
      <c r="D406" s="52">
        <v>1000000</v>
      </c>
      <c r="F406" s="147" t="s">
        <v>84</v>
      </c>
      <c r="G406" s="144">
        <v>1000000</v>
      </c>
      <c r="H406" s="52">
        <f t="shared" si="6"/>
        <v>0</v>
      </c>
    </row>
    <row r="407" spans="1:8" ht="28.8" x14ac:dyDescent="0.3">
      <c r="A407" s="50" t="s">
        <v>1195</v>
      </c>
      <c r="B407" s="52">
        <v>1000000</v>
      </c>
      <c r="C407" s="52">
        <v>0</v>
      </c>
      <c r="D407" s="52">
        <v>1000000</v>
      </c>
      <c r="F407" s="49" t="s">
        <v>1195</v>
      </c>
      <c r="G407" s="52">
        <v>1000000</v>
      </c>
      <c r="H407" s="52">
        <f t="shared" si="6"/>
        <v>0</v>
      </c>
    </row>
    <row r="408" spans="1:8" x14ac:dyDescent="0.3">
      <c r="A408" s="49" t="s">
        <v>48</v>
      </c>
      <c r="B408" s="52">
        <v>283540000</v>
      </c>
      <c r="C408" s="52">
        <v>0</v>
      </c>
      <c r="D408" s="52">
        <v>283540000</v>
      </c>
      <c r="F408" s="147" t="s">
        <v>48</v>
      </c>
      <c r="G408" s="144">
        <v>283540000</v>
      </c>
      <c r="H408" s="52">
        <f t="shared" si="6"/>
        <v>0</v>
      </c>
    </row>
    <row r="409" spans="1:8" x14ac:dyDescent="0.3">
      <c r="A409" s="50" t="s">
        <v>1200</v>
      </c>
      <c r="B409" s="52">
        <v>283540000</v>
      </c>
      <c r="C409" s="52">
        <v>0</v>
      </c>
      <c r="D409" s="52">
        <v>283540000</v>
      </c>
      <c r="F409" s="49" t="s">
        <v>1200</v>
      </c>
      <c r="G409" s="52">
        <v>283540000</v>
      </c>
      <c r="H409" s="52">
        <f t="shared" si="6"/>
        <v>0</v>
      </c>
    </row>
    <row r="410" spans="1:8" x14ac:dyDescent="0.3">
      <c r="A410" s="47" t="s">
        <v>380</v>
      </c>
      <c r="B410" s="52">
        <v>104311000</v>
      </c>
      <c r="C410" s="52">
        <v>0</v>
      </c>
      <c r="D410" s="52">
        <v>104311000</v>
      </c>
      <c r="F410" s="146" t="s">
        <v>380</v>
      </c>
      <c r="G410" s="144">
        <v>104311000</v>
      </c>
      <c r="H410" s="52">
        <f t="shared" si="6"/>
        <v>0</v>
      </c>
    </row>
    <row r="411" spans="1:8" x14ac:dyDescent="0.3">
      <c r="A411" s="48" t="s">
        <v>381</v>
      </c>
      <c r="B411" s="52">
        <v>104311000</v>
      </c>
      <c r="C411" s="52">
        <v>0</v>
      </c>
      <c r="D411" s="52">
        <v>104311000</v>
      </c>
      <c r="F411" s="47" t="s">
        <v>381</v>
      </c>
      <c r="G411" s="52">
        <v>104311000</v>
      </c>
      <c r="H411" s="52">
        <f t="shared" si="6"/>
        <v>0</v>
      </c>
    </row>
    <row r="412" spans="1:8" x14ac:dyDescent="0.3">
      <c r="A412" s="49" t="s">
        <v>43</v>
      </c>
      <c r="B412" s="52">
        <v>35500000</v>
      </c>
      <c r="C412" s="52">
        <v>0</v>
      </c>
      <c r="D412" s="52">
        <v>35500000</v>
      </c>
      <c r="F412" s="147" t="s">
        <v>43</v>
      </c>
      <c r="G412" s="144">
        <v>35500000</v>
      </c>
      <c r="H412" s="52">
        <f t="shared" si="6"/>
        <v>0</v>
      </c>
    </row>
    <row r="413" spans="1:8" x14ac:dyDescent="0.3">
      <c r="A413" s="50" t="s">
        <v>582</v>
      </c>
      <c r="B413" s="52">
        <v>13500000</v>
      </c>
      <c r="C413" s="52">
        <v>0</v>
      </c>
      <c r="D413" s="52">
        <v>13500000</v>
      </c>
      <c r="F413" s="49" t="s">
        <v>582</v>
      </c>
      <c r="G413" s="52">
        <v>13500000</v>
      </c>
      <c r="H413" s="52">
        <f t="shared" si="6"/>
        <v>0</v>
      </c>
    </row>
    <row r="414" spans="1:8" x14ac:dyDescent="0.3">
      <c r="A414" s="50" t="s">
        <v>583</v>
      </c>
      <c r="B414" s="52">
        <v>6000000</v>
      </c>
      <c r="C414" s="52">
        <v>0</v>
      </c>
      <c r="D414" s="52">
        <v>6000000</v>
      </c>
      <c r="F414" s="49" t="s">
        <v>583</v>
      </c>
      <c r="G414" s="52">
        <v>6000000</v>
      </c>
      <c r="H414" s="52">
        <f t="shared" si="6"/>
        <v>0</v>
      </c>
    </row>
    <row r="415" spans="1:8" x14ac:dyDescent="0.3">
      <c r="A415" s="50" t="s">
        <v>572</v>
      </c>
      <c r="B415" s="52">
        <v>6000000</v>
      </c>
      <c r="C415" s="52">
        <v>0</v>
      </c>
      <c r="D415" s="52">
        <v>6000000</v>
      </c>
      <c r="F415" s="49" t="s">
        <v>572</v>
      </c>
      <c r="G415" s="52">
        <v>6000000</v>
      </c>
      <c r="H415" s="52">
        <f t="shared" si="6"/>
        <v>0</v>
      </c>
    </row>
    <row r="416" spans="1:8" x14ac:dyDescent="0.3">
      <c r="A416" s="50" t="s">
        <v>584</v>
      </c>
      <c r="B416" s="52">
        <v>4000000</v>
      </c>
      <c r="C416" s="52">
        <v>0</v>
      </c>
      <c r="D416" s="52">
        <v>4000000</v>
      </c>
      <c r="F416" s="49" t="s">
        <v>584</v>
      </c>
      <c r="G416" s="52">
        <v>4000000</v>
      </c>
      <c r="H416" s="52">
        <f t="shared" si="6"/>
        <v>0</v>
      </c>
    </row>
    <row r="417" spans="1:8" x14ac:dyDescent="0.3">
      <c r="A417" s="50" t="s">
        <v>1129</v>
      </c>
      <c r="B417" s="52">
        <v>6000000</v>
      </c>
      <c r="C417" s="52">
        <v>0</v>
      </c>
      <c r="D417" s="52">
        <v>6000000</v>
      </c>
      <c r="F417" s="49" t="s">
        <v>1129</v>
      </c>
      <c r="G417" s="52">
        <v>6000000</v>
      </c>
      <c r="H417" s="52">
        <f t="shared" si="6"/>
        <v>0</v>
      </c>
    </row>
    <row r="418" spans="1:8" x14ac:dyDescent="0.3">
      <c r="A418" s="49" t="s">
        <v>48</v>
      </c>
      <c r="B418" s="52">
        <v>68811000</v>
      </c>
      <c r="C418" s="52">
        <v>0</v>
      </c>
      <c r="D418" s="52">
        <v>68811000</v>
      </c>
      <c r="F418" s="147" t="s">
        <v>48</v>
      </c>
      <c r="G418" s="144">
        <v>68811000</v>
      </c>
      <c r="H418" s="52">
        <f t="shared" si="6"/>
        <v>0</v>
      </c>
    </row>
    <row r="419" spans="1:8" x14ac:dyDescent="0.3">
      <c r="A419" s="50" t="s">
        <v>1201</v>
      </c>
      <c r="B419" s="52">
        <v>68811000</v>
      </c>
      <c r="C419" s="52">
        <v>0</v>
      </c>
      <c r="D419" s="52">
        <v>68811000</v>
      </c>
      <c r="F419" s="49" t="s">
        <v>1201</v>
      </c>
      <c r="G419" s="52">
        <v>68811000</v>
      </c>
      <c r="H419" s="52">
        <f t="shared" si="6"/>
        <v>0</v>
      </c>
    </row>
    <row r="420" spans="1:8" x14ac:dyDescent="0.3">
      <c r="A420" s="46" t="s">
        <v>478</v>
      </c>
      <c r="B420" s="52">
        <v>528803000</v>
      </c>
      <c r="C420" s="52">
        <v>0</v>
      </c>
      <c r="D420" s="52">
        <v>528803000</v>
      </c>
      <c r="F420" s="45" t="s">
        <v>478</v>
      </c>
      <c r="G420" s="52">
        <v>528803000</v>
      </c>
      <c r="H420" s="52">
        <f t="shared" si="6"/>
        <v>0</v>
      </c>
    </row>
    <row r="421" spans="1:8" x14ac:dyDescent="0.3">
      <c r="A421" s="47" t="s">
        <v>396</v>
      </c>
      <c r="B421" s="52">
        <v>528803000</v>
      </c>
      <c r="C421" s="52">
        <v>0</v>
      </c>
      <c r="D421" s="52">
        <v>528803000</v>
      </c>
      <c r="F421" s="146" t="s">
        <v>396</v>
      </c>
      <c r="G421" s="144">
        <v>528803000</v>
      </c>
      <c r="H421" s="52">
        <f t="shared" si="6"/>
        <v>0</v>
      </c>
    </row>
    <row r="422" spans="1:8" x14ac:dyDescent="0.3">
      <c r="A422" s="48" t="s">
        <v>397</v>
      </c>
      <c r="B422" s="52">
        <v>60878000</v>
      </c>
      <c r="C422" s="52">
        <v>0</v>
      </c>
      <c r="D422" s="52">
        <v>60878000</v>
      </c>
      <c r="F422" s="47" t="s">
        <v>397</v>
      </c>
      <c r="G422" s="52">
        <v>60878000</v>
      </c>
      <c r="H422" s="52">
        <f t="shared" si="6"/>
        <v>0</v>
      </c>
    </row>
    <row r="423" spans="1:8" x14ac:dyDescent="0.3">
      <c r="A423" s="49" t="s">
        <v>43</v>
      </c>
      <c r="B423" s="52">
        <v>19750000</v>
      </c>
      <c r="C423" s="52">
        <v>0</v>
      </c>
      <c r="D423" s="52">
        <v>19750000</v>
      </c>
      <c r="F423" s="147" t="s">
        <v>43</v>
      </c>
      <c r="G423" s="144">
        <v>19750000</v>
      </c>
      <c r="H423" s="52">
        <f t="shared" si="6"/>
        <v>0</v>
      </c>
    </row>
    <row r="424" spans="1:8" x14ac:dyDescent="0.3">
      <c r="A424" s="50" t="s">
        <v>582</v>
      </c>
      <c r="B424" s="52">
        <v>3750000</v>
      </c>
      <c r="C424" s="52">
        <v>0</v>
      </c>
      <c r="D424" s="52">
        <v>3750000</v>
      </c>
      <c r="F424" s="49" t="s">
        <v>582</v>
      </c>
      <c r="G424" s="52">
        <v>3750000</v>
      </c>
      <c r="H424" s="52">
        <f t="shared" si="6"/>
        <v>0</v>
      </c>
    </row>
    <row r="425" spans="1:8" x14ac:dyDescent="0.3">
      <c r="A425" s="50" t="s">
        <v>583</v>
      </c>
      <c r="B425" s="52">
        <v>6000000</v>
      </c>
      <c r="C425" s="52">
        <v>0</v>
      </c>
      <c r="D425" s="52">
        <v>6000000</v>
      </c>
      <c r="F425" s="49" t="s">
        <v>583</v>
      </c>
      <c r="G425" s="52">
        <v>6000000</v>
      </c>
      <c r="H425" s="52">
        <f t="shared" si="6"/>
        <v>0</v>
      </c>
    </row>
    <row r="426" spans="1:8" x14ac:dyDescent="0.3">
      <c r="A426" s="50" t="s">
        <v>572</v>
      </c>
      <c r="B426" s="52">
        <v>6000000</v>
      </c>
      <c r="C426" s="52">
        <v>0</v>
      </c>
      <c r="D426" s="52">
        <v>6000000</v>
      </c>
      <c r="F426" s="49" t="s">
        <v>572</v>
      </c>
      <c r="G426" s="52">
        <v>6000000</v>
      </c>
      <c r="H426" s="52">
        <f t="shared" si="6"/>
        <v>0</v>
      </c>
    </row>
    <row r="427" spans="1:8" x14ac:dyDescent="0.3">
      <c r="A427" s="50" t="s">
        <v>584</v>
      </c>
      <c r="B427" s="52">
        <v>4000000</v>
      </c>
      <c r="C427" s="52">
        <v>0</v>
      </c>
      <c r="D427" s="52">
        <v>4000000</v>
      </c>
      <c r="F427" s="49" t="s">
        <v>584</v>
      </c>
      <c r="G427" s="52">
        <v>4000000</v>
      </c>
      <c r="H427" s="52">
        <f t="shared" si="6"/>
        <v>0</v>
      </c>
    </row>
    <row r="428" spans="1:8" x14ac:dyDescent="0.3">
      <c r="A428" s="49" t="s">
        <v>48</v>
      </c>
      <c r="B428" s="52">
        <v>37528000</v>
      </c>
      <c r="C428" s="52">
        <v>0</v>
      </c>
      <c r="D428" s="52">
        <v>37528000</v>
      </c>
      <c r="F428" s="147" t="s">
        <v>48</v>
      </c>
      <c r="G428" s="144">
        <v>37528000</v>
      </c>
      <c r="H428" s="52">
        <f t="shared" si="6"/>
        <v>0</v>
      </c>
    </row>
    <row r="429" spans="1:8" x14ac:dyDescent="0.3">
      <c r="A429" s="50" t="s">
        <v>1253</v>
      </c>
      <c r="B429" s="52">
        <v>37528000</v>
      </c>
      <c r="C429" s="52">
        <v>0</v>
      </c>
      <c r="D429" s="52">
        <v>37528000</v>
      </c>
      <c r="F429" s="49" t="s">
        <v>7674</v>
      </c>
      <c r="G429" s="52">
        <v>37528000</v>
      </c>
      <c r="H429" s="52">
        <f t="shared" si="6"/>
        <v>0</v>
      </c>
    </row>
    <row r="430" spans="1:8" x14ac:dyDescent="0.3">
      <c r="A430" s="49" t="s">
        <v>73</v>
      </c>
      <c r="B430" s="52">
        <v>3600000</v>
      </c>
      <c r="C430" s="52">
        <v>0</v>
      </c>
      <c r="D430" s="52">
        <v>3600000</v>
      </c>
      <c r="F430" s="147" t="s">
        <v>73</v>
      </c>
      <c r="G430" s="144">
        <v>3600000</v>
      </c>
      <c r="H430" s="52">
        <f t="shared" si="6"/>
        <v>0</v>
      </c>
    </row>
    <row r="431" spans="1:8" x14ac:dyDescent="0.3">
      <c r="A431" s="50" t="s">
        <v>527</v>
      </c>
      <c r="B431" s="52">
        <v>3600000</v>
      </c>
      <c r="C431" s="52">
        <v>0</v>
      </c>
      <c r="D431" s="52">
        <v>3600000</v>
      </c>
      <c r="F431" s="49" t="s">
        <v>527</v>
      </c>
      <c r="G431" s="52">
        <v>3600000</v>
      </c>
      <c r="H431" s="52">
        <f t="shared" si="6"/>
        <v>0</v>
      </c>
    </row>
    <row r="432" spans="1:8" x14ac:dyDescent="0.3">
      <c r="A432" s="48" t="s">
        <v>398</v>
      </c>
      <c r="B432" s="52">
        <v>52320000</v>
      </c>
      <c r="C432" s="52">
        <v>0</v>
      </c>
      <c r="D432" s="52">
        <v>52320000</v>
      </c>
      <c r="F432" s="47" t="s">
        <v>398</v>
      </c>
      <c r="G432" s="52">
        <v>52320000</v>
      </c>
      <c r="H432" s="52">
        <f t="shared" si="6"/>
        <v>0</v>
      </c>
    </row>
    <row r="433" spans="1:8" x14ac:dyDescent="0.3">
      <c r="A433" s="49" t="s">
        <v>43</v>
      </c>
      <c r="B433" s="52">
        <v>19000000</v>
      </c>
      <c r="C433" s="52">
        <v>0</v>
      </c>
      <c r="D433" s="52">
        <v>19000000</v>
      </c>
      <c r="F433" s="147" t="s">
        <v>43</v>
      </c>
      <c r="G433" s="144">
        <v>19000000</v>
      </c>
      <c r="H433" s="52">
        <f t="shared" si="6"/>
        <v>0</v>
      </c>
    </row>
    <row r="434" spans="1:8" x14ac:dyDescent="0.3">
      <c r="A434" s="50" t="s">
        <v>582</v>
      </c>
      <c r="B434" s="52">
        <v>3000000</v>
      </c>
      <c r="C434" s="52">
        <v>0</v>
      </c>
      <c r="D434" s="52">
        <v>3000000</v>
      </c>
      <c r="F434" s="49" t="s">
        <v>582</v>
      </c>
      <c r="G434" s="52">
        <v>3000000</v>
      </c>
      <c r="H434" s="52">
        <f t="shared" si="6"/>
        <v>0</v>
      </c>
    </row>
    <row r="435" spans="1:8" x14ac:dyDescent="0.3">
      <c r="A435" s="50" t="s">
        <v>583</v>
      </c>
      <c r="B435" s="52">
        <v>6000000</v>
      </c>
      <c r="C435" s="52">
        <v>0</v>
      </c>
      <c r="D435" s="52">
        <v>6000000</v>
      </c>
      <c r="F435" s="49" t="s">
        <v>583</v>
      </c>
      <c r="G435" s="52">
        <v>6000000</v>
      </c>
      <c r="H435" s="52">
        <f t="shared" si="6"/>
        <v>0</v>
      </c>
    </row>
    <row r="436" spans="1:8" x14ac:dyDescent="0.3">
      <c r="A436" s="50" t="s">
        <v>572</v>
      </c>
      <c r="B436" s="52">
        <v>6000000</v>
      </c>
      <c r="C436" s="52">
        <v>0</v>
      </c>
      <c r="D436" s="52">
        <v>6000000</v>
      </c>
      <c r="F436" s="49" t="s">
        <v>572</v>
      </c>
      <c r="G436" s="52">
        <v>6000000</v>
      </c>
      <c r="H436" s="52">
        <f t="shared" si="6"/>
        <v>0</v>
      </c>
    </row>
    <row r="437" spans="1:8" x14ac:dyDescent="0.3">
      <c r="A437" s="50" t="s">
        <v>584</v>
      </c>
      <c r="B437" s="52">
        <v>4000000</v>
      </c>
      <c r="C437" s="52">
        <v>0</v>
      </c>
      <c r="D437" s="52">
        <v>4000000</v>
      </c>
      <c r="F437" s="49" t="s">
        <v>584</v>
      </c>
      <c r="G437" s="52">
        <v>4000000</v>
      </c>
      <c r="H437" s="52">
        <f t="shared" si="6"/>
        <v>0</v>
      </c>
    </row>
    <row r="438" spans="1:8" x14ac:dyDescent="0.3">
      <c r="A438" s="49" t="s">
        <v>48</v>
      </c>
      <c r="B438" s="52">
        <v>32120000</v>
      </c>
      <c r="C438" s="52">
        <v>0</v>
      </c>
      <c r="D438" s="52">
        <v>32120000</v>
      </c>
      <c r="F438" s="147" t="s">
        <v>48</v>
      </c>
      <c r="G438" s="144">
        <v>32120000</v>
      </c>
      <c r="H438" s="52">
        <f t="shared" si="6"/>
        <v>0</v>
      </c>
    </row>
    <row r="439" spans="1:8" x14ac:dyDescent="0.3">
      <c r="A439" s="50" t="s">
        <v>1254</v>
      </c>
      <c r="B439" s="52">
        <v>32120000</v>
      </c>
      <c r="C439" s="52">
        <v>0</v>
      </c>
      <c r="D439" s="52">
        <v>32120000</v>
      </c>
      <c r="F439" s="49" t="s">
        <v>1254</v>
      </c>
      <c r="G439" s="52">
        <v>32120000</v>
      </c>
      <c r="H439" s="52">
        <f t="shared" si="6"/>
        <v>0</v>
      </c>
    </row>
    <row r="440" spans="1:8" x14ac:dyDescent="0.3">
      <c r="A440" s="49" t="s">
        <v>73</v>
      </c>
      <c r="B440" s="52">
        <v>1200000</v>
      </c>
      <c r="C440" s="52">
        <v>0</v>
      </c>
      <c r="D440" s="52">
        <v>1200000</v>
      </c>
      <c r="F440" s="147" t="s">
        <v>73</v>
      </c>
      <c r="G440" s="144">
        <v>1200000</v>
      </c>
      <c r="H440" s="52">
        <f t="shared" si="6"/>
        <v>0</v>
      </c>
    </row>
    <row r="441" spans="1:8" x14ac:dyDescent="0.3">
      <c r="A441" s="50" t="s">
        <v>527</v>
      </c>
      <c r="B441" s="52">
        <v>1200000</v>
      </c>
      <c r="C441" s="52">
        <v>0</v>
      </c>
      <c r="D441" s="52">
        <v>1200000</v>
      </c>
      <c r="F441" s="49" t="s">
        <v>527</v>
      </c>
      <c r="G441" s="52">
        <v>1200000</v>
      </c>
      <c r="H441" s="52">
        <f t="shared" si="6"/>
        <v>0</v>
      </c>
    </row>
    <row r="442" spans="1:8" x14ac:dyDescent="0.3">
      <c r="A442" s="48" t="s">
        <v>399</v>
      </c>
      <c r="B442" s="52">
        <v>70870000</v>
      </c>
      <c r="C442" s="52">
        <v>0</v>
      </c>
      <c r="D442" s="52">
        <v>70870000</v>
      </c>
      <c r="F442" s="47" t="s">
        <v>399</v>
      </c>
      <c r="G442" s="52">
        <v>70870000</v>
      </c>
      <c r="H442" s="52">
        <f t="shared" si="6"/>
        <v>0</v>
      </c>
    </row>
    <row r="443" spans="1:8" x14ac:dyDescent="0.3">
      <c r="A443" s="49" t="s">
        <v>43</v>
      </c>
      <c r="B443" s="52">
        <v>28750000</v>
      </c>
      <c r="C443" s="52">
        <v>0</v>
      </c>
      <c r="D443" s="52">
        <v>28750000</v>
      </c>
      <c r="F443" s="147" t="s">
        <v>43</v>
      </c>
      <c r="G443" s="144">
        <v>28750000</v>
      </c>
      <c r="H443" s="52">
        <f t="shared" si="6"/>
        <v>0</v>
      </c>
    </row>
    <row r="444" spans="1:8" x14ac:dyDescent="0.3">
      <c r="A444" s="50" t="s">
        <v>582</v>
      </c>
      <c r="B444" s="52">
        <v>3750000</v>
      </c>
      <c r="C444" s="52">
        <v>0</v>
      </c>
      <c r="D444" s="52">
        <v>3750000</v>
      </c>
      <c r="F444" s="49" t="s">
        <v>582</v>
      </c>
      <c r="G444" s="52">
        <v>3750000</v>
      </c>
      <c r="H444" s="52">
        <f t="shared" si="6"/>
        <v>0</v>
      </c>
    </row>
    <row r="445" spans="1:8" x14ac:dyDescent="0.3">
      <c r="A445" s="50" t="s">
        <v>1255</v>
      </c>
      <c r="B445" s="52">
        <v>9000000</v>
      </c>
      <c r="C445" s="52">
        <v>0</v>
      </c>
      <c r="D445" s="52">
        <v>9000000</v>
      </c>
      <c r="F445" s="49" t="s">
        <v>1255</v>
      </c>
      <c r="G445" s="52">
        <v>9000000</v>
      </c>
      <c r="H445" s="52">
        <f t="shared" si="6"/>
        <v>0</v>
      </c>
    </row>
    <row r="446" spans="1:8" x14ac:dyDescent="0.3">
      <c r="A446" s="50" t="s">
        <v>1256</v>
      </c>
      <c r="B446" s="52">
        <v>6000000</v>
      </c>
      <c r="C446" s="52">
        <v>0</v>
      </c>
      <c r="D446" s="52">
        <v>6000000</v>
      </c>
      <c r="F446" s="49" t="s">
        <v>1256</v>
      </c>
      <c r="G446" s="52">
        <v>6000000</v>
      </c>
      <c r="H446" s="52">
        <f t="shared" si="6"/>
        <v>0</v>
      </c>
    </row>
    <row r="447" spans="1:8" x14ac:dyDescent="0.3">
      <c r="A447" s="50" t="s">
        <v>488</v>
      </c>
      <c r="B447" s="52">
        <v>6000000</v>
      </c>
      <c r="C447" s="52">
        <v>0</v>
      </c>
      <c r="D447" s="52">
        <v>6000000</v>
      </c>
      <c r="F447" s="49" t="s">
        <v>488</v>
      </c>
      <c r="G447" s="52">
        <v>6000000</v>
      </c>
      <c r="H447" s="52">
        <f t="shared" si="6"/>
        <v>0</v>
      </c>
    </row>
    <row r="448" spans="1:8" x14ac:dyDescent="0.3">
      <c r="A448" s="50" t="s">
        <v>1205</v>
      </c>
      <c r="B448" s="52">
        <v>4000000</v>
      </c>
      <c r="C448" s="52">
        <v>0</v>
      </c>
      <c r="D448" s="52">
        <v>4000000</v>
      </c>
      <c r="F448" s="49" t="s">
        <v>1205</v>
      </c>
      <c r="G448" s="52">
        <v>4000000</v>
      </c>
      <c r="H448" s="52">
        <f t="shared" si="6"/>
        <v>0</v>
      </c>
    </row>
    <row r="449" spans="1:8" x14ac:dyDescent="0.3">
      <c r="A449" s="49" t="s">
        <v>48</v>
      </c>
      <c r="B449" s="52">
        <v>40320000</v>
      </c>
      <c r="C449" s="52">
        <v>0</v>
      </c>
      <c r="D449" s="52">
        <v>40320000</v>
      </c>
      <c r="F449" s="147" t="s">
        <v>48</v>
      </c>
      <c r="G449" s="144">
        <v>40320000</v>
      </c>
      <c r="H449" s="52">
        <f t="shared" si="6"/>
        <v>0</v>
      </c>
    </row>
    <row r="450" spans="1:8" ht="28.8" x14ac:dyDescent="0.3">
      <c r="A450" s="50" t="s">
        <v>1257</v>
      </c>
      <c r="B450" s="52">
        <v>40320000</v>
      </c>
      <c r="C450" s="52">
        <v>0</v>
      </c>
      <c r="D450" s="52">
        <v>40320000</v>
      </c>
      <c r="F450" s="49" t="s">
        <v>1257</v>
      </c>
      <c r="G450" s="52">
        <v>40320000</v>
      </c>
      <c r="H450" s="52">
        <f t="shared" si="6"/>
        <v>0</v>
      </c>
    </row>
    <row r="451" spans="1:8" x14ac:dyDescent="0.3">
      <c r="A451" s="49" t="s">
        <v>73</v>
      </c>
      <c r="B451" s="52">
        <v>1800000</v>
      </c>
      <c r="C451" s="52">
        <v>0</v>
      </c>
      <c r="D451" s="52">
        <v>1800000</v>
      </c>
      <c r="F451" s="147" t="s">
        <v>73</v>
      </c>
      <c r="G451" s="144">
        <v>1800000</v>
      </c>
      <c r="H451" s="52">
        <f t="shared" si="6"/>
        <v>0</v>
      </c>
    </row>
    <row r="452" spans="1:8" x14ac:dyDescent="0.3">
      <c r="A452" s="50" t="s">
        <v>527</v>
      </c>
      <c r="B452" s="52">
        <v>1800000</v>
      </c>
      <c r="C452" s="52">
        <v>0</v>
      </c>
      <c r="D452" s="52">
        <v>1800000</v>
      </c>
      <c r="F452" s="49" t="s">
        <v>527</v>
      </c>
      <c r="G452" s="52">
        <v>1800000</v>
      </c>
      <c r="H452" s="52">
        <f t="shared" ref="H452:H515" si="7">D452-G452</f>
        <v>0</v>
      </c>
    </row>
    <row r="453" spans="1:8" x14ac:dyDescent="0.3">
      <c r="A453" s="48" t="s">
        <v>400</v>
      </c>
      <c r="B453" s="52">
        <v>51379000</v>
      </c>
      <c r="C453" s="52">
        <v>0</v>
      </c>
      <c r="D453" s="52">
        <v>51379000</v>
      </c>
      <c r="F453" s="47" t="s">
        <v>400</v>
      </c>
      <c r="G453" s="52">
        <v>51379000</v>
      </c>
      <c r="H453" s="52">
        <f t="shared" si="7"/>
        <v>0</v>
      </c>
    </row>
    <row r="454" spans="1:8" x14ac:dyDescent="0.3">
      <c r="A454" s="49" t="s">
        <v>43</v>
      </c>
      <c r="B454" s="52">
        <v>28500000</v>
      </c>
      <c r="C454" s="52">
        <v>0</v>
      </c>
      <c r="D454" s="52">
        <v>28500000</v>
      </c>
      <c r="F454" s="147" t="s">
        <v>43</v>
      </c>
      <c r="G454" s="144">
        <v>28500000</v>
      </c>
      <c r="H454" s="52">
        <f t="shared" si="7"/>
        <v>0</v>
      </c>
    </row>
    <row r="455" spans="1:8" x14ac:dyDescent="0.3">
      <c r="A455" s="50" t="s">
        <v>582</v>
      </c>
      <c r="B455" s="52">
        <v>4500000</v>
      </c>
      <c r="C455" s="52">
        <v>0</v>
      </c>
      <c r="D455" s="52">
        <v>4500000</v>
      </c>
      <c r="F455" s="49" t="s">
        <v>582</v>
      </c>
      <c r="G455" s="52">
        <v>4500000</v>
      </c>
      <c r="H455" s="52">
        <f t="shared" si="7"/>
        <v>0</v>
      </c>
    </row>
    <row r="456" spans="1:8" x14ac:dyDescent="0.3">
      <c r="A456" s="50" t="s">
        <v>1258</v>
      </c>
      <c r="B456" s="52">
        <v>9000000</v>
      </c>
      <c r="C456" s="52">
        <v>0</v>
      </c>
      <c r="D456" s="52">
        <v>9000000</v>
      </c>
      <c r="F456" s="49" t="s">
        <v>1258</v>
      </c>
      <c r="G456" s="52">
        <v>9000000</v>
      </c>
      <c r="H456" s="52">
        <f t="shared" si="7"/>
        <v>0</v>
      </c>
    </row>
    <row r="457" spans="1:8" x14ac:dyDescent="0.3">
      <c r="A457" s="50" t="s">
        <v>572</v>
      </c>
      <c r="B457" s="52">
        <v>9000000</v>
      </c>
      <c r="C457" s="52">
        <v>0</v>
      </c>
      <c r="D457" s="52">
        <v>9000000</v>
      </c>
      <c r="F457" s="49" t="s">
        <v>572</v>
      </c>
      <c r="G457" s="52">
        <v>9000000</v>
      </c>
      <c r="H457" s="52">
        <f t="shared" si="7"/>
        <v>0</v>
      </c>
    </row>
    <row r="458" spans="1:8" x14ac:dyDescent="0.3">
      <c r="A458" s="50" t="s">
        <v>584</v>
      </c>
      <c r="B458" s="52">
        <v>6000000</v>
      </c>
      <c r="C458" s="52">
        <v>0</v>
      </c>
      <c r="D458" s="52">
        <v>6000000</v>
      </c>
      <c r="F458" s="49" t="s">
        <v>584</v>
      </c>
      <c r="G458" s="52">
        <v>6000000</v>
      </c>
      <c r="H458" s="52">
        <f t="shared" si="7"/>
        <v>0</v>
      </c>
    </row>
    <row r="459" spans="1:8" x14ac:dyDescent="0.3">
      <c r="A459" s="49" t="s">
        <v>48</v>
      </c>
      <c r="B459" s="52">
        <v>21379000</v>
      </c>
      <c r="C459" s="52">
        <v>0</v>
      </c>
      <c r="D459" s="52">
        <v>21379000</v>
      </c>
      <c r="F459" s="147" t="s">
        <v>48</v>
      </c>
      <c r="G459" s="144">
        <v>21379000</v>
      </c>
      <c r="H459" s="52">
        <f t="shared" si="7"/>
        <v>0</v>
      </c>
    </row>
    <row r="460" spans="1:8" x14ac:dyDescent="0.3">
      <c r="A460" s="50" t="s">
        <v>1259</v>
      </c>
      <c r="B460" s="52">
        <v>21379000</v>
      </c>
      <c r="C460" s="52">
        <v>0</v>
      </c>
      <c r="D460" s="52">
        <v>21379000</v>
      </c>
      <c r="F460" s="49" t="s">
        <v>1259</v>
      </c>
      <c r="G460" s="52">
        <v>21379000</v>
      </c>
      <c r="H460" s="52">
        <f t="shared" si="7"/>
        <v>0</v>
      </c>
    </row>
    <row r="461" spans="1:8" x14ac:dyDescent="0.3">
      <c r="A461" s="49" t="s">
        <v>73</v>
      </c>
      <c r="B461" s="52">
        <v>1500000</v>
      </c>
      <c r="C461" s="52">
        <v>0</v>
      </c>
      <c r="D461" s="52">
        <v>1500000</v>
      </c>
      <c r="F461" s="147" t="s">
        <v>73</v>
      </c>
      <c r="G461" s="144">
        <v>1500000</v>
      </c>
      <c r="H461" s="52">
        <f t="shared" si="7"/>
        <v>0</v>
      </c>
    </row>
    <row r="462" spans="1:8" x14ac:dyDescent="0.3">
      <c r="A462" s="50" t="s">
        <v>527</v>
      </c>
      <c r="B462" s="52">
        <v>1500000</v>
      </c>
      <c r="C462" s="52">
        <v>0</v>
      </c>
      <c r="D462" s="52">
        <v>1500000</v>
      </c>
      <c r="F462" s="49" t="s">
        <v>527</v>
      </c>
      <c r="G462" s="52">
        <v>1500000</v>
      </c>
      <c r="H462" s="52">
        <f t="shared" si="7"/>
        <v>0</v>
      </c>
    </row>
    <row r="463" spans="1:8" x14ac:dyDescent="0.3">
      <c r="A463" s="48" t="s">
        <v>401</v>
      </c>
      <c r="B463" s="52">
        <v>64553000</v>
      </c>
      <c r="C463" s="52">
        <v>0</v>
      </c>
      <c r="D463" s="52">
        <v>64553000</v>
      </c>
      <c r="F463" s="47" t="s">
        <v>401</v>
      </c>
      <c r="G463" s="52">
        <v>64553000</v>
      </c>
      <c r="H463" s="52">
        <f t="shared" si="7"/>
        <v>0</v>
      </c>
    </row>
    <row r="464" spans="1:8" x14ac:dyDescent="0.3">
      <c r="A464" s="49" t="s">
        <v>43</v>
      </c>
      <c r="B464" s="52">
        <v>27750000</v>
      </c>
      <c r="C464" s="52">
        <v>0</v>
      </c>
      <c r="D464" s="52">
        <v>27750000</v>
      </c>
      <c r="F464" s="147" t="s">
        <v>43</v>
      </c>
      <c r="G464" s="144">
        <v>27750000</v>
      </c>
      <c r="H464" s="52">
        <f t="shared" si="7"/>
        <v>0</v>
      </c>
    </row>
    <row r="465" spans="1:8" x14ac:dyDescent="0.3">
      <c r="A465" s="50" t="s">
        <v>582</v>
      </c>
      <c r="B465" s="52">
        <v>3750000</v>
      </c>
      <c r="C465" s="52">
        <v>0</v>
      </c>
      <c r="D465" s="52">
        <v>3750000</v>
      </c>
      <c r="F465" s="49" t="s">
        <v>582</v>
      </c>
      <c r="G465" s="52">
        <v>3750000</v>
      </c>
      <c r="H465" s="52">
        <f t="shared" si="7"/>
        <v>0</v>
      </c>
    </row>
    <row r="466" spans="1:8" x14ac:dyDescent="0.3">
      <c r="A466" s="50" t="s">
        <v>1258</v>
      </c>
      <c r="B466" s="52">
        <v>9000000</v>
      </c>
      <c r="C466" s="52">
        <v>0</v>
      </c>
      <c r="D466" s="52">
        <v>9000000</v>
      </c>
      <c r="F466" s="49" t="s">
        <v>1258</v>
      </c>
      <c r="G466" s="52">
        <v>9000000</v>
      </c>
      <c r="H466" s="52">
        <f t="shared" si="7"/>
        <v>0</v>
      </c>
    </row>
    <row r="467" spans="1:8" x14ac:dyDescent="0.3">
      <c r="A467" s="50" t="s">
        <v>572</v>
      </c>
      <c r="B467" s="52">
        <v>9000000</v>
      </c>
      <c r="C467" s="52">
        <v>0</v>
      </c>
      <c r="D467" s="52">
        <v>9000000</v>
      </c>
      <c r="F467" s="49" t="s">
        <v>572</v>
      </c>
      <c r="G467" s="52">
        <v>9000000</v>
      </c>
      <c r="H467" s="52">
        <f t="shared" si="7"/>
        <v>0</v>
      </c>
    </row>
    <row r="468" spans="1:8" x14ac:dyDescent="0.3">
      <c r="A468" s="50" t="s">
        <v>584</v>
      </c>
      <c r="B468" s="52">
        <v>6000000</v>
      </c>
      <c r="C468" s="52">
        <v>0</v>
      </c>
      <c r="D468" s="52">
        <v>6000000</v>
      </c>
      <c r="F468" s="49" t="s">
        <v>584</v>
      </c>
      <c r="G468" s="52">
        <v>6000000</v>
      </c>
      <c r="H468" s="52">
        <f t="shared" si="7"/>
        <v>0</v>
      </c>
    </row>
    <row r="469" spans="1:8" x14ac:dyDescent="0.3">
      <c r="A469" s="49" t="s">
        <v>48</v>
      </c>
      <c r="B469" s="52">
        <v>35003000</v>
      </c>
      <c r="C469" s="52">
        <v>0</v>
      </c>
      <c r="D469" s="52">
        <v>35003000</v>
      </c>
      <c r="F469" s="147" t="s">
        <v>48</v>
      </c>
      <c r="G469" s="144">
        <v>35003000</v>
      </c>
      <c r="H469" s="52">
        <f t="shared" si="7"/>
        <v>0</v>
      </c>
    </row>
    <row r="470" spans="1:8" x14ac:dyDescent="0.3">
      <c r="A470" s="50" t="s">
        <v>1260</v>
      </c>
      <c r="B470" s="52">
        <v>35003000</v>
      </c>
      <c r="C470" s="52">
        <v>0</v>
      </c>
      <c r="D470" s="52">
        <v>35003000</v>
      </c>
      <c r="F470" s="49" t="s">
        <v>1260</v>
      </c>
      <c r="G470" s="52">
        <v>35003000</v>
      </c>
      <c r="H470" s="52">
        <f t="shared" si="7"/>
        <v>0</v>
      </c>
    </row>
    <row r="471" spans="1:8" x14ac:dyDescent="0.3">
      <c r="A471" s="49" t="s">
        <v>73</v>
      </c>
      <c r="B471" s="52">
        <v>1800000</v>
      </c>
      <c r="C471" s="52">
        <v>0</v>
      </c>
      <c r="D471" s="52">
        <v>1800000</v>
      </c>
      <c r="F471" s="147" t="s">
        <v>73</v>
      </c>
      <c r="G471" s="144">
        <v>1800000</v>
      </c>
      <c r="H471" s="52">
        <f t="shared" si="7"/>
        <v>0</v>
      </c>
    </row>
    <row r="472" spans="1:8" x14ac:dyDescent="0.3">
      <c r="A472" s="50" t="s">
        <v>527</v>
      </c>
      <c r="B472" s="52">
        <v>1800000</v>
      </c>
      <c r="C472" s="52">
        <v>0</v>
      </c>
      <c r="D472" s="52">
        <v>1800000</v>
      </c>
      <c r="F472" s="49" t="s">
        <v>527</v>
      </c>
      <c r="G472" s="52">
        <v>1800000</v>
      </c>
      <c r="H472" s="52">
        <f t="shared" si="7"/>
        <v>0</v>
      </c>
    </row>
    <row r="473" spans="1:8" x14ac:dyDescent="0.3">
      <c r="A473" s="48" t="s">
        <v>402</v>
      </c>
      <c r="B473" s="52">
        <v>150000000</v>
      </c>
      <c r="C473" s="52">
        <v>0</v>
      </c>
      <c r="D473" s="52">
        <v>150000000</v>
      </c>
      <c r="F473" s="47" t="s">
        <v>402</v>
      </c>
      <c r="G473" s="52">
        <v>150000000</v>
      </c>
      <c r="H473" s="52">
        <f t="shared" si="7"/>
        <v>0</v>
      </c>
    </row>
    <row r="474" spans="1:8" x14ac:dyDescent="0.3">
      <c r="A474" s="49" t="s">
        <v>43</v>
      </c>
      <c r="B474" s="52">
        <v>13000000</v>
      </c>
      <c r="C474" s="52">
        <v>0</v>
      </c>
      <c r="D474" s="52">
        <v>13000000</v>
      </c>
      <c r="F474" s="147" t="s">
        <v>43</v>
      </c>
      <c r="G474" s="144">
        <v>13000000</v>
      </c>
      <c r="H474" s="52">
        <f t="shared" si="7"/>
        <v>0</v>
      </c>
    </row>
    <row r="475" spans="1:8" x14ac:dyDescent="0.3">
      <c r="A475" s="50" t="s">
        <v>582</v>
      </c>
      <c r="B475" s="52">
        <v>9000000</v>
      </c>
      <c r="C475" s="52">
        <v>0</v>
      </c>
      <c r="D475" s="52">
        <v>9000000</v>
      </c>
      <c r="F475" s="49" t="s">
        <v>582</v>
      </c>
      <c r="G475" s="52">
        <v>9000000</v>
      </c>
      <c r="H475" s="52">
        <f t="shared" si="7"/>
        <v>0</v>
      </c>
    </row>
    <row r="476" spans="1:8" x14ac:dyDescent="0.3">
      <c r="A476" s="50" t="s">
        <v>1258</v>
      </c>
      <c r="B476" s="52">
        <v>1500000</v>
      </c>
      <c r="C476" s="52">
        <v>0</v>
      </c>
      <c r="D476" s="52">
        <v>1500000</v>
      </c>
      <c r="F476" s="49" t="s">
        <v>1258</v>
      </c>
      <c r="G476" s="52">
        <v>1500000</v>
      </c>
      <c r="H476" s="52">
        <f t="shared" si="7"/>
        <v>0</v>
      </c>
    </row>
    <row r="477" spans="1:8" x14ac:dyDescent="0.3">
      <c r="A477" s="50" t="s">
        <v>572</v>
      </c>
      <c r="B477" s="52">
        <v>1500000</v>
      </c>
      <c r="C477" s="52">
        <v>0</v>
      </c>
      <c r="D477" s="52">
        <v>1500000</v>
      </c>
      <c r="F477" s="49" t="s">
        <v>572</v>
      </c>
      <c r="G477" s="52">
        <v>1500000</v>
      </c>
      <c r="H477" s="52">
        <f t="shared" si="7"/>
        <v>0</v>
      </c>
    </row>
    <row r="478" spans="1:8" x14ac:dyDescent="0.3">
      <c r="A478" s="50" t="s">
        <v>584</v>
      </c>
      <c r="B478" s="52">
        <v>1000000</v>
      </c>
      <c r="C478" s="52">
        <v>0</v>
      </c>
      <c r="D478" s="52">
        <v>1000000</v>
      </c>
      <c r="F478" s="49" t="s">
        <v>584</v>
      </c>
      <c r="G478" s="52">
        <v>1000000</v>
      </c>
      <c r="H478" s="52">
        <f t="shared" si="7"/>
        <v>0</v>
      </c>
    </row>
    <row r="479" spans="1:8" x14ac:dyDescent="0.3">
      <c r="A479" s="49" t="s">
        <v>46</v>
      </c>
      <c r="B479" s="52">
        <v>10000000</v>
      </c>
      <c r="C479" s="52">
        <v>0</v>
      </c>
      <c r="D479" s="52">
        <v>10000000</v>
      </c>
      <c r="F479" s="147" t="s">
        <v>46</v>
      </c>
      <c r="G479" s="144">
        <v>10000000</v>
      </c>
      <c r="H479" s="52">
        <f t="shared" si="7"/>
        <v>0</v>
      </c>
    </row>
    <row r="480" spans="1:8" x14ac:dyDescent="0.3">
      <c r="A480" s="50" t="s">
        <v>585</v>
      </c>
      <c r="B480" s="52">
        <v>10000000</v>
      </c>
      <c r="C480" s="52">
        <v>0</v>
      </c>
      <c r="D480" s="52">
        <v>10000000</v>
      </c>
      <c r="F480" s="49" t="s">
        <v>585</v>
      </c>
      <c r="G480" s="52">
        <v>10000000</v>
      </c>
      <c r="H480" s="52">
        <f t="shared" si="7"/>
        <v>0</v>
      </c>
    </row>
    <row r="481" spans="1:8" x14ac:dyDescent="0.3">
      <c r="A481" s="49" t="s">
        <v>48</v>
      </c>
      <c r="B481" s="52">
        <v>127000000</v>
      </c>
      <c r="C481" s="52">
        <v>0</v>
      </c>
      <c r="D481" s="52">
        <v>127000000</v>
      </c>
      <c r="F481" s="147" t="s">
        <v>48</v>
      </c>
      <c r="G481" s="144">
        <v>127000000</v>
      </c>
      <c r="H481" s="52">
        <f t="shared" si="7"/>
        <v>0</v>
      </c>
    </row>
    <row r="482" spans="1:8" x14ac:dyDescent="0.3">
      <c r="A482" s="50" t="s">
        <v>1261</v>
      </c>
      <c r="B482" s="52">
        <v>127000000</v>
      </c>
      <c r="C482" s="52">
        <v>0</v>
      </c>
      <c r="D482" s="52">
        <v>127000000</v>
      </c>
      <c r="F482" s="49" t="s">
        <v>1261</v>
      </c>
      <c r="G482" s="52">
        <v>127000000</v>
      </c>
      <c r="H482" s="52">
        <f t="shared" si="7"/>
        <v>0</v>
      </c>
    </row>
    <row r="483" spans="1:8" x14ac:dyDescent="0.3">
      <c r="A483" s="48" t="s">
        <v>403</v>
      </c>
      <c r="B483" s="52">
        <v>78803000</v>
      </c>
      <c r="C483" s="52">
        <v>0</v>
      </c>
      <c r="D483" s="52">
        <v>78803000</v>
      </c>
      <c r="F483" s="47" t="s">
        <v>403</v>
      </c>
      <c r="G483" s="52">
        <v>78803000</v>
      </c>
      <c r="H483" s="52">
        <f t="shared" si="7"/>
        <v>0</v>
      </c>
    </row>
    <row r="484" spans="1:8" x14ac:dyDescent="0.3">
      <c r="A484" s="49" t="s">
        <v>43</v>
      </c>
      <c r="B484" s="52">
        <v>15500000</v>
      </c>
      <c r="C484" s="52">
        <v>0</v>
      </c>
      <c r="D484" s="52">
        <v>15500000</v>
      </c>
      <c r="F484" s="147" t="s">
        <v>43</v>
      </c>
      <c r="G484" s="144">
        <v>15500000</v>
      </c>
      <c r="H484" s="52">
        <f t="shared" si="7"/>
        <v>0</v>
      </c>
    </row>
    <row r="485" spans="1:8" x14ac:dyDescent="0.3">
      <c r="A485" s="50" t="s">
        <v>582</v>
      </c>
      <c r="B485" s="52">
        <v>7500000</v>
      </c>
      <c r="C485" s="52">
        <v>0</v>
      </c>
      <c r="D485" s="52">
        <v>7500000</v>
      </c>
      <c r="F485" s="49" t="s">
        <v>582</v>
      </c>
      <c r="G485" s="52">
        <v>7500000</v>
      </c>
      <c r="H485" s="52">
        <f t="shared" si="7"/>
        <v>0</v>
      </c>
    </row>
    <row r="486" spans="1:8" x14ac:dyDescent="0.3">
      <c r="A486" s="50" t="s">
        <v>1258</v>
      </c>
      <c r="B486" s="52">
        <v>3000000</v>
      </c>
      <c r="C486" s="52">
        <v>0</v>
      </c>
      <c r="D486" s="52">
        <v>3000000</v>
      </c>
      <c r="F486" s="49" t="s">
        <v>1258</v>
      </c>
      <c r="G486" s="52">
        <v>3000000</v>
      </c>
      <c r="H486" s="52">
        <f t="shared" si="7"/>
        <v>0</v>
      </c>
    </row>
    <row r="487" spans="1:8" x14ac:dyDescent="0.3">
      <c r="A487" s="50" t="s">
        <v>572</v>
      </c>
      <c r="B487" s="52">
        <v>3000000</v>
      </c>
      <c r="C487" s="52">
        <v>0</v>
      </c>
      <c r="D487" s="52">
        <v>3000000</v>
      </c>
      <c r="F487" s="49" t="s">
        <v>572</v>
      </c>
      <c r="G487" s="52">
        <v>3000000</v>
      </c>
      <c r="H487" s="52">
        <f t="shared" si="7"/>
        <v>0</v>
      </c>
    </row>
    <row r="488" spans="1:8" x14ac:dyDescent="0.3">
      <c r="A488" s="50" t="s">
        <v>584</v>
      </c>
      <c r="B488" s="52">
        <v>2000000</v>
      </c>
      <c r="C488" s="52">
        <v>0</v>
      </c>
      <c r="D488" s="52">
        <v>2000000</v>
      </c>
      <c r="F488" s="49" t="s">
        <v>584</v>
      </c>
      <c r="G488" s="52">
        <v>2000000</v>
      </c>
      <c r="H488" s="52">
        <f t="shared" si="7"/>
        <v>0</v>
      </c>
    </row>
    <row r="489" spans="1:8" x14ac:dyDescent="0.3">
      <c r="A489" s="49" t="s">
        <v>46</v>
      </c>
      <c r="B489" s="52">
        <v>20000000</v>
      </c>
      <c r="C489" s="52">
        <v>0</v>
      </c>
      <c r="D489" s="52">
        <v>20000000</v>
      </c>
      <c r="F489" s="147" t="s">
        <v>46</v>
      </c>
      <c r="G489" s="144">
        <v>20000000</v>
      </c>
      <c r="H489" s="52">
        <f t="shared" si="7"/>
        <v>0</v>
      </c>
    </row>
    <row r="490" spans="1:8" x14ac:dyDescent="0.3">
      <c r="A490" s="50" t="s">
        <v>585</v>
      </c>
      <c r="B490" s="52">
        <v>20000000</v>
      </c>
      <c r="C490" s="52">
        <v>0</v>
      </c>
      <c r="D490" s="52">
        <v>20000000</v>
      </c>
      <c r="F490" s="49" t="s">
        <v>585</v>
      </c>
      <c r="G490" s="52">
        <v>20000000</v>
      </c>
      <c r="H490" s="52">
        <f t="shared" si="7"/>
        <v>0</v>
      </c>
    </row>
    <row r="491" spans="1:8" x14ac:dyDescent="0.3">
      <c r="A491" s="49" t="s">
        <v>48</v>
      </c>
      <c r="B491" s="52">
        <v>43303000</v>
      </c>
      <c r="C491" s="52">
        <v>0</v>
      </c>
      <c r="D491" s="52">
        <v>43303000</v>
      </c>
      <c r="F491" s="147" t="s">
        <v>48</v>
      </c>
      <c r="G491" s="144">
        <v>43303000</v>
      </c>
      <c r="H491" s="52">
        <f t="shared" si="7"/>
        <v>0</v>
      </c>
    </row>
    <row r="492" spans="1:8" x14ac:dyDescent="0.3">
      <c r="A492" s="50" t="s">
        <v>1262</v>
      </c>
      <c r="B492" s="52">
        <v>43303000</v>
      </c>
      <c r="C492" s="52">
        <v>0</v>
      </c>
      <c r="D492" s="52">
        <v>43303000</v>
      </c>
      <c r="F492" s="49" t="s">
        <v>1262</v>
      </c>
      <c r="G492" s="52">
        <v>43303000</v>
      </c>
      <c r="H492" s="52">
        <f t="shared" si="7"/>
        <v>0</v>
      </c>
    </row>
    <row r="493" spans="1:8" x14ac:dyDescent="0.3">
      <c r="A493" s="44" t="s">
        <v>417</v>
      </c>
      <c r="B493" s="52">
        <v>8500000000</v>
      </c>
      <c r="C493" s="52">
        <v>0</v>
      </c>
      <c r="D493" s="52">
        <v>8500000000</v>
      </c>
      <c r="F493" s="43" t="s">
        <v>417</v>
      </c>
      <c r="G493" s="52">
        <v>8500000000</v>
      </c>
      <c r="H493" s="52">
        <f t="shared" si="7"/>
        <v>0</v>
      </c>
    </row>
    <row r="494" spans="1:8" x14ac:dyDescent="0.3">
      <c r="A494" s="45" t="s">
        <v>418</v>
      </c>
      <c r="B494" s="52">
        <v>8500000000</v>
      </c>
      <c r="C494" s="52">
        <v>0</v>
      </c>
      <c r="D494" s="52">
        <v>8500000000</v>
      </c>
      <c r="F494" s="145" t="s">
        <v>418</v>
      </c>
      <c r="G494" s="144">
        <v>8500000000</v>
      </c>
      <c r="H494" s="52">
        <f t="shared" si="7"/>
        <v>0</v>
      </c>
    </row>
    <row r="495" spans="1:8" x14ac:dyDescent="0.3">
      <c r="A495" s="46" t="s">
        <v>481</v>
      </c>
      <c r="B495" s="52">
        <v>8500000000</v>
      </c>
      <c r="C495" s="52">
        <v>0</v>
      </c>
      <c r="D495" s="52">
        <v>8500000000</v>
      </c>
      <c r="F495" s="45" t="s">
        <v>481</v>
      </c>
      <c r="G495" s="52">
        <v>8500000000</v>
      </c>
      <c r="H495" s="52">
        <f t="shared" si="7"/>
        <v>0</v>
      </c>
    </row>
    <row r="496" spans="1:8" x14ac:dyDescent="0.3">
      <c r="A496" s="47" t="s">
        <v>421</v>
      </c>
      <c r="B496" s="52">
        <v>8408830000</v>
      </c>
      <c r="C496" s="52">
        <v>0</v>
      </c>
      <c r="D496" s="52">
        <v>8408830000</v>
      </c>
      <c r="F496" s="146" t="s">
        <v>421</v>
      </c>
      <c r="G496" s="144">
        <v>8408830000</v>
      </c>
      <c r="H496" s="52">
        <f t="shared" si="7"/>
        <v>0</v>
      </c>
    </row>
    <row r="497" spans="1:8" x14ac:dyDescent="0.3">
      <c r="A497" s="48" t="s">
        <v>422</v>
      </c>
      <c r="B497" s="52">
        <v>2523377000</v>
      </c>
      <c r="C497" s="52">
        <v>0</v>
      </c>
      <c r="D497" s="52">
        <v>2523377000</v>
      </c>
      <c r="F497" s="47" t="s">
        <v>422</v>
      </c>
      <c r="G497" s="52">
        <v>2523377000</v>
      </c>
      <c r="H497" s="52">
        <f t="shared" si="7"/>
        <v>0</v>
      </c>
    </row>
    <row r="498" spans="1:8" x14ac:dyDescent="0.3">
      <c r="A498" s="49" t="s">
        <v>43</v>
      </c>
      <c r="B498" s="52">
        <v>129600000</v>
      </c>
      <c r="C498" s="52">
        <v>0</v>
      </c>
      <c r="D498" s="52">
        <v>129600000</v>
      </c>
      <c r="F498" s="147" t="s">
        <v>43</v>
      </c>
      <c r="G498" s="144">
        <v>129600000</v>
      </c>
      <c r="H498" s="52">
        <f t="shared" si="7"/>
        <v>0</v>
      </c>
    </row>
    <row r="499" spans="1:8" x14ac:dyDescent="0.3">
      <c r="A499" s="50" t="s">
        <v>582</v>
      </c>
      <c r="B499" s="52">
        <v>28000000</v>
      </c>
      <c r="C499" s="52">
        <v>0</v>
      </c>
      <c r="D499" s="52">
        <v>28000000</v>
      </c>
      <c r="F499" s="49" t="s">
        <v>582</v>
      </c>
      <c r="G499" s="52">
        <v>28000000</v>
      </c>
      <c r="H499" s="52">
        <f t="shared" si="7"/>
        <v>0</v>
      </c>
    </row>
    <row r="500" spans="1:8" x14ac:dyDescent="0.3">
      <c r="A500" s="50" t="s">
        <v>583</v>
      </c>
      <c r="B500" s="52">
        <v>12000000</v>
      </c>
      <c r="C500" s="52">
        <v>0</v>
      </c>
      <c r="D500" s="52">
        <v>12000000</v>
      </c>
      <c r="F500" s="49" t="s">
        <v>583</v>
      </c>
      <c r="G500" s="52">
        <v>12000000</v>
      </c>
      <c r="H500" s="52">
        <f t="shared" si="7"/>
        <v>0</v>
      </c>
    </row>
    <row r="501" spans="1:8" x14ac:dyDescent="0.3">
      <c r="A501" s="50" t="s">
        <v>572</v>
      </c>
      <c r="B501" s="52">
        <v>12000000</v>
      </c>
      <c r="C501" s="52">
        <v>0</v>
      </c>
      <c r="D501" s="52">
        <v>12000000</v>
      </c>
      <c r="F501" s="49" t="s">
        <v>572</v>
      </c>
      <c r="G501" s="52">
        <v>12000000</v>
      </c>
      <c r="H501" s="52">
        <f t="shared" si="7"/>
        <v>0</v>
      </c>
    </row>
    <row r="502" spans="1:8" x14ac:dyDescent="0.3">
      <c r="A502" s="50" t="s">
        <v>584</v>
      </c>
      <c r="B502" s="52">
        <v>8000000</v>
      </c>
      <c r="C502" s="52">
        <v>0</v>
      </c>
      <c r="D502" s="52">
        <v>8000000</v>
      </c>
      <c r="F502" s="49" t="s">
        <v>584</v>
      </c>
      <c r="G502" s="52">
        <v>8000000</v>
      </c>
      <c r="H502" s="52">
        <f t="shared" si="7"/>
        <v>0</v>
      </c>
    </row>
    <row r="503" spans="1:8" x14ac:dyDescent="0.3">
      <c r="A503" s="50" t="s">
        <v>1274</v>
      </c>
      <c r="B503" s="52">
        <v>33600000</v>
      </c>
      <c r="C503" s="52">
        <v>0</v>
      </c>
      <c r="D503" s="52">
        <v>33600000</v>
      </c>
      <c r="F503" s="49" t="s">
        <v>1274</v>
      </c>
      <c r="G503" s="52">
        <v>33600000</v>
      </c>
      <c r="H503" s="52">
        <f t="shared" si="7"/>
        <v>0</v>
      </c>
    </row>
    <row r="504" spans="1:8" x14ac:dyDescent="0.3">
      <c r="A504" s="50" t="s">
        <v>1275</v>
      </c>
      <c r="B504" s="52">
        <v>36000000</v>
      </c>
      <c r="C504" s="52">
        <v>0</v>
      </c>
      <c r="D504" s="52">
        <v>36000000</v>
      </c>
      <c r="F504" s="49" t="s">
        <v>1275</v>
      </c>
      <c r="G504" s="52">
        <v>36000000</v>
      </c>
      <c r="H504" s="52">
        <f t="shared" si="7"/>
        <v>0</v>
      </c>
    </row>
    <row r="505" spans="1:8" x14ac:dyDescent="0.3">
      <c r="A505" s="49" t="s">
        <v>84</v>
      </c>
      <c r="B505" s="52">
        <v>2072227000</v>
      </c>
      <c r="C505" s="52">
        <v>0</v>
      </c>
      <c r="D505" s="52">
        <v>2072227000</v>
      </c>
      <c r="F505" s="147" t="s">
        <v>84</v>
      </c>
      <c r="G505" s="144">
        <v>2072227000</v>
      </c>
      <c r="H505" s="52">
        <f t="shared" si="7"/>
        <v>0</v>
      </c>
    </row>
    <row r="506" spans="1:8" x14ac:dyDescent="0.3">
      <c r="A506" s="50" t="s">
        <v>1276</v>
      </c>
      <c r="B506" s="52">
        <v>2071977000</v>
      </c>
      <c r="C506" s="52">
        <v>0</v>
      </c>
      <c r="D506" s="52">
        <v>2071977000</v>
      </c>
      <c r="F506" s="49" t="s">
        <v>1276</v>
      </c>
      <c r="G506" s="52">
        <v>2071977000</v>
      </c>
      <c r="H506" s="52">
        <f t="shared" si="7"/>
        <v>0</v>
      </c>
    </row>
    <row r="507" spans="1:8" x14ac:dyDescent="0.3">
      <c r="A507" s="50" t="s">
        <v>1277</v>
      </c>
      <c r="B507" s="52">
        <v>250000</v>
      </c>
      <c r="C507" s="52">
        <v>0</v>
      </c>
      <c r="D507" s="52">
        <v>250000</v>
      </c>
      <c r="F507" s="49" t="s">
        <v>1277</v>
      </c>
      <c r="G507" s="52">
        <v>250000</v>
      </c>
      <c r="H507" s="52">
        <f t="shared" si="7"/>
        <v>0</v>
      </c>
    </row>
    <row r="508" spans="1:8" x14ac:dyDescent="0.3">
      <c r="A508" s="49" t="s">
        <v>46</v>
      </c>
      <c r="B508" s="52">
        <v>10000000</v>
      </c>
      <c r="C508" s="52">
        <v>0</v>
      </c>
      <c r="D508" s="52">
        <v>10000000</v>
      </c>
      <c r="F508" s="147" t="s">
        <v>46</v>
      </c>
      <c r="G508" s="144">
        <v>10000000</v>
      </c>
      <c r="H508" s="52">
        <f t="shared" si="7"/>
        <v>0</v>
      </c>
    </row>
    <row r="509" spans="1:8" x14ac:dyDescent="0.3">
      <c r="A509" s="50" t="s">
        <v>585</v>
      </c>
      <c r="B509" s="52">
        <v>10000000</v>
      </c>
      <c r="C509" s="52">
        <v>0</v>
      </c>
      <c r="D509" s="52">
        <v>10000000</v>
      </c>
      <c r="F509" s="49" t="s">
        <v>585</v>
      </c>
      <c r="G509" s="52">
        <v>10000000</v>
      </c>
      <c r="H509" s="52">
        <f t="shared" si="7"/>
        <v>0</v>
      </c>
    </row>
    <row r="510" spans="1:8" x14ac:dyDescent="0.3">
      <c r="A510" s="49" t="s">
        <v>58</v>
      </c>
      <c r="B510" s="52">
        <v>76950000</v>
      </c>
      <c r="C510" s="52">
        <v>0</v>
      </c>
      <c r="D510" s="52">
        <v>76950000</v>
      </c>
      <c r="F510" s="147" t="s">
        <v>58</v>
      </c>
      <c r="G510" s="144">
        <v>76950000</v>
      </c>
      <c r="H510" s="52">
        <f t="shared" si="7"/>
        <v>0</v>
      </c>
    </row>
    <row r="511" spans="1:8" x14ac:dyDescent="0.3">
      <c r="A511" s="50" t="s">
        <v>1278</v>
      </c>
      <c r="B511" s="52">
        <v>76950000</v>
      </c>
      <c r="C511" s="52">
        <v>0</v>
      </c>
      <c r="D511" s="52">
        <v>76950000</v>
      </c>
      <c r="F511" s="49" t="s">
        <v>1278</v>
      </c>
      <c r="G511" s="52">
        <v>76950000</v>
      </c>
      <c r="H511" s="52">
        <f t="shared" si="7"/>
        <v>0</v>
      </c>
    </row>
    <row r="512" spans="1:8" x14ac:dyDescent="0.3">
      <c r="A512" s="49" t="s">
        <v>48</v>
      </c>
      <c r="B512" s="52">
        <v>234600000</v>
      </c>
      <c r="C512" s="52">
        <v>0</v>
      </c>
      <c r="D512" s="52">
        <v>234600000</v>
      </c>
      <c r="F512" s="147" t="s">
        <v>48</v>
      </c>
      <c r="G512" s="144">
        <v>234600000</v>
      </c>
      <c r="H512" s="52">
        <f t="shared" si="7"/>
        <v>0</v>
      </c>
    </row>
    <row r="513" spans="1:8" x14ac:dyDescent="0.3">
      <c r="A513" s="50" t="s">
        <v>1279</v>
      </c>
      <c r="B513" s="52">
        <v>110000000</v>
      </c>
      <c r="C513" s="52">
        <v>0</v>
      </c>
      <c r="D513" s="52">
        <v>110000000</v>
      </c>
      <c r="F513" s="49" t="s">
        <v>1279</v>
      </c>
      <c r="G513" s="52">
        <v>110000000</v>
      </c>
      <c r="H513" s="52">
        <f t="shared" si="7"/>
        <v>0</v>
      </c>
    </row>
    <row r="514" spans="1:8" x14ac:dyDescent="0.3">
      <c r="A514" s="50" t="s">
        <v>1280</v>
      </c>
      <c r="B514" s="52">
        <v>124600000</v>
      </c>
      <c r="C514" s="52">
        <v>0</v>
      </c>
      <c r="D514" s="52">
        <v>124600000</v>
      </c>
      <c r="F514" s="49" t="s">
        <v>1280</v>
      </c>
      <c r="G514" s="52">
        <v>124600000</v>
      </c>
      <c r="H514" s="52">
        <f t="shared" si="7"/>
        <v>0</v>
      </c>
    </row>
    <row r="515" spans="1:8" x14ac:dyDescent="0.3">
      <c r="A515" s="48" t="s">
        <v>423</v>
      </c>
      <c r="B515" s="52">
        <v>5699412000</v>
      </c>
      <c r="C515" s="52">
        <v>0</v>
      </c>
      <c r="D515" s="52">
        <v>5699412000</v>
      </c>
      <c r="F515" s="47" t="s">
        <v>423</v>
      </c>
      <c r="G515" s="52">
        <v>5699412000</v>
      </c>
      <c r="H515" s="52">
        <f t="shared" si="7"/>
        <v>0</v>
      </c>
    </row>
    <row r="516" spans="1:8" x14ac:dyDescent="0.3">
      <c r="A516" s="49" t="s">
        <v>43</v>
      </c>
      <c r="B516" s="52">
        <v>64620000</v>
      </c>
      <c r="C516" s="52">
        <v>0</v>
      </c>
      <c r="D516" s="52">
        <v>64620000</v>
      </c>
      <c r="F516" s="147" t="s">
        <v>43</v>
      </c>
      <c r="G516" s="144">
        <v>64620000</v>
      </c>
      <c r="H516" s="52">
        <f t="shared" ref="H516:H553" si="8">D516-G516</f>
        <v>0</v>
      </c>
    </row>
    <row r="517" spans="1:8" x14ac:dyDescent="0.3">
      <c r="A517" s="50" t="s">
        <v>582</v>
      </c>
      <c r="B517" s="52">
        <v>7000000</v>
      </c>
      <c r="C517" s="52">
        <v>0</v>
      </c>
      <c r="D517" s="52">
        <v>7000000</v>
      </c>
      <c r="F517" s="49" t="s">
        <v>582</v>
      </c>
      <c r="G517" s="52">
        <v>7000000</v>
      </c>
      <c r="H517" s="52">
        <f t="shared" si="8"/>
        <v>0</v>
      </c>
    </row>
    <row r="518" spans="1:8" x14ac:dyDescent="0.3">
      <c r="A518" s="50" t="s">
        <v>583</v>
      </c>
      <c r="B518" s="52">
        <v>12000000</v>
      </c>
      <c r="C518" s="52">
        <v>0</v>
      </c>
      <c r="D518" s="52">
        <v>12000000</v>
      </c>
      <c r="F518" s="49" t="s">
        <v>583</v>
      </c>
      <c r="G518" s="52">
        <v>12000000</v>
      </c>
      <c r="H518" s="52">
        <f t="shared" si="8"/>
        <v>0</v>
      </c>
    </row>
    <row r="519" spans="1:8" x14ac:dyDescent="0.3">
      <c r="A519" s="50" t="s">
        <v>572</v>
      </c>
      <c r="B519" s="52">
        <v>12000000</v>
      </c>
      <c r="C519" s="52">
        <v>0</v>
      </c>
      <c r="D519" s="52">
        <v>12000000</v>
      </c>
      <c r="F519" s="49" t="s">
        <v>572</v>
      </c>
      <c r="G519" s="52">
        <v>12000000</v>
      </c>
      <c r="H519" s="52">
        <f t="shared" si="8"/>
        <v>0</v>
      </c>
    </row>
    <row r="520" spans="1:8" x14ac:dyDescent="0.3">
      <c r="A520" s="50" t="s">
        <v>584</v>
      </c>
      <c r="B520" s="52">
        <v>8000000</v>
      </c>
      <c r="C520" s="52">
        <v>0</v>
      </c>
      <c r="D520" s="52">
        <v>8000000</v>
      </c>
      <c r="F520" s="49" t="s">
        <v>584</v>
      </c>
      <c r="G520" s="52">
        <v>8000000</v>
      </c>
      <c r="H520" s="52">
        <f t="shared" si="8"/>
        <v>0</v>
      </c>
    </row>
    <row r="521" spans="1:8" x14ac:dyDescent="0.3">
      <c r="A521" s="50" t="s">
        <v>1129</v>
      </c>
      <c r="B521" s="52">
        <v>10500000</v>
      </c>
      <c r="C521" s="52">
        <v>0</v>
      </c>
      <c r="D521" s="52">
        <v>10500000</v>
      </c>
      <c r="F521" s="49" t="s">
        <v>1129</v>
      </c>
      <c r="G521" s="52">
        <v>10500000</v>
      </c>
      <c r="H521" s="52">
        <f t="shared" si="8"/>
        <v>0</v>
      </c>
    </row>
    <row r="522" spans="1:8" x14ac:dyDescent="0.3">
      <c r="A522" s="50" t="s">
        <v>765</v>
      </c>
      <c r="B522" s="52">
        <v>15120000</v>
      </c>
      <c r="C522" s="52">
        <v>0</v>
      </c>
      <c r="D522" s="52">
        <v>15120000</v>
      </c>
      <c r="F522" s="49" t="s">
        <v>765</v>
      </c>
      <c r="G522" s="52">
        <v>15120000</v>
      </c>
      <c r="H522" s="52">
        <f t="shared" si="8"/>
        <v>0</v>
      </c>
    </row>
    <row r="523" spans="1:8" x14ac:dyDescent="0.3">
      <c r="A523" s="49" t="s">
        <v>84</v>
      </c>
      <c r="B523" s="52">
        <v>5257592000</v>
      </c>
      <c r="C523" s="52">
        <v>0</v>
      </c>
      <c r="D523" s="52">
        <v>5257592000</v>
      </c>
      <c r="F523" s="147" t="s">
        <v>84</v>
      </c>
      <c r="G523" s="144">
        <v>5257592000</v>
      </c>
      <c r="H523" s="52">
        <f t="shared" si="8"/>
        <v>0</v>
      </c>
    </row>
    <row r="524" spans="1:8" x14ac:dyDescent="0.3">
      <c r="A524" s="50" t="s">
        <v>1276</v>
      </c>
      <c r="B524" s="52">
        <v>5256842000</v>
      </c>
      <c r="C524" s="52">
        <v>0</v>
      </c>
      <c r="D524" s="52">
        <v>5256842000</v>
      </c>
      <c r="F524" s="49" t="s">
        <v>1276</v>
      </c>
      <c r="G524" s="52">
        <v>5256842000</v>
      </c>
      <c r="H524" s="52">
        <f t="shared" si="8"/>
        <v>0</v>
      </c>
    </row>
    <row r="525" spans="1:8" x14ac:dyDescent="0.3">
      <c r="A525" s="50" t="s">
        <v>1277</v>
      </c>
      <c r="B525" s="52">
        <v>750000</v>
      </c>
      <c r="C525" s="52">
        <v>0</v>
      </c>
      <c r="D525" s="52">
        <v>750000</v>
      </c>
      <c r="F525" s="49" t="s">
        <v>1277</v>
      </c>
      <c r="G525" s="52">
        <v>750000</v>
      </c>
      <c r="H525" s="52">
        <f t="shared" si="8"/>
        <v>0</v>
      </c>
    </row>
    <row r="526" spans="1:8" x14ac:dyDescent="0.3">
      <c r="A526" s="49" t="s">
        <v>46</v>
      </c>
      <c r="B526" s="52">
        <v>20000000</v>
      </c>
      <c r="C526" s="52">
        <v>0</v>
      </c>
      <c r="D526" s="52">
        <v>20000000</v>
      </c>
      <c r="F526" s="147" t="s">
        <v>46</v>
      </c>
      <c r="G526" s="144">
        <v>20000000</v>
      </c>
      <c r="H526" s="52">
        <f t="shared" si="8"/>
        <v>0</v>
      </c>
    </row>
    <row r="527" spans="1:8" x14ac:dyDescent="0.3">
      <c r="A527" s="50" t="s">
        <v>585</v>
      </c>
      <c r="B527" s="52">
        <v>20000000</v>
      </c>
      <c r="C527" s="52">
        <v>0</v>
      </c>
      <c r="D527" s="52">
        <v>20000000</v>
      </c>
      <c r="F527" s="49" t="s">
        <v>585</v>
      </c>
      <c r="G527" s="52">
        <v>20000000</v>
      </c>
      <c r="H527" s="52">
        <f t="shared" si="8"/>
        <v>0</v>
      </c>
    </row>
    <row r="528" spans="1:8" x14ac:dyDescent="0.3">
      <c r="A528" s="49" t="s">
        <v>48</v>
      </c>
      <c r="B528" s="52">
        <v>152000000</v>
      </c>
      <c r="C528" s="52">
        <v>0</v>
      </c>
      <c r="D528" s="52">
        <v>152000000</v>
      </c>
      <c r="F528" s="147" t="s">
        <v>48</v>
      </c>
      <c r="G528" s="144">
        <v>152000000</v>
      </c>
      <c r="H528" s="52">
        <f t="shared" si="8"/>
        <v>0</v>
      </c>
    </row>
    <row r="529" spans="1:8" x14ac:dyDescent="0.3">
      <c r="A529" s="50" t="s">
        <v>1279</v>
      </c>
      <c r="B529" s="52">
        <v>110000000</v>
      </c>
      <c r="C529" s="52">
        <v>0</v>
      </c>
      <c r="D529" s="52">
        <v>110000000</v>
      </c>
      <c r="F529" s="49" t="s">
        <v>1279</v>
      </c>
      <c r="G529" s="52">
        <v>110000000</v>
      </c>
      <c r="H529" s="52">
        <f t="shared" si="8"/>
        <v>0</v>
      </c>
    </row>
    <row r="530" spans="1:8" x14ac:dyDescent="0.3">
      <c r="A530" s="50" t="s">
        <v>1280</v>
      </c>
      <c r="B530" s="52">
        <v>42000000</v>
      </c>
      <c r="C530" s="52">
        <v>0</v>
      </c>
      <c r="D530" s="52">
        <v>42000000</v>
      </c>
      <c r="F530" s="49" t="s">
        <v>1280</v>
      </c>
      <c r="G530" s="52">
        <v>42000000</v>
      </c>
      <c r="H530" s="52">
        <f t="shared" si="8"/>
        <v>0</v>
      </c>
    </row>
    <row r="531" spans="1:8" x14ac:dyDescent="0.3">
      <c r="A531" s="49" t="s">
        <v>50</v>
      </c>
      <c r="B531" s="52">
        <v>205200000</v>
      </c>
      <c r="C531" s="52">
        <v>0</v>
      </c>
      <c r="D531" s="52">
        <v>205200000</v>
      </c>
      <c r="F531" s="147" t="s">
        <v>50</v>
      </c>
      <c r="G531" s="144">
        <v>205200000</v>
      </c>
      <c r="H531" s="52">
        <f t="shared" si="8"/>
        <v>0</v>
      </c>
    </row>
    <row r="532" spans="1:8" x14ac:dyDescent="0.3">
      <c r="A532" s="50" t="s">
        <v>1281</v>
      </c>
      <c r="B532" s="52">
        <v>91800000</v>
      </c>
      <c r="C532" s="52">
        <v>0</v>
      </c>
      <c r="D532" s="52">
        <v>91800000</v>
      </c>
      <c r="F532" s="49" t="s">
        <v>1281</v>
      </c>
      <c r="G532" s="52">
        <v>91800000</v>
      </c>
      <c r="H532" s="52">
        <f t="shared" si="8"/>
        <v>0</v>
      </c>
    </row>
    <row r="533" spans="1:8" x14ac:dyDescent="0.3">
      <c r="A533" s="50" t="s">
        <v>1282</v>
      </c>
      <c r="B533" s="52">
        <v>24300000</v>
      </c>
      <c r="C533" s="52">
        <v>0</v>
      </c>
      <c r="D533" s="52">
        <v>24300000</v>
      </c>
      <c r="F533" s="49" t="s">
        <v>1282</v>
      </c>
      <c r="G533" s="52">
        <v>24300000</v>
      </c>
      <c r="H533" s="52">
        <f t="shared" si="8"/>
        <v>0</v>
      </c>
    </row>
    <row r="534" spans="1:8" x14ac:dyDescent="0.3">
      <c r="A534" s="50" t="s">
        <v>1283</v>
      </c>
      <c r="B534" s="52">
        <v>89100000</v>
      </c>
      <c r="C534" s="52">
        <v>0</v>
      </c>
      <c r="D534" s="52">
        <v>89100000</v>
      </c>
      <c r="F534" s="49" t="s">
        <v>1283</v>
      </c>
      <c r="G534" s="52">
        <v>89100000</v>
      </c>
      <c r="H534" s="52">
        <f t="shared" si="8"/>
        <v>0</v>
      </c>
    </row>
    <row r="535" spans="1:8" x14ac:dyDescent="0.3">
      <c r="A535" s="48" t="s">
        <v>424</v>
      </c>
      <c r="B535" s="52">
        <v>186041000</v>
      </c>
      <c r="C535" s="52">
        <v>0</v>
      </c>
      <c r="D535" s="52">
        <v>186041000</v>
      </c>
      <c r="F535" s="47" t="s">
        <v>424</v>
      </c>
      <c r="G535" s="52">
        <v>186041000</v>
      </c>
      <c r="H535" s="52">
        <f t="shared" si="8"/>
        <v>0</v>
      </c>
    </row>
    <row r="536" spans="1:8" x14ac:dyDescent="0.3">
      <c r="A536" s="49" t="s">
        <v>43</v>
      </c>
      <c r="B536" s="52">
        <v>24000000</v>
      </c>
      <c r="C536" s="52">
        <v>0</v>
      </c>
      <c r="D536" s="52">
        <v>24000000</v>
      </c>
      <c r="F536" s="147" t="s">
        <v>43</v>
      </c>
      <c r="G536" s="144">
        <v>24000000</v>
      </c>
      <c r="H536" s="52">
        <f t="shared" si="8"/>
        <v>0</v>
      </c>
    </row>
    <row r="537" spans="1:8" x14ac:dyDescent="0.3">
      <c r="A537" s="50" t="s">
        <v>735</v>
      </c>
      <c r="B537" s="52">
        <v>9000000</v>
      </c>
      <c r="C537" s="52">
        <v>0</v>
      </c>
      <c r="D537" s="52">
        <v>9000000</v>
      </c>
      <c r="F537" s="49" t="s">
        <v>735</v>
      </c>
      <c r="G537" s="52">
        <v>9000000</v>
      </c>
      <c r="H537" s="52">
        <f t="shared" si="8"/>
        <v>0</v>
      </c>
    </row>
    <row r="538" spans="1:8" x14ac:dyDescent="0.3">
      <c r="A538" s="50" t="s">
        <v>507</v>
      </c>
      <c r="B538" s="52">
        <v>9000000</v>
      </c>
      <c r="C538" s="52">
        <v>0</v>
      </c>
      <c r="D538" s="52">
        <v>9000000</v>
      </c>
      <c r="F538" s="49" t="s">
        <v>507</v>
      </c>
      <c r="G538" s="52">
        <v>9000000</v>
      </c>
      <c r="H538" s="52">
        <f t="shared" si="8"/>
        <v>0</v>
      </c>
    </row>
    <row r="539" spans="1:8" x14ac:dyDescent="0.3">
      <c r="A539" s="50" t="s">
        <v>487</v>
      </c>
      <c r="B539" s="52">
        <v>6000000</v>
      </c>
      <c r="C539" s="52">
        <v>0</v>
      </c>
      <c r="D539" s="52">
        <v>6000000</v>
      </c>
      <c r="F539" s="49" t="s">
        <v>487</v>
      </c>
      <c r="G539" s="52">
        <v>6000000</v>
      </c>
      <c r="H539" s="52">
        <f t="shared" si="8"/>
        <v>0</v>
      </c>
    </row>
    <row r="540" spans="1:8" x14ac:dyDescent="0.3">
      <c r="A540" s="49" t="s">
        <v>84</v>
      </c>
      <c r="B540" s="52">
        <v>20000000</v>
      </c>
      <c r="C540" s="52">
        <v>0</v>
      </c>
      <c r="D540" s="52">
        <v>20000000</v>
      </c>
      <c r="F540" s="147" t="s">
        <v>84</v>
      </c>
      <c r="G540" s="144">
        <v>20000000</v>
      </c>
      <c r="H540" s="52">
        <f t="shared" si="8"/>
        <v>0</v>
      </c>
    </row>
    <row r="541" spans="1:8" x14ac:dyDescent="0.3">
      <c r="A541" s="50" t="s">
        <v>1284</v>
      </c>
      <c r="B541" s="52">
        <v>20000000</v>
      </c>
      <c r="C541" s="52">
        <v>0</v>
      </c>
      <c r="D541" s="52">
        <v>20000000</v>
      </c>
      <c r="F541" s="49" t="s">
        <v>1284</v>
      </c>
      <c r="G541" s="52">
        <v>20000000</v>
      </c>
      <c r="H541" s="52">
        <f t="shared" si="8"/>
        <v>0</v>
      </c>
    </row>
    <row r="542" spans="1:8" x14ac:dyDescent="0.3">
      <c r="A542" s="49" t="s">
        <v>163</v>
      </c>
      <c r="B542" s="52">
        <v>142041000</v>
      </c>
      <c r="C542" s="52">
        <v>0</v>
      </c>
      <c r="D542" s="52">
        <v>142041000</v>
      </c>
      <c r="F542" s="147" t="s">
        <v>163</v>
      </c>
      <c r="G542" s="144">
        <v>142041000</v>
      </c>
      <c r="H542" s="52">
        <f t="shared" si="8"/>
        <v>0</v>
      </c>
    </row>
    <row r="543" spans="1:8" ht="28.8" x14ac:dyDescent="0.3">
      <c r="A543" s="50" t="s">
        <v>1285</v>
      </c>
      <c r="B543" s="52">
        <v>142041000</v>
      </c>
      <c r="C543" s="52">
        <v>0</v>
      </c>
      <c r="D543" s="52">
        <v>142041000</v>
      </c>
      <c r="F543" s="49" t="s">
        <v>1285</v>
      </c>
      <c r="G543" s="52">
        <v>142041000</v>
      </c>
      <c r="H543" s="52">
        <f t="shared" si="8"/>
        <v>0</v>
      </c>
    </row>
    <row r="544" spans="1:8" x14ac:dyDescent="0.3">
      <c r="A544" s="47" t="s">
        <v>425</v>
      </c>
      <c r="B544" s="52">
        <v>91170000</v>
      </c>
      <c r="C544" s="52">
        <v>0</v>
      </c>
      <c r="D544" s="52">
        <v>91170000</v>
      </c>
      <c r="F544" s="146" t="s">
        <v>425</v>
      </c>
      <c r="G544" s="144">
        <v>91170000</v>
      </c>
      <c r="H544" s="52">
        <f t="shared" si="8"/>
        <v>0</v>
      </c>
    </row>
    <row r="545" spans="1:8" x14ac:dyDescent="0.3">
      <c r="A545" s="48" t="s">
        <v>426</v>
      </c>
      <c r="B545" s="52">
        <v>91170000</v>
      </c>
      <c r="C545" s="52">
        <v>0</v>
      </c>
      <c r="D545" s="52">
        <v>91170000</v>
      </c>
      <c r="F545" s="47" t="s">
        <v>426</v>
      </c>
      <c r="G545" s="52">
        <v>91170000</v>
      </c>
      <c r="H545" s="52">
        <f t="shared" si="8"/>
        <v>0</v>
      </c>
    </row>
    <row r="546" spans="1:8" x14ac:dyDescent="0.3">
      <c r="A546" s="49" t="s">
        <v>43</v>
      </c>
      <c r="B546" s="52">
        <v>39000000</v>
      </c>
      <c r="C546" s="52">
        <v>0</v>
      </c>
      <c r="D546" s="52">
        <v>39000000</v>
      </c>
      <c r="F546" s="147" t="s">
        <v>43</v>
      </c>
      <c r="G546" s="144">
        <v>39000000</v>
      </c>
      <c r="H546" s="52">
        <f t="shared" si="8"/>
        <v>0</v>
      </c>
    </row>
    <row r="547" spans="1:8" x14ac:dyDescent="0.3">
      <c r="A547" s="50" t="s">
        <v>582</v>
      </c>
      <c r="B547" s="52">
        <v>7000000</v>
      </c>
      <c r="C547" s="52">
        <v>0</v>
      </c>
      <c r="D547" s="52">
        <v>7000000</v>
      </c>
      <c r="F547" s="49" t="s">
        <v>582</v>
      </c>
      <c r="G547" s="52">
        <v>7000000</v>
      </c>
      <c r="H547" s="52">
        <f t="shared" si="8"/>
        <v>0</v>
      </c>
    </row>
    <row r="548" spans="1:8" x14ac:dyDescent="0.3">
      <c r="A548" s="50" t="s">
        <v>583</v>
      </c>
      <c r="B548" s="52">
        <v>12000000</v>
      </c>
      <c r="C548" s="52">
        <v>0</v>
      </c>
      <c r="D548" s="52">
        <v>12000000</v>
      </c>
      <c r="F548" s="49" t="s">
        <v>583</v>
      </c>
      <c r="G548" s="52">
        <v>12000000</v>
      </c>
      <c r="H548" s="52">
        <f t="shared" si="8"/>
        <v>0</v>
      </c>
    </row>
    <row r="549" spans="1:8" x14ac:dyDescent="0.3">
      <c r="A549" s="50" t="s">
        <v>572</v>
      </c>
      <c r="B549" s="52">
        <v>12000000</v>
      </c>
      <c r="C549" s="52">
        <v>0</v>
      </c>
      <c r="D549" s="52">
        <v>12000000</v>
      </c>
      <c r="F549" s="49" t="s">
        <v>572</v>
      </c>
      <c r="G549" s="52">
        <v>12000000</v>
      </c>
      <c r="H549" s="52">
        <f t="shared" si="8"/>
        <v>0</v>
      </c>
    </row>
    <row r="550" spans="1:8" x14ac:dyDescent="0.3">
      <c r="A550" s="50" t="s">
        <v>584</v>
      </c>
      <c r="B550" s="52">
        <v>8000000</v>
      </c>
      <c r="C550" s="52">
        <v>0</v>
      </c>
      <c r="D550" s="52">
        <v>8000000</v>
      </c>
      <c r="F550" s="49" t="s">
        <v>584</v>
      </c>
      <c r="G550" s="52">
        <v>8000000</v>
      </c>
      <c r="H550" s="52">
        <f t="shared" si="8"/>
        <v>0</v>
      </c>
    </row>
    <row r="551" spans="1:8" x14ac:dyDescent="0.3">
      <c r="A551" s="49" t="s">
        <v>48</v>
      </c>
      <c r="B551" s="52">
        <v>52170000</v>
      </c>
      <c r="C551" s="52">
        <v>0</v>
      </c>
      <c r="D551" s="52">
        <v>52170000</v>
      </c>
      <c r="F551" s="147" t="s">
        <v>48</v>
      </c>
      <c r="G551" s="144">
        <v>52170000</v>
      </c>
      <c r="H551" s="52">
        <f t="shared" si="8"/>
        <v>0</v>
      </c>
    </row>
    <row r="552" spans="1:8" x14ac:dyDescent="0.3">
      <c r="A552" s="50" t="s">
        <v>1286</v>
      </c>
      <c r="B552" s="52">
        <v>52170000</v>
      </c>
      <c r="C552" s="52">
        <v>0</v>
      </c>
      <c r="D552" s="52">
        <v>52170000</v>
      </c>
      <c r="F552" s="49" t="s">
        <v>1286</v>
      </c>
      <c r="G552" s="52">
        <v>52170000</v>
      </c>
      <c r="H552" s="52">
        <f t="shared" si="8"/>
        <v>0</v>
      </c>
    </row>
    <row r="553" spans="1:8" x14ac:dyDescent="0.3">
      <c r="A553" s="5" t="s">
        <v>462</v>
      </c>
      <c r="B553" s="52">
        <v>23288180000</v>
      </c>
      <c r="C553" s="52">
        <v>0</v>
      </c>
      <c r="D553" s="52">
        <v>23288180000</v>
      </c>
      <c r="F553" s="148" t="s">
        <v>462</v>
      </c>
      <c r="G553" s="149">
        <v>23288180000</v>
      </c>
      <c r="H553" s="52">
        <f t="shared" si="8"/>
        <v>0</v>
      </c>
    </row>
    <row r="554" spans="1:8" x14ac:dyDescent="0.3">
      <c r="F554" s="148"/>
      <c r="G554" s="149"/>
      <c r="H554" s="52"/>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4530-5ACB-47E4-8AF4-10BCDD277B38}">
  <dimension ref="A1:AR1337"/>
  <sheetViews>
    <sheetView topLeftCell="AD1" workbookViewId="0">
      <selection activeCell="AH331" sqref="AH331"/>
    </sheetView>
  </sheetViews>
  <sheetFormatPr defaultRowHeight="14.4" x14ac:dyDescent="0.3"/>
  <cols>
    <col min="1" max="1" width="6" bestFit="1" customWidth="1"/>
    <col min="2" max="2" width="10.77734375" bestFit="1" customWidth="1"/>
    <col min="3" max="3" width="72.77734375" bestFit="1" customWidth="1"/>
    <col min="4" max="4" width="38.21875" bestFit="1" customWidth="1"/>
    <col min="5" max="5" width="80.88671875" bestFit="1" customWidth="1"/>
    <col min="6" max="6" width="52.33203125" bestFit="1" customWidth="1"/>
    <col min="7" max="7" width="70.6640625" bestFit="1" customWidth="1"/>
    <col min="8" max="9" width="80.88671875" bestFit="1" customWidth="1"/>
    <col min="10" max="10" width="63" bestFit="1" customWidth="1"/>
    <col min="11" max="11" width="80.88671875" bestFit="1" customWidth="1"/>
    <col min="12" max="12" width="6" bestFit="1" customWidth="1"/>
    <col min="13" max="14" width="11" bestFit="1" customWidth="1"/>
    <col min="15" max="15" width="10" bestFit="1" customWidth="1"/>
    <col min="16" max="16" width="12.88671875" bestFit="1" customWidth="1"/>
    <col min="17" max="17" width="6.5546875" bestFit="1" customWidth="1"/>
    <col min="18" max="20" width="10" bestFit="1" customWidth="1"/>
    <col min="21" max="21" width="11" bestFit="1" customWidth="1"/>
    <col min="22" max="27" width="10" bestFit="1" customWidth="1"/>
    <col min="28" max="28" width="11" bestFit="1" customWidth="1"/>
    <col min="29" max="29" width="10" bestFit="1" customWidth="1"/>
    <col min="30" max="30" width="22.6640625" bestFit="1" customWidth="1"/>
    <col min="31" max="31" width="29.33203125" bestFit="1" customWidth="1"/>
    <col min="32" max="32" width="36.109375" bestFit="1" customWidth="1"/>
    <col min="33" max="33" width="10.21875" bestFit="1" customWidth="1"/>
    <col min="34" max="34" width="32" bestFit="1" customWidth="1"/>
    <col min="35" max="35" width="7.88671875" bestFit="1" customWidth="1"/>
    <col min="36" max="36" width="80.88671875" bestFit="1" customWidth="1"/>
    <col min="37" max="37" width="29.6640625" bestFit="1" customWidth="1"/>
    <col min="38" max="38" width="25.77734375" bestFit="1" customWidth="1"/>
    <col min="39" max="39" width="30.109375" bestFit="1" customWidth="1"/>
    <col min="40" max="40" width="14.33203125" bestFit="1" customWidth="1"/>
    <col min="41" max="41" width="27.6640625" bestFit="1" customWidth="1"/>
    <col min="42" max="42" width="28.21875" bestFit="1" customWidth="1"/>
    <col min="43" max="43" width="13.6640625" bestFit="1" customWidth="1"/>
    <col min="44" max="44" width="10.6640625" bestFit="1" customWidth="1"/>
  </cols>
  <sheetData>
    <row r="1" spans="1:44" x14ac:dyDescent="0.3">
      <c r="A1" t="s">
        <v>2</v>
      </c>
      <c r="B1" t="s">
        <v>6028</v>
      </c>
      <c r="C1" t="s">
        <v>5</v>
      </c>
      <c r="D1" t="s">
        <v>6029</v>
      </c>
      <c r="E1" t="s">
        <v>6030</v>
      </c>
      <c r="F1" t="s">
        <v>6031</v>
      </c>
      <c r="G1" t="s">
        <v>6032</v>
      </c>
      <c r="H1" t="s">
        <v>6033</v>
      </c>
      <c r="I1" t="s">
        <v>6034</v>
      </c>
      <c r="J1" t="s">
        <v>6035</v>
      </c>
      <c r="K1" t="s">
        <v>6036</v>
      </c>
      <c r="L1" t="s">
        <v>6037</v>
      </c>
      <c r="M1" t="s">
        <v>6038</v>
      </c>
      <c r="N1" t="s">
        <v>6039</v>
      </c>
      <c r="O1" t="s">
        <v>6040</v>
      </c>
      <c r="P1" t="s">
        <v>6041</v>
      </c>
      <c r="Q1" t="s">
        <v>6042</v>
      </c>
      <c r="R1" t="s">
        <v>6043</v>
      </c>
      <c r="S1" t="s">
        <v>6044</v>
      </c>
      <c r="T1" t="s">
        <v>6045</v>
      </c>
      <c r="U1" t="s">
        <v>6046</v>
      </c>
      <c r="V1" t="s">
        <v>6047</v>
      </c>
      <c r="W1" t="s">
        <v>6048</v>
      </c>
      <c r="X1" t="s">
        <v>6049</v>
      </c>
      <c r="Y1" t="s">
        <v>6050</v>
      </c>
      <c r="Z1" t="s">
        <v>6051</v>
      </c>
      <c r="AA1" t="s">
        <v>6052</v>
      </c>
      <c r="AB1" t="s">
        <v>6053</v>
      </c>
      <c r="AC1" t="s">
        <v>6054</v>
      </c>
      <c r="AD1" t="s">
        <v>6055</v>
      </c>
      <c r="AE1" t="s">
        <v>1299</v>
      </c>
      <c r="AF1" t="s">
        <v>1300</v>
      </c>
      <c r="AG1" t="s">
        <v>6056</v>
      </c>
      <c r="AH1" t="s">
        <v>6057</v>
      </c>
      <c r="AI1" t="s">
        <v>6058</v>
      </c>
      <c r="AJ1" t="s">
        <v>6059</v>
      </c>
      <c r="AK1" t="s">
        <v>21</v>
      </c>
      <c r="AL1" t="s">
        <v>22</v>
      </c>
      <c r="AM1" t="s">
        <v>23</v>
      </c>
      <c r="AN1" t="s">
        <v>1302</v>
      </c>
      <c r="AO1" t="s">
        <v>1303</v>
      </c>
      <c r="AP1" t="s">
        <v>1304</v>
      </c>
      <c r="AQ1" t="s">
        <v>1305</v>
      </c>
      <c r="AR1" t="s">
        <v>7710</v>
      </c>
    </row>
    <row r="2" spans="1:44" hidden="1" x14ac:dyDescent="0.3">
      <c r="A2" t="s">
        <v>26</v>
      </c>
      <c r="B2" t="s">
        <v>28</v>
      </c>
      <c r="C2" t="s">
        <v>29</v>
      </c>
      <c r="D2" t="s">
        <v>461</v>
      </c>
      <c r="E2" t="s">
        <v>118</v>
      </c>
      <c r="F2" t="s">
        <v>130</v>
      </c>
      <c r="G2" t="s">
        <v>466</v>
      </c>
      <c r="H2" t="s">
        <v>134</v>
      </c>
      <c r="I2" t="s">
        <v>135</v>
      </c>
      <c r="J2" t="s">
        <v>138</v>
      </c>
      <c r="K2" t="s">
        <v>506</v>
      </c>
      <c r="L2">
        <v>12</v>
      </c>
      <c r="M2">
        <v>1000000</v>
      </c>
      <c r="N2">
        <v>12000000</v>
      </c>
      <c r="O2">
        <v>0</v>
      </c>
      <c r="P2">
        <v>12000000</v>
      </c>
      <c r="R2">
        <v>975017</v>
      </c>
      <c r="S2">
        <v>975017</v>
      </c>
      <c r="T2">
        <v>981683</v>
      </c>
      <c r="U2">
        <v>975017</v>
      </c>
      <c r="V2">
        <v>975017</v>
      </c>
      <c r="W2">
        <v>981683</v>
      </c>
      <c r="X2">
        <v>975017</v>
      </c>
      <c r="Y2">
        <v>975017</v>
      </c>
      <c r="Z2">
        <v>968350</v>
      </c>
      <c r="AA2">
        <v>968350</v>
      </c>
      <c r="AB2">
        <v>967683</v>
      </c>
      <c r="AC2">
        <v>1282149</v>
      </c>
      <c r="AD2" t="s">
        <v>2015</v>
      </c>
      <c r="AE2" t="s">
        <v>2023</v>
      </c>
      <c r="AF2" t="s">
        <v>2024</v>
      </c>
      <c r="AG2" t="s">
        <v>2025</v>
      </c>
      <c r="AH2" t="s">
        <v>6060</v>
      </c>
      <c r="AI2" t="s">
        <v>6061</v>
      </c>
      <c r="AJ2" t="s">
        <v>6062</v>
      </c>
      <c r="AK2" t="s">
        <v>136</v>
      </c>
      <c r="AN2" t="s">
        <v>1311</v>
      </c>
      <c r="AO2" t="s">
        <v>1312</v>
      </c>
      <c r="AP2" t="s">
        <v>2026</v>
      </c>
      <c r="AQ2" t="s">
        <v>1314</v>
      </c>
      <c r="AR2" cm="1">
        <f t="array" ref="AR2">_xlfn._xlws.FILTER(RPD_Revisi[Jmlh],RPD_Revisi[MAK]=Form_Cetak_POK[[#This Row],[MAK]],0)-Form_Cetak_POK[[#This Row],[Jmlh]]</f>
        <v>0</v>
      </c>
    </row>
    <row r="3" spans="1:44" hidden="1" x14ac:dyDescent="0.3">
      <c r="A3" t="s">
        <v>26</v>
      </c>
      <c r="B3" t="s">
        <v>28</v>
      </c>
      <c r="C3" t="s">
        <v>29</v>
      </c>
      <c r="D3" t="s">
        <v>461</v>
      </c>
      <c r="E3" t="s">
        <v>118</v>
      </c>
      <c r="F3" t="s">
        <v>130</v>
      </c>
      <c r="G3" t="s">
        <v>466</v>
      </c>
      <c r="H3" t="s">
        <v>134</v>
      </c>
      <c r="I3" t="s">
        <v>135</v>
      </c>
      <c r="J3" t="s">
        <v>138</v>
      </c>
      <c r="K3" t="s">
        <v>507</v>
      </c>
      <c r="L3">
        <v>12</v>
      </c>
      <c r="M3">
        <v>1000000</v>
      </c>
      <c r="N3">
        <v>12000000</v>
      </c>
      <c r="O3">
        <v>0</v>
      </c>
      <c r="P3">
        <v>12000000</v>
      </c>
      <c r="R3">
        <v>975017</v>
      </c>
      <c r="S3">
        <v>975017</v>
      </c>
      <c r="T3">
        <v>981683</v>
      </c>
      <c r="U3">
        <v>975017</v>
      </c>
      <c r="V3">
        <v>975017</v>
      </c>
      <c r="W3">
        <v>981683</v>
      </c>
      <c r="X3">
        <v>975017</v>
      </c>
      <c r="Y3">
        <v>975017</v>
      </c>
      <c r="Z3">
        <v>968350</v>
      </c>
      <c r="AA3">
        <v>968350</v>
      </c>
      <c r="AB3">
        <v>967683</v>
      </c>
      <c r="AC3">
        <v>1282149</v>
      </c>
      <c r="AD3" t="s">
        <v>2015</v>
      </c>
      <c r="AE3" t="s">
        <v>2023</v>
      </c>
      <c r="AF3" t="s">
        <v>2028</v>
      </c>
      <c r="AG3" t="s">
        <v>2029</v>
      </c>
      <c r="AH3" t="s">
        <v>6063</v>
      </c>
      <c r="AI3" t="s">
        <v>6064</v>
      </c>
      <c r="AJ3" t="s">
        <v>6062</v>
      </c>
      <c r="AK3" t="s">
        <v>136</v>
      </c>
      <c r="AN3" t="s">
        <v>1311</v>
      </c>
      <c r="AO3" t="s">
        <v>1312</v>
      </c>
      <c r="AP3" t="s">
        <v>2026</v>
      </c>
      <c r="AQ3" t="s">
        <v>1314</v>
      </c>
      <c r="AR3" cm="1">
        <f t="array" ref="AR3">_xlfn._xlws.FILTER(RPD_Revisi[Jmlh],RPD_Revisi[MAK]=Form_Cetak_POK[[#This Row],[MAK]],0)-Form_Cetak_POK[[#This Row],[Jmlh]]</f>
        <v>0</v>
      </c>
    </row>
    <row r="4" spans="1:44" hidden="1" x14ac:dyDescent="0.3">
      <c r="A4" t="s">
        <v>26</v>
      </c>
      <c r="B4" t="s">
        <v>28</v>
      </c>
      <c r="C4" t="s">
        <v>29</v>
      </c>
      <c r="D4" t="s">
        <v>461</v>
      </c>
      <c r="E4" t="s">
        <v>118</v>
      </c>
      <c r="F4" t="s">
        <v>130</v>
      </c>
      <c r="G4" t="s">
        <v>466</v>
      </c>
      <c r="H4" t="s">
        <v>134</v>
      </c>
      <c r="I4" t="s">
        <v>139</v>
      </c>
      <c r="J4" t="s">
        <v>138</v>
      </c>
      <c r="K4" t="s">
        <v>506</v>
      </c>
      <c r="L4">
        <v>12</v>
      </c>
      <c r="M4">
        <v>1000000</v>
      </c>
      <c r="N4">
        <v>12000000</v>
      </c>
      <c r="O4">
        <v>0</v>
      </c>
      <c r="P4">
        <v>12000000</v>
      </c>
      <c r="R4">
        <v>975017</v>
      </c>
      <c r="S4">
        <v>975017</v>
      </c>
      <c r="T4">
        <v>981683</v>
      </c>
      <c r="U4">
        <v>975017</v>
      </c>
      <c r="V4">
        <v>975017</v>
      </c>
      <c r="W4">
        <v>981683</v>
      </c>
      <c r="X4">
        <v>975017</v>
      </c>
      <c r="Y4">
        <v>975017</v>
      </c>
      <c r="Z4">
        <v>968350</v>
      </c>
      <c r="AA4">
        <v>968350</v>
      </c>
      <c r="AB4">
        <v>967683</v>
      </c>
      <c r="AC4">
        <v>1282149</v>
      </c>
      <c r="AD4" t="s">
        <v>2039</v>
      </c>
      <c r="AE4" t="s">
        <v>2044</v>
      </c>
      <c r="AF4" t="s">
        <v>2045</v>
      </c>
      <c r="AG4" t="s">
        <v>2046</v>
      </c>
      <c r="AH4" t="s">
        <v>6065</v>
      </c>
      <c r="AI4" t="s">
        <v>6061</v>
      </c>
      <c r="AJ4" t="s">
        <v>6066</v>
      </c>
      <c r="AK4" t="s">
        <v>136</v>
      </c>
      <c r="AN4" t="s">
        <v>1311</v>
      </c>
      <c r="AO4" t="s">
        <v>1312</v>
      </c>
      <c r="AP4" t="s">
        <v>2026</v>
      </c>
      <c r="AQ4" t="s">
        <v>1314</v>
      </c>
      <c r="AR4" cm="1">
        <f t="array" ref="AR4">_xlfn._xlws.FILTER(RPD_Revisi[Jmlh],RPD_Revisi[MAK]=Form_Cetak_POK[[#This Row],[MAK]],0)-Form_Cetak_POK[[#This Row],[Jmlh]]</f>
        <v>0</v>
      </c>
    </row>
    <row r="5" spans="1:44" hidden="1" x14ac:dyDescent="0.3">
      <c r="A5" t="s">
        <v>26</v>
      </c>
      <c r="B5" t="s">
        <v>28</v>
      </c>
      <c r="C5" t="s">
        <v>29</v>
      </c>
      <c r="D5" t="s">
        <v>461</v>
      </c>
      <c r="E5" t="s">
        <v>118</v>
      </c>
      <c r="F5" t="s">
        <v>130</v>
      </c>
      <c r="G5" t="s">
        <v>466</v>
      </c>
      <c r="H5" t="s">
        <v>134</v>
      </c>
      <c r="I5" t="s">
        <v>139</v>
      </c>
      <c r="J5" t="s">
        <v>138</v>
      </c>
      <c r="K5" t="s">
        <v>507</v>
      </c>
      <c r="L5">
        <v>12</v>
      </c>
      <c r="M5">
        <v>1000000</v>
      </c>
      <c r="N5">
        <v>12000000</v>
      </c>
      <c r="O5">
        <v>0</v>
      </c>
      <c r="P5">
        <v>12000000</v>
      </c>
      <c r="R5">
        <v>975017</v>
      </c>
      <c r="S5">
        <v>975017</v>
      </c>
      <c r="T5">
        <v>981683</v>
      </c>
      <c r="U5">
        <v>975017</v>
      </c>
      <c r="V5">
        <v>975017</v>
      </c>
      <c r="W5">
        <v>981683</v>
      </c>
      <c r="X5">
        <v>975017</v>
      </c>
      <c r="Y5">
        <v>975017</v>
      </c>
      <c r="Z5">
        <v>968350</v>
      </c>
      <c r="AA5">
        <v>968350</v>
      </c>
      <c r="AB5">
        <v>967683</v>
      </c>
      <c r="AC5">
        <v>1282149</v>
      </c>
      <c r="AD5" t="s">
        <v>2039</v>
      </c>
      <c r="AE5" t="s">
        <v>2044</v>
      </c>
      <c r="AF5" t="s">
        <v>2048</v>
      </c>
      <c r="AG5" t="s">
        <v>2049</v>
      </c>
      <c r="AH5" t="s">
        <v>6067</v>
      </c>
      <c r="AI5" t="s">
        <v>6064</v>
      </c>
      <c r="AJ5" t="s">
        <v>6066</v>
      </c>
      <c r="AK5" t="s">
        <v>136</v>
      </c>
      <c r="AN5" t="s">
        <v>1311</v>
      </c>
      <c r="AO5" t="s">
        <v>1312</v>
      </c>
      <c r="AP5" t="s">
        <v>2026</v>
      </c>
      <c r="AQ5" t="s">
        <v>1314</v>
      </c>
      <c r="AR5" cm="1">
        <f t="array" ref="AR5">_xlfn._xlws.FILTER(RPD_Revisi[Jmlh],RPD_Revisi[MAK]=Form_Cetak_POK[[#This Row],[MAK]],0)-Form_Cetak_POK[[#This Row],[Jmlh]]</f>
        <v>0</v>
      </c>
    </row>
    <row r="6" spans="1:44" hidden="1" x14ac:dyDescent="0.3">
      <c r="A6" t="s">
        <v>26</v>
      </c>
      <c r="B6" t="s">
        <v>28</v>
      </c>
      <c r="C6" t="s">
        <v>29</v>
      </c>
      <c r="D6" t="s">
        <v>461</v>
      </c>
      <c r="E6" t="s">
        <v>118</v>
      </c>
      <c r="F6" t="s">
        <v>130</v>
      </c>
      <c r="G6" t="s">
        <v>466</v>
      </c>
      <c r="H6" t="s">
        <v>134</v>
      </c>
      <c r="I6" t="s">
        <v>140</v>
      </c>
      <c r="J6" t="s">
        <v>138</v>
      </c>
      <c r="K6" t="s">
        <v>506</v>
      </c>
      <c r="L6">
        <v>12</v>
      </c>
      <c r="M6">
        <v>1000000</v>
      </c>
      <c r="N6">
        <v>12000000</v>
      </c>
      <c r="O6">
        <v>0</v>
      </c>
      <c r="P6">
        <v>12000000</v>
      </c>
      <c r="R6">
        <v>975017</v>
      </c>
      <c r="S6">
        <v>975017</v>
      </c>
      <c r="T6">
        <v>981683</v>
      </c>
      <c r="U6">
        <v>975017</v>
      </c>
      <c r="V6">
        <v>975017</v>
      </c>
      <c r="W6">
        <v>981683</v>
      </c>
      <c r="X6">
        <v>975017</v>
      </c>
      <c r="Y6">
        <v>975017</v>
      </c>
      <c r="Z6">
        <v>968350</v>
      </c>
      <c r="AA6">
        <v>968350</v>
      </c>
      <c r="AB6">
        <v>967683</v>
      </c>
      <c r="AC6">
        <v>1282149</v>
      </c>
      <c r="AD6" t="s">
        <v>2063</v>
      </c>
      <c r="AE6" t="s">
        <v>2075</v>
      </c>
      <c r="AF6" t="s">
        <v>2076</v>
      </c>
      <c r="AG6" t="s">
        <v>2077</v>
      </c>
      <c r="AH6" t="s">
        <v>6068</v>
      </c>
      <c r="AI6" t="s">
        <v>6061</v>
      </c>
      <c r="AJ6" t="s">
        <v>6069</v>
      </c>
      <c r="AK6" t="s">
        <v>136</v>
      </c>
      <c r="AN6" t="s">
        <v>1311</v>
      </c>
      <c r="AO6" t="s">
        <v>1312</v>
      </c>
      <c r="AP6" t="s">
        <v>2026</v>
      </c>
      <c r="AQ6" t="s">
        <v>1314</v>
      </c>
      <c r="AR6" cm="1">
        <f t="array" ref="AR6">_xlfn._xlws.FILTER(RPD_Revisi[Jmlh],RPD_Revisi[MAK]=Form_Cetak_POK[[#This Row],[MAK]],0)-Form_Cetak_POK[[#This Row],[Jmlh]]</f>
        <v>0</v>
      </c>
    </row>
    <row r="7" spans="1:44" hidden="1" x14ac:dyDescent="0.3">
      <c r="A7" t="s">
        <v>26</v>
      </c>
      <c r="B7" t="s">
        <v>28</v>
      </c>
      <c r="C7" t="s">
        <v>29</v>
      </c>
      <c r="D7" t="s">
        <v>461</v>
      </c>
      <c r="E7" t="s">
        <v>118</v>
      </c>
      <c r="F7" t="s">
        <v>130</v>
      </c>
      <c r="G7" t="s">
        <v>466</v>
      </c>
      <c r="H7" t="s">
        <v>134</v>
      </c>
      <c r="I7" t="s">
        <v>140</v>
      </c>
      <c r="J7" t="s">
        <v>138</v>
      </c>
      <c r="K7" t="s">
        <v>507</v>
      </c>
      <c r="L7">
        <v>12</v>
      </c>
      <c r="M7">
        <v>1000000</v>
      </c>
      <c r="N7">
        <v>12000000</v>
      </c>
      <c r="O7">
        <v>0</v>
      </c>
      <c r="P7">
        <v>12000000</v>
      </c>
      <c r="R7">
        <v>975017</v>
      </c>
      <c r="S7">
        <v>975017</v>
      </c>
      <c r="T7">
        <v>981683</v>
      </c>
      <c r="U7">
        <v>975017</v>
      </c>
      <c r="V7">
        <v>975017</v>
      </c>
      <c r="W7">
        <v>981683</v>
      </c>
      <c r="X7">
        <v>975017</v>
      </c>
      <c r="Y7">
        <v>975017</v>
      </c>
      <c r="Z7">
        <v>968350</v>
      </c>
      <c r="AA7">
        <v>968350</v>
      </c>
      <c r="AB7">
        <v>967683</v>
      </c>
      <c r="AC7">
        <v>1282149</v>
      </c>
      <c r="AD7" t="s">
        <v>2063</v>
      </c>
      <c r="AE7" t="s">
        <v>2075</v>
      </c>
      <c r="AF7" t="s">
        <v>2079</v>
      </c>
      <c r="AG7" t="s">
        <v>2080</v>
      </c>
      <c r="AH7" t="s">
        <v>6070</v>
      </c>
      <c r="AI7" t="s">
        <v>6064</v>
      </c>
      <c r="AJ7" t="s">
        <v>6069</v>
      </c>
      <c r="AK7" t="s">
        <v>136</v>
      </c>
      <c r="AN7" t="s">
        <v>1311</v>
      </c>
      <c r="AO7" t="s">
        <v>1312</v>
      </c>
      <c r="AP7" t="s">
        <v>2026</v>
      </c>
      <c r="AQ7" t="s">
        <v>1314</v>
      </c>
      <c r="AR7" cm="1">
        <f t="array" ref="AR7">_xlfn._xlws.FILTER(RPD_Revisi[Jmlh],RPD_Revisi[MAK]=Form_Cetak_POK[[#This Row],[MAK]],0)-Form_Cetak_POK[[#This Row],[Jmlh]]</f>
        <v>0</v>
      </c>
    </row>
    <row r="8" spans="1:44" hidden="1" x14ac:dyDescent="0.3">
      <c r="A8" t="s">
        <v>26</v>
      </c>
      <c r="B8" t="s">
        <v>28</v>
      </c>
      <c r="C8" t="s">
        <v>29</v>
      </c>
      <c r="D8" t="s">
        <v>461</v>
      </c>
      <c r="E8" t="s">
        <v>118</v>
      </c>
      <c r="F8" t="s">
        <v>130</v>
      </c>
      <c r="G8" t="s">
        <v>466</v>
      </c>
      <c r="H8" t="s">
        <v>134</v>
      </c>
      <c r="I8" t="s">
        <v>141</v>
      </c>
      <c r="J8" t="s">
        <v>43</v>
      </c>
      <c r="K8" t="s">
        <v>506</v>
      </c>
      <c r="L8">
        <v>1</v>
      </c>
      <c r="M8">
        <v>1000000</v>
      </c>
      <c r="N8">
        <v>1000000</v>
      </c>
      <c r="O8">
        <v>0</v>
      </c>
      <c r="P8">
        <v>1000000</v>
      </c>
      <c r="R8">
        <v>81251</v>
      </c>
      <c r="S8">
        <v>81251</v>
      </c>
      <c r="T8">
        <v>81807</v>
      </c>
      <c r="U8">
        <v>81251</v>
      </c>
      <c r="V8">
        <v>81251</v>
      </c>
      <c r="W8">
        <v>81807</v>
      </c>
      <c r="X8">
        <v>81251</v>
      </c>
      <c r="Y8">
        <v>81251</v>
      </c>
      <c r="Z8">
        <v>80696</v>
      </c>
      <c r="AA8">
        <v>80696</v>
      </c>
      <c r="AB8">
        <v>80640</v>
      </c>
      <c r="AC8">
        <v>106848</v>
      </c>
      <c r="AD8" t="s">
        <v>2104</v>
      </c>
      <c r="AE8" t="s">
        <v>2105</v>
      </c>
      <c r="AF8" t="s">
        <v>2106</v>
      </c>
      <c r="AG8" t="s">
        <v>2107</v>
      </c>
      <c r="AH8" t="s">
        <v>6071</v>
      </c>
      <c r="AI8" t="s">
        <v>6061</v>
      </c>
      <c r="AJ8" t="s">
        <v>6072</v>
      </c>
      <c r="AK8" t="s">
        <v>136</v>
      </c>
      <c r="AN8" t="s">
        <v>1311</v>
      </c>
      <c r="AO8" t="s">
        <v>1312</v>
      </c>
      <c r="AP8" t="s">
        <v>1313</v>
      </c>
      <c r="AQ8" t="s">
        <v>1314</v>
      </c>
      <c r="AR8" cm="1">
        <f t="array" ref="AR8">_xlfn._xlws.FILTER(RPD_Revisi[Jmlh],RPD_Revisi[MAK]=Form_Cetak_POK[[#This Row],[MAK]],0)-Form_Cetak_POK[[#This Row],[Jmlh]]</f>
        <v>0</v>
      </c>
    </row>
    <row r="9" spans="1:44" hidden="1" x14ac:dyDescent="0.3">
      <c r="A9" t="s">
        <v>26</v>
      </c>
      <c r="B9" t="s">
        <v>28</v>
      </c>
      <c r="C9" t="s">
        <v>29</v>
      </c>
      <c r="D9" t="s">
        <v>461</v>
      </c>
      <c r="E9" t="s">
        <v>118</v>
      </c>
      <c r="F9" t="s">
        <v>130</v>
      </c>
      <c r="G9" t="s">
        <v>466</v>
      </c>
      <c r="H9" t="s">
        <v>134</v>
      </c>
      <c r="I9" t="s">
        <v>141</v>
      </c>
      <c r="J9" t="s">
        <v>43</v>
      </c>
      <c r="K9" t="s">
        <v>507</v>
      </c>
      <c r="L9">
        <v>1</v>
      </c>
      <c r="M9">
        <v>1000000</v>
      </c>
      <c r="N9">
        <v>1000000</v>
      </c>
      <c r="O9">
        <v>0</v>
      </c>
      <c r="P9">
        <v>1000000</v>
      </c>
      <c r="R9">
        <v>81251</v>
      </c>
      <c r="S9">
        <v>81251</v>
      </c>
      <c r="T9">
        <v>81807</v>
      </c>
      <c r="U9">
        <v>81251</v>
      </c>
      <c r="V9">
        <v>81251</v>
      </c>
      <c r="W9">
        <v>81807</v>
      </c>
      <c r="X9">
        <v>81251</v>
      </c>
      <c r="Y9">
        <v>81251</v>
      </c>
      <c r="Z9">
        <v>80696</v>
      </c>
      <c r="AA9">
        <v>80696</v>
      </c>
      <c r="AB9">
        <v>80640</v>
      </c>
      <c r="AC9">
        <v>106848</v>
      </c>
      <c r="AD9" t="s">
        <v>2104</v>
      </c>
      <c r="AE9" t="s">
        <v>2105</v>
      </c>
      <c r="AF9" t="s">
        <v>2109</v>
      </c>
      <c r="AG9" t="s">
        <v>2110</v>
      </c>
      <c r="AH9" t="s">
        <v>6073</v>
      </c>
      <c r="AI9" t="s">
        <v>6064</v>
      </c>
      <c r="AJ9" t="s">
        <v>6072</v>
      </c>
      <c r="AK9" t="s">
        <v>136</v>
      </c>
      <c r="AN9" t="s">
        <v>1311</v>
      </c>
      <c r="AO9" t="s">
        <v>1312</v>
      </c>
      <c r="AP9" t="s">
        <v>1313</v>
      </c>
      <c r="AQ9" t="s">
        <v>1314</v>
      </c>
      <c r="AR9" cm="1">
        <f t="array" ref="AR9">_xlfn._xlws.FILTER(RPD_Revisi[Jmlh],RPD_Revisi[MAK]=Form_Cetak_POK[[#This Row],[MAK]],0)-Form_Cetak_POK[[#This Row],[Jmlh]]</f>
        <v>0</v>
      </c>
    </row>
    <row r="10" spans="1:44" hidden="1" x14ac:dyDescent="0.3">
      <c r="A10" t="s">
        <v>26</v>
      </c>
      <c r="B10" t="s">
        <v>28</v>
      </c>
      <c r="C10" t="s">
        <v>29</v>
      </c>
      <c r="D10" t="s">
        <v>461</v>
      </c>
      <c r="E10" t="s">
        <v>118</v>
      </c>
      <c r="F10" t="s">
        <v>130</v>
      </c>
      <c r="G10" t="s">
        <v>466</v>
      </c>
      <c r="H10" t="s">
        <v>134</v>
      </c>
      <c r="I10" t="s">
        <v>141</v>
      </c>
      <c r="J10" t="s">
        <v>43</v>
      </c>
      <c r="K10" t="s">
        <v>508</v>
      </c>
      <c r="L10">
        <v>1</v>
      </c>
      <c r="M10">
        <v>1000000</v>
      </c>
      <c r="N10">
        <v>1000000</v>
      </c>
      <c r="O10">
        <v>0</v>
      </c>
      <c r="P10">
        <v>1000000</v>
      </c>
      <c r="R10">
        <v>81251</v>
      </c>
      <c r="S10">
        <v>81251</v>
      </c>
      <c r="T10">
        <v>81807</v>
      </c>
      <c r="U10">
        <v>81251</v>
      </c>
      <c r="V10">
        <v>81251</v>
      </c>
      <c r="W10">
        <v>81807</v>
      </c>
      <c r="X10">
        <v>81251</v>
      </c>
      <c r="Y10">
        <v>81251</v>
      </c>
      <c r="Z10">
        <v>80696</v>
      </c>
      <c r="AA10">
        <v>80696</v>
      </c>
      <c r="AB10">
        <v>80640</v>
      </c>
      <c r="AC10">
        <v>106848</v>
      </c>
      <c r="AD10" t="s">
        <v>2104</v>
      </c>
      <c r="AE10" t="s">
        <v>2105</v>
      </c>
      <c r="AF10" t="s">
        <v>2112</v>
      </c>
      <c r="AG10" t="s">
        <v>2113</v>
      </c>
      <c r="AH10" t="s">
        <v>6074</v>
      </c>
      <c r="AI10" t="s">
        <v>6075</v>
      </c>
      <c r="AJ10" t="s">
        <v>6072</v>
      </c>
      <c r="AK10" t="s">
        <v>136</v>
      </c>
      <c r="AN10" t="s">
        <v>1311</v>
      </c>
      <c r="AO10" t="s">
        <v>1312</v>
      </c>
      <c r="AP10" t="s">
        <v>1313</v>
      </c>
      <c r="AQ10" t="s">
        <v>1314</v>
      </c>
      <c r="AR10" cm="1">
        <f t="array" ref="AR10">_xlfn._xlws.FILTER(RPD_Revisi[Jmlh],RPD_Revisi[MAK]=Form_Cetak_POK[[#This Row],[MAK]],0)-Form_Cetak_POK[[#This Row],[Jmlh]]</f>
        <v>0</v>
      </c>
    </row>
    <row r="11" spans="1:44" hidden="1" x14ac:dyDescent="0.3">
      <c r="A11" t="s">
        <v>26</v>
      </c>
      <c r="B11" t="s">
        <v>28</v>
      </c>
      <c r="C11" t="s">
        <v>29</v>
      </c>
      <c r="D11" t="s">
        <v>461</v>
      </c>
      <c r="E11" t="s">
        <v>118</v>
      </c>
      <c r="F11" t="s">
        <v>130</v>
      </c>
      <c r="G11" t="s">
        <v>466</v>
      </c>
      <c r="H11" t="s">
        <v>134</v>
      </c>
      <c r="I11" t="s">
        <v>141</v>
      </c>
      <c r="J11" t="s">
        <v>46</v>
      </c>
      <c r="K11" t="s">
        <v>615</v>
      </c>
      <c r="L11">
        <v>2</v>
      </c>
      <c r="M11">
        <v>1000000</v>
      </c>
      <c r="N11">
        <v>2000000</v>
      </c>
      <c r="O11">
        <v>0</v>
      </c>
      <c r="P11">
        <v>2000000</v>
      </c>
      <c r="R11">
        <v>162503</v>
      </c>
      <c r="S11">
        <v>162503</v>
      </c>
      <c r="T11">
        <v>163614</v>
      </c>
      <c r="U11">
        <v>162503</v>
      </c>
      <c r="V11">
        <v>162503</v>
      </c>
      <c r="W11">
        <v>163614</v>
      </c>
      <c r="X11">
        <v>162503</v>
      </c>
      <c r="Y11">
        <v>162503</v>
      </c>
      <c r="Z11">
        <v>161392</v>
      </c>
      <c r="AA11">
        <v>161392</v>
      </c>
      <c r="AB11">
        <v>161281</v>
      </c>
      <c r="AC11">
        <v>213689</v>
      </c>
      <c r="AD11" t="s">
        <v>2104</v>
      </c>
      <c r="AE11" t="s">
        <v>2121</v>
      </c>
      <c r="AF11" t="s">
        <v>2122</v>
      </c>
      <c r="AG11" t="s">
        <v>2123</v>
      </c>
      <c r="AH11" t="s">
        <v>6076</v>
      </c>
      <c r="AI11" t="s">
        <v>6061</v>
      </c>
      <c r="AJ11" t="s">
        <v>6072</v>
      </c>
      <c r="AK11" t="s">
        <v>136</v>
      </c>
      <c r="AN11" t="s">
        <v>1311</v>
      </c>
      <c r="AO11" t="s">
        <v>1312</v>
      </c>
      <c r="AP11" t="s">
        <v>1331</v>
      </c>
      <c r="AQ11" t="s">
        <v>1314</v>
      </c>
      <c r="AR11" cm="1">
        <f t="array" ref="AR11">_xlfn._xlws.FILTER(RPD_Revisi[Jmlh],RPD_Revisi[MAK]=Form_Cetak_POK[[#This Row],[MAK]],0)-Form_Cetak_POK[[#This Row],[Jmlh]]</f>
        <v>0</v>
      </c>
    </row>
    <row r="12" spans="1:44" hidden="1" x14ac:dyDescent="0.3">
      <c r="A12" t="s">
        <v>26</v>
      </c>
      <c r="B12" t="s">
        <v>28</v>
      </c>
      <c r="C12" t="s">
        <v>29</v>
      </c>
      <c r="D12" t="s">
        <v>461</v>
      </c>
      <c r="E12" t="s">
        <v>118</v>
      </c>
      <c r="F12" t="s">
        <v>130</v>
      </c>
      <c r="G12" t="s">
        <v>466</v>
      </c>
      <c r="H12" t="s">
        <v>134</v>
      </c>
      <c r="I12" t="s">
        <v>142</v>
      </c>
      <c r="J12" t="s">
        <v>138</v>
      </c>
      <c r="K12" t="s">
        <v>506</v>
      </c>
      <c r="L12">
        <v>12</v>
      </c>
      <c r="M12">
        <v>1000000</v>
      </c>
      <c r="N12">
        <v>12000000</v>
      </c>
      <c r="O12">
        <v>0</v>
      </c>
      <c r="P12">
        <v>12000000</v>
      </c>
      <c r="R12">
        <v>975017</v>
      </c>
      <c r="S12">
        <v>975017</v>
      </c>
      <c r="T12">
        <v>981683</v>
      </c>
      <c r="U12">
        <v>975017</v>
      </c>
      <c r="V12">
        <v>975017</v>
      </c>
      <c r="W12">
        <v>981683</v>
      </c>
      <c r="X12">
        <v>975017</v>
      </c>
      <c r="Y12">
        <v>975017</v>
      </c>
      <c r="Z12">
        <v>968350</v>
      </c>
      <c r="AA12">
        <v>968350</v>
      </c>
      <c r="AB12">
        <v>967683</v>
      </c>
      <c r="AC12">
        <v>1282149</v>
      </c>
      <c r="AD12" t="s">
        <v>2132</v>
      </c>
      <c r="AE12" t="s">
        <v>2137</v>
      </c>
      <c r="AF12" t="s">
        <v>2138</v>
      </c>
      <c r="AG12" t="s">
        <v>2139</v>
      </c>
      <c r="AH12" t="s">
        <v>6077</v>
      </c>
      <c r="AI12" t="s">
        <v>6061</v>
      </c>
      <c r="AJ12" t="s">
        <v>6078</v>
      </c>
      <c r="AK12" t="s">
        <v>136</v>
      </c>
      <c r="AN12" t="s">
        <v>1311</v>
      </c>
      <c r="AO12" t="s">
        <v>1312</v>
      </c>
      <c r="AP12" t="s">
        <v>2026</v>
      </c>
      <c r="AQ12" t="s">
        <v>1314</v>
      </c>
      <c r="AR12" cm="1">
        <f t="array" ref="AR12">_xlfn._xlws.FILTER(RPD_Revisi[Jmlh],RPD_Revisi[MAK]=Form_Cetak_POK[[#This Row],[MAK]],0)-Form_Cetak_POK[[#This Row],[Jmlh]]</f>
        <v>0</v>
      </c>
    </row>
    <row r="13" spans="1:44" hidden="1" x14ac:dyDescent="0.3">
      <c r="A13" t="s">
        <v>26</v>
      </c>
      <c r="B13" t="s">
        <v>28</v>
      </c>
      <c r="C13" t="s">
        <v>29</v>
      </c>
      <c r="D13" t="s">
        <v>461</v>
      </c>
      <c r="E13" t="s">
        <v>118</v>
      </c>
      <c r="F13" t="s">
        <v>130</v>
      </c>
      <c r="G13" t="s">
        <v>466</v>
      </c>
      <c r="H13" t="s">
        <v>134</v>
      </c>
      <c r="I13" t="s">
        <v>142</v>
      </c>
      <c r="J13" t="s">
        <v>138</v>
      </c>
      <c r="K13" t="s">
        <v>507</v>
      </c>
      <c r="L13">
        <v>12</v>
      </c>
      <c r="M13">
        <v>1000000</v>
      </c>
      <c r="N13">
        <v>12000000</v>
      </c>
      <c r="O13">
        <v>0</v>
      </c>
      <c r="P13">
        <v>12000000</v>
      </c>
      <c r="R13">
        <v>975017</v>
      </c>
      <c r="S13">
        <v>975017</v>
      </c>
      <c r="T13">
        <v>981683</v>
      </c>
      <c r="U13">
        <v>975017</v>
      </c>
      <c r="V13">
        <v>975017</v>
      </c>
      <c r="W13">
        <v>981683</v>
      </c>
      <c r="X13">
        <v>975017</v>
      </c>
      <c r="Y13">
        <v>975017</v>
      </c>
      <c r="Z13">
        <v>968350</v>
      </c>
      <c r="AA13">
        <v>968350</v>
      </c>
      <c r="AB13">
        <v>967683</v>
      </c>
      <c r="AC13">
        <v>1282149</v>
      </c>
      <c r="AD13" t="s">
        <v>2132</v>
      </c>
      <c r="AE13" t="s">
        <v>2137</v>
      </c>
      <c r="AF13" t="s">
        <v>2141</v>
      </c>
      <c r="AG13" t="s">
        <v>2142</v>
      </c>
      <c r="AH13" t="s">
        <v>6079</v>
      </c>
      <c r="AI13" t="s">
        <v>6064</v>
      </c>
      <c r="AJ13" t="s">
        <v>6078</v>
      </c>
      <c r="AK13" t="s">
        <v>136</v>
      </c>
      <c r="AN13" t="s">
        <v>1311</v>
      </c>
      <c r="AO13" t="s">
        <v>1312</v>
      </c>
      <c r="AP13" t="s">
        <v>2026</v>
      </c>
      <c r="AQ13" t="s">
        <v>1314</v>
      </c>
      <c r="AR13" cm="1">
        <f t="array" ref="AR13">_xlfn._xlws.FILTER(RPD_Revisi[Jmlh],RPD_Revisi[MAK]=Form_Cetak_POK[[#This Row],[MAK]],0)-Form_Cetak_POK[[#This Row],[Jmlh]]</f>
        <v>0</v>
      </c>
    </row>
    <row r="14" spans="1:44" hidden="1" x14ac:dyDescent="0.3">
      <c r="A14" t="s">
        <v>26</v>
      </c>
      <c r="B14" t="s">
        <v>28</v>
      </c>
      <c r="C14" t="s">
        <v>29</v>
      </c>
      <c r="D14" t="s">
        <v>461</v>
      </c>
      <c r="E14" t="s">
        <v>118</v>
      </c>
      <c r="F14" t="s">
        <v>130</v>
      </c>
      <c r="G14" t="s">
        <v>466</v>
      </c>
      <c r="H14" t="s">
        <v>134</v>
      </c>
      <c r="I14" t="s">
        <v>143</v>
      </c>
      <c r="J14" t="s">
        <v>43</v>
      </c>
      <c r="K14" t="s">
        <v>506</v>
      </c>
      <c r="L14">
        <v>1</v>
      </c>
      <c r="M14">
        <v>1000000</v>
      </c>
      <c r="N14">
        <v>1000000</v>
      </c>
      <c r="O14">
        <v>0</v>
      </c>
      <c r="P14">
        <v>1000000</v>
      </c>
      <c r="R14">
        <v>81251</v>
      </c>
      <c r="S14">
        <v>81251</v>
      </c>
      <c r="T14">
        <v>81807</v>
      </c>
      <c r="U14">
        <v>81251</v>
      </c>
      <c r="V14">
        <v>81251</v>
      </c>
      <c r="W14">
        <v>81807</v>
      </c>
      <c r="X14">
        <v>81251</v>
      </c>
      <c r="Y14">
        <v>81251</v>
      </c>
      <c r="Z14">
        <v>80696</v>
      </c>
      <c r="AA14">
        <v>80696</v>
      </c>
      <c r="AB14">
        <v>80640</v>
      </c>
      <c r="AC14">
        <v>106848</v>
      </c>
      <c r="AD14" t="s">
        <v>2155</v>
      </c>
      <c r="AE14" t="s">
        <v>2156</v>
      </c>
      <c r="AF14" t="s">
        <v>2157</v>
      </c>
      <c r="AG14" t="s">
        <v>2158</v>
      </c>
      <c r="AH14" t="s">
        <v>6080</v>
      </c>
      <c r="AI14" t="s">
        <v>6061</v>
      </c>
      <c r="AJ14" t="s">
        <v>6081</v>
      </c>
      <c r="AK14" t="s">
        <v>136</v>
      </c>
      <c r="AN14" t="s">
        <v>1311</v>
      </c>
      <c r="AO14" t="s">
        <v>1312</v>
      </c>
      <c r="AP14" t="s">
        <v>1313</v>
      </c>
      <c r="AQ14" t="s">
        <v>1314</v>
      </c>
      <c r="AR14" cm="1">
        <f t="array" ref="AR14">_xlfn._xlws.FILTER(RPD_Revisi[Jmlh],RPD_Revisi[MAK]=Form_Cetak_POK[[#This Row],[MAK]],0)-Form_Cetak_POK[[#This Row],[Jmlh]]</f>
        <v>0</v>
      </c>
    </row>
    <row r="15" spans="1:44" hidden="1" x14ac:dyDescent="0.3">
      <c r="A15" t="s">
        <v>26</v>
      </c>
      <c r="B15" t="s">
        <v>28</v>
      </c>
      <c r="C15" t="s">
        <v>29</v>
      </c>
      <c r="D15" t="s">
        <v>461</v>
      </c>
      <c r="E15" t="s">
        <v>118</v>
      </c>
      <c r="F15" t="s">
        <v>130</v>
      </c>
      <c r="G15" t="s">
        <v>466</v>
      </c>
      <c r="H15" t="s">
        <v>134</v>
      </c>
      <c r="I15" t="s">
        <v>143</v>
      </c>
      <c r="J15" t="s">
        <v>43</v>
      </c>
      <c r="K15" t="s">
        <v>507</v>
      </c>
      <c r="L15">
        <v>1</v>
      </c>
      <c r="M15">
        <v>1000000</v>
      </c>
      <c r="N15">
        <v>1000000</v>
      </c>
      <c r="O15">
        <v>0</v>
      </c>
      <c r="P15">
        <v>1000000</v>
      </c>
      <c r="R15">
        <v>81251</v>
      </c>
      <c r="S15">
        <v>81251</v>
      </c>
      <c r="T15">
        <v>81807</v>
      </c>
      <c r="U15">
        <v>81251</v>
      </c>
      <c r="V15">
        <v>81251</v>
      </c>
      <c r="W15">
        <v>81807</v>
      </c>
      <c r="X15">
        <v>81251</v>
      </c>
      <c r="Y15">
        <v>81251</v>
      </c>
      <c r="Z15">
        <v>80696</v>
      </c>
      <c r="AA15">
        <v>80696</v>
      </c>
      <c r="AB15">
        <v>80640</v>
      </c>
      <c r="AC15">
        <v>106848</v>
      </c>
      <c r="AD15" t="s">
        <v>2155</v>
      </c>
      <c r="AE15" t="s">
        <v>2156</v>
      </c>
      <c r="AF15" t="s">
        <v>2160</v>
      </c>
      <c r="AG15" t="s">
        <v>2161</v>
      </c>
      <c r="AH15" t="s">
        <v>6082</v>
      </c>
      <c r="AI15" t="s">
        <v>6064</v>
      </c>
      <c r="AJ15" t="s">
        <v>6081</v>
      </c>
      <c r="AK15" t="s">
        <v>136</v>
      </c>
      <c r="AN15" t="s">
        <v>1311</v>
      </c>
      <c r="AO15" t="s">
        <v>1312</v>
      </c>
      <c r="AP15" t="s">
        <v>1313</v>
      </c>
      <c r="AQ15" t="s">
        <v>1314</v>
      </c>
      <c r="AR15" cm="1">
        <f t="array" ref="AR15">_xlfn._xlws.FILTER(RPD_Revisi[Jmlh],RPD_Revisi[MAK]=Form_Cetak_POK[[#This Row],[MAK]],0)-Form_Cetak_POK[[#This Row],[Jmlh]]</f>
        <v>0</v>
      </c>
    </row>
    <row r="16" spans="1:44" hidden="1" x14ac:dyDescent="0.3">
      <c r="A16" t="s">
        <v>26</v>
      </c>
      <c r="B16" t="s">
        <v>28</v>
      </c>
      <c r="C16" t="s">
        <v>29</v>
      </c>
      <c r="D16" t="s">
        <v>461</v>
      </c>
      <c r="E16" t="s">
        <v>118</v>
      </c>
      <c r="F16" t="s">
        <v>130</v>
      </c>
      <c r="G16" t="s">
        <v>466</v>
      </c>
      <c r="H16" t="s">
        <v>134</v>
      </c>
      <c r="I16" t="s">
        <v>143</v>
      </c>
      <c r="J16" t="s">
        <v>43</v>
      </c>
      <c r="K16" t="s">
        <v>508</v>
      </c>
      <c r="L16">
        <v>1</v>
      </c>
      <c r="M16">
        <v>1000000</v>
      </c>
      <c r="N16">
        <v>1000000</v>
      </c>
      <c r="O16">
        <v>0</v>
      </c>
      <c r="P16">
        <v>1000000</v>
      </c>
      <c r="R16">
        <v>81251</v>
      </c>
      <c r="S16">
        <v>81251</v>
      </c>
      <c r="T16">
        <v>81807</v>
      </c>
      <c r="U16">
        <v>81251</v>
      </c>
      <c r="V16">
        <v>81251</v>
      </c>
      <c r="W16">
        <v>81807</v>
      </c>
      <c r="X16">
        <v>81251</v>
      </c>
      <c r="Y16">
        <v>81251</v>
      </c>
      <c r="Z16">
        <v>80696</v>
      </c>
      <c r="AA16">
        <v>80696</v>
      </c>
      <c r="AB16">
        <v>80640</v>
      </c>
      <c r="AC16">
        <v>106848</v>
      </c>
      <c r="AD16" t="s">
        <v>2155</v>
      </c>
      <c r="AE16" t="s">
        <v>2156</v>
      </c>
      <c r="AF16" t="s">
        <v>2163</v>
      </c>
      <c r="AG16" t="s">
        <v>2164</v>
      </c>
      <c r="AH16" t="s">
        <v>6083</v>
      </c>
      <c r="AI16" t="s">
        <v>6075</v>
      </c>
      <c r="AJ16" t="s">
        <v>6081</v>
      </c>
      <c r="AK16" t="s">
        <v>136</v>
      </c>
      <c r="AN16" t="s">
        <v>1311</v>
      </c>
      <c r="AO16" t="s">
        <v>1312</v>
      </c>
      <c r="AP16" t="s">
        <v>1313</v>
      </c>
      <c r="AQ16" t="s">
        <v>1314</v>
      </c>
      <c r="AR16" cm="1">
        <f t="array" ref="AR16">_xlfn._xlws.FILTER(RPD_Revisi[Jmlh],RPD_Revisi[MAK]=Form_Cetak_POK[[#This Row],[MAK]],0)-Form_Cetak_POK[[#This Row],[Jmlh]]</f>
        <v>0</v>
      </c>
    </row>
    <row r="17" spans="1:44" hidden="1" x14ac:dyDescent="0.3">
      <c r="A17" t="s">
        <v>26</v>
      </c>
      <c r="B17" t="s">
        <v>28</v>
      </c>
      <c r="C17" t="s">
        <v>29</v>
      </c>
      <c r="D17" t="s">
        <v>461</v>
      </c>
      <c r="E17" t="s">
        <v>118</v>
      </c>
      <c r="F17" t="s">
        <v>130</v>
      </c>
      <c r="G17" t="s">
        <v>466</v>
      </c>
      <c r="H17" t="s">
        <v>134</v>
      </c>
      <c r="I17" t="s">
        <v>143</v>
      </c>
      <c r="J17" t="s">
        <v>43</v>
      </c>
      <c r="K17" t="s">
        <v>613</v>
      </c>
      <c r="L17">
        <v>1</v>
      </c>
      <c r="M17">
        <v>1000000</v>
      </c>
      <c r="N17">
        <v>1000000</v>
      </c>
      <c r="O17">
        <v>0</v>
      </c>
      <c r="P17">
        <v>1000000</v>
      </c>
      <c r="R17">
        <v>81251</v>
      </c>
      <c r="S17">
        <v>81251</v>
      </c>
      <c r="T17">
        <v>81807</v>
      </c>
      <c r="U17">
        <v>81251</v>
      </c>
      <c r="V17">
        <v>81251</v>
      </c>
      <c r="W17">
        <v>81807</v>
      </c>
      <c r="X17">
        <v>81251</v>
      </c>
      <c r="Y17">
        <v>81251</v>
      </c>
      <c r="Z17">
        <v>80696</v>
      </c>
      <c r="AA17">
        <v>80696</v>
      </c>
      <c r="AB17">
        <v>80640</v>
      </c>
      <c r="AC17">
        <v>106848</v>
      </c>
      <c r="AD17" t="s">
        <v>2155</v>
      </c>
      <c r="AE17" t="s">
        <v>2156</v>
      </c>
      <c r="AF17" t="s">
        <v>2166</v>
      </c>
      <c r="AG17" t="s">
        <v>2167</v>
      </c>
      <c r="AH17" t="s">
        <v>6084</v>
      </c>
      <c r="AI17" t="s">
        <v>6085</v>
      </c>
      <c r="AJ17" t="s">
        <v>6081</v>
      </c>
      <c r="AK17" t="s">
        <v>136</v>
      </c>
      <c r="AN17" t="s">
        <v>1311</v>
      </c>
      <c r="AO17" t="s">
        <v>1312</v>
      </c>
      <c r="AP17" t="s">
        <v>1313</v>
      </c>
      <c r="AQ17" t="s">
        <v>1314</v>
      </c>
      <c r="AR17" cm="1">
        <f t="array" ref="AR17">_xlfn._xlws.FILTER(RPD_Revisi[Jmlh],RPD_Revisi[MAK]=Form_Cetak_POK[[#This Row],[MAK]],0)-Form_Cetak_POK[[#This Row],[Jmlh]]</f>
        <v>0</v>
      </c>
    </row>
    <row r="18" spans="1:44" hidden="1" x14ac:dyDescent="0.3">
      <c r="A18" t="s">
        <v>26</v>
      </c>
      <c r="B18" t="s">
        <v>28</v>
      </c>
      <c r="C18" t="s">
        <v>29</v>
      </c>
      <c r="D18" t="s">
        <v>461</v>
      </c>
      <c r="E18" t="s">
        <v>118</v>
      </c>
      <c r="F18" t="s">
        <v>130</v>
      </c>
      <c r="G18" t="s">
        <v>466</v>
      </c>
      <c r="H18" t="s">
        <v>134</v>
      </c>
      <c r="I18" t="s">
        <v>143</v>
      </c>
      <c r="J18" t="s">
        <v>46</v>
      </c>
      <c r="K18" t="s">
        <v>620</v>
      </c>
      <c r="L18">
        <v>2</v>
      </c>
      <c r="M18">
        <v>1000000</v>
      </c>
      <c r="N18">
        <v>2000000</v>
      </c>
      <c r="O18">
        <v>0</v>
      </c>
      <c r="P18">
        <v>2000000</v>
      </c>
      <c r="R18">
        <v>162503</v>
      </c>
      <c r="S18">
        <v>162503</v>
      </c>
      <c r="T18">
        <v>163614</v>
      </c>
      <c r="U18">
        <v>162503</v>
      </c>
      <c r="V18">
        <v>162503</v>
      </c>
      <c r="W18">
        <v>163614</v>
      </c>
      <c r="X18">
        <v>162503</v>
      </c>
      <c r="Y18">
        <v>162503</v>
      </c>
      <c r="Z18">
        <v>161392</v>
      </c>
      <c r="AA18">
        <v>161392</v>
      </c>
      <c r="AB18">
        <v>161281</v>
      </c>
      <c r="AC18">
        <v>213689</v>
      </c>
      <c r="AD18" t="s">
        <v>2155</v>
      </c>
      <c r="AE18" t="s">
        <v>2172</v>
      </c>
      <c r="AF18" t="s">
        <v>2173</v>
      </c>
      <c r="AG18" t="s">
        <v>2174</v>
      </c>
      <c r="AH18" t="s">
        <v>6086</v>
      </c>
      <c r="AI18" t="s">
        <v>6061</v>
      </c>
      <c r="AJ18" t="s">
        <v>6081</v>
      </c>
      <c r="AK18" t="s">
        <v>136</v>
      </c>
      <c r="AN18" t="s">
        <v>1311</v>
      </c>
      <c r="AO18" t="s">
        <v>1312</v>
      </c>
      <c r="AP18" t="s">
        <v>1331</v>
      </c>
      <c r="AQ18" t="s">
        <v>1314</v>
      </c>
      <c r="AR18" cm="1">
        <f t="array" ref="AR18">_xlfn._xlws.FILTER(RPD_Revisi[Jmlh],RPD_Revisi[MAK]=Form_Cetak_POK[[#This Row],[MAK]],0)-Form_Cetak_POK[[#This Row],[Jmlh]]</f>
        <v>0</v>
      </c>
    </row>
    <row r="19" spans="1:44" hidden="1" x14ac:dyDescent="0.3">
      <c r="A19" t="s">
        <v>26</v>
      </c>
      <c r="B19" t="s">
        <v>28</v>
      </c>
      <c r="C19" t="s">
        <v>29</v>
      </c>
      <c r="D19" t="s">
        <v>461</v>
      </c>
      <c r="E19" t="s">
        <v>118</v>
      </c>
      <c r="F19" t="s">
        <v>130</v>
      </c>
      <c r="G19" t="s">
        <v>466</v>
      </c>
      <c r="H19" t="s">
        <v>134</v>
      </c>
      <c r="I19" t="s">
        <v>145</v>
      </c>
      <c r="J19" t="s">
        <v>138</v>
      </c>
      <c r="K19" t="s">
        <v>506</v>
      </c>
      <c r="L19">
        <v>12</v>
      </c>
      <c r="M19">
        <v>1000000</v>
      </c>
      <c r="N19">
        <v>12000000</v>
      </c>
      <c r="O19">
        <v>0</v>
      </c>
      <c r="P19">
        <v>12000000</v>
      </c>
      <c r="R19">
        <v>975017</v>
      </c>
      <c r="S19">
        <v>975017</v>
      </c>
      <c r="T19">
        <v>981683</v>
      </c>
      <c r="U19">
        <v>975017</v>
      </c>
      <c r="V19">
        <v>975017</v>
      </c>
      <c r="W19">
        <v>981683</v>
      </c>
      <c r="X19">
        <v>975017</v>
      </c>
      <c r="Y19">
        <v>975017</v>
      </c>
      <c r="Z19">
        <v>968350</v>
      </c>
      <c r="AA19">
        <v>968350</v>
      </c>
      <c r="AB19">
        <v>967683</v>
      </c>
      <c r="AC19">
        <v>1282149</v>
      </c>
      <c r="AD19" t="s">
        <v>2183</v>
      </c>
      <c r="AE19" t="s">
        <v>2188</v>
      </c>
      <c r="AF19" t="s">
        <v>2189</v>
      </c>
      <c r="AG19" t="s">
        <v>2190</v>
      </c>
      <c r="AH19" t="s">
        <v>6087</v>
      </c>
      <c r="AI19" t="s">
        <v>6061</v>
      </c>
      <c r="AJ19" t="s">
        <v>6088</v>
      </c>
      <c r="AK19" t="s">
        <v>136</v>
      </c>
      <c r="AN19" t="s">
        <v>1311</v>
      </c>
      <c r="AO19" t="s">
        <v>1312</v>
      </c>
      <c r="AP19" t="s">
        <v>2026</v>
      </c>
      <c r="AQ19" t="s">
        <v>1314</v>
      </c>
      <c r="AR19" cm="1">
        <f t="array" ref="AR19">_xlfn._xlws.FILTER(RPD_Revisi[Jmlh],RPD_Revisi[MAK]=Form_Cetak_POK[[#This Row],[MAK]],0)-Form_Cetak_POK[[#This Row],[Jmlh]]</f>
        <v>0</v>
      </c>
    </row>
    <row r="20" spans="1:44" hidden="1" x14ac:dyDescent="0.3">
      <c r="A20" t="s">
        <v>26</v>
      </c>
      <c r="B20" t="s">
        <v>28</v>
      </c>
      <c r="C20" t="s">
        <v>29</v>
      </c>
      <c r="D20" t="s">
        <v>461</v>
      </c>
      <c r="E20" t="s">
        <v>118</v>
      </c>
      <c r="F20" t="s">
        <v>130</v>
      </c>
      <c r="G20" t="s">
        <v>466</v>
      </c>
      <c r="H20" t="s">
        <v>134</v>
      </c>
      <c r="I20" t="s">
        <v>145</v>
      </c>
      <c r="J20" t="s">
        <v>138</v>
      </c>
      <c r="K20" t="s">
        <v>507</v>
      </c>
      <c r="L20">
        <v>12</v>
      </c>
      <c r="M20">
        <v>1000000</v>
      </c>
      <c r="N20">
        <v>12000000</v>
      </c>
      <c r="O20">
        <v>0</v>
      </c>
      <c r="P20">
        <v>12000000</v>
      </c>
      <c r="R20">
        <v>975017</v>
      </c>
      <c r="S20">
        <v>975017</v>
      </c>
      <c r="T20">
        <v>981683</v>
      </c>
      <c r="U20">
        <v>975017</v>
      </c>
      <c r="V20">
        <v>975017</v>
      </c>
      <c r="W20">
        <v>981683</v>
      </c>
      <c r="X20">
        <v>975017</v>
      </c>
      <c r="Y20">
        <v>975017</v>
      </c>
      <c r="Z20">
        <v>968350</v>
      </c>
      <c r="AA20">
        <v>968350</v>
      </c>
      <c r="AB20">
        <v>967683</v>
      </c>
      <c r="AC20">
        <v>1282149</v>
      </c>
      <c r="AD20" t="s">
        <v>2183</v>
      </c>
      <c r="AE20" t="s">
        <v>2188</v>
      </c>
      <c r="AF20" t="s">
        <v>2192</v>
      </c>
      <c r="AG20" t="s">
        <v>2193</v>
      </c>
      <c r="AH20" t="s">
        <v>6089</v>
      </c>
      <c r="AI20" t="s">
        <v>6064</v>
      </c>
      <c r="AJ20" t="s">
        <v>6088</v>
      </c>
      <c r="AK20" t="s">
        <v>136</v>
      </c>
      <c r="AN20" t="s">
        <v>1311</v>
      </c>
      <c r="AO20" t="s">
        <v>1312</v>
      </c>
      <c r="AP20" t="s">
        <v>2026</v>
      </c>
      <c r="AQ20" t="s">
        <v>1314</v>
      </c>
      <c r="AR20" cm="1">
        <f t="array" ref="AR20">_xlfn._xlws.FILTER(RPD_Revisi[Jmlh],RPD_Revisi[MAK]=Form_Cetak_POK[[#This Row],[MAK]],0)-Form_Cetak_POK[[#This Row],[Jmlh]]</f>
        <v>0</v>
      </c>
    </row>
    <row r="21" spans="1:44" hidden="1" x14ac:dyDescent="0.3">
      <c r="A21" t="s">
        <v>26</v>
      </c>
      <c r="B21" t="s">
        <v>28</v>
      </c>
      <c r="C21" t="s">
        <v>29</v>
      </c>
      <c r="D21" t="s">
        <v>461</v>
      </c>
      <c r="E21" t="s">
        <v>118</v>
      </c>
      <c r="F21" t="s">
        <v>130</v>
      </c>
      <c r="G21" t="s">
        <v>467</v>
      </c>
      <c r="H21" t="s">
        <v>148</v>
      </c>
      <c r="I21" t="s">
        <v>149</v>
      </c>
      <c r="J21" t="s">
        <v>43</v>
      </c>
      <c r="K21" t="s">
        <v>624</v>
      </c>
      <c r="L21">
        <v>11</v>
      </c>
      <c r="M21">
        <v>1000000</v>
      </c>
      <c r="N21">
        <v>11000000</v>
      </c>
      <c r="O21">
        <v>0</v>
      </c>
      <c r="P21">
        <v>11000000</v>
      </c>
      <c r="R21">
        <v>916667</v>
      </c>
      <c r="S21">
        <v>916667</v>
      </c>
      <c r="T21">
        <v>916667</v>
      </c>
      <c r="U21">
        <v>916667</v>
      </c>
      <c r="V21">
        <v>916667</v>
      </c>
      <c r="W21">
        <v>916667</v>
      </c>
      <c r="X21">
        <v>916667</v>
      </c>
      <c r="Y21">
        <v>916667</v>
      </c>
      <c r="Z21">
        <v>916667</v>
      </c>
      <c r="AA21">
        <v>916667</v>
      </c>
      <c r="AB21">
        <v>916667</v>
      </c>
      <c r="AC21">
        <v>916663</v>
      </c>
      <c r="AD21" t="s">
        <v>2207</v>
      </c>
      <c r="AE21" t="s">
        <v>2208</v>
      </c>
      <c r="AF21" t="s">
        <v>2212</v>
      </c>
      <c r="AG21" t="s">
        <v>2213</v>
      </c>
      <c r="AH21" t="s">
        <v>6090</v>
      </c>
      <c r="AI21" t="s">
        <v>6064</v>
      </c>
      <c r="AJ21" t="s">
        <v>6091</v>
      </c>
      <c r="AK21" t="s">
        <v>136</v>
      </c>
      <c r="AN21" t="s">
        <v>1311</v>
      </c>
      <c r="AO21" t="s">
        <v>1312</v>
      </c>
      <c r="AP21" t="s">
        <v>1313</v>
      </c>
      <c r="AQ21" t="s">
        <v>1314</v>
      </c>
      <c r="AR21" cm="1">
        <f t="array" ref="AR21">_xlfn._xlws.FILTER(RPD_Revisi[Jmlh],RPD_Revisi[MAK]=Form_Cetak_POK[[#This Row],[MAK]],0)-Form_Cetak_POK[[#This Row],[Jmlh]]</f>
        <v>0</v>
      </c>
    </row>
    <row r="22" spans="1:44" hidden="1" x14ac:dyDescent="0.3">
      <c r="A22" t="s">
        <v>26</v>
      </c>
      <c r="B22" t="s">
        <v>28</v>
      </c>
      <c r="C22" t="s">
        <v>29</v>
      </c>
      <c r="D22" t="s">
        <v>461</v>
      </c>
      <c r="E22" t="s">
        <v>118</v>
      </c>
      <c r="F22" t="s">
        <v>130</v>
      </c>
      <c r="G22" t="s">
        <v>467</v>
      </c>
      <c r="H22" t="s">
        <v>148</v>
      </c>
      <c r="I22" t="s">
        <v>149</v>
      </c>
      <c r="J22" t="s">
        <v>138</v>
      </c>
      <c r="K22" t="s">
        <v>506</v>
      </c>
      <c r="L22">
        <v>11</v>
      </c>
      <c r="M22">
        <v>1000000</v>
      </c>
      <c r="N22">
        <v>11000000</v>
      </c>
      <c r="O22">
        <v>0</v>
      </c>
      <c r="P22">
        <v>11000000</v>
      </c>
      <c r="R22">
        <v>916667</v>
      </c>
      <c r="S22">
        <v>916667</v>
      </c>
      <c r="T22">
        <v>916667</v>
      </c>
      <c r="U22">
        <v>916667</v>
      </c>
      <c r="V22">
        <v>916667</v>
      </c>
      <c r="W22">
        <v>916667</v>
      </c>
      <c r="X22">
        <v>916667</v>
      </c>
      <c r="Y22">
        <v>916667</v>
      </c>
      <c r="Z22">
        <v>916667</v>
      </c>
      <c r="AA22">
        <v>916667</v>
      </c>
      <c r="AB22">
        <v>916667</v>
      </c>
      <c r="AC22">
        <v>916663</v>
      </c>
      <c r="AD22" t="s">
        <v>2207</v>
      </c>
      <c r="AE22" t="s">
        <v>2219</v>
      </c>
      <c r="AF22" t="s">
        <v>2220</v>
      </c>
      <c r="AG22" t="s">
        <v>2221</v>
      </c>
      <c r="AH22" t="s">
        <v>6092</v>
      </c>
      <c r="AI22" t="s">
        <v>6061</v>
      </c>
      <c r="AJ22" t="s">
        <v>6091</v>
      </c>
      <c r="AK22" t="s">
        <v>136</v>
      </c>
      <c r="AN22" t="s">
        <v>1311</v>
      </c>
      <c r="AO22" t="s">
        <v>1312</v>
      </c>
      <c r="AP22" t="s">
        <v>2026</v>
      </c>
      <c r="AQ22" t="s">
        <v>1314</v>
      </c>
      <c r="AR22" cm="1">
        <f t="array" ref="AR22">_xlfn._xlws.FILTER(RPD_Revisi[Jmlh],RPD_Revisi[MAK]=Form_Cetak_POK[[#This Row],[MAK]],0)-Form_Cetak_POK[[#This Row],[Jmlh]]</f>
        <v>0</v>
      </c>
    </row>
    <row r="23" spans="1:44" hidden="1" x14ac:dyDescent="0.3">
      <c r="A23" t="s">
        <v>26</v>
      </c>
      <c r="B23" t="s">
        <v>28</v>
      </c>
      <c r="C23" t="s">
        <v>29</v>
      </c>
      <c r="D23" t="s">
        <v>461</v>
      </c>
      <c r="E23" t="s">
        <v>118</v>
      </c>
      <c r="F23" t="s">
        <v>130</v>
      </c>
      <c r="G23" t="s">
        <v>467</v>
      </c>
      <c r="H23" t="s">
        <v>148</v>
      </c>
      <c r="I23" t="s">
        <v>149</v>
      </c>
      <c r="J23" t="s">
        <v>138</v>
      </c>
      <c r="K23" t="s">
        <v>507</v>
      </c>
      <c r="L23">
        <v>11</v>
      </c>
      <c r="M23">
        <v>1000000</v>
      </c>
      <c r="N23">
        <v>11000000</v>
      </c>
      <c r="O23">
        <v>0</v>
      </c>
      <c r="P23">
        <v>11000000</v>
      </c>
      <c r="R23">
        <v>916667</v>
      </c>
      <c r="S23">
        <v>916667</v>
      </c>
      <c r="T23">
        <v>916667</v>
      </c>
      <c r="U23">
        <v>916667</v>
      </c>
      <c r="V23">
        <v>916667</v>
      </c>
      <c r="W23">
        <v>916667</v>
      </c>
      <c r="X23">
        <v>916667</v>
      </c>
      <c r="Y23">
        <v>916667</v>
      </c>
      <c r="Z23">
        <v>916667</v>
      </c>
      <c r="AA23">
        <v>916667</v>
      </c>
      <c r="AB23">
        <v>916667</v>
      </c>
      <c r="AC23">
        <v>916663</v>
      </c>
      <c r="AD23" t="s">
        <v>2207</v>
      </c>
      <c r="AE23" t="s">
        <v>2219</v>
      </c>
      <c r="AF23" t="s">
        <v>2223</v>
      </c>
      <c r="AG23" t="s">
        <v>2224</v>
      </c>
      <c r="AH23" t="s">
        <v>6093</v>
      </c>
      <c r="AI23" t="s">
        <v>6064</v>
      </c>
      <c r="AJ23" t="s">
        <v>6091</v>
      </c>
      <c r="AK23" t="s">
        <v>136</v>
      </c>
      <c r="AN23" t="s">
        <v>1311</v>
      </c>
      <c r="AO23" t="s">
        <v>1312</v>
      </c>
      <c r="AP23" t="s">
        <v>2026</v>
      </c>
      <c r="AQ23" t="s">
        <v>1314</v>
      </c>
      <c r="AR23" cm="1">
        <f t="array" ref="AR23">_xlfn._xlws.FILTER(RPD_Revisi[Jmlh],RPD_Revisi[MAK]=Form_Cetak_POK[[#This Row],[MAK]],0)-Form_Cetak_POK[[#This Row],[Jmlh]]</f>
        <v>0</v>
      </c>
    </row>
    <row r="24" spans="1:44" hidden="1" x14ac:dyDescent="0.3">
      <c r="A24" t="s">
        <v>26</v>
      </c>
      <c r="B24" t="s">
        <v>28</v>
      </c>
      <c r="C24" t="s">
        <v>29</v>
      </c>
      <c r="D24" t="s">
        <v>461</v>
      </c>
      <c r="E24" t="s">
        <v>118</v>
      </c>
      <c r="F24" t="s">
        <v>130</v>
      </c>
      <c r="G24" t="s">
        <v>467</v>
      </c>
      <c r="H24" t="s">
        <v>148</v>
      </c>
      <c r="I24" t="s">
        <v>149</v>
      </c>
      <c r="J24" t="s">
        <v>46</v>
      </c>
      <c r="K24" t="s">
        <v>615</v>
      </c>
      <c r="L24">
        <v>2</v>
      </c>
      <c r="M24">
        <v>1000000</v>
      </c>
      <c r="N24">
        <v>2000000</v>
      </c>
      <c r="O24">
        <v>0</v>
      </c>
      <c r="P24">
        <v>2000000</v>
      </c>
      <c r="R24">
        <v>166667</v>
      </c>
      <c r="S24">
        <v>166667</v>
      </c>
      <c r="T24">
        <v>166667</v>
      </c>
      <c r="U24">
        <v>166667</v>
      </c>
      <c r="V24">
        <v>166667</v>
      </c>
      <c r="W24">
        <v>166667</v>
      </c>
      <c r="X24">
        <v>166667</v>
      </c>
      <c r="Y24">
        <v>166667</v>
      </c>
      <c r="Z24">
        <v>166667</v>
      </c>
      <c r="AA24">
        <v>166667</v>
      </c>
      <c r="AB24">
        <v>166667</v>
      </c>
      <c r="AC24">
        <v>166663</v>
      </c>
      <c r="AD24" t="s">
        <v>2207</v>
      </c>
      <c r="AE24" t="s">
        <v>2226</v>
      </c>
      <c r="AF24" t="s">
        <v>2227</v>
      </c>
      <c r="AG24" t="s">
        <v>2228</v>
      </c>
      <c r="AH24" t="s">
        <v>6094</v>
      </c>
      <c r="AI24" t="s">
        <v>6061</v>
      </c>
      <c r="AJ24" t="s">
        <v>6091</v>
      </c>
      <c r="AK24" t="s">
        <v>136</v>
      </c>
      <c r="AN24" t="s">
        <v>1311</v>
      </c>
      <c r="AO24" t="s">
        <v>1312</v>
      </c>
      <c r="AP24" t="s">
        <v>1331</v>
      </c>
      <c r="AQ24" t="s">
        <v>1314</v>
      </c>
      <c r="AR24" cm="1">
        <f t="array" ref="AR24">_xlfn._xlws.FILTER(RPD_Revisi[Jmlh],RPD_Revisi[MAK]=Form_Cetak_POK[[#This Row],[MAK]],0)-Form_Cetak_POK[[#This Row],[Jmlh]]</f>
        <v>0</v>
      </c>
    </row>
    <row r="25" spans="1:44" hidden="1" x14ac:dyDescent="0.3">
      <c r="A25" t="s">
        <v>26</v>
      </c>
      <c r="B25" t="s">
        <v>28</v>
      </c>
      <c r="C25" t="s">
        <v>29</v>
      </c>
      <c r="D25" t="s">
        <v>461</v>
      </c>
      <c r="E25" t="s">
        <v>118</v>
      </c>
      <c r="F25" t="s">
        <v>130</v>
      </c>
      <c r="G25" t="s">
        <v>467</v>
      </c>
      <c r="H25" t="s">
        <v>148</v>
      </c>
      <c r="I25" t="s">
        <v>150</v>
      </c>
      <c r="J25" t="s">
        <v>43</v>
      </c>
      <c r="K25" t="s">
        <v>629</v>
      </c>
      <c r="L25">
        <v>10</v>
      </c>
      <c r="M25">
        <v>1000000</v>
      </c>
      <c r="N25">
        <v>10000000</v>
      </c>
      <c r="O25">
        <v>0</v>
      </c>
      <c r="P25">
        <v>10000000</v>
      </c>
      <c r="R25">
        <v>833333</v>
      </c>
      <c r="S25">
        <v>833333</v>
      </c>
      <c r="T25">
        <v>833333</v>
      </c>
      <c r="U25">
        <v>833333</v>
      </c>
      <c r="V25">
        <v>833333</v>
      </c>
      <c r="W25">
        <v>833333</v>
      </c>
      <c r="X25">
        <v>833333</v>
      </c>
      <c r="Y25">
        <v>833333</v>
      </c>
      <c r="Z25">
        <v>833333</v>
      </c>
      <c r="AA25">
        <v>833333</v>
      </c>
      <c r="AB25">
        <v>833333</v>
      </c>
      <c r="AC25">
        <v>833337</v>
      </c>
      <c r="AD25" t="s">
        <v>2241</v>
      </c>
      <c r="AE25" t="s">
        <v>2242</v>
      </c>
      <c r="AF25" t="s">
        <v>2243</v>
      </c>
      <c r="AG25" t="s">
        <v>2244</v>
      </c>
      <c r="AH25" t="s">
        <v>6095</v>
      </c>
      <c r="AI25" t="s">
        <v>6061</v>
      </c>
      <c r="AJ25" t="s">
        <v>6096</v>
      </c>
      <c r="AK25" t="s">
        <v>136</v>
      </c>
      <c r="AN25" t="s">
        <v>1311</v>
      </c>
      <c r="AO25" t="s">
        <v>1312</v>
      </c>
      <c r="AP25" t="s">
        <v>1313</v>
      </c>
      <c r="AQ25" t="s">
        <v>1314</v>
      </c>
      <c r="AR25" cm="1">
        <f t="array" ref="AR25">_xlfn._xlws.FILTER(RPD_Revisi[Jmlh],RPD_Revisi[MAK]=Form_Cetak_POK[[#This Row],[MAK]],0)-Form_Cetak_POK[[#This Row],[Jmlh]]</f>
        <v>0</v>
      </c>
    </row>
    <row r="26" spans="1:44" hidden="1" x14ac:dyDescent="0.3">
      <c r="A26" t="s">
        <v>26</v>
      </c>
      <c r="B26" t="s">
        <v>28</v>
      </c>
      <c r="C26" t="s">
        <v>29</v>
      </c>
      <c r="D26" t="s">
        <v>461</v>
      </c>
      <c r="E26" t="s">
        <v>118</v>
      </c>
      <c r="F26" t="s">
        <v>130</v>
      </c>
      <c r="G26" t="s">
        <v>467</v>
      </c>
      <c r="H26" t="s">
        <v>148</v>
      </c>
      <c r="I26" t="s">
        <v>150</v>
      </c>
      <c r="J26" t="s">
        <v>138</v>
      </c>
      <c r="K26" t="s">
        <v>506</v>
      </c>
      <c r="L26">
        <v>10</v>
      </c>
      <c r="M26">
        <v>1000000</v>
      </c>
      <c r="N26">
        <v>10000000</v>
      </c>
      <c r="O26">
        <v>0</v>
      </c>
      <c r="P26">
        <v>10000000</v>
      </c>
      <c r="R26">
        <v>833333</v>
      </c>
      <c r="S26">
        <v>833333</v>
      </c>
      <c r="T26">
        <v>833333</v>
      </c>
      <c r="U26">
        <v>833333</v>
      </c>
      <c r="V26">
        <v>833333</v>
      </c>
      <c r="W26">
        <v>833333</v>
      </c>
      <c r="X26">
        <v>833333</v>
      </c>
      <c r="Y26">
        <v>833333</v>
      </c>
      <c r="Z26">
        <v>833333</v>
      </c>
      <c r="AA26">
        <v>833333</v>
      </c>
      <c r="AB26">
        <v>833333</v>
      </c>
      <c r="AC26">
        <v>833337</v>
      </c>
      <c r="AD26" t="s">
        <v>2241</v>
      </c>
      <c r="AE26" t="s">
        <v>2246</v>
      </c>
      <c r="AF26" t="s">
        <v>2247</v>
      </c>
      <c r="AG26" t="s">
        <v>2248</v>
      </c>
      <c r="AH26" t="s">
        <v>6097</v>
      </c>
      <c r="AI26" t="s">
        <v>6061</v>
      </c>
      <c r="AJ26" t="s">
        <v>6096</v>
      </c>
      <c r="AK26" t="s">
        <v>136</v>
      </c>
      <c r="AN26" t="s">
        <v>1311</v>
      </c>
      <c r="AO26" t="s">
        <v>1312</v>
      </c>
      <c r="AP26" t="s">
        <v>2026</v>
      </c>
      <c r="AQ26" t="s">
        <v>1314</v>
      </c>
      <c r="AR26" cm="1">
        <f t="array" ref="AR26">_xlfn._xlws.FILTER(RPD_Revisi[Jmlh],RPD_Revisi[MAK]=Form_Cetak_POK[[#This Row],[MAK]],0)-Form_Cetak_POK[[#This Row],[Jmlh]]</f>
        <v>0</v>
      </c>
    </row>
    <row r="27" spans="1:44" hidden="1" x14ac:dyDescent="0.3">
      <c r="A27" t="s">
        <v>26</v>
      </c>
      <c r="B27" t="s">
        <v>28</v>
      </c>
      <c r="C27" t="s">
        <v>29</v>
      </c>
      <c r="D27" t="s">
        <v>461</v>
      </c>
      <c r="E27" t="s">
        <v>118</v>
      </c>
      <c r="F27" t="s">
        <v>130</v>
      </c>
      <c r="G27" t="s">
        <v>467</v>
      </c>
      <c r="H27" t="s">
        <v>148</v>
      </c>
      <c r="I27" t="s">
        <v>150</v>
      </c>
      <c r="J27" t="s">
        <v>138</v>
      </c>
      <c r="K27" t="s">
        <v>507</v>
      </c>
      <c r="L27">
        <v>10</v>
      </c>
      <c r="M27">
        <v>1000000</v>
      </c>
      <c r="N27">
        <v>10000000</v>
      </c>
      <c r="O27">
        <v>0</v>
      </c>
      <c r="P27">
        <v>10000000</v>
      </c>
      <c r="R27">
        <v>833333</v>
      </c>
      <c r="S27">
        <v>833333</v>
      </c>
      <c r="T27">
        <v>833333</v>
      </c>
      <c r="U27">
        <v>833333</v>
      </c>
      <c r="V27">
        <v>833333</v>
      </c>
      <c r="W27">
        <v>833333</v>
      </c>
      <c r="X27">
        <v>833333</v>
      </c>
      <c r="Y27">
        <v>833333</v>
      </c>
      <c r="Z27">
        <v>833333</v>
      </c>
      <c r="AA27">
        <v>833333</v>
      </c>
      <c r="AB27">
        <v>833333</v>
      </c>
      <c r="AC27">
        <v>833337</v>
      </c>
      <c r="AD27" t="s">
        <v>2241</v>
      </c>
      <c r="AE27" t="s">
        <v>2246</v>
      </c>
      <c r="AF27" t="s">
        <v>2250</v>
      </c>
      <c r="AG27" t="s">
        <v>2251</v>
      </c>
      <c r="AH27" t="s">
        <v>6098</v>
      </c>
      <c r="AI27" t="s">
        <v>6064</v>
      </c>
      <c r="AJ27" t="s">
        <v>6096</v>
      </c>
      <c r="AK27" t="s">
        <v>136</v>
      </c>
      <c r="AN27" t="s">
        <v>1311</v>
      </c>
      <c r="AO27" t="s">
        <v>1312</v>
      </c>
      <c r="AP27" t="s">
        <v>2026</v>
      </c>
      <c r="AQ27" t="s">
        <v>1314</v>
      </c>
      <c r="AR27" cm="1">
        <f t="array" ref="AR27">_xlfn._xlws.FILTER(RPD_Revisi[Jmlh],RPD_Revisi[MAK]=Form_Cetak_POK[[#This Row],[MAK]],0)-Form_Cetak_POK[[#This Row],[Jmlh]]</f>
        <v>0</v>
      </c>
    </row>
    <row r="28" spans="1:44" hidden="1" x14ac:dyDescent="0.3">
      <c r="A28" t="s">
        <v>26</v>
      </c>
      <c r="B28" t="s">
        <v>28</v>
      </c>
      <c r="C28" t="s">
        <v>29</v>
      </c>
      <c r="D28" t="s">
        <v>461</v>
      </c>
      <c r="E28" t="s">
        <v>118</v>
      </c>
      <c r="F28" t="s">
        <v>130</v>
      </c>
      <c r="G28" t="s">
        <v>468</v>
      </c>
      <c r="H28" t="s">
        <v>153</v>
      </c>
      <c r="I28" t="s">
        <v>154</v>
      </c>
      <c r="J28" t="s">
        <v>138</v>
      </c>
      <c r="K28" t="s">
        <v>506</v>
      </c>
      <c r="L28">
        <v>12</v>
      </c>
      <c r="M28">
        <v>1000000</v>
      </c>
      <c r="N28">
        <v>12000000</v>
      </c>
      <c r="O28">
        <v>0</v>
      </c>
      <c r="P28">
        <v>12000000</v>
      </c>
      <c r="R28">
        <v>1266491</v>
      </c>
      <c r="S28">
        <v>1266491</v>
      </c>
      <c r="T28">
        <v>1266491</v>
      </c>
      <c r="U28">
        <v>1266491</v>
      </c>
      <c r="V28">
        <v>1266491</v>
      </c>
      <c r="W28">
        <v>1266491</v>
      </c>
      <c r="X28">
        <v>633245</v>
      </c>
      <c r="Y28">
        <v>633245</v>
      </c>
      <c r="Z28">
        <v>633245</v>
      </c>
      <c r="AA28">
        <v>633245</v>
      </c>
      <c r="AB28">
        <v>633245</v>
      </c>
      <c r="AC28">
        <v>1234829</v>
      </c>
      <c r="AD28" t="s">
        <v>2271</v>
      </c>
      <c r="AE28" t="s">
        <v>2311</v>
      </c>
      <c r="AF28" t="s">
        <v>2312</v>
      </c>
      <c r="AG28" t="s">
        <v>2313</v>
      </c>
      <c r="AH28" t="s">
        <v>6099</v>
      </c>
      <c r="AI28" t="s">
        <v>6061</v>
      </c>
      <c r="AJ28" t="s">
        <v>6100</v>
      </c>
      <c r="AK28" t="s">
        <v>136</v>
      </c>
      <c r="AN28" t="s">
        <v>1311</v>
      </c>
      <c r="AO28" t="s">
        <v>1312</v>
      </c>
      <c r="AP28" t="s">
        <v>2026</v>
      </c>
      <c r="AQ28" t="s">
        <v>1314</v>
      </c>
      <c r="AR28" cm="1">
        <f t="array" ref="AR28">_xlfn._xlws.FILTER(RPD_Revisi[Jmlh],RPD_Revisi[MAK]=Form_Cetak_POK[[#This Row],[MAK]],0)-Form_Cetak_POK[[#This Row],[Jmlh]]</f>
        <v>0</v>
      </c>
    </row>
    <row r="29" spans="1:44" hidden="1" x14ac:dyDescent="0.3">
      <c r="A29" t="s">
        <v>26</v>
      </c>
      <c r="B29" t="s">
        <v>28</v>
      </c>
      <c r="C29" t="s">
        <v>29</v>
      </c>
      <c r="D29" t="s">
        <v>461</v>
      </c>
      <c r="E29" t="s">
        <v>118</v>
      </c>
      <c r="F29" t="s">
        <v>130</v>
      </c>
      <c r="G29" t="s">
        <v>468</v>
      </c>
      <c r="H29" t="s">
        <v>153</v>
      </c>
      <c r="I29" t="s">
        <v>154</v>
      </c>
      <c r="J29" t="s">
        <v>138</v>
      </c>
      <c r="K29" t="s">
        <v>507</v>
      </c>
      <c r="L29">
        <v>12</v>
      </c>
      <c r="M29">
        <v>1000000</v>
      </c>
      <c r="N29">
        <v>12000000</v>
      </c>
      <c r="O29">
        <v>0</v>
      </c>
      <c r="P29">
        <v>12000000</v>
      </c>
      <c r="R29">
        <v>1266491</v>
      </c>
      <c r="S29">
        <v>1266491</v>
      </c>
      <c r="T29">
        <v>1266491</v>
      </c>
      <c r="U29">
        <v>1266491</v>
      </c>
      <c r="V29">
        <v>1266491</v>
      </c>
      <c r="W29">
        <v>1266491</v>
      </c>
      <c r="X29">
        <v>633245</v>
      </c>
      <c r="Y29">
        <v>633245</v>
      </c>
      <c r="Z29">
        <v>633245</v>
      </c>
      <c r="AA29">
        <v>633245</v>
      </c>
      <c r="AB29">
        <v>633245</v>
      </c>
      <c r="AC29">
        <v>1234829</v>
      </c>
      <c r="AD29" t="s">
        <v>2271</v>
      </c>
      <c r="AE29" t="s">
        <v>2311</v>
      </c>
      <c r="AF29" t="s">
        <v>2315</v>
      </c>
      <c r="AG29" t="s">
        <v>2316</v>
      </c>
      <c r="AH29" t="s">
        <v>6101</v>
      </c>
      <c r="AI29" t="s">
        <v>6064</v>
      </c>
      <c r="AJ29" t="s">
        <v>6100</v>
      </c>
      <c r="AK29" t="s">
        <v>136</v>
      </c>
      <c r="AN29" t="s">
        <v>1311</v>
      </c>
      <c r="AO29" t="s">
        <v>1312</v>
      </c>
      <c r="AP29" t="s">
        <v>2026</v>
      </c>
      <c r="AQ29" t="s">
        <v>1314</v>
      </c>
      <c r="AR29" cm="1">
        <f t="array" ref="AR29">_xlfn._xlws.FILTER(RPD_Revisi[Jmlh],RPD_Revisi[MAK]=Form_Cetak_POK[[#This Row],[MAK]],0)-Form_Cetak_POK[[#This Row],[Jmlh]]</f>
        <v>0</v>
      </c>
    </row>
    <row r="30" spans="1:44" hidden="1" x14ac:dyDescent="0.3">
      <c r="A30" t="s">
        <v>26</v>
      </c>
      <c r="B30" t="s">
        <v>28</v>
      </c>
      <c r="C30" t="s">
        <v>29</v>
      </c>
      <c r="D30" t="s">
        <v>461</v>
      </c>
      <c r="E30" t="s">
        <v>118</v>
      </c>
      <c r="F30" t="s">
        <v>130</v>
      </c>
      <c r="G30" t="s">
        <v>468</v>
      </c>
      <c r="H30" t="s">
        <v>153</v>
      </c>
      <c r="I30" t="s">
        <v>154</v>
      </c>
      <c r="J30" t="s">
        <v>46</v>
      </c>
      <c r="K30" t="s">
        <v>651</v>
      </c>
      <c r="L30">
        <v>7</v>
      </c>
      <c r="M30">
        <v>1000000</v>
      </c>
      <c r="N30">
        <v>7000000</v>
      </c>
      <c r="O30">
        <v>0</v>
      </c>
      <c r="P30">
        <v>7000000</v>
      </c>
      <c r="R30">
        <v>738786</v>
      </c>
      <c r="S30">
        <v>738786</v>
      </c>
      <c r="T30">
        <v>738786</v>
      </c>
      <c r="U30">
        <v>738786</v>
      </c>
      <c r="V30">
        <v>738786</v>
      </c>
      <c r="W30">
        <v>738786</v>
      </c>
      <c r="X30">
        <v>369393</v>
      </c>
      <c r="Y30">
        <v>369393</v>
      </c>
      <c r="Z30">
        <v>369393</v>
      </c>
      <c r="AA30">
        <v>369393</v>
      </c>
      <c r="AB30">
        <v>369393</v>
      </c>
      <c r="AC30">
        <v>720319</v>
      </c>
      <c r="AD30" t="s">
        <v>2271</v>
      </c>
      <c r="AE30" t="s">
        <v>2318</v>
      </c>
      <c r="AF30" t="s">
        <v>2322</v>
      </c>
      <c r="AG30" t="s">
        <v>2323</v>
      </c>
      <c r="AH30" t="s">
        <v>6102</v>
      </c>
      <c r="AI30" t="s">
        <v>6064</v>
      </c>
      <c r="AJ30" t="s">
        <v>6100</v>
      </c>
      <c r="AK30" t="s">
        <v>136</v>
      </c>
      <c r="AN30" t="s">
        <v>1311</v>
      </c>
      <c r="AO30" t="s">
        <v>1312</v>
      </c>
      <c r="AP30" t="s">
        <v>1331</v>
      </c>
      <c r="AQ30" t="s">
        <v>1314</v>
      </c>
      <c r="AR30" cm="1">
        <f t="array" ref="AR30">_xlfn._xlws.FILTER(RPD_Revisi[Jmlh],RPD_Revisi[MAK]=Form_Cetak_POK[[#This Row],[MAK]],0)-Form_Cetak_POK[[#This Row],[Jmlh]]</f>
        <v>0</v>
      </c>
    </row>
    <row r="31" spans="1:44" hidden="1" x14ac:dyDescent="0.3">
      <c r="A31" t="s">
        <v>26</v>
      </c>
      <c r="B31" t="s">
        <v>28</v>
      </c>
      <c r="C31" t="s">
        <v>29</v>
      </c>
      <c r="D31" t="s">
        <v>461</v>
      </c>
      <c r="E31" t="s">
        <v>118</v>
      </c>
      <c r="F31" t="s">
        <v>130</v>
      </c>
      <c r="G31" t="s">
        <v>468</v>
      </c>
      <c r="H31" t="s">
        <v>156</v>
      </c>
      <c r="I31" t="s">
        <v>154</v>
      </c>
      <c r="J31" t="s">
        <v>138</v>
      </c>
      <c r="K31" t="s">
        <v>506</v>
      </c>
      <c r="L31">
        <v>2</v>
      </c>
      <c r="M31">
        <v>1000000</v>
      </c>
      <c r="N31">
        <v>2000000</v>
      </c>
      <c r="O31">
        <v>0</v>
      </c>
      <c r="P31">
        <v>2000000</v>
      </c>
      <c r="R31">
        <v>163077</v>
      </c>
      <c r="S31">
        <v>163077</v>
      </c>
      <c r="T31">
        <v>163077</v>
      </c>
      <c r="U31">
        <v>163077</v>
      </c>
      <c r="V31">
        <v>163077</v>
      </c>
      <c r="W31">
        <v>163077</v>
      </c>
      <c r="X31">
        <v>163077</v>
      </c>
      <c r="Y31">
        <v>163077</v>
      </c>
      <c r="Z31">
        <v>163077</v>
      </c>
      <c r="AA31">
        <v>163077</v>
      </c>
      <c r="AB31">
        <v>163077</v>
      </c>
      <c r="AC31">
        <v>206153</v>
      </c>
      <c r="AD31" t="s">
        <v>2349</v>
      </c>
      <c r="AE31" t="s">
        <v>2350</v>
      </c>
      <c r="AF31" t="s">
        <v>2351</v>
      </c>
      <c r="AG31" t="s">
        <v>2352</v>
      </c>
      <c r="AH31" t="s">
        <v>6103</v>
      </c>
      <c r="AI31" t="s">
        <v>6061</v>
      </c>
      <c r="AJ31" t="s">
        <v>6100</v>
      </c>
      <c r="AK31" t="s">
        <v>136</v>
      </c>
      <c r="AN31" t="s">
        <v>1311</v>
      </c>
      <c r="AO31" t="s">
        <v>1312</v>
      </c>
      <c r="AP31" t="s">
        <v>2026</v>
      </c>
      <c r="AQ31" t="s">
        <v>1314</v>
      </c>
      <c r="AR31" cm="1">
        <f t="array" ref="AR31">_xlfn._xlws.FILTER(RPD_Revisi[Jmlh],RPD_Revisi[MAK]=Form_Cetak_POK[[#This Row],[MAK]],0)-Form_Cetak_POK[[#This Row],[Jmlh]]</f>
        <v>0</v>
      </c>
    </row>
    <row r="32" spans="1:44" hidden="1" x14ac:dyDescent="0.3">
      <c r="A32" t="s">
        <v>26</v>
      </c>
      <c r="B32" t="s">
        <v>28</v>
      </c>
      <c r="C32" t="s">
        <v>29</v>
      </c>
      <c r="D32" t="s">
        <v>461</v>
      </c>
      <c r="E32" t="s">
        <v>118</v>
      </c>
      <c r="F32" t="s">
        <v>130</v>
      </c>
      <c r="G32" t="s">
        <v>468</v>
      </c>
      <c r="H32" t="s">
        <v>156</v>
      </c>
      <c r="I32" t="s">
        <v>154</v>
      </c>
      <c r="J32" t="s">
        <v>138</v>
      </c>
      <c r="K32" t="s">
        <v>507</v>
      </c>
      <c r="L32">
        <v>2</v>
      </c>
      <c r="M32">
        <v>1000000</v>
      </c>
      <c r="N32">
        <v>2000000</v>
      </c>
      <c r="O32">
        <v>0</v>
      </c>
      <c r="P32">
        <v>2000000</v>
      </c>
      <c r="R32">
        <v>163077</v>
      </c>
      <c r="S32">
        <v>163077</v>
      </c>
      <c r="T32">
        <v>163077</v>
      </c>
      <c r="U32">
        <v>163077</v>
      </c>
      <c r="V32">
        <v>163077</v>
      </c>
      <c r="W32">
        <v>163077</v>
      </c>
      <c r="X32">
        <v>163077</v>
      </c>
      <c r="Y32">
        <v>163077</v>
      </c>
      <c r="Z32">
        <v>163077</v>
      </c>
      <c r="AA32">
        <v>163077</v>
      </c>
      <c r="AB32">
        <v>163077</v>
      </c>
      <c r="AC32">
        <v>206153</v>
      </c>
      <c r="AD32" t="s">
        <v>2349</v>
      </c>
      <c r="AE32" t="s">
        <v>2350</v>
      </c>
      <c r="AF32" t="s">
        <v>2354</v>
      </c>
      <c r="AG32" t="s">
        <v>2355</v>
      </c>
      <c r="AH32" t="s">
        <v>6104</v>
      </c>
      <c r="AI32" t="s">
        <v>6064</v>
      </c>
      <c r="AJ32" t="s">
        <v>6100</v>
      </c>
      <c r="AK32" t="s">
        <v>136</v>
      </c>
      <c r="AN32" t="s">
        <v>1311</v>
      </c>
      <c r="AO32" t="s">
        <v>1312</v>
      </c>
      <c r="AP32" t="s">
        <v>2026</v>
      </c>
      <c r="AQ32" t="s">
        <v>1314</v>
      </c>
      <c r="AR32" cm="1">
        <f t="array" ref="AR32">_xlfn._xlws.FILTER(RPD_Revisi[Jmlh],RPD_Revisi[MAK]=Form_Cetak_POK[[#This Row],[MAK]],0)-Form_Cetak_POK[[#This Row],[Jmlh]]</f>
        <v>0</v>
      </c>
    </row>
    <row r="33" spans="1:44" hidden="1" x14ac:dyDescent="0.3">
      <c r="A33" t="s">
        <v>26</v>
      </c>
      <c r="B33" t="s">
        <v>28</v>
      </c>
      <c r="C33" t="s">
        <v>29</v>
      </c>
      <c r="D33" t="s">
        <v>461</v>
      </c>
      <c r="E33" t="s">
        <v>118</v>
      </c>
      <c r="F33" t="s">
        <v>130</v>
      </c>
      <c r="G33" t="s">
        <v>468</v>
      </c>
      <c r="H33" t="s">
        <v>156</v>
      </c>
      <c r="I33" t="s">
        <v>154</v>
      </c>
      <c r="J33" t="s">
        <v>46</v>
      </c>
      <c r="K33" t="s">
        <v>661</v>
      </c>
      <c r="L33">
        <v>4</v>
      </c>
      <c r="M33">
        <v>1000000</v>
      </c>
      <c r="N33">
        <v>4000000</v>
      </c>
      <c r="O33">
        <v>0</v>
      </c>
      <c r="P33">
        <v>4000000</v>
      </c>
      <c r="R33">
        <v>326154</v>
      </c>
      <c r="S33">
        <v>326154</v>
      </c>
      <c r="T33">
        <v>326154</v>
      </c>
      <c r="U33">
        <v>326154</v>
      </c>
      <c r="V33">
        <v>326154</v>
      </c>
      <c r="W33">
        <v>326154</v>
      </c>
      <c r="X33">
        <v>326154</v>
      </c>
      <c r="Y33">
        <v>326154</v>
      </c>
      <c r="Z33">
        <v>326154</v>
      </c>
      <c r="AA33">
        <v>326154</v>
      </c>
      <c r="AB33">
        <v>326154</v>
      </c>
      <c r="AC33">
        <v>412306</v>
      </c>
      <c r="AD33" t="s">
        <v>2349</v>
      </c>
      <c r="AE33" t="s">
        <v>2360</v>
      </c>
      <c r="AF33" t="s">
        <v>2364</v>
      </c>
      <c r="AG33" t="s">
        <v>2365</v>
      </c>
      <c r="AH33" t="s">
        <v>6105</v>
      </c>
      <c r="AI33" t="s">
        <v>6064</v>
      </c>
      <c r="AJ33" t="s">
        <v>6100</v>
      </c>
      <c r="AK33" t="s">
        <v>136</v>
      </c>
      <c r="AN33" t="s">
        <v>1311</v>
      </c>
      <c r="AO33" t="s">
        <v>1312</v>
      </c>
      <c r="AP33" t="s">
        <v>1331</v>
      </c>
      <c r="AQ33" t="s">
        <v>1314</v>
      </c>
      <c r="AR33" cm="1">
        <f t="array" ref="AR33">_xlfn._xlws.FILTER(RPD_Revisi[Jmlh],RPD_Revisi[MAK]=Form_Cetak_POK[[#This Row],[MAK]],0)-Form_Cetak_POK[[#This Row],[Jmlh]]</f>
        <v>0</v>
      </c>
    </row>
    <row r="34" spans="1:44" hidden="1" x14ac:dyDescent="0.3">
      <c r="A34" t="s">
        <v>26</v>
      </c>
      <c r="B34" t="s">
        <v>28</v>
      </c>
      <c r="C34" t="s">
        <v>29</v>
      </c>
      <c r="D34" t="s">
        <v>461</v>
      </c>
      <c r="E34" t="s">
        <v>118</v>
      </c>
      <c r="F34" t="s">
        <v>130</v>
      </c>
      <c r="G34" t="s">
        <v>468</v>
      </c>
      <c r="H34" t="s">
        <v>158</v>
      </c>
      <c r="I34" t="s">
        <v>154</v>
      </c>
      <c r="J34" t="s">
        <v>138</v>
      </c>
      <c r="K34" t="s">
        <v>506</v>
      </c>
      <c r="L34">
        <v>10</v>
      </c>
      <c r="M34">
        <v>1000000</v>
      </c>
      <c r="N34">
        <v>10000000</v>
      </c>
      <c r="O34">
        <v>0</v>
      </c>
      <c r="P34">
        <v>10000000</v>
      </c>
      <c r="R34">
        <v>942857</v>
      </c>
      <c r="S34">
        <v>942857</v>
      </c>
      <c r="T34">
        <v>942857</v>
      </c>
      <c r="U34">
        <v>942857</v>
      </c>
      <c r="V34">
        <v>942857</v>
      </c>
      <c r="W34">
        <v>942857</v>
      </c>
      <c r="X34">
        <v>942857</v>
      </c>
      <c r="Y34">
        <v>942857</v>
      </c>
      <c r="Z34">
        <v>942857</v>
      </c>
      <c r="AA34">
        <v>942857</v>
      </c>
      <c r="AB34">
        <v>371429</v>
      </c>
      <c r="AC34">
        <v>200001</v>
      </c>
      <c r="AD34" t="s">
        <v>2371</v>
      </c>
      <c r="AE34" t="s">
        <v>2372</v>
      </c>
      <c r="AF34" t="s">
        <v>2373</v>
      </c>
      <c r="AG34" t="s">
        <v>2374</v>
      </c>
      <c r="AH34" t="s">
        <v>6106</v>
      </c>
      <c r="AI34" t="s">
        <v>6061</v>
      </c>
      <c r="AJ34" t="s">
        <v>6100</v>
      </c>
      <c r="AK34" t="s">
        <v>136</v>
      </c>
      <c r="AN34" t="s">
        <v>1311</v>
      </c>
      <c r="AO34" t="s">
        <v>1312</v>
      </c>
      <c r="AP34" t="s">
        <v>2026</v>
      </c>
      <c r="AQ34" t="s">
        <v>1314</v>
      </c>
      <c r="AR34" cm="1">
        <f t="array" ref="AR34">_xlfn._xlws.FILTER(RPD_Revisi[Jmlh],RPD_Revisi[MAK]=Form_Cetak_POK[[#This Row],[MAK]],0)-Form_Cetak_POK[[#This Row],[Jmlh]]</f>
        <v>0</v>
      </c>
    </row>
    <row r="35" spans="1:44" hidden="1" x14ac:dyDescent="0.3">
      <c r="A35" t="s">
        <v>26</v>
      </c>
      <c r="B35" t="s">
        <v>28</v>
      </c>
      <c r="C35" t="s">
        <v>29</v>
      </c>
      <c r="D35" t="s">
        <v>461</v>
      </c>
      <c r="E35" t="s">
        <v>118</v>
      </c>
      <c r="F35" t="s">
        <v>130</v>
      </c>
      <c r="G35" t="s">
        <v>468</v>
      </c>
      <c r="H35" t="s">
        <v>158</v>
      </c>
      <c r="I35" t="s">
        <v>154</v>
      </c>
      <c r="J35" t="s">
        <v>138</v>
      </c>
      <c r="K35" t="s">
        <v>507</v>
      </c>
      <c r="L35">
        <v>10</v>
      </c>
      <c r="M35">
        <v>1000000</v>
      </c>
      <c r="N35">
        <v>10000000</v>
      </c>
      <c r="O35">
        <v>0</v>
      </c>
      <c r="P35">
        <v>10000000</v>
      </c>
      <c r="R35">
        <v>942857</v>
      </c>
      <c r="S35">
        <v>942857</v>
      </c>
      <c r="T35">
        <v>942857</v>
      </c>
      <c r="U35">
        <v>942857</v>
      </c>
      <c r="V35">
        <v>942857</v>
      </c>
      <c r="W35">
        <v>942857</v>
      </c>
      <c r="X35">
        <v>942857</v>
      </c>
      <c r="Y35">
        <v>942857</v>
      </c>
      <c r="Z35">
        <v>942857</v>
      </c>
      <c r="AA35">
        <v>942857</v>
      </c>
      <c r="AB35">
        <v>371429</v>
      </c>
      <c r="AC35">
        <v>200001</v>
      </c>
      <c r="AD35" t="s">
        <v>2371</v>
      </c>
      <c r="AE35" t="s">
        <v>2372</v>
      </c>
      <c r="AF35" t="s">
        <v>2376</v>
      </c>
      <c r="AG35" t="s">
        <v>2377</v>
      </c>
      <c r="AH35" t="s">
        <v>6107</v>
      </c>
      <c r="AI35" t="s">
        <v>6064</v>
      </c>
      <c r="AJ35" t="s">
        <v>6100</v>
      </c>
      <c r="AK35" t="s">
        <v>136</v>
      </c>
      <c r="AN35" t="s">
        <v>1311</v>
      </c>
      <c r="AO35" t="s">
        <v>1312</v>
      </c>
      <c r="AP35" t="s">
        <v>2026</v>
      </c>
      <c r="AQ35" t="s">
        <v>1314</v>
      </c>
      <c r="AR35" cm="1">
        <f t="array" ref="AR35">_xlfn._xlws.FILTER(RPD_Revisi[Jmlh],RPD_Revisi[MAK]=Form_Cetak_POK[[#This Row],[MAK]],0)-Form_Cetak_POK[[#This Row],[Jmlh]]</f>
        <v>0</v>
      </c>
    </row>
    <row r="36" spans="1:44" hidden="1" x14ac:dyDescent="0.3">
      <c r="A36" t="s">
        <v>26</v>
      </c>
      <c r="B36" t="s">
        <v>28</v>
      </c>
      <c r="C36" t="s">
        <v>29</v>
      </c>
      <c r="D36" t="s">
        <v>461</v>
      </c>
      <c r="E36" t="s">
        <v>118</v>
      </c>
      <c r="F36" t="s">
        <v>130</v>
      </c>
      <c r="G36" t="s">
        <v>468</v>
      </c>
      <c r="H36" t="s">
        <v>160</v>
      </c>
      <c r="I36" t="s">
        <v>161</v>
      </c>
      <c r="J36" t="s">
        <v>138</v>
      </c>
      <c r="K36" t="s">
        <v>506</v>
      </c>
      <c r="L36">
        <v>12</v>
      </c>
      <c r="M36">
        <v>1000000</v>
      </c>
      <c r="N36">
        <v>12000000</v>
      </c>
      <c r="O36">
        <v>0</v>
      </c>
      <c r="P36">
        <v>12000000</v>
      </c>
      <c r="R36">
        <v>1053922</v>
      </c>
      <c r="S36">
        <v>926714</v>
      </c>
      <c r="T36">
        <v>926714</v>
      </c>
      <c r="U36">
        <v>926714</v>
      </c>
      <c r="V36">
        <v>926714</v>
      </c>
      <c r="W36">
        <v>926714</v>
      </c>
      <c r="X36">
        <v>926714</v>
      </c>
      <c r="Y36">
        <v>926714</v>
      </c>
      <c r="Z36">
        <v>926714</v>
      </c>
      <c r="AA36">
        <v>926714</v>
      </c>
      <c r="AB36">
        <v>926714</v>
      </c>
      <c r="AC36">
        <v>1678938</v>
      </c>
      <c r="AD36" t="s">
        <v>2386</v>
      </c>
      <c r="AE36" t="s">
        <v>2391</v>
      </c>
      <c r="AF36" t="s">
        <v>2392</v>
      </c>
      <c r="AG36" t="s">
        <v>2393</v>
      </c>
      <c r="AH36" t="s">
        <v>6108</v>
      </c>
      <c r="AI36" t="s">
        <v>6061</v>
      </c>
      <c r="AJ36" t="s">
        <v>6109</v>
      </c>
      <c r="AK36" t="s">
        <v>136</v>
      </c>
      <c r="AN36" t="s">
        <v>1311</v>
      </c>
      <c r="AO36" t="s">
        <v>1312</v>
      </c>
      <c r="AP36" t="s">
        <v>2026</v>
      </c>
      <c r="AQ36" t="s">
        <v>1314</v>
      </c>
      <c r="AR36" cm="1">
        <f t="array" ref="AR36">_xlfn._xlws.FILTER(RPD_Revisi[Jmlh],RPD_Revisi[MAK]=Form_Cetak_POK[[#This Row],[MAK]],0)-Form_Cetak_POK[[#This Row],[Jmlh]]</f>
        <v>0</v>
      </c>
    </row>
    <row r="37" spans="1:44" hidden="1" x14ac:dyDescent="0.3">
      <c r="A37" t="s">
        <v>26</v>
      </c>
      <c r="B37" t="s">
        <v>28</v>
      </c>
      <c r="C37" t="s">
        <v>29</v>
      </c>
      <c r="D37" t="s">
        <v>461</v>
      </c>
      <c r="E37" t="s">
        <v>118</v>
      </c>
      <c r="F37" t="s">
        <v>130</v>
      </c>
      <c r="G37" t="s">
        <v>468</v>
      </c>
      <c r="H37" t="s">
        <v>160</v>
      </c>
      <c r="I37" t="s">
        <v>161</v>
      </c>
      <c r="J37" t="s">
        <v>138</v>
      </c>
      <c r="K37" t="s">
        <v>507</v>
      </c>
      <c r="L37">
        <v>12</v>
      </c>
      <c r="M37">
        <v>1000000</v>
      </c>
      <c r="N37">
        <v>12000000</v>
      </c>
      <c r="O37">
        <v>0</v>
      </c>
      <c r="P37">
        <v>12000000</v>
      </c>
      <c r="R37">
        <v>1053922</v>
      </c>
      <c r="S37">
        <v>926714</v>
      </c>
      <c r="T37">
        <v>926714</v>
      </c>
      <c r="U37">
        <v>926714</v>
      </c>
      <c r="V37">
        <v>926714</v>
      </c>
      <c r="W37">
        <v>926714</v>
      </c>
      <c r="X37">
        <v>926714</v>
      </c>
      <c r="Y37">
        <v>926714</v>
      </c>
      <c r="Z37">
        <v>926714</v>
      </c>
      <c r="AA37">
        <v>926714</v>
      </c>
      <c r="AB37">
        <v>926714</v>
      </c>
      <c r="AC37">
        <v>1678938</v>
      </c>
      <c r="AD37" t="s">
        <v>2386</v>
      </c>
      <c r="AE37" t="s">
        <v>2391</v>
      </c>
      <c r="AF37" t="s">
        <v>2395</v>
      </c>
      <c r="AG37" t="s">
        <v>2396</v>
      </c>
      <c r="AH37" t="s">
        <v>6110</v>
      </c>
      <c r="AI37" t="s">
        <v>6064</v>
      </c>
      <c r="AJ37" t="s">
        <v>6109</v>
      </c>
      <c r="AK37" t="s">
        <v>136</v>
      </c>
      <c r="AN37" t="s">
        <v>1311</v>
      </c>
      <c r="AO37" t="s">
        <v>1312</v>
      </c>
      <c r="AP37" t="s">
        <v>2026</v>
      </c>
      <c r="AQ37" t="s">
        <v>1314</v>
      </c>
      <c r="AR37" cm="1">
        <f t="array" ref="AR37">_xlfn._xlws.FILTER(RPD_Revisi[Jmlh],RPD_Revisi[MAK]=Form_Cetak_POK[[#This Row],[MAK]],0)-Form_Cetak_POK[[#This Row],[Jmlh]]</f>
        <v>0</v>
      </c>
    </row>
    <row r="38" spans="1:44" hidden="1" x14ac:dyDescent="0.3">
      <c r="A38" t="s">
        <v>26</v>
      </c>
      <c r="B38" t="s">
        <v>28</v>
      </c>
      <c r="C38" t="s">
        <v>29</v>
      </c>
      <c r="D38" t="s">
        <v>461</v>
      </c>
      <c r="E38" t="s">
        <v>118</v>
      </c>
      <c r="F38" t="s">
        <v>130</v>
      </c>
      <c r="G38" t="s">
        <v>468</v>
      </c>
      <c r="H38" t="s">
        <v>160</v>
      </c>
      <c r="I38" t="s">
        <v>164</v>
      </c>
      <c r="J38" t="s">
        <v>138</v>
      </c>
      <c r="K38" t="s">
        <v>506</v>
      </c>
      <c r="L38">
        <v>12</v>
      </c>
      <c r="M38">
        <v>1000000</v>
      </c>
      <c r="N38">
        <v>12000000</v>
      </c>
      <c r="O38">
        <v>0</v>
      </c>
      <c r="P38">
        <v>12000000</v>
      </c>
      <c r="R38">
        <v>1053922</v>
      </c>
      <c r="S38">
        <v>926714</v>
      </c>
      <c r="T38">
        <v>926714</v>
      </c>
      <c r="U38">
        <v>926714</v>
      </c>
      <c r="V38">
        <v>926714</v>
      </c>
      <c r="W38">
        <v>926714</v>
      </c>
      <c r="X38">
        <v>926714</v>
      </c>
      <c r="Y38">
        <v>926714</v>
      </c>
      <c r="Z38">
        <v>926714</v>
      </c>
      <c r="AA38">
        <v>926714</v>
      </c>
      <c r="AB38">
        <v>926714</v>
      </c>
      <c r="AC38">
        <v>1678938</v>
      </c>
      <c r="AD38" t="s">
        <v>2413</v>
      </c>
      <c r="AE38" t="s">
        <v>2431</v>
      </c>
      <c r="AF38" t="s">
        <v>2432</v>
      </c>
      <c r="AG38" t="s">
        <v>2433</v>
      </c>
      <c r="AH38" t="s">
        <v>6111</v>
      </c>
      <c r="AI38" t="s">
        <v>6061</v>
      </c>
      <c r="AJ38" t="s">
        <v>6112</v>
      </c>
      <c r="AK38" t="s">
        <v>136</v>
      </c>
      <c r="AN38" t="s">
        <v>1311</v>
      </c>
      <c r="AO38" t="s">
        <v>1312</v>
      </c>
      <c r="AP38" t="s">
        <v>2026</v>
      </c>
      <c r="AQ38" t="s">
        <v>1314</v>
      </c>
      <c r="AR38" cm="1">
        <f t="array" ref="AR38">_xlfn._xlws.FILTER(RPD_Revisi[Jmlh],RPD_Revisi[MAK]=Form_Cetak_POK[[#This Row],[MAK]],0)-Form_Cetak_POK[[#This Row],[Jmlh]]</f>
        <v>0</v>
      </c>
    </row>
    <row r="39" spans="1:44" hidden="1" x14ac:dyDescent="0.3">
      <c r="A39" t="s">
        <v>26</v>
      </c>
      <c r="B39" t="s">
        <v>28</v>
      </c>
      <c r="C39" t="s">
        <v>29</v>
      </c>
      <c r="D39" t="s">
        <v>461</v>
      </c>
      <c r="E39" t="s">
        <v>118</v>
      </c>
      <c r="F39" t="s">
        <v>130</v>
      </c>
      <c r="G39" t="s">
        <v>468</v>
      </c>
      <c r="H39" t="s">
        <v>160</v>
      </c>
      <c r="I39" t="s">
        <v>164</v>
      </c>
      <c r="J39" t="s">
        <v>138</v>
      </c>
      <c r="K39" t="s">
        <v>507</v>
      </c>
      <c r="L39">
        <v>12</v>
      </c>
      <c r="M39">
        <v>1000000</v>
      </c>
      <c r="N39">
        <v>12000000</v>
      </c>
      <c r="O39">
        <v>0</v>
      </c>
      <c r="P39">
        <v>12000000</v>
      </c>
      <c r="R39">
        <v>1053922</v>
      </c>
      <c r="S39">
        <v>926714</v>
      </c>
      <c r="T39">
        <v>926714</v>
      </c>
      <c r="U39">
        <v>926714</v>
      </c>
      <c r="V39">
        <v>926714</v>
      </c>
      <c r="W39">
        <v>926714</v>
      </c>
      <c r="X39">
        <v>926714</v>
      </c>
      <c r="Y39">
        <v>926714</v>
      </c>
      <c r="Z39">
        <v>926714</v>
      </c>
      <c r="AA39">
        <v>926714</v>
      </c>
      <c r="AB39">
        <v>926714</v>
      </c>
      <c r="AC39">
        <v>1678938</v>
      </c>
      <c r="AD39" t="s">
        <v>2413</v>
      </c>
      <c r="AE39" t="s">
        <v>2431</v>
      </c>
      <c r="AF39" t="s">
        <v>2435</v>
      </c>
      <c r="AG39" t="s">
        <v>2436</v>
      </c>
      <c r="AH39" t="s">
        <v>6113</v>
      </c>
      <c r="AI39" t="s">
        <v>6064</v>
      </c>
      <c r="AJ39" t="s">
        <v>6112</v>
      </c>
      <c r="AK39" t="s">
        <v>136</v>
      </c>
      <c r="AN39" t="s">
        <v>1311</v>
      </c>
      <c r="AO39" t="s">
        <v>1312</v>
      </c>
      <c r="AP39" t="s">
        <v>2026</v>
      </c>
      <c r="AQ39" t="s">
        <v>1314</v>
      </c>
      <c r="AR39" cm="1">
        <f t="array" ref="AR39">_xlfn._xlws.FILTER(RPD_Revisi[Jmlh],RPD_Revisi[MAK]=Form_Cetak_POK[[#This Row],[MAK]],0)-Form_Cetak_POK[[#This Row],[Jmlh]]</f>
        <v>0</v>
      </c>
    </row>
    <row r="40" spans="1:44" hidden="1" x14ac:dyDescent="0.3">
      <c r="A40" t="s">
        <v>26</v>
      </c>
      <c r="B40" t="s">
        <v>28</v>
      </c>
      <c r="C40" t="s">
        <v>29</v>
      </c>
      <c r="D40" t="s">
        <v>461</v>
      </c>
      <c r="E40" t="s">
        <v>118</v>
      </c>
      <c r="F40" t="s">
        <v>130</v>
      </c>
      <c r="G40" t="s">
        <v>468</v>
      </c>
      <c r="H40" t="s">
        <v>160</v>
      </c>
      <c r="I40" t="s">
        <v>164</v>
      </c>
      <c r="J40" t="s">
        <v>46</v>
      </c>
      <c r="K40" t="s">
        <v>676</v>
      </c>
      <c r="L40">
        <v>10</v>
      </c>
      <c r="M40">
        <v>1000000</v>
      </c>
      <c r="N40">
        <v>10000000</v>
      </c>
      <c r="O40">
        <v>0</v>
      </c>
      <c r="P40">
        <v>10000000</v>
      </c>
      <c r="R40">
        <v>878269</v>
      </c>
      <c r="S40">
        <v>772261</v>
      </c>
      <c r="T40">
        <v>772261</v>
      </c>
      <c r="U40">
        <v>772261</v>
      </c>
      <c r="V40">
        <v>772261</v>
      </c>
      <c r="W40">
        <v>772261</v>
      </c>
      <c r="X40">
        <v>772261</v>
      </c>
      <c r="Y40">
        <v>772261</v>
      </c>
      <c r="Z40">
        <v>772261</v>
      </c>
      <c r="AA40">
        <v>772261</v>
      </c>
      <c r="AB40">
        <v>772261</v>
      </c>
      <c r="AC40">
        <v>1399121</v>
      </c>
      <c r="AD40" t="s">
        <v>2413</v>
      </c>
      <c r="AE40" t="s">
        <v>2438</v>
      </c>
      <c r="AF40" t="s">
        <v>2445</v>
      </c>
      <c r="AG40" t="s">
        <v>2446</v>
      </c>
      <c r="AH40" t="s">
        <v>6114</v>
      </c>
      <c r="AI40" t="s">
        <v>6075</v>
      </c>
      <c r="AJ40" t="s">
        <v>6112</v>
      </c>
      <c r="AK40" t="s">
        <v>136</v>
      </c>
      <c r="AN40" t="s">
        <v>1311</v>
      </c>
      <c r="AO40" t="s">
        <v>1312</v>
      </c>
      <c r="AP40" t="s">
        <v>1331</v>
      </c>
      <c r="AQ40" t="s">
        <v>1314</v>
      </c>
      <c r="AR40" cm="1">
        <f t="array" ref="AR40">_xlfn._xlws.FILTER(RPD_Revisi[Jmlh],RPD_Revisi[MAK]=Form_Cetak_POK[[#This Row],[MAK]],0)-Form_Cetak_POK[[#This Row],[Jmlh]]</f>
        <v>0</v>
      </c>
    </row>
    <row r="41" spans="1:44" hidden="1" x14ac:dyDescent="0.3">
      <c r="A41" t="s">
        <v>26</v>
      </c>
      <c r="B41" t="s">
        <v>28</v>
      </c>
      <c r="C41" t="s">
        <v>29</v>
      </c>
      <c r="D41" t="s">
        <v>461</v>
      </c>
      <c r="E41" t="s">
        <v>118</v>
      </c>
      <c r="F41" t="s">
        <v>130</v>
      </c>
      <c r="G41" t="s">
        <v>469</v>
      </c>
      <c r="H41" t="s">
        <v>172</v>
      </c>
      <c r="I41" t="s">
        <v>173</v>
      </c>
      <c r="J41" t="s">
        <v>43</v>
      </c>
      <c r="K41" t="s">
        <v>683</v>
      </c>
      <c r="L41">
        <v>10</v>
      </c>
      <c r="M41">
        <v>1000000</v>
      </c>
      <c r="N41">
        <v>10000000</v>
      </c>
      <c r="O41">
        <v>0</v>
      </c>
      <c r="P41">
        <v>10000000</v>
      </c>
      <c r="R41">
        <v>833333</v>
      </c>
      <c r="S41">
        <v>833333</v>
      </c>
      <c r="T41">
        <v>833333</v>
      </c>
      <c r="U41">
        <v>833333</v>
      </c>
      <c r="V41">
        <v>833333</v>
      </c>
      <c r="W41">
        <v>833333</v>
      </c>
      <c r="X41">
        <v>833333</v>
      </c>
      <c r="Y41">
        <v>833333</v>
      </c>
      <c r="Z41">
        <v>833333</v>
      </c>
      <c r="AA41">
        <v>833333</v>
      </c>
      <c r="AB41">
        <v>833333</v>
      </c>
      <c r="AC41">
        <v>833337</v>
      </c>
      <c r="AD41" t="s">
        <v>2492</v>
      </c>
      <c r="AE41" t="s">
        <v>2493</v>
      </c>
      <c r="AF41" t="s">
        <v>2494</v>
      </c>
      <c r="AG41" t="s">
        <v>2495</v>
      </c>
      <c r="AH41" t="s">
        <v>6115</v>
      </c>
      <c r="AI41" t="s">
        <v>6061</v>
      </c>
      <c r="AJ41" t="s">
        <v>6116</v>
      </c>
      <c r="AK41" t="s">
        <v>136</v>
      </c>
      <c r="AN41" t="s">
        <v>1311</v>
      </c>
      <c r="AO41" t="s">
        <v>1312</v>
      </c>
      <c r="AP41" t="s">
        <v>1313</v>
      </c>
      <c r="AQ41" t="s">
        <v>1314</v>
      </c>
      <c r="AR41" cm="1">
        <f t="array" ref="AR41">_xlfn._xlws.FILTER(RPD_Revisi[Jmlh],RPD_Revisi[MAK]=Form_Cetak_POK[[#This Row],[MAK]],0)-Form_Cetak_POK[[#This Row],[Jmlh]]</f>
        <v>0</v>
      </c>
    </row>
    <row r="42" spans="1:44" hidden="1" x14ac:dyDescent="0.3">
      <c r="A42" t="s">
        <v>26</v>
      </c>
      <c r="B42" t="s">
        <v>28</v>
      </c>
      <c r="C42" t="s">
        <v>29</v>
      </c>
      <c r="D42" t="s">
        <v>461</v>
      </c>
      <c r="E42" t="s">
        <v>118</v>
      </c>
      <c r="F42" t="s">
        <v>130</v>
      </c>
      <c r="G42" t="s">
        <v>469</v>
      </c>
      <c r="H42" t="s">
        <v>172</v>
      </c>
      <c r="I42" t="s">
        <v>173</v>
      </c>
      <c r="J42" t="s">
        <v>138</v>
      </c>
      <c r="K42" t="s">
        <v>506</v>
      </c>
      <c r="L42">
        <v>10</v>
      </c>
      <c r="M42">
        <v>1000000</v>
      </c>
      <c r="N42">
        <v>10000000</v>
      </c>
      <c r="O42">
        <v>0</v>
      </c>
      <c r="P42">
        <v>10000000</v>
      </c>
      <c r="R42">
        <v>833333</v>
      </c>
      <c r="S42">
        <v>833333</v>
      </c>
      <c r="T42">
        <v>833333</v>
      </c>
      <c r="U42">
        <v>833333</v>
      </c>
      <c r="V42">
        <v>833333</v>
      </c>
      <c r="W42">
        <v>833333</v>
      </c>
      <c r="X42">
        <v>833333</v>
      </c>
      <c r="Y42">
        <v>833333</v>
      </c>
      <c r="Z42">
        <v>833333</v>
      </c>
      <c r="AA42">
        <v>833333</v>
      </c>
      <c r="AB42">
        <v>833333</v>
      </c>
      <c r="AC42">
        <v>833337</v>
      </c>
      <c r="AD42" t="s">
        <v>2492</v>
      </c>
      <c r="AE42" t="s">
        <v>2501</v>
      </c>
      <c r="AF42" t="s">
        <v>2502</v>
      </c>
      <c r="AG42" t="s">
        <v>2503</v>
      </c>
      <c r="AH42" t="s">
        <v>6117</v>
      </c>
      <c r="AI42" t="s">
        <v>6061</v>
      </c>
      <c r="AJ42" t="s">
        <v>6116</v>
      </c>
      <c r="AK42" t="s">
        <v>136</v>
      </c>
      <c r="AN42" t="s">
        <v>1311</v>
      </c>
      <c r="AO42" t="s">
        <v>1312</v>
      </c>
      <c r="AP42" t="s">
        <v>2026</v>
      </c>
      <c r="AQ42" t="s">
        <v>1314</v>
      </c>
      <c r="AR42" cm="1">
        <f t="array" ref="AR42">_xlfn._xlws.FILTER(RPD_Revisi[Jmlh],RPD_Revisi[MAK]=Form_Cetak_POK[[#This Row],[MAK]],0)-Form_Cetak_POK[[#This Row],[Jmlh]]</f>
        <v>0</v>
      </c>
    </row>
    <row r="43" spans="1:44" hidden="1" x14ac:dyDescent="0.3">
      <c r="A43" t="s">
        <v>26</v>
      </c>
      <c r="B43" t="s">
        <v>28</v>
      </c>
      <c r="C43" t="s">
        <v>29</v>
      </c>
      <c r="D43" t="s">
        <v>461</v>
      </c>
      <c r="E43" t="s">
        <v>118</v>
      </c>
      <c r="F43" t="s">
        <v>130</v>
      </c>
      <c r="G43" t="s">
        <v>469</v>
      </c>
      <c r="H43" t="s">
        <v>172</v>
      </c>
      <c r="I43" t="s">
        <v>173</v>
      </c>
      <c r="J43" t="s">
        <v>138</v>
      </c>
      <c r="K43" t="s">
        <v>507</v>
      </c>
      <c r="L43">
        <v>10</v>
      </c>
      <c r="M43">
        <v>1000000</v>
      </c>
      <c r="N43">
        <v>10000000</v>
      </c>
      <c r="O43">
        <v>0</v>
      </c>
      <c r="P43">
        <v>10000000</v>
      </c>
      <c r="R43">
        <v>833333</v>
      </c>
      <c r="S43">
        <v>833333</v>
      </c>
      <c r="T43">
        <v>833333</v>
      </c>
      <c r="U43">
        <v>833333</v>
      </c>
      <c r="V43">
        <v>833333</v>
      </c>
      <c r="W43">
        <v>833333</v>
      </c>
      <c r="X43">
        <v>833333</v>
      </c>
      <c r="Y43">
        <v>833333</v>
      </c>
      <c r="Z43">
        <v>833333</v>
      </c>
      <c r="AA43">
        <v>833333</v>
      </c>
      <c r="AB43">
        <v>833333</v>
      </c>
      <c r="AC43">
        <v>833337</v>
      </c>
      <c r="AD43" t="s">
        <v>2492</v>
      </c>
      <c r="AE43" t="s">
        <v>2501</v>
      </c>
      <c r="AF43" t="s">
        <v>2505</v>
      </c>
      <c r="AG43" t="s">
        <v>2506</v>
      </c>
      <c r="AH43" t="s">
        <v>6118</v>
      </c>
      <c r="AI43" t="s">
        <v>6064</v>
      </c>
      <c r="AJ43" t="s">
        <v>6116</v>
      </c>
      <c r="AK43" t="s">
        <v>136</v>
      </c>
      <c r="AN43" t="s">
        <v>1311</v>
      </c>
      <c r="AO43" t="s">
        <v>1312</v>
      </c>
      <c r="AP43" t="s">
        <v>2026</v>
      </c>
      <c r="AQ43" t="s">
        <v>1314</v>
      </c>
      <c r="AR43" cm="1">
        <f t="array" ref="AR43">_xlfn._xlws.FILTER(RPD_Revisi[Jmlh],RPD_Revisi[MAK]=Form_Cetak_POK[[#This Row],[MAK]],0)-Form_Cetak_POK[[#This Row],[Jmlh]]</f>
        <v>0</v>
      </c>
    </row>
    <row r="44" spans="1:44" hidden="1" x14ac:dyDescent="0.3">
      <c r="A44" t="s">
        <v>26</v>
      </c>
      <c r="B44" t="s">
        <v>28</v>
      </c>
      <c r="C44" t="s">
        <v>29</v>
      </c>
      <c r="D44" t="s">
        <v>461</v>
      </c>
      <c r="E44" t="s">
        <v>118</v>
      </c>
      <c r="F44" t="s">
        <v>130</v>
      </c>
      <c r="G44" t="s">
        <v>469</v>
      </c>
      <c r="H44" t="s">
        <v>172</v>
      </c>
      <c r="I44" t="s">
        <v>173</v>
      </c>
      <c r="J44" t="s">
        <v>46</v>
      </c>
      <c r="K44" t="s">
        <v>620</v>
      </c>
      <c r="L44">
        <v>2</v>
      </c>
      <c r="M44">
        <v>1000000</v>
      </c>
      <c r="N44">
        <v>2000000</v>
      </c>
      <c r="O44">
        <v>0</v>
      </c>
      <c r="P44">
        <v>2000000</v>
      </c>
      <c r="R44">
        <v>166667</v>
      </c>
      <c r="S44">
        <v>166667</v>
      </c>
      <c r="T44">
        <v>166667</v>
      </c>
      <c r="U44">
        <v>166667</v>
      </c>
      <c r="V44">
        <v>166667</v>
      </c>
      <c r="W44">
        <v>166667</v>
      </c>
      <c r="X44">
        <v>166667</v>
      </c>
      <c r="Y44">
        <v>166667</v>
      </c>
      <c r="Z44">
        <v>166667</v>
      </c>
      <c r="AA44">
        <v>166667</v>
      </c>
      <c r="AB44">
        <v>166667</v>
      </c>
      <c r="AC44">
        <v>166663</v>
      </c>
      <c r="AD44" t="s">
        <v>2492</v>
      </c>
      <c r="AE44" t="s">
        <v>2508</v>
      </c>
      <c r="AF44" t="s">
        <v>2509</v>
      </c>
      <c r="AG44" t="s">
        <v>2510</v>
      </c>
      <c r="AH44" t="s">
        <v>6119</v>
      </c>
      <c r="AI44" t="s">
        <v>6061</v>
      </c>
      <c r="AJ44" t="s">
        <v>6116</v>
      </c>
      <c r="AK44" t="s">
        <v>136</v>
      </c>
      <c r="AN44" t="s">
        <v>1311</v>
      </c>
      <c r="AO44" t="s">
        <v>1312</v>
      </c>
      <c r="AP44" t="s">
        <v>1331</v>
      </c>
      <c r="AQ44" t="s">
        <v>1314</v>
      </c>
      <c r="AR44" cm="1">
        <f t="array" ref="AR44">_xlfn._xlws.FILTER(RPD_Revisi[Jmlh],RPD_Revisi[MAK]=Form_Cetak_POK[[#This Row],[MAK]],0)-Form_Cetak_POK[[#This Row],[Jmlh]]</f>
        <v>0</v>
      </c>
    </row>
    <row r="45" spans="1:44" hidden="1" x14ac:dyDescent="0.3">
      <c r="A45" t="s">
        <v>26</v>
      </c>
      <c r="B45" t="s">
        <v>28</v>
      </c>
      <c r="C45" t="s">
        <v>29</v>
      </c>
      <c r="D45" t="s">
        <v>461</v>
      </c>
      <c r="E45" t="s">
        <v>118</v>
      </c>
      <c r="F45" t="s">
        <v>130</v>
      </c>
      <c r="G45" t="s">
        <v>469</v>
      </c>
      <c r="H45" t="s">
        <v>172</v>
      </c>
      <c r="I45" t="s">
        <v>174</v>
      </c>
      <c r="J45" t="s">
        <v>43</v>
      </c>
      <c r="K45" t="s">
        <v>686</v>
      </c>
      <c r="L45">
        <v>11</v>
      </c>
      <c r="M45">
        <v>1000000</v>
      </c>
      <c r="N45">
        <v>11000000</v>
      </c>
      <c r="O45">
        <v>0</v>
      </c>
      <c r="P45">
        <v>11000000</v>
      </c>
      <c r="R45">
        <v>916667</v>
      </c>
      <c r="S45">
        <v>916667</v>
      </c>
      <c r="T45">
        <v>916667</v>
      </c>
      <c r="U45">
        <v>916667</v>
      </c>
      <c r="V45">
        <v>916667</v>
      </c>
      <c r="W45">
        <v>916667</v>
      </c>
      <c r="X45">
        <v>916667</v>
      </c>
      <c r="Y45">
        <v>916667</v>
      </c>
      <c r="Z45">
        <v>916667</v>
      </c>
      <c r="AA45">
        <v>916667</v>
      </c>
      <c r="AB45">
        <v>916667</v>
      </c>
      <c r="AC45">
        <v>916663</v>
      </c>
      <c r="AD45" t="s">
        <v>2523</v>
      </c>
      <c r="AE45" t="s">
        <v>2524</v>
      </c>
      <c r="AF45" t="s">
        <v>2525</v>
      </c>
      <c r="AG45" t="s">
        <v>2526</v>
      </c>
      <c r="AH45" t="s">
        <v>6120</v>
      </c>
      <c r="AI45" t="s">
        <v>6061</v>
      </c>
      <c r="AJ45" t="s">
        <v>6121</v>
      </c>
      <c r="AK45" t="s">
        <v>136</v>
      </c>
      <c r="AN45" t="s">
        <v>1311</v>
      </c>
      <c r="AO45" t="s">
        <v>1312</v>
      </c>
      <c r="AP45" t="s">
        <v>1313</v>
      </c>
      <c r="AQ45" t="s">
        <v>1314</v>
      </c>
      <c r="AR45" cm="1">
        <f t="array" ref="AR45">_xlfn._xlws.FILTER(RPD_Revisi[Jmlh],RPD_Revisi[MAK]=Form_Cetak_POK[[#This Row],[MAK]],0)-Form_Cetak_POK[[#This Row],[Jmlh]]</f>
        <v>0</v>
      </c>
    </row>
    <row r="46" spans="1:44" hidden="1" x14ac:dyDescent="0.3">
      <c r="A46" t="s">
        <v>26</v>
      </c>
      <c r="B46" t="s">
        <v>28</v>
      </c>
      <c r="C46" t="s">
        <v>29</v>
      </c>
      <c r="D46" t="s">
        <v>461</v>
      </c>
      <c r="E46" t="s">
        <v>118</v>
      </c>
      <c r="F46" t="s">
        <v>130</v>
      </c>
      <c r="G46" t="s">
        <v>469</v>
      </c>
      <c r="H46" t="s">
        <v>172</v>
      </c>
      <c r="I46" t="s">
        <v>174</v>
      </c>
      <c r="J46" t="s">
        <v>138</v>
      </c>
      <c r="K46" t="s">
        <v>506</v>
      </c>
      <c r="L46">
        <v>11</v>
      </c>
      <c r="M46">
        <v>1000000</v>
      </c>
      <c r="N46">
        <v>11000000</v>
      </c>
      <c r="O46">
        <v>0</v>
      </c>
      <c r="P46">
        <v>11000000</v>
      </c>
      <c r="R46">
        <v>916667</v>
      </c>
      <c r="S46">
        <v>916667</v>
      </c>
      <c r="T46">
        <v>916667</v>
      </c>
      <c r="U46">
        <v>916667</v>
      </c>
      <c r="V46">
        <v>916667</v>
      </c>
      <c r="W46">
        <v>916667</v>
      </c>
      <c r="X46">
        <v>916667</v>
      </c>
      <c r="Y46">
        <v>916667</v>
      </c>
      <c r="Z46">
        <v>916667</v>
      </c>
      <c r="AA46">
        <v>916667</v>
      </c>
      <c r="AB46">
        <v>916667</v>
      </c>
      <c r="AC46">
        <v>916663</v>
      </c>
      <c r="AD46" t="s">
        <v>2523</v>
      </c>
      <c r="AE46" t="s">
        <v>2528</v>
      </c>
      <c r="AF46" t="s">
        <v>2529</v>
      </c>
      <c r="AG46" t="s">
        <v>2530</v>
      </c>
      <c r="AH46" t="s">
        <v>6122</v>
      </c>
      <c r="AI46" t="s">
        <v>6061</v>
      </c>
      <c r="AJ46" t="s">
        <v>6121</v>
      </c>
      <c r="AK46" t="s">
        <v>136</v>
      </c>
      <c r="AN46" t="s">
        <v>1311</v>
      </c>
      <c r="AO46" t="s">
        <v>1312</v>
      </c>
      <c r="AP46" t="s">
        <v>2026</v>
      </c>
      <c r="AQ46" t="s">
        <v>1314</v>
      </c>
      <c r="AR46" cm="1">
        <f t="array" ref="AR46">_xlfn._xlws.FILTER(RPD_Revisi[Jmlh],RPD_Revisi[MAK]=Form_Cetak_POK[[#This Row],[MAK]],0)-Form_Cetak_POK[[#This Row],[Jmlh]]</f>
        <v>0</v>
      </c>
    </row>
    <row r="47" spans="1:44" hidden="1" x14ac:dyDescent="0.3">
      <c r="A47" t="s">
        <v>26</v>
      </c>
      <c r="B47" t="s">
        <v>28</v>
      </c>
      <c r="C47" t="s">
        <v>29</v>
      </c>
      <c r="D47" t="s">
        <v>461</v>
      </c>
      <c r="E47" t="s">
        <v>118</v>
      </c>
      <c r="F47" t="s">
        <v>130</v>
      </c>
      <c r="G47" t="s">
        <v>469</v>
      </c>
      <c r="H47" t="s">
        <v>172</v>
      </c>
      <c r="I47" t="s">
        <v>174</v>
      </c>
      <c r="J47" t="s">
        <v>138</v>
      </c>
      <c r="K47" t="s">
        <v>507</v>
      </c>
      <c r="L47">
        <v>11</v>
      </c>
      <c r="M47">
        <v>1000000</v>
      </c>
      <c r="N47">
        <v>11000000</v>
      </c>
      <c r="O47">
        <v>0</v>
      </c>
      <c r="P47">
        <v>11000000</v>
      </c>
      <c r="R47">
        <v>916667</v>
      </c>
      <c r="S47">
        <v>916667</v>
      </c>
      <c r="T47">
        <v>916667</v>
      </c>
      <c r="U47">
        <v>916667</v>
      </c>
      <c r="V47">
        <v>916667</v>
      </c>
      <c r="W47">
        <v>916667</v>
      </c>
      <c r="X47">
        <v>916667</v>
      </c>
      <c r="Y47">
        <v>916667</v>
      </c>
      <c r="Z47">
        <v>916667</v>
      </c>
      <c r="AA47">
        <v>916667</v>
      </c>
      <c r="AB47">
        <v>916667</v>
      </c>
      <c r="AC47">
        <v>916663</v>
      </c>
      <c r="AD47" t="s">
        <v>2523</v>
      </c>
      <c r="AE47" t="s">
        <v>2528</v>
      </c>
      <c r="AF47" t="s">
        <v>2532</v>
      </c>
      <c r="AG47" t="s">
        <v>2533</v>
      </c>
      <c r="AH47" t="s">
        <v>6123</v>
      </c>
      <c r="AI47" t="s">
        <v>6064</v>
      </c>
      <c r="AJ47" t="s">
        <v>6121</v>
      </c>
      <c r="AK47" t="s">
        <v>136</v>
      </c>
      <c r="AN47" t="s">
        <v>1311</v>
      </c>
      <c r="AO47" t="s">
        <v>1312</v>
      </c>
      <c r="AP47" t="s">
        <v>2026</v>
      </c>
      <c r="AQ47" t="s">
        <v>1314</v>
      </c>
      <c r="AR47" cm="1">
        <f t="array" ref="AR47">_xlfn._xlws.FILTER(RPD_Revisi[Jmlh],RPD_Revisi[MAK]=Form_Cetak_POK[[#This Row],[MAK]],0)-Form_Cetak_POK[[#This Row],[Jmlh]]</f>
        <v>0</v>
      </c>
    </row>
    <row r="48" spans="1:44" hidden="1" x14ac:dyDescent="0.3">
      <c r="A48" t="s">
        <v>26</v>
      </c>
      <c r="B48" t="s">
        <v>28</v>
      </c>
      <c r="C48" t="s">
        <v>29</v>
      </c>
      <c r="D48" t="s">
        <v>461</v>
      </c>
      <c r="E48" t="s">
        <v>118</v>
      </c>
      <c r="F48" t="s">
        <v>130</v>
      </c>
      <c r="G48" t="s">
        <v>469</v>
      </c>
      <c r="H48" t="s">
        <v>172</v>
      </c>
      <c r="I48" t="s">
        <v>174</v>
      </c>
      <c r="J48" t="s">
        <v>46</v>
      </c>
      <c r="K48" t="s">
        <v>615</v>
      </c>
      <c r="L48">
        <v>2</v>
      </c>
      <c r="M48">
        <v>1000000</v>
      </c>
      <c r="N48">
        <v>2000000</v>
      </c>
      <c r="O48">
        <v>0</v>
      </c>
      <c r="P48">
        <v>2000000</v>
      </c>
      <c r="R48">
        <v>166667</v>
      </c>
      <c r="S48">
        <v>166667</v>
      </c>
      <c r="T48">
        <v>166667</v>
      </c>
      <c r="U48">
        <v>166667</v>
      </c>
      <c r="V48">
        <v>166667</v>
      </c>
      <c r="W48">
        <v>166667</v>
      </c>
      <c r="X48">
        <v>166667</v>
      </c>
      <c r="Y48">
        <v>166667</v>
      </c>
      <c r="Z48">
        <v>166667</v>
      </c>
      <c r="AA48">
        <v>166667</v>
      </c>
      <c r="AB48">
        <v>166667</v>
      </c>
      <c r="AC48">
        <v>166663</v>
      </c>
      <c r="AD48" t="s">
        <v>2523</v>
      </c>
      <c r="AE48" t="s">
        <v>2535</v>
      </c>
      <c r="AF48" t="s">
        <v>2536</v>
      </c>
      <c r="AG48" t="s">
        <v>2537</v>
      </c>
      <c r="AH48" t="s">
        <v>6124</v>
      </c>
      <c r="AI48" t="s">
        <v>6061</v>
      </c>
      <c r="AJ48" t="s">
        <v>6121</v>
      </c>
      <c r="AK48" t="s">
        <v>136</v>
      </c>
      <c r="AN48" t="s">
        <v>1311</v>
      </c>
      <c r="AO48" t="s">
        <v>1312</v>
      </c>
      <c r="AP48" t="s">
        <v>1331</v>
      </c>
      <c r="AQ48" t="s">
        <v>1314</v>
      </c>
      <c r="AR48" cm="1">
        <f t="array" ref="AR48">_xlfn._xlws.FILTER(RPD_Revisi[Jmlh],RPD_Revisi[MAK]=Form_Cetak_POK[[#This Row],[MAK]],0)-Form_Cetak_POK[[#This Row],[Jmlh]]</f>
        <v>0</v>
      </c>
    </row>
    <row r="49" spans="1:44" hidden="1" x14ac:dyDescent="0.3">
      <c r="A49" t="s">
        <v>26</v>
      </c>
      <c r="B49" t="s">
        <v>28</v>
      </c>
      <c r="C49" t="s">
        <v>29</v>
      </c>
      <c r="D49" t="s">
        <v>461</v>
      </c>
      <c r="E49" t="s">
        <v>118</v>
      </c>
      <c r="F49" t="s">
        <v>130</v>
      </c>
      <c r="G49" t="s">
        <v>469</v>
      </c>
      <c r="H49" t="s">
        <v>175</v>
      </c>
      <c r="I49" t="s">
        <v>176</v>
      </c>
      <c r="J49" t="s">
        <v>43</v>
      </c>
      <c r="K49" t="s">
        <v>688</v>
      </c>
      <c r="L49">
        <v>10</v>
      </c>
      <c r="M49">
        <v>1000000</v>
      </c>
      <c r="N49">
        <v>10000000</v>
      </c>
      <c r="O49">
        <v>0</v>
      </c>
      <c r="P49">
        <v>10000000</v>
      </c>
      <c r="R49">
        <v>833333</v>
      </c>
      <c r="S49">
        <v>833333</v>
      </c>
      <c r="T49">
        <v>833333</v>
      </c>
      <c r="U49">
        <v>833333</v>
      </c>
      <c r="V49">
        <v>833333</v>
      </c>
      <c r="W49">
        <v>833333</v>
      </c>
      <c r="X49">
        <v>833333</v>
      </c>
      <c r="Y49">
        <v>833333</v>
      </c>
      <c r="Z49">
        <v>833333</v>
      </c>
      <c r="AA49">
        <v>833333</v>
      </c>
      <c r="AB49">
        <v>833333</v>
      </c>
      <c r="AC49">
        <v>833337</v>
      </c>
      <c r="AD49" t="s">
        <v>2553</v>
      </c>
      <c r="AE49" t="s">
        <v>2554</v>
      </c>
      <c r="AF49" t="s">
        <v>2555</v>
      </c>
      <c r="AG49" t="s">
        <v>2556</v>
      </c>
      <c r="AH49" t="s">
        <v>6125</v>
      </c>
      <c r="AI49" t="s">
        <v>6061</v>
      </c>
      <c r="AJ49" t="s">
        <v>6126</v>
      </c>
      <c r="AK49" t="s">
        <v>136</v>
      </c>
      <c r="AN49" t="s">
        <v>1311</v>
      </c>
      <c r="AO49" t="s">
        <v>1312</v>
      </c>
      <c r="AP49" t="s">
        <v>1313</v>
      </c>
      <c r="AQ49" t="s">
        <v>1314</v>
      </c>
      <c r="AR49" cm="1">
        <f t="array" ref="AR49">_xlfn._xlws.FILTER(RPD_Revisi[Jmlh],RPD_Revisi[MAK]=Form_Cetak_POK[[#This Row],[MAK]],0)-Form_Cetak_POK[[#This Row],[Jmlh]]</f>
        <v>0</v>
      </c>
    </row>
    <row r="50" spans="1:44" hidden="1" x14ac:dyDescent="0.3">
      <c r="A50" t="s">
        <v>26</v>
      </c>
      <c r="B50" t="s">
        <v>28</v>
      </c>
      <c r="C50" t="s">
        <v>29</v>
      </c>
      <c r="D50" t="s">
        <v>461</v>
      </c>
      <c r="E50" t="s">
        <v>118</v>
      </c>
      <c r="F50" t="s">
        <v>130</v>
      </c>
      <c r="G50" t="s">
        <v>469</v>
      </c>
      <c r="H50" t="s">
        <v>175</v>
      </c>
      <c r="I50" t="s">
        <v>176</v>
      </c>
      <c r="J50" t="s">
        <v>138</v>
      </c>
      <c r="K50" t="s">
        <v>506</v>
      </c>
      <c r="L50">
        <v>10</v>
      </c>
      <c r="M50">
        <v>1000000</v>
      </c>
      <c r="N50">
        <v>10000000</v>
      </c>
      <c r="O50">
        <v>0</v>
      </c>
      <c r="P50">
        <v>10000000</v>
      </c>
      <c r="R50">
        <v>833333</v>
      </c>
      <c r="S50">
        <v>833333</v>
      </c>
      <c r="T50">
        <v>833333</v>
      </c>
      <c r="U50">
        <v>833333</v>
      </c>
      <c r="V50">
        <v>833333</v>
      </c>
      <c r="W50">
        <v>833333</v>
      </c>
      <c r="X50">
        <v>833333</v>
      </c>
      <c r="Y50">
        <v>833333</v>
      </c>
      <c r="Z50">
        <v>833333</v>
      </c>
      <c r="AA50">
        <v>833333</v>
      </c>
      <c r="AB50">
        <v>833333</v>
      </c>
      <c r="AC50">
        <v>833337</v>
      </c>
      <c r="AD50" t="s">
        <v>2553</v>
      </c>
      <c r="AE50" t="s">
        <v>2558</v>
      </c>
      <c r="AF50" t="s">
        <v>2559</v>
      </c>
      <c r="AG50" t="s">
        <v>2560</v>
      </c>
      <c r="AH50" t="s">
        <v>6127</v>
      </c>
      <c r="AI50" t="s">
        <v>6061</v>
      </c>
      <c r="AJ50" t="s">
        <v>6126</v>
      </c>
      <c r="AK50" t="s">
        <v>136</v>
      </c>
      <c r="AN50" t="s">
        <v>1311</v>
      </c>
      <c r="AO50" t="s">
        <v>1312</v>
      </c>
      <c r="AP50" t="s">
        <v>2026</v>
      </c>
      <c r="AQ50" t="s">
        <v>1314</v>
      </c>
      <c r="AR50" cm="1">
        <f t="array" ref="AR50">_xlfn._xlws.FILTER(RPD_Revisi[Jmlh],RPD_Revisi[MAK]=Form_Cetak_POK[[#This Row],[MAK]],0)-Form_Cetak_POK[[#This Row],[Jmlh]]</f>
        <v>0</v>
      </c>
    </row>
    <row r="51" spans="1:44" hidden="1" x14ac:dyDescent="0.3">
      <c r="A51" t="s">
        <v>26</v>
      </c>
      <c r="B51" t="s">
        <v>28</v>
      </c>
      <c r="C51" t="s">
        <v>29</v>
      </c>
      <c r="D51" t="s">
        <v>461</v>
      </c>
      <c r="E51" t="s">
        <v>118</v>
      </c>
      <c r="F51" t="s">
        <v>130</v>
      </c>
      <c r="G51" t="s">
        <v>469</v>
      </c>
      <c r="H51" t="s">
        <v>175</v>
      </c>
      <c r="I51" t="s">
        <v>176</v>
      </c>
      <c r="J51" t="s">
        <v>138</v>
      </c>
      <c r="K51" t="s">
        <v>507</v>
      </c>
      <c r="L51">
        <v>10</v>
      </c>
      <c r="M51">
        <v>1000000</v>
      </c>
      <c r="N51">
        <v>10000000</v>
      </c>
      <c r="O51">
        <v>0</v>
      </c>
      <c r="P51">
        <v>10000000</v>
      </c>
      <c r="R51">
        <v>833333</v>
      </c>
      <c r="S51">
        <v>833333</v>
      </c>
      <c r="T51">
        <v>833333</v>
      </c>
      <c r="U51">
        <v>833333</v>
      </c>
      <c r="V51">
        <v>833333</v>
      </c>
      <c r="W51">
        <v>833333</v>
      </c>
      <c r="X51">
        <v>833333</v>
      </c>
      <c r="Y51">
        <v>833333</v>
      </c>
      <c r="Z51">
        <v>833333</v>
      </c>
      <c r="AA51">
        <v>833333</v>
      </c>
      <c r="AB51">
        <v>833333</v>
      </c>
      <c r="AC51">
        <v>833337</v>
      </c>
      <c r="AD51" t="s">
        <v>2553</v>
      </c>
      <c r="AE51" t="s">
        <v>2558</v>
      </c>
      <c r="AF51" t="s">
        <v>2562</v>
      </c>
      <c r="AG51" t="s">
        <v>2563</v>
      </c>
      <c r="AH51" t="s">
        <v>6128</v>
      </c>
      <c r="AI51" t="s">
        <v>6064</v>
      </c>
      <c r="AJ51" t="s">
        <v>6126</v>
      </c>
      <c r="AK51" t="s">
        <v>136</v>
      </c>
      <c r="AN51" t="s">
        <v>1311</v>
      </c>
      <c r="AO51" t="s">
        <v>1312</v>
      </c>
      <c r="AP51" t="s">
        <v>2026</v>
      </c>
      <c r="AQ51" t="s">
        <v>1314</v>
      </c>
      <c r="AR51" cm="1">
        <f t="array" ref="AR51">_xlfn._xlws.FILTER(RPD_Revisi[Jmlh],RPD_Revisi[MAK]=Form_Cetak_POK[[#This Row],[MAK]],0)-Form_Cetak_POK[[#This Row],[Jmlh]]</f>
        <v>0</v>
      </c>
    </row>
    <row r="52" spans="1:44" hidden="1" x14ac:dyDescent="0.3">
      <c r="A52" t="s">
        <v>26</v>
      </c>
      <c r="B52" t="s">
        <v>28</v>
      </c>
      <c r="C52" t="s">
        <v>29</v>
      </c>
      <c r="D52" t="s">
        <v>461</v>
      </c>
      <c r="E52" t="s">
        <v>118</v>
      </c>
      <c r="F52" t="s">
        <v>130</v>
      </c>
      <c r="G52" t="s">
        <v>469</v>
      </c>
      <c r="H52" t="s">
        <v>175</v>
      </c>
      <c r="I52" t="s">
        <v>177</v>
      </c>
      <c r="J52" t="s">
        <v>43</v>
      </c>
      <c r="K52" t="s">
        <v>690</v>
      </c>
      <c r="L52">
        <v>10</v>
      </c>
      <c r="M52">
        <v>1000000</v>
      </c>
      <c r="N52">
        <v>10000000</v>
      </c>
      <c r="O52">
        <v>0</v>
      </c>
      <c r="P52">
        <v>10000000</v>
      </c>
      <c r="R52">
        <v>833333</v>
      </c>
      <c r="S52">
        <v>833333</v>
      </c>
      <c r="T52">
        <v>833333</v>
      </c>
      <c r="U52">
        <v>833333</v>
      </c>
      <c r="V52">
        <v>833333</v>
      </c>
      <c r="W52">
        <v>833333</v>
      </c>
      <c r="X52">
        <v>833333</v>
      </c>
      <c r="Y52">
        <v>833333</v>
      </c>
      <c r="Z52">
        <v>833333</v>
      </c>
      <c r="AA52">
        <v>833333</v>
      </c>
      <c r="AB52">
        <v>833333</v>
      </c>
      <c r="AC52">
        <v>833337</v>
      </c>
      <c r="AD52" t="s">
        <v>2569</v>
      </c>
      <c r="AE52" t="s">
        <v>2570</v>
      </c>
      <c r="AF52" t="s">
        <v>2571</v>
      </c>
      <c r="AG52" t="s">
        <v>2572</v>
      </c>
      <c r="AH52" t="s">
        <v>6129</v>
      </c>
      <c r="AI52" t="s">
        <v>6061</v>
      </c>
      <c r="AJ52" t="s">
        <v>6130</v>
      </c>
      <c r="AK52" t="s">
        <v>136</v>
      </c>
      <c r="AN52" t="s">
        <v>1311</v>
      </c>
      <c r="AO52" t="s">
        <v>1312</v>
      </c>
      <c r="AP52" t="s">
        <v>1313</v>
      </c>
      <c r="AQ52" t="s">
        <v>1314</v>
      </c>
      <c r="AR52" cm="1">
        <f t="array" ref="AR52">_xlfn._xlws.FILTER(RPD_Revisi[Jmlh],RPD_Revisi[MAK]=Form_Cetak_POK[[#This Row],[MAK]],0)-Form_Cetak_POK[[#This Row],[Jmlh]]</f>
        <v>0</v>
      </c>
    </row>
    <row r="53" spans="1:44" hidden="1" x14ac:dyDescent="0.3">
      <c r="A53" t="s">
        <v>26</v>
      </c>
      <c r="B53" t="s">
        <v>28</v>
      </c>
      <c r="C53" t="s">
        <v>29</v>
      </c>
      <c r="D53" t="s">
        <v>461</v>
      </c>
      <c r="E53" t="s">
        <v>118</v>
      </c>
      <c r="F53" t="s">
        <v>130</v>
      </c>
      <c r="G53" t="s">
        <v>469</v>
      </c>
      <c r="H53" t="s">
        <v>175</v>
      </c>
      <c r="I53" t="s">
        <v>177</v>
      </c>
      <c r="J53" t="s">
        <v>138</v>
      </c>
      <c r="K53" t="s">
        <v>506</v>
      </c>
      <c r="L53">
        <v>10</v>
      </c>
      <c r="M53">
        <v>1000000</v>
      </c>
      <c r="N53">
        <v>10000000</v>
      </c>
      <c r="O53">
        <v>0</v>
      </c>
      <c r="P53">
        <v>10000000</v>
      </c>
      <c r="R53">
        <v>833333</v>
      </c>
      <c r="S53">
        <v>833333</v>
      </c>
      <c r="T53">
        <v>833333</v>
      </c>
      <c r="U53">
        <v>833333</v>
      </c>
      <c r="V53">
        <v>833333</v>
      </c>
      <c r="W53">
        <v>833333</v>
      </c>
      <c r="X53">
        <v>833333</v>
      </c>
      <c r="Y53">
        <v>833333</v>
      </c>
      <c r="Z53">
        <v>833333</v>
      </c>
      <c r="AA53">
        <v>833333</v>
      </c>
      <c r="AB53">
        <v>833333</v>
      </c>
      <c r="AC53">
        <v>833337</v>
      </c>
      <c r="AD53" t="s">
        <v>2569</v>
      </c>
      <c r="AE53" t="s">
        <v>2574</v>
      </c>
      <c r="AF53" t="s">
        <v>2575</v>
      </c>
      <c r="AG53" t="s">
        <v>2576</v>
      </c>
      <c r="AH53" t="s">
        <v>6131</v>
      </c>
      <c r="AI53" t="s">
        <v>6061</v>
      </c>
      <c r="AJ53" t="s">
        <v>6130</v>
      </c>
      <c r="AK53" t="s">
        <v>136</v>
      </c>
      <c r="AN53" t="s">
        <v>1311</v>
      </c>
      <c r="AO53" t="s">
        <v>1312</v>
      </c>
      <c r="AP53" t="s">
        <v>2026</v>
      </c>
      <c r="AQ53" t="s">
        <v>1314</v>
      </c>
      <c r="AR53" cm="1">
        <f t="array" ref="AR53">_xlfn._xlws.FILTER(RPD_Revisi[Jmlh],RPD_Revisi[MAK]=Form_Cetak_POK[[#This Row],[MAK]],0)-Form_Cetak_POK[[#This Row],[Jmlh]]</f>
        <v>0</v>
      </c>
    </row>
    <row r="54" spans="1:44" hidden="1" x14ac:dyDescent="0.3">
      <c r="A54" t="s">
        <v>26</v>
      </c>
      <c r="B54" t="s">
        <v>28</v>
      </c>
      <c r="C54" t="s">
        <v>29</v>
      </c>
      <c r="D54" t="s">
        <v>461</v>
      </c>
      <c r="E54" t="s">
        <v>118</v>
      </c>
      <c r="F54" t="s">
        <v>130</v>
      </c>
      <c r="G54" t="s">
        <v>469</v>
      </c>
      <c r="H54" t="s">
        <v>175</v>
      </c>
      <c r="I54" t="s">
        <v>177</v>
      </c>
      <c r="J54" t="s">
        <v>138</v>
      </c>
      <c r="K54" t="s">
        <v>507</v>
      </c>
      <c r="L54">
        <v>10</v>
      </c>
      <c r="M54">
        <v>1000000</v>
      </c>
      <c r="N54">
        <v>10000000</v>
      </c>
      <c r="O54">
        <v>0</v>
      </c>
      <c r="P54">
        <v>10000000</v>
      </c>
      <c r="R54">
        <v>833333</v>
      </c>
      <c r="S54">
        <v>833333</v>
      </c>
      <c r="T54">
        <v>833333</v>
      </c>
      <c r="U54">
        <v>833333</v>
      </c>
      <c r="V54">
        <v>833333</v>
      </c>
      <c r="W54">
        <v>833333</v>
      </c>
      <c r="X54">
        <v>833333</v>
      </c>
      <c r="Y54">
        <v>833333</v>
      </c>
      <c r="Z54">
        <v>833333</v>
      </c>
      <c r="AA54">
        <v>833333</v>
      </c>
      <c r="AB54">
        <v>833333</v>
      </c>
      <c r="AC54">
        <v>833337</v>
      </c>
      <c r="AD54" t="s">
        <v>2569</v>
      </c>
      <c r="AE54" t="s">
        <v>2574</v>
      </c>
      <c r="AF54" t="s">
        <v>2578</v>
      </c>
      <c r="AG54" t="s">
        <v>2579</v>
      </c>
      <c r="AH54" t="s">
        <v>6132</v>
      </c>
      <c r="AI54" t="s">
        <v>6064</v>
      </c>
      <c r="AJ54" t="s">
        <v>6130</v>
      </c>
      <c r="AK54" t="s">
        <v>136</v>
      </c>
      <c r="AN54" t="s">
        <v>1311</v>
      </c>
      <c r="AO54" t="s">
        <v>1312</v>
      </c>
      <c r="AP54" t="s">
        <v>2026</v>
      </c>
      <c r="AQ54" t="s">
        <v>1314</v>
      </c>
      <c r="AR54" cm="1">
        <f t="array" ref="AR54">_xlfn._xlws.FILTER(RPD_Revisi[Jmlh],RPD_Revisi[MAK]=Form_Cetak_POK[[#This Row],[MAK]],0)-Form_Cetak_POK[[#This Row],[Jmlh]]</f>
        <v>0</v>
      </c>
    </row>
    <row r="55" spans="1:44" hidden="1" x14ac:dyDescent="0.3">
      <c r="A55" t="s">
        <v>26</v>
      </c>
      <c r="B55" t="s">
        <v>28</v>
      </c>
      <c r="C55" t="s">
        <v>29</v>
      </c>
      <c r="D55" t="s">
        <v>461</v>
      </c>
      <c r="E55" t="s">
        <v>118</v>
      </c>
      <c r="F55" t="s">
        <v>130</v>
      </c>
      <c r="G55" t="s">
        <v>469</v>
      </c>
      <c r="H55" t="s">
        <v>175</v>
      </c>
      <c r="I55" t="s">
        <v>178</v>
      </c>
      <c r="J55" t="s">
        <v>43</v>
      </c>
      <c r="K55" t="s">
        <v>690</v>
      </c>
      <c r="L55">
        <v>5</v>
      </c>
      <c r="M55">
        <v>1000000</v>
      </c>
      <c r="N55">
        <v>5000000</v>
      </c>
      <c r="O55">
        <v>0</v>
      </c>
      <c r="P55">
        <v>5000000</v>
      </c>
      <c r="R55">
        <v>416667</v>
      </c>
      <c r="S55">
        <v>416667</v>
      </c>
      <c r="T55">
        <v>416667</v>
      </c>
      <c r="U55">
        <v>416667</v>
      </c>
      <c r="V55">
        <v>416667</v>
      </c>
      <c r="W55">
        <v>416667</v>
      </c>
      <c r="X55">
        <v>416667</v>
      </c>
      <c r="Y55">
        <v>416667</v>
      </c>
      <c r="Z55">
        <v>416667</v>
      </c>
      <c r="AA55">
        <v>416667</v>
      </c>
      <c r="AB55">
        <v>416667</v>
      </c>
      <c r="AC55">
        <v>416663</v>
      </c>
      <c r="AD55" t="s">
        <v>2589</v>
      </c>
      <c r="AE55" t="s">
        <v>2590</v>
      </c>
      <c r="AF55" t="s">
        <v>2591</v>
      </c>
      <c r="AG55" t="s">
        <v>2592</v>
      </c>
      <c r="AH55" t="s">
        <v>6133</v>
      </c>
      <c r="AI55" t="s">
        <v>6061</v>
      </c>
      <c r="AJ55" t="s">
        <v>6134</v>
      </c>
      <c r="AK55" t="s">
        <v>136</v>
      </c>
      <c r="AN55" t="s">
        <v>1311</v>
      </c>
      <c r="AO55" t="s">
        <v>1312</v>
      </c>
      <c r="AP55" t="s">
        <v>1313</v>
      </c>
      <c r="AQ55" t="s">
        <v>1314</v>
      </c>
      <c r="AR55" cm="1">
        <f t="array" ref="AR55">_xlfn._xlws.FILTER(RPD_Revisi[Jmlh],RPD_Revisi[MAK]=Form_Cetak_POK[[#This Row],[MAK]],0)-Form_Cetak_POK[[#This Row],[Jmlh]]</f>
        <v>0</v>
      </c>
    </row>
    <row r="56" spans="1:44" hidden="1" x14ac:dyDescent="0.3">
      <c r="A56" t="s">
        <v>26</v>
      </c>
      <c r="B56" t="s">
        <v>28</v>
      </c>
      <c r="C56" t="s">
        <v>29</v>
      </c>
      <c r="D56" t="s">
        <v>461</v>
      </c>
      <c r="E56" t="s">
        <v>118</v>
      </c>
      <c r="F56" t="s">
        <v>130</v>
      </c>
      <c r="G56" t="s">
        <v>469</v>
      </c>
      <c r="H56" t="s">
        <v>175</v>
      </c>
      <c r="I56" t="s">
        <v>178</v>
      </c>
      <c r="J56" t="s">
        <v>138</v>
      </c>
      <c r="K56" t="s">
        <v>506</v>
      </c>
      <c r="L56">
        <v>5</v>
      </c>
      <c r="M56">
        <v>1000000</v>
      </c>
      <c r="N56">
        <v>5000000</v>
      </c>
      <c r="O56">
        <v>0</v>
      </c>
      <c r="P56">
        <v>5000000</v>
      </c>
      <c r="R56">
        <v>416667</v>
      </c>
      <c r="S56">
        <v>416667</v>
      </c>
      <c r="T56">
        <v>416667</v>
      </c>
      <c r="U56">
        <v>416667</v>
      </c>
      <c r="V56">
        <v>416667</v>
      </c>
      <c r="W56">
        <v>416667</v>
      </c>
      <c r="X56">
        <v>416667</v>
      </c>
      <c r="Y56">
        <v>416667</v>
      </c>
      <c r="Z56">
        <v>416667</v>
      </c>
      <c r="AA56">
        <v>416667</v>
      </c>
      <c r="AB56">
        <v>416667</v>
      </c>
      <c r="AC56">
        <v>416663</v>
      </c>
      <c r="AD56" t="s">
        <v>2589</v>
      </c>
      <c r="AE56" t="s">
        <v>2594</v>
      </c>
      <c r="AF56" t="s">
        <v>2595</v>
      </c>
      <c r="AG56" t="s">
        <v>2596</v>
      </c>
      <c r="AH56" t="s">
        <v>6135</v>
      </c>
      <c r="AI56" t="s">
        <v>6061</v>
      </c>
      <c r="AJ56" t="s">
        <v>6134</v>
      </c>
      <c r="AK56" t="s">
        <v>136</v>
      </c>
      <c r="AN56" t="s">
        <v>1311</v>
      </c>
      <c r="AO56" t="s">
        <v>1312</v>
      </c>
      <c r="AP56" t="s">
        <v>2026</v>
      </c>
      <c r="AQ56" t="s">
        <v>1314</v>
      </c>
      <c r="AR56" cm="1">
        <f t="array" ref="AR56">_xlfn._xlws.FILTER(RPD_Revisi[Jmlh],RPD_Revisi[MAK]=Form_Cetak_POK[[#This Row],[MAK]],0)-Form_Cetak_POK[[#This Row],[Jmlh]]</f>
        <v>0</v>
      </c>
    </row>
    <row r="57" spans="1:44" hidden="1" x14ac:dyDescent="0.3">
      <c r="A57" t="s">
        <v>26</v>
      </c>
      <c r="B57" t="s">
        <v>28</v>
      </c>
      <c r="C57" t="s">
        <v>29</v>
      </c>
      <c r="D57" t="s">
        <v>461</v>
      </c>
      <c r="E57" t="s">
        <v>118</v>
      </c>
      <c r="F57" t="s">
        <v>130</v>
      </c>
      <c r="G57" t="s">
        <v>469</v>
      </c>
      <c r="H57" t="s">
        <v>175</v>
      </c>
      <c r="I57" t="s">
        <v>178</v>
      </c>
      <c r="J57" t="s">
        <v>138</v>
      </c>
      <c r="K57" t="s">
        <v>507</v>
      </c>
      <c r="L57">
        <v>5</v>
      </c>
      <c r="M57">
        <v>1000000</v>
      </c>
      <c r="N57">
        <v>5000000</v>
      </c>
      <c r="O57">
        <v>0</v>
      </c>
      <c r="P57">
        <v>5000000</v>
      </c>
      <c r="R57">
        <v>416667</v>
      </c>
      <c r="S57">
        <v>416667</v>
      </c>
      <c r="T57">
        <v>416667</v>
      </c>
      <c r="U57">
        <v>416667</v>
      </c>
      <c r="V57">
        <v>416667</v>
      </c>
      <c r="W57">
        <v>416667</v>
      </c>
      <c r="X57">
        <v>416667</v>
      </c>
      <c r="Y57">
        <v>416667</v>
      </c>
      <c r="Z57">
        <v>416667</v>
      </c>
      <c r="AA57">
        <v>416667</v>
      </c>
      <c r="AB57">
        <v>416667</v>
      </c>
      <c r="AC57">
        <v>416663</v>
      </c>
      <c r="AD57" t="s">
        <v>2589</v>
      </c>
      <c r="AE57" t="s">
        <v>2594</v>
      </c>
      <c r="AF57" t="s">
        <v>2598</v>
      </c>
      <c r="AG57" t="s">
        <v>2599</v>
      </c>
      <c r="AH57" t="s">
        <v>6136</v>
      </c>
      <c r="AI57" t="s">
        <v>6064</v>
      </c>
      <c r="AJ57" t="s">
        <v>6134</v>
      </c>
      <c r="AK57" t="s">
        <v>136</v>
      </c>
      <c r="AN57" t="s">
        <v>1311</v>
      </c>
      <c r="AO57" t="s">
        <v>1312</v>
      </c>
      <c r="AP57" t="s">
        <v>2026</v>
      </c>
      <c r="AQ57" t="s">
        <v>1314</v>
      </c>
      <c r="AR57" cm="1">
        <f t="array" ref="AR57">_xlfn._xlws.FILTER(RPD_Revisi[Jmlh],RPD_Revisi[MAK]=Form_Cetak_POK[[#This Row],[MAK]],0)-Form_Cetak_POK[[#This Row],[Jmlh]]</f>
        <v>0</v>
      </c>
    </row>
    <row r="58" spans="1:44" hidden="1" x14ac:dyDescent="0.3">
      <c r="A58" t="s">
        <v>26</v>
      </c>
      <c r="B58" t="s">
        <v>28</v>
      </c>
      <c r="C58" t="s">
        <v>29</v>
      </c>
      <c r="D58" t="s">
        <v>461</v>
      </c>
      <c r="E58" t="s">
        <v>118</v>
      </c>
      <c r="F58" t="s">
        <v>130</v>
      </c>
      <c r="G58" t="s">
        <v>470</v>
      </c>
      <c r="H58" t="s">
        <v>181</v>
      </c>
      <c r="I58" t="s">
        <v>182</v>
      </c>
      <c r="J58" t="s">
        <v>43</v>
      </c>
      <c r="K58" t="s">
        <v>694</v>
      </c>
      <c r="L58">
        <v>12</v>
      </c>
      <c r="M58">
        <v>1000000</v>
      </c>
      <c r="N58">
        <v>12000000</v>
      </c>
      <c r="O58">
        <v>0</v>
      </c>
      <c r="P58">
        <v>12000000</v>
      </c>
      <c r="R58">
        <v>1000308</v>
      </c>
      <c r="S58">
        <v>1000308</v>
      </c>
      <c r="T58">
        <v>1000308</v>
      </c>
      <c r="U58">
        <v>1000308</v>
      </c>
      <c r="V58">
        <v>1000308</v>
      </c>
      <c r="W58">
        <v>1000308</v>
      </c>
      <c r="X58">
        <v>1000308</v>
      </c>
      <c r="Y58">
        <v>1000308</v>
      </c>
      <c r="Z58">
        <v>1000308</v>
      </c>
      <c r="AA58">
        <v>1000308</v>
      </c>
      <c r="AB58">
        <v>1000308</v>
      </c>
      <c r="AC58">
        <v>996612</v>
      </c>
      <c r="AD58" t="s">
        <v>2609</v>
      </c>
      <c r="AE58" t="s">
        <v>2610</v>
      </c>
      <c r="AF58" t="s">
        <v>2611</v>
      </c>
      <c r="AG58" t="s">
        <v>2612</v>
      </c>
      <c r="AH58" t="s">
        <v>6137</v>
      </c>
      <c r="AI58" t="s">
        <v>6061</v>
      </c>
      <c r="AJ58" t="s">
        <v>6138</v>
      </c>
      <c r="AK58" t="s">
        <v>136</v>
      </c>
      <c r="AN58" t="s">
        <v>1311</v>
      </c>
      <c r="AO58" t="s">
        <v>1312</v>
      </c>
      <c r="AP58" t="s">
        <v>1313</v>
      </c>
      <c r="AQ58" t="s">
        <v>1314</v>
      </c>
      <c r="AR58" cm="1">
        <f t="array" ref="AR58">_xlfn._xlws.FILTER(RPD_Revisi[Jmlh],RPD_Revisi[MAK]=Form_Cetak_POK[[#This Row],[MAK]],0)-Form_Cetak_POK[[#This Row],[Jmlh]]</f>
        <v>0</v>
      </c>
    </row>
    <row r="59" spans="1:44" hidden="1" x14ac:dyDescent="0.3">
      <c r="A59" t="s">
        <v>26</v>
      </c>
      <c r="B59" t="s">
        <v>28</v>
      </c>
      <c r="C59" t="s">
        <v>29</v>
      </c>
      <c r="D59" t="s">
        <v>461</v>
      </c>
      <c r="E59" t="s">
        <v>118</v>
      </c>
      <c r="F59" t="s">
        <v>130</v>
      </c>
      <c r="G59" t="s">
        <v>470</v>
      </c>
      <c r="H59" t="s">
        <v>181</v>
      </c>
      <c r="I59" t="s">
        <v>182</v>
      </c>
      <c r="J59" t="s">
        <v>138</v>
      </c>
      <c r="K59" t="s">
        <v>506</v>
      </c>
      <c r="L59">
        <v>12</v>
      </c>
      <c r="M59">
        <v>1000000</v>
      </c>
      <c r="N59">
        <v>12000000</v>
      </c>
      <c r="O59">
        <v>0</v>
      </c>
      <c r="P59">
        <v>12000000</v>
      </c>
      <c r="R59">
        <v>1000308</v>
      </c>
      <c r="S59">
        <v>1000308</v>
      </c>
      <c r="T59">
        <v>1000308</v>
      </c>
      <c r="U59">
        <v>1000308</v>
      </c>
      <c r="V59">
        <v>1000308</v>
      </c>
      <c r="W59">
        <v>1000308</v>
      </c>
      <c r="X59">
        <v>1000308</v>
      </c>
      <c r="Y59">
        <v>1000308</v>
      </c>
      <c r="Z59">
        <v>1000308</v>
      </c>
      <c r="AA59">
        <v>1000308</v>
      </c>
      <c r="AB59">
        <v>1000308</v>
      </c>
      <c r="AC59">
        <v>996612</v>
      </c>
      <c r="AD59" t="s">
        <v>2609</v>
      </c>
      <c r="AE59" t="s">
        <v>2614</v>
      </c>
      <c r="AF59" t="s">
        <v>2615</v>
      </c>
      <c r="AG59" t="s">
        <v>2616</v>
      </c>
      <c r="AH59" t="s">
        <v>6139</v>
      </c>
      <c r="AI59" t="s">
        <v>6061</v>
      </c>
      <c r="AJ59" t="s">
        <v>6138</v>
      </c>
      <c r="AK59" t="s">
        <v>136</v>
      </c>
      <c r="AN59" t="s">
        <v>1311</v>
      </c>
      <c r="AO59" t="s">
        <v>1312</v>
      </c>
      <c r="AP59" t="s">
        <v>2026</v>
      </c>
      <c r="AQ59" t="s">
        <v>1314</v>
      </c>
      <c r="AR59" cm="1">
        <f t="array" ref="AR59">_xlfn._xlws.FILTER(RPD_Revisi[Jmlh],RPD_Revisi[MAK]=Form_Cetak_POK[[#This Row],[MAK]],0)-Form_Cetak_POK[[#This Row],[Jmlh]]</f>
        <v>0</v>
      </c>
    </row>
    <row r="60" spans="1:44" hidden="1" x14ac:dyDescent="0.3">
      <c r="A60" t="s">
        <v>26</v>
      </c>
      <c r="B60" t="s">
        <v>28</v>
      </c>
      <c r="C60" t="s">
        <v>29</v>
      </c>
      <c r="D60" t="s">
        <v>461</v>
      </c>
      <c r="E60" t="s">
        <v>118</v>
      </c>
      <c r="F60" t="s">
        <v>130</v>
      </c>
      <c r="G60" t="s">
        <v>470</v>
      </c>
      <c r="H60" t="s">
        <v>181</v>
      </c>
      <c r="I60" t="s">
        <v>182</v>
      </c>
      <c r="J60" t="s">
        <v>138</v>
      </c>
      <c r="K60" t="s">
        <v>507</v>
      </c>
      <c r="L60">
        <v>12</v>
      </c>
      <c r="M60">
        <v>1000000</v>
      </c>
      <c r="N60">
        <v>12000000</v>
      </c>
      <c r="O60">
        <v>0</v>
      </c>
      <c r="P60">
        <v>12000000</v>
      </c>
      <c r="R60">
        <v>1000308</v>
      </c>
      <c r="S60">
        <v>1000308</v>
      </c>
      <c r="T60">
        <v>1000308</v>
      </c>
      <c r="U60">
        <v>1000308</v>
      </c>
      <c r="V60">
        <v>1000308</v>
      </c>
      <c r="W60">
        <v>1000308</v>
      </c>
      <c r="X60">
        <v>1000308</v>
      </c>
      <c r="Y60">
        <v>1000308</v>
      </c>
      <c r="Z60">
        <v>1000308</v>
      </c>
      <c r="AA60">
        <v>1000308</v>
      </c>
      <c r="AB60">
        <v>1000308</v>
      </c>
      <c r="AC60">
        <v>996612</v>
      </c>
      <c r="AD60" t="s">
        <v>2609</v>
      </c>
      <c r="AE60" t="s">
        <v>2614</v>
      </c>
      <c r="AF60" t="s">
        <v>2618</v>
      </c>
      <c r="AG60" t="s">
        <v>2619</v>
      </c>
      <c r="AH60" t="s">
        <v>6140</v>
      </c>
      <c r="AI60" t="s">
        <v>6064</v>
      </c>
      <c r="AJ60" t="s">
        <v>6138</v>
      </c>
      <c r="AK60" t="s">
        <v>136</v>
      </c>
      <c r="AN60" t="s">
        <v>1311</v>
      </c>
      <c r="AO60" t="s">
        <v>1312</v>
      </c>
      <c r="AP60" t="s">
        <v>2026</v>
      </c>
      <c r="AQ60" t="s">
        <v>1314</v>
      </c>
      <c r="AR60" cm="1">
        <f t="array" ref="AR60">_xlfn._xlws.FILTER(RPD_Revisi[Jmlh],RPD_Revisi[MAK]=Form_Cetak_POK[[#This Row],[MAK]],0)-Form_Cetak_POK[[#This Row],[Jmlh]]</f>
        <v>0</v>
      </c>
    </row>
    <row r="61" spans="1:44" hidden="1" x14ac:dyDescent="0.3">
      <c r="A61" t="s">
        <v>26</v>
      </c>
      <c r="B61" t="s">
        <v>28</v>
      </c>
      <c r="C61" t="s">
        <v>29</v>
      </c>
      <c r="D61" t="s">
        <v>461</v>
      </c>
      <c r="E61" t="s">
        <v>118</v>
      </c>
      <c r="F61" t="s">
        <v>130</v>
      </c>
      <c r="G61" t="s">
        <v>470</v>
      </c>
      <c r="H61" t="s">
        <v>181</v>
      </c>
      <c r="I61" t="s">
        <v>183</v>
      </c>
      <c r="J61" t="s">
        <v>138</v>
      </c>
      <c r="K61" t="s">
        <v>506</v>
      </c>
      <c r="L61">
        <v>12</v>
      </c>
      <c r="M61">
        <v>1000000</v>
      </c>
      <c r="N61">
        <v>12000000</v>
      </c>
      <c r="O61">
        <v>0</v>
      </c>
      <c r="P61">
        <v>12000000</v>
      </c>
      <c r="R61">
        <v>1000000</v>
      </c>
      <c r="S61">
        <v>1000000</v>
      </c>
      <c r="T61">
        <v>1000000</v>
      </c>
      <c r="U61">
        <v>1000000</v>
      </c>
      <c r="V61">
        <v>1000000</v>
      </c>
      <c r="W61">
        <v>1000000</v>
      </c>
      <c r="X61">
        <v>1000000</v>
      </c>
      <c r="Y61">
        <v>1000000</v>
      </c>
      <c r="Z61">
        <v>1000000</v>
      </c>
      <c r="AA61">
        <v>1000000</v>
      </c>
      <c r="AB61">
        <v>1000000</v>
      </c>
      <c r="AC61">
        <v>1000000</v>
      </c>
      <c r="AD61" t="s">
        <v>2632</v>
      </c>
      <c r="AE61" t="s">
        <v>2640</v>
      </c>
      <c r="AF61" t="s">
        <v>2641</v>
      </c>
      <c r="AG61" t="s">
        <v>2642</v>
      </c>
      <c r="AH61" t="s">
        <v>6141</v>
      </c>
      <c r="AI61" t="s">
        <v>6061</v>
      </c>
      <c r="AJ61" t="s">
        <v>6142</v>
      </c>
      <c r="AK61" t="s">
        <v>136</v>
      </c>
      <c r="AN61" t="s">
        <v>1311</v>
      </c>
      <c r="AO61" t="s">
        <v>1312</v>
      </c>
      <c r="AP61" t="s">
        <v>2026</v>
      </c>
      <c r="AQ61" t="s">
        <v>1314</v>
      </c>
      <c r="AR61" cm="1">
        <f t="array" ref="AR61">_xlfn._xlws.FILTER(RPD_Revisi[Jmlh],RPD_Revisi[MAK]=Form_Cetak_POK[[#This Row],[MAK]],0)-Form_Cetak_POK[[#This Row],[Jmlh]]</f>
        <v>0</v>
      </c>
    </row>
    <row r="62" spans="1:44" hidden="1" x14ac:dyDescent="0.3">
      <c r="A62" t="s">
        <v>26</v>
      </c>
      <c r="B62" t="s">
        <v>28</v>
      </c>
      <c r="C62" t="s">
        <v>29</v>
      </c>
      <c r="D62" t="s">
        <v>461</v>
      </c>
      <c r="E62" t="s">
        <v>118</v>
      </c>
      <c r="F62" t="s">
        <v>130</v>
      </c>
      <c r="G62" t="s">
        <v>470</v>
      </c>
      <c r="H62" t="s">
        <v>181</v>
      </c>
      <c r="I62" t="s">
        <v>183</v>
      </c>
      <c r="J62" t="s">
        <v>138</v>
      </c>
      <c r="K62" t="s">
        <v>507</v>
      </c>
      <c r="L62">
        <v>12</v>
      </c>
      <c r="M62">
        <v>1000000</v>
      </c>
      <c r="N62">
        <v>12000000</v>
      </c>
      <c r="O62">
        <v>0</v>
      </c>
      <c r="P62">
        <v>12000000</v>
      </c>
      <c r="R62">
        <v>1000000</v>
      </c>
      <c r="S62">
        <v>1000000</v>
      </c>
      <c r="T62">
        <v>1000000</v>
      </c>
      <c r="U62">
        <v>1000000</v>
      </c>
      <c r="V62">
        <v>1000000</v>
      </c>
      <c r="W62">
        <v>1000000</v>
      </c>
      <c r="X62">
        <v>1000000</v>
      </c>
      <c r="Y62">
        <v>1000000</v>
      </c>
      <c r="Z62">
        <v>1000000</v>
      </c>
      <c r="AA62">
        <v>1000000</v>
      </c>
      <c r="AB62">
        <v>1000000</v>
      </c>
      <c r="AC62">
        <v>1000000</v>
      </c>
      <c r="AD62" t="s">
        <v>2632</v>
      </c>
      <c r="AE62" t="s">
        <v>2640</v>
      </c>
      <c r="AF62" t="s">
        <v>2644</v>
      </c>
      <c r="AG62" t="s">
        <v>2645</v>
      </c>
      <c r="AH62" t="s">
        <v>6143</v>
      </c>
      <c r="AI62" t="s">
        <v>6064</v>
      </c>
      <c r="AJ62" t="s">
        <v>6142</v>
      </c>
      <c r="AK62" t="s">
        <v>136</v>
      </c>
      <c r="AN62" t="s">
        <v>1311</v>
      </c>
      <c r="AO62" t="s">
        <v>1312</v>
      </c>
      <c r="AP62" t="s">
        <v>2026</v>
      </c>
      <c r="AQ62" t="s">
        <v>1314</v>
      </c>
      <c r="AR62" cm="1">
        <f t="array" ref="AR62">_xlfn._xlws.FILTER(RPD_Revisi[Jmlh],RPD_Revisi[MAK]=Form_Cetak_POK[[#This Row],[MAK]],0)-Form_Cetak_POK[[#This Row],[Jmlh]]</f>
        <v>0</v>
      </c>
    </row>
    <row r="63" spans="1:44" hidden="1" x14ac:dyDescent="0.3">
      <c r="A63" t="s">
        <v>26</v>
      </c>
      <c r="B63" t="s">
        <v>28</v>
      </c>
      <c r="C63" t="s">
        <v>29</v>
      </c>
      <c r="D63" t="s">
        <v>461</v>
      </c>
      <c r="E63" t="s">
        <v>118</v>
      </c>
      <c r="F63" t="s">
        <v>130</v>
      </c>
      <c r="G63" t="s">
        <v>470</v>
      </c>
      <c r="H63" t="s">
        <v>482</v>
      </c>
      <c r="I63" t="s">
        <v>186</v>
      </c>
      <c r="J63" t="s">
        <v>138</v>
      </c>
      <c r="K63" t="s">
        <v>506</v>
      </c>
      <c r="L63">
        <v>2</v>
      </c>
      <c r="M63">
        <v>1000000</v>
      </c>
      <c r="N63">
        <v>2000000</v>
      </c>
      <c r="O63">
        <v>0</v>
      </c>
      <c r="P63">
        <v>2000000</v>
      </c>
      <c r="R63">
        <v>166000</v>
      </c>
      <c r="S63">
        <v>166000</v>
      </c>
      <c r="T63">
        <v>166000</v>
      </c>
      <c r="U63">
        <v>166000</v>
      </c>
      <c r="V63">
        <v>166000</v>
      </c>
      <c r="W63">
        <v>166000</v>
      </c>
      <c r="X63">
        <v>166000</v>
      </c>
      <c r="Y63">
        <v>166000</v>
      </c>
      <c r="Z63">
        <v>166000</v>
      </c>
      <c r="AA63">
        <v>166000</v>
      </c>
      <c r="AB63">
        <v>166000</v>
      </c>
      <c r="AC63">
        <v>174000</v>
      </c>
      <c r="AD63" t="s">
        <v>2671</v>
      </c>
      <c r="AE63" t="s">
        <v>2676</v>
      </c>
      <c r="AF63" t="s">
        <v>2677</v>
      </c>
      <c r="AG63" t="s">
        <v>2678</v>
      </c>
      <c r="AH63" t="s">
        <v>6144</v>
      </c>
      <c r="AI63" t="s">
        <v>6061</v>
      </c>
      <c r="AJ63" t="s">
        <v>6145</v>
      </c>
      <c r="AK63" t="s">
        <v>44</v>
      </c>
      <c r="AN63" t="s">
        <v>1311</v>
      </c>
      <c r="AO63" t="s">
        <v>1312</v>
      </c>
      <c r="AP63" t="s">
        <v>2026</v>
      </c>
      <c r="AQ63" t="s">
        <v>1314</v>
      </c>
      <c r="AR63" cm="1">
        <f t="array" ref="AR63">_xlfn._xlws.FILTER(RPD_Revisi[Jmlh],RPD_Revisi[MAK]=Form_Cetak_POK[[#This Row],[MAK]],0)-Form_Cetak_POK[[#This Row],[Jmlh]]</f>
        <v>0</v>
      </c>
    </row>
    <row r="64" spans="1:44" hidden="1" x14ac:dyDescent="0.3">
      <c r="A64" t="s">
        <v>26</v>
      </c>
      <c r="B64" t="s">
        <v>28</v>
      </c>
      <c r="C64" t="s">
        <v>29</v>
      </c>
      <c r="D64" t="s">
        <v>461</v>
      </c>
      <c r="E64" t="s">
        <v>118</v>
      </c>
      <c r="F64" t="s">
        <v>130</v>
      </c>
      <c r="G64" t="s">
        <v>470</v>
      </c>
      <c r="H64" t="s">
        <v>482</v>
      </c>
      <c r="I64" t="s">
        <v>186</v>
      </c>
      <c r="J64" t="s">
        <v>138</v>
      </c>
      <c r="K64" t="s">
        <v>507</v>
      </c>
      <c r="L64">
        <v>2</v>
      </c>
      <c r="M64">
        <v>1000000</v>
      </c>
      <c r="N64">
        <v>2000000</v>
      </c>
      <c r="O64">
        <v>0</v>
      </c>
      <c r="P64">
        <v>2000000</v>
      </c>
      <c r="R64">
        <v>166000</v>
      </c>
      <c r="S64">
        <v>166000</v>
      </c>
      <c r="T64">
        <v>166000</v>
      </c>
      <c r="U64">
        <v>166000</v>
      </c>
      <c r="V64">
        <v>166000</v>
      </c>
      <c r="W64">
        <v>166000</v>
      </c>
      <c r="X64">
        <v>166000</v>
      </c>
      <c r="Y64">
        <v>166000</v>
      </c>
      <c r="Z64">
        <v>166000</v>
      </c>
      <c r="AA64">
        <v>166000</v>
      </c>
      <c r="AB64">
        <v>166000</v>
      </c>
      <c r="AC64">
        <v>174000</v>
      </c>
      <c r="AD64" t="s">
        <v>2671</v>
      </c>
      <c r="AE64" t="s">
        <v>2676</v>
      </c>
      <c r="AF64" t="s">
        <v>2680</v>
      </c>
      <c r="AG64" t="s">
        <v>2681</v>
      </c>
      <c r="AH64" t="s">
        <v>6146</v>
      </c>
      <c r="AI64" t="s">
        <v>6064</v>
      </c>
      <c r="AJ64" t="s">
        <v>6145</v>
      </c>
      <c r="AK64" t="s">
        <v>44</v>
      </c>
      <c r="AN64" t="s">
        <v>1311</v>
      </c>
      <c r="AO64" t="s">
        <v>1312</v>
      </c>
      <c r="AP64" t="s">
        <v>2026</v>
      </c>
      <c r="AQ64" t="s">
        <v>1314</v>
      </c>
      <c r="AR64" cm="1">
        <f t="array" ref="AR64">_xlfn._xlws.FILTER(RPD_Revisi[Jmlh],RPD_Revisi[MAK]=Form_Cetak_POK[[#This Row],[MAK]],0)-Form_Cetak_POK[[#This Row],[Jmlh]]</f>
        <v>0</v>
      </c>
    </row>
    <row r="65" spans="1:44" hidden="1" x14ac:dyDescent="0.3">
      <c r="A65" t="s">
        <v>26</v>
      </c>
      <c r="B65" t="s">
        <v>28</v>
      </c>
      <c r="C65" t="s">
        <v>29</v>
      </c>
      <c r="D65" t="s">
        <v>461</v>
      </c>
      <c r="E65" t="s">
        <v>118</v>
      </c>
      <c r="F65" t="s">
        <v>130</v>
      </c>
      <c r="G65" t="s">
        <v>470</v>
      </c>
      <c r="H65" t="s">
        <v>482</v>
      </c>
      <c r="I65" t="s">
        <v>187</v>
      </c>
      <c r="J65" t="s">
        <v>138</v>
      </c>
      <c r="K65" t="s">
        <v>506</v>
      </c>
      <c r="L65">
        <v>3</v>
      </c>
      <c r="M65">
        <v>1000000</v>
      </c>
      <c r="N65">
        <v>3000000</v>
      </c>
      <c r="O65">
        <v>0</v>
      </c>
      <c r="P65">
        <v>3000000</v>
      </c>
      <c r="R65">
        <v>250000</v>
      </c>
      <c r="S65">
        <v>250000</v>
      </c>
      <c r="T65">
        <v>250000</v>
      </c>
      <c r="U65">
        <v>250000</v>
      </c>
      <c r="V65">
        <v>250000</v>
      </c>
      <c r="W65">
        <v>250000</v>
      </c>
      <c r="X65">
        <v>250000</v>
      </c>
      <c r="Y65">
        <v>250000</v>
      </c>
      <c r="Z65">
        <v>250000</v>
      </c>
      <c r="AA65">
        <v>250000</v>
      </c>
      <c r="AB65">
        <v>250000</v>
      </c>
      <c r="AC65">
        <v>250000</v>
      </c>
      <c r="AD65" t="s">
        <v>2691</v>
      </c>
      <c r="AE65" t="s">
        <v>2699</v>
      </c>
      <c r="AF65" t="s">
        <v>2700</v>
      </c>
      <c r="AG65" t="s">
        <v>2701</v>
      </c>
      <c r="AH65" t="s">
        <v>6147</v>
      </c>
      <c r="AI65" t="s">
        <v>6061</v>
      </c>
      <c r="AJ65" t="s">
        <v>6148</v>
      </c>
      <c r="AK65" t="s">
        <v>44</v>
      </c>
      <c r="AN65" t="s">
        <v>1311</v>
      </c>
      <c r="AO65" t="s">
        <v>1312</v>
      </c>
      <c r="AP65" t="s">
        <v>2026</v>
      </c>
      <c r="AQ65" t="s">
        <v>1314</v>
      </c>
      <c r="AR65" cm="1">
        <f t="array" ref="AR65">_xlfn._xlws.FILTER(RPD_Revisi[Jmlh],RPD_Revisi[MAK]=Form_Cetak_POK[[#This Row],[MAK]],0)-Form_Cetak_POK[[#This Row],[Jmlh]]</f>
        <v>0</v>
      </c>
    </row>
    <row r="66" spans="1:44" hidden="1" x14ac:dyDescent="0.3">
      <c r="A66" t="s">
        <v>26</v>
      </c>
      <c r="B66" t="s">
        <v>28</v>
      </c>
      <c r="C66" t="s">
        <v>29</v>
      </c>
      <c r="D66" t="s">
        <v>461</v>
      </c>
      <c r="E66" t="s">
        <v>118</v>
      </c>
      <c r="F66" t="s">
        <v>130</v>
      </c>
      <c r="G66" t="s">
        <v>470</v>
      </c>
      <c r="H66" t="s">
        <v>482</v>
      </c>
      <c r="I66" t="s">
        <v>187</v>
      </c>
      <c r="J66" t="s">
        <v>138</v>
      </c>
      <c r="K66" t="s">
        <v>507</v>
      </c>
      <c r="L66">
        <v>3</v>
      </c>
      <c r="M66">
        <v>1000000</v>
      </c>
      <c r="N66">
        <v>3000000</v>
      </c>
      <c r="O66">
        <v>0</v>
      </c>
      <c r="P66">
        <v>3000000</v>
      </c>
      <c r="R66">
        <v>250000</v>
      </c>
      <c r="S66">
        <v>250000</v>
      </c>
      <c r="T66">
        <v>250000</v>
      </c>
      <c r="U66">
        <v>250000</v>
      </c>
      <c r="V66">
        <v>250000</v>
      </c>
      <c r="W66">
        <v>250000</v>
      </c>
      <c r="X66">
        <v>250000</v>
      </c>
      <c r="Y66">
        <v>250000</v>
      </c>
      <c r="Z66">
        <v>250000</v>
      </c>
      <c r="AA66">
        <v>250000</v>
      </c>
      <c r="AB66">
        <v>250000</v>
      </c>
      <c r="AC66">
        <v>250000</v>
      </c>
      <c r="AD66" t="s">
        <v>2691</v>
      </c>
      <c r="AE66" t="s">
        <v>2699</v>
      </c>
      <c r="AF66" t="s">
        <v>2703</v>
      </c>
      <c r="AG66" t="s">
        <v>2704</v>
      </c>
      <c r="AH66" t="s">
        <v>6149</v>
      </c>
      <c r="AI66" t="s">
        <v>6064</v>
      </c>
      <c r="AJ66" t="s">
        <v>6148</v>
      </c>
      <c r="AK66" t="s">
        <v>44</v>
      </c>
      <c r="AN66" t="s">
        <v>1311</v>
      </c>
      <c r="AO66" t="s">
        <v>1312</v>
      </c>
      <c r="AP66" t="s">
        <v>2026</v>
      </c>
      <c r="AQ66" t="s">
        <v>1314</v>
      </c>
      <c r="AR66" cm="1">
        <f t="array" ref="AR66">_xlfn._xlws.FILTER(RPD_Revisi[Jmlh],RPD_Revisi[MAK]=Form_Cetak_POK[[#This Row],[MAK]],0)-Form_Cetak_POK[[#This Row],[Jmlh]]</f>
        <v>0</v>
      </c>
    </row>
    <row r="67" spans="1:44" hidden="1" x14ac:dyDescent="0.3">
      <c r="A67" t="s">
        <v>26</v>
      </c>
      <c r="B67" t="s">
        <v>28</v>
      </c>
      <c r="C67" t="s">
        <v>29</v>
      </c>
      <c r="D67" t="s">
        <v>461</v>
      </c>
      <c r="E67" t="s">
        <v>118</v>
      </c>
      <c r="F67" t="s">
        <v>130</v>
      </c>
      <c r="G67" t="s">
        <v>470</v>
      </c>
      <c r="H67" t="s">
        <v>482</v>
      </c>
      <c r="I67" t="s">
        <v>187</v>
      </c>
      <c r="J67" t="s">
        <v>46</v>
      </c>
      <c r="K67" t="s">
        <v>708</v>
      </c>
      <c r="L67">
        <v>6</v>
      </c>
      <c r="M67">
        <v>1000000</v>
      </c>
      <c r="N67">
        <v>6000000</v>
      </c>
      <c r="O67">
        <v>0</v>
      </c>
      <c r="P67">
        <v>6000000</v>
      </c>
      <c r="R67">
        <v>500000</v>
      </c>
      <c r="S67">
        <v>500000</v>
      </c>
      <c r="T67">
        <v>500000</v>
      </c>
      <c r="U67">
        <v>500000</v>
      </c>
      <c r="V67">
        <v>500000</v>
      </c>
      <c r="W67">
        <v>500000</v>
      </c>
      <c r="X67">
        <v>500000</v>
      </c>
      <c r="Y67">
        <v>500000</v>
      </c>
      <c r="Z67">
        <v>500000</v>
      </c>
      <c r="AA67">
        <v>500000</v>
      </c>
      <c r="AB67">
        <v>500000</v>
      </c>
      <c r="AC67">
        <v>500000</v>
      </c>
      <c r="AD67" t="s">
        <v>2691</v>
      </c>
      <c r="AE67" t="s">
        <v>2706</v>
      </c>
      <c r="AF67" t="s">
        <v>2707</v>
      </c>
      <c r="AG67" t="s">
        <v>2708</v>
      </c>
      <c r="AH67" t="s">
        <v>6150</v>
      </c>
      <c r="AI67" t="s">
        <v>6061</v>
      </c>
      <c r="AJ67" t="s">
        <v>6148</v>
      </c>
      <c r="AK67" t="s">
        <v>44</v>
      </c>
      <c r="AN67" t="s">
        <v>1311</v>
      </c>
      <c r="AO67" t="s">
        <v>1312</v>
      </c>
      <c r="AP67" t="s">
        <v>1331</v>
      </c>
      <c r="AQ67" t="s">
        <v>1314</v>
      </c>
      <c r="AR67" cm="1">
        <f t="array" ref="AR67">_xlfn._xlws.FILTER(RPD_Revisi[Jmlh],RPD_Revisi[MAK]=Form_Cetak_POK[[#This Row],[MAK]],0)-Form_Cetak_POK[[#This Row],[Jmlh]]</f>
        <v>0</v>
      </c>
    </row>
    <row r="68" spans="1:44" hidden="1" x14ac:dyDescent="0.3">
      <c r="A68" t="s">
        <v>26</v>
      </c>
      <c r="B68" t="s">
        <v>28</v>
      </c>
      <c r="C68" t="s">
        <v>29</v>
      </c>
      <c r="D68" t="s">
        <v>461</v>
      </c>
      <c r="E68" t="s">
        <v>118</v>
      </c>
      <c r="F68" t="s">
        <v>130</v>
      </c>
      <c r="G68" t="s">
        <v>470</v>
      </c>
      <c r="H68" t="s">
        <v>482</v>
      </c>
      <c r="I68" t="s">
        <v>188</v>
      </c>
      <c r="J68" t="s">
        <v>138</v>
      </c>
      <c r="K68" t="s">
        <v>506</v>
      </c>
      <c r="L68">
        <v>3</v>
      </c>
      <c r="M68">
        <v>1000000</v>
      </c>
      <c r="N68">
        <v>3000000</v>
      </c>
      <c r="O68">
        <v>0</v>
      </c>
      <c r="P68">
        <v>3000000</v>
      </c>
      <c r="R68">
        <v>250000</v>
      </c>
      <c r="S68">
        <v>250000</v>
      </c>
      <c r="T68">
        <v>250000</v>
      </c>
      <c r="U68">
        <v>250000</v>
      </c>
      <c r="V68">
        <v>250000</v>
      </c>
      <c r="W68">
        <v>250000</v>
      </c>
      <c r="X68">
        <v>250000</v>
      </c>
      <c r="Y68">
        <v>250000</v>
      </c>
      <c r="Z68">
        <v>250000</v>
      </c>
      <c r="AA68">
        <v>250000</v>
      </c>
      <c r="AB68">
        <v>250000</v>
      </c>
      <c r="AC68">
        <v>250000</v>
      </c>
      <c r="AD68" t="s">
        <v>2721</v>
      </c>
      <c r="AE68" t="s">
        <v>2722</v>
      </c>
      <c r="AF68" t="s">
        <v>2723</v>
      </c>
      <c r="AG68" t="s">
        <v>2724</v>
      </c>
      <c r="AH68" t="s">
        <v>6151</v>
      </c>
      <c r="AI68" t="s">
        <v>6061</v>
      </c>
      <c r="AJ68" t="s">
        <v>6152</v>
      </c>
      <c r="AK68" t="s">
        <v>44</v>
      </c>
      <c r="AN68" t="s">
        <v>1311</v>
      </c>
      <c r="AO68" t="s">
        <v>1312</v>
      </c>
      <c r="AP68" t="s">
        <v>2026</v>
      </c>
      <c r="AQ68" t="s">
        <v>1314</v>
      </c>
      <c r="AR68" cm="1">
        <f t="array" ref="AR68">_xlfn._xlws.FILTER(RPD_Revisi[Jmlh],RPD_Revisi[MAK]=Form_Cetak_POK[[#This Row],[MAK]],0)-Form_Cetak_POK[[#This Row],[Jmlh]]</f>
        <v>0</v>
      </c>
    </row>
    <row r="69" spans="1:44" hidden="1" x14ac:dyDescent="0.3">
      <c r="A69" t="s">
        <v>26</v>
      </c>
      <c r="B69" t="s">
        <v>28</v>
      </c>
      <c r="C69" t="s">
        <v>29</v>
      </c>
      <c r="D69" t="s">
        <v>461</v>
      </c>
      <c r="E69" t="s">
        <v>118</v>
      </c>
      <c r="F69" t="s">
        <v>130</v>
      </c>
      <c r="G69" t="s">
        <v>470</v>
      </c>
      <c r="H69" t="s">
        <v>482</v>
      </c>
      <c r="I69" t="s">
        <v>188</v>
      </c>
      <c r="J69" t="s">
        <v>138</v>
      </c>
      <c r="K69" t="s">
        <v>507</v>
      </c>
      <c r="L69">
        <v>4</v>
      </c>
      <c r="M69">
        <v>1000000</v>
      </c>
      <c r="N69">
        <v>4000000</v>
      </c>
      <c r="O69">
        <v>0</v>
      </c>
      <c r="P69">
        <v>4000000</v>
      </c>
      <c r="R69">
        <v>333000</v>
      </c>
      <c r="S69">
        <v>333000</v>
      </c>
      <c r="T69">
        <v>333000</v>
      </c>
      <c r="U69">
        <v>333000</v>
      </c>
      <c r="V69">
        <v>333000</v>
      </c>
      <c r="W69">
        <v>333000</v>
      </c>
      <c r="X69">
        <v>333000</v>
      </c>
      <c r="Y69">
        <v>333000</v>
      </c>
      <c r="Z69">
        <v>333000</v>
      </c>
      <c r="AA69">
        <v>333000</v>
      </c>
      <c r="AB69">
        <v>333000</v>
      </c>
      <c r="AC69">
        <v>337000</v>
      </c>
      <c r="AD69" t="s">
        <v>2721</v>
      </c>
      <c r="AE69" t="s">
        <v>2722</v>
      </c>
      <c r="AF69" t="s">
        <v>2726</v>
      </c>
      <c r="AG69" t="s">
        <v>2727</v>
      </c>
      <c r="AH69" t="s">
        <v>6153</v>
      </c>
      <c r="AI69" t="s">
        <v>6064</v>
      </c>
      <c r="AJ69" t="s">
        <v>6152</v>
      </c>
      <c r="AK69" t="s">
        <v>44</v>
      </c>
      <c r="AN69" t="s">
        <v>1311</v>
      </c>
      <c r="AO69" t="s">
        <v>1312</v>
      </c>
      <c r="AP69" t="s">
        <v>2026</v>
      </c>
      <c r="AQ69" t="s">
        <v>1314</v>
      </c>
      <c r="AR69" cm="1">
        <f t="array" ref="AR69">_xlfn._xlws.FILTER(RPD_Revisi[Jmlh],RPD_Revisi[MAK]=Form_Cetak_POK[[#This Row],[MAK]],0)-Form_Cetak_POK[[#This Row],[Jmlh]]</f>
        <v>0</v>
      </c>
    </row>
    <row r="70" spans="1:44" hidden="1" x14ac:dyDescent="0.3">
      <c r="A70" t="s">
        <v>26</v>
      </c>
      <c r="B70" t="s">
        <v>28</v>
      </c>
      <c r="C70" t="s">
        <v>29</v>
      </c>
      <c r="D70" t="s">
        <v>461</v>
      </c>
      <c r="E70" t="s">
        <v>118</v>
      </c>
      <c r="F70" t="s">
        <v>130</v>
      </c>
      <c r="G70" t="s">
        <v>470</v>
      </c>
      <c r="H70" t="s">
        <v>482</v>
      </c>
      <c r="I70" t="s">
        <v>189</v>
      </c>
      <c r="J70" t="s">
        <v>43</v>
      </c>
      <c r="K70" t="s">
        <v>506</v>
      </c>
      <c r="L70">
        <v>1</v>
      </c>
      <c r="M70">
        <v>1000000</v>
      </c>
      <c r="N70">
        <v>1000000</v>
      </c>
      <c r="O70">
        <v>0</v>
      </c>
      <c r="P70">
        <v>1000000</v>
      </c>
      <c r="R70">
        <v>83000</v>
      </c>
      <c r="S70">
        <v>83000</v>
      </c>
      <c r="T70">
        <v>83000</v>
      </c>
      <c r="U70">
        <v>83000</v>
      </c>
      <c r="V70">
        <v>83000</v>
      </c>
      <c r="W70">
        <v>83000</v>
      </c>
      <c r="X70">
        <v>83000</v>
      </c>
      <c r="Y70">
        <v>83000</v>
      </c>
      <c r="Z70">
        <v>83000</v>
      </c>
      <c r="AA70">
        <v>83000</v>
      </c>
      <c r="AB70">
        <v>83000</v>
      </c>
      <c r="AC70">
        <v>87000</v>
      </c>
      <c r="AD70" t="s">
        <v>2733</v>
      </c>
      <c r="AE70" t="s">
        <v>2734</v>
      </c>
      <c r="AF70" t="s">
        <v>2735</v>
      </c>
      <c r="AG70" t="s">
        <v>2736</v>
      </c>
      <c r="AH70" t="s">
        <v>6154</v>
      </c>
      <c r="AI70" t="s">
        <v>6061</v>
      </c>
      <c r="AJ70" t="s">
        <v>6155</v>
      </c>
      <c r="AK70" t="s">
        <v>44</v>
      </c>
      <c r="AN70" t="s">
        <v>1311</v>
      </c>
      <c r="AO70" t="s">
        <v>1312</v>
      </c>
      <c r="AP70" t="s">
        <v>1313</v>
      </c>
      <c r="AQ70" t="s">
        <v>1314</v>
      </c>
      <c r="AR70" cm="1">
        <f t="array" ref="AR70">_xlfn._xlws.FILTER(RPD_Revisi[Jmlh],RPD_Revisi[MAK]=Form_Cetak_POK[[#This Row],[MAK]],0)-Form_Cetak_POK[[#This Row],[Jmlh]]</f>
        <v>0</v>
      </c>
    </row>
    <row r="71" spans="1:44" hidden="1" x14ac:dyDescent="0.3">
      <c r="A71" t="s">
        <v>26</v>
      </c>
      <c r="B71" t="s">
        <v>28</v>
      </c>
      <c r="C71" t="s">
        <v>29</v>
      </c>
      <c r="D71" t="s">
        <v>461</v>
      </c>
      <c r="E71" t="s">
        <v>118</v>
      </c>
      <c r="F71" t="s">
        <v>130</v>
      </c>
      <c r="G71" t="s">
        <v>470</v>
      </c>
      <c r="H71" t="s">
        <v>482</v>
      </c>
      <c r="I71" t="s">
        <v>193</v>
      </c>
      <c r="J71" t="s">
        <v>43</v>
      </c>
      <c r="K71" t="s">
        <v>506</v>
      </c>
      <c r="L71">
        <v>1</v>
      </c>
      <c r="M71">
        <v>1000000</v>
      </c>
      <c r="N71">
        <v>1000000</v>
      </c>
      <c r="O71">
        <v>0</v>
      </c>
      <c r="P71">
        <v>1000000</v>
      </c>
      <c r="R71">
        <v>83000</v>
      </c>
      <c r="S71">
        <v>83000</v>
      </c>
      <c r="T71">
        <v>83000</v>
      </c>
      <c r="U71">
        <v>83000</v>
      </c>
      <c r="V71">
        <v>83000</v>
      </c>
      <c r="W71">
        <v>83000</v>
      </c>
      <c r="X71">
        <v>83000</v>
      </c>
      <c r="Y71">
        <v>83000</v>
      </c>
      <c r="Z71">
        <v>83000</v>
      </c>
      <c r="AA71">
        <v>83000</v>
      </c>
      <c r="AB71">
        <v>83000</v>
      </c>
      <c r="AC71">
        <v>87000</v>
      </c>
      <c r="AD71" t="s">
        <v>2772</v>
      </c>
      <c r="AE71" t="s">
        <v>2773</v>
      </c>
      <c r="AF71" t="s">
        <v>2774</v>
      </c>
      <c r="AG71" t="s">
        <v>2775</v>
      </c>
      <c r="AH71" t="s">
        <v>6156</v>
      </c>
      <c r="AI71" t="s">
        <v>6061</v>
      </c>
      <c r="AJ71" t="s">
        <v>6157</v>
      </c>
      <c r="AK71" t="s">
        <v>44</v>
      </c>
      <c r="AN71" t="s">
        <v>1311</v>
      </c>
      <c r="AO71" t="s">
        <v>1312</v>
      </c>
      <c r="AP71" t="s">
        <v>1313</v>
      </c>
      <c r="AQ71" t="s">
        <v>1314</v>
      </c>
      <c r="AR71" cm="1">
        <f t="array" ref="AR71">_xlfn._xlws.FILTER(RPD_Revisi[Jmlh],RPD_Revisi[MAK]=Form_Cetak_POK[[#This Row],[MAK]],0)-Form_Cetak_POK[[#This Row],[Jmlh]]</f>
        <v>0</v>
      </c>
    </row>
    <row r="72" spans="1:44" hidden="1" x14ac:dyDescent="0.3">
      <c r="A72" t="s">
        <v>26</v>
      </c>
      <c r="B72" t="s">
        <v>28</v>
      </c>
      <c r="C72" t="s">
        <v>29</v>
      </c>
      <c r="D72" t="s">
        <v>461</v>
      </c>
      <c r="E72" t="s">
        <v>118</v>
      </c>
      <c r="F72" t="s">
        <v>130</v>
      </c>
      <c r="G72" t="s">
        <v>470</v>
      </c>
      <c r="H72" t="s">
        <v>482</v>
      </c>
      <c r="I72" t="s">
        <v>193</v>
      </c>
      <c r="J72" t="s">
        <v>46</v>
      </c>
      <c r="K72" t="s">
        <v>731</v>
      </c>
      <c r="L72">
        <v>4</v>
      </c>
      <c r="M72">
        <v>1000000</v>
      </c>
      <c r="N72">
        <v>4000000</v>
      </c>
      <c r="O72">
        <v>0</v>
      </c>
      <c r="P72">
        <v>4000000</v>
      </c>
      <c r="R72">
        <v>333000</v>
      </c>
      <c r="S72">
        <v>333000</v>
      </c>
      <c r="T72">
        <v>333000</v>
      </c>
      <c r="U72">
        <v>333000</v>
      </c>
      <c r="V72">
        <v>333000</v>
      </c>
      <c r="W72">
        <v>333000</v>
      </c>
      <c r="X72">
        <v>333000</v>
      </c>
      <c r="Y72">
        <v>333000</v>
      </c>
      <c r="Z72">
        <v>333000</v>
      </c>
      <c r="AA72">
        <v>333000</v>
      </c>
      <c r="AB72">
        <v>333000</v>
      </c>
      <c r="AC72">
        <v>337000</v>
      </c>
      <c r="AD72" t="s">
        <v>2772</v>
      </c>
      <c r="AE72" t="s">
        <v>2808</v>
      </c>
      <c r="AF72" t="s">
        <v>2812</v>
      </c>
      <c r="AG72" t="s">
        <v>2813</v>
      </c>
      <c r="AH72" t="s">
        <v>6158</v>
      </c>
      <c r="AI72" t="s">
        <v>6064</v>
      </c>
      <c r="AJ72" t="s">
        <v>6157</v>
      </c>
      <c r="AK72" t="s">
        <v>44</v>
      </c>
      <c r="AN72" t="s">
        <v>1311</v>
      </c>
      <c r="AO72" t="s">
        <v>1312</v>
      </c>
      <c r="AP72" t="s">
        <v>1331</v>
      </c>
      <c r="AQ72" t="s">
        <v>1314</v>
      </c>
      <c r="AR72" cm="1">
        <f t="array" ref="AR72">_xlfn._xlws.FILTER(RPD_Revisi[Jmlh],RPD_Revisi[MAK]=Form_Cetak_POK[[#This Row],[MAK]],0)-Form_Cetak_POK[[#This Row],[Jmlh]]</f>
        <v>0</v>
      </c>
    </row>
    <row r="73" spans="1:44" hidden="1" x14ac:dyDescent="0.3">
      <c r="A73" t="s">
        <v>26</v>
      </c>
      <c r="B73" t="s">
        <v>28</v>
      </c>
      <c r="C73" t="s">
        <v>29</v>
      </c>
      <c r="D73" t="s">
        <v>461</v>
      </c>
      <c r="E73" t="s">
        <v>118</v>
      </c>
      <c r="F73" t="s">
        <v>130</v>
      </c>
      <c r="G73" t="s">
        <v>471</v>
      </c>
      <c r="H73" t="s">
        <v>211</v>
      </c>
      <c r="I73" t="s">
        <v>212</v>
      </c>
      <c r="J73" t="s">
        <v>43</v>
      </c>
      <c r="K73" t="s">
        <v>755</v>
      </c>
      <c r="L73">
        <v>9</v>
      </c>
      <c r="M73">
        <v>1000000</v>
      </c>
      <c r="N73">
        <v>9000000</v>
      </c>
      <c r="O73">
        <v>0</v>
      </c>
      <c r="P73">
        <v>9000000</v>
      </c>
      <c r="R73">
        <v>858522</v>
      </c>
      <c r="S73">
        <v>858522</v>
      </c>
      <c r="T73">
        <v>858522</v>
      </c>
      <c r="U73">
        <v>858522</v>
      </c>
      <c r="V73">
        <v>858522</v>
      </c>
      <c r="W73">
        <v>858522</v>
      </c>
      <c r="X73">
        <v>509820</v>
      </c>
      <c r="Y73">
        <v>509820</v>
      </c>
      <c r="Z73">
        <v>509820</v>
      </c>
      <c r="AA73">
        <v>509820</v>
      </c>
      <c r="AB73">
        <v>509820</v>
      </c>
      <c r="AC73">
        <v>1299768</v>
      </c>
      <c r="AD73" t="s">
        <v>3025</v>
      </c>
      <c r="AE73" t="s">
        <v>3026</v>
      </c>
      <c r="AF73" t="s">
        <v>3033</v>
      </c>
      <c r="AG73" t="s">
        <v>3034</v>
      </c>
      <c r="AH73" t="s">
        <v>6159</v>
      </c>
      <c r="AI73" t="s">
        <v>6085</v>
      </c>
      <c r="AJ73" t="s">
        <v>6160</v>
      </c>
      <c r="AK73" t="s">
        <v>136</v>
      </c>
      <c r="AN73" t="s">
        <v>1311</v>
      </c>
      <c r="AO73" t="s">
        <v>1312</v>
      </c>
      <c r="AP73" t="s">
        <v>1313</v>
      </c>
      <c r="AQ73" t="s">
        <v>1314</v>
      </c>
      <c r="AR73" cm="1">
        <f t="array" ref="AR73">_xlfn._xlws.FILTER(RPD_Revisi[Jmlh],RPD_Revisi[MAK]=Form_Cetak_POK[[#This Row],[MAK]],0)-Form_Cetak_POK[[#This Row],[Jmlh]]</f>
        <v>0</v>
      </c>
    </row>
    <row r="74" spans="1:44" hidden="1" x14ac:dyDescent="0.3">
      <c r="A74" t="s">
        <v>26</v>
      </c>
      <c r="B74" t="s">
        <v>28</v>
      </c>
      <c r="C74" t="s">
        <v>29</v>
      </c>
      <c r="D74" t="s">
        <v>461</v>
      </c>
      <c r="E74" t="s">
        <v>118</v>
      </c>
      <c r="F74" t="s">
        <v>130</v>
      </c>
      <c r="G74" t="s">
        <v>471</v>
      </c>
      <c r="H74" t="s">
        <v>211</v>
      </c>
      <c r="I74" t="s">
        <v>212</v>
      </c>
      <c r="J74" t="s">
        <v>138</v>
      </c>
      <c r="K74" t="s">
        <v>506</v>
      </c>
      <c r="L74">
        <v>10</v>
      </c>
      <c r="M74">
        <v>1000000</v>
      </c>
      <c r="N74">
        <v>10000000</v>
      </c>
      <c r="O74">
        <v>0</v>
      </c>
      <c r="P74">
        <v>10000000</v>
      </c>
      <c r="R74">
        <v>953913</v>
      </c>
      <c r="S74">
        <v>953913</v>
      </c>
      <c r="T74">
        <v>953913</v>
      </c>
      <c r="U74">
        <v>953913</v>
      </c>
      <c r="V74">
        <v>953913</v>
      </c>
      <c r="W74">
        <v>953913</v>
      </c>
      <c r="X74">
        <v>566466</v>
      </c>
      <c r="Y74">
        <v>566466</v>
      </c>
      <c r="Z74">
        <v>566466</v>
      </c>
      <c r="AA74">
        <v>566466</v>
      </c>
      <c r="AB74">
        <v>566466</v>
      </c>
      <c r="AC74">
        <v>1444192</v>
      </c>
      <c r="AD74" t="s">
        <v>3025</v>
      </c>
      <c r="AE74" t="s">
        <v>3040</v>
      </c>
      <c r="AF74" t="s">
        <v>3041</v>
      </c>
      <c r="AG74" t="s">
        <v>3042</v>
      </c>
      <c r="AH74" t="s">
        <v>6161</v>
      </c>
      <c r="AI74" t="s">
        <v>6061</v>
      </c>
      <c r="AJ74" t="s">
        <v>6160</v>
      </c>
      <c r="AK74" t="s">
        <v>136</v>
      </c>
      <c r="AN74" t="s">
        <v>1311</v>
      </c>
      <c r="AO74" t="s">
        <v>1312</v>
      </c>
      <c r="AP74" t="s">
        <v>2026</v>
      </c>
      <c r="AQ74" t="s">
        <v>1314</v>
      </c>
      <c r="AR74" cm="1">
        <f t="array" ref="AR74">_xlfn._xlws.FILTER(RPD_Revisi[Jmlh],RPD_Revisi[MAK]=Form_Cetak_POK[[#This Row],[MAK]],0)-Form_Cetak_POK[[#This Row],[Jmlh]]</f>
        <v>0</v>
      </c>
    </row>
    <row r="75" spans="1:44" hidden="1" x14ac:dyDescent="0.3">
      <c r="A75" t="s">
        <v>26</v>
      </c>
      <c r="B75" t="s">
        <v>28</v>
      </c>
      <c r="C75" t="s">
        <v>29</v>
      </c>
      <c r="D75" t="s">
        <v>461</v>
      </c>
      <c r="E75" t="s">
        <v>118</v>
      </c>
      <c r="F75" t="s">
        <v>130</v>
      </c>
      <c r="G75" t="s">
        <v>471</v>
      </c>
      <c r="H75" t="s">
        <v>211</v>
      </c>
      <c r="I75" t="s">
        <v>212</v>
      </c>
      <c r="J75" t="s">
        <v>138</v>
      </c>
      <c r="K75" t="s">
        <v>507</v>
      </c>
      <c r="L75">
        <v>10</v>
      </c>
      <c r="M75">
        <v>1000000</v>
      </c>
      <c r="N75">
        <v>10000000</v>
      </c>
      <c r="O75">
        <v>0</v>
      </c>
      <c r="P75">
        <v>10000000</v>
      </c>
      <c r="R75">
        <v>953913</v>
      </c>
      <c r="S75">
        <v>953913</v>
      </c>
      <c r="T75">
        <v>953913</v>
      </c>
      <c r="U75">
        <v>953913</v>
      </c>
      <c r="V75">
        <v>953913</v>
      </c>
      <c r="W75">
        <v>953913</v>
      </c>
      <c r="X75">
        <v>566466</v>
      </c>
      <c r="Y75">
        <v>566466</v>
      </c>
      <c r="Z75">
        <v>566466</v>
      </c>
      <c r="AA75">
        <v>566466</v>
      </c>
      <c r="AB75">
        <v>566466</v>
      </c>
      <c r="AC75">
        <v>1444192</v>
      </c>
      <c r="AD75" t="s">
        <v>3025</v>
      </c>
      <c r="AE75" t="s">
        <v>3040</v>
      </c>
      <c r="AF75" t="s">
        <v>3044</v>
      </c>
      <c r="AG75" t="s">
        <v>3045</v>
      </c>
      <c r="AH75" t="s">
        <v>6162</v>
      </c>
      <c r="AI75" t="s">
        <v>6064</v>
      </c>
      <c r="AJ75" t="s">
        <v>6160</v>
      </c>
      <c r="AK75" t="s">
        <v>136</v>
      </c>
      <c r="AN75" t="s">
        <v>1311</v>
      </c>
      <c r="AO75" t="s">
        <v>1312</v>
      </c>
      <c r="AP75" t="s">
        <v>2026</v>
      </c>
      <c r="AQ75" t="s">
        <v>1314</v>
      </c>
      <c r="AR75" cm="1">
        <f t="array" ref="AR75">_xlfn._xlws.FILTER(RPD_Revisi[Jmlh],RPD_Revisi[MAK]=Form_Cetak_POK[[#This Row],[MAK]],0)-Form_Cetak_POK[[#This Row],[Jmlh]]</f>
        <v>0</v>
      </c>
    </row>
    <row r="76" spans="1:44" hidden="1" x14ac:dyDescent="0.3">
      <c r="A76" t="s">
        <v>26</v>
      </c>
      <c r="B76" t="s">
        <v>28</v>
      </c>
      <c r="C76" t="s">
        <v>29</v>
      </c>
      <c r="D76" t="s">
        <v>461</v>
      </c>
      <c r="E76" t="s">
        <v>118</v>
      </c>
      <c r="F76" t="s">
        <v>130</v>
      </c>
      <c r="G76" t="s">
        <v>471</v>
      </c>
      <c r="H76" t="s">
        <v>211</v>
      </c>
      <c r="I76" t="s">
        <v>212</v>
      </c>
      <c r="J76" t="s">
        <v>46</v>
      </c>
      <c r="K76" t="s">
        <v>615</v>
      </c>
      <c r="L76">
        <v>8</v>
      </c>
      <c r="M76">
        <v>1000000</v>
      </c>
      <c r="N76">
        <v>8000000</v>
      </c>
      <c r="O76">
        <v>0</v>
      </c>
      <c r="P76">
        <v>8000000</v>
      </c>
      <c r="R76">
        <v>763131</v>
      </c>
      <c r="S76">
        <v>763131</v>
      </c>
      <c r="T76">
        <v>763131</v>
      </c>
      <c r="U76">
        <v>763131</v>
      </c>
      <c r="V76">
        <v>763131</v>
      </c>
      <c r="W76">
        <v>763131</v>
      </c>
      <c r="X76">
        <v>453173</v>
      </c>
      <c r="Y76">
        <v>453173</v>
      </c>
      <c r="Z76">
        <v>453173</v>
      </c>
      <c r="AA76">
        <v>453173</v>
      </c>
      <c r="AB76">
        <v>453173</v>
      </c>
      <c r="AC76">
        <v>1155349</v>
      </c>
      <c r="AD76" t="s">
        <v>3025</v>
      </c>
      <c r="AE76" t="s">
        <v>3047</v>
      </c>
      <c r="AF76" t="s">
        <v>3048</v>
      </c>
      <c r="AG76" t="s">
        <v>3049</v>
      </c>
      <c r="AH76" t="s">
        <v>6163</v>
      </c>
      <c r="AI76" t="s">
        <v>6061</v>
      </c>
      <c r="AJ76" t="s">
        <v>6160</v>
      </c>
      <c r="AK76" t="s">
        <v>136</v>
      </c>
      <c r="AN76" t="s">
        <v>1311</v>
      </c>
      <c r="AO76" t="s">
        <v>1312</v>
      </c>
      <c r="AP76" t="s">
        <v>1331</v>
      </c>
      <c r="AQ76" t="s">
        <v>1314</v>
      </c>
      <c r="AR76" cm="1">
        <f t="array" ref="AR76">_xlfn._xlws.FILTER(RPD_Revisi[Jmlh],RPD_Revisi[MAK]=Form_Cetak_POK[[#This Row],[MAK]],0)-Form_Cetak_POK[[#This Row],[Jmlh]]</f>
        <v>0</v>
      </c>
    </row>
    <row r="77" spans="1:44" hidden="1" x14ac:dyDescent="0.3">
      <c r="A77" t="s">
        <v>26</v>
      </c>
      <c r="B77" t="s">
        <v>28</v>
      </c>
      <c r="C77" t="s">
        <v>29</v>
      </c>
      <c r="D77" t="s">
        <v>461</v>
      </c>
      <c r="E77" t="s">
        <v>118</v>
      </c>
      <c r="F77" t="s">
        <v>130</v>
      </c>
      <c r="G77" t="s">
        <v>471</v>
      </c>
      <c r="H77" t="s">
        <v>211</v>
      </c>
      <c r="I77" t="s">
        <v>213</v>
      </c>
      <c r="J77" t="s">
        <v>43</v>
      </c>
      <c r="K77" t="s">
        <v>487</v>
      </c>
      <c r="L77">
        <v>1</v>
      </c>
      <c r="M77">
        <v>1000000</v>
      </c>
      <c r="N77">
        <v>1000000</v>
      </c>
      <c r="O77">
        <v>0</v>
      </c>
      <c r="P77">
        <v>1000000</v>
      </c>
      <c r="R77">
        <v>95391</v>
      </c>
      <c r="S77">
        <v>95391</v>
      </c>
      <c r="T77">
        <v>95391</v>
      </c>
      <c r="U77">
        <v>95391</v>
      </c>
      <c r="V77">
        <v>95391</v>
      </c>
      <c r="W77">
        <v>95391</v>
      </c>
      <c r="X77">
        <v>56647</v>
      </c>
      <c r="Y77">
        <v>56647</v>
      </c>
      <c r="Z77">
        <v>56647</v>
      </c>
      <c r="AA77">
        <v>56647</v>
      </c>
      <c r="AB77">
        <v>56647</v>
      </c>
      <c r="AC77">
        <v>144419</v>
      </c>
      <c r="AD77" t="s">
        <v>3083</v>
      </c>
      <c r="AE77" t="s">
        <v>3084</v>
      </c>
      <c r="AF77" t="s">
        <v>3088</v>
      </c>
      <c r="AG77" t="s">
        <v>3089</v>
      </c>
      <c r="AH77" t="s">
        <v>6164</v>
      </c>
      <c r="AI77" t="s">
        <v>6075</v>
      </c>
      <c r="AJ77" t="s">
        <v>6165</v>
      </c>
      <c r="AK77" t="s">
        <v>136</v>
      </c>
      <c r="AN77" t="s">
        <v>1311</v>
      </c>
      <c r="AO77" t="s">
        <v>1312</v>
      </c>
      <c r="AP77" t="s">
        <v>1313</v>
      </c>
      <c r="AQ77" t="s">
        <v>1314</v>
      </c>
      <c r="AR77" cm="1">
        <f t="array" ref="AR77">_xlfn._xlws.FILTER(RPD_Revisi[Jmlh],RPD_Revisi[MAK]=Form_Cetak_POK[[#This Row],[MAK]],0)-Form_Cetak_POK[[#This Row],[Jmlh]]</f>
        <v>0</v>
      </c>
    </row>
    <row r="78" spans="1:44" hidden="1" x14ac:dyDescent="0.3">
      <c r="A78" t="s">
        <v>26</v>
      </c>
      <c r="B78" t="s">
        <v>28</v>
      </c>
      <c r="C78" t="s">
        <v>29</v>
      </c>
      <c r="D78" t="s">
        <v>461</v>
      </c>
      <c r="E78" t="s">
        <v>118</v>
      </c>
      <c r="F78" t="s">
        <v>130</v>
      </c>
      <c r="G78" t="s">
        <v>471</v>
      </c>
      <c r="H78" t="s">
        <v>211</v>
      </c>
      <c r="I78" t="s">
        <v>213</v>
      </c>
      <c r="J78" t="s">
        <v>43</v>
      </c>
      <c r="K78" t="s">
        <v>488</v>
      </c>
      <c r="L78">
        <v>1</v>
      </c>
      <c r="M78">
        <v>1000000</v>
      </c>
      <c r="N78">
        <v>1000000</v>
      </c>
      <c r="O78">
        <v>0</v>
      </c>
      <c r="P78">
        <v>1000000</v>
      </c>
      <c r="R78">
        <v>95391</v>
      </c>
      <c r="S78">
        <v>95391</v>
      </c>
      <c r="T78">
        <v>95391</v>
      </c>
      <c r="U78">
        <v>95391</v>
      </c>
      <c r="V78">
        <v>95391</v>
      </c>
      <c r="W78">
        <v>95391</v>
      </c>
      <c r="X78">
        <v>56647</v>
      </c>
      <c r="Y78">
        <v>56647</v>
      </c>
      <c r="Z78">
        <v>56647</v>
      </c>
      <c r="AA78">
        <v>56647</v>
      </c>
      <c r="AB78">
        <v>56647</v>
      </c>
      <c r="AC78">
        <v>144419</v>
      </c>
      <c r="AD78" t="s">
        <v>3083</v>
      </c>
      <c r="AE78" t="s">
        <v>3084</v>
      </c>
      <c r="AF78" t="s">
        <v>3091</v>
      </c>
      <c r="AG78" t="s">
        <v>3092</v>
      </c>
      <c r="AH78" t="s">
        <v>6166</v>
      </c>
      <c r="AI78" t="s">
        <v>6085</v>
      </c>
      <c r="AJ78" t="s">
        <v>6165</v>
      </c>
      <c r="AK78" t="s">
        <v>136</v>
      </c>
      <c r="AN78" t="s">
        <v>1311</v>
      </c>
      <c r="AO78" t="s">
        <v>1312</v>
      </c>
      <c r="AP78" t="s">
        <v>1313</v>
      </c>
      <c r="AQ78" t="s">
        <v>1314</v>
      </c>
      <c r="AR78" cm="1">
        <f t="array" ref="AR78">_xlfn._xlws.FILTER(RPD_Revisi[Jmlh],RPD_Revisi[MAK]=Form_Cetak_POK[[#This Row],[MAK]],0)-Form_Cetak_POK[[#This Row],[Jmlh]]</f>
        <v>0</v>
      </c>
    </row>
    <row r="79" spans="1:44" hidden="1" x14ac:dyDescent="0.3">
      <c r="A79" t="s">
        <v>26</v>
      </c>
      <c r="B79" t="s">
        <v>28</v>
      </c>
      <c r="C79" t="s">
        <v>29</v>
      </c>
      <c r="D79" t="s">
        <v>461</v>
      </c>
      <c r="E79" t="s">
        <v>118</v>
      </c>
      <c r="F79" t="s">
        <v>130</v>
      </c>
      <c r="G79" t="s">
        <v>471</v>
      </c>
      <c r="H79" t="s">
        <v>211</v>
      </c>
      <c r="I79" t="s">
        <v>213</v>
      </c>
      <c r="J79" t="s">
        <v>43</v>
      </c>
      <c r="K79" t="s">
        <v>764</v>
      </c>
      <c r="L79">
        <v>1</v>
      </c>
      <c r="M79">
        <v>1000000</v>
      </c>
      <c r="N79">
        <v>1000000</v>
      </c>
      <c r="O79">
        <v>0</v>
      </c>
      <c r="P79">
        <v>1000000</v>
      </c>
      <c r="R79">
        <v>95391</v>
      </c>
      <c r="S79">
        <v>95391</v>
      </c>
      <c r="T79">
        <v>95391</v>
      </c>
      <c r="U79">
        <v>95391</v>
      </c>
      <c r="V79">
        <v>95391</v>
      </c>
      <c r="W79">
        <v>95391</v>
      </c>
      <c r="X79">
        <v>56647</v>
      </c>
      <c r="Y79">
        <v>56647</v>
      </c>
      <c r="Z79">
        <v>56647</v>
      </c>
      <c r="AA79">
        <v>56647</v>
      </c>
      <c r="AB79">
        <v>56647</v>
      </c>
      <c r="AC79">
        <v>144419</v>
      </c>
      <c r="AD79" t="s">
        <v>3083</v>
      </c>
      <c r="AE79" t="s">
        <v>3084</v>
      </c>
      <c r="AF79" t="s">
        <v>3094</v>
      </c>
      <c r="AG79" t="s">
        <v>3095</v>
      </c>
      <c r="AH79" t="s">
        <v>6167</v>
      </c>
      <c r="AI79" t="s">
        <v>6168</v>
      </c>
      <c r="AJ79" t="s">
        <v>6165</v>
      </c>
      <c r="AK79" t="s">
        <v>136</v>
      </c>
      <c r="AN79" t="s">
        <v>1311</v>
      </c>
      <c r="AO79" t="s">
        <v>1312</v>
      </c>
      <c r="AP79" t="s">
        <v>1313</v>
      </c>
      <c r="AQ79" t="s">
        <v>1314</v>
      </c>
      <c r="AR79" cm="1">
        <f t="array" ref="AR79">_xlfn._xlws.FILTER(RPD_Revisi[Jmlh],RPD_Revisi[MAK]=Form_Cetak_POK[[#This Row],[MAK]],0)-Form_Cetak_POK[[#This Row],[Jmlh]]</f>
        <v>0</v>
      </c>
    </row>
    <row r="80" spans="1:44" hidden="1" x14ac:dyDescent="0.3">
      <c r="A80" t="s">
        <v>26</v>
      </c>
      <c r="B80" t="s">
        <v>28</v>
      </c>
      <c r="C80" t="s">
        <v>29</v>
      </c>
      <c r="D80" t="s">
        <v>461</v>
      </c>
      <c r="E80" t="s">
        <v>118</v>
      </c>
      <c r="F80" t="s">
        <v>130</v>
      </c>
      <c r="G80" t="s">
        <v>471</v>
      </c>
      <c r="H80" t="s">
        <v>211</v>
      </c>
      <c r="I80" t="s">
        <v>213</v>
      </c>
      <c r="J80" t="s">
        <v>43</v>
      </c>
      <c r="K80" t="s">
        <v>767</v>
      </c>
      <c r="L80">
        <v>1</v>
      </c>
      <c r="M80">
        <v>1000000</v>
      </c>
      <c r="N80">
        <v>1000000</v>
      </c>
      <c r="O80">
        <v>0</v>
      </c>
      <c r="P80">
        <v>1000000</v>
      </c>
      <c r="R80">
        <v>95391</v>
      </c>
      <c r="S80">
        <v>95391</v>
      </c>
      <c r="T80">
        <v>95391</v>
      </c>
      <c r="U80">
        <v>95391</v>
      </c>
      <c r="V80">
        <v>95391</v>
      </c>
      <c r="W80">
        <v>95391</v>
      </c>
      <c r="X80">
        <v>56647</v>
      </c>
      <c r="Y80">
        <v>56647</v>
      </c>
      <c r="Z80">
        <v>56647</v>
      </c>
      <c r="AA80">
        <v>56647</v>
      </c>
      <c r="AB80">
        <v>56647</v>
      </c>
      <c r="AC80">
        <v>144419</v>
      </c>
      <c r="AD80" t="s">
        <v>3083</v>
      </c>
      <c r="AE80" t="s">
        <v>3084</v>
      </c>
      <c r="AF80" t="s">
        <v>3100</v>
      </c>
      <c r="AG80" t="s">
        <v>3101</v>
      </c>
      <c r="AH80" t="s">
        <v>6169</v>
      </c>
      <c r="AI80" t="s">
        <v>6170</v>
      </c>
      <c r="AJ80" t="s">
        <v>6165</v>
      </c>
      <c r="AK80" t="s">
        <v>136</v>
      </c>
      <c r="AN80" t="s">
        <v>1311</v>
      </c>
      <c r="AO80" t="s">
        <v>1312</v>
      </c>
      <c r="AP80" t="s">
        <v>1313</v>
      </c>
      <c r="AQ80" t="s">
        <v>1314</v>
      </c>
      <c r="AR80" cm="1">
        <f t="array" ref="AR80">_xlfn._xlws.FILTER(RPD_Revisi[Jmlh],RPD_Revisi[MAK]=Form_Cetak_POK[[#This Row],[MAK]],0)-Form_Cetak_POK[[#This Row],[Jmlh]]</f>
        <v>0</v>
      </c>
    </row>
    <row r="81" spans="1:44" hidden="1" x14ac:dyDescent="0.3">
      <c r="A81" t="s">
        <v>26</v>
      </c>
      <c r="B81" t="s">
        <v>28</v>
      </c>
      <c r="C81" t="s">
        <v>29</v>
      </c>
      <c r="D81" t="s">
        <v>461</v>
      </c>
      <c r="E81" t="s">
        <v>118</v>
      </c>
      <c r="F81" t="s">
        <v>130</v>
      </c>
      <c r="G81" t="s">
        <v>471</v>
      </c>
      <c r="H81" t="s">
        <v>211</v>
      </c>
      <c r="I81" t="s">
        <v>213</v>
      </c>
      <c r="J81" t="s">
        <v>43</v>
      </c>
      <c r="K81" t="s">
        <v>768</v>
      </c>
      <c r="L81">
        <v>1</v>
      </c>
      <c r="M81">
        <v>1000000</v>
      </c>
      <c r="N81">
        <v>1000000</v>
      </c>
      <c r="O81">
        <v>0</v>
      </c>
      <c r="P81">
        <v>1000000</v>
      </c>
      <c r="R81">
        <v>95391</v>
      </c>
      <c r="S81">
        <v>95391</v>
      </c>
      <c r="T81">
        <v>95391</v>
      </c>
      <c r="U81">
        <v>95391</v>
      </c>
      <c r="V81">
        <v>95391</v>
      </c>
      <c r="W81">
        <v>95391</v>
      </c>
      <c r="X81">
        <v>56647</v>
      </c>
      <c r="Y81">
        <v>56647</v>
      </c>
      <c r="Z81">
        <v>56647</v>
      </c>
      <c r="AA81">
        <v>56647</v>
      </c>
      <c r="AB81">
        <v>56647</v>
      </c>
      <c r="AC81">
        <v>144419</v>
      </c>
      <c r="AD81" t="s">
        <v>3083</v>
      </c>
      <c r="AE81" t="s">
        <v>3084</v>
      </c>
      <c r="AF81" t="s">
        <v>3103</v>
      </c>
      <c r="AG81" t="s">
        <v>3104</v>
      </c>
      <c r="AH81" t="s">
        <v>6171</v>
      </c>
      <c r="AI81" t="s">
        <v>6172</v>
      </c>
      <c r="AJ81" t="s">
        <v>6165</v>
      </c>
      <c r="AK81" t="s">
        <v>136</v>
      </c>
      <c r="AN81" t="s">
        <v>1311</v>
      </c>
      <c r="AO81" t="s">
        <v>1312</v>
      </c>
      <c r="AP81" t="s">
        <v>1313</v>
      </c>
      <c r="AQ81" t="s">
        <v>1314</v>
      </c>
      <c r="AR81" cm="1">
        <f t="array" ref="AR81">_xlfn._xlws.FILTER(RPD_Revisi[Jmlh],RPD_Revisi[MAK]=Form_Cetak_POK[[#This Row],[MAK]],0)-Form_Cetak_POK[[#This Row],[Jmlh]]</f>
        <v>0</v>
      </c>
    </row>
    <row r="82" spans="1:44" hidden="1" x14ac:dyDescent="0.3">
      <c r="A82" t="s">
        <v>26</v>
      </c>
      <c r="B82" t="s">
        <v>28</v>
      </c>
      <c r="C82" t="s">
        <v>29</v>
      </c>
      <c r="D82" t="s">
        <v>461</v>
      </c>
      <c r="E82" t="s">
        <v>118</v>
      </c>
      <c r="F82" t="s">
        <v>130</v>
      </c>
      <c r="G82" t="s">
        <v>471</v>
      </c>
      <c r="H82" t="s">
        <v>211</v>
      </c>
      <c r="I82" t="s">
        <v>213</v>
      </c>
      <c r="J82" t="s">
        <v>43</v>
      </c>
      <c r="K82" t="s">
        <v>769</v>
      </c>
      <c r="L82">
        <v>1</v>
      </c>
      <c r="M82">
        <v>1000000</v>
      </c>
      <c r="N82">
        <v>1000000</v>
      </c>
      <c r="O82">
        <v>0</v>
      </c>
      <c r="P82">
        <v>1000000</v>
      </c>
      <c r="R82">
        <v>95391</v>
      </c>
      <c r="S82">
        <v>95391</v>
      </c>
      <c r="T82">
        <v>95391</v>
      </c>
      <c r="U82">
        <v>95391</v>
      </c>
      <c r="V82">
        <v>95391</v>
      </c>
      <c r="W82">
        <v>95391</v>
      </c>
      <c r="X82">
        <v>56647</v>
      </c>
      <c r="Y82">
        <v>56647</v>
      </c>
      <c r="Z82">
        <v>56647</v>
      </c>
      <c r="AA82">
        <v>56647</v>
      </c>
      <c r="AB82">
        <v>56647</v>
      </c>
      <c r="AC82">
        <v>144419</v>
      </c>
      <c r="AD82" t="s">
        <v>3083</v>
      </c>
      <c r="AE82" t="s">
        <v>3084</v>
      </c>
      <c r="AF82" t="s">
        <v>3106</v>
      </c>
      <c r="AG82" t="s">
        <v>3107</v>
      </c>
      <c r="AH82" t="s">
        <v>6173</v>
      </c>
      <c r="AI82" t="s">
        <v>6174</v>
      </c>
      <c r="AJ82" t="s">
        <v>6165</v>
      </c>
      <c r="AK82" t="s">
        <v>136</v>
      </c>
      <c r="AN82" t="s">
        <v>1311</v>
      </c>
      <c r="AO82" t="s">
        <v>1312</v>
      </c>
      <c r="AP82" t="s">
        <v>1313</v>
      </c>
      <c r="AQ82" t="s">
        <v>1314</v>
      </c>
      <c r="AR82" cm="1">
        <f t="array" ref="AR82">_xlfn._xlws.FILTER(RPD_Revisi[Jmlh],RPD_Revisi[MAK]=Form_Cetak_POK[[#This Row],[MAK]],0)-Form_Cetak_POK[[#This Row],[Jmlh]]</f>
        <v>0</v>
      </c>
    </row>
    <row r="83" spans="1:44" hidden="1" x14ac:dyDescent="0.3">
      <c r="A83" t="s">
        <v>26</v>
      </c>
      <c r="B83" t="s">
        <v>28</v>
      </c>
      <c r="C83" t="s">
        <v>29</v>
      </c>
      <c r="D83" t="s">
        <v>461</v>
      </c>
      <c r="E83" t="s">
        <v>118</v>
      </c>
      <c r="F83" t="s">
        <v>130</v>
      </c>
      <c r="G83" t="s">
        <v>471</v>
      </c>
      <c r="H83" t="s">
        <v>211</v>
      </c>
      <c r="I83" t="s">
        <v>213</v>
      </c>
      <c r="J83" t="s">
        <v>46</v>
      </c>
      <c r="K83" t="s">
        <v>661</v>
      </c>
      <c r="L83">
        <v>4</v>
      </c>
      <c r="M83">
        <v>1000000</v>
      </c>
      <c r="N83">
        <v>4000000</v>
      </c>
      <c r="O83">
        <v>0</v>
      </c>
      <c r="P83">
        <v>4000000</v>
      </c>
      <c r="R83">
        <v>381565</v>
      </c>
      <c r="S83">
        <v>381565</v>
      </c>
      <c r="T83">
        <v>381565</v>
      </c>
      <c r="U83">
        <v>381565</v>
      </c>
      <c r="V83">
        <v>381565</v>
      </c>
      <c r="W83">
        <v>381565</v>
      </c>
      <c r="X83">
        <v>226587</v>
      </c>
      <c r="Y83">
        <v>226587</v>
      </c>
      <c r="Z83">
        <v>226587</v>
      </c>
      <c r="AA83">
        <v>226587</v>
      </c>
      <c r="AB83">
        <v>226587</v>
      </c>
      <c r="AC83">
        <v>577675</v>
      </c>
      <c r="AD83" t="s">
        <v>3083</v>
      </c>
      <c r="AE83" t="s">
        <v>3109</v>
      </c>
      <c r="AF83" t="s">
        <v>3110</v>
      </c>
      <c r="AG83" t="s">
        <v>3111</v>
      </c>
      <c r="AH83" t="s">
        <v>6175</v>
      </c>
      <c r="AI83" t="s">
        <v>6064</v>
      </c>
      <c r="AJ83" t="s">
        <v>6165</v>
      </c>
      <c r="AK83" t="s">
        <v>136</v>
      </c>
      <c r="AN83" t="s">
        <v>1311</v>
      </c>
      <c r="AO83" t="s">
        <v>1312</v>
      </c>
      <c r="AP83" t="s">
        <v>1331</v>
      </c>
      <c r="AQ83" t="s">
        <v>1314</v>
      </c>
      <c r="AR83" cm="1">
        <f t="array" ref="AR83">_xlfn._xlws.FILTER(RPD_Revisi[Jmlh],RPD_Revisi[MAK]=Form_Cetak_POK[[#This Row],[MAK]],0)-Form_Cetak_POK[[#This Row],[Jmlh]]</f>
        <v>0</v>
      </c>
    </row>
    <row r="84" spans="1:44" hidden="1" x14ac:dyDescent="0.3">
      <c r="A84" t="s">
        <v>26</v>
      </c>
      <c r="B84" t="s">
        <v>28</v>
      </c>
      <c r="C84" t="s">
        <v>29</v>
      </c>
      <c r="D84" t="s">
        <v>461</v>
      </c>
      <c r="E84" t="s">
        <v>118</v>
      </c>
      <c r="F84" t="s">
        <v>130</v>
      </c>
      <c r="G84" t="s">
        <v>471</v>
      </c>
      <c r="H84" t="s">
        <v>211</v>
      </c>
      <c r="I84" t="s">
        <v>213</v>
      </c>
      <c r="J84" t="s">
        <v>46</v>
      </c>
      <c r="K84" t="s">
        <v>772</v>
      </c>
      <c r="L84">
        <v>2</v>
      </c>
      <c r="M84">
        <v>1000000</v>
      </c>
      <c r="N84">
        <v>2000000</v>
      </c>
      <c r="O84">
        <v>0</v>
      </c>
      <c r="P84">
        <v>2000000</v>
      </c>
      <c r="R84">
        <v>190783</v>
      </c>
      <c r="S84">
        <v>190783</v>
      </c>
      <c r="T84">
        <v>190783</v>
      </c>
      <c r="U84">
        <v>190783</v>
      </c>
      <c r="V84">
        <v>190783</v>
      </c>
      <c r="W84">
        <v>190783</v>
      </c>
      <c r="X84">
        <v>113293</v>
      </c>
      <c r="Y84">
        <v>113293</v>
      </c>
      <c r="Z84">
        <v>113293</v>
      </c>
      <c r="AA84">
        <v>113293</v>
      </c>
      <c r="AB84">
        <v>113293</v>
      </c>
      <c r="AC84">
        <v>288837</v>
      </c>
      <c r="AD84" t="s">
        <v>3083</v>
      </c>
      <c r="AE84" t="s">
        <v>3109</v>
      </c>
      <c r="AF84" t="s">
        <v>3116</v>
      </c>
      <c r="AG84" t="s">
        <v>3117</v>
      </c>
      <c r="AH84" t="s">
        <v>6176</v>
      </c>
      <c r="AI84" t="s">
        <v>6168</v>
      </c>
      <c r="AJ84" t="s">
        <v>6165</v>
      </c>
      <c r="AK84" t="s">
        <v>136</v>
      </c>
      <c r="AN84" t="s">
        <v>1311</v>
      </c>
      <c r="AO84" t="s">
        <v>1312</v>
      </c>
      <c r="AP84" t="s">
        <v>1331</v>
      </c>
      <c r="AQ84" t="s">
        <v>1314</v>
      </c>
      <c r="AR84" cm="1">
        <f t="array" ref="AR84">_xlfn._xlws.FILTER(RPD_Revisi[Jmlh],RPD_Revisi[MAK]=Form_Cetak_POK[[#This Row],[MAK]],0)-Form_Cetak_POK[[#This Row],[Jmlh]]</f>
        <v>0</v>
      </c>
    </row>
    <row r="85" spans="1:44" hidden="1" x14ac:dyDescent="0.3">
      <c r="A85" t="s">
        <v>26</v>
      </c>
      <c r="B85" t="s">
        <v>28</v>
      </c>
      <c r="C85" t="s">
        <v>29</v>
      </c>
      <c r="D85" t="s">
        <v>461</v>
      </c>
      <c r="E85" t="s">
        <v>118</v>
      </c>
      <c r="F85" t="s">
        <v>130</v>
      </c>
      <c r="G85" t="s">
        <v>471</v>
      </c>
      <c r="H85" t="s">
        <v>214</v>
      </c>
      <c r="I85" t="s">
        <v>215</v>
      </c>
      <c r="J85" t="s">
        <v>43</v>
      </c>
      <c r="K85" t="s">
        <v>690</v>
      </c>
      <c r="L85">
        <v>10</v>
      </c>
      <c r="M85">
        <v>1000000</v>
      </c>
      <c r="N85">
        <v>10000000</v>
      </c>
      <c r="O85">
        <v>0</v>
      </c>
      <c r="P85">
        <v>10000000</v>
      </c>
      <c r="R85">
        <v>807514</v>
      </c>
      <c r="S85">
        <v>807514</v>
      </c>
      <c r="T85">
        <v>807514</v>
      </c>
      <c r="U85">
        <v>807514</v>
      </c>
      <c r="V85">
        <v>807514</v>
      </c>
      <c r="W85">
        <v>807514</v>
      </c>
      <c r="X85">
        <v>807514</v>
      </c>
      <c r="Y85">
        <v>807514</v>
      </c>
      <c r="Z85">
        <v>807514</v>
      </c>
      <c r="AA85">
        <v>807514</v>
      </c>
      <c r="AB85">
        <v>807514</v>
      </c>
      <c r="AC85">
        <v>1117346</v>
      </c>
      <c r="AD85" t="s">
        <v>3145</v>
      </c>
      <c r="AE85" t="s">
        <v>3146</v>
      </c>
      <c r="AF85" t="s">
        <v>3147</v>
      </c>
      <c r="AG85" t="s">
        <v>3148</v>
      </c>
      <c r="AH85" t="s">
        <v>6177</v>
      </c>
      <c r="AI85" t="s">
        <v>6061</v>
      </c>
      <c r="AJ85" t="s">
        <v>6178</v>
      </c>
      <c r="AK85" t="s">
        <v>136</v>
      </c>
      <c r="AN85" t="s">
        <v>1311</v>
      </c>
      <c r="AO85" t="s">
        <v>1312</v>
      </c>
      <c r="AP85" t="s">
        <v>1313</v>
      </c>
      <c r="AQ85" t="s">
        <v>1314</v>
      </c>
      <c r="AR85" cm="1">
        <f t="array" ref="AR85">_xlfn._xlws.FILTER(RPD_Revisi[Jmlh],RPD_Revisi[MAK]=Form_Cetak_POK[[#This Row],[MAK]],0)-Form_Cetak_POK[[#This Row],[Jmlh]]</f>
        <v>0</v>
      </c>
    </row>
    <row r="86" spans="1:44" hidden="1" x14ac:dyDescent="0.3">
      <c r="A86" t="s">
        <v>26</v>
      </c>
      <c r="B86" t="s">
        <v>28</v>
      </c>
      <c r="C86" t="s">
        <v>29</v>
      </c>
      <c r="D86" t="s">
        <v>461</v>
      </c>
      <c r="E86" t="s">
        <v>118</v>
      </c>
      <c r="F86" t="s">
        <v>130</v>
      </c>
      <c r="G86" t="s">
        <v>471</v>
      </c>
      <c r="H86" t="s">
        <v>214</v>
      </c>
      <c r="I86" t="s">
        <v>215</v>
      </c>
      <c r="J86" t="s">
        <v>84</v>
      </c>
      <c r="K86" t="s">
        <v>812</v>
      </c>
      <c r="L86">
        <v>1</v>
      </c>
      <c r="M86">
        <v>1000000</v>
      </c>
      <c r="N86">
        <v>1000000</v>
      </c>
      <c r="O86">
        <v>0</v>
      </c>
      <c r="P86">
        <v>1000000</v>
      </c>
      <c r="R86">
        <v>80751</v>
      </c>
      <c r="S86">
        <v>80751</v>
      </c>
      <c r="T86">
        <v>80751</v>
      </c>
      <c r="U86">
        <v>80751</v>
      </c>
      <c r="V86">
        <v>80751</v>
      </c>
      <c r="W86">
        <v>80751</v>
      </c>
      <c r="X86">
        <v>80751</v>
      </c>
      <c r="Y86">
        <v>80751</v>
      </c>
      <c r="Z86">
        <v>80751</v>
      </c>
      <c r="AA86">
        <v>80751</v>
      </c>
      <c r="AB86">
        <v>80751</v>
      </c>
      <c r="AC86">
        <v>111739</v>
      </c>
      <c r="AD86" t="s">
        <v>3145</v>
      </c>
      <c r="AE86" t="s">
        <v>3217</v>
      </c>
      <c r="AF86" t="s">
        <v>3224</v>
      </c>
      <c r="AG86" t="s">
        <v>3225</v>
      </c>
      <c r="AH86" t="s">
        <v>6179</v>
      </c>
      <c r="AI86" t="s">
        <v>6085</v>
      </c>
      <c r="AJ86" t="s">
        <v>6178</v>
      </c>
      <c r="AK86" t="s">
        <v>136</v>
      </c>
      <c r="AN86" t="s">
        <v>1311</v>
      </c>
      <c r="AO86" t="s">
        <v>1312</v>
      </c>
      <c r="AP86" t="s">
        <v>1485</v>
      </c>
      <c r="AQ86" t="s">
        <v>1314</v>
      </c>
      <c r="AR86" cm="1">
        <f t="array" ref="AR86">_xlfn._xlws.FILTER(RPD_Revisi[Jmlh],RPD_Revisi[MAK]=Form_Cetak_POK[[#This Row],[MAK]],0)-Form_Cetak_POK[[#This Row],[Jmlh]]</f>
        <v>-1000000</v>
      </c>
    </row>
    <row r="87" spans="1:44" hidden="1" x14ac:dyDescent="0.3">
      <c r="A87" t="s">
        <v>26</v>
      </c>
      <c r="B87" t="s">
        <v>28</v>
      </c>
      <c r="C87" t="s">
        <v>29</v>
      </c>
      <c r="D87" t="s">
        <v>461</v>
      </c>
      <c r="E87" t="s">
        <v>118</v>
      </c>
      <c r="F87" t="s">
        <v>130</v>
      </c>
      <c r="G87" t="s">
        <v>471</v>
      </c>
      <c r="H87" t="s">
        <v>214</v>
      </c>
      <c r="I87" t="s">
        <v>215</v>
      </c>
      <c r="J87" t="s">
        <v>138</v>
      </c>
      <c r="K87" t="s">
        <v>506</v>
      </c>
      <c r="L87">
        <v>10</v>
      </c>
      <c r="M87">
        <v>1000000</v>
      </c>
      <c r="N87">
        <v>10000000</v>
      </c>
      <c r="O87">
        <v>0</v>
      </c>
      <c r="P87">
        <v>10000000</v>
      </c>
      <c r="R87">
        <v>807514</v>
      </c>
      <c r="S87">
        <v>807514</v>
      </c>
      <c r="T87">
        <v>807514</v>
      </c>
      <c r="U87">
        <v>807514</v>
      </c>
      <c r="V87">
        <v>807514</v>
      </c>
      <c r="W87">
        <v>807514</v>
      </c>
      <c r="X87">
        <v>807514</v>
      </c>
      <c r="Y87">
        <v>807514</v>
      </c>
      <c r="Z87">
        <v>807514</v>
      </c>
      <c r="AA87">
        <v>807514</v>
      </c>
      <c r="AB87">
        <v>807514</v>
      </c>
      <c r="AC87">
        <v>1117346</v>
      </c>
      <c r="AD87" t="s">
        <v>3145</v>
      </c>
      <c r="AE87" t="s">
        <v>3233</v>
      </c>
      <c r="AF87" t="s">
        <v>3234</v>
      </c>
      <c r="AG87" t="s">
        <v>3235</v>
      </c>
      <c r="AH87" t="s">
        <v>6180</v>
      </c>
      <c r="AI87" t="s">
        <v>6061</v>
      </c>
      <c r="AJ87" t="s">
        <v>6178</v>
      </c>
      <c r="AK87" t="s">
        <v>136</v>
      </c>
      <c r="AN87" t="s">
        <v>1311</v>
      </c>
      <c r="AO87" t="s">
        <v>1312</v>
      </c>
      <c r="AP87" t="s">
        <v>2026</v>
      </c>
      <c r="AQ87" t="s">
        <v>1314</v>
      </c>
      <c r="AR87" cm="1">
        <f t="array" ref="AR87">_xlfn._xlws.FILTER(RPD_Revisi[Jmlh],RPD_Revisi[MAK]=Form_Cetak_POK[[#This Row],[MAK]],0)-Form_Cetak_POK[[#This Row],[Jmlh]]</f>
        <v>0</v>
      </c>
    </row>
    <row r="88" spans="1:44" hidden="1" x14ac:dyDescent="0.3">
      <c r="A88" t="s">
        <v>26</v>
      </c>
      <c r="B88" t="s">
        <v>28</v>
      </c>
      <c r="C88" t="s">
        <v>29</v>
      </c>
      <c r="D88" t="s">
        <v>461</v>
      </c>
      <c r="E88" t="s">
        <v>118</v>
      </c>
      <c r="F88" t="s">
        <v>130</v>
      </c>
      <c r="G88" t="s">
        <v>471</v>
      </c>
      <c r="H88" t="s">
        <v>214</v>
      </c>
      <c r="I88" t="s">
        <v>215</v>
      </c>
      <c r="J88" t="s">
        <v>138</v>
      </c>
      <c r="K88" t="s">
        <v>507</v>
      </c>
      <c r="L88">
        <v>10</v>
      </c>
      <c r="M88">
        <v>1000000</v>
      </c>
      <c r="N88">
        <v>10000000</v>
      </c>
      <c r="O88">
        <v>0</v>
      </c>
      <c r="P88">
        <v>10000000</v>
      </c>
      <c r="R88">
        <v>807514</v>
      </c>
      <c r="S88">
        <v>807514</v>
      </c>
      <c r="T88">
        <v>807514</v>
      </c>
      <c r="U88">
        <v>807514</v>
      </c>
      <c r="V88">
        <v>807514</v>
      </c>
      <c r="W88">
        <v>807514</v>
      </c>
      <c r="X88">
        <v>807514</v>
      </c>
      <c r="Y88">
        <v>807514</v>
      </c>
      <c r="Z88">
        <v>807514</v>
      </c>
      <c r="AA88">
        <v>807514</v>
      </c>
      <c r="AB88">
        <v>807514</v>
      </c>
      <c r="AC88">
        <v>1117346</v>
      </c>
      <c r="AD88" t="s">
        <v>3145</v>
      </c>
      <c r="AE88" t="s">
        <v>3233</v>
      </c>
      <c r="AF88" t="s">
        <v>3237</v>
      </c>
      <c r="AG88" t="s">
        <v>3238</v>
      </c>
      <c r="AH88" t="s">
        <v>6181</v>
      </c>
      <c r="AI88" t="s">
        <v>6064</v>
      </c>
      <c r="AJ88" t="s">
        <v>6178</v>
      </c>
      <c r="AK88" t="s">
        <v>136</v>
      </c>
      <c r="AN88" t="s">
        <v>1311</v>
      </c>
      <c r="AO88" t="s">
        <v>1312</v>
      </c>
      <c r="AP88" t="s">
        <v>2026</v>
      </c>
      <c r="AQ88" t="s">
        <v>1314</v>
      </c>
      <c r="AR88" cm="1">
        <f t="array" ref="AR88">_xlfn._xlws.FILTER(RPD_Revisi[Jmlh],RPD_Revisi[MAK]=Form_Cetak_POK[[#This Row],[MAK]],0)-Form_Cetak_POK[[#This Row],[Jmlh]]</f>
        <v>0</v>
      </c>
    </row>
    <row r="89" spans="1:44" hidden="1" x14ac:dyDescent="0.3">
      <c r="A89" t="s">
        <v>26</v>
      </c>
      <c r="B89" t="s">
        <v>28</v>
      </c>
      <c r="C89" t="s">
        <v>29</v>
      </c>
      <c r="D89" t="s">
        <v>461</v>
      </c>
      <c r="E89" t="s">
        <v>118</v>
      </c>
      <c r="F89" t="s">
        <v>130</v>
      </c>
      <c r="G89" t="s">
        <v>471</v>
      </c>
      <c r="H89" t="s">
        <v>214</v>
      </c>
      <c r="I89" t="s">
        <v>216</v>
      </c>
      <c r="J89" t="s">
        <v>43</v>
      </c>
      <c r="K89" t="s">
        <v>690</v>
      </c>
      <c r="L89">
        <v>4</v>
      </c>
      <c r="M89">
        <v>1000000</v>
      </c>
      <c r="N89">
        <v>4000000</v>
      </c>
      <c r="O89">
        <v>0</v>
      </c>
      <c r="P89">
        <v>4000000</v>
      </c>
      <c r="R89">
        <v>323006</v>
      </c>
      <c r="S89">
        <v>323006</v>
      </c>
      <c r="T89">
        <v>323006</v>
      </c>
      <c r="U89">
        <v>323006</v>
      </c>
      <c r="V89">
        <v>323006</v>
      </c>
      <c r="W89">
        <v>323006</v>
      </c>
      <c r="X89">
        <v>323006</v>
      </c>
      <c r="Y89">
        <v>323006</v>
      </c>
      <c r="Z89">
        <v>323006</v>
      </c>
      <c r="AA89">
        <v>323006</v>
      </c>
      <c r="AB89">
        <v>323006</v>
      </c>
      <c r="AC89">
        <v>446934</v>
      </c>
      <c r="AD89" t="s">
        <v>3244</v>
      </c>
      <c r="AE89" t="s">
        <v>3245</v>
      </c>
      <c r="AF89" t="s">
        <v>3246</v>
      </c>
      <c r="AG89" t="s">
        <v>3247</v>
      </c>
      <c r="AH89" t="s">
        <v>6182</v>
      </c>
      <c r="AI89" t="s">
        <v>6061</v>
      </c>
      <c r="AJ89" t="s">
        <v>6183</v>
      </c>
      <c r="AK89" t="s">
        <v>136</v>
      </c>
      <c r="AN89" t="s">
        <v>1311</v>
      </c>
      <c r="AO89" t="s">
        <v>1312</v>
      </c>
      <c r="AP89" t="s">
        <v>1313</v>
      </c>
      <c r="AQ89" t="s">
        <v>1314</v>
      </c>
      <c r="AR89" cm="1">
        <f t="array" ref="AR89">_xlfn._xlws.FILTER(RPD_Revisi[Jmlh],RPD_Revisi[MAK]=Form_Cetak_POK[[#This Row],[MAK]],0)-Form_Cetak_POK[[#This Row],[Jmlh]]</f>
        <v>0</v>
      </c>
    </row>
    <row r="90" spans="1:44" hidden="1" x14ac:dyDescent="0.3">
      <c r="A90" t="s">
        <v>26</v>
      </c>
      <c r="B90" t="s">
        <v>28</v>
      </c>
      <c r="C90" t="s">
        <v>29</v>
      </c>
      <c r="D90" t="s">
        <v>461</v>
      </c>
      <c r="E90" t="s">
        <v>118</v>
      </c>
      <c r="F90" t="s">
        <v>130</v>
      </c>
      <c r="G90" t="s">
        <v>471</v>
      </c>
      <c r="H90" t="s">
        <v>214</v>
      </c>
      <c r="I90" t="s">
        <v>216</v>
      </c>
      <c r="J90" t="s">
        <v>138</v>
      </c>
      <c r="K90" t="s">
        <v>506</v>
      </c>
      <c r="L90">
        <v>4</v>
      </c>
      <c r="M90">
        <v>1000000</v>
      </c>
      <c r="N90">
        <v>4000000</v>
      </c>
      <c r="O90">
        <v>0</v>
      </c>
      <c r="P90">
        <v>4000000</v>
      </c>
      <c r="R90">
        <v>323006</v>
      </c>
      <c r="S90">
        <v>323006</v>
      </c>
      <c r="T90">
        <v>323006</v>
      </c>
      <c r="U90">
        <v>323006</v>
      </c>
      <c r="V90">
        <v>323006</v>
      </c>
      <c r="W90">
        <v>323006</v>
      </c>
      <c r="X90">
        <v>323006</v>
      </c>
      <c r="Y90">
        <v>323006</v>
      </c>
      <c r="Z90">
        <v>323006</v>
      </c>
      <c r="AA90">
        <v>323006</v>
      </c>
      <c r="AB90">
        <v>323006</v>
      </c>
      <c r="AC90">
        <v>446934</v>
      </c>
      <c r="AD90" t="s">
        <v>3244</v>
      </c>
      <c r="AE90" t="s">
        <v>3249</v>
      </c>
      <c r="AF90" t="s">
        <v>3250</v>
      </c>
      <c r="AG90" t="s">
        <v>3251</v>
      </c>
      <c r="AH90" t="s">
        <v>6184</v>
      </c>
      <c r="AI90" t="s">
        <v>6061</v>
      </c>
      <c r="AJ90" t="s">
        <v>6183</v>
      </c>
      <c r="AK90" t="s">
        <v>136</v>
      </c>
      <c r="AN90" t="s">
        <v>1311</v>
      </c>
      <c r="AO90" t="s">
        <v>1312</v>
      </c>
      <c r="AP90" t="s">
        <v>2026</v>
      </c>
      <c r="AQ90" t="s">
        <v>1314</v>
      </c>
      <c r="AR90" cm="1">
        <f t="array" ref="AR90">_xlfn._xlws.FILTER(RPD_Revisi[Jmlh],RPD_Revisi[MAK]=Form_Cetak_POK[[#This Row],[MAK]],0)-Form_Cetak_POK[[#This Row],[Jmlh]]</f>
        <v>0</v>
      </c>
    </row>
    <row r="91" spans="1:44" hidden="1" x14ac:dyDescent="0.3">
      <c r="A91" t="s">
        <v>26</v>
      </c>
      <c r="B91" t="s">
        <v>28</v>
      </c>
      <c r="C91" t="s">
        <v>29</v>
      </c>
      <c r="D91" t="s">
        <v>461</v>
      </c>
      <c r="E91" t="s">
        <v>118</v>
      </c>
      <c r="F91" t="s">
        <v>130</v>
      </c>
      <c r="G91" t="s">
        <v>471</v>
      </c>
      <c r="H91" t="s">
        <v>214</v>
      </c>
      <c r="I91" t="s">
        <v>216</v>
      </c>
      <c r="J91" t="s">
        <v>138</v>
      </c>
      <c r="K91" t="s">
        <v>507</v>
      </c>
      <c r="L91">
        <v>4</v>
      </c>
      <c r="M91">
        <v>1000000</v>
      </c>
      <c r="N91">
        <v>4000000</v>
      </c>
      <c r="O91">
        <v>0</v>
      </c>
      <c r="P91">
        <v>4000000</v>
      </c>
      <c r="R91">
        <v>323006</v>
      </c>
      <c r="S91">
        <v>323006</v>
      </c>
      <c r="T91">
        <v>323006</v>
      </c>
      <c r="U91">
        <v>323006</v>
      </c>
      <c r="V91">
        <v>323006</v>
      </c>
      <c r="W91">
        <v>323006</v>
      </c>
      <c r="X91">
        <v>323006</v>
      </c>
      <c r="Y91">
        <v>323006</v>
      </c>
      <c r="Z91">
        <v>323006</v>
      </c>
      <c r="AA91">
        <v>323006</v>
      </c>
      <c r="AB91">
        <v>323006</v>
      </c>
      <c r="AC91">
        <v>446934</v>
      </c>
      <c r="AD91" t="s">
        <v>3244</v>
      </c>
      <c r="AE91" t="s">
        <v>3249</v>
      </c>
      <c r="AF91" t="s">
        <v>3253</v>
      </c>
      <c r="AG91" t="s">
        <v>3254</v>
      </c>
      <c r="AH91" t="s">
        <v>6185</v>
      </c>
      <c r="AI91" t="s">
        <v>6064</v>
      </c>
      <c r="AJ91" t="s">
        <v>6183</v>
      </c>
      <c r="AK91" t="s">
        <v>136</v>
      </c>
      <c r="AN91" t="s">
        <v>1311</v>
      </c>
      <c r="AO91" t="s">
        <v>1312</v>
      </c>
      <c r="AP91" t="s">
        <v>2026</v>
      </c>
      <c r="AQ91" t="s">
        <v>1314</v>
      </c>
      <c r="AR91" cm="1">
        <f t="array" ref="AR91">_xlfn._xlws.FILTER(RPD_Revisi[Jmlh],RPD_Revisi[MAK]=Form_Cetak_POK[[#This Row],[MAK]],0)-Form_Cetak_POK[[#This Row],[Jmlh]]</f>
        <v>0</v>
      </c>
    </row>
    <row r="92" spans="1:44" hidden="1" x14ac:dyDescent="0.3">
      <c r="A92" t="s">
        <v>26</v>
      </c>
      <c r="B92" t="s">
        <v>28</v>
      </c>
      <c r="C92" t="s">
        <v>29</v>
      </c>
      <c r="D92" t="s">
        <v>461</v>
      </c>
      <c r="E92" t="s">
        <v>118</v>
      </c>
      <c r="F92" t="s">
        <v>321</v>
      </c>
      <c r="G92" t="s">
        <v>475</v>
      </c>
      <c r="H92" t="s">
        <v>324</v>
      </c>
      <c r="I92" t="s">
        <v>325</v>
      </c>
      <c r="J92" t="s">
        <v>43</v>
      </c>
      <c r="K92" t="s">
        <v>1023</v>
      </c>
      <c r="L92">
        <v>10</v>
      </c>
      <c r="M92">
        <v>1000000</v>
      </c>
      <c r="N92">
        <v>10000000</v>
      </c>
      <c r="O92">
        <v>0</v>
      </c>
      <c r="P92">
        <v>10000000</v>
      </c>
      <c r="R92">
        <v>1026358</v>
      </c>
      <c r="S92">
        <v>1026358</v>
      </c>
      <c r="T92">
        <v>1026358</v>
      </c>
      <c r="U92">
        <v>1026358</v>
      </c>
      <c r="V92">
        <v>1026358</v>
      </c>
      <c r="W92">
        <v>1026358</v>
      </c>
      <c r="X92">
        <v>524854</v>
      </c>
      <c r="Y92">
        <v>524854</v>
      </c>
      <c r="Z92">
        <v>524854</v>
      </c>
      <c r="AA92">
        <v>524854</v>
      </c>
      <c r="AB92">
        <v>524854</v>
      </c>
      <c r="AC92">
        <v>1217582</v>
      </c>
      <c r="AD92" t="s">
        <v>4059</v>
      </c>
      <c r="AE92" t="s">
        <v>4060</v>
      </c>
      <c r="AF92" t="s">
        <v>4061</v>
      </c>
      <c r="AG92" t="s">
        <v>4062</v>
      </c>
      <c r="AH92" t="s">
        <v>6186</v>
      </c>
      <c r="AI92" t="s">
        <v>6061</v>
      </c>
      <c r="AJ92" t="s">
        <v>6187</v>
      </c>
      <c r="AK92" t="s">
        <v>136</v>
      </c>
      <c r="AN92" t="s">
        <v>1311</v>
      </c>
      <c r="AO92" t="s">
        <v>1312</v>
      </c>
      <c r="AP92" t="s">
        <v>1313</v>
      </c>
      <c r="AQ92" t="s">
        <v>1314</v>
      </c>
      <c r="AR92" cm="1">
        <f t="array" ref="AR92">_xlfn._xlws.FILTER(RPD_Revisi[Jmlh],RPD_Revisi[MAK]=Form_Cetak_POK[[#This Row],[MAK]],0)-Form_Cetak_POK[[#This Row],[Jmlh]]</f>
        <v>0</v>
      </c>
    </row>
    <row r="93" spans="1:44" hidden="1" x14ac:dyDescent="0.3">
      <c r="A93" t="s">
        <v>26</v>
      </c>
      <c r="B93" t="s">
        <v>28</v>
      </c>
      <c r="C93" t="s">
        <v>29</v>
      </c>
      <c r="D93" t="s">
        <v>461</v>
      </c>
      <c r="E93" t="s">
        <v>118</v>
      </c>
      <c r="F93" t="s">
        <v>321</v>
      </c>
      <c r="G93" t="s">
        <v>475</v>
      </c>
      <c r="H93" t="s">
        <v>324</v>
      </c>
      <c r="I93" t="s">
        <v>325</v>
      </c>
      <c r="J93" t="s">
        <v>138</v>
      </c>
      <c r="K93" t="s">
        <v>506</v>
      </c>
      <c r="L93">
        <v>10</v>
      </c>
      <c r="M93">
        <v>1000000</v>
      </c>
      <c r="N93">
        <v>10000000</v>
      </c>
      <c r="O93">
        <v>0</v>
      </c>
      <c r="P93">
        <v>10000000</v>
      </c>
      <c r="R93">
        <v>1026358</v>
      </c>
      <c r="S93">
        <v>1026358</v>
      </c>
      <c r="T93">
        <v>1026358</v>
      </c>
      <c r="U93">
        <v>1026358</v>
      </c>
      <c r="V93">
        <v>1026358</v>
      </c>
      <c r="W93">
        <v>1026358</v>
      </c>
      <c r="X93">
        <v>524854</v>
      </c>
      <c r="Y93">
        <v>524854</v>
      </c>
      <c r="Z93">
        <v>524854</v>
      </c>
      <c r="AA93">
        <v>524854</v>
      </c>
      <c r="AB93">
        <v>524854</v>
      </c>
      <c r="AC93">
        <v>1217582</v>
      </c>
      <c r="AD93" t="s">
        <v>4059</v>
      </c>
      <c r="AE93" t="s">
        <v>4075</v>
      </c>
      <c r="AF93" t="s">
        <v>4076</v>
      </c>
      <c r="AG93" t="s">
        <v>4077</v>
      </c>
      <c r="AH93" t="s">
        <v>6188</v>
      </c>
      <c r="AI93" t="s">
        <v>6061</v>
      </c>
      <c r="AJ93" t="s">
        <v>6187</v>
      </c>
      <c r="AK93" t="s">
        <v>136</v>
      </c>
      <c r="AN93" t="s">
        <v>1311</v>
      </c>
      <c r="AO93" t="s">
        <v>1312</v>
      </c>
      <c r="AP93" t="s">
        <v>2026</v>
      </c>
      <c r="AQ93" t="s">
        <v>1314</v>
      </c>
      <c r="AR93" cm="1">
        <f t="array" ref="AR93">_xlfn._xlws.FILTER(RPD_Revisi[Jmlh],RPD_Revisi[MAK]=Form_Cetak_POK[[#This Row],[MAK]],0)-Form_Cetak_POK[[#This Row],[Jmlh]]</f>
        <v>0</v>
      </c>
    </row>
    <row r="94" spans="1:44" hidden="1" x14ac:dyDescent="0.3">
      <c r="A94" t="s">
        <v>26</v>
      </c>
      <c r="B94" t="s">
        <v>28</v>
      </c>
      <c r="C94" t="s">
        <v>29</v>
      </c>
      <c r="D94" t="s">
        <v>461</v>
      </c>
      <c r="E94" t="s">
        <v>118</v>
      </c>
      <c r="F94" t="s">
        <v>321</v>
      </c>
      <c r="G94" t="s">
        <v>475</v>
      </c>
      <c r="H94" t="s">
        <v>324</v>
      </c>
      <c r="I94" t="s">
        <v>325</v>
      </c>
      <c r="J94" t="s">
        <v>138</v>
      </c>
      <c r="K94" t="s">
        <v>507</v>
      </c>
      <c r="L94">
        <v>10</v>
      </c>
      <c r="M94">
        <v>1000000</v>
      </c>
      <c r="N94">
        <v>10000000</v>
      </c>
      <c r="O94">
        <v>0</v>
      </c>
      <c r="P94">
        <v>10000000</v>
      </c>
      <c r="R94">
        <v>1026358</v>
      </c>
      <c r="S94">
        <v>1026358</v>
      </c>
      <c r="T94">
        <v>1026358</v>
      </c>
      <c r="U94">
        <v>1026358</v>
      </c>
      <c r="V94">
        <v>1026358</v>
      </c>
      <c r="W94">
        <v>1026358</v>
      </c>
      <c r="X94">
        <v>524854</v>
      </c>
      <c r="Y94">
        <v>524854</v>
      </c>
      <c r="Z94">
        <v>524854</v>
      </c>
      <c r="AA94">
        <v>524854</v>
      </c>
      <c r="AB94">
        <v>524854</v>
      </c>
      <c r="AC94">
        <v>1217582</v>
      </c>
      <c r="AD94" t="s">
        <v>4059</v>
      </c>
      <c r="AE94" t="s">
        <v>4075</v>
      </c>
      <c r="AF94" t="s">
        <v>4079</v>
      </c>
      <c r="AG94" t="s">
        <v>4080</v>
      </c>
      <c r="AH94" t="s">
        <v>6189</v>
      </c>
      <c r="AI94" t="s">
        <v>6064</v>
      </c>
      <c r="AJ94" t="s">
        <v>6187</v>
      </c>
      <c r="AK94" t="s">
        <v>136</v>
      </c>
      <c r="AN94" t="s">
        <v>1311</v>
      </c>
      <c r="AO94" t="s">
        <v>1312</v>
      </c>
      <c r="AP94" t="s">
        <v>2026</v>
      </c>
      <c r="AQ94" t="s">
        <v>1314</v>
      </c>
      <c r="AR94" cm="1">
        <f t="array" ref="AR94">_xlfn._xlws.FILTER(RPD_Revisi[Jmlh],RPD_Revisi[MAK]=Form_Cetak_POK[[#This Row],[MAK]],0)-Form_Cetak_POK[[#This Row],[Jmlh]]</f>
        <v>0</v>
      </c>
    </row>
    <row r="95" spans="1:44" hidden="1" x14ac:dyDescent="0.3">
      <c r="A95" t="s">
        <v>26</v>
      </c>
      <c r="B95" t="s">
        <v>28</v>
      </c>
      <c r="C95" t="s">
        <v>29</v>
      </c>
      <c r="D95" t="s">
        <v>461</v>
      </c>
      <c r="E95" t="s">
        <v>118</v>
      </c>
      <c r="F95" t="s">
        <v>321</v>
      </c>
      <c r="G95" t="s">
        <v>475</v>
      </c>
      <c r="H95" t="s">
        <v>324</v>
      </c>
      <c r="I95" t="s">
        <v>325</v>
      </c>
      <c r="J95" t="s">
        <v>46</v>
      </c>
      <c r="K95" t="s">
        <v>615</v>
      </c>
      <c r="L95">
        <v>10</v>
      </c>
      <c r="M95">
        <v>1000000</v>
      </c>
      <c r="N95">
        <v>10000000</v>
      </c>
      <c r="O95">
        <v>0</v>
      </c>
      <c r="P95">
        <v>10000000</v>
      </c>
      <c r="R95">
        <v>1026358</v>
      </c>
      <c r="S95">
        <v>1026358</v>
      </c>
      <c r="T95">
        <v>1026358</v>
      </c>
      <c r="U95">
        <v>1026358</v>
      </c>
      <c r="V95">
        <v>1026358</v>
      </c>
      <c r="W95">
        <v>1026358</v>
      </c>
      <c r="X95">
        <v>524854</v>
      </c>
      <c r="Y95">
        <v>524854</v>
      </c>
      <c r="Z95">
        <v>524854</v>
      </c>
      <c r="AA95">
        <v>524854</v>
      </c>
      <c r="AB95">
        <v>524854</v>
      </c>
      <c r="AC95">
        <v>1217582</v>
      </c>
      <c r="AD95" t="s">
        <v>4059</v>
      </c>
      <c r="AE95" t="s">
        <v>4082</v>
      </c>
      <c r="AF95" t="s">
        <v>4083</v>
      </c>
      <c r="AG95" t="s">
        <v>4084</v>
      </c>
      <c r="AH95" t="s">
        <v>6190</v>
      </c>
      <c r="AI95" t="s">
        <v>6061</v>
      </c>
      <c r="AJ95" t="s">
        <v>6187</v>
      </c>
      <c r="AK95" t="s">
        <v>136</v>
      </c>
      <c r="AN95" t="s">
        <v>1311</v>
      </c>
      <c r="AO95" t="s">
        <v>1312</v>
      </c>
      <c r="AP95" t="s">
        <v>1331</v>
      </c>
      <c r="AQ95" t="s">
        <v>1314</v>
      </c>
      <c r="AR95" cm="1">
        <f t="array" ref="AR95">_xlfn._xlws.FILTER(RPD_Revisi[Jmlh],RPD_Revisi[MAK]=Form_Cetak_POK[[#This Row],[MAK]],0)-Form_Cetak_POK[[#This Row],[Jmlh]]</f>
        <v>0</v>
      </c>
    </row>
    <row r="96" spans="1:44" hidden="1" x14ac:dyDescent="0.3">
      <c r="A96" t="s">
        <v>26</v>
      </c>
      <c r="B96" t="s">
        <v>28</v>
      </c>
      <c r="C96" t="s">
        <v>29</v>
      </c>
      <c r="D96" t="s">
        <v>461</v>
      </c>
      <c r="E96" t="s">
        <v>118</v>
      </c>
      <c r="F96" t="s">
        <v>321</v>
      </c>
      <c r="G96" t="s">
        <v>475</v>
      </c>
      <c r="H96" t="s">
        <v>324</v>
      </c>
      <c r="I96" t="s">
        <v>326</v>
      </c>
      <c r="J96" t="s">
        <v>43</v>
      </c>
      <c r="K96" t="s">
        <v>1034</v>
      </c>
      <c r="L96">
        <v>2</v>
      </c>
      <c r="M96">
        <v>1000000</v>
      </c>
      <c r="N96">
        <v>2000000</v>
      </c>
      <c r="O96">
        <v>0</v>
      </c>
      <c r="P96">
        <v>2000000</v>
      </c>
      <c r="R96">
        <v>205272</v>
      </c>
      <c r="S96">
        <v>205272</v>
      </c>
      <c r="T96">
        <v>205272</v>
      </c>
      <c r="U96">
        <v>205272</v>
      </c>
      <c r="V96">
        <v>205272</v>
      </c>
      <c r="W96">
        <v>205272</v>
      </c>
      <c r="X96">
        <v>104971</v>
      </c>
      <c r="Y96">
        <v>104971</v>
      </c>
      <c r="Z96">
        <v>104971</v>
      </c>
      <c r="AA96">
        <v>104971</v>
      </c>
      <c r="AB96">
        <v>104971</v>
      </c>
      <c r="AC96">
        <v>243513</v>
      </c>
      <c r="AD96" t="s">
        <v>4110</v>
      </c>
      <c r="AE96" t="s">
        <v>4111</v>
      </c>
      <c r="AF96" t="s">
        <v>4115</v>
      </c>
      <c r="AG96" t="s">
        <v>4116</v>
      </c>
      <c r="AH96" t="s">
        <v>6191</v>
      </c>
      <c r="AI96" t="s">
        <v>6064</v>
      </c>
      <c r="AJ96" t="s">
        <v>6192</v>
      </c>
      <c r="AK96" t="s">
        <v>136</v>
      </c>
      <c r="AN96" t="s">
        <v>1311</v>
      </c>
      <c r="AO96" t="s">
        <v>1312</v>
      </c>
      <c r="AP96" t="s">
        <v>1313</v>
      </c>
      <c r="AQ96" t="s">
        <v>1314</v>
      </c>
      <c r="AR96" cm="1">
        <f t="array" ref="AR96">_xlfn._xlws.FILTER(RPD_Revisi[Jmlh],RPD_Revisi[MAK]=Form_Cetak_POK[[#This Row],[MAK]],0)-Form_Cetak_POK[[#This Row],[Jmlh]]</f>
        <v>0</v>
      </c>
    </row>
    <row r="97" spans="1:44" hidden="1" x14ac:dyDescent="0.3">
      <c r="A97" t="s">
        <v>26</v>
      </c>
      <c r="B97" t="s">
        <v>28</v>
      </c>
      <c r="C97" t="s">
        <v>29</v>
      </c>
      <c r="D97" t="s">
        <v>461</v>
      </c>
      <c r="E97" t="s">
        <v>118</v>
      </c>
      <c r="F97" t="s">
        <v>321</v>
      </c>
      <c r="G97" t="s">
        <v>475</v>
      </c>
      <c r="H97" t="s">
        <v>327</v>
      </c>
      <c r="I97" t="s">
        <v>328</v>
      </c>
      <c r="J97" t="s">
        <v>138</v>
      </c>
      <c r="K97" t="s">
        <v>506</v>
      </c>
      <c r="L97">
        <v>20</v>
      </c>
      <c r="M97">
        <v>1000000</v>
      </c>
      <c r="N97">
        <v>20000000</v>
      </c>
      <c r="O97">
        <v>0</v>
      </c>
      <c r="P97">
        <v>20000000</v>
      </c>
      <c r="R97">
        <v>1666667</v>
      </c>
      <c r="S97">
        <v>1666667</v>
      </c>
      <c r="T97">
        <v>1666667</v>
      </c>
      <c r="U97">
        <v>1666667</v>
      </c>
      <c r="V97">
        <v>1666667</v>
      </c>
      <c r="W97">
        <v>1666667</v>
      </c>
      <c r="X97">
        <v>1666667</v>
      </c>
      <c r="Y97">
        <v>1666667</v>
      </c>
      <c r="Z97">
        <v>1666667</v>
      </c>
      <c r="AA97">
        <v>1666667</v>
      </c>
      <c r="AB97">
        <v>1666667</v>
      </c>
      <c r="AC97">
        <v>1666663</v>
      </c>
      <c r="AD97" t="s">
        <v>4126</v>
      </c>
      <c r="AE97" t="s">
        <v>4144</v>
      </c>
      <c r="AF97" t="s">
        <v>4145</v>
      </c>
      <c r="AG97" t="s">
        <v>4146</v>
      </c>
      <c r="AH97" t="s">
        <v>6193</v>
      </c>
      <c r="AI97" t="s">
        <v>6061</v>
      </c>
      <c r="AJ97" t="s">
        <v>6194</v>
      </c>
      <c r="AK97" t="s">
        <v>136</v>
      </c>
      <c r="AN97" t="s">
        <v>1311</v>
      </c>
      <c r="AO97" t="s">
        <v>1312</v>
      </c>
      <c r="AP97" t="s">
        <v>2026</v>
      </c>
      <c r="AQ97" t="s">
        <v>1314</v>
      </c>
      <c r="AR97" cm="1">
        <f t="array" ref="AR97">_xlfn._xlws.FILTER(RPD_Revisi[Jmlh],RPD_Revisi[MAK]=Form_Cetak_POK[[#This Row],[MAK]],0)-Form_Cetak_POK[[#This Row],[Jmlh]]</f>
        <v>0</v>
      </c>
    </row>
    <row r="98" spans="1:44" hidden="1" x14ac:dyDescent="0.3">
      <c r="A98" t="s">
        <v>26</v>
      </c>
      <c r="B98" t="s">
        <v>28</v>
      </c>
      <c r="C98" t="s">
        <v>29</v>
      </c>
      <c r="D98" t="s">
        <v>461</v>
      </c>
      <c r="E98" t="s">
        <v>118</v>
      </c>
      <c r="F98" t="s">
        <v>321</v>
      </c>
      <c r="G98" t="s">
        <v>475</v>
      </c>
      <c r="H98" t="s">
        <v>327</v>
      </c>
      <c r="I98" t="s">
        <v>328</v>
      </c>
      <c r="J98" t="s">
        <v>138</v>
      </c>
      <c r="K98" t="s">
        <v>507</v>
      </c>
      <c r="L98">
        <v>20</v>
      </c>
      <c r="M98">
        <v>1000000</v>
      </c>
      <c r="N98">
        <v>20000000</v>
      </c>
      <c r="O98">
        <v>0</v>
      </c>
      <c r="P98">
        <v>20000000</v>
      </c>
      <c r="R98">
        <v>1666667</v>
      </c>
      <c r="S98">
        <v>1666667</v>
      </c>
      <c r="T98">
        <v>1666667</v>
      </c>
      <c r="U98">
        <v>1666667</v>
      </c>
      <c r="V98">
        <v>1666667</v>
      </c>
      <c r="W98">
        <v>1666667</v>
      </c>
      <c r="X98">
        <v>1666667</v>
      </c>
      <c r="Y98">
        <v>1666667</v>
      </c>
      <c r="Z98">
        <v>1666667</v>
      </c>
      <c r="AA98">
        <v>1666667</v>
      </c>
      <c r="AB98">
        <v>1666667</v>
      </c>
      <c r="AC98">
        <v>1666663</v>
      </c>
      <c r="AD98" t="s">
        <v>4126</v>
      </c>
      <c r="AE98" t="s">
        <v>4144</v>
      </c>
      <c r="AF98" t="s">
        <v>4148</v>
      </c>
      <c r="AG98" t="s">
        <v>4149</v>
      </c>
      <c r="AH98" t="s">
        <v>6195</v>
      </c>
      <c r="AI98" t="s">
        <v>6064</v>
      </c>
      <c r="AJ98" t="s">
        <v>6194</v>
      </c>
      <c r="AK98" t="s">
        <v>136</v>
      </c>
      <c r="AN98" t="s">
        <v>1311</v>
      </c>
      <c r="AO98" t="s">
        <v>1312</v>
      </c>
      <c r="AP98" t="s">
        <v>2026</v>
      </c>
      <c r="AQ98" t="s">
        <v>1314</v>
      </c>
      <c r="AR98" cm="1">
        <f t="array" ref="AR98">_xlfn._xlws.FILTER(RPD_Revisi[Jmlh],RPD_Revisi[MAK]=Form_Cetak_POK[[#This Row],[MAK]],0)-Form_Cetak_POK[[#This Row],[Jmlh]]</f>
        <v>0</v>
      </c>
    </row>
    <row r="99" spans="1:44" hidden="1" x14ac:dyDescent="0.3">
      <c r="A99" t="s">
        <v>26</v>
      </c>
      <c r="B99" t="s">
        <v>28</v>
      </c>
      <c r="C99" t="s">
        <v>29</v>
      </c>
      <c r="D99" t="s">
        <v>461</v>
      </c>
      <c r="E99" t="s">
        <v>118</v>
      </c>
      <c r="F99" t="s">
        <v>321</v>
      </c>
      <c r="G99" t="s">
        <v>475</v>
      </c>
      <c r="H99" t="s">
        <v>327</v>
      </c>
      <c r="I99" t="s">
        <v>329</v>
      </c>
      <c r="J99" t="s">
        <v>138</v>
      </c>
      <c r="K99" t="s">
        <v>506</v>
      </c>
      <c r="L99">
        <v>12</v>
      </c>
      <c r="M99">
        <v>1000000</v>
      </c>
      <c r="N99">
        <v>12000000</v>
      </c>
      <c r="O99">
        <v>0</v>
      </c>
      <c r="P99">
        <v>12000000</v>
      </c>
      <c r="R99">
        <v>1000000</v>
      </c>
      <c r="S99">
        <v>1000000</v>
      </c>
      <c r="T99">
        <v>1000000</v>
      </c>
      <c r="U99">
        <v>1000000</v>
      </c>
      <c r="V99">
        <v>1000000</v>
      </c>
      <c r="W99">
        <v>1000000</v>
      </c>
      <c r="X99">
        <v>1000000</v>
      </c>
      <c r="Y99">
        <v>1000000</v>
      </c>
      <c r="Z99">
        <v>1000000</v>
      </c>
      <c r="AA99">
        <v>1000000</v>
      </c>
      <c r="AB99">
        <v>1000000</v>
      </c>
      <c r="AC99">
        <v>1000000</v>
      </c>
      <c r="AD99" t="s">
        <v>4173</v>
      </c>
      <c r="AE99" t="s">
        <v>4181</v>
      </c>
      <c r="AF99" t="s">
        <v>4182</v>
      </c>
      <c r="AG99" t="s">
        <v>4183</v>
      </c>
      <c r="AH99" t="s">
        <v>6196</v>
      </c>
      <c r="AI99" t="s">
        <v>6061</v>
      </c>
      <c r="AJ99" t="s">
        <v>6197</v>
      </c>
      <c r="AK99" t="s">
        <v>136</v>
      </c>
      <c r="AN99" t="s">
        <v>1311</v>
      </c>
      <c r="AO99" t="s">
        <v>1312</v>
      </c>
      <c r="AP99" t="s">
        <v>2026</v>
      </c>
      <c r="AQ99" t="s">
        <v>1314</v>
      </c>
      <c r="AR99" cm="1">
        <f t="array" ref="AR99">_xlfn._xlws.FILTER(RPD_Revisi[Jmlh],RPD_Revisi[MAK]=Form_Cetak_POK[[#This Row],[MAK]],0)-Form_Cetak_POK[[#This Row],[Jmlh]]</f>
        <v>0</v>
      </c>
    </row>
    <row r="100" spans="1:44" hidden="1" x14ac:dyDescent="0.3">
      <c r="A100" t="s">
        <v>26</v>
      </c>
      <c r="B100" t="s">
        <v>28</v>
      </c>
      <c r="C100" t="s">
        <v>29</v>
      </c>
      <c r="D100" t="s">
        <v>461</v>
      </c>
      <c r="E100" t="s">
        <v>118</v>
      </c>
      <c r="F100" t="s">
        <v>321</v>
      </c>
      <c r="G100" t="s">
        <v>475</v>
      </c>
      <c r="H100" t="s">
        <v>327</v>
      </c>
      <c r="I100" t="s">
        <v>329</v>
      </c>
      <c r="J100" t="s">
        <v>138</v>
      </c>
      <c r="K100" t="s">
        <v>507</v>
      </c>
      <c r="L100">
        <v>12</v>
      </c>
      <c r="M100">
        <v>1000000</v>
      </c>
      <c r="N100">
        <v>12000000</v>
      </c>
      <c r="O100">
        <v>0</v>
      </c>
      <c r="P100">
        <v>12000000</v>
      </c>
      <c r="R100">
        <v>1000000</v>
      </c>
      <c r="S100">
        <v>1000000</v>
      </c>
      <c r="T100">
        <v>1000000</v>
      </c>
      <c r="U100">
        <v>1000000</v>
      </c>
      <c r="V100">
        <v>1000000</v>
      </c>
      <c r="W100">
        <v>1000000</v>
      </c>
      <c r="X100">
        <v>1000000</v>
      </c>
      <c r="Y100">
        <v>1000000</v>
      </c>
      <c r="Z100">
        <v>1000000</v>
      </c>
      <c r="AA100">
        <v>1000000</v>
      </c>
      <c r="AB100">
        <v>1000000</v>
      </c>
      <c r="AC100">
        <v>1000000</v>
      </c>
      <c r="AD100" t="s">
        <v>4173</v>
      </c>
      <c r="AE100" t="s">
        <v>4181</v>
      </c>
      <c r="AF100" t="s">
        <v>4185</v>
      </c>
      <c r="AG100" t="s">
        <v>4186</v>
      </c>
      <c r="AH100" t="s">
        <v>6198</v>
      </c>
      <c r="AI100" t="s">
        <v>6064</v>
      </c>
      <c r="AJ100" t="s">
        <v>6197</v>
      </c>
      <c r="AK100" t="s">
        <v>136</v>
      </c>
      <c r="AN100" t="s">
        <v>1311</v>
      </c>
      <c r="AO100" t="s">
        <v>1312</v>
      </c>
      <c r="AP100" t="s">
        <v>2026</v>
      </c>
      <c r="AQ100" t="s">
        <v>1314</v>
      </c>
      <c r="AR100" cm="1">
        <f t="array" ref="AR100">_xlfn._xlws.FILTER(RPD_Revisi[Jmlh],RPD_Revisi[MAK]=Form_Cetak_POK[[#This Row],[MAK]],0)-Form_Cetak_POK[[#This Row],[Jmlh]]</f>
        <v>0</v>
      </c>
    </row>
    <row r="101" spans="1:44" hidden="1" x14ac:dyDescent="0.3">
      <c r="A101" t="s">
        <v>26</v>
      </c>
      <c r="B101" t="s">
        <v>28</v>
      </c>
      <c r="C101" t="s">
        <v>29</v>
      </c>
      <c r="D101" t="s">
        <v>461</v>
      </c>
      <c r="E101" t="s">
        <v>118</v>
      </c>
      <c r="F101" t="s">
        <v>321</v>
      </c>
      <c r="G101" t="s">
        <v>475</v>
      </c>
      <c r="H101" t="s">
        <v>330</v>
      </c>
      <c r="I101" t="s">
        <v>331</v>
      </c>
      <c r="J101" t="s">
        <v>43</v>
      </c>
      <c r="K101" t="s">
        <v>1023</v>
      </c>
      <c r="L101">
        <v>10</v>
      </c>
      <c r="M101">
        <v>1000000</v>
      </c>
      <c r="N101">
        <v>10000000</v>
      </c>
      <c r="O101">
        <v>0</v>
      </c>
      <c r="P101">
        <v>10000000</v>
      </c>
      <c r="R101">
        <v>820079</v>
      </c>
      <c r="S101">
        <v>820079</v>
      </c>
      <c r="T101">
        <v>820079</v>
      </c>
      <c r="U101">
        <v>820079</v>
      </c>
      <c r="V101">
        <v>820079</v>
      </c>
      <c r="W101">
        <v>820079</v>
      </c>
      <c r="X101">
        <v>820079</v>
      </c>
      <c r="Y101">
        <v>820079</v>
      </c>
      <c r="Z101">
        <v>820079</v>
      </c>
      <c r="AA101">
        <v>820079</v>
      </c>
      <c r="AB101">
        <v>820079</v>
      </c>
      <c r="AC101">
        <v>979131</v>
      </c>
      <c r="AD101" t="s">
        <v>4192</v>
      </c>
      <c r="AE101" t="s">
        <v>4193</v>
      </c>
      <c r="AF101" t="s">
        <v>4194</v>
      </c>
      <c r="AG101" t="s">
        <v>4195</v>
      </c>
      <c r="AH101" t="s">
        <v>6199</v>
      </c>
      <c r="AI101" t="s">
        <v>6061</v>
      </c>
      <c r="AJ101" t="s">
        <v>6200</v>
      </c>
      <c r="AK101" t="s">
        <v>136</v>
      </c>
      <c r="AN101" t="s">
        <v>1311</v>
      </c>
      <c r="AO101" t="s">
        <v>1312</v>
      </c>
      <c r="AP101" t="s">
        <v>1313</v>
      </c>
      <c r="AQ101" t="s">
        <v>1314</v>
      </c>
      <c r="AR101" cm="1">
        <f t="array" ref="AR101">_xlfn._xlws.FILTER(RPD_Revisi[Jmlh],RPD_Revisi[MAK]=Form_Cetak_POK[[#This Row],[MAK]],0)-Form_Cetak_POK[[#This Row],[Jmlh]]</f>
        <v>0</v>
      </c>
    </row>
    <row r="102" spans="1:44" hidden="1" x14ac:dyDescent="0.3">
      <c r="A102" t="s">
        <v>26</v>
      </c>
      <c r="B102" t="s">
        <v>28</v>
      </c>
      <c r="C102" t="s">
        <v>29</v>
      </c>
      <c r="D102" t="s">
        <v>461</v>
      </c>
      <c r="E102" t="s">
        <v>118</v>
      </c>
      <c r="F102" t="s">
        <v>321</v>
      </c>
      <c r="G102" t="s">
        <v>475</v>
      </c>
      <c r="H102" t="s">
        <v>330</v>
      </c>
      <c r="I102" t="s">
        <v>331</v>
      </c>
      <c r="J102" t="s">
        <v>138</v>
      </c>
      <c r="K102" t="s">
        <v>506</v>
      </c>
      <c r="L102">
        <v>10</v>
      </c>
      <c r="M102">
        <v>1000000</v>
      </c>
      <c r="N102">
        <v>10000000</v>
      </c>
      <c r="O102">
        <v>0</v>
      </c>
      <c r="P102">
        <v>10000000</v>
      </c>
      <c r="R102">
        <v>820079</v>
      </c>
      <c r="S102">
        <v>820079</v>
      </c>
      <c r="T102">
        <v>820079</v>
      </c>
      <c r="U102">
        <v>820079</v>
      </c>
      <c r="V102">
        <v>820079</v>
      </c>
      <c r="W102">
        <v>820079</v>
      </c>
      <c r="X102">
        <v>820079</v>
      </c>
      <c r="Y102">
        <v>820079</v>
      </c>
      <c r="Z102">
        <v>820079</v>
      </c>
      <c r="AA102">
        <v>820079</v>
      </c>
      <c r="AB102">
        <v>820079</v>
      </c>
      <c r="AC102">
        <v>979131</v>
      </c>
      <c r="AD102" t="s">
        <v>4192</v>
      </c>
      <c r="AE102" t="s">
        <v>4197</v>
      </c>
      <c r="AF102" t="s">
        <v>4198</v>
      </c>
      <c r="AG102" t="s">
        <v>4199</v>
      </c>
      <c r="AH102" t="s">
        <v>6201</v>
      </c>
      <c r="AI102" t="s">
        <v>6061</v>
      </c>
      <c r="AJ102" t="s">
        <v>6200</v>
      </c>
      <c r="AK102" t="s">
        <v>136</v>
      </c>
      <c r="AN102" t="s">
        <v>1311</v>
      </c>
      <c r="AO102" t="s">
        <v>1312</v>
      </c>
      <c r="AP102" t="s">
        <v>2026</v>
      </c>
      <c r="AQ102" t="s">
        <v>1314</v>
      </c>
      <c r="AR102" cm="1">
        <f t="array" ref="AR102">_xlfn._xlws.FILTER(RPD_Revisi[Jmlh],RPD_Revisi[MAK]=Form_Cetak_POK[[#This Row],[MAK]],0)-Form_Cetak_POK[[#This Row],[Jmlh]]</f>
        <v>0</v>
      </c>
    </row>
    <row r="103" spans="1:44" hidden="1" x14ac:dyDescent="0.3">
      <c r="A103" t="s">
        <v>26</v>
      </c>
      <c r="B103" t="s">
        <v>28</v>
      </c>
      <c r="C103" t="s">
        <v>29</v>
      </c>
      <c r="D103" t="s">
        <v>461</v>
      </c>
      <c r="E103" t="s">
        <v>118</v>
      </c>
      <c r="F103" t="s">
        <v>321</v>
      </c>
      <c r="G103" t="s">
        <v>475</v>
      </c>
      <c r="H103" t="s">
        <v>330</v>
      </c>
      <c r="I103" t="s">
        <v>331</v>
      </c>
      <c r="J103" t="s">
        <v>138</v>
      </c>
      <c r="K103" t="s">
        <v>507</v>
      </c>
      <c r="L103">
        <v>10</v>
      </c>
      <c r="M103">
        <v>1000000</v>
      </c>
      <c r="N103">
        <v>10000000</v>
      </c>
      <c r="O103">
        <v>0</v>
      </c>
      <c r="P103">
        <v>10000000</v>
      </c>
      <c r="R103">
        <v>820079</v>
      </c>
      <c r="S103">
        <v>820079</v>
      </c>
      <c r="T103">
        <v>820079</v>
      </c>
      <c r="U103">
        <v>820079</v>
      </c>
      <c r="V103">
        <v>820079</v>
      </c>
      <c r="W103">
        <v>820079</v>
      </c>
      <c r="X103">
        <v>820079</v>
      </c>
      <c r="Y103">
        <v>820079</v>
      </c>
      <c r="Z103">
        <v>820079</v>
      </c>
      <c r="AA103">
        <v>820079</v>
      </c>
      <c r="AB103">
        <v>820079</v>
      </c>
      <c r="AC103">
        <v>979131</v>
      </c>
      <c r="AD103" t="s">
        <v>4192</v>
      </c>
      <c r="AE103" t="s">
        <v>4197</v>
      </c>
      <c r="AF103" t="s">
        <v>4201</v>
      </c>
      <c r="AG103" t="s">
        <v>4202</v>
      </c>
      <c r="AH103" t="s">
        <v>6202</v>
      </c>
      <c r="AI103" t="s">
        <v>6064</v>
      </c>
      <c r="AJ103" t="s">
        <v>6200</v>
      </c>
      <c r="AK103" t="s">
        <v>136</v>
      </c>
      <c r="AN103" t="s">
        <v>1311</v>
      </c>
      <c r="AO103" t="s">
        <v>1312</v>
      </c>
      <c r="AP103" t="s">
        <v>2026</v>
      </c>
      <c r="AQ103" t="s">
        <v>1314</v>
      </c>
      <c r="AR103" cm="1">
        <f t="array" ref="AR103">_xlfn._xlws.FILTER(RPD_Revisi[Jmlh],RPD_Revisi[MAK]=Form_Cetak_POK[[#This Row],[MAK]],0)-Form_Cetak_POK[[#This Row],[Jmlh]]</f>
        <v>0</v>
      </c>
    </row>
    <row r="104" spans="1:44" hidden="1" x14ac:dyDescent="0.3">
      <c r="A104" t="s">
        <v>26</v>
      </c>
      <c r="B104" t="s">
        <v>28</v>
      </c>
      <c r="C104" t="s">
        <v>29</v>
      </c>
      <c r="D104" t="s">
        <v>461</v>
      </c>
      <c r="E104" t="s">
        <v>118</v>
      </c>
      <c r="F104" t="s">
        <v>321</v>
      </c>
      <c r="G104" t="s">
        <v>475</v>
      </c>
      <c r="H104" t="s">
        <v>330</v>
      </c>
      <c r="I104" t="s">
        <v>332</v>
      </c>
      <c r="J104" t="s">
        <v>43</v>
      </c>
      <c r="K104" t="s">
        <v>1023</v>
      </c>
      <c r="L104">
        <v>10</v>
      </c>
      <c r="M104">
        <v>1000000</v>
      </c>
      <c r="N104">
        <v>10000000</v>
      </c>
      <c r="O104">
        <v>0</v>
      </c>
      <c r="P104">
        <v>10000000</v>
      </c>
      <c r="R104">
        <v>820079</v>
      </c>
      <c r="S104">
        <v>820079</v>
      </c>
      <c r="T104">
        <v>820079</v>
      </c>
      <c r="U104">
        <v>820079</v>
      </c>
      <c r="V104">
        <v>820079</v>
      </c>
      <c r="W104">
        <v>820079</v>
      </c>
      <c r="X104">
        <v>820079</v>
      </c>
      <c r="Y104">
        <v>820079</v>
      </c>
      <c r="Z104">
        <v>820079</v>
      </c>
      <c r="AA104">
        <v>820079</v>
      </c>
      <c r="AB104">
        <v>820079</v>
      </c>
      <c r="AC104">
        <v>979131</v>
      </c>
      <c r="AD104" t="s">
        <v>4223</v>
      </c>
      <c r="AE104" t="s">
        <v>4224</v>
      </c>
      <c r="AF104" t="s">
        <v>4225</v>
      </c>
      <c r="AG104" t="s">
        <v>4226</v>
      </c>
      <c r="AH104" t="s">
        <v>6203</v>
      </c>
      <c r="AI104" t="s">
        <v>6061</v>
      </c>
      <c r="AJ104" t="s">
        <v>6204</v>
      </c>
      <c r="AK104" t="s">
        <v>136</v>
      </c>
      <c r="AN104" t="s">
        <v>1311</v>
      </c>
      <c r="AO104" t="s">
        <v>1312</v>
      </c>
      <c r="AP104" t="s">
        <v>1313</v>
      </c>
      <c r="AQ104" t="s">
        <v>1314</v>
      </c>
      <c r="AR104" cm="1">
        <f t="array" ref="AR104">_xlfn._xlws.FILTER(RPD_Revisi[Jmlh],RPD_Revisi[MAK]=Form_Cetak_POK[[#This Row],[MAK]],0)-Form_Cetak_POK[[#This Row],[Jmlh]]</f>
        <v>0</v>
      </c>
    </row>
    <row r="105" spans="1:44" hidden="1" x14ac:dyDescent="0.3">
      <c r="A105" t="s">
        <v>26</v>
      </c>
      <c r="B105" t="s">
        <v>28</v>
      </c>
      <c r="C105" t="s">
        <v>29</v>
      </c>
      <c r="D105" t="s">
        <v>461</v>
      </c>
      <c r="E105" t="s">
        <v>118</v>
      </c>
      <c r="F105" t="s">
        <v>321</v>
      </c>
      <c r="G105" t="s">
        <v>475</v>
      </c>
      <c r="H105" t="s">
        <v>330</v>
      </c>
      <c r="I105" t="s">
        <v>332</v>
      </c>
      <c r="J105" t="s">
        <v>138</v>
      </c>
      <c r="K105" t="s">
        <v>506</v>
      </c>
      <c r="L105">
        <v>10</v>
      </c>
      <c r="M105">
        <v>1000000</v>
      </c>
      <c r="N105">
        <v>10000000</v>
      </c>
      <c r="O105">
        <v>0</v>
      </c>
      <c r="P105">
        <v>10000000</v>
      </c>
      <c r="R105">
        <v>820079</v>
      </c>
      <c r="S105">
        <v>820079</v>
      </c>
      <c r="T105">
        <v>820079</v>
      </c>
      <c r="U105">
        <v>820079</v>
      </c>
      <c r="V105">
        <v>820079</v>
      </c>
      <c r="W105">
        <v>820079</v>
      </c>
      <c r="X105">
        <v>820079</v>
      </c>
      <c r="Y105">
        <v>820079</v>
      </c>
      <c r="Z105">
        <v>820079</v>
      </c>
      <c r="AA105">
        <v>820079</v>
      </c>
      <c r="AB105">
        <v>820079</v>
      </c>
      <c r="AC105">
        <v>979131</v>
      </c>
      <c r="AD105" t="s">
        <v>4223</v>
      </c>
      <c r="AE105" t="s">
        <v>4235</v>
      </c>
      <c r="AF105" t="s">
        <v>4236</v>
      </c>
      <c r="AG105" t="s">
        <v>4237</v>
      </c>
      <c r="AH105" t="s">
        <v>6205</v>
      </c>
      <c r="AI105" t="s">
        <v>6061</v>
      </c>
      <c r="AJ105" t="s">
        <v>6204</v>
      </c>
      <c r="AK105" t="s">
        <v>136</v>
      </c>
      <c r="AN105" t="s">
        <v>1311</v>
      </c>
      <c r="AO105" t="s">
        <v>1312</v>
      </c>
      <c r="AP105" t="s">
        <v>2026</v>
      </c>
      <c r="AQ105" t="s">
        <v>1314</v>
      </c>
      <c r="AR105" cm="1">
        <f t="array" ref="AR105">_xlfn._xlws.FILTER(RPD_Revisi[Jmlh],RPD_Revisi[MAK]=Form_Cetak_POK[[#This Row],[MAK]],0)-Form_Cetak_POK[[#This Row],[Jmlh]]</f>
        <v>0</v>
      </c>
    </row>
    <row r="106" spans="1:44" hidden="1" x14ac:dyDescent="0.3">
      <c r="A106" t="s">
        <v>26</v>
      </c>
      <c r="B106" t="s">
        <v>28</v>
      </c>
      <c r="C106" t="s">
        <v>29</v>
      </c>
      <c r="D106" t="s">
        <v>461</v>
      </c>
      <c r="E106" t="s">
        <v>118</v>
      </c>
      <c r="F106" t="s">
        <v>321</v>
      </c>
      <c r="G106" t="s">
        <v>475</v>
      </c>
      <c r="H106" t="s">
        <v>330</v>
      </c>
      <c r="I106" t="s">
        <v>332</v>
      </c>
      <c r="J106" t="s">
        <v>138</v>
      </c>
      <c r="K106" t="s">
        <v>507</v>
      </c>
      <c r="L106">
        <v>10</v>
      </c>
      <c r="M106">
        <v>1000000</v>
      </c>
      <c r="N106">
        <v>10000000</v>
      </c>
      <c r="O106">
        <v>0</v>
      </c>
      <c r="P106">
        <v>10000000</v>
      </c>
      <c r="R106">
        <v>820079</v>
      </c>
      <c r="S106">
        <v>820079</v>
      </c>
      <c r="T106">
        <v>820079</v>
      </c>
      <c r="U106">
        <v>820079</v>
      </c>
      <c r="V106">
        <v>820079</v>
      </c>
      <c r="W106">
        <v>820079</v>
      </c>
      <c r="X106">
        <v>820079</v>
      </c>
      <c r="Y106">
        <v>820079</v>
      </c>
      <c r="Z106">
        <v>820079</v>
      </c>
      <c r="AA106">
        <v>820079</v>
      </c>
      <c r="AB106">
        <v>820079</v>
      </c>
      <c r="AC106">
        <v>979131</v>
      </c>
      <c r="AD106" t="s">
        <v>4223</v>
      </c>
      <c r="AE106" t="s">
        <v>4235</v>
      </c>
      <c r="AF106" t="s">
        <v>4239</v>
      </c>
      <c r="AG106" t="s">
        <v>4240</v>
      </c>
      <c r="AH106" t="s">
        <v>6206</v>
      </c>
      <c r="AI106" t="s">
        <v>6064</v>
      </c>
      <c r="AJ106" t="s">
        <v>6204</v>
      </c>
      <c r="AK106" t="s">
        <v>136</v>
      </c>
      <c r="AN106" t="s">
        <v>1311</v>
      </c>
      <c r="AO106" t="s">
        <v>1312</v>
      </c>
      <c r="AP106" t="s">
        <v>2026</v>
      </c>
      <c r="AQ106" t="s">
        <v>1314</v>
      </c>
      <c r="AR106" cm="1">
        <f t="array" ref="AR106">_xlfn._xlws.FILTER(RPD_Revisi[Jmlh],RPD_Revisi[MAK]=Form_Cetak_POK[[#This Row],[MAK]],0)-Form_Cetak_POK[[#This Row],[Jmlh]]</f>
        <v>0</v>
      </c>
    </row>
    <row r="107" spans="1:44" hidden="1" x14ac:dyDescent="0.3">
      <c r="A107" t="s">
        <v>26</v>
      </c>
      <c r="B107" t="s">
        <v>28</v>
      </c>
      <c r="C107" t="s">
        <v>29</v>
      </c>
      <c r="D107" t="s">
        <v>461</v>
      </c>
      <c r="E107" t="s">
        <v>118</v>
      </c>
      <c r="F107" t="s">
        <v>334</v>
      </c>
      <c r="G107" t="s">
        <v>476</v>
      </c>
      <c r="H107" t="s">
        <v>337</v>
      </c>
      <c r="I107" t="s">
        <v>338</v>
      </c>
      <c r="J107" t="s">
        <v>138</v>
      </c>
      <c r="K107" t="s">
        <v>506</v>
      </c>
      <c r="L107">
        <v>12</v>
      </c>
      <c r="M107">
        <v>1000000</v>
      </c>
      <c r="N107">
        <v>12000000</v>
      </c>
      <c r="O107">
        <v>0</v>
      </c>
      <c r="P107">
        <v>12000000</v>
      </c>
      <c r="R107">
        <v>998710</v>
      </c>
      <c r="S107">
        <v>998710</v>
      </c>
      <c r="T107">
        <v>998710</v>
      </c>
      <c r="U107">
        <v>998710</v>
      </c>
      <c r="V107">
        <v>998710</v>
      </c>
      <c r="W107">
        <v>998710</v>
      </c>
      <c r="X107">
        <v>998710</v>
      </c>
      <c r="Y107">
        <v>998710</v>
      </c>
      <c r="Z107">
        <v>998710</v>
      </c>
      <c r="AA107">
        <v>998710</v>
      </c>
      <c r="AB107">
        <v>998710</v>
      </c>
      <c r="AC107">
        <v>1014190</v>
      </c>
      <c r="AD107" t="s">
        <v>4260</v>
      </c>
      <c r="AE107" t="s">
        <v>4277</v>
      </c>
      <c r="AF107" t="s">
        <v>4278</v>
      </c>
      <c r="AG107" t="s">
        <v>4279</v>
      </c>
      <c r="AH107" t="s">
        <v>6207</v>
      </c>
      <c r="AI107" t="s">
        <v>6061</v>
      </c>
      <c r="AJ107" t="s">
        <v>6208</v>
      </c>
      <c r="AK107" t="s">
        <v>136</v>
      </c>
      <c r="AN107" t="s">
        <v>1311</v>
      </c>
      <c r="AO107" t="s">
        <v>1312</v>
      </c>
      <c r="AP107" t="s">
        <v>2026</v>
      </c>
      <c r="AQ107" t="s">
        <v>1314</v>
      </c>
      <c r="AR107" cm="1">
        <f t="array" ref="AR107">_xlfn._xlws.FILTER(RPD_Revisi[Jmlh],RPD_Revisi[MAK]=Form_Cetak_POK[[#This Row],[MAK]],0)-Form_Cetak_POK[[#This Row],[Jmlh]]</f>
        <v>0</v>
      </c>
    </row>
    <row r="108" spans="1:44" hidden="1" x14ac:dyDescent="0.3">
      <c r="A108" t="s">
        <v>26</v>
      </c>
      <c r="B108" t="s">
        <v>28</v>
      </c>
      <c r="C108" t="s">
        <v>29</v>
      </c>
      <c r="D108" t="s">
        <v>461</v>
      </c>
      <c r="E108" t="s">
        <v>118</v>
      </c>
      <c r="F108" t="s">
        <v>334</v>
      </c>
      <c r="G108" t="s">
        <v>476</v>
      </c>
      <c r="H108" t="s">
        <v>337</v>
      </c>
      <c r="I108" t="s">
        <v>338</v>
      </c>
      <c r="J108" t="s">
        <v>138</v>
      </c>
      <c r="K108" t="s">
        <v>507</v>
      </c>
      <c r="L108">
        <v>12</v>
      </c>
      <c r="M108">
        <v>1000000</v>
      </c>
      <c r="N108">
        <v>12000000</v>
      </c>
      <c r="O108">
        <v>0</v>
      </c>
      <c r="P108">
        <v>12000000</v>
      </c>
      <c r="R108">
        <v>998710</v>
      </c>
      <c r="S108">
        <v>998710</v>
      </c>
      <c r="T108">
        <v>998710</v>
      </c>
      <c r="U108">
        <v>998710</v>
      </c>
      <c r="V108">
        <v>998710</v>
      </c>
      <c r="W108">
        <v>998710</v>
      </c>
      <c r="X108">
        <v>998710</v>
      </c>
      <c r="Y108">
        <v>998710</v>
      </c>
      <c r="Z108">
        <v>998710</v>
      </c>
      <c r="AA108">
        <v>998710</v>
      </c>
      <c r="AB108">
        <v>998710</v>
      </c>
      <c r="AC108">
        <v>1014190</v>
      </c>
      <c r="AD108" t="s">
        <v>4260</v>
      </c>
      <c r="AE108" t="s">
        <v>4277</v>
      </c>
      <c r="AF108" t="s">
        <v>4281</v>
      </c>
      <c r="AG108" t="s">
        <v>4282</v>
      </c>
      <c r="AH108" t="s">
        <v>6209</v>
      </c>
      <c r="AI108" t="s">
        <v>6064</v>
      </c>
      <c r="AJ108" t="s">
        <v>6208</v>
      </c>
      <c r="AK108" t="s">
        <v>136</v>
      </c>
      <c r="AN108" t="s">
        <v>1311</v>
      </c>
      <c r="AO108" t="s">
        <v>1312</v>
      </c>
      <c r="AP108" t="s">
        <v>2026</v>
      </c>
      <c r="AQ108" t="s">
        <v>1314</v>
      </c>
      <c r="AR108" cm="1">
        <f t="array" ref="AR108">_xlfn._xlws.FILTER(RPD_Revisi[Jmlh],RPD_Revisi[MAK]=Form_Cetak_POK[[#This Row],[MAK]],0)-Form_Cetak_POK[[#This Row],[Jmlh]]</f>
        <v>0</v>
      </c>
    </row>
    <row r="109" spans="1:44" hidden="1" x14ac:dyDescent="0.3">
      <c r="A109" t="s">
        <v>26</v>
      </c>
      <c r="B109" t="s">
        <v>28</v>
      </c>
      <c r="C109" t="s">
        <v>29</v>
      </c>
      <c r="D109" t="s">
        <v>461</v>
      </c>
      <c r="E109" t="s">
        <v>118</v>
      </c>
      <c r="F109" t="s">
        <v>334</v>
      </c>
      <c r="G109" t="s">
        <v>476</v>
      </c>
      <c r="H109" t="s">
        <v>337</v>
      </c>
      <c r="I109" t="s">
        <v>338</v>
      </c>
      <c r="J109" t="s">
        <v>46</v>
      </c>
      <c r="K109" t="s">
        <v>615</v>
      </c>
      <c r="L109">
        <v>8</v>
      </c>
      <c r="M109">
        <v>1000000</v>
      </c>
      <c r="N109">
        <v>8000000</v>
      </c>
      <c r="O109">
        <v>0</v>
      </c>
      <c r="P109">
        <v>8000000</v>
      </c>
      <c r="R109">
        <v>665806</v>
      </c>
      <c r="S109">
        <v>665806</v>
      </c>
      <c r="T109">
        <v>665806</v>
      </c>
      <c r="U109">
        <v>665806</v>
      </c>
      <c r="V109">
        <v>665806</v>
      </c>
      <c r="W109">
        <v>665806</v>
      </c>
      <c r="X109">
        <v>665806</v>
      </c>
      <c r="Y109">
        <v>665806</v>
      </c>
      <c r="Z109">
        <v>665806</v>
      </c>
      <c r="AA109">
        <v>665806</v>
      </c>
      <c r="AB109">
        <v>665806</v>
      </c>
      <c r="AC109">
        <v>676134</v>
      </c>
      <c r="AD109" t="s">
        <v>4260</v>
      </c>
      <c r="AE109" t="s">
        <v>4284</v>
      </c>
      <c r="AF109" t="s">
        <v>4285</v>
      </c>
      <c r="AG109" t="s">
        <v>4286</v>
      </c>
      <c r="AH109" t="s">
        <v>6210</v>
      </c>
      <c r="AI109" t="s">
        <v>6061</v>
      </c>
      <c r="AJ109" t="s">
        <v>6208</v>
      </c>
      <c r="AK109" t="s">
        <v>136</v>
      </c>
      <c r="AN109" t="s">
        <v>1311</v>
      </c>
      <c r="AO109" t="s">
        <v>1312</v>
      </c>
      <c r="AP109" t="s">
        <v>1331</v>
      </c>
      <c r="AQ109" t="s">
        <v>1314</v>
      </c>
      <c r="AR109" cm="1">
        <f t="array" ref="AR109">_xlfn._xlws.FILTER(RPD_Revisi[Jmlh],RPD_Revisi[MAK]=Form_Cetak_POK[[#This Row],[MAK]],0)-Form_Cetak_POK[[#This Row],[Jmlh]]</f>
        <v>0</v>
      </c>
    </row>
    <row r="110" spans="1:44" hidden="1" x14ac:dyDescent="0.3">
      <c r="A110" t="s">
        <v>26</v>
      </c>
      <c r="B110" t="s">
        <v>28</v>
      </c>
      <c r="C110" t="s">
        <v>29</v>
      </c>
      <c r="D110" t="s">
        <v>461</v>
      </c>
      <c r="E110" t="s">
        <v>118</v>
      </c>
      <c r="F110" t="s">
        <v>334</v>
      </c>
      <c r="G110" t="s">
        <v>476</v>
      </c>
      <c r="H110" t="s">
        <v>337</v>
      </c>
      <c r="I110" t="s">
        <v>339</v>
      </c>
      <c r="J110" t="s">
        <v>138</v>
      </c>
      <c r="K110" t="s">
        <v>506</v>
      </c>
      <c r="L110">
        <v>12</v>
      </c>
      <c r="M110">
        <v>1000000</v>
      </c>
      <c r="N110">
        <v>12000000</v>
      </c>
      <c r="O110">
        <v>0</v>
      </c>
      <c r="P110">
        <v>12000000</v>
      </c>
      <c r="R110">
        <v>998710</v>
      </c>
      <c r="S110">
        <v>998710</v>
      </c>
      <c r="T110">
        <v>998710</v>
      </c>
      <c r="U110">
        <v>998710</v>
      </c>
      <c r="V110">
        <v>998710</v>
      </c>
      <c r="W110">
        <v>998710</v>
      </c>
      <c r="X110">
        <v>998710</v>
      </c>
      <c r="Y110">
        <v>998710</v>
      </c>
      <c r="Z110">
        <v>998710</v>
      </c>
      <c r="AA110">
        <v>998710</v>
      </c>
      <c r="AB110">
        <v>998710</v>
      </c>
      <c r="AC110">
        <v>1014190</v>
      </c>
      <c r="AD110" t="s">
        <v>4316</v>
      </c>
      <c r="AE110" t="s">
        <v>4324</v>
      </c>
      <c r="AF110" t="s">
        <v>4325</v>
      </c>
      <c r="AG110" t="s">
        <v>4326</v>
      </c>
      <c r="AH110" t="s">
        <v>6211</v>
      </c>
      <c r="AI110" t="s">
        <v>6061</v>
      </c>
      <c r="AJ110" t="s">
        <v>6212</v>
      </c>
      <c r="AK110" t="s">
        <v>136</v>
      </c>
      <c r="AN110" t="s">
        <v>1311</v>
      </c>
      <c r="AO110" t="s">
        <v>1312</v>
      </c>
      <c r="AP110" t="s">
        <v>2026</v>
      </c>
      <c r="AQ110" t="s">
        <v>1314</v>
      </c>
      <c r="AR110" cm="1">
        <f t="array" ref="AR110">_xlfn._xlws.FILTER(RPD_Revisi[Jmlh],RPD_Revisi[MAK]=Form_Cetak_POK[[#This Row],[MAK]],0)-Form_Cetak_POK[[#This Row],[Jmlh]]</f>
        <v>0</v>
      </c>
    </row>
    <row r="111" spans="1:44" hidden="1" x14ac:dyDescent="0.3">
      <c r="A111" t="s">
        <v>26</v>
      </c>
      <c r="B111" t="s">
        <v>28</v>
      </c>
      <c r="C111" t="s">
        <v>29</v>
      </c>
      <c r="D111" t="s">
        <v>461</v>
      </c>
      <c r="E111" t="s">
        <v>118</v>
      </c>
      <c r="F111" t="s">
        <v>334</v>
      </c>
      <c r="G111" t="s">
        <v>476</v>
      </c>
      <c r="H111" t="s">
        <v>337</v>
      </c>
      <c r="I111" t="s">
        <v>339</v>
      </c>
      <c r="J111" t="s">
        <v>138</v>
      </c>
      <c r="K111" t="s">
        <v>507</v>
      </c>
      <c r="L111">
        <v>12</v>
      </c>
      <c r="M111">
        <v>1000000</v>
      </c>
      <c r="N111">
        <v>12000000</v>
      </c>
      <c r="O111">
        <v>0</v>
      </c>
      <c r="P111">
        <v>12000000</v>
      </c>
      <c r="R111">
        <v>998710</v>
      </c>
      <c r="S111">
        <v>998710</v>
      </c>
      <c r="T111">
        <v>998710</v>
      </c>
      <c r="U111">
        <v>998710</v>
      </c>
      <c r="V111">
        <v>998710</v>
      </c>
      <c r="W111">
        <v>998710</v>
      </c>
      <c r="X111">
        <v>998710</v>
      </c>
      <c r="Y111">
        <v>998710</v>
      </c>
      <c r="Z111">
        <v>998710</v>
      </c>
      <c r="AA111">
        <v>998710</v>
      </c>
      <c r="AB111">
        <v>998710</v>
      </c>
      <c r="AC111">
        <v>1014190</v>
      </c>
      <c r="AD111" t="s">
        <v>4316</v>
      </c>
      <c r="AE111" t="s">
        <v>4324</v>
      </c>
      <c r="AF111" t="s">
        <v>4328</v>
      </c>
      <c r="AG111" t="s">
        <v>4329</v>
      </c>
      <c r="AH111" t="s">
        <v>6213</v>
      </c>
      <c r="AI111" t="s">
        <v>6064</v>
      </c>
      <c r="AJ111" t="s">
        <v>6212</v>
      </c>
      <c r="AK111" t="s">
        <v>136</v>
      </c>
      <c r="AN111" t="s">
        <v>1311</v>
      </c>
      <c r="AO111" t="s">
        <v>1312</v>
      </c>
      <c r="AP111" t="s">
        <v>2026</v>
      </c>
      <c r="AQ111" t="s">
        <v>1314</v>
      </c>
      <c r="AR111" cm="1">
        <f t="array" ref="AR111">_xlfn._xlws.FILTER(RPD_Revisi[Jmlh],RPD_Revisi[MAK]=Form_Cetak_POK[[#This Row],[MAK]],0)-Form_Cetak_POK[[#This Row],[Jmlh]]</f>
        <v>0</v>
      </c>
    </row>
    <row r="112" spans="1:44" hidden="1" x14ac:dyDescent="0.3">
      <c r="A112" t="s">
        <v>26</v>
      </c>
      <c r="B112" t="s">
        <v>28</v>
      </c>
      <c r="C112" t="s">
        <v>29</v>
      </c>
      <c r="D112" t="s">
        <v>461</v>
      </c>
      <c r="E112" t="s">
        <v>118</v>
      </c>
      <c r="F112" t="s">
        <v>334</v>
      </c>
      <c r="G112" t="s">
        <v>476</v>
      </c>
      <c r="H112" t="s">
        <v>337</v>
      </c>
      <c r="I112" t="s">
        <v>339</v>
      </c>
      <c r="J112" t="s">
        <v>46</v>
      </c>
      <c r="K112" t="s">
        <v>615</v>
      </c>
      <c r="L112">
        <v>4</v>
      </c>
      <c r="M112">
        <v>1000000</v>
      </c>
      <c r="N112">
        <v>4000000</v>
      </c>
      <c r="O112">
        <v>0</v>
      </c>
      <c r="P112">
        <v>4000000</v>
      </c>
      <c r="R112">
        <v>332903</v>
      </c>
      <c r="S112">
        <v>332903</v>
      </c>
      <c r="T112">
        <v>332903</v>
      </c>
      <c r="U112">
        <v>332903</v>
      </c>
      <c r="V112">
        <v>332903</v>
      </c>
      <c r="W112">
        <v>332903</v>
      </c>
      <c r="X112">
        <v>332903</v>
      </c>
      <c r="Y112">
        <v>332903</v>
      </c>
      <c r="Z112">
        <v>332903</v>
      </c>
      <c r="AA112">
        <v>332903</v>
      </c>
      <c r="AB112">
        <v>332903</v>
      </c>
      <c r="AC112">
        <v>338067</v>
      </c>
      <c r="AD112" t="s">
        <v>4316</v>
      </c>
      <c r="AE112" t="s">
        <v>4331</v>
      </c>
      <c r="AF112" t="s">
        <v>4332</v>
      </c>
      <c r="AG112" t="s">
        <v>4333</v>
      </c>
      <c r="AH112" t="s">
        <v>6214</v>
      </c>
      <c r="AI112" t="s">
        <v>6061</v>
      </c>
      <c r="AJ112" t="s">
        <v>6212</v>
      </c>
      <c r="AK112" t="s">
        <v>136</v>
      </c>
      <c r="AN112" t="s">
        <v>1311</v>
      </c>
      <c r="AO112" t="s">
        <v>1312</v>
      </c>
      <c r="AP112" t="s">
        <v>1331</v>
      </c>
      <c r="AQ112" t="s">
        <v>1314</v>
      </c>
      <c r="AR112" cm="1">
        <f t="array" ref="AR112">_xlfn._xlws.FILTER(RPD_Revisi[Jmlh],RPD_Revisi[MAK]=Form_Cetak_POK[[#This Row],[MAK]],0)-Form_Cetak_POK[[#This Row],[Jmlh]]</f>
        <v>0</v>
      </c>
    </row>
    <row r="113" spans="1:44" hidden="1" x14ac:dyDescent="0.3">
      <c r="A113" t="s">
        <v>26</v>
      </c>
      <c r="B113" t="s">
        <v>28</v>
      </c>
      <c r="C113" t="s">
        <v>29</v>
      </c>
      <c r="D113" t="s">
        <v>461</v>
      </c>
      <c r="E113" t="s">
        <v>118</v>
      </c>
      <c r="F113" t="s">
        <v>334</v>
      </c>
      <c r="G113" t="s">
        <v>476</v>
      </c>
      <c r="H113" t="s">
        <v>337</v>
      </c>
      <c r="I113" t="s">
        <v>340</v>
      </c>
      <c r="J113" t="s">
        <v>138</v>
      </c>
      <c r="K113" t="s">
        <v>506</v>
      </c>
      <c r="L113">
        <v>12</v>
      </c>
      <c r="M113">
        <v>1000000</v>
      </c>
      <c r="N113">
        <v>12000000</v>
      </c>
      <c r="O113">
        <v>0</v>
      </c>
      <c r="P113">
        <v>12000000</v>
      </c>
      <c r="R113">
        <v>998710</v>
      </c>
      <c r="S113">
        <v>998710</v>
      </c>
      <c r="T113">
        <v>998710</v>
      </c>
      <c r="U113">
        <v>998710</v>
      </c>
      <c r="V113">
        <v>998710</v>
      </c>
      <c r="W113">
        <v>998710</v>
      </c>
      <c r="X113">
        <v>998710</v>
      </c>
      <c r="Y113">
        <v>998710</v>
      </c>
      <c r="Z113">
        <v>998710</v>
      </c>
      <c r="AA113">
        <v>998710</v>
      </c>
      <c r="AB113">
        <v>998710</v>
      </c>
      <c r="AC113">
        <v>1014190</v>
      </c>
      <c r="AD113" t="s">
        <v>4368</v>
      </c>
      <c r="AE113" t="s">
        <v>4369</v>
      </c>
      <c r="AF113" t="s">
        <v>4370</v>
      </c>
      <c r="AG113" t="s">
        <v>4371</v>
      </c>
      <c r="AH113" t="s">
        <v>6215</v>
      </c>
      <c r="AI113" t="s">
        <v>6061</v>
      </c>
      <c r="AJ113" t="s">
        <v>6216</v>
      </c>
      <c r="AK113" t="s">
        <v>136</v>
      </c>
      <c r="AN113" t="s">
        <v>1311</v>
      </c>
      <c r="AO113" t="s">
        <v>1312</v>
      </c>
      <c r="AP113" t="s">
        <v>2026</v>
      </c>
      <c r="AQ113" t="s">
        <v>1314</v>
      </c>
      <c r="AR113" cm="1">
        <f t="array" ref="AR113">_xlfn._xlws.FILTER(RPD_Revisi[Jmlh],RPD_Revisi[MAK]=Form_Cetak_POK[[#This Row],[MAK]],0)-Form_Cetak_POK[[#This Row],[Jmlh]]</f>
        <v>0</v>
      </c>
    </row>
    <row r="114" spans="1:44" hidden="1" x14ac:dyDescent="0.3">
      <c r="A114" t="s">
        <v>26</v>
      </c>
      <c r="B114" t="s">
        <v>28</v>
      </c>
      <c r="C114" t="s">
        <v>29</v>
      </c>
      <c r="D114" t="s">
        <v>461</v>
      </c>
      <c r="E114" t="s">
        <v>118</v>
      </c>
      <c r="F114" t="s">
        <v>334</v>
      </c>
      <c r="G114" t="s">
        <v>476</v>
      </c>
      <c r="H114" t="s">
        <v>337</v>
      </c>
      <c r="I114" t="s">
        <v>340</v>
      </c>
      <c r="J114" t="s">
        <v>138</v>
      </c>
      <c r="K114" t="s">
        <v>507</v>
      </c>
      <c r="L114">
        <v>12</v>
      </c>
      <c r="M114">
        <v>1000000</v>
      </c>
      <c r="N114">
        <v>12000000</v>
      </c>
      <c r="O114">
        <v>0</v>
      </c>
      <c r="P114">
        <v>12000000</v>
      </c>
      <c r="R114">
        <v>998710</v>
      </c>
      <c r="S114">
        <v>998710</v>
      </c>
      <c r="T114">
        <v>998710</v>
      </c>
      <c r="U114">
        <v>998710</v>
      </c>
      <c r="V114">
        <v>998710</v>
      </c>
      <c r="W114">
        <v>998710</v>
      </c>
      <c r="X114">
        <v>998710</v>
      </c>
      <c r="Y114">
        <v>998710</v>
      </c>
      <c r="Z114">
        <v>998710</v>
      </c>
      <c r="AA114">
        <v>998710</v>
      </c>
      <c r="AB114">
        <v>998710</v>
      </c>
      <c r="AC114">
        <v>1014190</v>
      </c>
      <c r="AD114" t="s">
        <v>4368</v>
      </c>
      <c r="AE114" t="s">
        <v>4369</v>
      </c>
      <c r="AF114" t="s">
        <v>4373</v>
      </c>
      <c r="AG114" t="s">
        <v>4374</v>
      </c>
      <c r="AH114" t="s">
        <v>6217</v>
      </c>
      <c r="AI114" t="s">
        <v>6064</v>
      </c>
      <c r="AJ114" t="s">
        <v>6216</v>
      </c>
      <c r="AK114" t="s">
        <v>136</v>
      </c>
      <c r="AN114" t="s">
        <v>1311</v>
      </c>
      <c r="AO114" t="s">
        <v>1312</v>
      </c>
      <c r="AP114" t="s">
        <v>2026</v>
      </c>
      <c r="AQ114" t="s">
        <v>1314</v>
      </c>
      <c r="AR114" cm="1">
        <f t="array" ref="AR114">_xlfn._xlws.FILTER(RPD_Revisi[Jmlh],RPD_Revisi[MAK]=Form_Cetak_POK[[#This Row],[MAK]],0)-Form_Cetak_POK[[#This Row],[Jmlh]]</f>
        <v>0</v>
      </c>
    </row>
    <row r="115" spans="1:44" hidden="1" x14ac:dyDescent="0.3">
      <c r="A115" t="s">
        <v>26</v>
      </c>
      <c r="B115" t="s">
        <v>28</v>
      </c>
      <c r="C115" t="s">
        <v>29</v>
      </c>
      <c r="D115" t="s">
        <v>461</v>
      </c>
      <c r="E115" t="s">
        <v>118</v>
      </c>
      <c r="F115" t="s">
        <v>334</v>
      </c>
      <c r="G115" t="s">
        <v>476</v>
      </c>
      <c r="H115" t="s">
        <v>337</v>
      </c>
      <c r="I115" t="s">
        <v>340</v>
      </c>
      <c r="J115" t="s">
        <v>46</v>
      </c>
      <c r="K115" t="s">
        <v>615</v>
      </c>
      <c r="L115">
        <v>4</v>
      </c>
      <c r="M115">
        <v>1000000</v>
      </c>
      <c r="N115">
        <v>4000000</v>
      </c>
      <c r="O115">
        <v>0</v>
      </c>
      <c r="P115">
        <v>4000000</v>
      </c>
      <c r="R115">
        <v>332903</v>
      </c>
      <c r="S115">
        <v>332903</v>
      </c>
      <c r="T115">
        <v>332903</v>
      </c>
      <c r="U115">
        <v>332903</v>
      </c>
      <c r="V115">
        <v>332903</v>
      </c>
      <c r="W115">
        <v>332903</v>
      </c>
      <c r="X115">
        <v>332903</v>
      </c>
      <c r="Y115">
        <v>332903</v>
      </c>
      <c r="Z115">
        <v>332903</v>
      </c>
      <c r="AA115">
        <v>332903</v>
      </c>
      <c r="AB115">
        <v>332903</v>
      </c>
      <c r="AC115">
        <v>338067</v>
      </c>
      <c r="AD115" t="s">
        <v>4368</v>
      </c>
      <c r="AE115" t="s">
        <v>4376</v>
      </c>
      <c r="AF115" t="s">
        <v>4377</v>
      </c>
      <c r="AG115" t="s">
        <v>4378</v>
      </c>
      <c r="AH115" t="s">
        <v>6218</v>
      </c>
      <c r="AI115" t="s">
        <v>6061</v>
      </c>
      <c r="AJ115" t="s">
        <v>6216</v>
      </c>
      <c r="AK115" t="s">
        <v>136</v>
      </c>
      <c r="AN115" t="s">
        <v>1311</v>
      </c>
      <c r="AO115" t="s">
        <v>1312</v>
      </c>
      <c r="AP115" t="s">
        <v>1331</v>
      </c>
      <c r="AQ115" t="s">
        <v>1314</v>
      </c>
      <c r="AR115" cm="1">
        <f t="array" ref="AR115">_xlfn._xlws.FILTER(RPD_Revisi[Jmlh],RPD_Revisi[MAK]=Form_Cetak_POK[[#This Row],[MAK]],0)-Form_Cetak_POK[[#This Row],[Jmlh]]</f>
        <v>0</v>
      </c>
    </row>
    <row r="116" spans="1:44" hidden="1" x14ac:dyDescent="0.3">
      <c r="A116" t="s">
        <v>26</v>
      </c>
      <c r="B116" t="s">
        <v>28</v>
      </c>
      <c r="C116" t="s">
        <v>29</v>
      </c>
      <c r="D116" t="s">
        <v>461</v>
      </c>
      <c r="E116" t="s">
        <v>118</v>
      </c>
      <c r="F116" t="s">
        <v>334</v>
      </c>
      <c r="G116" t="s">
        <v>476</v>
      </c>
      <c r="H116" t="s">
        <v>337</v>
      </c>
      <c r="I116" t="s">
        <v>341</v>
      </c>
      <c r="J116" t="s">
        <v>138</v>
      </c>
      <c r="K116" t="s">
        <v>506</v>
      </c>
      <c r="L116">
        <v>12</v>
      </c>
      <c r="M116">
        <v>1000000</v>
      </c>
      <c r="N116">
        <v>12000000</v>
      </c>
      <c r="O116">
        <v>0</v>
      </c>
      <c r="P116">
        <v>12000000</v>
      </c>
      <c r="R116">
        <v>998710</v>
      </c>
      <c r="S116">
        <v>998710</v>
      </c>
      <c r="T116">
        <v>998710</v>
      </c>
      <c r="U116">
        <v>998710</v>
      </c>
      <c r="V116">
        <v>998710</v>
      </c>
      <c r="W116">
        <v>998710</v>
      </c>
      <c r="X116">
        <v>998710</v>
      </c>
      <c r="Y116">
        <v>998710</v>
      </c>
      <c r="Z116">
        <v>998710</v>
      </c>
      <c r="AA116">
        <v>998710</v>
      </c>
      <c r="AB116">
        <v>998710</v>
      </c>
      <c r="AC116">
        <v>1014190</v>
      </c>
      <c r="AD116" t="s">
        <v>4401</v>
      </c>
      <c r="AE116" t="s">
        <v>4446</v>
      </c>
      <c r="AF116" t="s">
        <v>4447</v>
      </c>
      <c r="AG116" t="s">
        <v>4448</v>
      </c>
      <c r="AH116" t="s">
        <v>6219</v>
      </c>
      <c r="AI116" t="s">
        <v>6061</v>
      </c>
      <c r="AJ116" t="s">
        <v>6220</v>
      </c>
      <c r="AK116" t="s">
        <v>136</v>
      </c>
      <c r="AN116" t="s">
        <v>1311</v>
      </c>
      <c r="AO116" t="s">
        <v>1312</v>
      </c>
      <c r="AP116" t="s">
        <v>2026</v>
      </c>
      <c r="AQ116" t="s">
        <v>1314</v>
      </c>
      <c r="AR116" cm="1">
        <f t="array" ref="AR116">_xlfn._xlws.FILTER(RPD_Revisi[Jmlh],RPD_Revisi[MAK]=Form_Cetak_POK[[#This Row],[MAK]],0)-Form_Cetak_POK[[#This Row],[Jmlh]]</f>
        <v>0</v>
      </c>
    </row>
    <row r="117" spans="1:44" hidden="1" x14ac:dyDescent="0.3">
      <c r="A117" t="s">
        <v>26</v>
      </c>
      <c r="B117" t="s">
        <v>28</v>
      </c>
      <c r="C117" t="s">
        <v>29</v>
      </c>
      <c r="D117" t="s">
        <v>461</v>
      </c>
      <c r="E117" t="s">
        <v>118</v>
      </c>
      <c r="F117" t="s">
        <v>334</v>
      </c>
      <c r="G117" t="s">
        <v>476</v>
      </c>
      <c r="H117" t="s">
        <v>337</v>
      </c>
      <c r="I117" t="s">
        <v>341</v>
      </c>
      <c r="J117" t="s">
        <v>138</v>
      </c>
      <c r="K117" t="s">
        <v>507</v>
      </c>
      <c r="L117">
        <v>12</v>
      </c>
      <c r="M117">
        <v>1000000</v>
      </c>
      <c r="N117">
        <v>12000000</v>
      </c>
      <c r="O117">
        <v>0</v>
      </c>
      <c r="P117">
        <v>12000000</v>
      </c>
      <c r="R117">
        <v>998710</v>
      </c>
      <c r="S117">
        <v>998710</v>
      </c>
      <c r="T117">
        <v>998710</v>
      </c>
      <c r="U117">
        <v>998710</v>
      </c>
      <c r="V117">
        <v>998710</v>
      </c>
      <c r="W117">
        <v>998710</v>
      </c>
      <c r="X117">
        <v>998710</v>
      </c>
      <c r="Y117">
        <v>998710</v>
      </c>
      <c r="Z117">
        <v>998710</v>
      </c>
      <c r="AA117">
        <v>998710</v>
      </c>
      <c r="AB117">
        <v>998710</v>
      </c>
      <c r="AC117">
        <v>1014190</v>
      </c>
      <c r="AD117" t="s">
        <v>4401</v>
      </c>
      <c r="AE117" t="s">
        <v>4446</v>
      </c>
      <c r="AF117" t="s">
        <v>4450</v>
      </c>
      <c r="AG117" t="s">
        <v>4451</v>
      </c>
      <c r="AH117" t="s">
        <v>6221</v>
      </c>
      <c r="AI117" t="s">
        <v>6064</v>
      </c>
      <c r="AJ117" t="s">
        <v>6220</v>
      </c>
      <c r="AK117" t="s">
        <v>136</v>
      </c>
      <c r="AN117" t="s">
        <v>1311</v>
      </c>
      <c r="AO117" t="s">
        <v>1312</v>
      </c>
      <c r="AP117" t="s">
        <v>2026</v>
      </c>
      <c r="AQ117" t="s">
        <v>1314</v>
      </c>
      <c r="AR117" cm="1">
        <f t="array" ref="AR117">_xlfn._xlws.FILTER(RPD_Revisi[Jmlh],RPD_Revisi[MAK]=Form_Cetak_POK[[#This Row],[MAK]],0)-Form_Cetak_POK[[#This Row],[Jmlh]]</f>
        <v>0</v>
      </c>
    </row>
    <row r="118" spans="1:44" hidden="1" x14ac:dyDescent="0.3">
      <c r="A118" t="s">
        <v>26</v>
      </c>
      <c r="B118" t="s">
        <v>28</v>
      </c>
      <c r="C118" t="s">
        <v>29</v>
      </c>
      <c r="D118" t="s">
        <v>461</v>
      </c>
      <c r="E118" t="s">
        <v>118</v>
      </c>
      <c r="F118" t="s">
        <v>334</v>
      </c>
      <c r="G118" t="s">
        <v>476</v>
      </c>
      <c r="H118" t="s">
        <v>337</v>
      </c>
      <c r="I118" t="s">
        <v>341</v>
      </c>
      <c r="J118" t="s">
        <v>46</v>
      </c>
      <c r="K118" t="s">
        <v>661</v>
      </c>
      <c r="L118">
        <v>8</v>
      </c>
      <c r="M118">
        <v>1000000</v>
      </c>
      <c r="N118">
        <v>8000000</v>
      </c>
      <c r="O118">
        <v>0</v>
      </c>
      <c r="P118">
        <v>8000000</v>
      </c>
      <c r="R118">
        <v>665806</v>
      </c>
      <c r="S118">
        <v>665806</v>
      </c>
      <c r="T118">
        <v>665806</v>
      </c>
      <c r="U118">
        <v>665806</v>
      </c>
      <c r="V118">
        <v>665806</v>
      </c>
      <c r="W118">
        <v>665806</v>
      </c>
      <c r="X118">
        <v>665806</v>
      </c>
      <c r="Y118">
        <v>665806</v>
      </c>
      <c r="Z118">
        <v>665806</v>
      </c>
      <c r="AA118">
        <v>665806</v>
      </c>
      <c r="AB118">
        <v>665806</v>
      </c>
      <c r="AC118">
        <v>676134</v>
      </c>
      <c r="AD118" t="s">
        <v>4401</v>
      </c>
      <c r="AE118" t="s">
        <v>4453</v>
      </c>
      <c r="AF118" t="s">
        <v>4457</v>
      </c>
      <c r="AG118" t="s">
        <v>4458</v>
      </c>
      <c r="AH118" t="s">
        <v>6222</v>
      </c>
      <c r="AI118" t="s">
        <v>6064</v>
      </c>
      <c r="AJ118" t="s">
        <v>6220</v>
      </c>
      <c r="AK118" t="s">
        <v>136</v>
      </c>
      <c r="AN118" t="s">
        <v>1311</v>
      </c>
      <c r="AO118" t="s">
        <v>1312</v>
      </c>
      <c r="AP118" t="s">
        <v>1331</v>
      </c>
      <c r="AQ118" t="s">
        <v>1314</v>
      </c>
      <c r="AR118" cm="1">
        <f t="array" ref="AR118">_xlfn._xlws.FILTER(RPD_Revisi[Jmlh],RPD_Revisi[MAK]=Form_Cetak_POK[[#This Row],[MAK]],0)-Form_Cetak_POK[[#This Row],[Jmlh]]</f>
        <v>0</v>
      </c>
    </row>
    <row r="119" spans="1:44" hidden="1" x14ac:dyDescent="0.3">
      <c r="A119" t="s">
        <v>26</v>
      </c>
      <c r="B119" t="s">
        <v>28</v>
      </c>
      <c r="C119" t="s">
        <v>29</v>
      </c>
      <c r="D119" t="s">
        <v>461</v>
      </c>
      <c r="E119" t="s">
        <v>118</v>
      </c>
      <c r="F119" t="s">
        <v>334</v>
      </c>
      <c r="G119" t="s">
        <v>476</v>
      </c>
      <c r="H119" t="s">
        <v>342</v>
      </c>
      <c r="I119" t="s">
        <v>343</v>
      </c>
      <c r="J119" t="s">
        <v>43</v>
      </c>
      <c r="K119" t="s">
        <v>506</v>
      </c>
      <c r="L119">
        <v>3</v>
      </c>
      <c r="M119">
        <v>1000000</v>
      </c>
      <c r="N119">
        <v>3000000</v>
      </c>
      <c r="O119">
        <v>0</v>
      </c>
      <c r="P119">
        <v>3000000</v>
      </c>
      <c r="R119">
        <v>250000</v>
      </c>
      <c r="S119">
        <v>250000</v>
      </c>
      <c r="T119">
        <v>250000</v>
      </c>
      <c r="U119">
        <v>250000</v>
      </c>
      <c r="V119">
        <v>250000</v>
      </c>
      <c r="W119">
        <v>250000</v>
      </c>
      <c r="X119">
        <v>250000</v>
      </c>
      <c r="Y119">
        <v>250000</v>
      </c>
      <c r="Z119">
        <v>250000</v>
      </c>
      <c r="AA119">
        <v>250000</v>
      </c>
      <c r="AB119">
        <v>250000</v>
      </c>
      <c r="AC119">
        <v>250000</v>
      </c>
      <c r="AD119" t="s">
        <v>4488</v>
      </c>
      <c r="AE119" t="s">
        <v>4489</v>
      </c>
      <c r="AF119" t="s">
        <v>4490</v>
      </c>
      <c r="AG119" t="s">
        <v>4491</v>
      </c>
      <c r="AH119" t="s">
        <v>6223</v>
      </c>
      <c r="AI119" t="s">
        <v>6061</v>
      </c>
      <c r="AJ119" t="s">
        <v>6224</v>
      </c>
      <c r="AK119" t="s">
        <v>44</v>
      </c>
      <c r="AN119" t="s">
        <v>1311</v>
      </c>
      <c r="AO119" t="s">
        <v>1312</v>
      </c>
      <c r="AP119" t="s">
        <v>1313</v>
      </c>
      <c r="AQ119" t="s">
        <v>1314</v>
      </c>
      <c r="AR119" cm="1">
        <f t="array" ref="AR119">_xlfn._xlws.FILTER(RPD_Revisi[Jmlh],RPD_Revisi[MAK]=Form_Cetak_POK[[#This Row],[MAK]],0)-Form_Cetak_POK[[#This Row],[Jmlh]]</f>
        <v>0</v>
      </c>
    </row>
    <row r="120" spans="1:44" hidden="1" x14ac:dyDescent="0.3">
      <c r="A120" t="s">
        <v>26</v>
      </c>
      <c r="B120" t="s">
        <v>28</v>
      </c>
      <c r="C120" t="s">
        <v>29</v>
      </c>
      <c r="D120" t="s">
        <v>461</v>
      </c>
      <c r="E120" t="s">
        <v>118</v>
      </c>
      <c r="F120" t="s">
        <v>334</v>
      </c>
      <c r="G120" t="s">
        <v>476</v>
      </c>
      <c r="H120" t="s">
        <v>342</v>
      </c>
      <c r="I120" t="s">
        <v>343</v>
      </c>
      <c r="J120" t="s">
        <v>43</v>
      </c>
      <c r="K120" t="s">
        <v>507</v>
      </c>
      <c r="L120">
        <v>3</v>
      </c>
      <c r="M120">
        <v>1000000</v>
      </c>
      <c r="N120">
        <v>3000000</v>
      </c>
      <c r="O120">
        <v>0</v>
      </c>
      <c r="P120">
        <v>3000000</v>
      </c>
      <c r="R120">
        <v>250000</v>
      </c>
      <c r="S120">
        <v>250000</v>
      </c>
      <c r="T120">
        <v>250000</v>
      </c>
      <c r="U120">
        <v>250000</v>
      </c>
      <c r="V120">
        <v>250000</v>
      </c>
      <c r="W120">
        <v>250000</v>
      </c>
      <c r="X120">
        <v>250000</v>
      </c>
      <c r="Y120">
        <v>250000</v>
      </c>
      <c r="Z120">
        <v>250000</v>
      </c>
      <c r="AA120">
        <v>250000</v>
      </c>
      <c r="AB120">
        <v>250000</v>
      </c>
      <c r="AC120">
        <v>250000</v>
      </c>
      <c r="AD120" t="s">
        <v>4488</v>
      </c>
      <c r="AE120" t="s">
        <v>4489</v>
      </c>
      <c r="AF120" t="s">
        <v>4493</v>
      </c>
      <c r="AG120" t="s">
        <v>4494</v>
      </c>
      <c r="AH120" t="s">
        <v>6225</v>
      </c>
      <c r="AI120" t="s">
        <v>6064</v>
      </c>
      <c r="AJ120" t="s">
        <v>6224</v>
      </c>
      <c r="AK120" t="s">
        <v>44</v>
      </c>
      <c r="AN120" t="s">
        <v>1311</v>
      </c>
      <c r="AO120" t="s">
        <v>1312</v>
      </c>
      <c r="AP120" t="s">
        <v>1313</v>
      </c>
      <c r="AQ120" t="s">
        <v>1314</v>
      </c>
      <c r="AR120" cm="1">
        <f t="array" ref="AR120">_xlfn._xlws.FILTER(RPD_Revisi[Jmlh],RPD_Revisi[MAK]=Form_Cetak_POK[[#This Row],[MAK]],0)-Form_Cetak_POK[[#This Row],[Jmlh]]</f>
        <v>0</v>
      </c>
    </row>
    <row r="121" spans="1:44" hidden="1" x14ac:dyDescent="0.3">
      <c r="A121" t="s">
        <v>26</v>
      </c>
      <c r="B121" t="s">
        <v>28</v>
      </c>
      <c r="C121" t="s">
        <v>29</v>
      </c>
      <c r="D121" t="s">
        <v>461</v>
      </c>
      <c r="E121" t="s">
        <v>118</v>
      </c>
      <c r="F121" t="s">
        <v>334</v>
      </c>
      <c r="G121" t="s">
        <v>476</v>
      </c>
      <c r="H121" t="s">
        <v>342</v>
      </c>
      <c r="I121" t="s">
        <v>344</v>
      </c>
      <c r="J121" t="s">
        <v>43</v>
      </c>
      <c r="K121" t="s">
        <v>506</v>
      </c>
      <c r="L121">
        <v>3</v>
      </c>
      <c r="M121">
        <v>1000000</v>
      </c>
      <c r="N121">
        <v>3000000</v>
      </c>
      <c r="O121">
        <v>0</v>
      </c>
      <c r="P121">
        <v>3000000</v>
      </c>
      <c r="R121">
        <v>250000</v>
      </c>
      <c r="S121">
        <v>250000</v>
      </c>
      <c r="T121">
        <v>250000</v>
      </c>
      <c r="U121">
        <v>250000</v>
      </c>
      <c r="V121">
        <v>250000</v>
      </c>
      <c r="W121">
        <v>250000</v>
      </c>
      <c r="X121">
        <v>250000</v>
      </c>
      <c r="Y121">
        <v>250000</v>
      </c>
      <c r="Z121">
        <v>250000</v>
      </c>
      <c r="AA121">
        <v>250000</v>
      </c>
      <c r="AB121">
        <v>250000</v>
      </c>
      <c r="AC121">
        <v>250000</v>
      </c>
      <c r="AD121" t="s">
        <v>4506</v>
      </c>
      <c r="AE121" t="s">
        <v>4507</v>
      </c>
      <c r="AF121" t="s">
        <v>4508</v>
      </c>
      <c r="AG121" t="s">
        <v>4509</v>
      </c>
      <c r="AH121" t="s">
        <v>6226</v>
      </c>
      <c r="AI121" t="s">
        <v>6061</v>
      </c>
      <c r="AJ121" t="s">
        <v>6227</v>
      </c>
      <c r="AK121" t="s">
        <v>44</v>
      </c>
      <c r="AN121" t="s">
        <v>1311</v>
      </c>
      <c r="AO121" t="s">
        <v>1312</v>
      </c>
      <c r="AP121" t="s">
        <v>1313</v>
      </c>
      <c r="AQ121" t="s">
        <v>1314</v>
      </c>
      <c r="AR121" cm="1">
        <f t="array" ref="AR121">_xlfn._xlws.FILTER(RPD_Revisi[Jmlh],RPD_Revisi[MAK]=Form_Cetak_POK[[#This Row],[MAK]],0)-Form_Cetak_POK[[#This Row],[Jmlh]]</f>
        <v>0</v>
      </c>
    </row>
    <row r="122" spans="1:44" hidden="1" x14ac:dyDescent="0.3">
      <c r="A122" t="s">
        <v>26</v>
      </c>
      <c r="B122" t="s">
        <v>28</v>
      </c>
      <c r="C122" t="s">
        <v>29</v>
      </c>
      <c r="D122" t="s">
        <v>461</v>
      </c>
      <c r="E122" t="s">
        <v>118</v>
      </c>
      <c r="F122" t="s">
        <v>334</v>
      </c>
      <c r="G122" t="s">
        <v>476</v>
      </c>
      <c r="H122" t="s">
        <v>342</v>
      </c>
      <c r="I122" t="s">
        <v>344</v>
      </c>
      <c r="J122" t="s">
        <v>43</v>
      </c>
      <c r="K122" t="s">
        <v>507</v>
      </c>
      <c r="L122">
        <v>3</v>
      </c>
      <c r="M122">
        <v>1000000</v>
      </c>
      <c r="N122">
        <v>3000000</v>
      </c>
      <c r="O122">
        <v>0</v>
      </c>
      <c r="P122">
        <v>3000000</v>
      </c>
      <c r="R122">
        <v>250000</v>
      </c>
      <c r="S122">
        <v>250000</v>
      </c>
      <c r="T122">
        <v>250000</v>
      </c>
      <c r="U122">
        <v>250000</v>
      </c>
      <c r="V122">
        <v>250000</v>
      </c>
      <c r="W122">
        <v>250000</v>
      </c>
      <c r="X122">
        <v>250000</v>
      </c>
      <c r="Y122">
        <v>250000</v>
      </c>
      <c r="Z122">
        <v>250000</v>
      </c>
      <c r="AA122">
        <v>250000</v>
      </c>
      <c r="AB122">
        <v>250000</v>
      </c>
      <c r="AC122">
        <v>250000</v>
      </c>
      <c r="AD122" t="s">
        <v>4506</v>
      </c>
      <c r="AE122" t="s">
        <v>4507</v>
      </c>
      <c r="AF122" t="s">
        <v>4511</v>
      </c>
      <c r="AG122" t="s">
        <v>4512</v>
      </c>
      <c r="AH122" t="s">
        <v>6228</v>
      </c>
      <c r="AI122" t="s">
        <v>6064</v>
      </c>
      <c r="AJ122" t="s">
        <v>6227</v>
      </c>
      <c r="AK122" t="s">
        <v>44</v>
      </c>
      <c r="AN122" t="s">
        <v>1311</v>
      </c>
      <c r="AO122" t="s">
        <v>1312</v>
      </c>
      <c r="AP122" t="s">
        <v>1313</v>
      </c>
      <c r="AQ122" t="s">
        <v>1314</v>
      </c>
      <c r="AR122" cm="1">
        <f t="array" ref="AR122">_xlfn._xlws.FILTER(RPD_Revisi[Jmlh],RPD_Revisi[MAK]=Form_Cetak_POK[[#This Row],[MAK]],0)-Form_Cetak_POK[[#This Row],[Jmlh]]</f>
        <v>0</v>
      </c>
    </row>
    <row r="123" spans="1:44" hidden="1" x14ac:dyDescent="0.3">
      <c r="A123" t="s">
        <v>26</v>
      </c>
      <c r="B123" t="s">
        <v>28</v>
      </c>
      <c r="C123" t="s">
        <v>29</v>
      </c>
      <c r="D123" t="s">
        <v>461</v>
      </c>
      <c r="E123" t="s">
        <v>118</v>
      </c>
      <c r="F123" t="s">
        <v>334</v>
      </c>
      <c r="G123" t="s">
        <v>476</v>
      </c>
      <c r="H123" t="s">
        <v>342</v>
      </c>
      <c r="I123" t="s">
        <v>345</v>
      </c>
      <c r="J123" t="s">
        <v>43</v>
      </c>
      <c r="K123" t="s">
        <v>506</v>
      </c>
      <c r="L123">
        <v>2</v>
      </c>
      <c r="M123">
        <v>1000000</v>
      </c>
      <c r="N123">
        <v>2000000</v>
      </c>
      <c r="O123">
        <v>0</v>
      </c>
      <c r="P123">
        <v>2000000</v>
      </c>
      <c r="R123">
        <v>166000</v>
      </c>
      <c r="S123">
        <v>166000</v>
      </c>
      <c r="T123">
        <v>166000</v>
      </c>
      <c r="U123">
        <v>166000</v>
      </c>
      <c r="V123">
        <v>166000</v>
      </c>
      <c r="W123">
        <v>166000</v>
      </c>
      <c r="X123">
        <v>166000</v>
      </c>
      <c r="Y123">
        <v>166000</v>
      </c>
      <c r="Z123">
        <v>166000</v>
      </c>
      <c r="AA123">
        <v>166000</v>
      </c>
      <c r="AB123">
        <v>166000</v>
      </c>
      <c r="AC123">
        <v>174000</v>
      </c>
      <c r="AD123" t="s">
        <v>4528</v>
      </c>
      <c r="AE123" t="s">
        <v>4529</v>
      </c>
      <c r="AF123" t="s">
        <v>4530</v>
      </c>
      <c r="AG123" t="s">
        <v>4531</v>
      </c>
      <c r="AH123" t="s">
        <v>6229</v>
      </c>
      <c r="AI123" t="s">
        <v>6061</v>
      </c>
      <c r="AJ123" t="s">
        <v>6230</v>
      </c>
      <c r="AK123" t="s">
        <v>44</v>
      </c>
      <c r="AN123" t="s">
        <v>1311</v>
      </c>
      <c r="AO123" t="s">
        <v>1312</v>
      </c>
      <c r="AP123" t="s">
        <v>1313</v>
      </c>
      <c r="AQ123" t="s">
        <v>1314</v>
      </c>
      <c r="AR123" cm="1">
        <f t="array" ref="AR123">_xlfn._xlws.FILTER(RPD_Revisi[Jmlh],RPD_Revisi[MAK]=Form_Cetak_POK[[#This Row],[MAK]],0)-Form_Cetak_POK[[#This Row],[Jmlh]]</f>
        <v>0</v>
      </c>
    </row>
    <row r="124" spans="1:44" hidden="1" x14ac:dyDescent="0.3">
      <c r="A124" t="s">
        <v>26</v>
      </c>
      <c r="B124" t="s">
        <v>28</v>
      </c>
      <c r="C124" t="s">
        <v>29</v>
      </c>
      <c r="D124" t="s">
        <v>461</v>
      </c>
      <c r="E124" t="s">
        <v>118</v>
      </c>
      <c r="F124" t="s">
        <v>334</v>
      </c>
      <c r="G124" t="s">
        <v>476</v>
      </c>
      <c r="H124" t="s">
        <v>342</v>
      </c>
      <c r="I124" t="s">
        <v>345</v>
      </c>
      <c r="J124" t="s">
        <v>43</v>
      </c>
      <c r="K124" t="s">
        <v>507</v>
      </c>
      <c r="L124">
        <v>2</v>
      </c>
      <c r="M124">
        <v>1000000</v>
      </c>
      <c r="N124">
        <v>2000000</v>
      </c>
      <c r="O124">
        <v>0</v>
      </c>
      <c r="P124">
        <v>2000000</v>
      </c>
      <c r="R124">
        <v>166000</v>
      </c>
      <c r="S124">
        <v>166000</v>
      </c>
      <c r="T124">
        <v>166000</v>
      </c>
      <c r="U124">
        <v>166000</v>
      </c>
      <c r="V124">
        <v>166000</v>
      </c>
      <c r="W124">
        <v>166000</v>
      </c>
      <c r="X124">
        <v>166000</v>
      </c>
      <c r="Y124">
        <v>166000</v>
      </c>
      <c r="Z124">
        <v>166000</v>
      </c>
      <c r="AA124">
        <v>166000</v>
      </c>
      <c r="AB124">
        <v>166000</v>
      </c>
      <c r="AC124">
        <v>174000</v>
      </c>
      <c r="AD124" t="s">
        <v>4528</v>
      </c>
      <c r="AE124" t="s">
        <v>4529</v>
      </c>
      <c r="AF124" t="s">
        <v>4533</v>
      </c>
      <c r="AG124" t="s">
        <v>4534</v>
      </c>
      <c r="AH124" t="s">
        <v>6231</v>
      </c>
      <c r="AI124" t="s">
        <v>6064</v>
      </c>
      <c r="AJ124" t="s">
        <v>6230</v>
      </c>
      <c r="AK124" t="s">
        <v>44</v>
      </c>
      <c r="AN124" t="s">
        <v>1311</v>
      </c>
      <c r="AO124" t="s">
        <v>1312</v>
      </c>
      <c r="AP124" t="s">
        <v>1313</v>
      </c>
      <c r="AQ124" t="s">
        <v>1314</v>
      </c>
      <c r="AR124" cm="1">
        <f t="array" ref="AR124">_xlfn._xlws.FILTER(RPD_Revisi[Jmlh],RPD_Revisi[MAK]=Form_Cetak_POK[[#This Row],[MAK]],0)-Form_Cetak_POK[[#This Row],[Jmlh]]</f>
        <v>0</v>
      </c>
    </row>
    <row r="125" spans="1:44" hidden="1" x14ac:dyDescent="0.3">
      <c r="A125" t="s">
        <v>26</v>
      </c>
      <c r="B125" t="s">
        <v>28</v>
      </c>
      <c r="C125" t="s">
        <v>29</v>
      </c>
      <c r="D125" t="s">
        <v>461</v>
      </c>
      <c r="E125" t="s">
        <v>118</v>
      </c>
      <c r="F125" t="s">
        <v>334</v>
      </c>
      <c r="G125" t="s">
        <v>476</v>
      </c>
      <c r="H125" t="s">
        <v>342</v>
      </c>
      <c r="I125" t="s">
        <v>345</v>
      </c>
      <c r="J125" t="s">
        <v>46</v>
      </c>
      <c r="K125" t="s">
        <v>1108</v>
      </c>
      <c r="L125">
        <v>8</v>
      </c>
      <c r="M125">
        <v>1000000</v>
      </c>
      <c r="N125">
        <v>8000000</v>
      </c>
      <c r="O125">
        <v>0</v>
      </c>
      <c r="P125">
        <v>8000000</v>
      </c>
      <c r="R125">
        <v>666000</v>
      </c>
      <c r="S125">
        <v>666000</v>
      </c>
      <c r="T125">
        <v>666000</v>
      </c>
      <c r="U125">
        <v>666000</v>
      </c>
      <c r="V125">
        <v>666000</v>
      </c>
      <c r="W125">
        <v>666000</v>
      </c>
      <c r="X125">
        <v>666000</v>
      </c>
      <c r="Y125">
        <v>666000</v>
      </c>
      <c r="Z125">
        <v>666000</v>
      </c>
      <c r="AA125">
        <v>666000</v>
      </c>
      <c r="AB125">
        <v>666000</v>
      </c>
      <c r="AC125">
        <v>674000</v>
      </c>
      <c r="AD125" t="s">
        <v>4528</v>
      </c>
      <c r="AE125" t="s">
        <v>4548</v>
      </c>
      <c r="AF125" t="s">
        <v>4552</v>
      </c>
      <c r="AG125" t="s">
        <v>4553</v>
      </c>
      <c r="AH125" t="s">
        <v>6232</v>
      </c>
      <c r="AI125" t="s">
        <v>6064</v>
      </c>
      <c r="AJ125" t="s">
        <v>6230</v>
      </c>
      <c r="AK125" t="s">
        <v>44</v>
      </c>
      <c r="AN125" t="s">
        <v>1311</v>
      </c>
      <c r="AO125" t="s">
        <v>1312</v>
      </c>
      <c r="AP125" t="s">
        <v>1331</v>
      </c>
      <c r="AQ125" t="s">
        <v>1314</v>
      </c>
      <c r="AR125" cm="1">
        <f t="array" ref="AR125">_xlfn._xlws.FILTER(RPD_Revisi[Jmlh],RPD_Revisi[MAK]=Form_Cetak_POK[[#This Row],[MAK]],0)-Form_Cetak_POK[[#This Row],[Jmlh]]</f>
        <v>0</v>
      </c>
    </row>
    <row r="126" spans="1:44" hidden="1" x14ac:dyDescent="0.3">
      <c r="A126" t="s">
        <v>26</v>
      </c>
      <c r="B126" t="s">
        <v>28</v>
      </c>
      <c r="C126" t="s">
        <v>29</v>
      </c>
      <c r="D126" t="s">
        <v>461</v>
      </c>
      <c r="E126" t="s">
        <v>118</v>
      </c>
      <c r="F126" t="s">
        <v>334</v>
      </c>
      <c r="G126" t="s">
        <v>476</v>
      </c>
      <c r="H126" t="s">
        <v>342</v>
      </c>
      <c r="I126" t="s">
        <v>346</v>
      </c>
      <c r="J126" t="s">
        <v>43</v>
      </c>
      <c r="K126" t="s">
        <v>506</v>
      </c>
      <c r="L126">
        <v>4</v>
      </c>
      <c r="M126">
        <v>1000000</v>
      </c>
      <c r="N126">
        <v>4000000</v>
      </c>
      <c r="O126">
        <v>0</v>
      </c>
      <c r="P126">
        <v>4000000</v>
      </c>
      <c r="R126">
        <v>333000</v>
      </c>
      <c r="S126">
        <v>333000</v>
      </c>
      <c r="T126">
        <v>333000</v>
      </c>
      <c r="U126">
        <v>333000</v>
      </c>
      <c r="V126">
        <v>333000</v>
      </c>
      <c r="W126">
        <v>333000</v>
      </c>
      <c r="X126">
        <v>333000</v>
      </c>
      <c r="Y126">
        <v>333000</v>
      </c>
      <c r="Z126">
        <v>333000</v>
      </c>
      <c r="AA126">
        <v>333000</v>
      </c>
      <c r="AB126">
        <v>333000</v>
      </c>
      <c r="AC126">
        <v>337000</v>
      </c>
      <c r="AD126" t="s">
        <v>4569</v>
      </c>
      <c r="AE126" t="s">
        <v>4570</v>
      </c>
      <c r="AF126" t="s">
        <v>4571</v>
      </c>
      <c r="AG126" t="s">
        <v>4572</v>
      </c>
      <c r="AH126" t="s">
        <v>6233</v>
      </c>
      <c r="AI126" t="s">
        <v>6061</v>
      </c>
      <c r="AJ126" t="s">
        <v>6234</v>
      </c>
      <c r="AK126" t="s">
        <v>44</v>
      </c>
      <c r="AN126" t="s">
        <v>1311</v>
      </c>
      <c r="AO126" t="s">
        <v>1312</v>
      </c>
      <c r="AP126" t="s">
        <v>1313</v>
      </c>
      <c r="AQ126" t="s">
        <v>1314</v>
      </c>
      <c r="AR126" cm="1">
        <f t="array" ref="AR126">_xlfn._xlws.FILTER(RPD_Revisi[Jmlh],RPD_Revisi[MAK]=Form_Cetak_POK[[#This Row],[MAK]],0)-Form_Cetak_POK[[#This Row],[Jmlh]]</f>
        <v>0</v>
      </c>
    </row>
    <row r="127" spans="1:44" hidden="1" x14ac:dyDescent="0.3">
      <c r="A127" t="s">
        <v>26</v>
      </c>
      <c r="B127" t="s">
        <v>28</v>
      </c>
      <c r="C127" t="s">
        <v>29</v>
      </c>
      <c r="D127" t="s">
        <v>461</v>
      </c>
      <c r="E127" t="s">
        <v>118</v>
      </c>
      <c r="F127" t="s">
        <v>334</v>
      </c>
      <c r="G127" t="s">
        <v>476</v>
      </c>
      <c r="H127" t="s">
        <v>342</v>
      </c>
      <c r="I127" t="s">
        <v>346</v>
      </c>
      <c r="J127" t="s">
        <v>43</v>
      </c>
      <c r="K127" t="s">
        <v>507</v>
      </c>
      <c r="L127">
        <v>4</v>
      </c>
      <c r="M127">
        <v>1000000</v>
      </c>
      <c r="N127">
        <v>4000000</v>
      </c>
      <c r="O127">
        <v>0</v>
      </c>
      <c r="P127">
        <v>4000000</v>
      </c>
      <c r="R127">
        <v>333000</v>
      </c>
      <c r="S127">
        <v>333000</v>
      </c>
      <c r="T127">
        <v>333000</v>
      </c>
      <c r="U127">
        <v>333000</v>
      </c>
      <c r="V127">
        <v>333000</v>
      </c>
      <c r="W127">
        <v>333000</v>
      </c>
      <c r="X127">
        <v>333000</v>
      </c>
      <c r="Y127">
        <v>333000</v>
      </c>
      <c r="Z127">
        <v>333000</v>
      </c>
      <c r="AA127">
        <v>333000</v>
      </c>
      <c r="AB127">
        <v>333000</v>
      </c>
      <c r="AC127">
        <v>337000</v>
      </c>
      <c r="AD127" t="s">
        <v>4569</v>
      </c>
      <c r="AE127" t="s">
        <v>4570</v>
      </c>
      <c r="AF127" t="s">
        <v>4574</v>
      </c>
      <c r="AG127" t="s">
        <v>4575</v>
      </c>
      <c r="AH127" t="s">
        <v>6235</v>
      </c>
      <c r="AI127" t="s">
        <v>6064</v>
      </c>
      <c r="AJ127" t="s">
        <v>6234</v>
      </c>
      <c r="AK127" t="s">
        <v>44</v>
      </c>
      <c r="AN127" t="s">
        <v>1311</v>
      </c>
      <c r="AO127" t="s">
        <v>1312</v>
      </c>
      <c r="AP127" t="s">
        <v>1313</v>
      </c>
      <c r="AQ127" t="s">
        <v>1314</v>
      </c>
      <c r="AR127" cm="1">
        <f t="array" ref="AR127">_xlfn._xlws.FILTER(RPD_Revisi[Jmlh],RPD_Revisi[MAK]=Form_Cetak_POK[[#This Row],[MAK]],0)-Form_Cetak_POK[[#This Row],[Jmlh]]</f>
        <v>0</v>
      </c>
    </row>
    <row r="128" spans="1:44" hidden="1" x14ac:dyDescent="0.3">
      <c r="A128" t="s">
        <v>26</v>
      </c>
      <c r="B128" t="s">
        <v>28</v>
      </c>
      <c r="C128" t="s">
        <v>29</v>
      </c>
      <c r="D128" t="s">
        <v>461</v>
      </c>
      <c r="E128" t="s">
        <v>118</v>
      </c>
      <c r="F128" t="s">
        <v>334</v>
      </c>
      <c r="G128" t="s">
        <v>476</v>
      </c>
      <c r="H128" t="s">
        <v>342</v>
      </c>
      <c r="I128" t="s">
        <v>346</v>
      </c>
      <c r="J128" t="s">
        <v>46</v>
      </c>
      <c r="K128" t="s">
        <v>1118</v>
      </c>
      <c r="L128">
        <v>4</v>
      </c>
      <c r="M128">
        <v>1000000</v>
      </c>
      <c r="N128">
        <v>4000000</v>
      </c>
      <c r="O128">
        <v>0</v>
      </c>
      <c r="P128">
        <v>4000000</v>
      </c>
      <c r="R128">
        <v>333000</v>
      </c>
      <c r="S128">
        <v>333000</v>
      </c>
      <c r="T128">
        <v>333000</v>
      </c>
      <c r="U128">
        <v>333000</v>
      </c>
      <c r="V128">
        <v>333000</v>
      </c>
      <c r="W128">
        <v>333000</v>
      </c>
      <c r="X128">
        <v>333000</v>
      </c>
      <c r="Y128">
        <v>333000</v>
      </c>
      <c r="Z128">
        <v>333000</v>
      </c>
      <c r="AA128">
        <v>333000</v>
      </c>
      <c r="AB128">
        <v>333000</v>
      </c>
      <c r="AC128">
        <v>337000</v>
      </c>
      <c r="AD128" t="s">
        <v>4569</v>
      </c>
      <c r="AE128" t="s">
        <v>4587</v>
      </c>
      <c r="AF128" t="s">
        <v>4594</v>
      </c>
      <c r="AG128" t="s">
        <v>4595</v>
      </c>
      <c r="AH128" t="s">
        <v>6236</v>
      </c>
      <c r="AI128" t="s">
        <v>6075</v>
      </c>
      <c r="AJ128" t="s">
        <v>6234</v>
      </c>
      <c r="AK128" t="s">
        <v>44</v>
      </c>
      <c r="AN128" t="s">
        <v>1311</v>
      </c>
      <c r="AO128" t="s">
        <v>1312</v>
      </c>
      <c r="AP128" t="s">
        <v>1331</v>
      </c>
      <c r="AQ128" t="s">
        <v>1314</v>
      </c>
      <c r="AR128" cm="1">
        <f t="array" ref="AR128">_xlfn._xlws.FILTER(RPD_Revisi[Jmlh],RPD_Revisi[MAK]=Form_Cetak_POK[[#This Row],[MAK]],0)-Form_Cetak_POK[[#This Row],[Jmlh]]</f>
        <v>0</v>
      </c>
    </row>
    <row r="129" spans="1:44" hidden="1" x14ac:dyDescent="0.3">
      <c r="A129" t="s">
        <v>26</v>
      </c>
      <c r="B129" t="s">
        <v>28</v>
      </c>
      <c r="C129" t="s">
        <v>29</v>
      </c>
      <c r="D129" t="s">
        <v>461</v>
      </c>
      <c r="E129" t="s">
        <v>118</v>
      </c>
      <c r="F129" t="s">
        <v>334</v>
      </c>
      <c r="G129" t="s">
        <v>477</v>
      </c>
      <c r="H129" t="s">
        <v>356</v>
      </c>
      <c r="I129" t="s">
        <v>357</v>
      </c>
      <c r="J129" t="s">
        <v>43</v>
      </c>
      <c r="K129" t="s">
        <v>1134</v>
      </c>
      <c r="L129">
        <v>2</v>
      </c>
      <c r="M129">
        <v>1000000</v>
      </c>
      <c r="N129">
        <v>2000000</v>
      </c>
      <c r="O129">
        <v>0</v>
      </c>
      <c r="P129">
        <v>2000000</v>
      </c>
      <c r="R129">
        <v>166087</v>
      </c>
      <c r="S129">
        <v>166087</v>
      </c>
      <c r="T129">
        <v>166087</v>
      </c>
      <c r="U129">
        <v>166087</v>
      </c>
      <c r="V129">
        <v>166087</v>
      </c>
      <c r="W129">
        <v>166087</v>
      </c>
      <c r="X129">
        <v>166087</v>
      </c>
      <c r="Y129">
        <v>166087</v>
      </c>
      <c r="Z129">
        <v>166087</v>
      </c>
      <c r="AA129">
        <v>166087</v>
      </c>
      <c r="AB129">
        <v>166087</v>
      </c>
      <c r="AC129">
        <v>173043</v>
      </c>
      <c r="AD129" t="s">
        <v>4769</v>
      </c>
      <c r="AE129" t="s">
        <v>4770</v>
      </c>
      <c r="AF129" t="s">
        <v>4774</v>
      </c>
      <c r="AG129" t="s">
        <v>4775</v>
      </c>
      <c r="AH129" t="s">
        <v>6237</v>
      </c>
      <c r="AI129" t="s">
        <v>6064</v>
      </c>
      <c r="AJ129" t="s">
        <v>6238</v>
      </c>
      <c r="AK129" t="s">
        <v>136</v>
      </c>
      <c r="AN129" t="s">
        <v>1311</v>
      </c>
      <c r="AO129" t="s">
        <v>1312</v>
      </c>
      <c r="AP129" t="s">
        <v>1313</v>
      </c>
      <c r="AQ129" t="s">
        <v>1314</v>
      </c>
      <c r="AR129" cm="1">
        <f t="array" ref="AR129">_xlfn._xlws.FILTER(RPD_Revisi[Jmlh],RPD_Revisi[MAK]=Form_Cetak_POK[[#This Row],[MAK]],0)-Form_Cetak_POK[[#This Row],[Jmlh]]</f>
        <v>0</v>
      </c>
    </row>
    <row r="130" spans="1:44" hidden="1" x14ac:dyDescent="0.3">
      <c r="A130" t="s">
        <v>26</v>
      </c>
      <c r="B130" t="s">
        <v>28</v>
      </c>
      <c r="C130" t="s">
        <v>29</v>
      </c>
      <c r="D130" t="s">
        <v>461</v>
      </c>
      <c r="E130" t="s">
        <v>118</v>
      </c>
      <c r="F130" t="s">
        <v>334</v>
      </c>
      <c r="G130" t="s">
        <v>477</v>
      </c>
      <c r="H130" t="s">
        <v>356</v>
      </c>
      <c r="I130" t="s">
        <v>357</v>
      </c>
      <c r="J130" t="s">
        <v>43</v>
      </c>
      <c r="K130" t="s">
        <v>1135</v>
      </c>
      <c r="L130">
        <v>2</v>
      </c>
      <c r="M130">
        <v>1000000</v>
      </c>
      <c r="N130">
        <v>2000000</v>
      </c>
      <c r="O130">
        <v>0</v>
      </c>
      <c r="P130">
        <v>2000000</v>
      </c>
      <c r="R130">
        <v>166087</v>
      </c>
      <c r="S130">
        <v>166087</v>
      </c>
      <c r="T130">
        <v>166087</v>
      </c>
      <c r="U130">
        <v>166087</v>
      </c>
      <c r="V130">
        <v>166087</v>
      </c>
      <c r="W130">
        <v>166087</v>
      </c>
      <c r="X130">
        <v>166087</v>
      </c>
      <c r="Y130">
        <v>166087</v>
      </c>
      <c r="Z130">
        <v>166087</v>
      </c>
      <c r="AA130">
        <v>166087</v>
      </c>
      <c r="AB130">
        <v>166087</v>
      </c>
      <c r="AC130">
        <v>173043</v>
      </c>
      <c r="AD130" t="s">
        <v>4769</v>
      </c>
      <c r="AE130" t="s">
        <v>4770</v>
      </c>
      <c r="AF130" t="s">
        <v>4777</v>
      </c>
      <c r="AG130" t="s">
        <v>4778</v>
      </c>
      <c r="AH130" t="s">
        <v>6239</v>
      </c>
      <c r="AI130" t="s">
        <v>6075</v>
      </c>
      <c r="AJ130" t="s">
        <v>6238</v>
      </c>
      <c r="AK130" t="s">
        <v>136</v>
      </c>
      <c r="AN130" t="s">
        <v>1311</v>
      </c>
      <c r="AO130" t="s">
        <v>1312</v>
      </c>
      <c r="AP130" t="s">
        <v>1313</v>
      </c>
      <c r="AQ130" t="s">
        <v>1314</v>
      </c>
      <c r="AR130" cm="1">
        <f t="array" ref="AR130">_xlfn._xlws.FILTER(RPD_Revisi[Jmlh],RPD_Revisi[MAK]=Form_Cetak_POK[[#This Row],[MAK]],0)-Form_Cetak_POK[[#This Row],[Jmlh]]</f>
        <v>0</v>
      </c>
    </row>
    <row r="131" spans="1:44" hidden="1" x14ac:dyDescent="0.3">
      <c r="A131" t="s">
        <v>26</v>
      </c>
      <c r="B131" t="s">
        <v>28</v>
      </c>
      <c r="C131" t="s">
        <v>29</v>
      </c>
      <c r="D131" t="s">
        <v>461</v>
      </c>
      <c r="E131" t="s">
        <v>118</v>
      </c>
      <c r="F131" t="s">
        <v>334</v>
      </c>
      <c r="G131" t="s">
        <v>477</v>
      </c>
      <c r="H131" t="s">
        <v>356</v>
      </c>
      <c r="I131" t="s">
        <v>357</v>
      </c>
      <c r="J131" t="s">
        <v>138</v>
      </c>
      <c r="K131" t="s">
        <v>506</v>
      </c>
      <c r="L131">
        <v>8</v>
      </c>
      <c r="M131">
        <v>1000000</v>
      </c>
      <c r="N131">
        <v>8000000</v>
      </c>
      <c r="O131">
        <v>0</v>
      </c>
      <c r="P131">
        <v>8000000</v>
      </c>
      <c r="R131">
        <v>664348</v>
      </c>
      <c r="S131">
        <v>664348</v>
      </c>
      <c r="T131">
        <v>664348</v>
      </c>
      <c r="U131">
        <v>664348</v>
      </c>
      <c r="V131">
        <v>664348</v>
      </c>
      <c r="W131">
        <v>664348</v>
      </c>
      <c r="X131">
        <v>664348</v>
      </c>
      <c r="Y131">
        <v>664348</v>
      </c>
      <c r="Z131">
        <v>664348</v>
      </c>
      <c r="AA131">
        <v>664348</v>
      </c>
      <c r="AB131">
        <v>664348</v>
      </c>
      <c r="AC131">
        <v>692172</v>
      </c>
      <c r="AD131" t="s">
        <v>4769</v>
      </c>
      <c r="AE131" t="s">
        <v>4793</v>
      </c>
      <c r="AF131" t="s">
        <v>4794</v>
      </c>
      <c r="AG131" t="s">
        <v>4795</v>
      </c>
      <c r="AH131" t="s">
        <v>6240</v>
      </c>
      <c r="AI131" t="s">
        <v>6061</v>
      </c>
      <c r="AJ131" t="s">
        <v>6238</v>
      </c>
      <c r="AK131" t="s">
        <v>136</v>
      </c>
      <c r="AN131" t="s">
        <v>1311</v>
      </c>
      <c r="AO131" t="s">
        <v>1312</v>
      </c>
      <c r="AP131" t="s">
        <v>2026</v>
      </c>
      <c r="AQ131" t="s">
        <v>1314</v>
      </c>
      <c r="AR131" cm="1">
        <f t="array" ref="AR131">_xlfn._xlws.FILTER(RPD_Revisi[Jmlh],RPD_Revisi[MAK]=Form_Cetak_POK[[#This Row],[MAK]],0)-Form_Cetak_POK[[#This Row],[Jmlh]]</f>
        <v>0</v>
      </c>
    </row>
    <row r="132" spans="1:44" hidden="1" x14ac:dyDescent="0.3">
      <c r="A132" t="s">
        <v>26</v>
      </c>
      <c r="B132" t="s">
        <v>28</v>
      </c>
      <c r="C132" t="s">
        <v>29</v>
      </c>
      <c r="D132" t="s">
        <v>461</v>
      </c>
      <c r="E132" t="s">
        <v>118</v>
      </c>
      <c r="F132" t="s">
        <v>334</v>
      </c>
      <c r="G132" t="s">
        <v>477</v>
      </c>
      <c r="H132" t="s">
        <v>356</v>
      </c>
      <c r="I132" t="s">
        <v>357</v>
      </c>
      <c r="J132" t="s">
        <v>138</v>
      </c>
      <c r="K132" t="s">
        <v>507</v>
      </c>
      <c r="L132">
        <v>8</v>
      </c>
      <c r="M132">
        <v>1000000</v>
      </c>
      <c r="N132">
        <v>8000000</v>
      </c>
      <c r="O132">
        <v>0</v>
      </c>
      <c r="P132">
        <v>8000000</v>
      </c>
      <c r="R132">
        <v>664348</v>
      </c>
      <c r="S132">
        <v>664348</v>
      </c>
      <c r="T132">
        <v>664348</v>
      </c>
      <c r="U132">
        <v>664348</v>
      </c>
      <c r="V132">
        <v>664348</v>
      </c>
      <c r="W132">
        <v>664348</v>
      </c>
      <c r="X132">
        <v>664348</v>
      </c>
      <c r="Y132">
        <v>664348</v>
      </c>
      <c r="Z132">
        <v>664348</v>
      </c>
      <c r="AA132">
        <v>664348</v>
      </c>
      <c r="AB132">
        <v>664348</v>
      </c>
      <c r="AC132">
        <v>692172</v>
      </c>
      <c r="AD132" t="s">
        <v>4769</v>
      </c>
      <c r="AE132" t="s">
        <v>4793</v>
      </c>
      <c r="AF132" t="s">
        <v>4797</v>
      </c>
      <c r="AG132" t="s">
        <v>4798</v>
      </c>
      <c r="AH132" t="s">
        <v>6241</v>
      </c>
      <c r="AI132" t="s">
        <v>6064</v>
      </c>
      <c r="AJ132" t="s">
        <v>6238</v>
      </c>
      <c r="AK132" t="s">
        <v>136</v>
      </c>
      <c r="AN132" t="s">
        <v>1311</v>
      </c>
      <c r="AO132" t="s">
        <v>1312</v>
      </c>
      <c r="AP132" t="s">
        <v>2026</v>
      </c>
      <c r="AQ132" t="s">
        <v>1314</v>
      </c>
      <c r="AR132" cm="1">
        <f t="array" ref="AR132">_xlfn._xlws.FILTER(RPD_Revisi[Jmlh],RPD_Revisi[MAK]=Form_Cetak_POK[[#This Row],[MAK]],0)-Form_Cetak_POK[[#This Row],[Jmlh]]</f>
        <v>0</v>
      </c>
    </row>
    <row r="133" spans="1:44" hidden="1" x14ac:dyDescent="0.3">
      <c r="A133" t="s">
        <v>26</v>
      </c>
      <c r="B133" t="s">
        <v>28</v>
      </c>
      <c r="C133" t="s">
        <v>29</v>
      </c>
      <c r="D133" t="s">
        <v>461</v>
      </c>
      <c r="E133" t="s">
        <v>118</v>
      </c>
      <c r="F133" t="s">
        <v>334</v>
      </c>
      <c r="G133" t="s">
        <v>477</v>
      </c>
      <c r="H133" t="s">
        <v>356</v>
      </c>
      <c r="I133" t="s">
        <v>357</v>
      </c>
      <c r="J133" t="s">
        <v>46</v>
      </c>
      <c r="K133" t="s">
        <v>615</v>
      </c>
      <c r="L133">
        <v>16</v>
      </c>
      <c r="M133">
        <v>1000000</v>
      </c>
      <c r="N133">
        <v>16000000</v>
      </c>
      <c r="O133">
        <v>0</v>
      </c>
      <c r="P133">
        <v>16000000</v>
      </c>
      <c r="R133">
        <v>1328696</v>
      </c>
      <c r="S133">
        <v>1328696</v>
      </c>
      <c r="T133">
        <v>1328696</v>
      </c>
      <c r="U133">
        <v>1328696</v>
      </c>
      <c r="V133">
        <v>1328696</v>
      </c>
      <c r="W133">
        <v>1328696</v>
      </c>
      <c r="X133">
        <v>1328696</v>
      </c>
      <c r="Y133">
        <v>1328696</v>
      </c>
      <c r="Z133">
        <v>1328696</v>
      </c>
      <c r="AA133">
        <v>1328696</v>
      </c>
      <c r="AB133">
        <v>1328696</v>
      </c>
      <c r="AC133">
        <v>1384344</v>
      </c>
      <c r="AD133" t="s">
        <v>4769</v>
      </c>
      <c r="AE133" t="s">
        <v>4800</v>
      </c>
      <c r="AF133" t="s">
        <v>4801</v>
      </c>
      <c r="AG133" t="s">
        <v>4802</v>
      </c>
      <c r="AH133" t="s">
        <v>6242</v>
      </c>
      <c r="AI133" t="s">
        <v>6061</v>
      </c>
      <c r="AJ133" t="s">
        <v>6238</v>
      </c>
      <c r="AK133" t="s">
        <v>136</v>
      </c>
      <c r="AN133" t="s">
        <v>1311</v>
      </c>
      <c r="AO133" t="s">
        <v>1312</v>
      </c>
      <c r="AP133" t="s">
        <v>1331</v>
      </c>
      <c r="AQ133" t="s">
        <v>1314</v>
      </c>
      <c r="AR133" cm="1">
        <f t="array" ref="AR133">_xlfn._xlws.FILTER(RPD_Revisi[Jmlh],RPD_Revisi[MAK]=Form_Cetak_POK[[#This Row],[MAK]],0)-Form_Cetak_POK[[#This Row],[Jmlh]]</f>
        <v>0</v>
      </c>
    </row>
    <row r="134" spans="1:44" hidden="1" x14ac:dyDescent="0.3">
      <c r="A134" t="s">
        <v>26</v>
      </c>
      <c r="B134" t="s">
        <v>28</v>
      </c>
      <c r="C134" t="s">
        <v>29</v>
      </c>
      <c r="D134" t="s">
        <v>461</v>
      </c>
      <c r="E134" t="s">
        <v>118</v>
      </c>
      <c r="F134" t="s">
        <v>334</v>
      </c>
      <c r="G134" t="s">
        <v>477</v>
      </c>
      <c r="H134" t="s">
        <v>356</v>
      </c>
      <c r="I134" t="s">
        <v>358</v>
      </c>
      <c r="J134" t="s">
        <v>43</v>
      </c>
      <c r="K134" t="s">
        <v>1134</v>
      </c>
      <c r="L134">
        <v>3</v>
      </c>
      <c r="M134">
        <v>1000000</v>
      </c>
      <c r="N134">
        <v>3000000</v>
      </c>
      <c r="O134">
        <v>0</v>
      </c>
      <c r="P134">
        <v>3000000</v>
      </c>
      <c r="R134">
        <v>249130</v>
      </c>
      <c r="S134">
        <v>249130</v>
      </c>
      <c r="T134">
        <v>249130</v>
      </c>
      <c r="U134">
        <v>249130</v>
      </c>
      <c r="V134">
        <v>249130</v>
      </c>
      <c r="W134">
        <v>249130</v>
      </c>
      <c r="X134">
        <v>249130</v>
      </c>
      <c r="Y134">
        <v>249130</v>
      </c>
      <c r="Z134">
        <v>249130</v>
      </c>
      <c r="AA134">
        <v>249130</v>
      </c>
      <c r="AB134">
        <v>249130</v>
      </c>
      <c r="AC134">
        <v>259570</v>
      </c>
      <c r="AD134" t="s">
        <v>4831</v>
      </c>
      <c r="AE134" t="s">
        <v>4832</v>
      </c>
      <c r="AF134" t="s">
        <v>4836</v>
      </c>
      <c r="AG134" t="s">
        <v>4837</v>
      </c>
      <c r="AH134" t="s">
        <v>6243</v>
      </c>
      <c r="AI134" t="s">
        <v>6064</v>
      </c>
      <c r="AJ134" t="s">
        <v>6244</v>
      </c>
      <c r="AK134" t="s">
        <v>136</v>
      </c>
      <c r="AN134" t="s">
        <v>1311</v>
      </c>
      <c r="AO134" t="s">
        <v>1312</v>
      </c>
      <c r="AP134" t="s">
        <v>1313</v>
      </c>
      <c r="AQ134" t="s">
        <v>1314</v>
      </c>
      <c r="AR134" cm="1">
        <f t="array" ref="AR134">_xlfn._xlws.FILTER(RPD_Revisi[Jmlh],RPD_Revisi[MAK]=Form_Cetak_POK[[#This Row],[MAK]],0)-Form_Cetak_POK[[#This Row],[Jmlh]]</f>
        <v>0</v>
      </c>
    </row>
    <row r="135" spans="1:44" hidden="1" x14ac:dyDescent="0.3">
      <c r="A135" t="s">
        <v>26</v>
      </c>
      <c r="B135" t="s">
        <v>28</v>
      </c>
      <c r="C135" t="s">
        <v>29</v>
      </c>
      <c r="D135" t="s">
        <v>461</v>
      </c>
      <c r="E135" t="s">
        <v>118</v>
      </c>
      <c r="F135" t="s">
        <v>334</v>
      </c>
      <c r="G135" t="s">
        <v>477</v>
      </c>
      <c r="H135" t="s">
        <v>356</v>
      </c>
      <c r="I135" t="s">
        <v>358</v>
      </c>
      <c r="J135" t="s">
        <v>138</v>
      </c>
      <c r="K135" t="s">
        <v>506</v>
      </c>
      <c r="L135">
        <v>10</v>
      </c>
      <c r="M135">
        <v>1000000</v>
      </c>
      <c r="N135">
        <v>10000000</v>
      </c>
      <c r="O135">
        <v>0</v>
      </c>
      <c r="P135">
        <v>10000000</v>
      </c>
      <c r="R135">
        <v>830435</v>
      </c>
      <c r="S135">
        <v>830435</v>
      </c>
      <c r="T135">
        <v>830435</v>
      </c>
      <c r="U135">
        <v>830435</v>
      </c>
      <c r="V135">
        <v>830435</v>
      </c>
      <c r="W135">
        <v>830435</v>
      </c>
      <c r="X135">
        <v>830435</v>
      </c>
      <c r="Y135">
        <v>830435</v>
      </c>
      <c r="Z135">
        <v>830435</v>
      </c>
      <c r="AA135">
        <v>830435</v>
      </c>
      <c r="AB135">
        <v>830435</v>
      </c>
      <c r="AC135">
        <v>865215</v>
      </c>
      <c r="AD135" t="s">
        <v>4831</v>
      </c>
      <c r="AE135" t="s">
        <v>4848</v>
      </c>
      <c r="AF135" t="s">
        <v>4849</v>
      </c>
      <c r="AG135" t="s">
        <v>4850</v>
      </c>
      <c r="AH135" t="s">
        <v>6245</v>
      </c>
      <c r="AI135" t="s">
        <v>6061</v>
      </c>
      <c r="AJ135" t="s">
        <v>6244</v>
      </c>
      <c r="AK135" t="s">
        <v>136</v>
      </c>
      <c r="AN135" t="s">
        <v>1311</v>
      </c>
      <c r="AO135" t="s">
        <v>1312</v>
      </c>
      <c r="AP135" t="s">
        <v>2026</v>
      </c>
      <c r="AQ135" t="s">
        <v>1314</v>
      </c>
      <c r="AR135" cm="1">
        <f t="array" ref="AR135">_xlfn._xlws.FILTER(RPD_Revisi[Jmlh],RPD_Revisi[MAK]=Form_Cetak_POK[[#This Row],[MAK]],0)-Form_Cetak_POK[[#This Row],[Jmlh]]</f>
        <v>0</v>
      </c>
    </row>
    <row r="136" spans="1:44" hidden="1" x14ac:dyDescent="0.3">
      <c r="A136" t="s">
        <v>26</v>
      </c>
      <c r="B136" t="s">
        <v>28</v>
      </c>
      <c r="C136" t="s">
        <v>29</v>
      </c>
      <c r="D136" t="s">
        <v>461</v>
      </c>
      <c r="E136" t="s">
        <v>118</v>
      </c>
      <c r="F136" t="s">
        <v>334</v>
      </c>
      <c r="G136" t="s">
        <v>477</v>
      </c>
      <c r="H136" t="s">
        <v>356</v>
      </c>
      <c r="I136" t="s">
        <v>358</v>
      </c>
      <c r="J136" t="s">
        <v>138</v>
      </c>
      <c r="K136" t="s">
        <v>507</v>
      </c>
      <c r="L136">
        <v>10</v>
      </c>
      <c r="M136">
        <v>1000000</v>
      </c>
      <c r="N136">
        <v>10000000</v>
      </c>
      <c r="O136">
        <v>0</v>
      </c>
      <c r="P136">
        <v>10000000</v>
      </c>
      <c r="R136">
        <v>830435</v>
      </c>
      <c r="S136">
        <v>830435</v>
      </c>
      <c r="T136">
        <v>830435</v>
      </c>
      <c r="U136">
        <v>830435</v>
      </c>
      <c r="V136">
        <v>830435</v>
      </c>
      <c r="W136">
        <v>830435</v>
      </c>
      <c r="X136">
        <v>830435</v>
      </c>
      <c r="Y136">
        <v>830435</v>
      </c>
      <c r="Z136">
        <v>830435</v>
      </c>
      <c r="AA136">
        <v>830435</v>
      </c>
      <c r="AB136">
        <v>830435</v>
      </c>
      <c r="AC136">
        <v>865215</v>
      </c>
      <c r="AD136" t="s">
        <v>4831</v>
      </c>
      <c r="AE136" t="s">
        <v>4848</v>
      </c>
      <c r="AF136" t="s">
        <v>4852</v>
      </c>
      <c r="AG136" t="s">
        <v>4853</v>
      </c>
      <c r="AH136" t="s">
        <v>6246</v>
      </c>
      <c r="AI136" t="s">
        <v>6064</v>
      </c>
      <c r="AJ136" t="s">
        <v>6244</v>
      </c>
      <c r="AK136" t="s">
        <v>136</v>
      </c>
      <c r="AN136" t="s">
        <v>1311</v>
      </c>
      <c r="AO136" t="s">
        <v>1312</v>
      </c>
      <c r="AP136" t="s">
        <v>2026</v>
      </c>
      <c r="AQ136" t="s">
        <v>1314</v>
      </c>
      <c r="AR136" cm="1">
        <f t="array" ref="AR136">_xlfn._xlws.FILTER(RPD_Revisi[Jmlh],RPD_Revisi[MAK]=Form_Cetak_POK[[#This Row],[MAK]],0)-Form_Cetak_POK[[#This Row],[Jmlh]]</f>
        <v>0</v>
      </c>
    </row>
    <row r="137" spans="1:44" hidden="1" x14ac:dyDescent="0.3">
      <c r="A137" t="s">
        <v>26</v>
      </c>
      <c r="B137" t="s">
        <v>28</v>
      </c>
      <c r="C137" t="s">
        <v>29</v>
      </c>
      <c r="D137" t="s">
        <v>461</v>
      </c>
      <c r="E137" t="s">
        <v>118</v>
      </c>
      <c r="F137" t="s">
        <v>334</v>
      </c>
      <c r="G137" t="s">
        <v>477</v>
      </c>
      <c r="H137" t="s">
        <v>356</v>
      </c>
      <c r="I137" t="s">
        <v>358</v>
      </c>
      <c r="J137" t="s">
        <v>46</v>
      </c>
      <c r="K137" t="s">
        <v>615</v>
      </c>
      <c r="L137">
        <v>12</v>
      </c>
      <c r="M137">
        <v>1000000</v>
      </c>
      <c r="N137">
        <v>12000000</v>
      </c>
      <c r="O137">
        <v>0</v>
      </c>
      <c r="P137">
        <v>12000000</v>
      </c>
      <c r="R137">
        <v>996522</v>
      </c>
      <c r="S137">
        <v>996522</v>
      </c>
      <c r="T137">
        <v>996522</v>
      </c>
      <c r="U137">
        <v>996522</v>
      </c>
      <c r="V137">
        <v>996522</v>
      </c>
      <c r="W137">
        <v>996522</v>
      </c>
      <c r="X137">
        <v>996522</v>
      </c>
      <c r="Y137">
        <v>996522</v>
      </c>
      <c r="Z137">
        <v>996522</v>
      </c>
      <c r="AA137">
        <v>996522</v>
      </c>
      <c r="AB137">
        <v>996522</v>
      </c>
      <c r="AC137">
        <v>1038258</v>
      </c>
      <c r="AD137" t="s">
        <v>4831</v>
      </c>
      <c r="AE137" t="s">
        <v>4855</v>
      </c>
      <c r="AF137" t="s">
        <v>4856</v>
      </c>
      <c r="AG137" t="s">
        <v>4857</v>
      </c>
      <c r="AH137" t="s">
        <v>6247</v>
      </c>
      <c r="AI137" t="s">
        <v>6061</v>
      </c>
      <c r="AJ137" t="s">
        <v>6244</v>
      </c>
      <c r="AK137" t="s">
        <v>136</v>
      </c>
      <c r="AN137" t="s">
        <v>1311</v>
      </c>
      <c r="AO137" t="s">
        <v>1312</v>
      </c>
      <c r="AP137" t="s">
        <v>1331</v>
      </c>
      <c r="AQ137" t="s">
        <v>1314</v>
      </c>
      <c r="AR137" cm="1">
        <f t="array" ref="AR137">_xlfn._xlws.FILTER(RPD_Revisi[Jmlh],RPD_Revisi[MAK]=Form_Cetak_POK[[#This Row],[MAK]],0)-Form_Cetak_POK[[#This Row],[Jmlh]]</f>
        <v>0</v>
      </c>
    </row>
    <row r="138" spans="1:44" hidden="1" x14ac:dyDescent="0.3">
      <c r="A138" t="s">
        <v>26</v>
      </c>
      <c r="B138" t="s">
        <v>28</v>
      </c>
      <c r="C138" t="s">
        <v>29</v>
      </c>
      <c r="D138" t="s">
        <v>461</v>
      </c>
      <c r="E138" t="s">
        <v>118</v>
      </c>
      <c r="F138" t="s">
        <v>334</v>
      </c>
      <c r="G138" t="s">
        <v>477</v>
      </c>
      <c r="H138" t="s">
        <v>356</v>
      </c>
      <c r="I138" t="s">
        <v>359</v>
      </c>
      <c r="J138" t="s">
        <v>138</v>
      </c>
      <c r="K138" t="s">
        <v>506</v>
      </c>
      <c r="L138">
        <v>3</v>
      </c>
      <c r="M138">
        <v>1000000</v>
      </c>
      <c r="N138">
        <v>3000000</v>
      </c>
      <c r="O138">
        <v>0</v>
      </c>
      <c r="P138">
        <v>3000000</v>
      </c>
      <c r="R138">
        <v>249130</v>
      </c>
      <c r="S138">
        <v>249130</v>
      </c>
      <c r="T138">
        <v>249130</v>
      </c>
      <c r="U138">
        <v>249130</v>
      </c>
      <c r="V138">
        <v>249130</v>
      </c>
      <c r="W138">
        <v>249130</v>
      </c>
      <c r="X138">
        <v>249130</v>
      </c>
      <c r="Y138">
        <v>249130</v>
      </c>
      <c r="Z138">
        <v>249130</v>
      </c>
      <c r="AA138">
        <v>249130</v>
      </c>
      <c r="AB138">
        <v>249130</v>
      </c>
      <c r="AC138">
        <v>259570</v>
      </c>
      <c r="AD138" t="s">
        <v>4879</v>
      </c>
      <c r="AE138" t="s">
        <v>4896</v>
      </c>
      <c r="AF138" t="s">
        <v>4897</v>
      </c>
      <c r="AG138" t="s">
        <v>4898</v>
      </c>
      <c r="AH138" t="s">
        <v>6248</v>
      </c>
      <c r="AI138" t="s">
        <v>6061</v>
      </c>
      <c r="AJ138" t="s">
        <v>6249</v>
      </c>
      <c r="AK138" t="s">
        <v>136</v>
      </c>
      <c r="AN138" t="s">
        <v>1311</v>
      </c>
      <c r="AO138" t="s">
        <v>1312</v>
      </c>
      <c r="AP138" t="s">
        <v>2026</v>
      </c>
      <c r="AQ138" t="s">
        <v>1314</v>
      </c>
      <c r="AR138" cm="1">
        <f t="array" ref="AR138">_xlfn._xlws.FILTER(RPD_Revisi[Jmlh],RPD_Revisi[MAK]=Form_Cetak_POK[[#This Row],[MAK]],0)-Form_Cetak_POK[[#This Row],[Jmlh]]</f>
        <v>0</v>
      </c>
    </row>
    <row r="139" spans="1:44" hidden="1" x14ac:dyDescent="0.3">
      <c r="A139" t="s">
        <v>26</v>
      </c>
      <c r="B139" t="s">
        <v>28</v>
      </c>
      <c r="C139" t="s">
        <v>29</v>
      </c>
      <c r="D139" t="s">
        <v>461</v>
      </c>
      <c r="E139" t="s">
        <v>118</v>
      </c>
      <c r="F139" t="s">
        <v>334</v>
      </c>
      <c r="G139" t="s">
        <v>477</v>
      </c>
      <c r="H139" t="s">
        <v>356</v>
      </c>
      <c r="I139" t="s">
        <v>359</v>
      </c>
      <c r="J139" t="s">
        <v>138</v>
      </c>
      <c r="K139" t="s">
        <v>507</v>
      </c>
      <c r="L139">
        <v>3</v>
      </c>
      <c r="M139">
        <v>1000000</v>
      </c>
      <c r="N139">
        <v>3000000</v>
      </c>
      <c r="O139">
        <v>0</v>
      </c>
      <c r="P139">
        <v>3000000</v>
      </c>
      <c r="R139">
        <v>249130</v>
      </c>
      <c r="S139">
        <v>249130</v>
      </c>
      <c r="T139">
        <v>249130</v>
      </c>
      <c r="U139">
        <v>249130</v>
      </c>
      <c r="V139">
        <v>249130</v>
      </c>
      <c r="W139">
        <v>249130</v>
      </c>
      <c r="X139">
        <v>249130</v>
      </c>
      <c r="Y139">
        <v>249130</v>
      </c>
      <c r="Z139">
        <v>249130</v>
      </c>
      <c r="AA139">
        <v>249130</v>
      </c>
      <c r="AB139">
        <v>249130</v>
      </c>
      <c r="AC139">
        <v>259570</v>
      </c>
      <c r="AD139" t="s">
        <v>4879</v>
      </c>
      <c r="AE139" t="s">
        <v>4896</v>
      </c>
      <c r="AF139" t="s">
        <v>4900</v>
      </c>
      <c r="AG139" t="s">
        <v>4901</v>
      </c>
      <c r="AH139" t="s">
        <v>6250</v>
      </c>
      <c r="AI139" t="s">
        <v>6064</v>
      </c>
      <c r="AJ139" t="s">
        <v>6249</v>
      </c>
      <c r="AK139" t="s">
        <v>136</v>
      </c>
      <c r="AN139" t="s">
        <v>1311</v>
      </c>
      <c r="AO139" t="s">
        <v>1312</v>
      </c>
      <c r="AP139" t="s">
        <v>2026</v>
      </c>
      <c r="AQ139" t="s">
        <v>1314</v>
      </c>
      <c r="AR139" cm="1">
        <f t="array" ref="AR139">_xlfn._xlws.FILTER(RPD_Revisi[Jmlh],RPD_Revisi[MAK]=Form_Cetak_POK[[#This Row],[MAK]],0)-Form_Cetak_POK[[#This Row],[Jmlh]]</f>
        <v>0</v>
      </c>
    </row>
    <row r="140" spans="1:44" hidden="1" x14ac:dyDescent="0.3">
      <c r="A140" t="s">
        <v>26</v>
      </c>
      <c r="B140" t="s">
        <v>28</v>
      </c>
      <c r="C140" t="s">
        <v>29</v>
      </c>
      <c r="D140" t="s">
        <v>461</v>
      </c>
      <c r="E140" t="s">
        <v>118</v>
      </c>
      <c r="F140" t="s">
        <v>334</v>
      </c>
      <c r="G140" t="s">
        <v>477</v>
      </c>
      <c r="H140" t="s">
        <v>356</v>
      </c>
      <c r="I140" t="s">
        <v>359</v>
      </c>
      <c r="J140" t="s">
        <v>46</v>
      </c>
      <c r="K140" t="s">
        <v>615</v>
      </c>
      <c r="L140">
        <v>12</v>
      </c>
      <c r="M140">
        <v>1000000</v>
      </c>
      <c r="N140">
        <v>12000000</v>
      </c>
      <c r="O140">
        <v>0</v>
      </c>
      <c r="P140">
        <v>12000000</v>
      </c>
      <c r="R140">
        <v>996522</v>
      </c>
      <c r="S140">
        <v>996522</v>
      </c>
      <c r="T140">
        <v>996522</v>
      </c>
      <c r="U140">
        <v>996522</v>
      </c>
      <c r="V140">
        <v>996522</v>
      </c>
      <c r="W140">
        <v>996522</v>
      </c>
      <c r="X140">
        <v>996522</v>
      </c>
      <c r="Y140">
        <v>996522</v>
      </c>
      <c r="Z140">
        <v>996522</v>
      </c>
      <c r="AA140">
        <v>996522</v>
      </c>
      <c r="AB140">
        <v>996522</v>
      </c>
      <c r="AC140">
        <v>1038258</v>
      </c>
      <c r="AD140" t="s">
        <v>4879</v>
      </c>
      <c r="AE140" t="s">
        <v>4903</v>
      </c>
      <c r="AF140" t="s">
        <v>4904</v>
      </c>
      <c r="AG140" t="s">
        <v>4905</v>
      </c>
      <c r="AH140" t="s">
        <v>6251</v>
      </c>
      <c r="AI140" t="s">
        <v>6061</v>
      </c>
      <c r="AJ140" t="s">
        <v>6249</v>
      </c>
      <c r="AK140" t="s">
        <v>136</v>
      </c>
      <c r="AN140" t="s">
        <v>1311</v>
      </c>
      <c r="AO140" t="s">
        <v>1312</v>
      </c>
      <c r="AP140" t="s">
        <v>1331</v>
      </c>
      <c r="AQ140" t="s">
        <v>1314</v>
      </c>
      <c r="AR140" cm="1">
        <f t="array" ref="AR140">_xlfn._xlws.FILTER(RPD_Revisi[Jmlh],RPD_Revisi[MAK]=Form_Cetak_POK[[#This Row],[MAK]],0)-Form_Cetak_POK[[#This Row],[Jmlh]]</f>
        <v>0</v>
      </c>
    </row>
    <row r="141" spans="1:44" hidden="1" x14ac:dyDescent="0.3">
      <c r="A141" t="s">
        <v>26</v>
      </c>
      <c r="B141" t="s">
        <v>28</v>
      </c>
      <c r="C141" t="s">
        <v>29</v>
      </c>
      <c r="D141" t="s">
        <v>461</v>
      </c>
      <c r="E141" t="s">
        <v>118</v>
      </c>
      <c r="F141" t="s">
        <v>334</v>
      </c>
      <c r="G141" t="s">
        <v>477</v>
      </c>
      <c r="H141" t="s">
        <v>356</v>
      </c>
      <c r="I141" t="s">
        <v>360</v>
      </c>
      <c r="J141" t="s">
        <v>43</v>
      </c>
      <c r="K141" t="s">
        <v>1134</v>
      </c>
      <c r="L141">
        <v>1</v>
      </c>
      <c r="M141">
        <v>1000000</v>
      </c>
      <c r="N141">
        <v>1000000</v>
      </c>
      <c r="O141">
        <v>0</v>
      </c>
      <c r="P141">
        <v>1000000</v>
      </c>
      <c r="R141">
        <v>83043</v>
      </c>
      <c r="S141">
        <v>83043</v>
      </c>
      <c r="T141">
        <v>83043</v>
      </c>
      <c r="U141">
        <v>83043</v>
      </c>
      <c r="V141">
        <v>83043</v>
      </c>
      <c r="W141">
        <v>83043</v>
      </c>
      <c r="X141">
        <v>83043</v>
      </c>
      <c r="Y141">
        <v>83043</v>
      </c>
      <c r="Z141">
        <v>83043</v>
      </c>
      <c r="AA141">
        <v>83043</v>
      </c>
      <c r="AB141">
        <v>83043</v>
      </c>
      <c r="AC141">
        <v>86527</v>
      </c>
      <c r="AD141" t="s">
        <v>4914</v>
      </c>
      <c r="AE141" t="s">
        <v>4915</v>
      </c>
      <c r="AF141" t="s">
        <v>4919</v>
      </c>
      <c r="AG141" t="s">
        <v>4920</v>
      </c>
      <c r="AH141" t="s">
        <v>6252</v>
      </c>
      <c r="AI141" t="s">
        <v>6064</v>
      </c>
      <c r="AJ141" t="s">
        <v>6253</v>
      </c>
      <c r="AK141" t="s">
        <v>136</v>
      </c>
      <c r="AN141" t="s">
        <v>1311</v>
      </c>
      <c r="AO141" t="s">
        <v>1312</v>
      </c>
      <c r="AP141" t="s">
        <v>1313</v>
      </c>
      <c r="AQ141" t="s">
        <v>1314</v>
      </c>
      <c r="AR141" cm="1">
        <f t="array" ref="AR141">_xlfn._xlws.FILTER(RPD_Revisi[Jmlh],RPD_Revisi[MAK]=Form_Cetak_POK[[#This Row],[MAK]],0)-Form_Cetak_POK[[#This Row],[Jmlh]]</f>
        <v>0</v>
      </c>
    </row>
    <row r="142" spans="1:44" hidden="1" x14ac:dyDescent="0.3">
      <c r="A142" t="s">
        <v>26</v>
      </c>
      <c r="B142" t="s">
        <v>28</v>
      </c>
      <c r="C142" t="s">
        <v>29</v>
      </c>
      <c r="D142" t="s">
        <v>461</v>
      </c>
      <c r="E142" t="s">
        <v>118</v>
      </c>
      <c r="F142" t="s">
        <v>334</v>
      </c>
      <c r="G142" t="s">
        <v>477</v>
      </c>
      <c r="H142" t="s">
        <v>356</v>
      </c>
      <c r="I142" t="s">
        <v>360</v>
      </c>
      <c r="J142" t="s">
        <v>43</v>
      </c>
      <c r="K142" t="s">
        <v>1135</v>
      </c>
      <c r="L142">
        <v>1</v>
      </c>
      <c r="M142">
        <v>1000000</v>
      </c>
      <c r="N142">
        <v>1000000</v>
      </c>
      <c r="O142">
        <v>0</v>
      </c>
      <c r="P142">
        <v>1000000</v>
      </c>
      <c r="R142">
        <v>83043</v>
      </c>
      <c r="S142">
        <v>83043</v>
      </c>
      <c r="T142">
        <v>83043</v>
      </c>
      <c r="U142">
        <v>83043</v>
      </c>
      <c r="V142">
        <v>83043</v>
      </c>
      <c r="W142">
        <v>83043</v>
      </c>
      <c r="X142">
        <v>83043</v>
      </c>
      <c r="Y142">
        <v>83043</v>
      </c>
      <c r="Z142">
        <v>83043</v>
      </c>
      <c r="AA142">
        <v>83043</v>
      </c>
      <c r="AB142">
        <v>83043</v>
      </c>
      <c r="AC142">
        <v>86527</v>
      </c>
      <c r="AD142" t="s">
        <v>4914</v>
      </c>
      <c r="AE142" t="s">
        <v>4915</v>
      </c>
      <c r="AF142" t="s">
        <v>4922</v>
      </c>
      <c r="AG142" t="s">
        <v>4923</v>
      </c>
      <c r="AH142" t="s">
        <v>6254</v>
      </c>
      <c r="AI142" t="s">
        <v>6075</v>
      </c>
      <c r="AJ142" t="s">
        <v>6253</v>
      </c>
      <c r="AK142" t="s">
        <v>136</v>
      </c>
      <c r="AN142" t="s">
        <v>1311</v>
      </c>
      <c r="AO142" t="s">
        <v>1312</v>
      </c>
      <c r="AP142" t="s">
        <v>1313</v>
      </c>
      <c r="AQ142" t="s">
        <v>1314</v>
      </c>
      <c r="AR142" cm="1">
        <f t="array" ref="AR142">_xlfn._xlws.FILTER(RPD_Revisi[Jmlh],RPD_Revisi[MAK]=Form_Cetak_POK[[#This Row],[MAK]],0)-Form_Cetak_POK[[#This Row],[Jmlh]]</f>
        <v>0</v>
      </c>
    </row>
    <row r="143" spans="1:44" hidden="1" x14ac:dyDescent="0.3">
      <c r="A143" t="s">
        <v>26</v>
      </c>
      <c r="B143" t="s">
        <v>28</v>
      </c>
      <c r="C143" t="s">
        <v>29</v>
      </c>
      <c r="D143" t="s">
        <v>461</v>
      </c>
      <c r="E143" t="s">
        <v>118</v>
      </c>
      <c r="F143" t="s">
        <v>334</v>
      </c>
      <c r="G143" t="s">
        <v>477</v>
      </c>
      <c r="H143" t="s">
        <v>356</v>
      </c>
      <c r="I143" t="s">
        <v>360</v>
      </c>
      <c r="J143" t="s">
        <v>138</v>
      </c>
      <c r="K143" t="s">
        <v>506</v>
      </c>
      <c r="L143">
        <v>2</v>
      </c>
      <c r="M143">
        <v>1000000</v>
      </c>
      <c r="N143">
        <v>2000000</v>
      </c>
      <c r="O143">
        <v>0</v>
      </c>
      <c r="P143">
        <v>2000000</v>
      </c>
      <c r="R143">
        <v>166087</v>
      </c>
      <c r="S143">
        <v>166087</v>
      </c>
      <c r="T143">
        <v>166087</v>
      </c>
      <c r="U143">
        <v>166087</v>
      </c>
      <c r="V143">
        <v>166087</v>
      </c>
      <c r="W143">
        <v>166087</v>
      </c>
      <c r="X143">
        <v>166087</v>
      </c>
      <c r="Y143">
        <v>166087</v>
      </c>
      <c r="Z143">
        <v>166087</v>
      </c>
      <c r="AA143">
        <v>166087</v>
      </c>
      <c r="AB143">
        <v>166087</v>
      </c>
      <c r="AC143">
        <v>173043</v>
      </c>
      <c r="AD143" t="s">
        <v>4914</v>
      </c>
      <c r="AE143" t="s">
        <v>4934</v>
      </c>
      <c r="AF143" t="s">
        <v>4935</v>
      </c>
      <c r="AG143" t="s">
        <v>4936</v>
      </c>
      <c r="AH143" t="s">
        <v>6255</v>
      </c>
      <c r="AI143" t="s">
        <v>6061</v>
      </c>
      <c r="AJ143" t="s">
        <v>6253</v>
      </c>
      <c r="AK143" t="s">
        <v>136</v>
      </c>
      <c r="AN143" t="s">
        <v>1311</v>
      </c>
      <c r="AO143" t="s">
        <v>1312</v>
      </c>
      <c r="AP143" t="s">
        <v>2026</v>
      </c>
      <c r="AQ143" t="s">
        <v>1314</v>
      </c>
      <c r="AR143" cm="1">
        <f t="array" ref="AR143">_xlfn._xlws.FILTER(RPD_Revisi[Jmlh],RPD_Revisi[MAK]=Form_Cetak_POK[[#This Row],[MAK]],0)-Form_Cetak_POK[[#This Row],[Jmlh]]</f>
        <v>0</v>
      </c>
    </row>
    <row r="144" spans="1:44" hidden="1" x14ac:dyDescent="0.3">
      <c r="A144" t="s">
        <v>26</v>
      </c>
      <c r="B144" t="s">
        <v>28</v>
      </c>
      <c r="C144" t="s">
        <v>29</v>
      </c>
      <c r="D144" t="s">
        <v>461</v>
      </c>
      <c r="E144" t="s">
        <v>118</v>
      </c>
      <c r="F144" t="s">
        <v>334</v>
      </c>
      <c r="G144" t="s">
        <v>477</v>
      </c>
      <c r="H144" t="s">
        <v>356</v>
      </c>
      <c r="I144" t="s">
        <v>360</v>
      </c>
      <c r="J144" t="s">
        <v>138</v>
      </c>
      <c r="K144" t="s">
        <v>507</v>
      </c>
      <c r="L144">
        <v>2</v>
      </c>
      <c r="M144">
        <v>1000000</v>
      </c>
      <c r="N144">
        <v>2000000</v>
      </c>
      <c r="O144">
        <v>0</v>
      </c>
      <c r="P144">
        <v>2000000</v>
      </c>
      <c r="R144">
        <v>166087</v>
      </c>
      <c r="S144">
        <v>166087</v>
      </c>
      <c r="T144">
        <v>166087</v>
      </c>
      <c r="U144">
        <v>166087</v>
      </c>
      <c r="V144">
        <v>166087</v>
      </c>
      <c r="W144">
        <v>166087</v>
      </c>
      <c r="X144">
        <v>166087</v>
      </c>
      <c r="Y144">
        <v>166087</v>
      </c>
      <c r="Z144">
        <v>166087</v>
      </c>
      <c r="AA144">
        <v>166087</v>
      </c>
      <c r="AB144">
        <v>166087</v>
      </c>
      <c r="AC144">
        <v>173043</v>
      </c>
      <c r="AD144" t="s">
        <v>4914</v>
      </c>
      <c r="AE144" t="s">
        <v>4934</v>
      </c>
      <c r="AF144" t="s">
        <v>4938</v>
      </c>
      <c r="AG144" t="s">
        <v>4939</v>
      </c>
      <c r="AH144" t="s">
        <v>6256</v>
      </c>
      <c r="AI144" t="s">
        <v>6064</v>
      </c>
      <c r="AJ144" t="s">
        <v>6253</v>
      </c>
      <c r="AK144" t="s">
        <v>136</v>
      </c>
      <c r="AN144" t="s">
        <v>1311</v>
      </c>
      <c r="AO144" t="s">
        <v>1312</v>
      </c>
      <c r="AP144" t="s">
        <v>2026</v>
      </c>
      <c r="AQ144" t="s">
        <v>1314</v>
      </c>
      <c r="AR144" cm="1">
        <f t="array" ref="AR144">_xlfn._xlws.FILTER(RPD_Revisi[Jmlh],RPD_Revisi[MAK]=Form_Cetak_POK[[#This Row],[MAK]],0)-Form_Cetak_POK[[#This Row],[Jmlh]]</f>
        <v>0</v>
      </c>
    </row>
    <row r="145" spans="1:44" hidden="1" x14ac:dyDescent="0.3">
      <c r="A145" t="s">
        <v>26</v>
      </c>
      <c r="B145" t="s">
        <v>28</v>
      </c>
      <c r="C145" t="s">
        <v>29</v>
      </c>
      <c r="D145" t="s">
        <v>461</v>
      </c>
      <c r="E145" t="s">
        <v>118</v>
      </c>
      <c r="F145" t="s">
        <v>334</v>
      </c>
      <c r="G145" t="s">
        <v>477</v>
      </c>
      <c r="H145" t="s">
        <v>356</v>
      </c>
      <c r="I145" t="s">
        <v>360</v>
      </c>
      <c r="J145" t="s">
        <v>46</v>
      </c>
      <c r="K145" t="s">
        <v>615</v>
      </c>
      <c r="L145">
        <v>4</v>
      </c>
      <c r="M145">
        <v>1000000</v>
      </c>
      <c r="N145">
        <v>4000000</v>
      </c>
      <c r="O145">
        <v>0</v>
      </c>
      <c r="P145">
        <v>4000000</v>
      </c>
      <c r="R145">
        <v>332174</v>
      </c>
      <c r="S145">
        <v>332174</v>
      </c>
      <c r="T145">
        <v>332174</v>
      </c>
      <c r="U145">
        <v>332174</v>
      </c>
      <c r="V145">
        <v>332174</v>
      </c>
      <c r="W145">
        <v>332174</v>
      </c>
      <c r="X145">
        <v>332174</v>
      </c>
      <c r="Y145">
        <v>332174</v>
      </c>
      <c r="Z145">
        <v>332174</v>
      </c>
      <c r="AA145">
        <v>332174</v>
      </c>
      <c r="AB145">
        <v>332174</v>
      </c>
      <c r="AC145">
        <v>346086</v>
      </c>
      <c r="AD145" t="s">
        <v>4914</v>
      </c>
      <c r="AE145" t="s">
        <v>4941</v>
      </c>
      <c r="AF145" t="s">
        <v>4942</v>
      </c>
      <c r="AG145" t="s">
        <v>4943</v>
      </c>
      <c r="AH145" t="s">
        <v>6257</v>
      </c>
      <c r="AI145" t="s">
        <v>6061</v>
      </c>
      <c r="AJ145" t="s">
        <v>6253</v>
      </c>
      <c r="AK145" t="s">
        <v>136</v>
      </c>
      <c r="AN145" t="s">
        <v>1311</v>
      </c>
      <c r="AO145" t="s">
        <v>1312</v>
      </c>
      <c r="AP145" t="s">
        <v>1331</v>
      </c>
      <c r="AQ145" t="s">
        <v>1314</v>
      </c>
      <c r="AR145" cm="1">
        <f t="array" ref="AR145">_xlfn._xlws.FILTER(RPD_Revisi[Jmlh],RPD_Revisi[MAK]=Form_Cetak_POK[[#This Row],[MAK]],0)-Form_Cetak_POK[[#This Row],[Jmlh]]</f>
        <v>0</v>
      </c>
    </row>
    <row r="146" spans="1:44" hidden="1" x14ac:dyDescent="0.3">
      <c r="A146" t="s">
        <v>26</v>
      </c>
      <c r="B146" t="s">
        <v>28</v>
      </c>
      <c r="C146" t="s">
        <v>29</v>
      </c>
      <c r="D146" t="s">
        <v>461</v>
      </c>
      <c r="E146" t="s">
        <v>118</v>
      </c>
      <c r="F146" t="s">
        <v>334</v>
      </c>
      <c r="G146" t="s">
        <v>477</v>
      </c>
      <c r="H146" t="s">
        <v>361</v>
      </c>
      <c r="I146" t="s">
        <v>362</v>
      </c>
      <c r="J146" t="s">
        <v>138</v>
      </c>
      <c r="K146" t="s">
        <v>506</v>
      </c>
      <c r="L146">
        <v>11</v>
      </c>
      <c r="M146">
        <v>1000000</v>
      </c>
      <c r="N146">
        <v>11000000</v>
      </c>
      <c r="O146">
        <v>0</v>
      </c>
      <c r="P146">
        <v>11000000</v>
      </c>
      <c r="R146">
        <v>916667</v>
      </c>
      <c r="S146">
        <v>916667</v>
      </c>
      <c r="T146">
        <v>916667</v>
      </c>
      <c r="U146">
        <v>916667</v>
      </c>
      <c r="V146">
        <v>916667</v>
      </c>
      <c r="W146">
        <v>916667</v>
      </c>
      <c r="X146">
        <v>916667</v>
      </c>
      <c r="Y146">
        <v>916667</v>
      </c>
      <c r="Z146">
        <v>916667</v>
      </c>
      <c r="AA146">
        <v>916667</v>
      </c>
      <c r="AB146">
        <v>916667</v>
      </c>
      <c r="AC146">
        <v>916663</v>
      </c>
      <c r="AD146" t="s">
        <v>4955</v>
      </c>
      <c r="AE146" t="s">
        <v>4963</v>
      </c>
      <c r="AF146" t="s">
        <v>4964</v>
      </c>
      <c r="AG146" t="s">
        <v>4965</v>
      </c>
      <c r="AH146" t="s">
        <v>6258</v>
      </c>
      <c r="AI146" t="s">
        <v>6061</v>
      </c>
      <c r="AJ146" t="s">
        <v>6259</v>
      </c>
      <c r="AK146" t="s">
        <v>136</v>
      </c>
      <c r="AN146" t="s">
        <v>1311</v>
      </c>
      <c r="AO146" t="s">
        <v>1312</v>
      </c>
      <c r="AP146" t="s">
        <v>2026</v>
      </c>
      <c r="AQ146" t="s">
        <v>1314</v>
      </c>
      <c r="AR146" cm="1">
        <f t="array" ref="AR146">_xlfn._xlws.FILTER(RPD_Revisi[Jmlh],RPD_Revisi[MAK]=Form_Cetak_POK[[#This Row],[MAK]],0)-Form_Cetak_POK[[#This Row],[Jmlh]]</f>
        <v>0</v>
      </c>
    </row>
    <row r="147" spans="1:44" hidden="1" x14ac:dyDescent="0.3">
      <c r="A147" t="s">
        <v>26</v>
      </c>
      <c r="B147" t="s">
        <v>28</v>
      </c>
      <c r="C147" t="s">
        <v>29</v>
      </c>
      <c r="D147" t="s">
        <v>461</v>
      </c>
      <c r="E147" t="s">
        <v>118</v>
      </c>
      <c r="F147" t="s">
        <v>334</v>
      </c>
      <c r="G147" t="s">
        <v>477</v>
      </c>
      <c r="H147" t="s">
        <v>361</v>
      </c>
      <c r="I147" t="s">
        <v>362</v>
      </c>
      <c r="J147" t="s">
        <v>138</v>
      </c>
      <c r="K147" t="s">
        <v>507</v>
      </c>
      <c r="L147">
        <v>11</v>
      </c>
      <c r="M147">
        <v>1000000</v>
      </c>
      <c r="N147">
        <v>11000000</v>
      </c>
      <c r="O147">
        <v>0</v>
      </c>
      <c r="P147">
        <v>11000000</v>
      </c>
      <c r="R147">
        <v>916667</v>
      </c>
      <c r="S147">
        <v>916667</v>
      </c>
      <c r="T147">
        <v>916667</v>
      </c>
      <c r="U147">
        <v>916667</v>
      </c>
      <c r="V147">
        <v>916667</v>
      </c>
      <c r="W147">
        <v>916667</v>
      </c>
      <c r="X147">
        <v>916667</v>
      </c>
      <c r="Y147">
        <v>916667</v>
      </c>
      <c r="Z147">
        <v>916667</v>
      </c>
      <c r="AA147">
        <v>916667</v>
      </c>
      <c r="AB147">
        <v>916667</v>
      </c>
      <c r="AC147">
        <v>916663</v>
      </c>
      <c r="AD147" t="s">
        <v>4955</v>
      </c>
      <c r="AE147" t="s">
        <v>4963</v>
      </c>
      <c r="AF147" t="s">
        <v>4967</v>
      </c>
      <c r="AG147" t="s">
        <v>4968</v>
      </c>
      <c r="AH147" t="s">
        <v>6260</v>
      </c>
      <c r="AI147" t="s">
        <v>6064</v>
      </c>
      <c r="AJ147" t="s">
        <v>6259</v>
      </c>
      <c r="AK147" t="s">
        <v>136</v>
      </c>
      <c r="AN147" t="s">
        <v>1311</v>
      </c>
      <c r="AO147" t="s">
        <v>1312</v>
      </c>
      <c r="AP147" t="s">
        <v>2026</v>
      </c>
      <c r="AQ147" t="s">
        <v>1314</v>
      </c>
      <c r="AR147" cm="1">
        <f t="array" ref="AR147">_xlfn._xlws.FILTER(RPD_Revisi[Jmlh],RPD_Revisi[MAK]=Form_Cetak_POK[[#This Row],[MAK]],0)-Form_Cetak_POK[[#This Row],[Jmlh]]</f>
        <v>0</v>
      </c>
    </row>
    <row r="148" spans="1:44" hidden="1" x14ac:dyDescent="0.3">
      <c r="A148" t="s">
        <v>26</v>
      </c>
      <c r="B148" t="s">
        <v>28</v>
      </c>
      <c r="C148" t="s">
        <v>29</v>
      </c>
      <c r="D148" t="s">
        <v>461</v>
      </c>
      <c r="E148" t="s">
        <v>118</v>
      </c>
      <c r="F148" t="s">
        <v>334</v>
      </c>
      <c r="G148" t="s">
        <v>477</v>
      </c>
      <c r="H148" t="s">
        <v>361</v>
      </c>
      <c r="I148" t="s">
        <v>363</v>
      </c>
      <c r="J148" t="s">
        <v>138</v>
      </c>
      <c r="K148" t="s">
        <v>506</v>
      </c>
      <c r="L148">
        <v>11</v>
      </c>
      <c r="M148">
        <v>1000000</v>
      </c>
      <c r="N148">
        <v>11000000</v>
      </c>
      <c r="O148">
        <v>0</v>
      </c>
      <c r="P148">
        <v>11000000</v>
      </c>
      <c r="R148">
        <v>916667</v>
      </c>
      <c r="S148">
        <v>916667</v>
      </c>
      <c r="T148">
        <v>916667</v>
      </c>
      <c r="U148">
        <v>916667</v>
      </c>
      <c r="V148">
        <v>916667</v>
      </c>
      <c r="W148">
        <v>916667</v>
      </c>
      <c r="X148">
        <v>916667</v>
      </c>
      <c r="Y148">
        <v>916667</v>
      </c>
      <c r="Z148">
        <v>916667</v>
      </c>
      <c r="AA148">
        <v>916667</v>
      </c>
      <c r="AB148">
        <v>916667</v>
      </c>
      <c r="AC148">
        <v>916663</v>
      </c>
      <c r="AD148" t="s">
        <v>4982</v>
      </c>
      <c r="AE148" t="s">
        <v>4990</v>
      </c>
      <c r="AF148" t="s">
        <v>4991</v>
      </c>
      <c r="AG148" t="s">
        <v>4992</v>
      </c>
      <c r="AH148" t="s">
        <v>6261</v>
      </c>
      <c r="AI148" t="s">
        <v>6061</v>
      </c>
      <c r="AJ148" t="s">
        <v>6262</v>
      </c>
      <c r="AK148" t="s">
        <v>136</v>
      </c>
      <c r="AN148" t="s">
        <v>1311</v>
      </c>
      <c r="AO148" t="s">
        <v>1312</v>
      </c>
      <c r="AP148" t="s">
        <v>2026</v>
      </c>
      <c r="AQ148" t="s">
        <v>1314</v>
      </c>
      <c r="AR148" cm="1">
        <f t="array" ref="AR148">_xlfn._xlws.FILTER(RPD_Revisi[Jmlh],RPD_Revisi[MAK]=Form_Cetak_POK[[#This Row],[MAK]],0)-Form_Cetak_POK[[#This Row],[Jmlh]]</f>
        <v>0</v>
      </c>
    </row>
    <row r="149" spans="1:44" hidden="1" x14ac:dyDescent="0.3">
      <c r="A149" t="s">
        <v>26</v>
      </c>
      <c r="B149" t="s">
        <v>28</v>
      </c>
      <c r="C149" t="s">
        <v>29</v>
      </c>
      <c r="D149" t="s">
        <v>461</v>
      </c>
      <c r="E149" t="s">
        <v>118</v>
      </c>
      <c r="F149" t="s">
        <v>334</v>
      </c>
      <c r="G149" t="s">
        <v>477</v>
      </c>
      <c r="H149" t="s">
        <v>361</v>
      </c>
      <c r="I149" t="s">
        <v>363</v>
      </c>
      <c r="J149" t="s">
        <v>138</v>
      </c>
      <c r="K149" t="s">
        <v>507</v>
      </c>
      <c r="L149">
        <v>11</v>
      </c>
      <c r="M149">
        <v>1000000</v>
      </c>
      <c r="N149">
        <v>11000000</v>
      </c>
      <c r="O149">
        <v>0</v>
      </c>
      <c r="P149">
        <v>11000000</v>
      </c>
      <c r="R149">
        <v>916667</v>
      </c>
      <c r="S149">
        <v>916667</v>
      </c>
      <c r="T149">
        <v>916667</v>
      </c>
      <c r="U149">
        <v>916667</v>
      </c>
      <c r="V149">
        <v>916667</v>
      </c>
      <c r="W149">
        <v>916667</v>
      </c>
      <c r="X149">
        <v>916667</v>
      </c>
      <c r="Y149">
        <v>916667</v>
      </c>
      <c r="Z149">
        <v>916667</v>
      </c>
      <c r="AA149">
        <v>916667</v>
      </c>
      <c r="AB149">
        <v>916667</v>
      </c>
      <c r="AC149">
        <v>916663</v>
      </c>
      <c r="AD149" t="s">
        <v>4982</v>
      </c>
      <c r="AE149" t="s">
        <v>4990</v>
      </c>
      <c r="AF149" t="s">
        <v>4994</v>
      </c>
      <c r="AG149" t="s">
        <v>4995</v>
      </c>
      <c r="AH149" t="s">
        <v>6263</v>
      </c>
      <c r="AI149" t="s">
        <v>6064</v>
      </c>
      <c r="AJ149" t="s">
        <v>6262</v>
      </c>
      <c r="AK149" t="s">
        <v>136</v>
      </c>
      <c r="AN149" t="s">
        <v>1311</v>
      </c>
      <c r="AO149" t="s">
        <v>1312</v>
      </c>
      <c r="AP149" t="s">
        <v>2026</v>
      </c>
      <c r="AQ149" t="s">
        <v>1314</v>
      </c>
      <c r="AR149" cm="1">
        <f t="array" ref="AR149">_xlfn._xlws.FILTER(RPD_Revisi[Jmlh],RPD_Revisi[MAK]=Form_Cetak_POK[[#This Row],[MAK]],0)-Form_Cetak_POK[[#This Row],[Jmlh]]</f>
        <v>0</v>
      </c>
    </row>
    <row r="150" spans="1:44" hidden="1" x14ac:dyDescent="0.3">
      <c r="A150" t="s">
        <v>26</v>
      </c>
      <c r="B150" t="s">
        <v>28</v>
      </c>
      <c r="C150" t="s">
        <v>29</v>
      </c>
      <c r="D150" t="s">
        <v>461</v>
      </c>
      <c r="E150" t="s">
        <v>118</v>
      </c>
      <c r="F150" t="s">
        <v>334</v>
      </c>
      <c r="G150" t="s">
        <v>477</v>
      </c>
      <c r="H150" t="s">
        <v>361</v>
      </c>
      <c r="I150" t="s">
        <v>364</v>
      </c>
      <c r="J150" t="s">
        <v>138</v>
      </c>
      <c r="K150" t="s">
        <v>506</v>
      </c>
      <c r="L150">
        <v>11</v>
      </c>
      <c r="M150">
        <v>1000000</v>
      </c>
      <c r="N150">
        <v>11000000</v>
      </c>
      <c r="O150">
        <v>0</v>
      </c>
      <c r="P150">
        <v>11000000</v>
      </c>
      <c r="R150">
        <v>916667</v>
      </c>
      <c r="S150">
        <v>916667</v>
      </c>
      <c r="T150">
        <v>916667</v>
      </c>
      <c r="U150">
        <v>916667</v>
      </c>
      <c r="V150">
        <v>916667</v>
      </c>
      <c r="W150">
        <v>916667</v>
      </c>
      <c r="X150">
        <v>916667</v>
      </c>
      <c r="Y150">
        <v>916667</v>
      </c>
      <c r="Z150">
        <v>916667</v>
      </c>
      <c r="AA150">
        <v>916667</v>
      </c>
      <c r="AB150">
        <v>916667</v>
      </c>
      <c r="AC150">
        <v>916663</v>
      </c>
      <c r="AD150" t="s">
        <v>5012</v>
      </c>
      <c r="AE150" t="s">
        <v>5029</v>
      </c>
      <c r="AF150" t="s">
        <v>5030</v>
      </c>
      <c r="AG150" t="s">
        <v>5031</v>
      </c>
      <c r="AH150" t="s">
        <v>6264</v>
      </c>
      <c r="AI150" t="s">
        <v>6061</v>
      </c>
      <c r="AJ150" t="s">
        <v>6265</v>
      </c>
      <c r="AK150" t="s">
        <v>136</v>
      </c>
      <c r="AN150" t="s">
        <v>1311</v>
      </c>
      <c r="AO150" t="s">
        <v>1312</v>
      </c>
      <c r="AP150" t="s">
        <v>2026</v>
      </c>
      <c r="AQ150" t="s">
        <v>1314</v>
      </c>
      <c r="AR150" cm="1">
        <f t="array" ref="AR150">_xlfn._xlws.FILTER(RPD_Revisi[Jmlh],RPD_Revisi[MAK]=Form_Cetak_POK[[#This Row],[MAK]],0)-Form_Cetak_POK[[#This Row],[Jmlh]]</f>
        <v>0</v>
      </c>
    </row>
    <row r="151" spans="1:44" hidden="1" x14ac:dyDescent="0.3">
      <c r="A151" t="s">
        <v>26</v>
      </c>
      <c r="B151" t="s">
        <v>28</v>
      </c>
      <c r="C151" t="s">
        <v>29</v>
      </c>
      <c r="D151" t="s">
        <v>461</v>
      </c>
      <c r="E151" t="s">
        <v>118</v>
      </c>
      <c r="F151" t="s">
        <v>334</v>
      </c>
      <c r="G151" t="s">
        <v>477</v>
      </c>
      <c r="H151" t="s">
        <v>361</v>
      </c>
      <c r="I151" t="s">
        <v>364</v>
      </c>
      <c r="J151" t="s">
        <v>138</v>
      </c>
      <c r="K151" t="s">
        <v>507</v>
      </c>
      <c r="L151">
        <v>11</v>
      </c>
      <c r="M151">
        <v>1000000</v>
      </c>
      <c r="N151">
        <v>11000000</v>
      </c>
      <c r="O151">
        <v>0</v>
      </c>
      <c r="P151">
        <v>11000000</v>
      </c>
      <c r="R151">
        <v>916667</v>
      </c>
      <c r="S151">
        <v>916667</v>
      </c>
      <c r="T151">
        <v>916667</v>
      </c>
      <c r="U151">
        <v>916667</v>
      </c>
      <c r="V151">
        <v>916667</v>
      </c>
      <c r="W151">
        <v>916667</v>
      </c>
      <c r="X151">
        <v>916667</v>
      </c>
      <c r="Y151">
        <v>916667</v>
      </c>
      <c r="Z151">
        <v>916667</v>
      </c>
      <c r="AA151">
        <v>916667</v>
      </c>
      <c r="AB151">
        <v>916667</v>
      </c>
      <c r="AC151">
        <v>916663</v>
      </c>
      <c r="AD151" t="s">
        <v>5012</v>
      </c>
      <c r="AE151" t="s">
        <v>5029</v>
      </c>
      <c r="AF151" t="s">
        <v>5033</v>
      </c>
      <c r="AG151" t="s">
        <v>5034</v>
      </c>
      <c r="AH151" t="s">
        <v>6266</v>
      </c>
      <c r="AI151" t="s">
        <v>6064</v>
      </c>
      <c r="AJ151" t="s">
        <v>6265</v>
      </c>
      <c r="AK151" t="s">
        <v>136</v>
      </c>
      <c r="AN151" t="s">
        <v>1311</v>
      </c>
      <c r="AO151" t="s">
        <v>1312</v>
      </c>
      <c r="AP151" t="s">
        <v>2026</v>
      </c>
      <c r="AQ151" t="s">
        <v>1314</v>
      </c>
      <c r="AR151" cm="1">
        <f t="array" ref="AR151">_xlfn._xlws.FILTER(RPD_Revisi[Jmlh],RPD_Revisi[MAK]=Form_Cetak_POK[[#This Row],[MAK]],0)-Form_Cetak_POK[[#This Row],[Jmlh]]</f>
        <v>0</v>
      </c>
    </row>
    <row r="152" spans="1:44" hidden="1" x14ac:dyDescent="0.3">
      <c r="A152" t="s">
        <v>26</v>
      </c>
      <c r="B152" t="s">
        <v>28</v>
      </c>
      <c r="C152" t="s">
        <v>29</v>
      </c>
      <c r="D152" t="s">
        <v>461</v>
      </c>
      <c r="E152" t="s">
        <v>118</v>
      </c>
      <c r="F152" t="s">
        <v>334</v>
      </c>
      <c r="G152" t="s">
        <v>477</v>
      </c>
      <c r="H152" t="s">
        <v>361</v>
      </c>
      <c r="I152" t="s">
        <v>365</v>
      </c>
      <c r="J152" t="s">
        <v>138</v>
      </c>
      <c r="K152" t="s">
        <v>506</v>
      </c>
      <c r="L152">
        <v>11</v>
      </c>
      <c r="M152">
        <v>1000000</v>
      </c>
      <c r="N152">
        <v>11000000</v>
      </c>
      <c r="O152">
        <v>0</v>
      </c>
      <c r="P152">
        <v>11000000</v>
      </c>
      <c r="R152">
        <v>916667</v>
      </c>
      <c r="S152">
        <v>916667</v>
      </c>
      <c r="T152">
        <v>916667</v>
      </c>
      <c r="U152">
        <v>916667</v>
      </c>
      <c r="V152">
        <v>916667</v>
      </c>
      <c r="W152">
        <v>916667</v>
      </c>
      <c r="X152">
        <v>916667</v>
      </c>
      <c r="Y152">
        <v>916667</v>
      </c>
      <c r="Z152">
        <v>916667</v>
      </c>
      <c r="AA152">
        <v>916667</v>
      </c>
      <c r="AB152">
        <v>916667</v>
      </c>
      <c r="AC152">
        <v>916663</v>
      </c>
      <c r="AD152" t="s">
        <v>5060</v>
      </c>
      <c r="AE152" t="s">
        <v>5078</v>
      </c>
      <c r="AF152" t="s">
        <v>5079</v>
      </c>
      <c r="AG152" t="s">
        <v>5080</v>
      </c>
      <c r="AH152" t="s">
        <v>6267</v>
      </c>
      <c r="AI152" t="s">
        <v>6061</v>
      </c>
      <c r="AJ152" t="s">
        <v>6268</v>
      </c>
      <c r="AK152" t="s">
        <v>136</v>
      </c>
      <c r="AN152" t="s">
        <v>1311</v>
      </c>
      <c r="AO152" t="s">
        <v>1312</v>
      </c>
      <c r="AP152" t="s">
        <v>2026</v>
      </c>
      <c r="AQ152" t="s">
        <v>1314</v>
      </c>
      <c r="AR152" cm="1">
        <f t="array" ref="AR152">_xlfn._xlws.FILTER(RPD_Revisi[Jmlh],RPD_Revisi[MAK]=Form_Cetak_POK[[#This Row],[MAK]],0)-Form_Cetak_POK[[#This Row],[Jmlh]]</f>
        <v>0</v>
      </c>
    </row>
    <row r="153" spans="1:44" hidden="1" x14ac:dyDescent="0.3">
      <c r="A153" t="s">
        <v>26</v>
      </c>
      <c r="B153" t="s">
        <v>28</v>
      </c>
      <c r="C153" t="s">
        <v>29</v>
      </c>
      <c r="D153" t="s">
        <v>461</v>
      </c>
      <c r="E153" t="s">
        <v>118</v>
      </c>
      <c r="F153" t="s">
        <v>334</v>
      </c>
      <c r="G153" t="s">
        <v>477</v>
      </c>
      <c r="H153" t="s">
        <v>361</v>
      </c>
      <c r="I153" t="s">
        <v>365</v>
      </c>
      <c r="J153" t="s">
        <v>138</v>
      </c>
      <c r="K153" t="s">
        <v>507</v>
      </c>
      <c r="L153">
        <v>11</v>
      </c>
      <c r="M153">
        <v>1000000</v>
      </c>
      <c r="N153">
        <v>11000000</v>
      </c>
      <c r="O153">
        <v>0</v>
      </c>
      <c r="P153">
        <v>11000000</v>
      </c>
      <c r="R153">
        <v>916667</v>
      </c>
      <c r="S153">
        <v>916667</v>
      </c>
      <c r="T153">
        <v>916667</v>
      </c>
      <c r="U153">
        <v>916667</v>
      </c>
      <c r="V153">
        <v>916667</v>
      </c>
      <c r="W153">
        <v>916667</v>
      </c>
      <c r="X153">
        <v>916667</v>
      </c>
      <c r="Y153">
        <v>916667</v>
      </c>
      <c r="Z153">
        <v>916667</v>
      </c>
      <c r="AA153">
        <v>916667</v>
      </c>
      <c r="AB153">
        <v>916667</v>
      </c>
      <c r="AC153">
        <v>916663</v>
      </c>
      <c r="AD153" t="s">
        <v>5060</v>
      </c>
      <c r="AE153" t="s">
        <v>5078</v>
      </c>
      <c r="AF153" t="s">
        <v>5082</v>
      </c>
      <c r="AG153" t="s">
        <v>5083</v>
      </c>
      <c r="AH153" t="s">
        <v>6269</v>
      </c>
      <c r="AI153" t="s">
        <v>6064</v>
      </c>
      <c r="AJ153" t="s">
        <v>6268</v>
      </c>
      <c r="AK153" t="s">
        <v>136</v>
      </c>
      <c r="AN153" t="s">
        <v>1311</v>
      </c>
      <c r="AO153" t="s">
        <v>1312</v>
      </c>
      <c r="AP153" t="s">
        <v>2026</v>
      </c>
      <c r="AQ153" t="s">
        <v>1314</v>
      </c>
      <c r="AR153" cm="1">
        <f t="array" ref="AR153">_xlfn._xlws.FILTER(RPD_Revisi[Jmlh],RPD_Revisi[MAK]=Form_Cetak_POK[[#This Row],[MAK]],0)-Form_Cetak_POK[[#This Row],[Jmlh]]</f>
        <v>0</v>
      </c>
    </row>
    <row r="154" spans="1:44" hidden="1" x14ac:dyDescent="0.3">
      <c r="A154" t="s">
        <v>26</v>
      </c>
      <c r="B154" t="s">
        <v>28</v>
      </c>
      <c r="C154" t="s">
        <v>29</v>
      </c>
      <c r="D154" t="s">
        <v>461</v>
      </c>
      <c r="E154" t="s">
        <v>118</v>
      </c>
      <c r="F154" t="s">
        <v>334</v>
      </c>
      <c r="G154" t="s">
        <v>477</v>
      </c>
      <c r="H154" t="s">
        <v>366</v>
      </c>
      <c r="I154" t="s">
        <v>367</v>
      </c>
      <c r="J154" t="s">
        <v>43</v>
      </c>
      <c r="K154" t="s">
        <v>571</v>
      </c>
      <c r="L154">
        <v>4</v>
      </c>
      <c r="M154">
        <v>1000000</v>
      </c>
      <c r="N154">
        <v>4000000</v>
      </c>
      <c r="O154">
        <v>0</v>
      </c>
      <c r="P154">
        <v>4000000</v>
      </c>
      <c r="R154">
        <v>333000</v>
      </c>
      <c r="S154">
        <v>333000</v>
      </c>
      <c r="T154">
        <v>333000</v>
      </c>
      <c r="U154">
        <v>333000</v>
      </c>
      <c r="V154">
        <v>333000</v>
      </c>
      <c r="W154">
        <v>333000</v>
      </c>
      <c r="X154">
        <v>333000</v>
      </c>
      <c r="Y154">
        <v>333000</v>
      </c>
      <c r="Z154">
        <v>333000</v>
      </c>
      <c r="AA154">
        <v>333000</v>
      </c>
      <c r="AB154">
        <v>333000</v>
      </c>
      <c r="AC154">
        <v>337000</v>
      </c>
      <c r="AD154" t="s">
        <v>5110</v>
      </c>
      <c r="AE154" t="s">
        <v>5111</v>
      </c>
      <c r="AF154" t="s">
        <v>5115</v>
      </c>
      <c r="AG154" t="s">
        <v>5116</v>
      </c>
      <c r="AH154" t="s">
        <v>6270</v>
      </c>
      <c r="AI154" t="s">
        <v>6064</v>
      </c>
      <c r="AJ154" t="s">
        <v>6271</v>
      </c>
      <c r="AK154" t="s">
        <v>44</v>
      </c>
      <c r="AN154" t="s">
        <v>1311</v>
      </c>
      <c r="AO154" t="s">
        <v>1312</v>
      </c>
      <c r="AP154" t="s">
        <v>1313</v>
      </c>
      <c r="AQ154" t="s">
        <v>1314</v>
      </c>
      <c r="AR154" cm="1">
        <f t="array" ref="AR154">_xlfn._xlws.FILTER(RPD_Revisi[Jmlh],RPD_Revisi[MAK]=Form_Cetak_POK[[#This Row],[MAK]],0)-Form_Cetak_POK[[#This Row],[Jmlh]]</f>
        <v>0</v>
      </c>
    </row>
    <row r="155" spans="1:44" hidden="1" x14ac:dyDescent="0.3">
      <c r="A155" t="s">
        <v>26</v>
      </c>
      <c r="B155" t="s">
        <v>28</v>
      </c>
      <c r="C155" t="s">
        <v>29</v>
      </c>
      <c r="D155" t="s">
        <v>461</v>
      </c>
      <c r="E155" t="s">
        <v>118</v>
      </c>
      <c r="F155" t="s">
        <v>334</v>
      </c>
      <c r="G155" t="s">
        <v>477</v>
      </c>
      <c r="H155" t="s">
        <v>366</v>
      </c>
      <c r="I155" t="s">
        <v>367</v>
      </c>
      <c r="J155" t="s">
        <v>43</v>
      </c>
      <c r="K155" t="s">
        <v>1175</v>
      </c>
      <c r="L155">
        <v>4</v>
      </c>
      <c r="M155">
        <v>1000000</v>
      </c>
      <c r="N155">
        <v>4000000</v>
      </c>
      <c r="O155">
        <v>0</v>
      </c>
      <c r="P155">
        <v>4000000</v>
      </c>
      <c r="R155">
        <v>333000</v>
      </c>
      <c r="S155">
        <v>333000</v>
      </c>
      <c r="T155">
        <v>333000</v>
      </c>
      <c r="U155">
        <v>333000</v>
      </c>
      <c r="V155">
        <v>333000</v>
      </c>
      <c r="W155">
        <v>333000</v>
      </c>
      <c r="X155">
        <v>333000</v>
      </c>
      <c r="Y155">
        <v>333000</v>
      </c>
      <c r="Z155">
        <v>333000</v>
      </c>
      <c r="AA155">
        <v>333000</v>
      </c>
      <c r="AB155">
        <v>333000</v>
      </c>
      <c r="AC155">
        <v>337000</v>
      </c>
      <c r="AD155" t="s">
        <v>5110</v>
      </c>
      <c r="AE155" t="s">
        <v>5111</v>
      </c>
      <c r="AF155" t="s">
        <v>5118</v>
      </c>
      <c r="AG155" t="s">
        <v>5119</v>
      </c>
      <c r="AH155" t="s">
        <v>6272</v>
      </c>
      <c r="AI155" t="s">
        <v>6075</v>
      </c>
      <c r="AJ155" t="s">
        <v>6271</v>
      </c>
      <c r="AK155" t="s">
        <v>44</v>
      </c>
      <c r="AN155" t="s">
        <v>1311</v>
      </c>
      <c r="AO155" t="s">
        <v>1312</v>
      </c>
      <c r="AP155" t="s">
        <v>1313</v>
      </c>
      <c r="AQ155" t="s">
        <v>1314</v>
      </c>
      <c r="AR155" cm="1">
        <f t="array" ref="AR155">_xlfn._xlws.FILTER(RPD_Revisi[Jmlh],RPD_Revisi[MAK]=Form_Cetak_POK[[#This Row],[MAK]],0)-Form_Cetak_POK[[#This Row],[Jmlh]]</f>
        <v>0</v>
      </c>
    </row>
    <row r="156" spans="1:44" hidden="1" x14ac:dyDescent="0.3">
      <c r="A156" t="s">
        <v>26</v>
      </c>
      <c r="B156" t="s">
        <v>28</v>
      </c>
      <c r="C156" t="s">
        <v>29</v>
      </c>
      <c r="D156" t="s">
        <v>461</v>
      </c>
      <c r="E156" t="s">
        <v>118</v>
      </c>
      <c r="F156" t="s">
        <v>334</v>
      </c>
      <c r="G156" t="s">
        <v>477</v>
      </c>
      <c r="H156" t="s">
        <v>366</v>
      </c>
      <c r="I156" t="s">
        <v>368</v>
      </c>
      <c r="J156" t="s">
        <v>43</v>
      </c>
      <c r="K156" t="s">
        <v>1178</v>
      </c>
      <c r="L156">
        <v>1</v>
      </c>
      <c r="M156">
        <v>1000000</v>
      </c>
      <c r="N156">
        <v>1000000</v>
      </c>
      <c r="O156">
        <v>0</v>
      </c>
      <c r="P156">
        <v>1000000</v>
      </c>
      <c r="R156">
        <v>83000</v>
      </c>
      <c r="S156">
        <v>83000</v>
      </c>
      <c r="T156">
        <v>83000</v>
      </c>
      <c r="U156">
        <v>83000</v>
      </c>
      <c r="V156">
        <v>83000</v>
      </c>
      <c r="W156">
        <v>83000</v>
      </c>
      <c r="X156">
        <v>83000</v>
      </c>
      <c r="Y156">
        <v>83000</v>
      </c>
      <c r="Z156">
        <v>83000</v>
      </c>
      <c r="AA156">
        <v>83000</v>
      </c>
      <c r="AB156">
        <v>83000</v>
      </c>
      <c r="AC156">
        <v>87000</v>
      </c>
      <c r="AD156" t="s">
        <v>5128</v>
      </c>
      <c r="AE156" t="s">
        <v>5129</v>
      </c>
      <c r="AF156" t="s">
        <v>5130</v>
      </c>
      <c r="AG156" t="s">
        <v>5131</v>
      </c>
      <c r="AH156" t="s">
        <v>6273</v>
      </c>
      <c r="AI156" t="s">
        <v>6061</v>
      </c>
      <c r="AJ156" t="s">
        <v>6274</v>
      </c>
      <c r="AK156" t="s">
        <v>44</v>
      </c>
      <c r="AN156" t="s">
        <v>1311</v>
      </c>
      <c r="AO156" t="s">
        <v>1312</v>
      </c>
      <c r="AP156" t="s">
        <v>1313</v>
      </c>
      <c r="AQ156" t="s">
        <v>1314</v>
      </c>
      <c r="AR156" cm="1">
        <f t="array" ref="AR156">_xlfn._xlws.FILTER(RPD_Revisi[Jmlh],RPD_Revisi[MAK]=Form_Cetak_POK[[#This Row],[MAK]],0)-Form_Cetak_POK[[#This Row],[Jmlh]]</f>
        <v>0</v>
      </c>
    </row>
    <row r="157" spans="1:44" hidden="1" x14ac:dyDescent="0.3">
      <c r="A157" t="s">
        <v>26</v>
      </c>
      <c r="B157" t="s">
        <v>28</v>
      </c>
      <c r="C157" t="s">
        <v>29</v>
      </c>
      <c r="D157" t="s">
        <v>461</v>
      </c>
      <c r="E157" t="s">
        <v>118</v>
      </c>
      <c r="F157" t="s">
        <v>334</v>
      </c>
      <c r="G157" t="s">
        <v>477</v>
      </c>
      <c r="H157" t="s">
        <v>366</v>
      </c>
      <c r="I157" t="s">
        <v>368</v>
      </c>
      <c r="J157" t="s">
        <v>43</v>
      </c>
      <c r="K157" t="s">
        <v>487</v>
      </c>
      <c r="L157">
        <v>1</v>
      </c>
      <c r="M157">
        <v>1000000</v>
      </c>
      <c r="N157">
        <v>1000000</v>
      </c>
      <c r="O157">
        <v>0</v>
      </c>
      <c r="P157">
        <v>1000000</v>
      </c>
      <c r="R157">
        <v>83000</v>
      </c>
      <c r="S157">
        <v>83000</v>
      </c>
      <c r="T157">
        <v>83000</v>
      </c>
      <c r="U157">
        <v>83000</v>
      </c>
      <c r="V157">
        <v>83000</v>
      </c>
      <c r="W157">
        <v>83000</v>
      </c>
      <c r="X157">
        <v>83000</v>
      </c>
      <c r="Y157">
        <v>83000</v>
      </c>
      <c r="Z157">
        <v>83000</v>
      </c>
      <c r="AA157">
        <v>83000</v>
      </c>
      <c r="AB157">
        <v>83000</v>
      </c>
      <c r="AC157">
        <v>87000</v>
      </c>
      <c r="AD157" t="s">
        <v>5128</v>
      </c>
      <c r="AE157" t="s">
        <v>5129</v>
      </c>
      <c r="AF157" t="s">
        <v>5136</v>
      </c>
      <c r="AG157" t="s">
        <v>5137</v>
      </c>
      <c r="AH157" t="s">
        <v>6275</v>
      </c>
      <c r="AI157" t="s">
        <v>6075</v>
      </c>
      <c r="AJ157" t="s">
        <v>6274</v>
      </c>
      <c r="AK157" t="s">
        <v>44</v>
      </c>
      <c r="AN157" t="s">
        <v>1311</v>
      </c>
      <c r="AO157" t="s">
        <v>1312</v>
      </c>
      <c r="AP157" t="s">
        <v>1313</v>
      </c>
      <c r="AQ157" t="s">
        <v>1314</v>
      </c>
      <c r="AR157" cm="1">
        <f t="array" ref="AR157">_xlfn._xlws.FILTER(RPD_Revisi[Jmlh],RPD_Revisi[MAK]=Form_Cetak_POK[[#This Row],[MAK]],0)-Form_Cetak_POK[[#This Row],[Jmlh]]</f>
        <v>0</v>
      </c>
    </row>
    <row r="158" spans="1:44" hidden="1" x14ac:dyDescent="0.3">
      <c r="A158" t="s">
        <v>26</v>
      </c>
      <c r="B158" t="s">
        <v>28</v>
      </c>
      <c r="C158" t="s">
        <v>29</v>
      </c>
      <c r="D158" t="s">
        <v>461</v>
      </c>
      <c r="E158" t="s">
        <v>118</v>
      </c>
      <c r="F158" t="s">
        <v>334</v>
      </c>
      <c r="G158" t="s">
        <v>477</v>
      </c>
      <c r="H158" t="s">
        <v>370</v>
      </c>
      <c r="I158" t="s">
        <v>371</v>
      </c>
      <c r="J158" t="s">
        <v>43</v>
      </c>
      <c r="K158" t="s">
        <v>487</v>
      </c>
      <c r="L158">
        <v>4</v>
      </c>
      <c r="M158">
        <v>1000000</v>
      </c>
      <c r="N158">
        <v>4000000</v>
      </c>
      <c r="O158">
        <v>0</v>
      </c>
      <c r="P158">
        <v>4000000</v>
      </c>
      <c r="R158">
        <v>333000</v>
      </c>
      <c r="S158">
        <v>333000</v>
      </c>
      <c r="T158">
        <v>333000</v>
      </c>
      <c r="U158">
        <v>333000</v>
      </c>
      <c r="V158">
        <v>333000</v>
      </c>
      <c r="W158">
        <v>333000</v>
      </c>
      <c r="X158">
        <v>333000</v>
      </c>
      <c r="Y158">
        <v>333000</v>
      </c>
      <c r="Z158">
        <v>333000</v>
      </c>
      <c r="AA158">
        <v>333000</v>
      </c>
      <c r="AB158">
        <v>333000</v>
      </c>
      <c r="AC158">
        <v>337000</v>
      </c>
      <c r="AD158" t="s">
        <v>5143</v>
      </c>
      <c r="AE158" t="s">
        <v>5144</v>
      </c>
      <c r="AF158" t="s">
        <v>5151</v>
      </c>
      <c r="AG158" t="s">
        <v>5152</v>
      </c>
      <c r="AH158" t="s">
        <v>6276</v>
      </c>
      <c r="AI158" t="s">
        <v>6075</v>
      </c>
      <c r="AJ158" t="s">
        <v>6277</v>
      </c>
      <c r="AK158" t="s">
        <v>44</v>
      </c>
      <c r="AN158" t="s">
        <v>1311</v>
      </c>
      <c r="AO158" t="s">
        <v>1312</v>
      </c>
      <c r="AP158" t="s">
        <v>1313</v>
      </c>
      <c r="AQ158" t="s">
        <v>1314</v>
      </c>
      <c r="AR158" cm="1">
        <f t="array" ref="AR158">_xlfn._xlws.FILTER(RPD_Revisi[Jmlh],RPD_Revisi[MAK]=Form_Cetak_POK[[#This Row],[MAK]],0)-Form_Cetak_POK[[#This Row],[Jmlh]]</f>
        <v>0</v>
      </c>
    </row>
    <row r="159" spans="1:44" hidden="1" x14ac:dyDescent="0.3">
      <c r="A159" t="s">
        <v>26</v>
      </c>
      <c r="B159" t="s">
        <v>28</v>
      </c>
      <c r="C159" t="s">
        <v>29</v>
      </c>
      <c r="D159" t="s">
        <v>461</v>
      </c>
      <c r="E159" t="s">
        <v>118</v>
      </c>
      <c r="F159" t="s">
        <v>334</v>
      </c>
      <c r="G159" t="s">
        <v>477</v>
      </c>
      <c r="H159" t="s">
        <v>370</v>
      </c>
      <c r="I159" t="s">
        <v>372</v>
      </c>
      <c r="J159" t="s">
        <v>43</v>
      </c>
      <c r="K159" t="s">
        <v>1183</v>
      </c>
      <c r="L159">
        <v>12</v>
      </c>
      <c r="M159">
        <v>1000000</v>
      </c>
      <c r="N159">
        <v>12000000</v>
      </c>
      <c r="O159">
        <v>0</v>
      </c>
      <c r="P159">
        <v>12000000</v>
      </c>
      <c r="R159">
        <v>1000000</v>
      </c>
      <c r="S159">
        <v>1000000</v>
      </c>
      <c r="T159">
        <v>1000000</v>
      </c>
      <c r="U159">
        <v>1000000</v>
      </c>
      <c r="V159">
        <v>1000000</v>
      </c>
      <c r="W159">
        <v>1000000</v>
      </c>
      <c r="X159">
        <v>1000000</v>
      </c>
      <c r="Y159">
        <v>1000000</v>
      </c>
      <c r="Z159">
        <v>1000000</v>
      </c>
      <c r="AA159">
        <v>1000000</v>
      </c>
      <c r="AB159">
        <v>1000000</v>
      </c>
      <c r="AC159">
        <v>1000000</v>
      </c>
      <c r="AD159" t="s">
        <v>5158</v>
      </c>
      <c r="AE159" t="s">
        <v>5159</v>
      </c>
      <c r="AF159" t="s">
        <v>5160</v>
      </c>
      <c r="AG159" t="s">
        <v>5161</v>
      </c>
      <c r="AH159" t="s">
        <v>6278</v>
      </c>
      <c r="AI159" t="s">
        <v>6061</v>
      </c>
      <c r="AJ159" t="s">
        <v>6279</v>
      </c>
      <c r="AK159" t="s">
        <v>44</v>
      </c>
      <c r="AN159" t="s">
        <v>1311</v>
      </c>
      <c r="AO159" t="s">
        <v>1312</v>
      </c>
      <c r="AP159" t="s">
        <v>1313</v>
      </c>
      <c r="AQ159" t="s">
        <v>1314</v>
      </c>
      <c r="AR159" cm="1">
        <f t="array" ref="AR159">_xlfn._xlws.FILTER(RPD_Revisi[Jmlh],RPD_Revisi[MAK]=Form_Cetak_POK[[#This Row],[MAK]],0)-Form_Cetak_POK[[#This Row],[Jmlh]]</f>
        <v>0</v>
      </c>
    </row>
    <row r="160" spans="1:44" hidden="1" x14ac:dyDescent="0.3">
      <c r="A160" t="s">
        <v>26</v>
      </c>
      <c r="B160" t="s">
        <v>28</v>
      </c>
      <c r="C160" t="s">
        <v>29</v>
      </c>
      <c r="D160" t="s">
        <v>461</v>
      </c>
      <c r="E160" t="s">
        <v>118</v>
      </c>
      <c r="F160" t="s">
        <v>334</v>
      </c>
      <c r="G160" t="s">
        <v>477</v>
      </c>
      <c r="H160" t="s">
        <v>370</v>
      </c>
      <c r="I160" t="s">
        <v>372</v>
      </c>
      <c r="J160" t="s">
        <v>43</v>
      </c>
      <c r="K160" t="s">
        <v>487</v>
      </c>
      <c r="L160">
        <v>12</v>
      </c>
      <c r="M160">
        <v>1000000</v>
      </c>
      <c r="N160">
        <v>12000000</v>
      </c>
      <c r="O160">
        <v>0</v>
      </c>
      <c r="P160">
        <v>12000000</v>
      </c>
      <c r="R160">
        <v>1000000</v>
      </c>
      <c r="S160">
        <v>1000000</v>
      </c>
      <c r="T160">
        <v>1000000</v>
      </c>
      <c r="U160">
        <v>1000000</v>
      </c>
      <c r="V160">
        <v>1000000</v>
      </c>
      <c r="W160">
        <v>1000000</v>
      </c>
      <c r="X160">
        <v>1000000</v>
      </c>
      <c r="Y160">
        <v>1000000</v>
      </c>
      <c r="Z160">
        <v>1000000</v>
      </c>
      <c r="AA160">
        <v>1000000</v>
      </c>
      <c r="AB160">
        <v>1000000</v>
      </c>
      <c r="AC160">
        <v>1000000</v>
      </c>
      <c r="AD160" t="s">
        <v>5158</v>
      </c>
      <c r="AE160" t="s">
        <v>5159</v>
      </c>
      <c r="AF160" t="s">
        <v>5166</v>
      </c>
      <c r="AG160" t="s">
        <v>5167</v>
      </c>
      <c r="AH160" t="s">
        <v>6280</v>
      </c>
      <c r="AI160" t="s">
        <v>6075</v>
      </c>
      <c r="AJ160" t="s">
        <v>6279</v>
      </c>
      <c r="AK160" t="s">
        <v>44</v>
      </c>
      <c r="AN160" t="s">
        <v>1311</v>
      </c>
      <c r="AO160" t="s">
        <v>1312</v>
      </c>
      <c r="AP160" t="s">
        <v>1313</v>
      </c>
      <c r="AQ160" t="s">
        <v>1314</v>
      </c>
      <c r="AR160" cm="1">
        <f t="array" ref="AR160">_xlfn._xlws.FILTER(RPD_Revisi[Jmlh],RPD_Revisi[MAK]=Form_Cetak_POK[[#This Row],[MAK]],0)-Form_Cetak_POK[[#This Row],[Jmlh]]</f>
        <v>0</v>
      </c>
    </row>
    <row r="161" spans="1:44" hidden="1" x14ac:dyDescent="0.3">
      <c r="A161" t="s">
        <v>26</v>
      </c>
      <c r="B161" t="s">
        <v>28</v>
      </c>
      <c r="C161" t="s">
        <v>29</v>
      </c>
      <c r="D161" t="s">
        <v>461</v>
      </c>
      <c r="E161" t="s">
        <v>118</v>
      </c>
      <c r="F161" t="s">
        <v>334</v>
      </c>
      <c r="G161" t="s">
        <v>477</v>
      </c>
      <c r="H161" t="s">
        <v>370</v>
      </c>
      <c r="I161" t="s">
        <v>373</v>
      </c>
      <c r="J161" t="s">
        <v>43</v>
      </c>
      <c r="K161" t="s">
        <v>506</v>
      </c>
      <c r="L161">
        <v>5</v>
      </c>
      <c r="M161">
        <v>1000000</v>
      </c>
      <c r="N161">
        <v>5000000</v>
      </c>
      <c r="O161">
        <v>0</v>
      </c>
      <c r="P161">
        <v>5000000</v>
      </c>
      <c r="R161">
        <v>416000</v>
      </c>
      <c r="S161">
        <v>416000</v>
      </c>
      <c r="T161">
        <v>416000</v>
      </c>
      <c r="U161">
        <v>416000</v>
      </c>
      <c r="V161">
        <v>416000</v>
      </c>
      <c r="W161">
        <v>416000</v>
      </c>
      <c r="X161">
        <v>416000</v>
      </c>
      <c r="Y161">
        <v>416000</v>
      </c>
      <c r="Z161">
        <v>416000</v>
      </c>
      <c r="AA161">
        <v>416000</v>
      </c>
      <c r="AB161">
        <v>416000</v>
      </c>
      <c r="AC161">
        <v>424000</v>
      </c>
      <c r="AD161" t="s">
        <v>5173</v>
      </c>
      <c r="AE161" t="s">
        <v>5174</v>
      </c>
      <c r="AF161" t="s">
        <v>5175</v>
      </c>
      <c r="AG161" t="s">
        <v>5176</v>
      </c>
      <c r="AH161" t="s">
        <v>6281</v>
      </c>
      <c r="AI161" t="s">
        <v>6061</v>
      </c>
      <c r="AJ161" t="s">
        <v>6282</v>
      </c>
      <c r="AK161" t="s">
        <v>44</v>
      </c>
      <c r="AN161" t="s">
        <v>1311</v>
      </c>
      <c r="AO161" t="s">
        <v>1312</v>
      </c>
      <c r="AP161" t="s">
        <v>1313</v>
      </c>
      <c r="AQ161" t="s">
        <v>1314</v>
      </c>
      <c r="AR161" cm="1">
        <f t="array" ref="AR161">_xlfn._xlws.FILTER(RPD_Revisi[Jmlh],RPD_Revisi[MAK]=Form_Cetak_POK[[#This Row],[MAK]],0)-Form_Cetak_POK[[#This Row],[Jmlh]]</f>
        <v>0</v>
      </c>
    </row>
    <row r="162" spans="1:44" hidden="1" x14ac:dyDescent="0.3">
      <c r="A162" t="s">
        <v>26</v>
      </c>
      <c r="B162" t="s">
        <v>28</v>
      </c>
      <c r="C162" t="s">
        <v>29</v>
      </c>
      <c r="D162" t="s">
        <v>461</v>
      </c>
      <c r="E162" t="s">
        <v>118</v>
      </c>
      <c r="F162" t="s">
        <v>334</v>
      </c>
      <c r="G162" t="s">
        <v>477</v>
      </c>
      <c r="H162" t="s">
        <v>370</v>
      </c>
      <c r="I162" t="s">
        <v>373</v>
      </c>
      <c r="J162" t="s">
        <v>43</v>
      </c>
      <c r="K162" t="s">
        <v>1187</v>
      </c>
      <c r="L162">
        <v>4</v>
      </c>
      <c r="M162">
        <v>1000000</v>
      </c>
      <c r="N162">
        <v>4000000</v>
      </c>
      <c r="O162">
        <v>0</v>
      </c>
      <c r="P162">
        <v>4000000</v>
      </c>
      <c r="R162">
        <v>333000</v>
      </c>
      <c r="S162">
        <v>333000</v>
      </c>
      <c r="T162">
        <v>333000</v>
      </c>
      <c r="U162">
        <v>333000</v>
      </c>
      <c r="V162">
        <v>333000</v>
      </c>
      <c r="W162">
        <v>333000</v>
      </c>
      <c r="X162">
        <v>333000</v>
      </c>
      <c r="Y162">
        <v>333000</v>
      </c>
      <c r="Z162">
        <v>333000</v>
      </c>
      <c r="AA162">
        <v>333000</v>
      </c>
      <c r="AB162">
        <v>333000</v>
      </c>
      <c r="AC162">
        <v>337000</v>
      </c>
      <c r="AD162" t="s">
        <v>5173</v>
      </c>
      <c r="AE162" t="s">
        <v>5174</v>
      </c>
      <c r="AF162" t="s">
        <v>5181</v>
      </c>
      <c r="AG162" t="s">
        <v>5182</v>
      </c>
      <c r="AH162" t="s">
        <v>6283</v>
      </c>
      <c r="AI162" t="s">
        <v>6075</v>
      </c>
      <c r="AJ162" t="s">
        <v>6282</v>
      </c>
      <c r="AK162" t="s">
        <v>44</v>
      </c>
      <c r="AN162" t="s">
        <v>1311</v>
      </c>
      <c r="AO162" t="s">
        <v>1312</v>
      </c>
      <c r="AP162" t="s">
        <v>1313</v>
      </c>
      <c r="AQ162" t="s">
        <v>1314</v>
      </c>
      <c r="AR162" cm="1">
        <f t="array" ref="AR162">_xlfn._xlws.FILTER(RPD_Revisi[Jmlh],RPD_Revisi[MAK]=Form_Cetak_POK[[#This Row],[MAK]],0)-Form_Cetak_POK[[#This Row],[Jmlh]]</f>
        <v>0</v>
      </c>
    </row>
    <row r="163" spans="1:44" hidden="1" x14ac:dyDescent="0.3">
      <c r="A163" t="s">
        <v>26</v>
      </c>
      <c r="B163" t="s">
        <v>28</v>
      </c>
      <c r="C163" t="s">
        <v>29</v>
      </c>
      <c r="D163" t="s">
        <v>461</v>
      </c>
      <c r="E163" t="s">
        <v>118</v>
      </c>
      <c r="F163" t="s">
        <v>334</v>
      </c>
      <c r="G163" t="s">
        <v>477</v>
      </c>
      <c r="H163" t="s">
        <v>370</v>
      </c>
      <c r="I163" t="s">
        <v>374</v>
      </c>
      <c r="J163" t="s">
        <v>43</v>
      </c>
      <c r="K163" t="s">
        <v>1189</v>
      </c>
      <c r="L163">
        <v>1</v>
      </c>
      <c r="M163">
        <v>1000000</v>
      </c>
      <c r="N163">
        <v>1000000</v>
      </c>
      <c r="O163">
        <v>0</v>
      </c>
      <c r="P163">
        <v>1000000</v>
      </c>
      <c r="R163">
        <v>83000</v>
      </c>
      <c r="S163">
        <v>83000</v>
      </c>
      <c r="T163">
        <v>83000</v>
      </c>
      <c r="U163">
        <v>83000</v>
      </c>
      <c r="V163">
        <v>83000</v>
      </c>
      <c r="W163">
        <v>83000</v>
      </c>
      <c r="X163">
        <v>83000</v>
      </c>
      <c r="Y163">
        <v>83000</v>
      </c>
      <c r="Z163">
        <v>83000</v>
      </c>
      <c r="AA163">
        <v>83000</v>
      </c>
      <c r="AB163">
        <v>83000</v>
      </c>
      <c r="AC163">
        <v>87000</v>
      </c>
      <c r="AD163" t="s">
        <v>5188</v>
      </c>
      <c r="AE163" t="s">
        <v>5189</v>
      </c>
      <c r="AF163" t="s">
        <v>5190</v>
      </c>
      <c r="AG163" t="s">
        <v>5191</v>
      </c>
      <c r="AH163" t="s">
        <v>6284</v>
      </c>
      <c r="AI163" t="s">
        <v>6061</v>
      </c>
      <c r="AJ163" t="s">
        <v>6285</v>
      </c>
      <c r="AK163" t="s">
        <v>44</v>
      </c>
      <c r="AN163" t="s">
        <v>1311</v>
      </c>
      <c r="AO163" t="s">
        <v>1312</v>
      </c>
      <c r="AP163" t="s">
        <v>1313</v>
      </c>
      <c r="AQ163" t="s">
        <v>1314</v>
      </c>
      <c r="AR163" cm="1">
        <f t="array" ref="AR163">_xlfn._xlws.FILTER(RPD_Revisi[Jmlh],RPD_Revisi[MAK]=Form_Cetak_POK[[#This Row],[MAK]],0)-Form_Cetak_POK[[#This Row],[Jmlh]]</f>
        <v>0</v>
      </c>
    </row>
    <row r="164" spans="1:44" hidden="1" x14ac:dyDescent="0.3">
      <c r="A164" t="s">
        <v>26</v>
      </c>
      <c r="B164" t="s">
        <v>28</v>
      </c>
      <c r="C164" t="s">
        <v>29</v>
      </c>
      <c r="D164" t="s">
        <v>461</v>
      </c>
      <c r="E164" t="s">
        <v>118</v>
      </c>
      <c r="F164" t="s">
        <v>334</v>
      </c>
      <c r="G164" t="s">
        <v>477</v>
      </c>
      <c r="H164" t="s">
        <v>370</v>
      </c>
      <c r="I164" t="s">
        <v>374</v>
      </c>
      <c r="J164" t="s">
        <v>43</v>
      </c>
      <c r="K164" t="s">
        <v>487</v>
      </c>
      <c r="L164">
        <v>1</v>
      </c>
      <c r="M164">
        <v>1000000</v>
      </c>
      <c r="N164">
        <v>1000000</v>
      </c>
      <c r="O164">
        <v>0</v>
      </c>
      <c r="P164">
        <v>1000000</v>
      </c>
      <c r="R164">
        <v>83000</v>
      </c>
      <c r="S164">
        <v>83000</v>
      </c>
      <c r="T164">
        <v>83000</v>
      </c>
      <c r="U164">
        <v>83000</v>
      </c>
      <c r="V164">
        <v>83000</v>
      </c>
      <c r="W164">
        <v>83000</v>
      </c>
      <c r="X164">
        <v>83000</v>
      </c>
      <c r="Y164">
        <v>83000</v>
      </c>
      <c r="Z164">
        <v>83000</v>
      </c>
      <c r="AA164">
        <v>83000</v>
      </c>
      <c r="AB164">
        <v>83000</v>
      </c>
      <c r="AC164">
        <v>87000</v>
      </c>
      <c r="AD164" t="s">
        <v>5188</v>
      </c>
      <c r="AE164" t="s">
        <v>5189</v>
      </c>
      <c r="AF164" t="s">
        <v>5196</v>
      </c>
      <c r="AG164" t="s">
        <v>5197</v>
      </c>
      <c r="AH164" t="s">
        <v>6286</v>
      </c>
      <c r="AI164" t="s">
        <v>6075</v>
      </c>
      <c r="AJ164" t="s">
        <v>6285</v>
      </c>
      <c r="AK164" t="s">
        <v>44</v>
      </c>
      <c r="AN164" t="s">
        <v>1311</v>
      </c>
      <c r="AO164" t="s">
        <v>1312</v>
      </c>
      <c r="AP164" t="s">
        <v>1313</v>
      </c>
      <c r="AQ164" t="s">
        <v>1314</v>
      </c>
      <c r="AR164" cm="1">
        <f t="array" ref="AR164">_xlfn._xlws.FILTER(RPD_Revisi[Jmlh],RPD_Revisi[MAK]=Form_Cetak_POK[[#This Row],[MAK]],0)-Form_Cetak_POK[[#This Row],[Jmlh]]</f>
        <v>0</v>
      </c>
    </row>
    <row r="165" spans="1:44" hidden="1" x14ac:dyDescent="0.3">
      <c r="A165" t="s">
        <v>26</v>
      </c>
      <c r="B165" t="s">
        <v>28</v>
      </c>
      <c r="C165" t="s">
        <v>29</v>
      </c>
      <c r="D165" t="s">
        <v>461</v>
      </c>
      <c r="E165" t="s">
        <v>118</v>
      </c>
      <c r="F165" t="s">
        <v>334</v>
      </c>
      <c r="G165" t="s">
        <v>477</v>
      </c>
      <c r="H165" t="s">
        <v>370</v>
      </c>
      <c r="I165" t="s">
        <v>374</v>
      </c>
      <c r="J165" t="s">
        <v>43</v>
      </c>
      <c r="K165" t="s">
        <v>1191</v>
      </c>
      <c r="L165">
        <v>1</v>
      </c>
      <c r="M165">
        <v>1000000</v>
      </c>
      <c r="N165">
        <v>1000000</v>
      </c>
      <c r="O165">
        <v>0</v>
      </c>
      <c r="P165">
        <v>1000000</v>
      </c>
      <c r="R165">
        <v>83000</v>
      </c>
      <c r="S165">
        <v>83000</v>
      </c>
      <c r="T165">
        <v>83000</v>
      </c>
      <c r="U165">
        <v>83000</v>
      </c>
      <c r="V165">
        <v>83000</v>
      </c>
      <c r="W165">
        <v>83000</v>
      </c>
      <c r="X165">
        <v>83000</v>
      </c>
      <c r="Y165">
        <v>83000</v>
      </c>
      <c r="Z165">
        <v>83000</v>
      </c>
      <c r="AA165">
        <v>83000</v>
      </c>
      <c r="AB165">
        <v>83000</v>
      </c>
      <c r="AC165">
        <v>87000</v>
      </c>
      <c r="AD165" t="s">
        <v>5188</v>
      </c>
      <c r="AE165" t="s">
        <v>5189</v>
      </c>
      <c r="AF165" t="s">
        <v>5199</v>
      </c>
      <c r="AG165" t="s">
        <v>5200</v>
      </c>
      <c r="AH165" t="s">
        <v>6287</v>
      </c>
      <c r="AI165" t="s">
        <v>6085</v>
      </c>
      <c r="AJ165" t="s">
        <v>6285</v>
      </c>
      <c r="AK165" t="s">
        <v>44</v>
      </c>
      <c r="AN165" t="s">
        <v>1311</v>
      </c>
      <c r="AO165" t="s">
        <v>1312</v>
      </c>
      <c r="AP165" t="s">
        <v>1313</v>
      </c>
      <c r="AQ165" t="s">
        <v>1314</v>
      </c>
      <c r="AR165" cm="1">
        <f t="array" ref="AR165">_xlfn._xlws.FILTER(RPD_Revisi[Jmlh],RPD_Revisi[MAK]=Form_Cetak_POK[[#This Row],[MAK]],0)-Form_Cetak_POK[[#This Row],[Jmlh]]</f>
        <v>0</v>
      </c>
    </row>
    <row r="166" spans="1:44" hidden="1" x14ac:dyDescent="0.3">
      <c r="A166" t="s">
        <v>26</v>
      </c>
      <c r="B166" t="s">
        <v>28</v>
      </c>
      <c r="C166" t="s">
        <v>29</v>
      </c>
      <c r="D166" t="s">
        <v>461</v>
      </c>
      <c r="E166" t="s">
        <v>118</v>
      </c>
      <c r="F166" t="s">
        <v>334</v>
      </c>
      <c r="G166" t="s">
        <v>478</v>
      </c>
      <c r="H166" t="s">
        <v>384</v>
      </c>
      <c r="I166" t="s">
        <v>385</v>
      </c>
      <c r="J166" t="s">
        <v>43</v>
      </c>
      <c r="K166" t="s">
        <v>1103</v>
      </c>
      <c r="L166">
        <v>3</v>
      </c>
      <c r="M166">
        <v>1000000</v>
      </c>
      <c r="N166">
        <v>3000000</v>
      </c>
      <c r="O166">
        <v>0</v>
      </c>
      <c r="P166">
        <v>3000000</v>
      </c>
      <c r="R166">
        <v>249600</v>
      </c>
      <c r="S166">
        <v>249600</v>
      </c>
      <c r="T166">
        <v>249600</v>
      </c>
      <c r="U166">
        <v>249600</v>
      </c>
      <c r="V166">
        <v>249600</v>
      </c>
      <c r="W166">
        <v>249600</v>
      </c>
      <c r="X166">
        <v>249600</v>
      </c>
      <c r="Y166">
        <v>249600</v>
      </c>
      <c r="Z166">
        <v>249600</v>
      </c>
      <c r="AA166">
        <v>249600</v>
      </c>
      <c r="AB166">
        <v>249600</v>
      </c>
      <c r="AC166">
        <v>254400</v>
      </c>
      <c r="AD166" t="s">
        <v>5317</v>
      </c>
      <c r="AE166" t="s">
        <v>5318</v>
      </c>
      <c r="AF166" t="s">
        <v>5325</v>
      </c>
      <c r="AG166" t="s">
        <v>5326</v>
      </c>
      <c r="AH166" t="s">
        <v>6288</v>
      </c>
      <c r="AI166" t="s">
        <v>6075</v>
      </c>
      <c r="AJ166" t="s">
        <v>6289</v>
      </c>
      <c r="AK166" t="s">
        <v>136</v>
      </c>
      <c r="AN166" t="s">
        <v>1311</v>
      </c>
      <c r="AO166" t="s">
        <v>1312</v>
      </c>
      <c r="AP166" t="s">
        <v>1313</v>
      </c>
      <c r="AQ166" t="s">
        <v>1314</v>
      </c>
      <c r="AR166" cm="1">
        <f t="array" ref="AR166">_xlfn._xlws.FILTER(RPD_Revisi[Jmlh],RPD_Revisi[MAK]=Form_Cetak_POK[[#This Row],[MAK]],0)-Form_Cetak_POK[[#This Row],[Jmlh]]</f>
        <v>0</v>
      </c>
    </row>
    <row r="167" spans="1:44" hidden="1" x14ac:dyDescent="0.3">
      <c r="A167" t="s">
        <v>26</v>
      </c>
      <c r="B167" t="s">
        <v>28</v>
      </c>
      <c r="C167" t="s">
        <v>29</v>
      </c>
      <c r="D167" t="s">
        <v>461</v>
      </c>
      <c r="E167" t="s">
        <v>118</v>
      </c>
      <c r="F167" t="s">
        <v>334</v>
      </c>
      <c r="G167" t="s">
        <v>478</v>
      </c>
      <c r="H167" t="s">
        <v>384</v>
      </c>
      <c r="I167" t="s">
        <v>385</v>
      </c>
      <c r="J167" t="s">
        <v>138</v>
      </c>
      <c r="K167" t="s">
        <v>506</v>
      </c>
      <c r="L167">
        <v>12</v>
      </c>
      <c r="M167">
        <v>1000000</v>
      </c>
      <c r="N167">
        <v>12000000</v>
      </c>
      <c r="O167">
        <v>0</v>
      </c>
      <c r="P167">
        <v>12000000</v>
      </c>
      <c r="R167">
        <v>998400</v>
      </c>
      <c r="S167">
        <v>998400</v>
      </c>
      <c r="T167">
        <v>998400</v>
      </c>
      <c r="U167">
        <v>998400</v>
      </c>
      <c r="V167">
        <v>998400</v>
      </c>
      <c r="W167">
        <v>998400</v>
      </c>
      <c r="X167">
        <v>998400</v>
      </c>
      <c r="Y167">
        <v>998400</v>
      </c>
      <c r="Z167">
        <v>998400</v>
      </c>
      <c r="AA167">
        <v>998400</v>
      </c>
      <c r="AB167">
        <v>998400</v>
      </c>
      <c r="AC167">
        <v>1017600</v>
      </c>
      <c r="AD167" t="s">
        <v>5317</v>
      </c>
      <c r="AE167" t="s">
        <v>5340</v>
      </c>
      <c r="AF167" t="s">
        <v>5341</v>
      </c>
      <c r="AG167" t="s">
        <v>5342</v>
      </c>
      <c r="AH167" t="s">
        <v>6290</v>
      </c>
      <c r="AI167" t="s">
        <v>6061</v>
      </c>
      <c r="AJ167" t="s">
        <v>6289</v>
      </c>
      <c r="AK167" t="s">
        <v>136</v>
      </c>
      <c r="AN167" t="s">
        <v>1311</v>
      </c>
      <c r="AO167" t="s">
        <v>1312</v>
      </c>
      <c r="AP167" t="s">
        <v>2026</v>
      </c>
      <c r="AQ167" t="s">
        <v>1314</v>
      </c>
      <c r="AR167" cm="1">
        <f t="array" ref="AR167">_xlfn._xlws.FILTER(RPD_Revisi[Jmlh],RPD_Revisi[MAK]=Form_Cetak_POK[[#This Row],[MAK]],0)-Form_Cetak_POK[[#This Row],[Jmlh]]</f>
        <v>0</v>
      </c>
    </row>
    <row r="168" spans="1:44" hidden="1" x14ac:dyDescent="0.3">
      <c r="A168" t="s">
        <v>26</v>
      </c>
      <c r="B168" t="s">
        <v>28</v>
      </c>
      <c r="C168" t="s">
        <v>29</v>
      </c>
      <c r="D168" t="s">
        <v>461</v>
      </c>
      <c r="E168" t="s">
        <v>118</v>
      </c>
      <c r="F168" t="s">
        <v>334</v>
      </c>
      <c r="G168" t="s">
        <v>478</v>
      </c>
      <c r="H168" t="s">
        <v>384</v>
      </c>
      <c r="I168" t="s">
        <v>385</v>
      </c>
      <c r="J168" t="s">
        <v>138</v>
      </c>
      <c r="K168" t="s">
        <v>507</v>
      </c>
      <c r="L168">
        <v>12</v>
      </c>
      <c r="M168">
        <v>1000000</v>
      </c>
      <c r="N168">
        <v>12000000</v>
      </c>
      <c r="O168">
        <v>0</v>
      </c>
      <c r="P168">
        <v>12000000</v>
      </c>
      <c r="R168">
        <v>998400</v>
      </c>
      <c r="S168">
        <v>998400</v>
      </c>
      <c r="T168">
        <v>998400</v>
      </c>
      <c r="U168">
        <v>998400</v>
      </c>
      <c r="V168">
        <v>998400</v>
      </c>
      <c r="W168">
        <v>998400</v>
      </c>
      <c r="X168">
        <v>998400</v>
      </c>
      <c r="Y168">
        <v>998400</v>
      </c>
      <c r="Z168">
        <v>998400</v>
      </c>
      <c r="AA168">
        <v>998400</v>
      </c>
      <c r="AB168">
        <v>998400</v>
      </c>
      <c r="AC168">
        <v>1017600</v>
      </c>
      <c r="AD168" t="s">
        <v>5317</v>
      </c>
      <c r="AE168" t="s">
        <v>5340</v>
      </c>
      <c r="AF168" t="s">
        <v>5344</v>
      </c>
      <c r="AG168" t="s">
        <v>5345</v>
      </c>
      <c r="AH168" t="s">
        <v>6291</v>
      </c>
      <c r="AI168" t="s">
        <v>6064</v>
      </c>
      <c r="AJ168" t="s">
        <v>6289</v>
      </c>
      <c r="AK168" t="s">
        <v>136</v>
      </c>
      <c r="AN168" t="s">
        <v>1311</v>
      </c>
      <c r="AO168" t="s">
        <v>1312</v>
      </c>
      <c r="AP168" t="s">
        <v>2026</v>
      </c>
      <c r="AQ168" t="s">
        <v>1314</v>
      </c>
      <c r="AR168" cm="1">
        <f t="array" ref="AR168">_xlfn._xlws.FILTER(RPD_Revisi[Jmlh],RPD_Revisi[MAK]=Form_Cetak_POK[[#This Row],[MAK]],0)-Form_Cetak_POK[[#This Row],[Jmlh]]</f>
        <v>0</v>
      </c>
    </row>
    <row r="169" spans="1:44" hidden="1" x14ac:dyDescent="0.3">
      <c r="A169" t="s">
        <v>26</v>
      </c>
      <c r="B169" t="s">
        <v>28</v>
      </c>
      <c r="C169" t="s">
        <v>29</v>
      </c>
      <c r="D169" t="s">
        <v>461</v>
      </c>
      <c r="E169" t="s">
        <v>118</v>
      </c>
      <c r="F169" t="s">
        <v>334</v>
      </c>
      <c r="G169" t="s">
        <v>478</v>
      </c>
      <c r="H169" t="s">
        <v>384</v>
      </c>
      <c r="I169" t="s">
        <v>386</v>
      </c>
      <c r="J169" t="s">
        <v>43</v>
      </c>
      <c r="K169" t="s">
        <v>1103</v>
      </c>
      <c r="L169">
        <v>1</v>
      </c>
      <c r="M169">
        <v>1000000</v>
      </c>
      <c r="N169">
        <v>1000000</v>
      </c>
      <c r="O169">
        <v>0</v>
      </c>
      <c r="P169">
        <v>1000000</v>
      </c>
      <c r="R169">
        <v>83200</v>
      </c>
      <c r="S169">
        <v>83200</v>
      </c>
      <c r="T169">
        <v>83200</v>
      </c>
      <c r="U169">
        <v>83200</v>
      </c>
      <c r="V169">
        <v>83200</v>
      </c>
      <c r="W169">
        <v>83200</v>
      </c>
      <c r="X169">
        <v>83200</v>
      </c>
      <c r="Y169">
        <v>83200</v>
      </c>
      <c r="Z169">
        <v>83200</v>
      </c>
      <c r="AA169">
        <v>83200</v>
      </c>
      <c r="AB169">
        <v>83200</v>
      </c>
      <c r="AC169">
        <v>84800</v>
      </c>
      <c r="AD169" t="s">
        <v>5372</v>
      </c>
      <c r="AE169" t="s">
        <v>5373</v>
      </c>
      <c r="AF169" t="s">
        <v>5380</v>
      </c>
      <c r="AG169" t="s">
        <v>5381</v>
      </c>
      <c r="AH169" t="s">
        <v>6292</v>
      </c>
      <c r="AI169" t="s">
        <v>6075</v>
      </c>
      <c r="AJ169" t="s">
        <v>6293</v>
      </c>
      <c r="AK169" t="s">
        <v>136</v>
      </c>
      <c r="AN169" t="s">
        <v>1311</v>
      </c>
      <c r="AO169" t="s">
        <v>1312</v>
      </c>
      <c r="AP169" t="s">
        <v>1313</v>
      </c>
      <c r="AQ169" t="s">
        <v>1314</v>
      </c>
      <c r="AR169" cm="1">
        <f t="array" ref="AR169">_xlfn._xlws.FILTER(RPD_Revisi[Jmlh],RPD_Revisi[MAK]=Form_Cetak_POK[[#This Row],[MAK]],0)-Form_Cetak_POK[[#This Row],[Jmlh]]</f>
        <v>0</v>
      </c>
    </row>
    <row r="170" spans="1:44" hidden="1" x14ac:dyDescent="0.3">
      <c r="A170" t="s">
        <v>26</v>
      </c>
      <c r="B170" t="s">
        <v>28</v>
      </c>
      <c r="C170" t="s">
        <v>29</v>
      </c>
      <c r="D170" t="s">
        <v>461</v>
      </c>
      <c r="E170" t="s">
        <v>118</v>
      </c>
      <c r="F170" t="s">
        <v>334</v>
      </c>
      <c r="G170" t="s">
        <v>478</v>
      </c>
      <c r="H170" t="s">
        <v>384</v>
      </c>
      <c r="I170" t="s">
        <v>386</v>
      </c>
      <c r="J170" t="s">
        <v>138</v>
      </c>
      <c r="K170" t="s">
        <v>506</v>
      </c>
      <c r="L170">
        <v>12</v>
      </c>
      <c r="M170">
        <v>1000000</v>
      </c>
      <c r="N170">
        <v>12000000</v>
      </c>
      <c r="O170">
        <v>0</v>
      </c>
      <c r="P170">
        <v>12000000</v>
      </c>
      <c r="R170">
        <v>996800</v>
      </c>
      <c r="S170">
        <v>996800</v>
      </c>
      <c r="T170">
        <v>996800</v>
      </c>
      <c r="U170">
        <v>996800</v>
      </c>
      <c r="V170">
        <v>996800</v>
      </c>
      <c r="W170">
        <v>996800</v>
      </c>
      <c r="X170">
        <v>996800</v>
      </c>
      <c r="Y170">
        <v>996800</v>
      </c>
      <c r="Z170">
        <v>996800</v>
      </c>
      <c r="AA170">
        <v>996800</v>
      </c>
      <c r="AB170">
        <v>996800</v>
      </c>
      <c r="AC170">
        <v>1035200</v>
      </c>
      <c r="AD170" t="s">
        <v>5372</v>
      </c>
      <c r="AE170" t="s">
        <v>5392</v>
      </c>
      <c r="AF170" t="s">
        <v>5393</v>
      </c>
      <c r="AG170" t="s">
        <v>5394</v>
      </c>
      <c r="AH170" t="s">
        <v>6294</v>
      </c>
      <c r="AI170" t="s">
        <v>6061</v>
      </c>
      <c r="AJ170" t="s">
        <v>6293</v>
      </c>
      <c r="AK170" t="s">
        <v>136</v>
      </c>
      <c r="AN170" t="s">
        <v>1311</v>
      </c>
      <c r="AO170" t="s">
        <v>1312</v>
      </c>
      <c r="AP170" t="s">
        <v>2026</v>
      </c>
      <c r="AQ170" t="s">
        <v>1314</v>
      </c>
      <c r="AR170" cm="1">
        <f t="array" ref="AR170">_xlfn._xlws.FILTER(RPD_Revisi[Jmlh],RPD_Revisi[MAK]=Form_Cetak_POK[[#This Row],[MAK]],0)-Form_Cetak_POK[[#This Row],[Jmlh]]</f>
        <v>0</v>
      </c>
    </row>
    <row r="171" spans="1:44" hidden="1" x14ac:dyDescent="0.3">
      <c r="A171" t="s">
        <v>26</v>
      </c>
      <c r="B171" t="s">
        <v>28</v>
      </c>
      <c r="C171" t="s">
        <v>29</v>
      </c>
      <c r="D171" t="s">
        <v>461</v>
      </c>
      <c r="E171" t="s">
        <v>118</v>
      </c>
      <c r="F171" t="s">
        <v>334</v>
      </c>
      <c r="G171" t="s">
        <v>478</v>
      </c>
      <c r="H171" t="s">
        <v>384</v>
      </c>
      <c r="I171" t="s">
        <v>386</v>
      </c>
      <c r="J171" t="s">
        <v>138</v>
      </c>
      <c r="K171" t="s">
        <v>507</v>
      </c>
      <c r="L171">
        <v>12</v>
      </c>
      <c r="M171">
        <v>1000000</v>
      </c>
      <c r="N171">
        <v>12000000</v>
      </c>
      <c r="O171">
        <v>0</v>
      </c>
      <c r="P171">
        <v>12000000</v>
      </c>
      <c r="R171">
        <v>996800</v>
      </c>
      <c r="S171">
        <v>996800</v>
      </c>
      <c r="T171">
        <v>996800</v>
      </c>
      <c r="U171">
        <v>996800</v>
      </c>
      <c r="V171">
        <v>996800</v>
      </c>
      <c r="W171">
        <v>996800</v>
      </c>
      <c r="X171">
        <v>996800</v>
      </c>
      <c r="Y171">
        <v>996800</v>
      </c>
      <c r="Z171">
        <v>996800</v>
      </c>
      <c r="AA171">
        <v>996800</v>
      </c>
      <c r="AB171">
        <v>996800</v>
      </c>
      <c r="AC171">
        <v>1035200</v>
      </c>
      <c r="AD171" t="s">
        <v>5372</v>
      </c>
      <c r="AE171" t="s">
        <v>5392</v>
      </c>
      <c r="AF171" t="s">
        <v>5396</v>
      </c>
      <c r="AG171" t="s">
        <v>5397</v>
      </c>
      <c r="AH171" t="s">
        <v>6295</v>
      </c>
      <c r="AI171" t="s">
        <v>6064</v>
      </c>
      <c r="AJ171" t="s">
        <v>6293</v>
      </c>
      <c r="AK171" t="s">
        <v>136</v>
      </c>
      <c r="AN171" t="s">
        <v>1311</v>
      </c>
      <c r="AO171" t="s">
        <v>1312</v>
      </c>
      <c r="AP171" t="s">
        <v>2026</v>
      </c>
      <c r="AQ171" t="s">
        <v>1314</v>
      </c>
      <c r="AR171" cm="1">
        <f t="array" ref="AR171">_xlfn._xlws.FILTER(RPD_Revisi[Jmlh],RPD_Revisi[MAK]=Form_Cetak_POK[[#This Row],[MAK]],0)-Form_Cetak_POK[[#This Row],[Jmlh]]</f>
        <v>0</v>
      </c>
    </row>
    <row r="172" spans="1:44" hidden="1" x14ac:dyDescent="0.3">
      <c r="A172" t="s">
        <v>26</v>
      </c>
      <c r="B172" t="s">
        <v>28</v>
      </c>
      <c r="C172" t="s">
        <v>29</v>
      </c>
      <c r="D172" t="s">
        <v>461</v>
      </c>
      <c r="E172" t="s">
        <v>118</v>
      </c>
      <c r="F172" t="s">
        <v>334</v>
      </c>
      <c r="G172" t="s">
        <v>478</v>
      </c>
      <c r="H172" t="s">
        <v>384</v>
      </c>
      <c r="I172" t="s">
        <v>387</v>
      </c>
      <c r="J172" t="s">
        <v>43</v>
      </c>
      <c r="K172" t="s">
        <v>1203</v>
      </c>
      <c r="L172">
        <v>1</v>
      </c>
      <c r="M172">
        <v>1000000</v>
      </c>
      <c r="N172">
        <v>1000000</v>
      </c>
      <c r="O172">
        <v>0</v>
      </c>
      <c r="P172">
        <v>1000000</v>
      </c>
      <c r="R172">
        <v>83200</v>
      </c>
      <c r="S172">
        <v>83200</v>
      </c>
      <c r="T172">
        <v>83200</v>
      </c>
      <c r="U172">
        <v>83200</v>
      </c>
      <c r="V172">
        <v>83200</v>
      </c>
      <c r="W172">
        <v>83200</v>
      </c>
      <c r="X172">
        <v>83200</v>
      </c>
      <c r="Y172">
        <v>83200</v>
      </c>
      <c r="Z172">
        <v>83200</v>
      </c>
      <c r="AA172">
        <v>83200</v>
      </c>
      <c r="AB172">
        <v>83200</v>
      </c>
      <c r="AC172">
        <v>84800</v>
      </c>
      <c r="AD172" t="s">
        <v>5415</v>
      </c>
      <c r="AE172" t="s">
        <v>5416</v>
      </c>
      <c r="AF172" t="s">
        <v>5420</v>
      </c>
      <c r="AG172" t="s">
        <v>5421</v>
      </c>
      <c r="AH172" t="s">
        <v>6296</v>
      </c>
      <c r="AI172" t="s">
        <v>6064</v>
      </c>
      <c r="AJ172" t="s">
        <v>6297</v>
      </c>
      <c r="AK172" t="s">
        <v>136</v>
      </c>
      <c r="AN172" t="s">
        <v>1311</v>
      </c>
      <c r="AO172" t="s">
        <v>1312</v>
      </c>
      <c r="AP172" t="s">
        <v>1313</v>
      </c>
      <c r="AQ172" t="s">
        <v>1314</v>
      </c>
      <c r="AR172" cm="1">
        <f t="array" ref="AR172">_xlfn._xlws.FILTER(RPD_Revisi[Jmlh],RPD_Revisi[MAK]=Form_Cetak_POK[[#This Row],[MAK]],0)-Form_Cetak_POK[[#This Row],[Jmlh]]</f>
        <v>0</v>
      </c>
    </row>
    <row r="173" spans="1:44" hidden="1" x14ac:dyDescent="0.3">
      <c r="A173" t="s">
        <v>26</v>
      </c>
      <c r="B173" t="s">
        <v>28</v>
      </c>
      <c r="C173" t="s">
        <v>29</v>
      </c>
      <c r="D173" t="s">
        <v>461</v>
      </c>
      <c r="E173" t="s">
        <v>118</v>
      </c>
      <c r="F173" t="s">
        <v>334</v>
      </c>
      <c r="G173" t="s">
        <v>478</v>
      </c>
      <c r="H173" t="s">
        <v>384</v>
      </c>
      <c r="I173" t="s">
        <v>387</v>
      </c>
      <c r="J173" t="s">
        <v>43</v>
      </c>
      <c r="K173" t="s">
        <v>487</v>
      </c>
      <c r="L173">
        <v>1</v>
      </c>
      <c r="M173">
        <v>1000000</v>
      </c>
      <c r="N173">
        <v>1000000</v>
      </c>
      <c r="O173">
        <v>0</v>
      </c>
      <c r="P173">
        <v>1000000</v>
      </c>
      <c r="R173">
        <v>83200</v>
      </c>
      <c r="S173">
        <v>83200</v>
      </c>
      <c r="T173">
        <v>83200</v>
      </c>
      <c r="U173">
        <v>83200</v>
      </c>
      <c r="V173">
        <v>83200</v>
      </c>
      <c r="W173">
        <v>83200</v>
      </c>
      <c r="X173">
        <v>83200</v>
      </c>
      <c r="Y173">
        <v>83200</v>
      </c>
      <c r="Z173">
        <v>83200</v>
      </c>
      <c r="AA173">
        <v>83200</v>
      </c>
      <c r="AB173">
        <v>83200</v>
      </c>
      <c r="AC173">
        <v>84800</v>
      </c>
      <c r="AD173" t="s">
        <v>5415</v>
      </c>
      <c r="AE173" t="s">
        <v>5416</v>
      </c>
      <c r="AF173" t="s">
        <v>5423</v>
      </c>
      <c r="AG173" t="s">
        <v>5424</v>
      </c>
      <c r="AH173" t="s">
        <v>6298</v>
      </c>
      <c r="AI173" t="s">
        <v>6075</v>
      </c>
      <c r="AJ173" t="s">
        <v>6297</v>
      </c>
      <c r="AK173" t="s">
        <v>136</v>
      </c>
      <c r="AN173" t="s">
        <v>1311</v>
      </c>
      <c r="AO173" t="s">
        <v>1312</v>
      </c>
      <c r="AP173" t="s">
        <v>1313</v>
      </c>
      <c r="AQ173" t="s">
        <v>1314</v>
      </c>
      <c r="AR173" cm="1">
        <f t="array" ref="AR173">_xlfn._xlws.FILTER(RPD_Revisi[Jmlh],RPD_Revisi[MAK]=Form_Cetak_POK[[#This Row],[MAK]],0)-Form_Cetak_POK[[#This Row],[Jmlh]]</f>
        <v>0</v>
      </c>
    </row>
    <row r="174" spans="1:44" hidden="1" x14ac:dyDescent="0.3">
      <c r="A174" t="s">
        <v>26</v>
      </c>
      <c r="B174" t="s">
        <v>28</v>
      </c>
      <c r="C174" t="s">
        <v>29</v>
      </c>
      <c r="D174" t="s">
        <v>461</v>
      </c>
      <c r="E174" t="s">
        <v>118</v>
      </c>
      <c r="F174" t="s">
        <v>334</v>
      </c>
      <c r="G174" t="s">
        <v>478</v>
      </c>
      <c r="H174" t="s">
        <v>384</v>
      </c>
      <c r="I174" t="s">
        <v>387</v>
      </c>
      <c r="J174" t="s">
        <v>43</v>
      </c>
      <c r="K174" t="s">
        <v>488</v>
      </c>
      <c r="L174">
        <v>1</v>
      </c>
      <c r="M174">
        <v>1000000</v>
      </c>
      <c r="N174">
        <v>1000000</v>
      </c>
      <c r="O174">
        <v>0</v>
      </c>
      <c r="P174">
        <v>1000000</v>
      </c>
      <c r="R174">
        <v>83200</v>
      </c>
      <c r="S174">
        <v>83200</v>
      </c>
      <c r="T174">
        <v>83200</v>
      </c>
      <c r="U174">
        <v>83200</v>
      </c>
      <c r="V174">
        <v>83200</v>
      </c>
      <c r="W174">
        <v>83200</v>
      </c>
      <c r="X174">
        <v>83200</v>
      </c>
      <c r="Y174">
        <v>83200</v>
      </c>
      <c r="Z174">
        <v>83200</v>
      </c>
      <c r="AA174">
        <v>83200</v>
      </c>
      <c r="AB174">
        <v>83200</v>
      </c>
      <c r="AC174">
        <v>84800</v>
      </c>
      <c r="AD174" t="s">
        <v>5415</v>
      </c>
      <c r="AE174" t="s">
        <v>5416</v>
      </c>
      <c r="AF174" t="s">
        <v>5426</v>
      </c>
      <c r="AG174" t="s">
        <v>5427</v>
      </c>
      <c r="AH174" t="s">
        <v>6299</v>
      </c>
      <c r="AI174" t="s">
        <v>6085</v>
      </c>
      <c r="AJ174" t="s">
        <v>6297</v>
      </c>
      <c r="AK174" t="s">
        <v>136</v>
      </c>
      <c r="AN174" t="s">
        <v>1311</v>
      </c>
      <c r="AO174" t="s">
        <v>1312</v>
      </c>
      <c r="AP174" t="s">
        <v>1313</v>
      </c>
      <c r="AQ174" t="s">
        <v>1314</v>
      </c>
      <c r="AR174" cm="1">
        <f t="array" ref="AR174">_xlfn._xlws.FILTER(RPD_Revisi[Jmlh],RPD_Revisi[MAK]=Form_Cetak_POK[[#This Row],[MAK]],0)-Form_Cetak_POK[[#This Row],[Jmlh]]</f>
        <v>0</v>
      </c>
    </row>
    <row r="175" spans="1:44" hidden="1" x14ac:dyDescent="0.3">
      <c r="A175" t="s">
        <v>26</v>
      </c>
      <c r="B175" t="s">
        <v>28</v>
      </c>
      <c r="C175" t="s">
        <v>29</v>
      </c>
      <c r="D175" t="s">
        <v>461</v>
      </c>
      <c r="E175" t="s">
        <v>118</v>
      </c>
      <c r="F175" t="s">
        <v>334</v>
      </c>
      <c r="G175" t="s">
        <v>478</v>
      </c>
      <c r="H175" t="s">
        <v>384</v>
      </c>
      <c r="I175" t="s">
        <v>388</v>
      </c>
      <c r="J175" t="s">
        <v>138</v>
      </c>
      <c r="K175" t="s">
        <v>506</v>
      </c>
      <c r="L175">
        <v>12</v>
      </c>
      <c r="M175">
        <v>1000000</v>
      </c>
      <c r="N175">
        <v>12000000</v>
      </c>
      <c r="O175">
        <v>0</v>
      </c>
      <c r="P175">
        <v>12000000</v>
      </c>
      <c r="R175">
        <v>800000</v>
      </c>
      <c r="S175">
        <v>800000</v>
      </c>
      <c r="T175">
        <v>800000</v>
      </c>
      <c r="U175">
        <v>1800000</v>
      </c>
      <c r="V175">
        <v>800000</v>
      </c>
      <c r="W175">
        <v>800000</v>
      </c>
      <c r="X175">
        <v>1800000</v>
      </c>
      <c r="Y175">
        <v>800000</v>
      </c>
      <c r="Z175">
        <v>800000</v>
      </c>
      <c r="AA175">
        <v>800000</v>
      </c>
      <c r="AB175">
        <v>800000</v>
      </c>
      <c r="AC175">
        <v>1200000</v>
      </c>
      <c r="AD175" t="s">
        <v>5433</v>
      </c>
      <c r="AE175" t="s">
        <v>5448</v>
      </c>
      <c r="AF175" t="s">
        <v>5449</v>
      </c>
      <c r="AG175" t="s">
        <v>5450</v>
      </c>
      <c r="AH175" t="s">
        <v>6300</v>
      </c>
      <c r="AI175" t="s">
        <v>6061</v>
      </c>
      <c r="AJ175" t="s">
        <v>6301</v>
      </c>
      <c r="AK175" t="s">
        <v>136</v>
      </c>
      <c r="AN175" t="s">
        <v>1311</v>
      </c>
      <c r="AO175" t="s">
        <v>1312</v>
      </c>
      <c r="AP175" t="s">
        <v>2026</v>
      </c>
      <c r="AQ175" t="s">
        <v>1314</v>
      </c>
      <c r="AR175" cm="1">
        <f t="array" ref="AR175">_xlfn._xlws.FILTER(RPD_Revisi[Jmlh],RPD_Revisi[MAK]=Form_Cetak_POK[[#This Row],[MAK]],0)-Form_Cetak_POK[[#This Row],[Jmlh]]</f>
        <v>0</v>
      </c>
    </row>
    <row r="176" spans="1:44" hidden="1" x14ac:dyDescent="0.3">
      <c r="A176" t="s">
        <v>26</v>
      </c>
      <c r="B176" t="s">
        <v>28</v>
      </c>
      <c r="C176" t="s">
        <v>29</v>
      </c>
      <c r="D176" t="s">
        <v>461</v>
      </c>
      <c r="E176" t="s">
        <v>118</v>
      </c>
      <c r="F176" t="s">
        <v>334</v>
      </c>
      <c r="G176" t="s">
        <v>478</v>
      </c>
      <c r="H176" t="s">
        <v>384</v>
      </c>
      <c r="I176" t="s">
        <v>388</v>
      </c>
      <c r="J176" t="s">
        <v>138</v>
      </c>
      <c r="K176" t="s">
        <v>507</v>
      </c>
      <c r="L176">
        <v>12</v>
      </c>
      <c r="M176">
        <v>1000000</v>
      </c>
      <c r="N176">
        <v>12000000</v>
      </c>
      <c r="O176">
        <v>0</v>
      </c>
      <c r="P176">
        <v>12000000</v>
      </c>
      <c r="R176">
        <v>800000</v>
      </c>
      <c r="S176">
        <v>800000</v>
      </c>
      <c r="T176">
        <v>800000</v>
      </c>
      <c r="U176">
        <v>1800000</v>
      </c>
      <c r="V176">
        <v>800000</v>
      </c>
      <c r="W176">
        <v>800000</v>
      </c>
      <c r="X176">
        <v>1800000</v>
      </c>
      <c r="Y176">
        <v>800000</v>
      </c>
      <c r="Z176">
        <v>800000</v>
      </c>
      <c r="AA176">
        <v>800000</v>
      </c>
      <c r="AB176">
        <v>800000</v>
      </c>
      <c r="AC176">
        <v>1200000</v>
      </c>
      <c r="AD176" t="s">
        <v>5433</v>
      </c>
      <c r="AE176" t="s">
        <v>5448</v>
      </c>
      <c r="AF176" t="s">
        <v>5452</v>
      </c>
      <c r="AG176" t="s">
        <v>5453</v>
      </c>
      <c r="AH176" t="s">
        <v>6302</v>
      </c>
      <c r="AI176" t="s">
        <v>6064</v>
      </c>
      <c r="AJ176" t="s">
        <v>6301</v>
      </c>
      <c r="AK176" t="s">
        <v>136</v>
      </c>
      <c r="AN176" t="s">
        <v>1311</v>
      </c>
      <c r="AO176" t="s">
        <v>1312</v>
      </c>
      <c r="AP176" t="s">
        <v>2026</v>
      </c>
      <c r="AQ176" t="s">
        <v>1314</v>
      </c>
      <c r="AR176" cm="1">
        <f t="array" ref="AR176">_xlfn._xlws.FILTER(RPD_Revisi[Jmlh],RPD_Revisi[MAK]=Form_Cetak_POK[[#This Row],[MAK]],0)-Form_Cetak_POK[[#This Row],[Jmlh]]</f>
        <v>0</v>
      </c>
    </row>
    <row r="177" spans="1:44" hidden="1" x14ac:dyDescent="0.3">
      <c r="A177" t="s">
        <v>26</v>
      </c>
      <c r="B177" t="s">
        <v>28</v>
      </c>
      <c r="C177" t="s">
        <v>29</v>
      </c>
      <c r="D177" t="s">
        <v>461</v>
      </c>
      <c r="E177" t="s">
        <v>118</v>
      </c>
      <c r="F177" t="s">
        <v>334</v>
      </c>
      <c r="G177" t="s">
        <v>478</v>
      </c>
      <c r="H177" t="s">
        <v>384</v>
      </c>
      <c r="I177" t="s">
        <v>389</v>
      </c>
      <c r="J177" t="s">
        <v>43</v>
      </c>
      <c r="K177" t="s">
        <v>1103</v>
      </c>
      <c r="L177">
        <v>2</v>
      </c>
      <c r="M177">
        <v>1000000</v>
      </c>
      <c r="N177">
        <v>2001000</v>
      </c>
      <c r="O177">
        <v>0</v>
      </c>
      <c r="P177">
        <v>2001000</v>
      </c>
      <c r="R177">
        <v>166483</v>
      </c>
      <c r="S177">
        <v>166483</v>
      </c>
      <c r="T177">
        <v>166483</v>
      </c>
      <c r="U177">
        <v>166483</v>
      </c>
      <c r="V177">
        <v>166483</v>
      </c>
      <c r="W177">
        <v>166483</v>
      </c>
      <c r="X177">
        <v>166483</v>
      </c>
      <c r="Y177">
        <v>166483</v>
      </c>
      <c r="Z177">
        <v>166483</v>
      </c>
      <c r="AA177">
        <v>166483</v>
      </c>
      <c r="AB177">
        <v>166483</v>
      </c>
      <c r="AC177">
        <v>169687</v>
      </c>
      <c r="AD177" t="s">
        <v>5470</v>
      </c>
      <c r="AE177" t="s">
        <v>5471</v>
      </c>
      <c r="AF177" t="s">
        <v>5478</v>
      </c>
      <c r="AG177" t="s">
        <v>5479</v>
      </c>
      <c r="AH177" t="s">
        <v>6303</v>
      </c>
      <c r="AI177" t="s">
        <v>6075</v>
      </c>
      <c r="AJ177" t="s">
        <v>6304</v>
      </c>
      <c r="AK177" t="s">
        <v>136</v>
      </c>
      <c r="AN177" t="s">
        <v>1311</v>
      </c>
      <c r="AO177" t="s">
        <v>1312</v>
      </c>
      <c r="AP177" t="s">
        <v>1313</v>
      </c>
      <c r="AQ177" t="s">
        <v>1314</v>
      </c>
      <c r="AR177" cm="1">
        <f t="array" ref="AR177">_xlfn._xlws.FILTER(RPD_Revisi[Jmlh],RPD_Revisi[MAK]=Form_Cetak_POK[[#This Row],[MAK]],0)-Form_Cetak_POK[[#This Row],[Jmlh]]</f>
        <v>0</v>
      </c>
    </row>
    <row r="178" spans="1:44" hidden="1" x14ac:dyDescent="0.3">
      <c r="A178" t="s">
        <v>26</v>
      </c>
      <c r="B178" t="s">
        <v>28</v>
      </c>
      <c r="C178" t="s">
        <v>29</v>
      </c>
      <c r="D178" t="s">
        <v>461</v>
      </c>
      <c r="E178" t="s">
        <v>118</v>
      </c>
      <c r="F178" t="s">
        <v>334</v>
      </c>
      <c r="G178" t="s">
        <v>478</v>
      </c>
      <c r="H178" t="s">
        <v>384</v>
      </c>
      <c r="I178" t="s">
        <v>389</v>
      </c>
      <c r="J178" t="s">
        <v>138</v>
      </c>
      <c r="K178" t="s">
        <v>506</v>
      </c>
      <c r="L178">
        <v>12</v>
      </c>
      <c r="M178">
        <v>1000000</v>
      </c>
      <c r="N178">
        <v>12000000</v>
      </c>
      <c r="O178">
        <v>0</v>
      </c>
      <c r="P178">
        <v>12000000</v>
      </c>
      <c r="R178">
        <v>1000000</v>
      </c>
      <c r="S178">
        <v>1000000</v>
      </c>
      <c r="T178">
        <v>1000000</v>
      </c>
      <c r="U178">
        <v>1000000</v>
      </c>
      <c r="V178">
        <v>1000000</v>
      </c>
      <c r="W178">
        <v>1000000</v>
      </c>
      <c r="X178">
        <v>1000000</v>
      </c>
      <c r="Y178">
        <v>1000000</v>
      </c>
      <c r="Z178">
        <v>1000000</v>
      </c>
      <c r="AA178">
        <v>1000000</v>
      </c>
      <c r="AB178">
        <v>1000000</v>
      </c>
      <c r="AC178">
        <v>1000000</v>
      </c>
      <c r="AD178" t="s">
        <v>5470</v>
      </c>
      <c r="AE178" t="s">
        <v>5490</v>
      </c>
      <c r="AF178" t="s">
        <v>5491</v>
      </c>
      <c r="AG178" t="s">
        <v>5492</v>
      </c>
      <c r="AH178" t="s">
        <v>6305</v>
      </c>
      <c r="AI178" t="s">
        <v>6061</v>
      </c>
      <c r="AJ178" t="s">
        <v>6304</v>
      </c>
      <c r="AK178" t="s">
        <v>136</v>
      </c>
      <c r="AN178" t="s">
        <v>1311</v>
      </c>
      <c r="AO178" t="s">
        <v>1312</v>
      </c>
      <c r="AP178" t="s">
        <v>2026</v>
      </c>
      <c r="AQ178" t="s">
        <v>1314</v>
      </c>
      <c r="AR178" cm="1">
        <f t="array" ref="AR178">_xlfn._xlws.FILTER(RPD_Revisi[Jmlh],RPD_Revisi[MAK]=Form_Cetak_POK[[#This Row],[MAK]],0)-Form_Cetak_POK[[#This Row],[Jmlh]]</f>
        <v>0</v>
      </c>
    </row>
    <row r="179" spans="1:44" hidden="1" x14ac:dyDescent="0.3">
      <c r="A179" t="s">
        <v>26</v>
      </c>
      <c r="B179" t="s">
        <v>28</v>
      </c>
      <c r="C179" t="s">
        <v>29</v>
      </c>
      <c r="D179" t="s">
        <v>461</v>
      </c>
      <c r="E179" t="s">
        <v>118</v>
      </c>
      <c r="F179" t="s">
        <v>334</v>
      </c>
      <c r="G179" t="s">
        <v>478</v>
      </c>
      <c r="H179" t="s">
        <v>384</v>
      </c>
      <c r="I179" t="s">
        <v>389</v>
      </c>
      <c r="J179" t="s">
        <v>138</v>
      </c>
      <c r="K179" t="s">
        <v>507</v>
      </c>
      <c r="L179">
        <v>12</v>
      </c>
      <c r="M179">
        <v>1000000</v>
      </c>
      <c r="N179">
        <v>12000000</v>
      </c>
      <c r="O179">
        <v>0</v>
      </c>
      <c r="P179">
        <v>12000000</v>
      </c>
      <c r="R179">
        <v>1000000</v>
      </c>
      <c r="S179">
        <v>1000000</v>
      </c>
      <c r="T179">
        <v>1000000</v>
      </c>
      <c r="U179">
        <v>1000000</v>
      </c>
      <c r="V179">
        <v>1000000</v>
      </c>
      <c r="W179">
        <v>1000000</v>
      </c>
      <c r="X179">
        <v>1000000</v>
      </c>
      <c r="Y179">
        <v>1000000</v>
      </c>
      <c r="Z179">
        <v>1000000</v>
      </c>
      <c r="AA179">
        <v>1000000</v>
      </c>
      <c r="AB179">
        <v>1000000</v>
      </c>
      <c r="AC179">
        <v>1000000</v>
      </c>
      <c r="AD179" t="s">
        <v>5470</v>
      </c>
      <c r="AE179" t="s">
        <v>5490</v>
      </c>
      <c r="AF179" t="s">
        <v>5494</v>
      </c>
      <c r="AG179" t="s">
        <v>5495</v>
      </c>
      <c r="AH179" t="s">
        <v>6306</v>
      </c>
      <c r="AI179" t="s">
        <v>6064</v>
      </c>
      <c r="AJ179" t="s">
        <v>6304</v>
      </c>
      <c r="AK179" t="s">
        <v>136</v>
      </c>
      <c r="AN179" t="s">
        <v>1311</v>
      </c>
      <c r="AO179" t="s">
        <v>1312</v>
      </c>
      <c r="AP179" t="s">
        <v>2026</v>
      </c>
      <c r="AQ179" t="s">
        <v>1314</v>
      </c>
      <c r="AR179" cm="1">
        <f t="array" ref="AR179">_xlfn._xlws.FILTER(RPD_Revisi[Jmlh],RPD_Revisi[MAK]=Form_Cetak_POK[[#This Row],[MAK]],0)-Form_Cetak_POK[[#This Row],[Jmlh]]</f>
        <v>0</v>
      </c>
    </row>
    <row r="180" spans="1:44" hidden="1" x14ac:dyDescent="0.3">
      <c r="A180" t="s">
        <v>26</v>
      </c>
      <c r="B180" t="s">
        <v>28</v>
      </c>
      <c r="C180" t="s">
        <v>29</v>
      </c>
      <c r="D180" t="s">
        <v>461</v>
      </c>
      <c r="E180" t="s">
        <v>118</v>
      </c>
      <c r="F180" t="s">
        <v>334</v>
      </c>
      <c r="G180" t="s">
        <v>478</v>
      </c>
      <c r="H180" t="s">
        <v>384</v>
      </c>
      <c r="I180" t="s">
        <v>390</v>
      </c>
      <c r="J180" t="s">
        <v>138</v>
      </c>
      <c r="K180" t="s">
        <v>506</v>
      </c>
      <c r="L180">
        <v>6</v>
      </c>
      <c r="M180">
        <v>1000000</v>
      </c>
      <c r="N180">
        <v>6000000</v>
      </c>
      <c r="O180">
        <v>0</v>
      </c>
      <c r="P180">
        <v>6000000</v>
      </c>
      <c r="R180">
        <v>500000</v>
      </c>
      <c r="S180">
        <v>500000</v>
      </c>
      <c r="T180">
        <v>500000</v>
      </c>
      <c r="U180">
        <v>500000</v>
      </c>
      <c r="V180">
        <v>500000</v>
      </c>
      <c r="W180">
        <v>500000</v>
      </c>
      <c r="X180">
        <v>500000</v>
      </c>
      <c r="Y180">
        <v>500000</v>
      </c>
      <c r="Z180">
        <v>500000</v>
      </c>
      <c r="AA180">
        <v>500000</v>
      </c>
      <c r="AB180">
        <v>500000</v>
      </c>
      <c r="AC180">
        <v>500000</v>
      </c>
      <c r="AD180" t="s">
        <v>5518</v>
      </c>
      <c r="AE180" t="s">
        <v>5529</v>
      </c>
      <c r="AF180" t="s">
        <v>5530</v>
      </c>
      <c r="AG180" t="s">
        <v>5531</v>
      </c>
      <c r="AH180" t="s">
        <v>6307</v>
      </c>
      <c r="AI180" t="s">
        <v>6061</v>
      </c>
      <c r="AJ180" t="s">
        <v>6308</v>
      </c>
      <c r="AK180" t="s">
        <v>136</v>
      </c>
      <c r="AN180" t="s">
        <v>1311</v>
      </c>
      <c r="AO180" t="s">
        <v>1312</v>
      </c>
      <c r="AP180" t="s">
        <v>2026</v>
      </c>
      <c r="AQ180" t="s">
        <v>1314</v>
      </c>
      <c r="AR180" cm="1">
        <f t="array" ref="AR180">_xlfn._xlws.FILTER(RPD_Revisi[Jmlh],RPD_Revisi[MAK]=Form_Cetak_POK[[#This Row],[MAK]],0)-Form_Cetak_POK[[#This Row],[Jmlh]]</f>
        <v>0</v>
      </c>
    </row>
    <row r="181" spans="1:44" hidden="1" x14ac:dyDescent="0.3">
      <c r="A181" t="s">
        <v>26</v>
      </c>
      <c r="B181" t="s">
        <v>28</v>
      </c>
      <c r="C181" t="s">
        <v>29</v>
      </c>
      <c r="D181" t="s">
        <v>461</v>
      </c>
      <c r="E181" t="s">
        <v>118</v>
      </c>
      <c r="F181" t="s">
        <v>334</v>
      </c>
      <c r="G181" t="s">
        <v>478</v>
      </c>
      <c r="H181" t="s">
        <v>384</v>
      </c>
      <c r="I181" t="s">
        <v>390</v>
      </c>
      <c r="J181" t="s">
        <v>138</v>
      </c>
      <c r="K181" t="s">
        <v>507</v>
      </c>
      <c r="L181">
        <v>6</v>
      </c>
      <c r="M181">
        <v>1000000</v>
      </c>
      <c r="N181">
        <v>6000000</v>
      </c>
      <c r="O181">
        <v>0</v>
      </c>
      <c r="P181">
        <v>6000000</v>
      </c>
      <c r="R181">
        <v>500000</v>
      </c>
      <c r="S181">
        <v>500000</v>
      </c>
      <c r="T181">
        <v>500000</v>
      </c>
      <c r="U181">
        <v>500000</v>
      </c>
      <c r="V181">
        <v>500000</v>
      </c>
      <c r="W181">
        <v>500000</v>
      </c>
      <c r="X181">
        <v>500000</v>
      </c>
      <c r="Y181">
        <v>500000</v>
      </c>
      <c r="Z181">
        <v>500000</v>
      </c>
      <c r="AA181">
        <v>500000</v>
      </c>
      <c r="AB181">
        <v>500000</v>
      </c>
      <c r="AC181">
        <v>500000</v>
      </c>
      <c r="AD181" t="s">
        <v>5518</v>
      </c>
      <c r="AE181" t="s">
        <v>5529</v>
      </c>
      <c r="AF181" t="s">
        <v>5533</v>
      </c>
      <c r="AG181" t="s">
        <v>5534</v>
      </c>
      <c r="AH181" t="s">
        <v>6309</v>
      </c>
      <c r="AI181" t="s">
        <v>6064</v>
      </c>
      <c r="AJ181" t="s">
        <v>6308</v>
      </c>
      <c r="AK181" t="s">
        <v>136</v>
      </c>
      <c r="AN181" t="s">
        <v>1311</v>
      </c>
      <c r="AO181" t="s">
        <v>1312</v>
      </c>
      <c r="AP181" t="s">
        <v>2026</v>
      </c>
      <c r="AQ181" t="s">
        <v>1314</v>
      </c>
      <c r="AR181" cm="1">
        <f t="array" ref="AR181">_xlfn._xlws.FILTER(RPD_Revisi[Jmlh],RPD_Revisi[MAK]=Form_Cetak_POK[[#This Row],[MAK]],0)-Form_Cetak_POK[[#This Row],[Jmlh]]</f>
        <v>0</v>
      </c>
    </row>
    <row r="182" spans="1:44" hidden="1" x14ac:dyDescent="0.3">
      <c r="A182" t="s">
        <v>26</v>
      </c>
      <c r="B182" t="s">
        <v>28</v>
      </c>
      <c r="C182" t="s">
        <v>29</v>
      </c>
      <c r="D182" t="s">
        <v>461</v>
      </c>
      <c r="E182" t="s">
        <v>118</v>
      </c>
      <c r="F182" t="s">
        <v>334</v>
      </c>
      <c r="G182" t="s">
        <v>478</v>
      </c>
      <c r="H182" t="s">
        <v>391</v>
      </c>
      <c r="I182" t="s">
        <v>392</v>
      </c>
      <c r="J182" t="s">
        <v>46</v>
      </c>
      <c r="K182" t="s">
        <v>1242</v>
      </c>
      <c r="L182">
        <v>6</v>
      </c>
      <c r="M182">
        <v>1000000</v>
      </c>
      <c r="N182">
        <v>6000000</v>
      </c>
      <c r="O182">
        <v>0</v>
      </c>
      <c r="P182">
        <v>6000000</v>
      </c>
      <c r="R182">
        <v>500000</v>
      </c>
      <c r="S182">
        <v>500000</v>
      </c>
      <c r="T182">
        <v>500000</v>
      </c>
      <c r="U182">
        <v>500000</v>
      </c>
      <c r="V182">
        <v>500000</v>
      </c>
      <c r="W182">
        <v>500000</v>
      </c>
      <c r="X182">
        <v>500000</v>
      </c>
      <c r="Y182">
        <v>500000</v>
      </c>
      <c r="Z182">
        <v>500000</v>
      </c>
      <c r="AA182">
        <v>500000</v>
      </c>
      <c r="AB182">
        <v>500000</v>
      </c>
      <c r="AC182">
        <v>500000</v>
      </c>
      <c r="AD182" t="s">
        <v>5555</v>
      </c>
      <c r="AE182" t="s">
        <v>5569</v>
      </c>
      <c r="AF182" t="s">
        <v>5570</v>
      </c>
      <c r="AG182" t="s">
        <v>5571</v>
      </c>
      <c r="AH182" t="s">
        <v>6310</v>
      </c>
      <c r="AI182" t="s">
        <v>6061</v>
      </c>
      <c r="AJ182" t="s">
        <v>6311</v>
      </c>
      <c r="AK182" t="s">
        <v>44</v>
      </c>
      <c r="AN182" t="s">
        <v>1311</v>
      </c>
      <c r="AO182" t="s">
        <v>1312</v>
      </c>
      <c r="AP182" t="s">
        <v>1331</v>
      </c>
      <c r="AQ182" t="s">
        <v>1314</v>
      </c>
      <c r="AR182" cm="1">
        <f t="array" ref="AR182">_xlfn._xlws.FILTER(RPD_Revisi[Jmlh],RPD_Revisi[MAK]=Form_Cetak_POK[[#This Row],[MAK]],0)-Form_Cetak_POK[[#This Row],[Jmlh]]</f>
        <v>0</v>
      </c>
    </row>
    <row r="183" spans="1:44" hidden="1" x14ac:dyDescent="0.3">
      <c r="A183" t="s">
        <v>26</v>
      </c>
      <c r="B183" t="s">
        <v>28</v>
      </c>
      <c r="C183" t="s">
        <v>29</v>
      </c>
      <c r="D183" t="s">
        <v>461</v>
      </c>
      <c r="E183" t="s">
        <v>118</v>
      </c>
      <c r="F183" t="s">
        <v>334</v>
      </c>
      <c r="G183" t="s">
        <v>478</v>
      </c>
      <c r="H183" t="s">
        <v>391</v>
      </c>
      <c r="I183" t="s">
        <v>393</v>
      </c>
      <c r="J183" t="s">
        <v>43</v>
      </c>
      <c r="K183" t="s">
        <v>506</v>
      </c>
      <c r="L183">
        <v>1</v>
      </c>
      <c r="M183">
        <v>1000000</v>
      </c>
      <c r="N183">
        <v>1000000</v>
      </c>
      <c r="O183">
        <v>0</v>
      </c>
      <c r="P183">
        <v>1000000</v>
      </c>
      <c r="R183">
        <v>83000</v>
      </c>
      <c r="S183">
        <v>83000</v>
      </c>
      <c r="T183">
        <v>83000</v>
      </c>
      <c r="U183">
        <v>83000</v>
      </c>
      <c r="V183">
        <v>83000</v>
      </c>
      <c r="W183">
        <v>83000</v>
      </c>
      <c r="X183">
        <v>83000</v>
      </c>
      <c r="Y183">
        <v>83000</v>
      </c>
      <c r="Z183">
        <v>83000</v>
      </c>
      <c r="AA183">
        <v>83000</v>
      </c>
      <c r="AB183">
        <v>83000</v>
      </c>
      <c r="AC183">
        <v>87000</v>
      </c>
      <c r="AD183" t="s">
        <v>5580</v>
      </c>
      <c r="AE183" t="s">
        <v>5581</v>
      </c>
      <c r="AF183" t="s">
        <v>5582</v>
      </c>
      <c r="AG183" t="s">
        <v>5583</v>
      </c>
      <c r="AH183" t="s">
        <v>6312</v>
      </c>
      <c r="AI183" t="s">
        <v>6061</v>
      </c>
      <c r="AJ183" t="s">
        <v>6313</v>
      </c>
      <c r="AK183" t="s">
        <v>44</v>
      </c>
      <c r="AN183" t="s">
        <v>1311</v>
      </c>
      <c r="AO183" t="s">
        <v>1312</v>
      </c>
      <c r="AP183" t="s">
        <v>1313</v>
      </c>
      <c r="AQ183" t="s">
        <v>1314</v>
      </c>
      <c r="AR183" cm="1">
        <f t="array" ref="AR183">_xlfn._xlws.FILTER(RPD_Revisi[Jmlh],RPD_Revisi[MAK]=Form_Cetak_POK[[#This Row],[MAK]],0)-Form_Cetak_POK[[#This Row],[Jmlh]]</f>
        <v>0</v>
      </c>
    </row>
    <row r="184" spans="1:44" hidden="1" x14ac:dyDescent="0.3">
      <c r="A184" t="s">
        <v>26</v>
      </c>
      <c r="B184" t="s">
        <v>28</v>
      </c>
      <c r="C184" t="s">
        <v>29</v>
      </c>
      <c r="D184" t="s">
        <v>461</v>
      </c>
      <c r="E184" t="s">
        <v>118</v>
      </c>
      <c r="F184" t="s">
        <v>334</v>
      </c>
      <c r="G184" t="s">
        <v>478</v>
      </c>
      <c r="H184" t="s">
        <v>391</v>
      </c>
      <c r="I184" t="s">
        <v>393</v>
      </c>
      <c r="J184" t="s">
        <v>43</v>
      </c>
      <c r="K184" t="s">
        <v>507</v>
      </c>
      <c r="L184">
        <v>1</v>
      </c>
      <c r="M184">
        <v>1000000</v>
      </c>
      <c r="N184">
        <v>1000000</v>
      </c>
      <c r="O184">
        <v>0</v>
      </c>
      <c r="P184">
        <v>1000000</v>
      </c>
      <c r="R184">
        <v>83000</v>
      </c>
      <c r="S184">
        <v>83000</v>
      </c>
      <c r="T184">
        <v>83000</v>
      </c>
      <c r="U184">
        <v>83000</v>
      </c>
      <c r="V184">
        <v>83000</v>
      </c>
      <c r="W184">
        <v>83000</v>
      </c>
      <c r="X184">
        <v>83000</v>
      </c>
      <c r="Y184">
        <v>83000</v>
      </c>
      <c r="Z184">
        <v>83000</v>
      </c>
      <c r="AA184">
        <v>83000</v>
      </c>
      <c r="AB184">
        <v>83000</v>
      </c>
      <c r="AC184">
        <v>87000</v>
      </c>
      <c r="AD184" t="s">
        <v>5580</v>
      </c>
      <c r="AE184" t="s">
        <v>5581</v>
      </c>
      <c r="AF184" t="s">
        <v>5585</v>
      </c>
      <c r="AG184" t="s">
        <v>5586</v>
      </c>
      <c r="AH184" t="s">
        <v>6314</v>
      </c>
      <c r="AI184" t="s">
        <v>6064</v>
      </c>
      <c r="AJ184" t="s">
        <v>6313</v>
      </c>
      <c r="AK184" t="s">
        <v>44</v>
      </c>
      <c r="AN184" t="s">
        <v>1311</v>
      </c>
      <c r="AO184" t="s">
        <v>1312</v>
      </c>
      <c r="AP184" t="s">
        <v>1313</v>
      </c>
      <c r="AQ184" t="s">
        <v>1314</v>
      </c>
      <c r="AR184" cm="1">
        <f t="array" ref="AR184">_xlfn._xlws.FILTER(RPD_Revisi[Jmlh],RPD_Revisi[MAK]=Form_Cetak_POK[[#This Row],[MAK]],0)-Form_Cetak_POK[[#This Row],[Jmlh]]</f>
        <v>0</v>
      </c>
    </row>
    <row r="185" spans="1:44" hidden="1" x14ac:dyDescent="0.3">
      <c r="A185" t="s">
        <v>26</v>
      </c>
      <c r="B185" t="s">
        <v>28</v>
      </c>
      <c r="C185" t="s">
        <v>29</v>
      </c>
      <c r="D185" t="s">
        <v>461</v>
      </c>
      <c r="E185" t="s">
        <v>118</v>
      </c>
      <c r="F185" t="s">
        <v>334</v>
      </c>
      <c r="G185" t="s">
        <v>478</v>
      </c>
      <c r="H185" t="s">
        <v>391</v>
      </c>
      <c r="I185" t="s">
        <v>394</v>
      </c>
      <c r="J185" t="s">
        <v>43</v>
      </c>
      <c r="K185" t="s">
        <v>506</v>
      </c>
      <c r="L185">
        <v>4</v>
      </c>
      <c r="M185">
        <v>1000000</v>
      </c>
      <c r="N185">
        <v>4000000</v>
      </c>
      <c r="O185">
        <v>0</v>
      </c>
      <c r="P185">
        <v>4000000</v>
      </c>
      <c r="R185">
        <v>333000</v>
      </c>
      <c r="S185">
        <v>333000</v>
      </c>
      <c r="T185">
        <v>333000</v>
      </c>
      <c r="U185">
        <v>333000</v>
      </c>
      <c r="V185">
        <v>333000</v>
      </c>
      <c r="W185">
        <v>333000</v>
      </c>
      <c r="X185">
        <v>333000</v>
      </c>
      <c r="Y185">
        <v>333000</v>
      </c>
      <c r="Z185">
        <v>333000</v>
      </c>
      <c r="AA185">
        <v>333000</v>
      </c>
      <c r="AB185">
        <v>333000</v>
      </c>
      <c r="AC185">
        <v>337000</v>
      </c>
      <c r="AD185" t="s">
        <v>5601</v>
      </c>
      <c r="AE185" t="s">
        <v>5602</v>
      </c>
      <c r="AF185" t="s">
        <v>5603</v>
      </c>
      <c r="AG185" t="s">
        <v>5604</v>
      </c>
      <c r="AH185" t="s">
        <v>6315</v>
      </c>
      <c r="AI185" t="s">
        <v>6061</v>
      </c>
      <c r="AJ185" t="s">
        <v>6316</v>
      </c>
      <c r="AK185" t="s">
        <v>44</v>
      </c>
      <c r="AN185" t="s">
        <v>1311</v>
      </c>
      <c r="AO185" t="s">
        <v>1312</v>
      </c>
      <c r="AP185" t="s">
        <v>1313</v>
      </c>
      <c r="AQ185" t="s">
        <v>1314</v>
      </c>
      <c r="AR185" cm="1">
        <f t="array" ref="AR185">_xlfn._xlws.FILTER(RPD_Revisi[Jmlh],RPD_Revisi[MAK]=Form_Cetak_POK[[#This Row],[MAK]],0)-Form_Cetak_POK[[#This Row],[Jmlh]]</f>
        <v>0</v>
      </c>
    </row>
    <row r="186" spans="1:44" hidden="1" x14ac:dyDescent="0.3">
      <c r="A186" t="s">
        <v>26</v>
      </c>
      <c r="B186" t="s">
        <v>28</v>
      </c>
      <c r="C186" t="s">
        <v>29</v>
      </c>
      <c r="D186" t="s">
        <v>461</v>
      </c>
      <c r="E186" t="s">
        <v>118</v>
      </c>
      <c r="F186" t="s">
        <v>334</v>
      </c>
      <c r="G186" t="s">
        <v>478</v>
      </c>
      <c r="H186" t="s">
        <v>391</v>
      </c>
      <c r="I186" t="s">
        <v>394</v>
      </c>
      <c r="J186" t="s">
        <v>43</v>
      </c>
      <c r="K186" t="s">
        <v>507</v>
      </c>
      <c r="L186">
        <v>4</v>
      </c>
      <c r="M186">
        <v>1000000</v>
      </c>
      <c r="N186">
        <v>4000000</v>
      </c>
      <c r="O186">
        <v>0</v>
      </c>
      <c r="P186">
        <v>4000000</v>
      </c>
      <c r="R186">
        <v>333000</v>
      </c>
      <c r="S186">
        <v>333000</v>
      </c>
      <c r="T186">
        <v>333000</v>
      </c>
      <c r="U186">
        <v>333000</v>
      </c>
      <c r="V186">
        <v>333000</v>
      </c>
      <c r="W186">
        <v>333000</v>
      </c>
      <c r="X186">
        <v>333000</v>
      </c>
      <c r="Y186">
        <v>333000</v>
      </c>
      <c r="Z186">
        <v>333000</v>
      </c>
      <c r="AA186">
        <v>333000</v>
      </c>
      <c r="AB186">
        <v>333000</v>
      </c>
      <c r="AC186">
        <v>337000</v>
      </c>
      <c r="AD186" t="s">
        <v>5601</v>
      </c>
      <c r="AE186" t="s">
        <v>5602</v>
      </c>
      <c r="AF186" t="s">
        <v>5606</v>
      </c>
      <c r="AG186" t="s">
        <v>5607</v>
      </c>
      <c r="AH186" t="s">
        <v>6317</v>
      </c>
      <c r="AI186" t="s">
        <v>6064</v>
      </c>
      <c r="AJ186" t="s">
        <v>6316</v>
      </c>
      <c r="AK186" t="s">
        <v>44</v>
      </c>
      <c r="AN186" t="s">
        <v>1311</v>
      </c>
      <c r="AO186" t="s">
        <v>1312</v>
      </c>
      <c r="AP186" t="s">
        <v>1313</v>
      </c>
      <c r="AQ186" t="s">
        <v>1314</v>
      </c>
      <c r="AR186" cm="1">
        <f t="array" ref="AR186">_xlfn._xlws.FILTER(RPD_Revisi[Jmlh],RPD_Revisi[MAK]=Form_Cetak_POK[[#This Row],[MAK]],0)-Form_Cetak_POK[[#This Row],[Jmlh]]</f>
        <v>0</v>
      </c>
    </row>
    <row r="187" spans="1:44" hidden="1" x14ac:dyDescent="0.3">
      <c r="A187" t="s">
        <v>26</v>
      </c>
      <c r="B187" t="s">
        <v>28</v>
      </c>
      <c r="C187" t="s">
        <v>29</v>
      </c>
      <c r="D187" t="s">
        <v>461</v>
      </c>
      <c r="E187" t="s">
        <v>118</v>
      </c>
      <c r="F187" t="s">
        <v>334</v>
      </c>
      <c r="G187" t="s">
        <v>478</v>
      </c>
      <c r="H187" t="s">
        <v>391</v>
      </c>
      <c r="I187" t="s">
        <v>395</v>
      </c>
      <c r="J187" t="s">
        <v>43</v>
      </c>
      <c r="K187" t="s">
        <v>506</v>
      </c>
      <c r="L187">
        <v>1</v>
      </c>
      <c r="M187">
        <v>1000000</v>
      </c>
      <c r="N187">
        <v>1000000</v>
      </c>
      <c r="O187">
        <v>0</v>
      </c>
      <c r="P187">
        <v>1000000</v>
      </c>
      <c r="R187">
        <v>83000</v>
      </c>
      <c r="S187">
        <v>83000</v>
      </c>
      <c r="T187">
        <v>83000</v>
      </c>
      <c r="U187">
        <v>83000</v>
      </c>
      <c r="V187">
        <v>83000</v>
      </c>
      <c r="W187">
        <v>83000</v>
      </c>
      <c r="X187">
        <v>83000</v>
      </c>
      <c r="Y187">
        <v>83000</v>
      </c>
      <c r="Z187">
        <v>83000</v>
      </c>
      <c r="AA187">
        <v>83000</v>
      </c>
      <c r="AB187">
        <v>83000</v>
      </c>
      <c r="AC187">
        <v>87000</v>
      </c>
      <c r="AD187" t="s">
        <v>5620</v>
      </c>
      <c r="AE187" t="s">
        <v>5621</v>
      </c>
      <c r="AF187" t="s">
        <v>5622</v>
      </c>
      <c r="AG187" t="s">
        <v>5623</v>
      </c>
      <c r="AH187" t="s">
        <v>6318</v>
      </c>
      <c r="AI187" t="s">
        <v>6061</v>
      </c>
      <c r="AJ187" t="s">
        <v>6319</v>
      </c>
      <c r="AK187" t="s">
        <v>44</v>
      </c>
      <c r="AN187" t="s">
        <v>1311</v>
      </c>
      <c r="AO187" t="s">
        <v>1312</v>
      </c>
      <c r="AP187" t="s">
        <v>1313</v>
      </c>
      <c r="AQ187" t="s">
        <v>1314</v>
      </c>
      <c r="AR187" cm="1">
        <f t="array" ref="AR187">_xlfn._xlws.FILTER(RPD_Revisi[Jmlh],RPD_Revisi[MAK]=Form_Cetak_POK[[#This Row],[MAK]],0)-Form_Cetak_POK[[#This Row],[Jmlh]]</f>
        <v>0</v>
      </c>
    </row>
    <row r="188" spans="1:44" hidden="1" x14ac:dyDescent="0.3">
      <c r="A188" t="s">
        <v>26</v>
      </c>
      <c r="B188" t="s">
        <v>28</v>
      </c>
      <c r="C188" t="s">
        <v>29</v>
      </c>
      <c r="D188" t="s">
        <v>461</v>
      </c>
      <c r="E188" t="s">
        <v>118</v>
      </c>
      <c r="F188" t="s">
        <v>334</v>
      </c>
      <c r="G188" t="s">
        <v>478</v>
      </c>
      <c r="H188" t="s">
        <v>391</v>
      </c>
      <c r="I188" t="s">
        <v>395</v>
      </c>
      <c r="J188" t="s">
        <v>43</v>
      </c>
      <c r="K188" t="s">
        <v>507</v>
      </c>
      <c r="L188">
        <v>1</v>
      </c>
      <c r="M188">
        <v>1000000</v>
      </c>
      <c r="N188">
        <v>1000000</v>
      </c>
      <c r="O188">
        <v>0</v>
      </c>
      <c r="P188">
        <v>1000000</v>
      </c>
      <c r="R188">
        <v>83000</v>
      </c>
      <c r="S188">
        <v>83000</v>
      </c>
      <c r="T188">
        <v>83000</v>
      </c>
      <c r="U188">
        <v>83000</v>
      </c>
      <c r="V188">
        <v>83000</v>
      </c>
      <c r="W188">
        <v>83000</v>
      </c>
      <c r="X188">
        <v>83000</v>
      </c>
      <c r="Y188">
        <v>83000</v>
      </c>
      <c r="Z188">
        <v>83000</v>
      </c>
      <c r="AA188">
        <v>83000</v>
      </c>
      <c r="AB188">
        <v>83000</v>
      </c>
      <c r="AC188">
        <v>87000</v>
      </c>
      <c r="AD188" t="s">
        <v>5620</v>
      </c>
      <c r="AE188" t="s">
        <v>5621</v>
      </c>
      <c r="AF188" t="s">
        <v>5625</v>
      </c>
      <c r="AG188" t="s">
        <v>5626</v>
      </c>
      <c r="AH188" t="s">
        <v>6320</v>
      </c>
      <c r="AI188" t="s">
        <v>6064</v>
      </c>
      <c r="AJ188" t="s">
        <v>6319</v>
      </c>
      <c r="AK188" t="s">
        <v>44</v>
      </c>
      <c r="AN188" t="s">
        <v>1311</v>
      </c>
      <c r="AO188" t="s">
        <v>1312</v>
      </c>
      <c r="AP188" t="s">
        <v>1313</v>
      </c>
      <c r="AQ188" t="s">
        <v>1314</v>
      </c>
      <c r="AR188" cm="1">
        <f t="array" ref="AR188">_xlfn._xlws.FILTER(RPD_Revisi[Jmlh],RPD_Revisi[MAK]=Form_Cetak_POK[[#This Row],[MAK]],0)-Form_Cetak_POK[[#This Row],[Jmlh]]</f>
        <v>0</v>
      </c>
    </row>
    <row r="189" spans="1:44" hidden="1" x14ac:dyDescent="0.3">
      <c r="A189" t="s">
        <v>26</v>
      </c>
      <c r="B189" t="s">
        <v>28</v>
      </c>
      <c r="C189" t="s">
        <v>29</v>
      </c>
      <c r="D189" t="s">
        <v>461</v>
      </c>
      <c r="E189" t="s">
        <v>118</v>
      </c>
      <c r="F189" t="s">
        <v>334</v>
      </c>
      <c r="G189" t="s">
        <v>479</v>
      </c>
      <c r="H189" t="s">
        <v>406</v>
      </c>
      <c r="I189" t="s">
        <v>407</v>
      </c>
      <c r="J189" t="s">
        <v>138</v>
      </c>
      <c r="K189" t="s">
        <v>506</v>
      </c>
      <c r="L189">
        <v>12</v>
      </c>
      <c r="M189">
        <v>1000000</v>
      </c>
      <c r="N189">
        <v>12000000</v>
      </c>
      <c r="O189">
        <v>0</v>
      </c>
      <c r="P189">
        <v>12000000</v>
      </c>
      <c r="R189">
        <v>994286</v>
      </c>
      <c r="S189">
        <v>994286</v>
      </c>
      <c r="T189">
        <v>994286</v>
      </c>
      <c r="U189">
        <v>994286</v>
      </c>
      <c r="V189">
        <v>994286</v>
      </c>
      <c r="W189">
        <v>994286</v>
      </c>
      <c r="X189">
        <v>994286</v>
      </c>
      <c r="Y189">
        <v>994286</v>
      </c>
      <c r="Z189">
        <v>994286</v>
      </c>
      <c r="AA189">
        <v>994286</v>
      </c>
      <c r="AB189">
        <v>994286</v>
      </c>
      <c r="AC189">
        <v>1062854</v>
      </c>
      <c r="AD189" t="s">
        <v>5789</v>
      </c>
      <c r="AE189" t="s">
        <v>5794</v>
      </c>
      <c r="AF189" t="s">
        <v>5795</v>
      </c>
      <c r="AG189" t="s">
        <v>5796</v>
      </c>
      <c r="AH189" t="s">
        <v>6321</v>
      </c>
      <c r="AI189" t="s">
        <v>6061</v>
      </c>
      <c r="AJ189" t="s">
        <v>6322</v>
      </c>
      <c r="AK189" t="s">
        <v>136</v>
      </c>
      <c r="AN189" t="s">
        <v>1311</v>
      </c>
      <c r="AO189" t="s">
        <v>1312</v>
      </c>
      <c r="AP189" t="s">
        <v>2026</v>
      </c>
      <c r="AQ189" t="s">
        <v>1314</v>
      </c>
      <c r="AR189" cm="1">
        <f t="array" ref="AR189">_xlfn._xlws.FILTER(RPD_Revisi[Jmlh],RPD_Revisi[MAK]=Form_Cetak_POK[[#This Row],[MAK]],0)-Form_Cetak_POK[[#This Row],[Jmlh]]</f>
        <v>0</v>
      </c>
    </row>
    <row r="190" spans="1:44" hidden="1" x14ac:dyDescent="0.3">
      <c r="A190" t="s">
        <v>26</v>
      </c>
      <c r="B190" t="s">
        <v>28</v>
      </c>
      <c r="C190" t="s">
        <v>29</v>
      </c>
      <c r="D190" t="s">
        <v>461</v>
      </c>
      <c r="E190" t="s">
        <v>118</v>
      </c>
      <c r="F190" t="s">
        <v>334</v>
      </c>
      <c r="G190" t="s">
        <v>479</v>
      </c>
      <c r="H190" t="s">
        <v>406</v>
      </c>
      <c r="I190" t="s">
        <v>407</v>
      </c>
      <c r="J190" t="s">
        <v>138</v>
      </c>
      <c r="K190" t="s">
        <v>507</v>
      </c>
      <c r="L190">
        <v>12</v>
      </c>
      <c r="M190">
        <v>1000000</v>
      </c>
      <c r="N190">
        <v>12000000</v>
      </c>
      <c r="O190">
        <v>0</v>
      </c>
      <c r="P190">
        <v>12000000</v>
      </c>
      <c r="R190">
        <v>994286</v>
      </c>
      <c r="S190">
        <v>994286</v>
      </c>
      <c r="T190">
        <v>994286</v>
      </c>
      <c r="U190">
        <v>994286</v>
      </c>
      <c r="V190">
        <v>994286</v>
      </c>
      <c r="W190">
        <v>994286</v>
      </c>
      <c r="X190">
        <v>994286</v>
      </c>
      <c r="Y190">
        <v>994286</v>
      </c>
      <c r="Z190">
        <v>994286</v>
      </c>
      <c r="AA190">
        <v>994286</v>
      </c>
      <c r="AB190">
        <v>994286</v>
      </c>
      <c r="AC190">
        <v>1062854</v>
      </c>
      <c r="AD190" t="s">
        <v>5789</v>
      </c>
      <c r="AE190" t="s">
        <v>5794</v>
      </c>
      <c r="AF190" t="s">
        <v>5798</v>
      </c>
      <c r="AG190" t="s">
        <v>5799</v>
      </c>
      <c r="AH190" t="s">
        <v>6323</v>
      </c>
      <c r="AI190" t="s">
        <v>6064</v>
      </c>
      <c r="AJ190" t="s">
        <v>6322</v>
      </c>
      <c r="AK190" t="s">
        <v>136</v>
      </c>
      <c r="AN190" t="s">
        <v>1311</v>
      </c>
      <c r="AO190" t="s">
        <v>1312</v>
      </c>
      <c r="AP190" t="s">
        <v>2026</v>
      </c>
      <c r="AQ190" t="s">
        <v>1314</v>
      </c>
      <c r="AR190" cm="1">
        <f t="array" ref="AR190">_xlfn._xlws.FILTER(RPD_Revisi[Jmlh],RPD_Revisi[MAK]=Form_Cetak_POK[[#This Row],[MAK]],0)-Form_Cetak_POK[[#This Row],[Jmlh]]</f>
        <v>0</v>
      </c>
    </row>
    <row r="191" spans="1:44" hidden="1" x14ac:dyDescent="0.3">
      <c r="A191" t="s">
        <v>26</v>
      </c>
      <c r="B191" t="s">
        <v>28</v>
      </c>
      <c r="C191" t="s">
        <v>29</v>
      </c>
      <c r="D191" t="s">
        <v>461</v>
      </c>
      <c r="E191" t="s">
        <v>118</v>
      </c>
      <c r="F191" t="s">
        <v>334</v>
      </c>
      <c r="G191" t="s">
        <v>479</v>
      </c>
      <c r="H191" t="s">
        <v>406</v>
      </c>
      <c r="I191" t="s">
        <v>408</v>
      </c>
      <c r="J191" t="s">
        <v>43</v>
      </c>
      <c r="K191" t="s">
        <v>1264</v>
      </c>
      <c r="L191">
        <v>12</v>
      </c>
      <c r="M191">
        <v>1000000</v>
      </c>
      <c r="N191">
        <v>12000000</v>
      </c>
      <c r="O191">
        <v>0</v>
      </c>
      <c r="P191">
        <v>12000000</v>
      </c>
      <c r="R191">
        <v>994286</v>
      </c>
      <c r="S191">
        <v>994286</v>
      </c>
      <c r="T191">
        <v>994286</v>
      </c>
      <c r="U191">
        <v>994286</v>
      </c>
      <c r="V191">
        <v>994286</v>
      </c>
      <c r="W191">
        <v>994286</v>
      </c>
      <c r="X191">
        <v>994286</v>
      </c>
      <c r="Y191">
        <v>994286</v>
      </c>
      <c r="Z191">
        <v>994286</v>
      </c>
      <c r="AA191">
        <v>994286</v>
      </c>
      <c r="AB191">
        <v>994286</v>
      </c>
      <c r="AC191">
        <v>1062854</v>
      </c>
      <c r="AD191" t="s">
        <v>5805</v>
      </c>
      <c r="AE191" t="s">
        <v>5806</v>
      </c>
      <c r="AF191" t="s">
        <v>5807</v>
      </c>
      <c r="AG191" t="s">
        <v>5808</v>
      </c>
      <c r="AH191" t="s">
        <v>6324</v>
      </c>
      <c r="AI191" t="s">
        <v>6061</v>
      </c>
      <c r="AJ191" t="s">
        <v>6325</v>
      </c>
      <c r="AK191" t="s">
        <v>136</v>
      </c>
      <c r="AN191" t="s">
        <v>1311</v>
      </c>
      <c r="AO191" t="s">
        <v>1312</v>
      </c>
      <c r="AP191" t="s">
        <v>1313</v>
      </c>
      <c r="AQ191" t="s">
        <v>1314</v>
      </c>
      <c r="AR191" cm="1">
        <f t="array" ref="AR191">_xlfn._xlws.FILTER(RPD_Revisi[Jmlh],RPD_Revisi[MAK]=Form_Cetak_POK[[#This Row],[MAK]],0)-Form_Cetak_POK[[#This Row],[Jmlh]]</f>
        <v>0</v>
      </c>
    </row>
    <row r="192" spans="1:44" hidden="1" x14ac:dyDescent="0.3">
      <c r="A192" t="s">
        <v>26</v>
      </c>
      <c r="B192" t="s">
        <v>28</v>
      </c>
      <c r="C192" t="s">
        <v>29</v>
      </c>
      <c r="D192" t="s">
        <v>461</v>
      </c>
      <c r="E192" t="s">
        <v>118</v>
      </c>
      <c r="F192" t="s">
        <v>334</v>
      </c>
      <c r="G192" t="s">
        <v>479</v>
      </c>
      <c r="H192" t="s">
        <v>406</v>
      </c>
      <c r="I192" t="s">
        <v>408</v>
      </c>
      <c r="J192" t="s">
        <v>138</v>
      </c>
      <c r="K192" t="s">
        <v>506</v>
      </c>
      <c r="L192">
        <v>12</v>
      </c>
      <c r="M192">
        <v>1000000</v>
      </c>
      <c r="N192">
        <v>12000000</v>
      </c>
      <c r="O192">
        <v>0</v>
      </c>
      <c r="P192">
        <v>12000000</v>
      </c>
      <c r="R192">
        <v>994286</v>
      </c>
      <c r="S192">
        <v>994286</v>
      </c>
      <c r="T192">
        <v>994286</v>
      </c>
      <c r="U192">
        <v>994286</v>
      </c>
      <c r="V192">
        <v>994286</v>
      </c>
      <c r="W192">
        <v>994286</v>
      </c>
      <c r="X192">
        <v>994286</v>
      </c>
      <c r="Y192">
        <v>994286</v>
      </c>
      <c r="Z192">
        <v>994286</v>
      </c>
      <c r="AA192">
        <v>994286</v>
      </c>
      <c r="AB192">
        <v>994286</v>
      </c>
      <c r="AC192">
        <v>1062854</v>
      </c>
      <c r="AD192" t="s">
        <v>5805</v>
      </c>
      <c r="AE192" t="s">
        <v>5810</v>
      </c>
      <c r="AF192" t="s">
        <v>5811</v>
      </c>
      <c r="AG192" t="s">
        <v>5812</v>
      </c>
      <c r="AH192" t="s">
        <v>6326</v>
      </c>
      <c r="AI192" t="s">
        <v>6061</v>
      </c>
      <c r="AJ192" t="s">
        <v>6325</v>
      </c>
      <c r="AK192" t="s">
        <v>136</v>
      </c>
      <c r="AN192" t="s">
        <v>1311</v>
      </c>
      <c r="AO192" t="s">
        <v>1312</v>
      </c>
      <c r="AP192" t="s">
        <v>2026</v>
      </c>
      <c r="AQ192" t="s">
        <v>1314</v>
      </c>
      <c r="AR192" cm="1">
        <f t="array" ref="AR192">_xlfn._xlws.FILTER(RPD_Revisi[Jmlh],RPD_Revisi[MAK]=Form_Cetak_POK[[#This Row],[MAK]],0)-Form_Cetak_POK[[#This Row],[Jmlh]]</f>
        <v>0</v>
      </c>
    </row>
    <row r="193" spans="1:44" hidden="1" x14ac:dyDescent="0.3">
      <c r="A193" t="s">
        <v>26</v>
      </c>
      <c r="B193" t="s">
        <v>28</v>
      </c>
      <c r="C193" t="s">
        <v>29</v>
      </c>
      <c r="D193" t="s">
        <v>461</v>
      </c>
      <c r="E193" t="s">
        <v>118</v>
      </c>
      <c r="F193" t="s">
        <v>334</v>
      </c>
      <c r="G193" t="s">
        <v>479</v>
      </c>
      <c r="H193" t="s">
        <v>406</v>
      </c>
      <c r="I193" t="s">
        <v>408</v>
      </c>
      <c r="J193" t="s">
        <v>138</v>
      </c>
      <c r="K193" t="s">
        <v>507</v>
      </c>
      <c r="L193">
        <v>12</v>
      </c>
      <c r="M193">
        <v>1000000</v>
      </c>
      <c r="N193">
        <v>12000000</v>
      </c>
      <c r="O193">
        <v>0</v>
      </c>
      <c r="P193">
        <v>12000000</v>
      </c>
      <c r="R193">
        <v>994286</v>
      </c>
      <c r="S193">
        <v>994286</v>
      </c>
      <c r="T193">
        <v>994286</v>
      </c>
      <c r="U193">
        <v>994286</v>
      </c>
      <c r="V193">
        <v>994286</v>
      </c>
      <c r="W193">
        <v>994286</v>
      </c>
      <c r="X193">
        <v>994286</v>
      </c>
      <c r="Y193">
        <v>994286</v>
      </c>
      <c r="Z193">
        <v>994286</v>
      </c>
      <c r="AA193">
        <v>994286</v>
      </c>
      <c r="AB193">
        <v>994286</v>
      </c>
      <c r="AC193">
        <v>1062854</v>
      </c>
      <c r="AD193" t="s">
        <v>5805</v>
      </c>
      <c r="AE193" t="s">
        <v>5810</v>
      </c>
      <c r="AF193" t="s">
        <v>5814</v>
      </c>
      <c r="AG193" t="s">
        <v>5815</v>
      </c>
      <c r="AH193" t="s">
        <v>6327</v>
      </c>
      <c r="AI193" t="s">
        <v>6064</v>
      </c>
      <c r="AJ193" t="s">
        <v>6325</v>
      </c>
      <c r="AK193" t="s">
        <v>136</v>
      </c>
      <c r="AN193" t="s">
        <v>1311</v>
      </c>
      <c r="AO193" t="s">
        <v>1312</v>
      </c>
      <c r="AP193" t="s">
        <v>2026</v>
      </c>
      <c r="AQ193" t="s">
        <v>1314</v>
      </c>
      <c r="AR193" cm="1">
        <f t="array" ref="AR193">_xlfn._xlws.FILTER(RPD_Revisi[Jmlh],RPD_Revisi[MAK]=Form_Cetak_POK[[#This Row],[MAK]],0)-Form_Cetak_POK[[#This Row],[Jmlh]]</f>
        <v>0</v>
      </c>
    </row>
    <row r="194" spans="1:44" hidden="1" x14ac:dyDescent="0.3">
      <c r="A194" t="s">
        <v>26</v>
      </c>
      <c r="B194" t="s">
        <v>28</v>
      </c>
      <c r="C194" t="s">
        <v>29</v>
      </c>
      <c r="D194" t="s">
        <v>461</v>
      </c>
      <c r="E194" t="s">
        <v>118</v>
      </c>
      <c r="F194" t="s">
        <v>334</v>
      </c>
      <c r="G194" t="s">
        <v>479</v>
      </c>
      <c r="H194" t="s">
        <v>406</v>
      </c>
      <c r="I194" t="s">
        <v>409</v>
      </c>
      <c r="J194" t="s">
        <v>43</v>
      </c>
      <c r="K194" t="s">
        <v>694</v>
      </c>
      <c r="L194">
        <v>2</v>
      </c>
      <c r="M194">
        <v>1000000</v>
      </c>
      <c r="N194">
        <v>2000000</v>
      </c>
      <c r="O194">
        <v>0</v>
      </c>
      <c r="P194">
        <v>2000000</v>
      </c>
      <c r="R194">
        <v>165714</v>
      </c>
      <c r="S194">
        <v>165714</v>
      </c>
      <c r="T194">
        <v>165714</v>
      </c>
      <c r="U194">
        <v>165714</v>
      </c>
      <c r="V194">
        <v>165714</v>
      </c>
      <c r="W194">
        <v>165714</v>
      </c>
      <c r="X194">
        <v>165714</v>
      </c>
      <c r="Y194">
        <v>165714</v>
      </c>
      <c r="Z194">
        <v>165714</v>
      </c>
      <c r="AA194">
        <v>165714</v>
      </c>
      <c r="AB194">
        <v>165714</v>
      </c>
      <c r="AC194">
        <v>177146</v>
      </c>
      <c r="AD194" t="s">
        <v>5832</v>
      </c>
      <c r="AE194" t="s">
        <v>5833</v>
      </c>
      <c r="AF194" t="s">
        <v>5834</v>
      </c>
      <c r="AG194" t="s">
        <v>5835</v>
      </c>
      <c r="AH194" t="s">
        <v>6328</v>
      </c>
      <c r="AI194" t="s">
        <v>6061</v>
      </c>
      <c r="AJ194" t="s">
        <v>6329</v>
      </c>
      <c r="AK194" t="s">
        <v>136</v>
      </c>
      <c r="AN194" t="s">
        <v>1311</v>
      </c>
      <c r="AO194" t="s">
        <v>1312</v>
      </c>
      <c r="AP194" t="s">
        <v>1313</v>
      </c>
      <c r="AQ194" t="s">
        <v>1314</v>
      </c>
      <c r="AR194" cm="1">
        <f t="array" ref="AR194">_xlfn._xlws.FILTER(RPD_Revisi[Jmlh],RPD_Revisi[MAK]=Form_Cetak_POK[[#This Row],[MAK]],0)-Form_Cetak_POK[[#This Row],[Jmlh]]</f>
        <v>0</v>
      </c>
    </row>
    <row r="195" spans="1:44" hidden="1" x14ac:dyDescent="0.3">
      <c r="A195" t="s">
        <v>26</v>
      </c>
      <c r="B195" t="s">
        <v>28</v>
      </c>
      <c r="C195" t="s">
        <v>29</v>
      </c>
      <c r="D195" t="s">
        <v>461</v>
      </c>
      <c r="E195" t="s">
        <v>118</v>
      </c>
      <c r="F195" t="s">
        <v>334</v>
      </c>
      <c r="G195" t="s">
        <v>479</v>
      </c>
      <c r="H195" t="s">
        <v>406</v>
      </c>
      <c r="I195" t="s">
        <v>409</v>
      </c>
      <c r="J195" t="s">
        <v>138</v>
      </c>
      <c r="K195" t="s">
        <v>506</v>
      </c>
      <c r="L195">
        <v>12</v>
      </c>
      <c r="M195">
        <v>1000000</v>
      </c>
      <c r="N195">
        <v>12000000</v>
      </c>
      <c r="O195">
        <v>0</v>
      </c>
      <c r="P195">
        <v>12000000</v>
      </c>
      <c r="R195">
        <v>994286</v>
      </c>
      <c r="S195">
        <v>994286</v>
      </c>
      <c r="T195">
        <v>994286</v>
      </c>
      <c r="U195">
        <v>994286</v>
      </c>
      <c r="V195">
        <v>994286</v>
      </c>
      <c r="W195">
        <v>994286</v>
      </c>
      <c r="X195">
        <v>994286</v>
      </c>
      <c r="Y195">
        <v>994286</v>
      </c>
      <c r="Z195">
        <v>994286</v>
      </c>
      <c r="AA195">
        <v>994286</v>
      </c>
      <c r="AB195">
        <v>994286</v>
      </c>
      <c r="AC195">
        <v>1062854</v>
      </c>
      <c r="AD195" t="s">
        <v>5832</v>
      </c>
      <c r="AE195" t="s">
        <v>5837</v>
      </c>
      <c r="AF195" t="s">
        <v>5838</v>
      </c>
      <c r="AG195" t="s">
        <v>5839</v>
      </c>
      <c r="AH195" t="s">
        <v>6330</v>
      </c>
      <c r="AI195" t="s">
        <v>6061</v>
      </c>
      <c r="AJ195" t="s">
        <v>6329</v>
      </c>
      <c r="AK195" t="s">
        <v>136</v>
      </c>
      <c r="AN195" t="s">
        <v>1311</v>
      </c>
      <c r="AO195" t="s">
        <v>1312</v>
      </c>
      <c r="AP195" t="s">
        <v>2026</v>
      </c>
      <c r="AQ195" t="s">
        <v>1314</v>
      </c>
      <c r="AR195" cm="1">
        <f t="array" ref="AR195">_xlfn._xlws.FILTER(RPD_Revisi[Jmlh],RPD_Revisi[MAK]=Form_Cetak_POK[[#This Row],[MAK]],0)-Form_Cetak_POK[[#This Row],[Jmlh]]</f>
        <v>0</v>
      </c>
    </row>
    <row r="196" spans="1:44" hidden="1" x14ac:dyDescent="0.3">
      <c r="A196" t="s">
        <v>26</v>
      </c>
      <c r="B196" t="s">
        <v>28</v>
      </c>
      <c r="C196" t="s">
        <v>29</v>
      </c>
      <c r="D196" t="s">
        <v>461</v>
      </c>
      <c r="E196" t="s">
        <v>118</v>
      </c>
      <c r="F196" t="s">
        <v>334</v>
      </c>
      <c r="G196" t="s">
        <v>479</v>
      </c>
      <c r="H196" t="s">
        <v>406</v>
      </c>
      <c r="I196" t="s">
        <v>409</v>
      </c>
      <c r="J196" t="s">
        <v>138</v>
      </c>
      <c r="K196" t="s">
        <v>507</v>
      </c>
      <c r="L196">
        <v>12</v>
      </c>
      <c r="M196">
        <v>1000000</v>
      </c>
      <c r="N196">
        <v>12000000</v>
      </c>
      <c r="O196">
        <v>0</v>
      </c>
      <c r="P196">
        <v>12000000</v>
      </c>
      <c r="R196">
        <v>994286</v>
      </c>
      <c r="S196">
        <v>994286</v>
      </c>
      <c r="T196">
        <v>994286</v>
      </c>
      <c r="U196">
        <v>994286</v>
      </c>
      <c r="V196">
        <v>994286</v>
      </c>
      <c r="W196">
        <v>994286</v>
      </c>
      <c r="X196">
        <v>994286</v>
      </c>
      <c r="Y196">
        <v>994286</v>
      </c>
      <c r="Z196">
        <v>994286</v>
      </c>
      <c r="AA196">
        <v>994286</v>
      </c>
      <c r="AB196">
        <v>994286</v>
      </c>
      <c r="AC196">
        <v>1062854</v>
      </c>
      <c r="AD196" t="s">
        <v>5832</v>
      </c>
      <c r="AE196" t="s">
        <v>5837</v>
      </c>
      <c r="AF196" t="s">
        <v>5841</v>
      </c>
      <c r="AG196" t="s">
        <v>5842</v>
      </c>
      <c r="AH196" t="s">
        <v>6331</v>
      </c>
      <c r="AI196" t="s">
        <v>6064</v>
      </c>
      <c r="AJ196" t="s">
        <v>6329</v>
      </c>
      <c r="AK196" t="s">
        <v>136</v>
      </c>
      <c r="AN196" t="s">
        <v>1311</v>
      </c>
      <c r="AO196" t="s">
        <v>1312</v>
      </c>
      <c r="AP196" t="s">
        <v>2026</v>
      </c>
      <c r="AQ196" t="s">
        <v>1314</v>
      </c>
      <c r="AR196" cm="1">
        <f t="array" ref="AR196">_xlfn._xlws.FILTER(RPD_Revisi[Jmlh],RPD_Revisi[MAK]=Form_Cetak_POK[[#This Row],[MAK]],0)-Form_Cetak_POK[[#This Row],[Jmlh]]</f>
        <v>0</v>
      </c>
    </row>
    <row r="197" spans="1:44" hidden="1" x14ac:dyDescent="0.3">
      <c r="A197" t="s">
        <v>26</v>
      </c>
      <c r="B197" t="s">
        <v>28</v>
      </c>
      <c r="C197" t="s">
        <v>29</v>
      </c>
      <c r="D197" t="s">
        <v>461</v>
      </c>
      <c r="E197" t="s">
        <v>118</v>
      </c>
      <c r="F197" t="s">
        <v>334</v>
      </c>
      <c r="G197" t="s">
        <v>479</v>
      </c>
      <c r="H197" t="s">
        <v>406</v>
      </c>
      <c r="I197" t="s">
        <v>410</v>
      </c>
      <c r="J197" t="s">
        <v>43</v>
      </c>
      <c r="K197" t="s">
        <v>571</v>
      </c>
      <c r="L197">
        <v>1</v>
      </c>
      <c r="M197">
        <v>1000000</v>
      </c>
      <c r="N197">
        <v>1000000</v>
      </c>
      <c r="O197">
        <v>0</v>
      </c>
      <c r="P197">
        <v>1000000</v>
      </c>
      <c r="R197">
        <v>107143</v>
      </c>
      <c r="S197">
        <v>50000</v>
      </c>
      <c r="T197">
        <v>107143</v>
      </c>
      <c r="U197">
        <v>107143</v>
      </c>
      <c r="V197">
        <v>107143</v>
      </c>
      <c r="W197">
        <v>171428</v>
      </c>
      <c r="X197">
        <v>50000</v>
      </c>
      <c r="Y197">
        <v>50000</v>
      </c>
      <c r="Z197">
        <v>50000</v>
      </c>
      <c r="AA197">
        <v>50000</v>
      </c>
      <c r="AB197">
        <v>50000</v>
      </c>
      <c r="AC197">
        <v>100000</v>
      </c>
      <c r="AD197" t="s">
        <v>5848</v>
      </c>
      <c r="AE197" t="s">
        <v>5849</v>
      </c>
      <c r="AF197" t="s">
        <v>5853</v>
      </c>
      <c r="AG197" t="s">
        <v>5854</v>
      </c>
      <c r="AH197" t="s">
        <v>6332</v>
      </c>
      <c r="AI197" t="s">
        <v>6064</v>
      </c>
      <c r="AJ197" t="s">
        <v>6333</v>
      </c>
      <c r="AK197" t="s">
        <v>136</v>
      </c>
      <c r="AN197" t="s">
        <v>1311</v>
      </c>
      <c r="AO197" t="s">
        <v>1312</v>
      </c>
      <c r="AP197" t="s">
        <v>1313</v>
      </c>
      <c r="AQ197" t="s">
        <v>1314</v>
      </c>
      <c r="AR197" cm="1">
        <f t="array" ref="AR197">_xlfn._xlws.FILTER(RPD_Revisi[Jmlh],RPD_Revisi[MAK]=Form_Cetak_POK[[#This Row],[MAK]],0)-Form_Cetak_POK[[#This Row],[Jmlh]]</f>
        <v>0</v>
      </c>
    </row>
    <row r="198" spans="1:44" hidden="1" x14ac:dyDescent="0.3">
      <c r="A198" t="s">
        <v>26</v>
      </c>
      <c r="B198" t="s">
        <v>28</v>
      </c>
      <c r="C198" t="s">
        <v>29</v>
      </c>
      <c r="D198" t="s">
        <v>461</v>
      </c>
      <c r="E198" t="s">
        <v>118</v>
      </c>
      <c r="F198" t="s">
        <v>334</v>
      </c>
      <c r="G198" t="s">
        <v>479</v>
      </c>
      <c r="H198" t="s">
        <v>406</v>
      </c>
      <c r="I198" t="s">
        <v>410</v>
      </c>
      <c r="J198" t="s">
        <v>43</v>
      </c>
      <c r="K198" t="s">
        <v>572</v>
      </c>
      <c r="L198">
        <v>1</v>
      </c>
      <c r="M198">
        <v>1000000</v>
      </c>
      <c r="N198">
        <v>1000000</v>
      </c>
      <c r="O198">
        <v>0</v>
      </c>
      <c r="P198">
        <v>1000000</v>
      </c>
      <c r="R198">
        <v>50000</v>
      </c>
      <c r="S198">
        <v>50000</v>
      </c>
      <c r="T198">
        <v>50000</v>
      </c>
      <c r="U198">
        <v>50000</v>
      </c>
      <c r="V198">
        <v>50000</v>
      </c>
      <c r="W198">
        <v>50000</v>
      </c>
      <c r="X198">
        <v>50000</v>
      </c>
      <c r="Y198">
        <v>50000</v>
      </c>
      <c r="Z198">
        <v>50000</v>
      </c>
      <c r="AA198">
        <v>50000</v>
      </c>
      <c r="AB198">
        <v>50000</v>
      </c>
      <c r="AC198">
        <v>450000</v>
      </c>
      <c r="AD198" t="s">
        <v>5848</v>
      </c>
      <c r="AE198" t="s">
        <v>5849</v>
      </c>
      <c r="AF198" t="s">
        <v>5856</v>
      </c>
      <c r="AG198" t="s">
        <v>5857</v>
      </c>
      <c r="AH198" t="s">
        <v>6334</v>
      </c>
      <c r="AI198" t="s">
        <v>6075</v>
      </c>
      <c r="AJ198" t="s">
        <v>6333</v>
      </c>
      <c r="AK198" t="s">
        <v>136</v>
      </c>
      <c r="AN198" t="s">
        <v>1311</v>
      </c>
      <c r="AO198" t="s">
        <v>1312</v>
      </c>
      <c r="AP198" t="s">
        <v>1313</v>
      </c>
      <c r="AQ198" t="s">
        <v>1314</v>
      </c>
      <c r="AR198" cm="1">
        <f t="array" ref="AR198">_xlfn._xlws.FILTER(RPD_Revisi[Jmlh],RPD_Revisi[MAK]=Form_Cetak_POK[[#This Row],[MAK]],0)-Form_Cetak_POK[[#This Row],[Jmlh]]</f>
        <v>0</v>
      </c>
    </row>
    <row r="199" spans="1:44" hidden="1" x14ac:dyDescent="0.3">
      <c r="A199" t="s">
        <v>26</v>
      </c>
      <c r="B199" t="s">
        <v>28</v>
      </c>
      <c r="C199" t="s">
        <v>29</v>
      </c>
      <c r="D199" t="s">
        <v>461</v>
      </c>
      <c r="E199" t="s">
        <v>118</v>
      </c>
      <c r="F199" t="s">
        <v>334</v>
      </c>
      <c r="G199" t="s">
        <v>479</v>
      </c>
      <c r="H199" t="s">
        <v>406</v>
      </c>
      <c r="I199" t="s">
        <v>410</v>
      </c>
      <c r="J199" t="s">
        <v>43</v>
      </c>
      <c r="K199" t="s">
        <v>1267</v>
      </c>
      <c r="L199">
        <v>1</v>
      </c>
      <c r="M199">
        <v>1000000</v>
      </c>
      <c r="N199">
        <v>1000000</v>
      </c>
      <c r="O199">
        <v>0</v>
      </c>
      <c r="P199">
        <v>1000000</v>
      </c>
      <c r="R199">
        <v>82857</v>
      </c>
      <c r="S199">
        <v>82857</v>
      </c>
      <c r="T199">
        <v>82857</v>
      </c>
      <c r="U199">
        <v>82857</v>
      </c>
      <c r="V199">
        <v>82857</v>
      </c>
      <c r="W199">
        <v>82857</v>
      </c>
      <c r="X199">
        <v>82857</v>
      </c>
      <c r="Y199">
        <v>82857</v>
      </c>
      <c r="Z199">
        <v>82857</v>
      </c>
      <c r="AA199">
        <v>82857</v>
      </c>
      <c r="AB199">
        <v>82857</v>
      </c>
      <c r="AC199">
        <v>88573</v>
      </c>
      <c r="AD199" t="s">
        <v>5848</v>
      </c>
      <c r="AE199" t="s">
        <v>5849</v>
      </c>
      <c r="AF199" t="s">
        <v>5859</v>
      </c>
      <c r="AG199" t="s">
        <v>5860</v>
      </c>
      <c r="AH199" t="s">
        <v>6335</v>
      </c>
      <c r="AI199" t="s">
        <v>6085</v>
      </c>
      <c r="AJ199" t="s">
        <v>6333</v>
      </c>
      <c r="AK199" t="s">
        <v>136</v>
      </c>
      <c r="AN199" t="s">
        <v>1311</v>
      </c>
      <c r="AO199" t="s">
        <v>1312</v>
      </c>
      <c r="AP199" t="s">
        <v>1313</v>
      </c>
      <c r="AQ199" t="s">
        <v>1314</v>
      </c>
      <c r="AR199" cm="1">
        <f t="array" ref="AR199">_xlfn._xlws.FILTER(RPD_Revisi[Jmlh],RPD_Revisi[MAK]=Form_Cetak_POK[[#This Row],[MAK]],0)-Form_Cetak_POK[[#This Row],[Jmlh]]</f>
        <v>0</v>
      </c>
    </row>
    <row r="200" spans="1:44" hidden="1" x14ac:dyDescent="0.3">
      <c r="A200" t="s">
        <v>26</v>
      </c>
      <c r="B200" t="s">
        <v>28</v>
      </c>
      <c r="C200" t="s">
        <v>29</v>
      </c>
      <c r="D200" t="s">
        <v>461</v>
      </c>
      <c r="E200" t="s">
        <v>118</v>
      </c>
      <c r="F200" t="s">
        <v>334</v>
      </c>
      <c r="G200" t="s">
        <v>479</v>
      </c>
      <c r="H200" t="s">
        <v>406</v>
      </c>
      <c r="I200" t="s">
        <v>410</v>
      </c>
      <c r="J200" t="s">
        <v>46</v>
      </c>
      <c r="K200" t="s">
        <v>1268</v>
      </c>
      <c r="L200">
        <v>4</v>
      </c>
      <c r="M200">
        <v>1000000</v>
      </c>
      <c r="N200">
        <v>4000000</v>
      </c>
      <c r="O200">
        <v>0</v>
      </c>
      <c r="P200">
        <v>4000000</v>
      </c>
      <c r="R200">
        <v>331429</v>
      </c>
      <c r="S200">
        <v>331429</v>
      </c>
      <c r="T200">
        <v>331429</v>
      </c>
      <c r="U200">
        <v>331429</v>
      </c>
      <c r="V200">
        <v>331429</v>
      </c>
      <c r="W200">
        <v>331429</v>
      </c>
      <c r="X200">
        <v>331429</v>
      </c>
      <c r="Y200">
        <v>331429</v>
      </c>
      <c r="Z200">
        <v>331429</v>
      </c>
      <c r="AA200">
        <v>331429</v>
      </c>
      <c r="AB200">
        <v>331429</v>
      </c>
      <c r="AC200">
        <v>354281</v>
      </c>
      <c r="AD200" t="s">
        <v>5848</v>
      </c>
      <c r="AE200" t="s">
        <v>5865</v>
      </c>
      <c r="AF200" t="s">
        <v>5866</v>
      </c>
      <c r="AG200" t="s">
        <v>5867</v>
      </c>
      <c r="AH200" t="s">
        <v>6336</v>
      </c>
      <c r="AI200" t="s">
        <v>6061</v>
      </c>
      <c r="AJ200" t="s">
        <v>6333</v>
      </c>
      <c r="AK200" t="s">
        <v>136</v>
      </c>
      <c r="AN200" t="s">
        <v>1311</v>
      </c>
      <c r="AO200" t="s">
        <v>1312</v>
      </c>
      <c r="AP200" t="s">
        <v>1331</v>
      </c>
      <c r="AQ200" t="s">
        <v>1314</v>
      </c>
      <c r="AR200" cm="1">
        <f t="array" ref="AR200">_xlfn._xlws.FILTER(RPD_Revisi[Jmlh],RPD_Revisi[MAK]=Form_Cetak_POK[[#This Row],[MAK]],0)-Form_Cetak_POK[[#This Row],[Jmlh]]</f>
        <v>0</v>
      </c>
    </row>
    <row r="201" spans="1:44" hidden="1" x14ac:dyDescent="0.3">
      <c r="A201" t="s">
        <v>26</v>
      </c>
      <c r="B201" t="s">
        <v>28</v>
      </c>
      <c r="C201" t="s">
        <v>29</v>
      </c>
      <c r="D201" t="s">
        <v>460</v>
      </c>
      <c r="E201" t="s">
        <v>33</v>
      </c>
      <c r="F201" t="s">
        <v>35</v>
      </c>
      <c r="G201" t="s">
        <v>463</v>
      </c>
      <c r="H201" t="s">
        <v>39</v>
      </c>
      <c r="I201" t="s">
        <v>41</v>
      </c>
      <c r="J201" t="s">
        <v>43</v>
      </c>
      <c r="K201" t="s">
        <v>485</v>
      </c>
      <c r="L201">
        <v>1</v>
      </c>
      <c r="M201">
        <v>1000000</v>
      </c>
      <c r="N201">
        <v>1000000</v>
      </c>
      <c r="O201">
        <v>0</v>
      </c>
      <c r="P201">
        <v>1000000</v>
      </c>
      <c r="R201">
        <v>83000</v>
      </c>
      <c r="S201">
        <v>83000</v>
      </c>
      <c r="T201">
        <v>83000</v>
      </c>
      <c r="U201">
        <v>83000</v>
      </c>
      <c r="V201">
        <v>83000</v>
      </c>
      <c r="W201">
        <v>83000</v>
      </c>
      <c r="X201">
        <v>83000</v>
      </c>
      <c r="Y201">
        <v>83000</v>
      </c>
      <c r="Z201">
        <v>83000</v>
      </c>
      <c r="AA201">
        <v>83000</v>
      </c>
      <c r="AB201">
        <v>83000</v>
      </c>
      <c r="AC201">
        <v>87000</v>
      </c>
      <c r="AD201" t="s">
        <v>1307</v>
      </c>
      <c r="AE201" t="s">
        <v>1308</v>
      </c>
      <c r="AF201" t="s">
        <v>1309</v>
      </c>
      <c r="AG201" t="s">
        <v>1310</v>
      </c>
      <c r="AH201" t="s">
        <v>6337</v>
      </c>
      <c r="AI201" t="s">
        <v>6061</v>
      </c>
      <c r="AJ201" t="s">
        <v>6338</v>
      </c>
      <c r="AK201" t="s">
        <v>44</v>
      </c>
      <c r="AN201" t="s">
        <v>1311</v>
      </c>
      <c r="AO201" t="s">
        <v>1312</v>
      </c>
      <c r="AP201" t="s">
        <v>1313</v>
      </c>
      <c r="AQ201" t="s">
        <v>1314</v>
      </c>
      <c r="AR201" cm="1">
        <f t="array" ref="AR201">_xlfn._xlws.FILTER(RPD_Revisi[Jmlh],RPD_Revisi[MAK]=Form_Cetak_POK[[#This Row],[MAK]],0)-Form_Cetak_POK[[#This Row],[Jmlh]]</f>
        <v>0</v>
      </c>
    </row>
    <row r="202" spans="1:44" hidden="1" x14ac:dyDescent="0.3">
      <c r="A202" t="s">
        <v>26</v>
      </c>
      <c r="B202" t="s">
        <v>28</v>
      </c>
      <c r="C202" t="s">
        <v>29</v>
      </c>
      <c r="D202" t="s">
        <v>460</v>
      </c>
      <c r="E202" t="s">
        <v>33</v>
      </c>
      <c r="F202" t="s">
        <v>35</v>
      </c>
      <c r="G202" t="s">
        <v>463</v>
      </c>
      <c r="H202" t="s">
        <v>39</v>
      </c>
      <c r="I202" t="s">
        <v>41</v>
      </c>
      <c r="J202" t="s">
        <v>43</v>
      </c>
      <c r="K202" t="s">
        <v>487</v>
      </c>
      <c r="L202">
        <v>1</v>
      </c>
      <c r="M202">
        <v>1000000</v>
      </c>
      <c r="N202">
        <v>1000000</v>
      </c>
      <c r="O202">
        <v>0</v>
      </c>
      <c r="P202">
        <v>1000000</v>
      </c>
      <c r="R202">
        <v>83000</v>
      </c>
      <c r="S202">
        <v>83000</v>
      </c>
      <c r="T202">
        <v>83000</v>
      </c>
      <c r="U202">
        <v>83000</v>
      </c>
      <c r="V202">
        <v>83000</v>
      </c>
      <c r="W202">
        <v>83000</v>
      </c>
      <c r="X202">
        <v>83000</v>
      </c>
      <c r="Y202">
        <v>83000</v>
      </c>
      <c r="Z202">
        <v>83000</v>
      </c>
      <c r="AA202">
        <v>83000</v>
      </c>
      <c r="AB202">
        <v>83000</v>
      </c>
      <c r="AC202">
        <v>87000</v>
      </c>
      <c r="AD202" t="s">
        <v>1307</v>
      </c>
      <c r="AE202" t="s">
        <v>1308</v>
      </c>
      <c r="AF202" t="s">
        <v>1319</v>
      </c>
      <c r="AG202" t="s">
        <v>1320</v>
      </c>
      <c r="AH202" t="s">
        <v>6339</v>
      </c>
      <c r="AI202" t="s">
        <v>6075</v>
      </c>
      <c r="AJ202" t="s">
        <v>6338</v>
      </c>
      <c r="AK202" t="s">
        <v>44</v>
      </c>
      <c r="AN202" t="s">
        <v>1311</v>
      </c>
      <c r="AO202" t="s">
        <v>1312</v>
      </c>
      <c r="AP202" t="s">
        <v>1313</v>
      </c>
      <c r="AQ202" t="s">
        <v>1314</v>
      </c>
      <c r="AR202" cm="1">
        <f t="array" ref="AR202">_xlfn._xlws.FILTER(RPD_Revisi[Jmlh],RPD_Revisi[MAK]=Form_Cetak_POK[[#This Row],[MAK]],0)-Form_Cetak_POK[[#This Row],[Jmlh]]</f>
        <v>0</v>
      </c>
    </row>
    <row r="203" spans="1:44" hidden="1" x14ac:dyDescent="0.3">
      <c r="A203" t="s">
        <v>26</v>
      </c>
      <c r="B203" t="s">
        <v>28</v>
      </c>
      <c r="C203" t="s">
        <v>29</v>
      </c>
      <c r="D203" t="s">
        <v>460</v>
      </c>
      <c r="E203" t="s">
        <v>33</v>
      </c>
      <c r="F203" t="s">
        <v>35</v>
      </c>
      <c r="G203" t="s">
        <v>463</v>
      </c>
      <c r="H203" t="s">
        <v>39</v>
      </c>
      <c r="I203" t="s">
        <v>41</v>
      </c>
      <c r="J203" t="s">
        <v>43</v>
      </c>
      <c r="K203" t="s">
        <v>488</v>
      </c>
      <c r="L203">
        <v>1</v>
      </c>
      <c r="M203">
        <v>1000000</v>
      </c>
      <c r="N203">
        <v>1000000</v>
      </c>
      <c r="O203">
        <v>0</v>
      </c>
      <c r="P203">
        <v>1000000</v>
      </c>
      <c r="R203">
        <v>83000</v>
      </c>
      <c r="S203">
        <v>83000</v>
      </c>
      <c r="T203">
        <v>83000</v>
      </c>
      <c r="U203">
        <v>83000</v>
      </c>
      <c r="V203">
        <v>83000</v>
      </c>
      <c r="W203">
        <v>83000</v>
      </c>
      <c r="X203">
        <v>83000</v>
      </c>
      <c r="Y203">
        <v>83000</v>
      </c>
      <c r="Z203">
        <v>83000</v>
      </c>
      <c r="AA203">
        <v>83000</v>
      </c>
      <c r="AB203">
        <v>83000</v>
      </c>
      <c r="AC203">
        <v>87000</v>
      </c>
      <c r="AD203" t="s">
        <v>1307</v>
      </c>
      <c r="AE203" t="s">
        <v>1308</v>
      </c>
      <c r="AF203" t="s">
        <v>1322</v>
      </c>
      <c r="AG203" t="s">
        <v>1323</v>
      </c>
      <c r="AH203" t="s">
        <v>6340</v>
      </c>
      <c r="AI203" t="s">
        <v>6085</v>
      </c>
      <c r="AJ203" t="s">
        <v>6338</v>
      </c>
      <c r="AK203" t="s">
        <v>44</v>
      </c>
      <c r="AN203" t="s">
        <v>1311</v>
      </c>
      <c r="AO203" t="s">
        <v>1312</v>
      </c>
      <c r="AP203" t="s">
        <v>1313</v>
      </c>
      <c r="AQ203" t="s">
        <v>1314</v>
      </c>
      <c r="AR203" cm="1">
        <f t="array" ref="AR203">_xlfn._xlws.FILTER(RPD_Revisi[Jmlh],RPD_Revisi[MAK]=Form_Cetak_POK[[#This Row],[MAK]],0)-Form_Cetak_POK[[#This Row],[Jmlh]]</f>
        <v>0</v>
      </c>
    </row>
    <row r="204" spans="1:44" hidden="1" x14ac:dyDescent="0.3">
      <c r="A204" t="s">
        <v>26</v>
      </c>
      <c r="B204" t="s">
        <v>28</v>
      </c>
      <c r="C204" t="s">
        <v>29</v>
      </c>
      <c r="D204" t="s">
        <v>460</v>
      </c>
      <c r="E204" t="s">
        <v>33</v>
      </c>
      <c r="F204" t="s">
        <v>35</v>
      </c>
      <c r="G204" t="s">
        <v>463</v>
      </c>
      <c r="H204" t="s">
        <v>39</v>
      </c>
      <c r="I204" t="s">
        <v>41</v>
      </c>
      <c r="J204" t="s">
        <v>46</v>
      </c>
      <c r="K204" t="s">
        <v>490</v>
      </c>
      <c r="L204">
        <v>10</v>
      </c>
      <c r="M204">
        <v>1000000</v>
      </c>
      <c r="N204">
        <v>10000000</v>
      </c>
      <c r="O204">
        <v>0</v>
      </c>
      <c r="P204">
        <v>10000000</v>
      </c>
      <c r="R204">
        <v>833000</v>
      </c>
      <c r="S204">
        <v>833000</v>
      </c>
      <c r="T204">
        <v>833000</v>
      </c>
      <c r="U204">
        <v>833000</v>
      </c>
      <c r="V204">
        <v>833000</v>
      </c>
      <c r="W204">
        <v>833000</v>
      </c>
      <c r="X204">
        <v>833000</v>
      </c>
      <c r="Y204">
        <v>833000</v>
      </c>
      <c r="Z204">
        <v>833000</v>
      </c>
      <c r="AA204">
        <v>833000</v>
      </c>
      <c r="AB204">
        <v>833000</v>
      </c>
      <c r="AC204">
        <v>837000</v>
      </c>
      <c r="AD204" t="s">
        <v>1307</v>
      </c>
      <c r="AE204" t="s">
        <v>1328</v>
      </c>
      <c r="AF204" t="s">
        <v>1329</v>
      </c>
      <c r="AG204" t="s">
        <v>1330</v>
      </c>
      <c r="AH204" t="s">
        <v>6341</v>
      </c>
      <c r="AI204" t="s">
        <v>6061</v>
      </c>
      <c r="AJ204" t="s">
        <v>6338</v>
      </c>
      <c r="AK204" t="s">
        <v>44</v>
      </c>
      <c r="AN204" t="s">
        <v>1311</v>
      </c>
      <c r="AO204" t="s">
        <v>1312</v>
      </c>
      <c r="AP204" t="s">
        <v>1331</v>
      </c>
      <c r="AQ204" t="s">
        <v>1314</v>
      </c>
      <c r="AR204" cm="1">
        <f t="array" ref="AR204">_xlfn._xlws.FILTER(RPD_Revisi[Jmlh],RPD_Revisi[MAK]=Form_Cetak_POK[[#This Row],[MAK]],0)-Form_Cetak_POK[[#This Row],[Jmlh]]</f>
        <v>0</v>
      </c>
    </row>
    <row r="205" spans="1:44" hidden="1" x14ac:dyDescent="0.3">
      <c r="A205" t="s">
        <v>26</v>
      </c>
      <c r="B205" t="s">
        <v>28</v>
      </c>
      <c r="C205" t="s">
        <v>29</v>
      </c>
      <c r="D205" t="s">
        <v>460</v>
      </c>
      <c r="E205" t="s">
        <v>33</v>
      </c>
      <c r="F205" t="s">
        <v>35</v>
      </c>
      <c r="G205" t="s">
        <v>463</v>
      </c>
      <c r="H205" t="s">
        <v>39</v>
      </c>
      <c r="I205" t="s">
        <v>41</v>
      </c>
      <c r="J205" t="s">
        <v>48</v>
      </c>
      <c r="K205" t="s">
        <v>491</v>
      </c>
      <c r="L205">
        <v>10</v>
      </c>
      <c r="M205">
        <v>1000000</v>
      </c>
      <c r="N205">
        <v>10000000</v>
      </c>
      <c r="O205">
        <v>0</v>
      </c>
      <c r="P205">
        <v>10000000</v>
      </c>
      <c r="R205">
        <v>833000</v>
      </c>
      <c r="S205">
        <v>833000</v>
      </c>
      <c r="T205">
        <v>833000</v>
      </c>
      <c r="U205">
        <v>833000</v>
      </c>
      <c r="V205">
        <v>833000</v>
      </c>
      <c r="W205">
        <v>833000</v>
      </c>
      <c r="X205">
        <v>833000</v>
      </c>
      <c r="Y205">
        <v>833000</v>
      </c>
      <c r="Z205">
        <v>833000</v>
      </c>
      <c r="AA205">
        <v>833000</v>
      </c>
      <c r="AB205">
        <v>833000</v>
      </c>
      <c r="AC205">
        <v>837000</v>
      </c>
      <c r="AD205" t="s">
        <v>1307</v>
      </c>
      <c r="AE205" t="s">
        <v>1333</v>
      </c>
      <c r="AF205" t="s">
        <v>1334</v>
      </c>
      <c r="AG205" t="s">
        <v>1335</v>
      </c>
      <c r="AH205" t="s">
        <v>6342</v>
      </c>
      <c r="AI205" t="s">
        <v>6061</v>
      </c>
      <c r="AJ205" t="s">
        <v>6338</v>
      </c>
      <c r="AK205" t="s">
        <v>44</v>
      </c>
      <c r="AN205" t="s">
        <v>1311</v>
      </c>
      <c r="AO205" t="s">
        <v>1312</v>
      </c>
      <c r="AP205" t="s">
        <v>1336</v>
      </c>
      <c r="AQ205" t="s">
        <v>1314</v>
      </c>
      <c r="AR205" cm="1">
        <f t="array" ref="AR205">_xlfn._xlws.FILTER(RPD_Revisi[Jmlh],RPD_Revisi[MAK]=Form_Cetak_POK[[#This Row],[MAK]],0)-Form_Cetak_POK[[#This Row],[Jmlh]]</f>
        <v>0</v>
      </c>
    </row>
    <row r="206" spans="1:44" hidden="1" x14ac:dyDescent="0.3">
      <c r="A206" t="s">
        <v>26</v>
      </c>
      <c r="B206" t="s">
        <v>28</v>
      </c>
      <c r="C206" t="s">
        <v>29</v>
      </c>
      <c r="D206" t="s">
        <v>460</v>
      </c>
      <c r="E206" t="s">
        <v>33</v>
      </c>
      <c r="F206" t="s">
        <v>35</v>
      </c>
      <c r="G206" t="s">
        <v>463</v>
      </c>
      <c r="H206" t="s">
        <v>39</v>
      </c>
      <c r="I206" t="s">
        <v>52</v>
      </c>
      <c r="J206" t="s">
        <v>43</v>
      </c>
      <c r="K206" t="s">
        <v>485</v>
      </c>
      <c r="L206">
        <v>1</v>
      </c>
      <c r="M206">
        <v>1000000</v>
      </c>
      <c r="N206">
        <v>1000000</v>
      </c>
      <c r="O206">
        <v>0</v>
      </c>
      <c r="P206">
        <v>1000000</v>
      </c>
      <c r="R206">
        <v>83000</v>
      </c>
      <c r="S206">
        <v>83000</v>
      </c>
      <c r="T206">
        <v>83000</v>
      </c>
      <c r="U206">
        <v>83000</v>
      </c>
      <c r="V206">
        <v>83000</v>
      </c>
      <c r="W206">
        <v>83000</v>
      </c>
      <c r="X206">
        <v>83000</v>
      </c>
      <c r="Y206">
        <v>83000</v>
      </c>
      <c r="Z206">
        <v>83000</v>
      </c>
      <c r="AA206">
        <v>83000</v>
      </c>
      <c r="AB206">
        <v>83000</v>
      </c>
      <c r="AC206">
        <v>87000</v>
      </c>
      <c r="AD206" t="s">
        <v>1345</v>
      </c>
      <c r="AE206" t="s">
        <v>1346</v>
      </c>
      <c r="AF206" t="s">
        <v>1347</v>
      </c>
      <c r="AG206" t="s">
        <v>1348</v>
      </c>
      <c r="AH206" t="s">
        <v>6343</v>
      </c>
      <c r="AI206" t="s">
        <v>6061</v>
      </c>
      <c r="AJ206" t="s">
        <v>6344</v>
      </c>
      <c r="AK206" t="s">
        <v>44</v>
      </c>
      <c r="AN206" t="s">
        <v>1311</v>
      </c>
      <c r="AO206" t="s">
        <v>1312</v>
      </c>
      <c r="AP206" t="s">
        <v>1313</v>
      </c>
      <c r="AQ206" t="s">
        <v>1314</v>
      </c>
      <c r="AR206" cm="1">
        <f t="array" ref="AR206">_xlfn._xlws.FILTER(RPD_Revisi[Jmlh],RPD_Revisi[MAK]=Form_Cetak_POK[[#This Row],[MAK]],0)-Form_Cetak_POK[[#This Row],[Jmlh]]</f>
        <v>0</v>
      </c>
    </row>
    <row r="207" spans="1:44" hidden="1" x14ac:dyDescent="0.3">
      <c r="A207" t="s">
        <v>26</v>
      </c>
      <c r="B207" t="s">
        <v>28</v>
      </c>
      <c r="C207" t="s">
        <v>29</v>
      </c>
      <c r="D207" t="s">
        <v>460</v>
      </c>
      <c r="E207" t="s">
        <v>33</v>
      </c>
      <c r="F207" t="s">
        <v>35</v>
      </c>
      <c r="G207" t="s">
        <v>463</v>
      </c>
      <c r="H207" t="s">
        <v>39</v>
      </c>
      <c r="I207" t="s">
        <v>52</v>
      </c>
      <c r="J207" t="s">
        <v>43</v>
      </c>
      <c r="K207" t="s">
        <v>487</v>
      </c>
      <c r="L207">
        <v>1</v>
      </c>
      <c r="M207">
        <v>1000000</v>
      </c>
      <c r="N207">
        <v>1000000</v>
      </c>
      <c r="O207">
        <v>0</v>
      </c>
      <c r="P207">
        <v>1000000</v>
      </c>
      <c r="R207">
        <v>83000</v>
      </c>
      <c r="S207">
        <v>83000</v>
      </c>
      <c r="T207">
        <v>83000</v>
      </c>
      <c r="U207">
        <v>83000</v>
      </c>
      <c r="V207">
        <v>83000</v>
      </c>
      <c r="W207">
        <v>83000</v>
      </c>
      <c r="X207">
        <v>83000</v>
      </c>
      <c r="Y207">
        <v>83000</v>
      </c>
      <c r="Z207">
        <v>83000</v>
      </c>
      <c r="AA207">
        <v>83000</v>
      </c>
      <c r="AB207">
        <v>83000</v>
      </c>
      <c r="AC207">
        <v>87000</v>
      </c>
      <c r="AD207" t="s">
        <v>1345</v>
      </c>
      <c r="AE207" t="s">
        <v>1346</v>
      </c>
      <c r="AF207" t="s">
        <v>1353</v>
      </c>
      <c r="AG207" t="s">
        <v>1354</v>
      </c>
      <c r="AH207" t="s">
        <v>6345</v>
      </c>
      <c r="AI207" t="s">
        <v>6075</v>
      </c>
      <c r="AJ207" t="s">
        <v>6344</v>
      </c>
      <c r="AK207" t="s">
        <v>44</v>
      </c>
      <c r="AN207" t="s">
        <v>1311</v>
      </c>
      <c r="AO207" t="s">
        <v>1312</v>
      </c>
      <c r="AP207" t="s">
        <v>1313</v>
      </c>
      <c r="AQ207" t="s">
        <v>1314</v>
      </c>
      <c r="AR207" cm="1">
        <f t="array" ref="AR207">_xlfn._xlws.FILTER(RPD_Revisi[Jmlh],RPD_Revisi[MAK]=Form_Cetak_POK[[#This Row],[MAK]],0)-Form_Cetak_POK[[#This Row],[Jmlh]]</f>
        <v>0</v>
      </c>
    </row>
    <row r="208" spans="1:44" hidden="1" x14ac:dyDescent="0.3">
      <c r="A208" t="s">
        <v>26</v>
      </c>
      <c r="B208" t="s">
        <v>28</v>
      </c>
      <c r="C208" t="s">
        <v>29</v>
      </c>
      <c r="D208" t="s">
        <v>460</v>
      </c>
      <c r="E208" t="s">
        <v>33</v>
      </c>
      <c r="F208" t="s">
        <v>35</v>
      </c>
      <c r="G208" t="s">
        <v>463</v>
      </c>
      <c r="H208" t="s">
        <v>39</v>
      </c>
      <c r="I208" t="s">
        <v>52</v>
      </c>
      <c r="J208" t="s">
        <v>43</v>
      </c>
      <c r="K208" t="s">
        <v>488</v>
      </c>
      <c r="L208">
        <v>1</v>
      </c>
      <c r="M208">
        <v>1000000</v>
      </c>
      <c r="N208">
        <v>1000000</v>
      </c>
      <c r="O208">
        <v>0</v>
      </c>
      <c r="P208">
        <v>1000000</v>
      </c>
      <c r="R208">
        <v>83000</v>
      </c>
      <c r="S208">
        <v>83000</v>
      </c>
      <c r="T208">
        <v>83000</v>
      </c>
      <c r="U208">
        <v>83000</v>
      </c>
      <c r="V208">
        <v>83000</v>
      </c>
      <c r="W208">
        <v>83000</v>
      </c>
      <c r="X208">
        <v>83000</v>
      </c>
      <c r="Y208">
        <v>83000</v>
      </c>
      <c r="Z208">
        <v>83000</v>
      </c>
      <c r="AA208">
        <v>83000</v>
      </c>
      <c r="AB208">
        <v>83000</v>
      </c>
      <c r="AC208">
        <v>87000</v>
      </c>
      <c r="AD208" t="s">
        <v>1345</v>
      </c>
      <c r="AE208" t="s">
        <v>1346</v>
      </c>
      <c r="AF208" t="s">
        <v>1356</v>
      </c>
      <c r="AG208" t="s">
        <v>1357</v>
      </c>
      <c r="AH208" t="s">
        <v>6346</v>
      </c>
      <c r="AI208" t="s">
        <v>6085</v>
      </c>
      <c r="AJ208" t="s">
        <v>6344</v>
      </c>
      <c r="AK208" t="s">
        <v>44</v>
      </c>
      <c r="AN208" t="s">
        <v>1311</v>
      </c>
      <c r="AO208" t="s">
        <v>1312</v>
      </c>
      <c r="AP208" t="s">
        <v>1313</v>
      </c>
      <c r="AQ208" t="s">
        <v>1314</v>
      </c>
      <c r="AR208" cm="1">
        <f t="array" ref="AR208">_xlfn._xlws.FILTER(RPD_Revisi[Jmlh],RPD_Revisi[MAK]=Form_Cetak_POK[[#This Row],[MAK]],0)-Form_Cetak_POK[[#This Row],[Jmlh]]</f>
        <v>0</v>
      </c>
    </row>
    <row r="209" spans="1:44" hidden="1" x14ac:dyDescent="0.3">
      <c r="A209" t="s">
        <v>26</v>
      </c>
      <c r="B209" t="s">
        <v>28</v>
      </c>
      <c r="C209" t="s">
        <v>29</v>
      </c>
      <c r="D209" t="s">
        <v>460</v>
      </c>
      <c r="E209" t="s">
        <v>33</v>
      </c>
      <c r="F209" t="s">
        <v>35</v>
      </c>
      <c r="G209" t="s">
        <v>463</v>
      </c>
      <c r="H209" t="s">
        <v>39</v>
      </c>
      <c r="I209" t="s">
        <v>54</v>
      </c>
      <c r="J209" t="s">
        <v>43</v>
      </c>
      <c r="K209" t="s">
        <v>485</v>
      </c>
      <c r="L209">
        <v>1</v>
      </c>
      <c r="M209">
        <v>1000000</v>
      </c>
      <c r="N209">
        <v>1000000</v>
      </c>
      <c r="O209">
        <v>0</v>
      </c>
      <c r="P209">
        <v>1000000</v>
      </c>
      <c r="R209">
        <v>83000</v>
      </c>
      <c r="S209">
        <v>83000</v>
      </c>
      <c r="T209">
        <v>83000</v>
      </c>
      <c r="U209">
        <v>83000</v>
      </c>
      <c r="V209">
        <v>83000</v>
      </c>
      <c r="W209">
        <v>83000</v>
      </c>
      <c r="X209">
        <v>83000</v>
      </c>
      <c r="Y209">
        <v>83000</v>
      </c>
      <c r="Z209">
        <v>83000</v>
      </c>
      <c r="AA209">
        <v>83000</v>
      </c>
      <c r="AB209">
        <v>83000</v>
      </c>
      <c r="AC209">
        <v>87000</v>
      </c>
      <c r="AD209" t="s">
        <v>1377</v>
      </c>
      <c r="AE209" t="s">
        <v>1378</v>
      </c>
      <c r="AF209" t="s">
        <v>1379</v>
      </c>
      <c r="AG209" t="s">
        <v>1380</v>
      </c>
      <c r="AH209" t="s">
        <v>6347</v>
      </c>
      <c r="AI209" t="s">
        <v>6061</v>
      </c>
      <c r="AJ209" t="s">
        <v>6348</v>
      </c>
      <c r="AK209" t="s">
        <v>44</v>
      </c>
      <c r="AN209" t="s">
        <v>1311</v>
      </c>
      <c r="AO209" t="s">
        <v>1312</v>
      </c>
      <c r="AP209" t="s">
        <v>1313</v>
      </c>
      <c r="AQ209" t="s">
        <v>1314</v>
      </c>
      <c r="AR209" cm="1">
        <f t="array" ref="AR209">_xlfn._xlws.FILTER(RPD_Revisi[Jmlh],RPD_Revisi[MAK]=Form_Cetak_POK[[#This Row],[MAK]],0)-Form_Cetak_POK[[#This Row],[Jmlh]]</f>
        <v>0</v>
      </c>
    </row>
    <row r="210" spans="1:44" hidden="1" x14ac:dyDescent="0.3">
      <c r="A210" t="s">
        <v>26</v>
      </c>
      <c r="B210" t="s">
        <v>28</v>
      </c>
      <c r="C210" t="s">
        <v>29</v>
      </c>
      <c r="D210" t="s">
        <v>460</v>
      </c>
      <c r="E210" t="s">
        <v>33</v>
      </c>
      <c r="F210" t="s">
        <v>35</v>
      </c>
      <c r="G210" t="s">
        <v>463</v>
      </c>
      <c r="H210" t="s">
        <v>39</v>
      </c>
      <c r="I210" t="s">
        <v>54</v>
      </c>
      <c r="J210" t="s">
        <v>43</v>
      </c>
      <c r="K210" t="s">
        <v>487</v>
      </c>
      <c r="L210">
        <v>1</v>
      </c>
      <c r="M210">
        <v>1000000</v>
      </c>
      <c r="N210">
        <v>1000000</v>
      </c>
      <c r="O210">
        <v>0</v>
      </c>
      <c r="P210">
        <v>1000000</v>
      </c>
      <c r="R210">
        <v>83000</v>
      </c>
      <c r="S210">
        <v>83000</v>
      </c>
      <c r="T210">
        <v>83000</v>
      </c>
      <c r="U210">
        <v>83000</v>
      </c>
      <c r="V210">
        <v>83000</v>
      </c>
      <c r="W210">
        <v>83000</v>
      </c>
      <c r="X210">
        <v>83000</v>
      </c>
      <c r="Y210">
        <v>83000</v>
      </c>
      <c r="Z210">
        <v>83000</v>
      </c>
      <c r="AA210">
        <v>83000</v>
      </c>
      <c r="AB210">
        <v>83000</v>
      </c>
      <c r="AC210">
        <v>87000</v>
      </c>
      <c r="AD210" t="s">
        <v>1377</v>
      </c>
      <c r="AE210" t="s">
        <v>1378</v>
      </c>
      <c r="AF210" t="s">
        <v>1385</v>
      </c>
      <c r="AG210" t="s">
        <v>1386</v>
      </c>
      <c r="AH210" t="s">
        <v>6349</v>
      </c>
      <c r="AI210" t="s">
        <v>6075</v>
      </c>
      <c r="AJ210" t="s">
        <v>6348</v>
      </c>
      <c r="AK210" t="s">
        <v>44</v>
      </c>
      <c r="AN210" t="s">
        <v>1311</v>
      </c>
      <c r="AO210" t="s">
        <v>1312</v>
      </c>
      <c r="AP210" t="s">
        <v>1313</v>
      </c>
      <c r="AQ210" t="s">
        <v>1314</v>
      </c>
      <c r="AR210" cm="1">
        <f t="array" ref="AR210">_xlfn._xlws.FILTER(RPD_Revisi[Jmlh],RPD_Revisi[MAK]=Form_Cetak_POK[[#This Row],[MAK]],0)-Form_Cetak_POK[[#This Row],[Jmlh]]</f>
        <v>0</v>
      </c>
    </row>
    <row r="211" spans="1:44" hidden="1" x14ac:dyDescent="0.3">
      <c r="A211" t="s">
        <v>26</v>
      </c>
      <c r="B211" t="s">
        <v>28</v>
      </c>
      <c r="C211" t="s">
        <v>29</v>
      </c>
      <c r="D211" t="s">
        <v>460</v>
      </c>
      <c r="E211" t="s">
        <v>33</v>
      </c>
      <c r="F211" t="s">
        <v>35</v>
      </c>
      <c r="G211" t="s">
        <v>463</v>
      </c>
      <c r="H211" t="s">
        <v>39</v>
      </c>
      <c r="I211" t="s">
        <v>54</v>
      </c>
      <c r="J211" t="s">
        <v>43</v>
      </c>
      <c r="K211" t="s">
        <v>488</v>
      </c>
      <c r="L211">
        <v>1</v>
      </c>
      <c r="M211">
        <v>1000000</v>
      </c>
      <c r="N211">
        <v>1000000</v>
      </c>
      <c r="O211">
        <v>0</v>
      </c>
      <c r="P211">
        <v>1000000</v>
      </c>
      <c r="R211">
        <v>83000</v>
      </c>
      <c r="S211">
        <v>83000</v>
      </c>
      <c r="T211">
        <v>83000</v>
      </c>
      <c r="U211">
        <v>83000</v>
      </c>
      <c r="V211">
        <v>83000</v>
      </c>
      <c r="W211">
        <v>83000</v>
      </c>
      <c r="X211">
        <v>83000</v>
      </c>
      <c r="Y211">
        <v>83000</v>
      </c>
      <c r="Z211">
        <v>83000</v>
      </c>
      <c r="AA211">
        <v>83000</v>
      </c>
      <c r="AB211">
        <v>83000</v>
      </c>
      <c r="AC211">
        <v>87000</v>
      </c>
      <c r="AD211" t="s">
        <v>1377</v>
      </c>
      <c r="AE211" t="s">
        <v>1378</v>
      </c>
      <c r="AF211" t="s">
        <v>1388</v>
      </c>
      <c r="AG211" t="s">
        <v>1389</v>
      </c>
      <c r="AH211" t="s">
        <v>6350</v>
      </c>
      <c r="AI211" t="s">
        <v>6085</v>
      </c>
      <c r="AJ211" t="s">
        <v>6348</v>
      </c>
      <c r="AK211" t="s">
        <v>44</v>
      </c>
      <c r="AN211" t="s">
        <v>1311</v>
      </c>
      <c r="AO211" t="s">
        <v>1312</v>
      </c>
      <c r="AP211" t="s">
        <v>1313</v>
      </c>
      <c r="AQ211" t="s">
        <v>1314</v>
      </c>
      <c r="AR211" cm="1">
        <f t="array" ref="AR211">_xlfn._xlws.FILTER(RPD_Revisi[Jmlh],RPD_Revisi[MAK]=Form_Cetak_POK[[#This Row],[MAK]],0)-Form_Cetak_POK[[#This Row],[Jmlh]]</f>
        <v>0</v>
      </c>
    </row>
    <row r="212" spans="1:44" hidden="1" x14ac:dyDescent="0.3">
      <c r="A212" t="s">
        <v>26</v>
      </c>
      <c r="B212" t="s">
        <v>28</v>
      </c>
      <c r="C212" t="s">
        <v>29</v>
      </c>
      <c r="D212" t="s">
        <v>460</v>
      </c>
      <c r="E212" t="s">
        <v>33</v>
      </c>
      <c r="F212" t="s">
        <v>35</v>
      </c>
      <c r="G212" t="s">
        <v>463</v>
      </c>
      <c r="H212" t="s">
        <v>39</v>
      </c>
      <c r="I212" t="s">
        <v>56</v>
      </c>
      <c r="J212" t="s">
        <v>43</v>
      </c>
      <c r="K212" t="s">
        <v>485</v>
      </c>
      <c r="L212">
        <v>2</v>
      </c>
      <c r="M212">
        <v>1000000</v>
      </c>
      <c r="N212">
        <v>2000000</v>
      </c>
      <c r="O212">
        <v>0</v>
      </c>
      <c r="P212">
        <v>2000000</v>
      </c>
      <c r="R212">
        <v>166000</v>
      </c>
      <c r="S212">
        <v>166000</v>
      </c>
      <c r="T212">
        <v>166000</v>
      </c>
      <c r="U212">
        <v>166000</v>
      </c>
      <c r="V212">
        <v>166000</v>
      </c>
      <c r="W212">
        <v>166000</v>
      </c>
      <c r="X212">
        <v>166000</v>
      </c>
      <c r="Y212">
        <v>166000</v>
      </c>
      <c r="Z212">
        <v>166000</v>
      </c>
      <c r="AA212">
        <v>166000</v>
      </c>
      <c r="AB212">
        <v>166000</v>
      </c>
      <c r="AC212">
        <v>174000</v>
      </c>
      <c r="AD212" t="s">
        <v>1395</v>
      </c>
      <c r="AE212" t="s">
        <v>1396</v>
      </c>
      <c r="AF212" t="s">
        <v>1397</v>
      </c>
      <c r="AG212" t="s">
        <v>1398</v>
      </c>
      <c r="AH212" t="s">
        <v>6351</v>
      </c>
      <c r="AI212" t="s">
        <v>6061</v>
      </c>
      <c r="AJ212" t="s">
        <v>6352</v>
      </c>
      <c r="AK212" t="s">
        <v>44</v>
      </c>
      <c r="AN212" t="s">
        <v>1311</v>
      </c>
      <c r="AO212" t="s">
        <v>1312</v>
      </c>
      <c r="AP212" t="s">
        <v>1313</v>
      </c>
      <c r="AQ212" t="s">
        <v>1314</v>
      </c>
      <c r="AR212" cm="1">
        <f t="array" ref="AR212">_xlfn._xlws.FILTER(RPD_Revisi[Jmlh],RPD_Revisi[MAK]=Form_Cetak_POK[[#This Row],[MAK]],0)-Form_Cetak_POK[[#This Row],[Jmlh]]</f>
        <v>0</v>
      </c>
    </row>
    <row r="213" spans="1:44" hidden="1" x14ac:dyDescent="0.3">
      <c r="A213" t="s">
        <v>26</v>
      </c>
      <c r="B213" t="s">
        <v>28</v>
      </c>
      <c r="C213" t="s">
        <v>29</v>
      </c>
      <c r="D213" t="s">
        <v>460</v>
      </c>
      <c r="E213" t="s">
        <v>33</v>
      </c>
      <c r="F213" t="s">
        <v>35</v>
      </c>
      <c r="G213" t="s">
        <v>463</v>
      </c>
      <c r="H213" t="s">
        <v>39</v>
      </c>
      <c r="I213" t="s">
        <v>56</v>
      </c>
      <c r="J213" t="s">
        <v>43</v>
      </c>
      <c r="K213" t="s">
        <v>487</v>
      </c>
      <c r="L213">
        <v>2</v>
      </c>
      <c r="M213">
        <v>1000000</v>
      </c>
      <c r="N213">
        <v>2000000</v>
      </c>
      <c r="O213">
        <v>0</v>
      </c>
      <c r="P213">
        <v>2000000</v>
      </c>
      <c r="R213">
        <v>166000</v>
      </c>
      <c r="S213">
        <v>166000</v>
      </c>
      <c r="T213">
        <v>166000</v>
      </c>
      <c r="U213">
        <v>166000</v>
      </c>
      <c r="V213">
        <v>166000</v>
      </c>
      <c r="W213">
        <v>166000</v>
      </c>
      <c r="X213">
        <v>166000</v>
      </c>
      <c r="Y213">
        <v>166000</v>
      </c>
      <c r="Z213">
        <v>166000</v>
      </c>
      <c r="AA213">
        <v>166000</v>
      </c>
      <c r="AB213">
        <v>166000</v>
      </c>
      <c r="AC213">
        <v>174000</v>
      </c>
      <c r="AD213" t="s">
        <v>1395</v>
      </c>
      <c r="AE213" t="s">
        <v>1396</v>
      </c>
      <c r="AF213" t="s">
        <v>1403</v>
      </c>
      <c r="AG213" t="s">
        <v>1404</v>
      </c>
      <c r="AH213" t="s">
        <v>6353</v>
      </c>
      <c r="AI213" t="s">
        <v>6075</v>
      </c>
      <c r="AJ213" t="s">
        <v>6352</v>
      </c>
      <c r="AK213" t="s">
        <v>44</v>
      </c>
      <c r="AN213" t="s">
        <v>1311</v>
      </c>
      <c r="AO213" t="s">
        <v>1312</v>
      </c>
      <c r="AP213" t="s">
        <v>1313</v>
      </c>
      <c r="AQ213" t="s">
        <v>1314</v>
      </c>
      <c r="AR213" cm="1">
        <f t="array" ref="AR213">_xlfn._xlws.FILTER(RPD_Revisi[Jmlh],RPD_Revisi[MAK]=Form_Cetak_POK[[#This Row],[MAK]],0)-Form_Cetak_POK[[#This Row],[Jmlh]]</f>
        <v>0</v>
      </c>
    </row>
    <row r="214" spans="1:44" hidden="1" x14ac:dyDescent="0.3">
      <c r="A214" t="s">
        <v>26</v>
      </c>
      <c r="B214" t="s">
        <v>28</v>
      </c>
      <c r="C214" t="s">
        <v>29</v>
      </c>
      <c r="D214" t="s">
        <v>460</v>
      </c>
      <c r="E214" t="s">
        <v>33</v>
      </c>
      <c r="F214" t="s">
        <v>35</v>
      </c>
      <c r="G214" t="s">
        <v>463</v>
      </c>
      <c r="H214" t="s">
        <v>39</v>
      </c>
      <c r="I214" t="s">
        <v>56</v>
      </c>
      <c r="J214" t="s">
        <v>43</v>
      </c>
      <c r="K214" t="s">
        <v>488</v>
      </c>
      <c r="L214">
        <v>2</v>
      </c>
      <c r="M214">
        <v>1000000</v>
      </c>
      <c r="N214">
        <v>2000000</v>
      </c>
      <c r="O214">
        <v>0</v>
      </c>
      <c r="P214">
        <v>2000000</v>
      </c>
      <c r="R214">
        <v>166000</v>
      </c>
      <c r="S214">
        <v>166000</v>
      </c>
      <c r="T214">
        <v>166000</v>
      </c>
      <c r="U214">
        <v>166000</v>
      </c>
      <c r="V214">
        <v>166000</v>
      </c>
      <c r="W214">
        <v>166000</v>
      </c>
      <c r="X214">
        <v>166000</v>
      </c>
      <c r="Y214">
        <v>166000</v>
      </c>
      <c r="Z214">
        <v>166000</v>
      </c>
      <c r="AA214">
        <v>166000</v>
      </c>
      <c r="AB214">
        <v>166000</v>
      </c>
      <c r="AC214">
        <v>174000</v>
      </c>
      <c r="AD214" t="s">
        <v>1395</v>
      </c>
      <c r="AE214" t="s">
        <v>1396</v>
      </c>
      <c r="AF214" t="s">
        <v>1406</v>
      </c>
      <c r="AG214" t="s">
        <v>1407</v>
      </c>
      <c r="AH214" t="s">
        <v>6354</v>
      </c>
      <c r="AI214" t="s">
        <v>6085</v>
      </c>
      <c r="AJ214" t="s">
        <v>6352</v>
      </c>
      <c r="AK214" t="s">
        <v>44</v>
      </c>
      <c r="AN214" t="s">
        <v>1311</v>
      </c>
      <c r="AO214" t="s">
        <v>1312</v>
      </c>
      <c r="AP214" t="s">
        <v>1313</v>
      </c>
      <c r="AQ214" t="s">
        <v>1314</v>
      </c>
      <c r="AR214" cm="1">
        <f t="array" ref="AR214">_xlfn._xlws.FILTER(RPD_Revisi[Jmlh],RPD_Revisi[MAK]=Form_Cetak_POK[[#This Row],[MAK]],0)-Form_Cetak_POK[[#This Row],[Jmlh]]</f>
        <v>0</v>
      </c>
    </row>
    <row r="215" spans="1:44" hidden="1" x14ac:dyDescent="0.3">
      <c r="A215" t="s">
        <v>26</v>
      </c>
      <c r="B215" t="s">
        <v>28</v>
      </c>
      <c r="C215" t="s">
        <v>29</v>
      </c>
      <c r="D215" t="s">
        <v>460</v>
      </c>
      <c r="E215" t="s">
        <v>33</v>
      </c>
      <c r="F215" t="s">
        <v>35</v>
      </c>
      <c r="G215" t="s">
        <v>463</v>
      </c>
      <c r="H215" t="s">
        <v>39</v>
      </c>
      <c r="I215" t="s">
        <v>60</v>
      </c>
      <c r="J215" t="s">
        <v>43</v>
      </c>
      <c r="K215" t="s">
        <v>506</v>
      </c>
      <c r="L215">
        <v>2</v>
      </c>
      <c r="M215">
        <v>1000000</v>
      </c>
      <c r="N215">
        <v>2000000</v>
      </c>
      <c r="O215">
        <v>0</v>
      </c>
      <c r="P215">
        <v>2000000</v>
      </c>
      <c r="R215">
        <v>166000</v>
      </c>
      <c r="S215">
        <v>166000</v>
      </c>
      <c r="T215">
        <v>166000</v>
      </c>
      <c r="U215">
        <v>166000</v>
      </c>
      <c r="V215">
        <v>166000</v>
      </c>
      <c r="W215">
        <v>166000</v>
      </c>
      <c r="X215">
        <v>166000</v>
      </c>
      <c r="Y215">
        <v>166000</v>
      </c>
      <c r="Z215">
        <v>166000</v>
      </c>
      <c r="AA215">
        <v>166000</v>
      </c>
      <c r="AB215">
        <v>166000</v>
      </c>
      <c r="AC215">
        <v>174000</v>
      </c>
      <c r="AD215" t="s">
        <v>1427</v>
      </c>
      <c r="AE215" t="s">
        <v>1428</v>
      </c>
      <c r="AF215" t="s">
        <v>1429</v>
      </c>
      <c r="AG215" t="s">
        <v>1430</v>
      </c>
      <c r="AH215" t="s">
        <v>6355</v>
      </c>
      <c r="AI215" t="s">
        <v>6061</v>
      </c>
      <c r="AJ215" t="s">
        <v>6356</v>
      </c>
      <c r="AK215" t="s">
        <v>44</v>
      </c>
      <c r="AN215" t="s">
        <v>1311</v>
      </c>
      <c r="AO215" t="s">
        <v>1312</v>
      </c>
      <c r="AP215" t="s">
        <v>1313</v>
      </c>
      <c r="AQ215" t="s">
        <v>1314</v>
      </c>
      <c r="AR215" cm="1">
        <f t="array" ref="AR215">_xlfn._xlws.FILTER(RPD_Revisi[Jmlh],RPD_Revisi[MAK]=Form_Cetak_POK[[#This Row],[MAK]],0)-Form_Cetak_POK[[#This Row],[Jmlh]]</f>
        <v>0</v>
      </c>
    </row>
    <row r="216" spans="1:44" hidden="1" x14ac:dyDescent="0.3">
      <c r="A216" t="s">
        <v>26</v>
      </c>
      <c r="B216" t="s">
        <v>28</v>
      </c>
      <c r="C216" t="s">
        <v>29</v>
      </c>
      <c r="D216" t="s">
        <v>460</v>
      </c>
      <c r="E216" t="s">
        <v>33</v>
      </c>
      <c r="F216" t="s">
        <v>35</v>
      </c>
      <c r="G216" t="s">
        <v>463</v>
      </c>
      <c r="H216" t="s">
        <v>39</v>
      </c>
      <c r="I216" t="s">
        <v>60</v>
      </c>
      <c r="J216" t="s">
        <v>43</v>
      </c>
      <c r="K216" t="s">
        <v>507</v>
      </c>
      <c r="L216">
        <v>2</v>
      </c>
      <c r="M216">
        <v>1000000</v>
      </c>
      <c r="N216">
        <v>2000000</v>
      </c>
      <c r="O216">
        <v>0</v>
      </c>
      <c r="P216">
        <v>2000000</v>
      </c>
      <c r="R216">
        <v>166000</v>
      </c>
      <c r="S216">
        <v>166000</v>
      </c>
      <c r="T216">
        <v>166000</v>
      </c>
      <c r="U216">
        <v>166000</v>
      </c>
      <c r="V216">
        <v>166000</v>
      </c>
      <c r="W216">
        <v>166000</v>
      </c>
      <c r="X216">
        <v>166000</v>
      </c>
      <c r="Y216">
        <v>166000</v>
      </c>
      <c r="Z216">
        <v>166000</v>
      </c>
      <c r="AA216">
        <v>166000</v>
      </c>
      <c r="AB216">
        <v>166000</v>
      </c>
      <c r="AC216">
        <v>174000</v>
      </c>
      <c r="AD216" t="s">
        <v>1427</v>
      </c>
      <c r="AE216" t="s">
        <v>1428</v>
      </c>
      <c r="AF216" t="s">
        <v>1432</v>
      </c>
      <c r="AG216" t="s">
        <v>1433</v>
      </c>
      <c r="AH216" t="s">
        <v>6357</v>
      </c>
      <c r="AI216" t="s">
        <v>6064</v>
      </c>
      <c r="AJ216" t="s">
        <v>6356</v>
      </c>
      <c r="AK216" t="s">
        <v>44</v>
      </c>
      <c r="AN216" t="s">
        <v>1311</v>
      </c>
      <c r="AO216" t="s">
        <v>1312</v>
      </c>
      <c r="AP216" t="s">
        <v>1313</v>
      </c>
      <c r="AQ216" t="s">
        <v>1314</v>
      </c>
      <c r="AR216" cm="1">
        <f t="array" ref="AR216">_xlfn._xlws.FILTER(RPD_Revisi[Jmlh],RPD_Revisi[MAK]=Form_Cetak_POK[[#This Row],[MAK]],0)-Form_Cetak_POK[[#This Row],[Jmlh]]</f>
        <v>0</v>
      </c>
    </row>
    <row r="217" spans="1:44" hidden="1" x14ac:dyDescent="0.3">
      <c r="A217" t="s">
        <v>26</v>
      </c>
      <c r="B217" t="s">
        <v>28</v>
      </c>
      <c r="C217" t="s">
        <v>29</v>
      </c>
      <c r="D217" t="s">
        <v>460</v>
      </c>
      <c r="E217" t="s">
        <v>33</v>
      </c>
      <c r="F217" t="s">
        <v>35</v>
      </c>
      <c r="G217" t="s">
        <v>463</v>
      </c>
      <c r="H217" t="s">
        <v>39</v>
      </c>
      <c r="I217" t="s">
        <v>60</v>
      </c>
      <c r="J217" t="s">
        <v>43</v>
      </c>
      <c r="K217" t="s">
        <v>508</v>
      </c>
      <c r="L217">
        <v>2</v>
      </c>
      <c r="M217">
        <v>1000000</v>
      </c>
      <c r="N217">
        <v>2000000</v>
      </c>
      <c r="O217">
        <v>0</v>
      </c>
      <c r="P217">
        <v>2000000</v>
      </c>
      <c r="R217">
        <v>166000</v>
      </c>
      <c r="S217">
        <v>166000</v>
      </c>
      <c r="T217">
        <v>166000</v>
      </c>
      <c r="U217">
        <v>166000</v>
      </c>
      <c r="V217">
        <v>166000</v>
      </c>
      <c r="W217">
        <v>166000</v>
      </c>
      <c r="X217">
        <v>166000</v>
      </c>
      <c r="Y217">
        <v>166000</v>
      </c>
      <c r="Z217">
        <v>166000</v>
      </c>
      <c r="AA217">
        <v>166000</v>
      </c>
      <c r="AB217">
        <v>166000</v>
      </c>
      <c r="AC217">
        <v>174000</v>
      </c>
      <c r="AD217" t="s">
        <v>1427</v>
      </c>
      <c r="AE217" t="s">
        <v>1428</v>
      </c>
      <c r="AF217" t="s">
        <v>1435</v>
      </c>
      <c r="AG217" t="s">
        <v>1436</v>
      </c>
      <c r="AH217" t="s">
        <v>6358</v>
      </c>
      <c r="AI217" t="s">
        <v>6075</v>
      </c>
      <c r="AJ217" t="s">
        <v>6356</v>
      </c>
      <c r="AK217" t="s">
        <v>44</v>
      </c>
      <c r="AN217" t="s">
        <v>1311</v>
      </c>
      <c r="AO217" t="s">
        <v>1312</v>
      </c>
      <c r="AP217" t="s">
        <v>1313</v>
      </c>
      <c r="AQ217" t="s">
        <v>1314</v>
      </c>
      <c r="AR217" cm="1">
        <f t="array" ref="AR217">_xlfn._xlws.FILTER(RPD_Revisi[Jmlh],RPD_Revisi[MAK]=Form_Cetak_POK[[#This Row],[MAK]],0)-Form_Cetak_POK[[#This Row],[Jmlh]]</f>
        <v>0</v>
      </c>
    </row>
    <row r="218" spans="1:44" hidden="1" x14ac:dyDescent="0.3">
      <c r="A218" t="s">
        <v>26</v>
      </c>
      <c r="B218" t="s">
        <v>28</v>
      </c>
      <c r="C218" t="s">
        <v>29</v>
      </c>
      <c r="D218" t="s">
        <v>460</v>
      </c>
      <c r="E218" t="s">
        <v>33</v>
      </c>
      <c r="F218" t="s">
        <v>35</v>
      </c>
      <c r="G218" t="s">
        <v>463</v>
      </c>
      <c r="H218" t="s">
        <v>62</v>
      </c>
      <c r="I218" t="s">
        <v>64</v>
      </c>
      <c r="J218" t="s">
        <v>43</v>
      </c>
      <c r="K218" t="s">
        <v>506</v>
      </c>
      <c r="L218">
        <v>1</v>
      </c>
      <c r="M218">
        <v>1000000</v>
      </c>
      <c r="N218">
        <v>1000000</v>
      </c>
      <c r="O218">
        <v>0</v>
      </c>
      <c r="P218">
        <v>1000000</v>
      </c>
      <c r="R218">
        <v>83000</v>
      </c>
      <c r="S218">
        <v>83000</v>
      </c>
      <c r="T218">
        <v>83000</v>
      </c>
      <c r="U218">
        <v>83000</v>
      </c>
      <c r="V218">
        <v>83000</v>
      </c>
      <c r="W218">
        <v>83000</v>
      </c>
      <c r="X218">
        <v>83000</v>
      </c>
      <c r="Y218">
        <v>83000</v>
      </c>
      <c r="Z218">
        <v>83000</v>
      </c>
      <c r="AA218">
        <v>83000</v>
      </c>
      <c r="AB218">
        <v>83000</v>
      </c>
      <c r="AC218">
        <v>87000</v>
      </c>
      <c r="AD218" t="s">
        <v>1463</v>
      </c>
      <c r="AE218" t="s">
        <v>1464</v>
      </c>
      <c r="AF218" t="s">
        <v>1465</v>
      </c>
      <c r="AG218" t="s">
        <v>1466</v>
      </c>
      <c r="AH218" t="s">
        <v>6359</v>
      </c>
      <c r="AI218" t="s">
        <v>6061</v>
      </c>
      <c r="AJ218" t="s">
        <v>6360</v>
      </c>
      <c r="AK218" t="s">
        <v>44</v>
      </c>
      <c r="AN218" t="s">
        <v>1311</v>
      </c>
      <c r="AO218" t="s">
        <v>1312</v>
      </c>
      <c r="AP218" t="s">
        <v>1313</v>
      </c>
      <c r="AQ218" t="s">
        <v>1314</v>
      </c>
      <c r="AR218" cm="1">
        <f t="array" ref="AR218">_xlfn._xlws.FILTER(RPD_Revisi[Jmlh],RPD_Revisi[MAK]=Form_Cetak_POK[[#This Row],[MAK]],0)-Form_Cetak_POK[[#This Row],[Jmlh]]</f>
        <v>0</v>
      </c>
    </row>
    <row r="219" spans="1:44" hidden="1" x14ac:dyDescent="0.3">
      <c r="A219" t="s">
        <v>26</v>
      </c>
      <c r="B219" t="s">
        <v>28</v>
      </c>
      <c r="C219" t="s">
        <v>29</v>
      </c>
      <c r="D219" t="s">
        <v>460</v>
      </c>
      <c r="E219" t="s">
        <v>33</v>
      </c>
      <c r="F219" t="s">
        <v>35</v>
      </c>
      <c r="G219" t="s">
        <v>463</v>
      </c>
      <c r="H219" t="s">
        <v>62</v>
      </c>
      <c r="I219" t="s">
        <v>64</v>
      </c>
      <c r="J219" t="s">
        <v>66</v>
      </c>
      <c r="K219" t="s">
        <v>516</v>
      </c>
      <c r="L219">
        <v>144</v>
      </c>
      <c r="M219">
        <v>1000000</v>
      </c>
      <c r="N219">
        <v>144000000</v>
      </c>
      <c r="O219">
        <v>0</v>
      </c>
      <c r="P219">
        <v>144000000</v>
      </c>
      <c r="R219">
        <v>12000000</v>
      </c>
      <c r="S219">
        <v>12000000</v>
      </c>
      <c r="T219">
        <v>12000000</v>
      </c>
      <c r="U219">
        <v>12000000</v>
      </c>
      <c r="V219">
        <v>12000000</v>
      </c>
      <c r="W219">
        <v>12000000</v>
      </c>
      <c r="X219">
        <v>12000000</v>
      </c>
      <c r="Y219">
        <v>12000000</v>
      </c>
      <c r="Z219">
        <v>12000000</v>
      </c>
      <c r="AA219">
        <v>12000000</v>
      </c>
      <c r="AB219">
        <v>12000000</v>
      </c>
      <c r="AC219">
        <v>12000000</v>
      </c>
      <c r="AD219" t="s">
        <v>1463</v>
      </c>
      <c r="AE219" t="s">
        <v>1477</v>
      </c>
      <c r="AF219" t="s">
        <v>1478</v>
      </c>
      <c r="AG219" t="s">
        <v>1479</v>
      </c>
      <c r="AH219" t="s">
        <v>6361</v>
      </c>
      <c r="AI219" t="s">
        <v>6061</v>
      </c>
      <c r="AJ219" t="s">
        <v>6360</v>
      </c>
      <c r="AK219" t="s">
        <v>44</v>
      </c>
      <c r="AN219" t="s">
        <v>1311</v>
      </c>
      <c r="AO219" t="s">
        <v>1312</v>
      </c>
      <c r="AP219" t="s">
        <v>1480</v>
      </c>
      <c r="AQ219" t="s">
        <v>1314</v>
      </c>
      <c r="AR219" cm="1">
        <f t="array" ref="AR219">_xlfn._xlws.FILTER(RPD_Revisi[Jmlh],RPD_Revisi[MAK]=Form_Cetak_POK[[#This Row],[MAK]],0)-Form_Cetak_POK[[#This Row],[Jmlh]]</f>
        <v>0</v>
      </c>
    </row>
    <row r="220" spans="1:44" hidden="1" x14ac:dyDescent="0.3">
      <c r="A220" t="s">
        <v>26</v>
      </c>
      <c r="B220" t="s">
        <v>28</v>
      </c>
      <c r="C220" t="s">
        <v>29</v>
      </c>
      <c r="D220" t="s">
        <v>460</v>
      </c>
      <c r="E220" t="s">
        <v>33</v>
      </c>
      <c r="F220" t="s">
        <v>35</v>
      </c>
      <c r="G220" t="s">
        <v>463</v>
      </c>
      <c r="H220" t="s">
        <v>62</v>
      </c>
      <c r="I220" t="s">
        <v>69</v>
      </c>
      <c r="J220" t="s">
        <v>43</v>
      </c>
      <c r="K220" t="s">
        <v>506</v>
      </c>
      <c r="L220">
        <v>1</v>
      </c>
      <c r="M220">
        <v>1000000</v>
      </c>
      <c r="N220">
        <v>1000000</v>
      </c>
      <c r="O220">
        <v>0</v>
      </c>
      <c r="P220">
        <v>1000000</v>
      </c>
      <c r="R220">
        <v>83000</v>
      </c>
      <c r="S220">
        <v>83000</v>
      </c>
      <c r="T220">
        <v>83000</v>
      </c>
      <c r="U220">
        <v>83000</v>
      </c>
      <c r="V220">
        <v>83000</v>
      </c>
      <c r="W220">
        <v>83000</v>
      </c>
      <c r="X220">
        <v>83000</v>
      </c>
      <c r="Y220">
        <v>83000</v>
      </c>
      <c r="Z220">
        <v>83000</v>
      </c>
      <c r="AA220">
        <v>83000</v>
      </c>
      <c r="AB220">
        <v>83000</v>
      </c>
      <c r="AC220">
        <v>87000</v>
      </c>
      <c r="AD220" t="s">
        <v>1499</v>
      </c>
      <c r="AE220" t="s">
        <v>1500</v>
      </c>
      <c r="AF220" t="s">
        <v>1501</v>
      </c>
      <c r="AG220" t="s">
        <v>1502</v>
      </c>
      <c r="AH220" t="s">
        <v>6362</v>
      </c>
      <c r="AI220" t="s">
        <v>6061</v>
      </c>
      <c r="AJ220" t="s">
        <v>6363</v>
      </c>
      <c r="AK220" t="s">
        <v>44</v>
      </c>
      <c r="AN220" t="s">
        <v>1311</v>
      </c>
      <c r="AO220" t="s">
        <v>1312</v>
      </c>
      <c r="AP220" t="s">
        <v>1313</v>
      </c>
      <c r="AQ220" t="s">
        <v>1314</v>
      </c>
      <c r="AR220" cm="1">
        <f t="array" ref="AR220">_xlfn._xlws.FILTER(RPD_Revisi[Jmlh],RPD_Revisi[MAK]=Form_Cetak_POK[[#This Row],[MAK]],0)-Form_Cetak_POK[[#This Row],[Jmlh]]</f>
        <v>0</v>
      </c>
    </row>
    <row r="221" spans="1:44" hidden="1" x14ac:dyDescent="0.3">
      <c r="A221" t="s">
        <v>26</v>
      </c>
      <c r="B221" t="s">
        <v>28</v>
      </c>
      <c r="C221" t="s">
        <v>29</v>
      </c>
      <c r="D221" t="s">
        <v>460</v>
      </c>
      <c r="E221" t="s">
        <v>33</v>
      </c>
      <c r="F221" t="s">
        <v>35</v>
      </c>
      <c r="G221" t="s">
        <v>463</v>
      </c>
      <c r="H221" t="s">
        <v>62</v>
      </c>
      <c r="I221" t="s">
        <v>69</v>
      </c>
      <c r="J221" t="s">
        <v>43</v>
      </c>
      <c r="K221" t="s">
        <v>507</v>
      </c>
      <c r="L221">
        <v>1</v>
      </c>
      <c r="M221">
        <v>1000000</v>
      </c>
      <c r="N221">
        <v>1000000</v>
      </c>
      <c r="O221">
        <v>0</v>
      </c>
      <c r="P221">
        <v>1000000</v>
      </c>
      <c r="R221">
        <v>83000</v>
      </c>
      <c r="S221">
        <v>83000</v>
      </c>
      <c r="T221">
        <v>83000</v>
      </c>
      <c r="U221">
        <v>83000</v>
      </c>
      <c r="V221">
        <v>83000</v>
      </c>
      <c r="W221">
        <v>83000</v>
      </c>
      <c r="X221">
        <v>83000</v>
      </c>
      <c r="Y221">
        <v>83000</v>
      </c>
      <c r="Z221">
        <v>83000</v>
      </c>
      <c r="AA221">
        <v>83000</v>
      </c>
      <c r="AB221">
        <v>83000</v>
      </c>
      <c r="AC221">
        <v>87000</v>
      </c>
      <c r="AD221" t="s">
        <v>1499</v>
      </c>
      <c r="AE221" t="s">
        <v>1500</v>
      </c>
      <c r="AF221" t="s">
        <v>1504</v>
      </c>
      <c r="AG221" t="s">
        <v>1505</v>
      </c>
      <c r="AH221" t="s">
        <v>6364</v>
      </c>
      <c r="AI221" t="s">
        <v>6064</v>
      </c>
      <c r="AJ221" t="s">
        <v>6363</v>
      </c>
      <c r="AK221" t="s">
        <v>44</v>
      </c>
      <c r="AN221" t="s">
        <v>1311</v>
      </c>
      <c r="AO221" t="s">
        <v>1312</v>
      </c>
      <c r="AP221" t="s">
        <v>1313</v>
      </c>
      <c r="AQ221" t="s">
        <v>1314</v>
      </c>
      <c r="AR221" cm="1">
        <f t="array" ref="AR221">_xlfn._xlws.FILTER(RPD_Revisi[Jmlh],RPD_Revisi[MAK]=Form_Cetak_POK[[#This Row],[MAK]],0)-Form_Cetak_POK[[#This Row],[Jmlh]]</f>
        <v>0</v>
      </c>
    </row>
    <row r="222" spans="1:44" hidden="1" x14ac:dyDescent="0.3">
      <c r="A222" t="s">
        <v>26</v>
      </c>
      <c r="B222" t="s">
        <v>28</v>
      </c>
      <c r="C222" t="s">
        <v>29</v>
      </c>
      <c r="D222" t="s">
        <v>460</v>
      </c>
      <c r="E222" t="s">
        <v>33</v>
      </c>
      <c r="F222" t="s">
        <v>35</v>
      </c>
      <c r="G222" t="s">
        <v>463</v>
      </c>
      <c r="H222" t="s">
        <v>62</v>
      </c>
      <c r="I222" t="s">
        <v>70</v>
      </c>
      <c r="J222" t="s">
        <v>43</v>
      </c>
      <c r="K222" t="s">
        <v>506</v>
      </c>
      <c r="L222">
        <v>1</v>
      </c>
      <c r="M222">
        <v>1000000</v>
      </c>
      <c r="N222">
        <v>1000000</v>
      </c>
      <c r="O222">
        <v>0</v>
      </c>
      <c r="P222">
        <v>1000000</v>
      </c>
      <c r="R222">
        <v>83000</v>
      </c>
      <c r="S222">
        <v>83000</v>
      </c>
      <c r="T222">
        <v>83000</v>
      </c>
      <c r="U222">
        <v>83000</v>
      </c>
      <c r="V222">
        <v>83000</v>
      </c>
      <c r="W222">
        <v>83000</v>
      </c>
      <c r="X222">
        <v>83000</v>
      </c>
      <c r="Y222">
        <v>83000</v>
      </c>
      <c r="Z222">
        <v>83000</v>
      </c>
      <c r="AA222">
        <v>83000</v>
      </c>
      <c r="AB222">
        <v>83000</v>
      </c>
      <c r="AC222">
        <v>87000</v>
      </c>
      <c r="AD222" t="s">
        <v>1510</v>
      </c>
      <c r="AE222" t="s">
        <v>1511</v>
      </c>
      <c r="AF222" t="s">
        <v>1512</v>
      </c>
      <c r="AG222" t="s">
        <v>1513</v>
      </c>
      <c r="AH222" t="s">
        <v>6365</v>
      </c>
      <c r="AI222" t="s">
        <v>6061</v>
      </c>
      <c r="AJ222" t="s">
        <v>6366</v>
      </c>
      <c r="AK222" t="s">
        <v>44</v>
      </c>
      <c r="AN222" t="s">
        <v>1311</v>
      </c>
      <c r="AO222" t="s">
        <v>1312</v>
      </c>
      <c r="AP222" t="s">
        <v>1313</v>
      </c>
      <c r="AQ222" t="s">
        <v>1314</v>
      </c>
      <c r="AR222" cm="1">
        <f t="array" ref="AR222">_xlfn._xlws.FILTER(RPD_Revisi[Jmlh],RPD_Revisi[MAK]=Form_Cetak_POK[[#This Row],[MAK]],0)-Form_Cetak_POK[[#This Row],[Jmlh]]</f>
        <v>0</v>
      </c>
    </row>
    <row r="223" spans="1:44" hidden="1" x14ac:dyDescent="0.3">
      <c r="A223" t="s">
        <v>26</v>
      </c>
      <c r="B223" t="s">
        <v>28</v>
      </c>
      <c r="C223" t="s">
        <v>29</v>
      </c>
      <c r="D223" t="s">
        <v>460</v>
      </c>
      <c r="E223" t="s">
        <v>33</v>
      </c>
      <c r="F223" t="s">
        <v>35</v>
      </c>
      <c r="G223" t="s">
        <v>463</v>
      </c>
      <c r="H223" t="s">
        <v>62</v>
      </c>
      <c r="I223" t="s">
        <v>70</v>
      </c>
      <c r="J223" t="s">
        <v>43</v>
      </c>
      <c r="K223" t="s">
        <v>507</v>
      </c>
      <c r="L223">
        <v>1</v>
      </c>
      <c r="M223">
        <v>1000000</v>
      </c>
      <c r="N223">
        <v>1000000</v>
      </c>
      <c r="O223">
        <v>0</v>
      </c>
      <c r="P223">
        <v>1000000</v>
      </c>
      <c r="R223">
        <v>83000</v>
      </c>
      <c r="S223">
        <v>83000</v>
      </c>
      <c r="T223">
        <v>83000</v>
      </c>
      <c r="U223">
        <v>83000</v>
      </c>
      <c r="V223">
        <v>83000</v>
      </c>
      <c r="W223">
        <v>83000</v>
      </c>
      <c r="X223">
        <v>83000</v>
      </c>
      <c r="Y223">
        <v>83000</v>
      </c>
      <c r="Z223">
        <v>83000</v>
      </c>
      <c r="AA223">
        <v>83000</v>
      </c>
      <c r="AB223">
        <v>83000</v>
      </c>
      <c r="AC223">
        <v>87000</v>
      </c>
      <c r="AD223" t="s">
        <v>1510</v>
      </c>
      <c r="AE223" t="s">
        <v>1511</v>
      </c>
      <c r="AF223" t="s">
        <v>1515</v>
      </c>
      <c r="AG223" t="s">
        <v>1516</v>
      </c>
      <c r="AH223" t="s">
        <v>6367</v>
      </c>
      <c r="AI223" t="s">
        <v>6064</v>
      </c>
      <c r="AJ223" t="s">
        <v>6366</v>
      </c>
      <c r="AK223" t="s">
        <v>44</v>
      </c>
      <c r="AN223" t="s">
        <v>1311</v>
      </c>
      <c r="AO223" t="s">
        <v>1312</v>
      </c>
      <c r="AP223" t="s">
        <v>1313</v>
      </c>
      <c r="AQ223" t="s">
        <v>1314</v>
      </c>
      <c r="AR223" cm="1">
        <f t="array" ref="AR223">_xlfn._xlws.FILTER(RPD_Revisi[Jmlh],RPD_Revisi[MAK]=Form_Cetak_POK[[#This Row],[MAK]],0)-Form_Cetak_POK[[#This Row],[Jmlh]]</f>
        <v>0</v>
      </c>
    </row>
    <row r="224" spans="1:44" hidden="1" x14ac:dyDescent="0.3">
      <c r="A224" t="s">
        <v>26</v>
      </c>
      <c r="B224" t="s">
        <v>28</v>
      </c>
      <c r="C224" t="s">
        <v>29</v>
      </c>
      <c r="D224" t="s">
        <v>460</v>
      </c>
      <c r="E224" t="s">
        <v>33</v>
      </c>
      <c r="F224" t="s">
        <v>35</v>
      </c>
      <c r="G224" t="s">
        <v>463</v>
      </c>
      <c r="H224" t="s">
        <v>62</v>
      </c>
      <c r="I224" t="s">
        <v>70</v>
      </c>
      <c r="J224" t="s">
        <v>66</v>
      </c>
      <c r="K224" t="s">
        <v>516</v>
      </c>
      <c r="L224">
        <v>54</v>
      </c>
      <c r="M224">
        <v>1000000</v>
      </c>
      <c r="N224">
        <v>54000000</v>
      </c>
      <c r="O224">
        <v>0</v>
      </c>
      <c r="P224">
        <v>54000000</v>
      </c>
      <c r="R224">
        <v>4500000</v>
      </c>
      <c r="S224">
        <v>4500000</v>
      </c>
      <c r="T224">
        <v>4500000</v>
      </c>
      <c r="U224">
        <v>4500000</v>
      </c>
      <c r="V224">
        <v>4500000</v>
      </c>
      <c r="W224">
        <v>4500000</v>
      </c>
      <c r="X224">
        <v>4500000</v>
      </c>
      <c r="Y224">
        <v>4500000</v>
      </c>
      <c r="Z224">
        <v>4500000</v>
      </c>
      <c r="AA224">
        <v>4500000</v>
      </c>
      <c r="AB224">
        <v>4500000</v>
      </c>
      <c r="AC224">
        <v>4500000</v>
      </c>
      <c r="AD224" t="s">
        <v>1510</v>
      </c>
      <c r="AE224" t="s">
        <v>1524</v>
      </c>
      <c r="AF224" t="s">
        <v>1525</v>
      </c>
      <c r="AG224" t="s">
        <v>1526</v>
      </c>
      <c r="AH224" t="s">
        <v>6368</v>
      </c>
      <c r="AI224" t="s">
        <v>6061</v>
      </c>
      <c r="AJ224" t="s">
        <v>6366</v>
      </c>
      <c r="AK224" t="s">
        <v>44</v>
      </c>
      <c r="AN224" t="s">
        <v>1311</v>
      </c>
      <c r="AO224" t="s">
        <v>1312</v>
      </c>
      <c r="AP224" t="s">
        <v>1480</v>
      </c>
      <c r="AQ224" t="s">
        <v>1314</v>
      </c>
      <c r="AR224" cm="1">
        <f t="array" ref="AR224">_xlfn._xlws.FILTER(RPD_Revisi[Jmlh],RPD_Revisi[MAK]=Form_Cetak_POK[[#This Row],[MAK]],0)-Form_Cetak_POK[[#This Row],[Jmlh]]</f>
        <v>0</v>
      </c>
    </row>
    <row r="225" spans="1:44" hidden="1" x14ac:dyDescent="0.3">
      <c r="A225" t="s">
        <v>26</v>
      </c>
      <c r="B225" t="s">
        <v>28</v>
      </c>
      <c r="C225" t="s">
        <v>29</v>
      </c>
      <c r="D225" t="s">
        <v>460</v>
      </c>
      <c r="E225" t="s">
        <v>33</v>
      </c>
      <c r="F225" t="s">
        <v>35</v>
      </c>
      <c r="G225" t="s">
        <v>463</v>
      </c>
      <c r="H225" t="s">
        <v>62</v>
      </c>
      <c r="I225" t="s">
        <v>71</v>
      </c>
      <c r="J225" t="s">
        <v>43</v>
      </c>
      <c r="K225" t="s">
        <v>506</v>
      </c>
      <c r="L225">
        <v>1</v>
      </c>
      <c r="M225">
        <v>1000000</v>
      </c>
      <c r="N225">
        <v>1000000</v>
      </c>
      <c r="O225">
        <v>0</v>
      </c>
      <c r="P225">
        <v>1000000</v>
      </c>
      <c r="R225">
        <v>83000</v>
      </c>
      <c r="S225">
        <v>83000</v>
      </c>
      <c r="T225">
        <v>83000</v>
      </c>
      <c r="U225">
        <v>83000</v>
      </c>
      <c r="V225">
        <v>83000</v>
      </c>
      <c r="W225">
        <v>83000</v>
      </c>
      <c r="X225">
        <v>83000</v>
      </c>
      <c r="Y225">
        <v>83000</v>
      </c>
      <c r="Z225">
        <v>83000</v>
      </c>
      <c r="AA225">
        <v>83000</v>
      </c>
      <c r="AB225">
        <v>83000</v>
      </c>
      <c r="AC225">
        <v>87000</v>
      </c>
      <c r="AD225" t="s">
        <v>1535</v>
      </c>
      <c r="AE225" t="s">
        <v>1536</v>
      </c>
      <c r="AF225" t="s">
        <v>1537</v>
      </c>
      <c r="AG225" t="s">
        <v>1538</v>
      </c>
      <c r="AH225" t="s">
        <v>6369</v>
      </c>
      <c r="AI225" t="s">
        <v>6061</v>
      </c>
      <c r="AJ225" t="s">
        <v>6370</v>
      </c>
      <c r="AK225" t="s">
        <v>44</v>
      </c>
      <c r="AN225" t="s">
        <v>1311</v>
      </c>
      <c r="AO225" t="s">
        <v>1312</v>
      </c>
      <c r="AP225" t="s">
        <v>1313</v>
      </c>
      <c r="AQ225" t="s">
        <v>1314</v>
      </c>
      <c r="AR225" cm="1">
        <f t="array" ref="AR225">_xlfn._xlws.FILTER(RPD_Revisi[Jmlh],RPD_Revisi[MAK]=Form_Cetak_POK[[#This Row],[MAK]],0)-Form_Cetak_POK[[#This Row],[Jmlh]]</f>
        <v>0</v>
      </c>
    </row>
    <row r="226" spans="1:44" hidden="1" x14ac:dyDescent="0.3">
      <c r="A226" t="s">
        <v>26</v>
      </c>
      <c r="B226" t="s">
        <v>28</v>
      </c>
      <c r="C226" t="s">
        <v>29</v>
      </c>
      <c r="D226" t="s">
        <v>460</v>
      </c>
      <c r="E226" t="s">
        <v>33</v>
      </c>
      <c r="F226" t="s">
        <v>35</v>
      </c>
      <c r="G226" t="s">
        <v>463</v>
      </c>
      <c r="H226" t="s">
        <v>62</v>
      </c>
      <c r="I226" t="s">
        <v>71</v>
      </c>
      <c r="J226" t="s">
        <v>43</v>
      </c>
      <c r="K226" t="s">
        <v>507</v>
      </c>
      <c r="L226">
        <v>1</v>
      </c>
      <c r="M226">
        <v>1000000</v>
      </c>
      <c r="N226">
        <v>1000000</v>
      </c>
      <c r="O226">
        <v>0</v>
      </c>
      <c r="P226">
        <v>1000000</v>
      </c>
      <c r="R226">
        <v>83000</v>
      </c>
      <c r="S226">
        <v>83000</v>
      </c>
      <c r="T226">
        <v>83000</v>
      </c>
      <c r="U226">
        <v>83000</v>
      </c>
      <c r="V226">
        <v>83000</v>
      </c>
      <c r="W226">
        <v>83000</v>
      </c>
      <c r="X226">
        <v>83000</v>
      </c>
      <c r="Y226">
        <v>83000</v>
      </c>
      <c r="Z226">
        <v>83000</v>
      </c>
      <c r="AA226">
        <v>83000</v>
      </c>
      <c r="AB226">
        <v>83000</v>
      </c>
      <c r="AC226">
        <v>87000</v>
      </c>
      <c r="AD226" t="s">
        <v>1535</v>
      </c>
      <c r="AE226" t="s">
        <v>1536</v>
      </c>
      <c r="AF226" t="s">
        <v>1540</v>
      </c>
      <c r="AG226" t="s">
        <v>1541</v>
      </c>
      <c r="AH226" t="s">
        <v>6371</v>
      </c>
      <c r="AI226" t="s">
        <v>6064</v>
      </c>
      <c r="AJ226" t="s">
        <v>6370</v>
      </c>
      <c r="AK226" t="s">
        <v>44</v>
      </c>
      <c r="AN226" t="s">
        <v>1311</v>
      </c>
      <c r="AO226" t="s">
        <v>1312</v>
      </c>
      <c r="AP226" t="s">
        <v>1313</v>
      </c>
      <c r="AQ226" t="s">
        <v>1314</v>
      </c>
      <c r="AR226" cm="1">
        <f t="array" ref="AR226">_xlfn._xlws.FILTER(RPD_Revisi[Jmlh],RPD_Revisi[MAK]=Form_Cetak_POK[[#This Row],[MAK]],0)-Form_Cetak_POK[[#This Row],[Jmlh]]</f>
        <v>0</v>
      </c>
    </row>
    <row r="227" spans="1:44" hidden="1" x14ac:dyDescent="0.3">
      <c r="A227" t="s">
        <v>26</v>
      </c>
      <c r="B227" t="s">
        <v>28</v>
      </c>
      <c r="C227" t="s">
        <v>29</v>
      </c>
      <c r="D227" t="s">
        <v>460</v>
      </c>
      <c r="E227" t="s">
        <v>33</v>
      </c>
      <c r="F227" t="s">
        <v>35</v>
      </c>
      <c r="G227" t="s">
        <v>463</v>
      </c>
      <c r="H227" t="s">
        <v>62</v>
      </c>
      <c r="I227" t="s">
        <v>77</v>
      </c>
      <c r="J227" t="s">
        <v>43</v>
      </c>
      <c r="K227" t="s">
        <v>506</v>
      </c>
      <c r="L227">
        <v>1</v>
      </c>
      <c r="M227">
        <v>1000000</v>
      </c>
      <c r="N227">
        <v>1000000</v>
      </c>
      <c r="O227">
        <v>0</v>
      </c>
      <c r="P227">
        <v>1000000</v>
      </c>
      <c r="R227">
        <v>83000</v>
      </c>
      <c r="S227">
        <v>83000</v>
      </c>
      <c r="T227">
        <v>83000</v>
      </c>
      <c r="U227">
        <v>83000</v>
      </c>
      <c r="V227">
        <v>83000</v>
      </c>
      <c r="W227">
        <v>83000</v>
      </c>
      <c r="X227">
        <v>83000</v>
      </c>
      <c r="Y227">
        <v>83000</v>
      </c>
      <c r="Z227">
        <v>83000</v>
      </c>
      <c r="AA227">
        <v>83000</v>
      </c>
      <c r="AB227">
        <v>83000</v>
      </c>
      <c r="AC227">
        <v>87000</v>
      </c>
      <c r="AD227" t="s">
        <v>1557</v>
      </c>
      <c r="AE227" t="s">
        <v>1558</v>
      </c>
      <c r="AF227" t="s">
        <v>1559</v>
      </c>
      <c r="AG227" t="s">
        <v>1560</v>
      </c>
      <c r="AH227" t="s">
        <v>6372</v>
      </c>
      <c r="AI227" t="s">
        <v>6061</v>
      </c>
      <c r="AJ227" t="s">
        <v>6373</v>
      </c>
      <c r="AK227" t="s">
        <v>44</v>
      </c>
      <c r="AN227" t="s">
        <v>1311</v>
      </c>
      <c r="AO227" t="s">
        <v>1312</v>
      </c>
      <c r="AP227" t="s">
        <v>1313</v>
      </c>
      <c r="AQ227" t="s">
        <v>1314</v>
      </c>
      <c r="AR227" cm="1">
        <f t="array" ref="AR227">_xlfn._xlws.FILTER(RPD_Revisi[Jmlh],RPD_Revisi[MAK]=Form_Cetak_POK[[#This Row],[MAK]],0)-Form_Cetak_POK[[#This Row],[Jmlh]]</f>
        <v>0</v>
      </c>
    </row>
    <row r="228" spans="1:44" hidden="1" x14ac:dyDescent="0.3">
      <c r="A228" t="s">
        <v>26</v>
      </c>
      <c r="B228" t="s">
        <v>28</v>
      </c>
      <c r="C228" t="s">
        <v>29</v>
      </c>
      <c r="D228" t="s">
        <v>460</v>
      </c>
      <c r="E228" t="s">
        <v>33</v>
      </c>
      <c r="F228" t="s">
        <v>35</v>
      </c>
      <c r="G228" t="s">
        <v>463</v>
      </c>
      <c r="H228" t="s">
        <v>79</v>
      </c>
      <c r="I228" t="s">
        <v>80</v>
      </c>
      <c r="J228" t="s">
        <v>43</v>
      </c>
      <c r="K228" t="s">
        <v>506</v>
      </c>
      <c r="L228">
        <v>1</v>
      </c>
      <c r="M228">
        <v>1000000</v>
      </c>
      <c r="N228">
        <v>1000000</v>
      </c>
      <c r="O228">
        <v>0</v>
      </c>
      <c r="P228">
        <v>1000000</v>
      </c>
      <c r="R228">
        <v>83000</v>
      </c>
      <c r="S228">
        <v>83000</v>
      </c>
      <c r="T228">
        <v>83000</v>
      </c>
      <c r="U228">
        <v>83000</v>
      </c>
      <c r="V228">
        <v>83000</v>
      </c>
      <c r="W228">
        <v>83000</v>
      </c>
      <c r="X228">
        <v>83000</v>
      </c>
      <c r="Y228">
        <v>83000</v>
      </c>
      <c r="Z228">
        <v>83000</v>
      </c>
      <c r="AA228">
        <v>83000</v>
      </c>
      <c r="AB228">
        <v>83000</v>
      </c>
      <c r="AC228">
        <v>87000</v>
      </c>
      <c r="AD228" t="s">
        <v>1583</v>
      </c>
      <c r="AE228" t="s">
        <v>1584</v>
      </c>
      <c r="AF228" t="s">
        <v>1585</v>
      </c>
      <c r="AG228" t="s">
        <v>1586</v>
      </c>
      <c r="AH228" t="s">
        <v>6374</v>
      </c>
      <c r="AI228" t="s">
        <v>6061</v>
      </c>
      <c r="AJ228" t="s">
        <v>6375</v>
      </c>
      <c r="AK228" t="s">
        <v>44</v>
      </c>
      <c r="AN228" t="s">
        <v>1311</v>
      </c>
      <c r="AO228" t="s">
        <v>1312</v>
      </c>
      <c r="AP228" t="s">
        <v>1313</v>
      </c>
      <c r="AQ228" t="s">
        <v>1314</v>
      </c>
      <c r="AR228" cm="1">
        <f t="array" ref="AR228">_xlfn._xlws.FILTER(RPD_Revisi[Jmlh],RPD_Revisi[MAK]=Form_Cetak_POK[[#This Row],[MAK]],0)-Form_Cetak_POK[[#This Row],[Jmlh]]</f>
        <v>0</v>
      </c>
    </row>
    <row r="229" spans="1:44" hidden="1" x14ac:dyDescent="0.3">
      <c r="A229" t="s">
        <v>26</v>
      </c>
      <c r="B229" t="s">
        <v>28</v>
      </c>
      <c r="C229" t="s">
        <v>29</v>
      </c>
      <c r="D229" t="s">
        <v>460</v>
      </c>
      <c r="E229" t="s">
        <v>33</v>
      </c>
      <c r="F229" t="s">
        <v>35</v>
      </c>
      <c r="G229" t="s">
        <v>463</v>
      </c>
      <c r="H229" t="s">
        <v>79</v>
      </c>
      <c r="I229" t="s">
        <v>80</v>
      </c>
      <c r="J229" t="s">
        <v>43</v>
      </c>
      <c r="K229" t="s">
        <v>507</v>
      </c>
      <c r="L229">
        <v>1</v>
      </c>
      <c r="M229">
        <v>1000000</v>
      </c>
      <c r="N229">
        <v>1000000</v>
      </c>
      <c r="O229">
        <v>0</v>
      </c>
      <c r="P229">
        <v>1000000</v>
      </c>
      <c r="R229">
        <v>83000</v>
      </c>
      <c r="S229">
        <v>83000</v>
      </c>
      <c r="T229">
        <v>83000</v>
      </c>
      <c r="U229">
        <v>83000</v>
      </c>
      <c r="V229">
        <v>83000</v>
      </c>
      <c r="W229">
        <v>83000</v>
      </c>
      <c r="X229">
        <v>83000</v>
      </c>
      <c r="Y229">
        <v>83000</v>
      </c>
      <c r="Z229">
        <v>83000</v>
      </c>
      <c r="AA229">
        <v>83000</v>
      </c>
      <c r="AB229">
        <v>83000</v>
      </c>
      <c r="AC229">
        <v>87000</v>
      </c>
      <c r="AD229" t="s">
        <v>1583</v>
      </c>
      <c r="AE229" t="s">
        <v>1584</v>
      </c>
      <c r="AF229" t="s">
        <v>1588</v>
      </c>
      <c r="AG229" t="s">
        <v>1589</v>
      </c>
      <c r="AH229" t="s">
        <v>6376</v>
      </c>
      <c r="AI229" t="s">
        <v>6064</v>
      </c>
      <c r="AJ229" t="s">
        <v>6375</v>
      </c>
      <c r="AK229" t="s">
        <v>44</v>
      </c>
      <c r="AN229" t="s">
        <v>1311</v>
      </c>
      <c r="AO229" t="s">
        <v>1312</v>
      </c>
      <c r="AP229" t="s">
        <v>1313</v>
      </c>
      <c r="AQ229" t="s">
        <v>1314</v>
      </c>
      <c r="AR229" cm="1">
        <f t="array" ref="AR229">_xlfn._xlws.FILTER(RPD_Revisi[Jmlh],RPD_Revisi[MAK]=Form_Cetak_POK[[#This Row],[MAK]],0)-Form_Cetak_POK[[#This Row],[Jmlh]]</f>
        <v>0</v>
      </c>
    </row>
    <row r="230" spans="1:44" hidden="1" x14ac:dyDescent="0.3">
      <c r="A230" t="s">
        <v>26</v>
      </c>
      <c r="B230" t="s">
        <v>28</v>
      </c>
      <c r="C230" t="s">
        <v>29</v>
      </c>
      <c r="D230" t="s">
        <v>460</v>
      </c>
      <c r="E230" t="s">
        <v>33</v>
      </c>
      <c r="F230" t="s">
        <v>35</v>
      </c>
      <c r="G230" t="s">
        <v>463</v>
      </c>
      <c r="H230" t="s">
        <v>79</v>
      </c>
      <c r="I230" t="s">
        <v>81</v>
      </c>
      <c r="J230" t="s">
        <v>43</v>
      </c>
      <c r="K230" t="s">
        <v>506</v>
      </c>
      <c r="L230">
        <v>1</v>
      </c>
      <c r="M230">
        <v>1000000</v>
      </c>
      <c r="N230">
        <v>1000000</v>
      </c>
      <c r="O230">
        <v>0</v>
      </c>
      <c r="P230">
        <v>1000000</v>
      </c>
      <c r="R230">
        <v>83000</v>
      </c>
      <c r="S230">
        <v>83000</v>
      </c>
      <c r="T230">
        <v>83000</v>
      </c>
      <c r="U230">
        <v>83000</v>
      </c>
      <c r="V230">
        <v>83000</v>
      </c>
      <c r="W230">
        <v>83000</v>
      </c>
      <c r="X230">
        <v>83000</v>
      </c>
      <c r="Y230">
        <v>83000</v>
      </c>
      <c r="Z230">
        <v>83000</v>
      </c>
      <c r="AA230">
        <v>83000</v>
      </c>
      <c r="AB230">
        <v>83000</v>
      </c>
      <c r="AC230">
        <v>87000</v>
      </c>
      <c r="AD230" t="s">
        <v>1615</v>
      </c>
      <c r="AE230" t="s">
        <v>1616</v>
      </c>
      <c r="AF230" t="s">
        <v>1617</v>
      </c>
      <c r="AG230" t="s">
        <v>1618</v>
      </c>
      <c r="AH230" t="s">
        <v>6377</v>
      </c>
      <c r="AI230" t="s">
        <v>6061</v>
      </c>
      <c r="AJ230" t="s">
        <v>6378</v>
      </c>
      <c r="AK230" t="s">
        <v>44</v>
      </c>
      <c r="AN230" t="s">
        <v>1311</v>
      </c>
      <c r="AO230" t="s">
        <v>1312</v>
      </c>
      <c r="AP230" t="s">
        <v>1313</v>
      </c>
      <c r="AQ230" t="s">
        <v>1314</v>
      </c>
      <c r="AR230" cm="1">
        <f t="array" ref="AR230">_xlfn._xlws.FILTER(RPD_Revisi[Jmlh],RPD_Revisi[MAK]=Form_Cetak_POK[[#This Row],[MAK]],0)-Form_Cetak_POK[[#This Row],[Jmlh]]</f>
        <v>0</v>
      </c>
    </row>
    <row r="231" spans="1:44" hidden="1" x14ac:dyDescent="0.3">
      <c r="A231" t="s">
        <v>26</v>
      </c>
      <c r="B231" t="s">
        <v>28</v>
      </c>
      <c r="C231" t="s">
        <v>29</v>
      </c>
      <c r="D231" t="s">
        <v>460</v>
      </c>
      <c r="E231" t="s">
        <v>33</v>
      </c>
      <c r="F231" t="s">
        <v>35</v>
      </c>
      <c r="G231" t="s">
        <v>463</v>
      </c>
      <c r="H231" t="s">
        <v>79</v>
      </c>
      <c r="I231" t="s">
        <v>81</v>
      </c>
      <c r="J231" t="s">
        <v>43</v>
      </c>
      <c r="K231" t="s">
        <v>507</v>
      </c>
      <c r="L231">
        <v>1</v>
      </c>
      <c r="M231">
        <v>1000000</v>
      </c>
      <c r="N231">
        <v>1000000</v>
      </c>
      <c r="O231">
        <v>0</v>
      </c>
      <c r="P231">
        <v>1000000</v>
      </c>
      <c r="R231">
        <v>83000</v>
      </c>
      <c r="S231">
        <v>83000</v>
      </c>
      <c r="T231">
        <v>83000</v>
      </c>
      <c r="U231">
        <v>83000</v>
      </c>
      <c r="V231">
        <v>83000</v>
      </c>
      <c r="W231">
        <v>83000</v>
      </c>
      <c r="X231">
        <v>83000</v>
      </c>
      <c r="Y231">
        <v>83000</v>
      </c>
      <c r="Z231">
        <v>83000</v>
      </c>
      <c r="AA231">
        <v>83000</v>
      </c>
      <c r="AB231">
        <v>83000</v>
      </c>
      <c r="AC231">
        <v>87000</v>
      </c>
      <c r="AD231" t="s">
        <v>1615</v>
      </c>
      <c r="AE231" t="s">
        <v>1616</v>
      </c>
      <c r="AF231" t="s">
        <v>1620</v>
      </c>
      <c r="AG231" t="s">
        <v>1621</v>
      </c>
      <c r="AH231" t="s">
        <v>6379</v>
      </c>
      <c r="AI231" t="s">
        <v>6064</v>
      </c>
      <c r="AJ231" t="s">
        <v>6378</v>
      </c>
      <c r="AK231" t="s">
        <v>44</v>
      </c>
      <c r="AN231" t="s">
        <v>1311</v>
      </c>
      <c r="AO231" t="s">
        <v>1312</v>
      </c>
      <c r="AP231" t="s">
        <v>1313</v>
      </c>
      <c r="AQ231" t="s">
        <v>1314</v>
      </c>
      <c r="AR231" cm="1">
        <f t="array" ref="AR231">_xlfn._xlws.FILTER(RPD_Revisi[Jmlh],RPD_Revisi[MAK]=Form_Cetak_POK[[#This Row],[MAK]],0)-Form_Cetak_POK[[#This Row],[Jmlh]]</f>
        <v>0</v>
      </c>
    </row>
    <row r="232" spans="1:44" hidden="1" x14ac:dyDescent="0.3">
      <c r="A232" t="s">
        <v>26</v>
      </c>
      <c r="B232" t="s">
        <v>28</v>
      </c>
      <c r="C232" t="s">
        <v>29</v>
      </c>
      <c r="D232" t="s">
        <v>460</v>
      </c>
      <c r="E232" t="s">
        <v>33</v>
      </c>
      <c r="F232" t="s">
        <v>35</v>
      </c>
      <c r="G232" t="s">
        <v>463</v>
      </c>
      <c r="H232" t="s">
        <v>79</v>
      </c>
      <c r="I232" t="s">
        <v>81</v>
      </c>
      <c r="J232" t="s">
        <v>43</v>
      </c>
      <c r="K232" t="s">
        <v>538</v>
      </c>
      <c r="L232">
        <v>1</v>
      </c>
      <c r="M232">
        <v>1000000</v>
      </c>
      <c r="N232">
        <v>1000000</v>
      </c>
      <c r="O232">
        <v>0</v>
      </c>
      <c r="P232">
        <v>1000000</v>
      </c>
      <c r="R232">
        <v>83000</v>
      </c>
      <c r="S232">
        <v>83000</v>
      </c>
      <c r="T232">
        <v>83000</v>
      </c>
      <c r="U232">
        <v>83000</v>
      </c>
      <c r="V232">
        <v>83000</v>
      </c>
      <c r="W232">
        <v>83000</v>
      </c>
      <c r="X232">
        <v>83000</v>
      </c>
      <c r="Y232">
        <v>83000</v>
      </c>
      <c r="Z232">
        <v>83000</v>
      </c>
      <c r="AA232">
        <v>83000</v>
      </c>
      <c r="AB232">
        <v>83000</v>
      </c>
      <c r="AC232">
        <v>87000</v>
      </c>
      <c r="AD232" t="s">
        <v>1615</v>
      </c>
      <c r="AE232" t="s">
        <v>1616</v>
      </c>
      <c r="AF232" t="s">
        <v>1623</v>
      </c>
      <c r="AG232" t="s">
        <v>1624</v>
      </c>
      <c r="AH232" t="s">
        <v>6380</v>
      </c>
      <c r="AI232" t="s">
        <v>6075</v>
      </c>
      <c r="AJ232" t="s">
        <v>6378</v>
      </c>
      <c r="AK232" t="s">
        <v>44</v>
      </c>
      <c r="AN232" t="s">
        <v>1311</v>
      </c>
      <c r="AO232" t="s">
        <v>1312</v>
      </c>
      <c r="AP232" t="s">
        <v>1313</v>
      </c>
      <c r="AQ232" t="s">
        <v>1314</v>
      </c>
      <c r="AR232" cm="1">
        <f t="array" ref="AR232">_xlfn._xlws.FILTER(RPD_Revisi[Jmlh],RPD_Revisi[MAK]=Form_Cetak_POK[[#This Row],[MAK]],0)-Form_Cetak_POK[[#This Row],[Jmlh]]</f>
        <v>0</v>
      </c>
    </row>
    <row r="233" spans="1:44" hidden="1" x14ac:dyDescent="0.3">
      <c r="A233" t="s">
        <v>26</v>
      </c>
      <c r="B233" t="s">
        <v>28</v>
      </c>
      <c r="C233" t="s">
        <v>29</v>
      </c>
      <c r="D233" t="s">
        <v>460</v>
      </c>
      <c r="E233" t="s">
        <v>33</v>
      </c>
      <c r="F233" t="s">
        <v>35</v>
      </c>
      <c r="G233" t="s">
        <v>463</v>
      </c>
      <c r="H233" t="s">
        <v>79</v>
      </c>
      <c r="I233" t="s">
        <v>82</v>
      </c>
      <c r="J233" t="s">
        <v>43</v>
      </c>
      <c r="K233" t="s">
        <v>506</v>
      </c>
      <c r="L233">
        <v>1</v>
      </c>
      <c r="M233">
        <v>1000000</v>
      </c>
      <c r="N233">
        <v>1000000</v>
      </c>
      <c r="O233">
        <v>0</v>
      </c>
      <c r="P233">
        <v>1000000</v>
      </c>
      <c r="R233">
        <v>83000</v>
      </c>
      <c r="S233">
        <v>83000</v>
      </c>
      <c r="T233">
        <v>83000</v>
      </c>
      <c r="U233">
        <v>83000</v>
      </c>
      <c r="V233">
        <v>83000</v>
      </c>
      <c r="W233">
        <v>83000</v>
      </c>
      <c r="X233">
        <v>83000</v>
      </c>
      <c r="Y233">
        <v>83000</v>
      </c>
      <c r="Z233">
        <v>83000</v>
      </c>
      <c r="AA233">
        <v>83000</v>
      </c>
      <c r="AB233">
        <v>83000</v>
      </c>
      <c r="AC233">
        <v>87000</v>
      </c>
      <c r="AD233" t="s">
        <v>1644</v>
      </c>
      <c r="AE233" t="s">
        <v>1645</v>
      </c>
      <c r="AF233" t="s">
        <v>1646</v>
      </c>
      <c r="AG233" t="s">
        <v>1647</v>
      </c>
      <c r="AH233" t="s">
        <v>6381</v>
      </c>
      <c r="AI233" t="s">
        <v>6061</v>
      </c>
      <c r="AJ233" t="s">
        <v>6382</v>
      </c>
      <c r="AK233" t="s">
        <v>44</v>
      </c>
      <c r="AN233" t="s">
        <v>1311</v>
      </c>
      <c r="AO233" t="s">
        <v>1312</v>
      </c>
      <c r="AP233" t="s">
        <v>1313</v>
      </c>
      <c r="AQ233" t="s">
        <v>1314</v>
      </c>
      <c r="AR233" cm="1">
        <f t="array" ref="AR233">_xlfn._xlws.FILTER(RPD_Revisi[Jmlh],RPD_Revisi[MAK]=Form_Cetak_POK[[#This Row],[MAK]],0)-Form_Cetak_POK[[#This Row],[Jmlh]]</f>
        <v>0</v>
      </c>
    </row>
    <row r="234" spans="1:44" hidden="1" x14ac:dyDescent="0.3">
      <c r="A234" t="s">
        <v>26</v>
      </c>
      <c r="B234" t="s">
        <v>28</v>
      </c>
      <c r="C234" t="s">
        <v>29</v>
      </c>
      <c r="D234" t="s">
        <v>460</v>
      </c>
      <c r="E234" t="s">
        <v>33</v>
      </c>
      <c r="F234" t="s">
        <v>35</v>
      </c>
      <c r="G234" t="s">
        <v>463</v>
      </c>
      <c r="H234" t="s">
        <v>79</v>
      </c>
      <c r="I234" t="s">
        <v>82</v>
      </c>
      <c r="J234" t="s">
        <v>43</v>
      </c>
      <c r="K234" t="s">
        <v>507</v>
      </c>
      <c r="L234">
        <v>1</v>
      </c>
      <c r="M234">
        <v>1000000</v>
      </c>
      <c r="N234">
        <v>1000000</v>
      </c>
      <c r="O234">
        <v>0</v>
      </c>
      <c r="P234">
        <v>1000000</v>
      </c>
      <c r="R234">
        <v>83000</v>
      </c>
      <c r="S234">
        <v>83000</v>
      </c>
      <c r="T234">
        <v>83000</v>
      </c>
      <c r="U234">
        <v>83000</v>
      </c>
      <c r="V234">
        <v>83000</v>
      </c>
      <c r="W234">
        <v>83000</v>
      </c>
      <c r="X234">
        <v>83000</v>
      </c>
      <c r="Y234">
        <v>83000</v>
      </c>
      <c r="Z234">
        <v>83000</v>
      </c>
      <c r="AA234">
        <v>83000</v>
      </c>
      <c r="AB234">
        <v>83000</v>
      </c>
      <c r="AC234">
        <v>87000</v>
      </c>
      <c r="AD234" t="s">
        <v>1644</v>
      </c>
      <c r="AE234" t="s">
        <v>1645</v>
      </c>
      <c r="AF234" t="s">
        <v>1649</v>
      </c>
      <c r="AG234" t="s">
        <v>1650</v>
      </c>
      <c r="AH234" t="s">
        <v>6383</v>
      </c>
      <c r="AI234" t="s">
        <v>6064</v>
      </c>
      <c r="AJ234" t="s">
        <v>6382</v>
      </c>
      <c r="AK234" t="s">
        <v>44</v>
      </c>
      <c r="AN234" t="s">
        <v>1311</v>
      </c>
      <c r="AO234" t="s">
        <v>1312</v>
      </c>
      <c r="AP234" t="s">
        <v>1313</v>
      </c>
      <c r="AQ234" t="s">
        <v>1314</v>
      </c>
      <c r="AR234" cm="1">
        <f t="array" ref="AR234">_xlfn._xlws.FILTER(RPD_Revisi[Jmlh],RPD_Revisi[MAK]=Form_Cetak_POK[[#This Row],[MAK]],0)-Form_Cetak_POK[[#This Row],[Jmlh]]</f>
        <v>0</v>
      </c>
    </row>
    <row r="235" spans="1:44" hidden="1" x14ac:dyDescent="0.3">
      <c r="A235" t="s">
        <v>26</v>
      </c>
      <c r="B235" t="s">
        <v>28</v>
      </c>
      <c r="C235" t="s">
        <v>29</v>
      </c>
      <c r="D235" t="s">
        <v>460</v>
      </c>
      <c r="E235" t="s">
        <v>33</v>
      </c>
      <c r="F235" t="s">
        <v>35</v>
      </c>
      <c r="G235" t="s">
        <v>463</v>
      </c>
      <c r="H235" t="s">
        <v>79</v>
      </c>
      <c r="I235" t="s">
        <v>82</v>
      </c>
      <c r="J235" t="s">
        <v>46</v>
      </c>
      <c r="K235" t="s">
        <v>547</v>
      </c>
      <c r="L235">
        <v>3</v>
      </c>
      <c r="M235">
        <v>1000000</v>
      </c>
      <c r="N235">
        <v>3000000</v>
      </c>
      <c r="O235">
        <v>0</v>
      </c>
      <c r="P235">
        <v>3000000</v>
      </c>
      <c r="R235">
        <v>250000</v>
      </c>
      <c r="S235">
        <v>250000</v>
      </c>
      <c r="T235">
        <v>250000</v>
      </c>
      <c r="U235">
        <v>250000</v>
      </c>
      <c r="V235">
        <v>250000</v>
      </c>
      <c r="W235">
        <v>250000</v>
      </c>
      <c r="X235">
        <v>250000</v>
      </c>
      <c r="Y235">
        <v>250000</v>
      </c>
      <c r="Z235">
        <v>250000</v>
      </c>
      <c r="AA235">
        <v>250000</v>
      </c>
      <c r="AB235">
        <v>250000</v>
      </c>
      <c r="AC235">
        <v>250000</v>
      </c>
      <c r="AD235" t="s">
        <v>1644</v>
      </c>
      <c r="AE235" t="s">
        <v>1665</v>
      </c>
      <c r="AF235" t="s">
        <v>1666</v>
      </c>
      <c r="AG235" t="s">
        <v>1667</v>
      </c>
      <c r="AH235" t="s">
        <v>6384</v>
      </c>
      <c r="AI235" t="s">
        <v>6061</v>
      </c>
      <c r="AJ235" t="s">
        <v>6382</v>
      </c>
      <c r="AK235" t="s">
        <v>44</v>
      </c>
      <c r="AN235" t="s">
        <v>1311</v>
      </c>
      <c r="AO235" t="s">
        <v>1312</v>
      </c>
      <c r="AP235" t="s">
        <v>1331</v>
      </c>
      <c r="AQ235" t="s">
        <v>1314</v>
      </c>
      <c r="AR235" cm="1">
        <f t="array" ref="AR235">_xlfn._xlws.FILTER(RPD_Revisi[Jmlh],RPD_Revisi[MAK]=Form_Cetak_POK[[#This Row],[MAK]],0)-Form_Cetak_POK[[#This Row],[Jmlh]]</f>
        <v>0</v>
      </c>
    </row>
    <row r="236" spans="1:44" hidden="1" x14ac:dyDescent="0.3">
      <c r="A236" t="s">
        <v>26</v>
      </c>
      <c r="B236" t="s">
        <v>28</v>
      </c>
      <c r="C236" t="s">
        <v>29</v>
      </c>
      <c r="D236" t="s">
        <v>460</v>
      </c>
      <c r="E236" t="s">
        <v>33</v>
      </c>
      <c r="F236" t="s">
        <v>35</v>
      </c>
      <c r="G236" t="s">
        <v>463</v>
      </c>
      <c r="H236" t="s">
        <v>79</v>
      </c>
      <c r="I236" t="s">
        <v>85</v>
      </c>
      <c r="J236" t="s">
        <v>43</v>
      </c>
      <c r="K236" t="s">
        <v>506</v>
      </c>
      <c r="L236">
        <v>1</v>
      </c>
      <c r="M236">
        <v>1000000</v>
      </c>
      <c r="N236">
        <v>1000000</v>
      </c>
      <c r="O236">
        <v>0</v>
      </c>
      <c r="P236">
        <v>1000000</v>
      </c>
      <c r="R236">
        <v>83000</v>
      </c>
      <c r="S236">
        <v>83000</v>
      </c>
      <c r="T236">
        <v>83000</v>
      </c>
      <c r="U236">
        <v>83000</v>
      </c>
      <c r="V236">
        <v>83000</v>
      </c>
      <c r="W236">
        <v>83000</v>
      </c>
      <c r="X236">
        <v>83000</v>
      </c>
      <c r="Y236">
        <v>83000</v>
      </c>
      <c r="Z236">
        <v>83000</v>
      </c>
      <c r="AA236">
        <v>83000</v>
      </c>
      <c r="AB236">
        <v>83000</v>
      </c>
      <c r="AC236">
        <v>87000</v>
      </c>
      <c r="AD236" t="s">
        <v>1684</v>
      </c>
      <c r="AE236" t="s">
        <v>1685</v>
      </c>
      <c r="AF236" t="s">
        <v>1686</v>
      </c>
      <c r="AG236" t="s">
        <v>1687</v>
      </c>
      <c r="AH236" t="s">
        <v>6385</v>
      </c>
      <c r="AI236" t="s">
        <v>6061</v>
      </c>
      <c r="AJ236" t="s">
        <v>6386</v>
      </c>
      <c r="AK236" t="s">
        <v>44</v>
      </c>
      <c r="AN236" t="s">
        <v>1311</v>
      </c>
      <c r="AO236" t="s">
        <v>1312</v>
      </c>
      <c r="AP236" t="s">
        <v>1313</v>
      </c>
      <c r="AQ236" t="s">
        <v>1314</v>
      </c>
      <c r="AR236" cm="1">
        <f t="array" ref="AR236">_xlfn._xlws.FILTER(RPD_Revisi[Jmlh],RPD_Revisi[MAK]=Form_Cetak_POK[[#This Row],[MAK]],0)-Form_Cetak_POK[[#This Row],[Jmlh]]</f>
        <v>0</v>
      </c>
    </row>
    <row r="237" spans="1:44" hidden="1" x14ac:dyDescent="0.3">
      <c r="A237" t="s">
        <v>26</v>
      </c>
      <c r="B237" t="s">
        <v>28</v>
      </c>
      <c r="C237" t="s">
        <v>29</v>
      </c>
      <c r="D237" t="s">
        <v>460</v>
      </c>
      <c r="E237" t="s">
        <v>33</v>
      </c>
      <c r="F237" t="s">
        <v>35</v>
      </c>
      <c r="G237" t="s">
        <v>463</v>
      </c>
      <c r="H237" t="s">
        <v>79</v>
      </c>
      <c r="I237" t="s">
        <v>85</v>
      </c>
      <c r="J237" t="s">
        <v>43</v>
      </c>
      <c r="K237" t="s">
        <v>507</v>
      </c>
      <c r="L237">
        <v>1</v>
      </c>
      <c r="M237">
        <v>1000000</v>
      </c>
      <c r="N237">
        <v>1000000</v>
      </c>
      <c r="O237">
        <v>0</v>
      </c>
      <c r="P237">
        <v>1000000</v>
      </c>
      <c r="R237">
        <v>83000</v>
      </c>
      <c r="S237">
        <v>83000</v>
      </c>
      <c r="T237">
        <v>83000</v>
      </c>
      <c r="U237">
        <v>83000</v>
      </c>
      <c r="V237">
        <v>83000</v>
      </c>
      <c r="W237">
        <v>83000</v>
      </c>
      <c r="X237">
        <v>83000</v>
      </c>
      <c r="Y237">
        <v>83000</v>
      </c>
      <c r="Z237">
        <v>83000</v>
      </c>
      <c r="AA237">
        <v>83000</v>
      </c>
      <c r="AB237">
        <v>83000</v>
      </c>
      <c r="AC237">
        <v>87000</v>
      </c>
      <c r="AD237" t="s">
        <v>1684</v>
      </c>
      <c r="AE237" t="s">
        <v>1685</v>
      </c>
      <c r="AF237" t="s">
        <v>1689</v>
      </c>
      <c r="AG237" t="s">
        <v>1690</v>
      </c>
      <c r="AH237" t="s">
        <v>6387</v>
      </c>
      <c r="AI237" t="s">
        <v>6064</v>
      </c>
      <c r="AJ237" t="s">
        <v>6386</v>
      </c>
      <c r="AK237" t="s">
        <v>44</v>
      </c>
      <c r="AN237" t="s">
        <v>1311</v>
      </c>
      <c r="AO237" t="s">
        <v>1312</v>
      </c>
      <c r="AP237" t="s">
        <v>1313</v>
      </c>
      <c r="AQ237" t="s">
        <v>1314</v>
      </c>
      <c r="AR237" cm="1">
        <f t="array" ref="AR237">_xlfn._xlws.FILTER(RPD_Revisi[Jmlh],RPD_Revisi[MAK]=Form_Cetak_POK[[#This Row],[MAK]],0)-Form_Cetak_POK[[#This Row],[Jmlh]]</f>
        <v>0</v>
      </c>
    </row>
    <row r="238" spans="1:44" hidden="1" x14ac:dyDescent="0.3">
      <c r="A238" t="s">
        <v>26</v>
      </c>
      <c r="B238" t="s">
        <v>28</v>
      </c>
      <c r="C238" t="s">
        <v>29</v>
      </c>
      <c r="D238" t="s">
        <v>460</v>
      </c>
      <c r="E238" t="s">
        <v>33</v>
      </c>
      <c r="F238" t="s">
        <v>35</v>
      </c>
      <c r="G238" t="s">
        <v>463</v>
      </c>
      <c r="H238" t="s">
        <v>79</v>
      </c>
      <c r="I238" t="s">
        <v>85</v>
      </c>
      <c r="J238" t="s">
        <v>46</v>
      </c>
      <c r="K238" t="s">
        <v>7711</v>
      </c>
      <c r="L238">
        <v>4</v>
      </c>
      <c r="M238">
        <v>1000000</v>
      </c>
      <c r="N238">
        <v>4000000</v>
      </c>
      <c r="O238">
        <v>0</v>
      </c>
      <c r="P238">
        <v>4000000</v>
      </c>
      <c r="R238">
        <v>333000</v>
      </c>
      <c r="S238">
        <v>333000</v>
      </c>
      <c r="T238">
        <v>333000</v>
      </c>
      <c r="U238">
        <v>333000</v>
      </c>
      <c r="V238">
        <v>333000</v>
      </c>
      <c r="W238">
        <v>333000</v>
      </c>
      <c r="X238">
        <v>333000</v>
      </c>
      <c r="Y238">
        <v>333000</v>
      </c>
      <c r="Z238">
        <v>333000</v>
      </c>
      <c r="AA238">
        <v>333000</v>
      </c>
      <c r="AB238">
        <v>333000</v>
      </c>
      <c r="AC238">
        <v>337000</v>
      </c>
      <c r="AD238" t="s">
        <v>1684</v>
      </c>
      <c r="AE238" t="s">
        <v>1701</v>
      </c>
      <c r="AF238" t="s">
        <v>1702</v>
      </c>
      <c r="AG238" t="s">
        <v>1703</v>
      </c>
      <c r="AH238" t="s">
        <v>6388</v>
      </c>
      <c r="AI238" t="s">
        <v>6061</v>
      </c>
      <c r="AJ238" t="s">
        <v>6386</v>
      </c>
      <c r="AK238" t="s">
        <v>44</v>
      </c>
      <c r="AN238" t="s">
        <v>1311</v>
      </c>
      <c r="AO238" t="s">
        <v>1312</v>
      </c>
      <c r="AP238" t="s">
        <v>1331</v>
      </c>
      <c r="AQ238" t="s">
        <v>1314</v>
      </c>
      <c r="AR238" cm="1">
        <f t="array" ref="AR238">_xlfn._xlws.FILTER(RPD_Revisi[Jmlh],RPD_Revisi[MAK]=Form_Cetak_POK[[#This Row],[MAK]],0)-Form_Cetak_POK[[#This Row],[Jmlh]]</f>
        <v>0</v>
      </c>
    </row>
    <row r="239" spans="1:44" hidden="1" x14ac:dyDescent="0.3">
      <c r="A239" t="s">
        <v>26</v>
      </c>
      <c r="B239" t="s">
        <v>28</v>
      </c>
      <c r="C239" t="s">
        <v>29</v>
      </c>
      <c r="D239" t="s">
        <v>460</v>
      </c>
      <c r="E239" t="s">
        <v>33</v>
      </c>
      <c r="F239" t="s">
        <v>35</v>
      </c>
      <c r="G239" t="s">
        <v>463</v>
      </c>
      <c r="H239" t="s">
        <v>87</v>
      </c>
      <c r="I239" t="s">
        <v>88</v>
      </c>
      <c r="J239" t="s">
        <v>43</v>
      </c>
      <c r="K239" t="s">
        <v>506</v>
      </c>
      <c r="L239">
        <v>2</v>
      </c>
      <c r="M239">
        <v>1000000</v>
      </c>
      <c r="N239">
        <v>2000000</v>
      </c>
      <c r="O239">
        <v>0</v>
      </c>
      <c r="P239">
        <v>2000000</v>
      </c>
      <c r="R239">
        <v>166000</v>
      </c>
      <c r="S239">
        <v>166000</v>
      </c>
      <c r="T239">
        <v>166000</v>
      </c>
      <c r="U239">
        <v>166000</v>
      </c>
      <c r="V239">
        <v>166000</v>
      </c>
      <c r="W239">
        <v>166000</v>
      </c>
      <c r="X239">
        <v>166000</v>
      </c>
      <c r="Y239">
        <v>166000</v>
      </c>
      <c r="Z239">
        <v>166000</v>
      </c>
      <c r="AA239">
        <v>166000</v>
      </c>
      <c r="AB239">
        <v>166000</v>
      </c>
      <c r="AC239">
        <v>174000</v>
      </c>
      <c r="AD239" t="s">
        <v>1719</v>
      </c>
      <c r="AE239" t="s">
        <v>1720</v>
      </c>
      <c r="AF239" t="s">
        <v>1721</v>
      </c>
      <c r="AG239" t="s">
        <v>1722</v>
      </c>
      <c r="AH239" t="s">
        <v>6390</v>
      </c>
      <c r="AI239" t="s">
        <v>6061</v>
      </c>
      <c r="AJ239" t="s">
        <v>6391</v>
      </c>
      <c r="AK239" t="s">
        <v>44</v>
      </c>
      <c r="AN239" t="s">
        <v>1311</v>
      </c>
      <c r="AO239" t="s">
        <v>1312</v>
      </c>
      <c r="AP239" t="s">
        <v>1313</v>
      </c>
      <c r="AQ239" t="s">
        <v>1314</v>
      </c>
      <c r="AR239" cm="1">
        <f t="array" ref="AR239">_xlfn._xlws.FILTER(RPD_Revisi[Jmlh],RPD_Revisi[MAK]=Form_Cetak_POK[[#This Row],[MAK]],0)-Form_Cetak_POK[[#This Row],[Jmlh]]</f>
        <v>0</v>
      </c>
    </row>
    <row r="240" spans="1:44" hidden="1" x14ac:dyDescent="0.3">
      <c r="A240" t="s">
        <v>26</v>
      </c>
      <c r="B240" t="s">
        <v>28</v>
      </c>
      <c r="C240" t="s">
        <v>29</v>
      </c>
      <c r="D240" t="s">
        <v>460</v>
      </c>
      <c r="E240" t="s">
        <v>33</v>
      </c>
      <c r="F240" t="s">
        <v>35</v>
      </c>
      <c r="G240" t="s">
        <v>463</v>
      </c>
      <c r="H240" t="s">
        <v>87</v>
      </c>
      <c r="I240" t="s">
        <v>88</v>
      </c>
      <c r="J240" t="s">
        <v>43</v>
      </c>
      <c r="K240" t="s">
        <v>507</v>
      </c>
      <c r="L240">
        <v>2</v>
      </c>
      <c r="M240">
        <v>1000000</v>
      </c>
      <c r="N240">
        <v>2000000</v>
      </c>
      <c r="O240">
        <v>0</v>
      </c>
      <c r="P240">
        <v>2000000</v>
      </c>
      <c r="R240">
        <v>166000</v>
      </c>
      <c r="S240">
        <v>166000</v>
      </c>
      <c r="T240">
        <v>166000</v>
      </c>
      <c r="U240">
        <v>166000</v>
      </c>
      <c r="V240">
        <v>166000</v>
      </c>
      <c r="W240">
        <v>166000</v>
      </c>
      <c r="X240">
        <v>166000</v>
      </c>
      <c r="Y240">
        <v>166000</v>
      </c>
      <c r="Z240">
        <v>166000</v>
      </c>
      <c r="AA240">
        <v>166000</v>
      </c>
      <c r="AB240">
        <v>166000</v>
      </c>
      <c r="AC240">
        <v>174000</v>
      </c>
      <c r="AD240" t="s">
        <v>1719</v>
      </c>
      <c r="AE240" t="s">
        <v>1720</v>
      </c>
      <c r="AF240" t="s">
        <v>1724</v>
      </c>
      <c r="AG240" t="s">
        <v>1725</v>
      </c>
      <c r="AH240" t="s">
        <v>6392</v>
      </c>
      <c r="AI240" t="s">
        <v>6064</v>
      </c>
      <c r="AJ240" t="s">
        <v>6391</v>
      </c>
      <c r="AK240" t="s">
        <v>44</v>
      </c>
      <c r="AN240" t="s">
        <v>1311</v>
      </c>
      <c r="AO240" t="s">
        <v>1312</v>
      </c>
      <c r="AP240" t="s">
        <v>1313</v>
      </c>
      <c r="AQ240" t="s">
        <v>1314</v>
      </c>
      <c r="AR240" cm="1">
        <f t="array" ref="AR240">_xlfn._xlws.FILTER(RPD_Revisi[Jmlh],RPD_Revisi[MAK]=Form_Cetak_POK[[#This Row],[MAK]],0)-Form_Cetak_POK[[#This Row],[Jmlh]]</f>
        <v>0</v>
      </c>
    </row>
    <row r="241" spans="1:44" hidden="1" x14ac:dyDescent="0.3">
      <c r="A241" t="s">
        <v>26</v>
      </c>
      <c r="B241" t="s">
        <v>28</v>
      </c>
      <c r="C241" t="s">
        <v>29</v>
      </c>
      <c r="D241" t="s">
        <v>460</v>
      </c>
      <c r="E241" t="s">
        <v>33</v>
      </c>
      <c r="F241" t="s">
        <v>35</v>
      </c>
      <c r="G241" t="s">
        <v>463</v>
      </c>
      <c r="H241" t="s">
        <v>87</v>
      </c>
      <c r="I241" t="s">
        <v>89</v>
      </c>
      <c r="J241" t="s">
        <v>43</v>
      </c>
      <c r="K241" t="s">
        <v>506</v>
      </c>
      <c r="L241">
        <v>1</v>
      </c>
      <c r="M241">
        <v>1000000</v>
      </c>
      <c r="N241">
        <v>1000000</v>
      </c>
      <c r="O241">
        <v>0</v>
      </c>
      <c r="P241">
        <v>1000000</v>
      </c>
      <c r="R241">
        <v>83000</v>
      </c>
      <c r="S241">
        <v>83000</v>
      </c>
      <c r="T241">
        <v>83000</v>
      </c>
      <c r="U241">
        <v>83000</v>
      </c>
      <c r="V241">
        <v>83000</v>
      </c>
      <c r="W241">
        <v>83000</v>
      </c>
      <c r="X241">
        <v>83000</v>
      </c>
      <c r="Y241">
        <v>83000</v>
      </c>
      <c r="Z241">
        <v>83000</v>
      </c>
      <c r="AA241">
        <v>83000</v>
      </c>
      <c r="AB241">
        <v>83000</v>
      </c>
      <c r="AC241">
        <v>87000</v>
      </c>
      <c r="AD241" t="s">
        <v>1747</v>
      </c>
      <c r="AE241" t="s">
        <v>1748</v>
      </c>
      <c r="AF241" t="s">
        <v>1749</v>
      </c>
      <c r="AG241" t="s">
        <v>1750</v>
      </c>
      <c r="AH241" t="s">
        <v>6393</v>
      </c>
      <c r="AI241" t="s">
        <v>6061</v>
      </c>
      <c r="AJ241" t="s">
        <v>6394</v>
      </c>
      <c r="AK241" t="s">
        <v>44</v>
      </c>
      <c r="AN241" t="s">
        <v>1311</v>
      </c>
      <c r="AO241" t="s">
        <v>1312</v>
      </c>
      <c r="AP241" t="s">
        <v>1313</v>
      </c>
      <c r="AQ241" t="s">
        <v>1314</v>
      </c>
      <c r="AR241" cm="1">
        <f t="array" ref="AR241">_xlfn._xlws.FILTER(RPD_Revisi[Jmlh],RPD_Revisi[MAK]=Form_Cetak_POK[[#This Row],[MAK]],0)-Form_Cetak_POK[[#This Row],[Jmlh]]</f>
        <v>0</v>
      </c>
    </row>
    <row r="242" spans="1:44" hidden="1" x14ac:dyDescent="0.3">
      <c r="A242" t="s">
        <v>26</v>
      </c>
      <c r="B242" t="s">
        <v>28</v>
      </c>
      <c r="C242" t="s">
        <v>29</v>
      </c>
      <c r="D242" t="s">
        <v>460</v>
      </c>
      <c r="E242" t="s">
        <v>33</v>
      </c>
      <c r="F242" t="s">
        <v>35</v>
      </c>
      <c r="G242" t="s">
        <v>463</v>
      </c>
      <c r="H242" t="s">
        <v>87</v>
      </c>
      <c r="I242" t="s">
        <v>89</v>
      </c>
      <c r="J242" t="s">
        <v>43</v>
      </c>
      <c r="K242" t="s">
        <v>507</v>
      </c>
      <c r="L242">
        <v>1</v>
      </c>
      <c r="M242">
        <v>1000000</v>
      </c>
      <c r="N242">
        <v>1000000</v>
      </c>
      <c r="O242">
        <v>0</v>
      </c>
      <c r="P242">
        <v>1000000</v>
      </c>
      <c r="R242">
        <v>83000</v>
      </c>
      <c r="S242">
        <v>83000</v>
      </c>
      <c r="T242">
        <v>83000</v>
      </c>
      <c r="U242">
        <v>83000</v>
      </c>
      <c r="V242">
        <v>83000</v>
      </c>
      <c r="W242">
        <v>83000</v>
      </c>
      <c r="X242">
        <v>83000</v>
      </c>
      <c r="Y242">
        <v>83000</v>
      </c>
      <c r="Z242">
        <v>83000</v>
      </c>
      <c r="AA242">
        <v>83000</v>
      </c>
      <c r="AB242">
        <v>83000</v>
      </c>
      <c r="AC242">
        <v>87000</v>
      </c>
      <c r="AD242" t="s">
        <v>1747</v>
      </c>
      <c r="AE242" t="s">
        <v>1748</v>
      </c>
      <c r="AF242" t="s">
        <v>1752</v>
      </c>
      <c r="AG242" t="s">
        <v>1753</v>
      </c>
      <c r="AH242" t="s">
        <v>6395</v>
      </c>
      <c r="AI242" t="s">
        <v>6064</v>
      </c>
      <c r="AJ242" t="s">
        <v>6394</v>
      </c>
      <c r="AK242" t="s">
        <v>44</v>
      </c>
      <c r="AN242" t="s">
        <v>1311</v>
      </c>
      <c r="AO242" t="s">
        <v>1312</v>
      </c>
      <c r="AP242" t="s">
        <v>1313</v>
      </c>
      <c r="AQ242" t="s">
        <v>1314</v>
      </c>
      <c r="AR242" cm="1">
        <f t="array" ref="AR242">_xlfn._xlws.FILTER(RPD_Revisi[Jmlh],RPD_Revisi[MAK]=Form_Cetak_POK[[#This Row],[MAK]],0)-Form_Cetak_POK[[#This Row],[Jmlh]]</f>
        <v>0</v>
      </c>
    </row>
    <row r="243" spans="1:44" hidden="1" x14ac:dyDescent="0.3">
      <c r="A243" t="s">
        <v>26</v>
      </c>
      <c r="B243" t="s">
        <v>28</v>
      </c>
      <c r="C243" t="s">
        <v>29</v>
      </c>
      <c r="D243" t="s">
        <v>460</v>
      </c>
      <c r="E243" t="s">
        <v>33</v>
      </c>
      <c r="F243" t="s">
        <v>35</v>
      </c>
      <c r="G243" t="s">
        <v>463</v>
      </c>
      <c r="H243" t="s">
        <v>87</v>
      </c>
      <c r="I243" t="s">
        <v>90</v>
      </c>
      <c r="J243" t="s">
        <v>43</v>
      </c>
      <c r="K243" t="s">
        <v>571</v>
      </c>
      <c r="L243">
        <v>2</v>
      </c>
      <c r="M243">
        <v>1000000</v>
      </c>
      <c r="N243">
        <v>2000000</v>
      </c>
      <c r="O243">
        <v>0</v>
      </c>
      <c r="P243">
        <v>2000000</v>
      </c>
      <c r="R243">
        <v>166000</v>
      </c>
      <c r="S243">
        <v>166000</v>
      </c>
      <c r="T243">
        <v>166000</v>
      </c>
      <c r="U243">
        <v>166000</v>
      </c>
      <c r="V243">
        <v>166000</v>
      </c>
      <c r="W243">
        <v>166000</v>
      </c>
      <c r="X243">
        <v>166000</v>
      </c>
      <c r="Y243">
        <v>166000</v>
      </c>
      <c r="Z243">
        <v>166000</v>
      </c>
      <c r="AA243">
        <v>166000</v>
      </c>
      <c r="AB243">
        <v>166000</v>
      </c>
      <c r="AC243">
        <v>174000</v>
      </c>
      <c r="AD243" t="s">
        <v>1779</v>
      </c>
      <c r="AE243" t="s">
        <v>1780</v>
      </c>
      <c r="AF243" t="s">
        <v>1784</v>
      </c>
      <c r="AG243" t="s">
        <v>1785</v>
      </c>
      <c r="AH243" t="s">
        <v>6396</v>
      </c>
      <c r="AI243" t="s">
        <v>6064</v>
      </c>
      <c r="AJ243" t="s">
        <v>6397</v>
      </c>
      <c r="AK243" t="s">
        <v>44</v>
      </c>
      <c r="AN243" t="s">
        <v>1311</v>
      </c>
      <c r="AO243" t="s">
        <v>1312</v>
      </c>
      <c r="AP243" t="s">
        <v>1313</v>
      </c>
      <c r="AQ243" t="s">
        <v>1314</v>
      </c>
      <c r="AR243" cm="1">
        <f t="array" ref="AR243">_xlfn._xlws.FILTER(RPD_Revisi[Jmlh],RPD_Revisi[MAK]=Form_Cetak_POK[[#This Row],[MAK]],0)-Form_Cetak_POK[[#This Row],[Jmlh]]</f>
        <v>0</v>
      </c>
    </row>
    <row r="244" spans="1:44" hidden="1" x14ac:dyDescent="0.3">
      <c r="A244" t="s">
        <v>26</v>
      </c>
      <c r="B244" t="s">
        <v>28</v>
      </c>
      <c r="C244" t="s">
        <v>29</v>
      </c>
      <c r="D244" t="s">
        <v>460</v>
      </c>
      <c r="E244" t="s">
        <v>33</v>
      </c>
      <c r="F244" t="s">
        <v>35</v>
      </c>
      <c r="G244" t="s">
        <v>463</v>
      </c>
      <c r="H244" t="s">
        <v>87</v>
      </c>
      <c r="I244" t="s">
        <v>90</v>
      </c>
      <c r="J244" t="s">
        <v>43</v>
      </c>
      <c r="K244" t="s">
        <v>572</v>
      </c>
      <c r="L244">
        <v>2</v>
      </c>
      <c r="M244">
        <v>1000000</v>
      </c>
      <c r="N244">
        <v>2000000</v>
      </c>
      <c r="O244">
        <v>0</v>
      </c>
      <c r="P244">
        <v>2000000</v>
      </c>
      <c r="R244">
        <v>166000</v>
      </c>
      <c r="S244">
        <v>166000</v>
      </c>
      <c r="T244">
        <v>166000</v>
      </c>
      <c r="U244">
        <v>166000</v>
      </c>
      <c r="V244">
        <v>166000</v>
      </c>
      <c r="W244">
        <v>166000</v>
      </c>
      <c r="X244">
        <v>166000</v>
      </c>
      <c r="Y244">
        <v>166000</v>
      </c>
      <c r="Z244">
        <v>166000</v>
      </c>
      <c r="AA244">
        <v>166000</v>
      </c>
      <c r="AB244">
        <v>166000</v>
      </c>
      <c r="AC244">
        <v>174000</v>
      </c>
      <c r="AD244" t="s">
        <v>1779</v>
      </c>
      <c r="AE244" t="s">
        <v>1780</v>
      </c>
      <c r="AF244" t="s">
        <v>1787</v>
      </c>
      <c r="AG244" t="s">
        <v>1788</v>
      </c>
      <c r="AH244" t="s">
        <v>6398</v>
      </c>
      <c r="AI244" t="s">
        <v>6075</v>
      </c>
      <c r="AJ244" t="s">
        <v>6397</v>
      </c>
      <c r="AK244" t="s">
        <v>44</v>
      </c>
      <c r="AN244" t="s">
        <v>1311</v>
      </c>
      <c r="AO244" t="s">
        <v>1312</v>
      </c>
      <c r="AP244" t="s">
        <v>1313</v>
      </c>
      <c r="AQ244" t="s">
        <v>1314</v>
      </c>
      <c r="AR244" cm="1">
        <f t="array" ref="AR244">_xlfn._xlws.FILTER(RPD_Revisi[Jmlh],RPD_Revisi[MAK]=Form_Cetak_POK[[#This Row],[MAK]],0)-Form_Cetak_POK[[#This Row],[Jmlh]]</f>
        <v>0</v>
      </c>
    </row>
    <row r="245" spans="1:44" hidden="1" x14ac:dyDescent="0.3">
      <c r="A245" t="s">
        <v>26</v>
      </c>
      <c r="B245" t="s">
        <v>28</v>
      </c>
      <c r="C245" t="s">
        <v>29</v>
      </c>
      <c r="D245" t="s">
        <v>460</v>
      </c>
      <c r="E245" t="s">
        <v>33</v>
      </c>
      <c r="F245" t="s">
        <v>35</v>
      </c>
      <c r="G245" t="s">
        <v>463</v>
      </c>
      <c r="H245" t="s">
        <v>87</v>
      </c>
      <c r="I245" t="s">
        <v>90</v>
      </c>
      <c r="J245" t="s">
        <v>43</v>
      </c>
      <c r="K245" t="s">
        <v>573</v>
      </c>
      <c r="L245">
        <v>2</v>
      </c>
      <c r="M245">
        <v>1000000</v>
      </c>
      <c r="N245">
        <v>2000000</v>
      </c>
      <c r="O245">
        <v>0</v>
      </c>
      <c r="P245">
        <v>2000000</v>
      </c>
      <c r="R245">
        <v>166000</v>
      </c>
      <c r="S245">
        <v>166000</v>
      </c>
      <c r="T245">
        <v>166000</v>
      </c>
      <c r="U245">
        <v>166000</v>
      </c>
      <c r="V245">
        <v>166000</v>
      </c>
      <c r="W245">
        <v>166000</v>
      </c>
      <c r="X245">
        <v>166000</v>
      </c>
      <c r="Y245">
        <v>166000</v>
      </c>
      <c r="Z245">
        <v>166000</v>
      </c>
      <c r="AA245">
        <v>166000</v>
      </c>
      <c r="AB245">
        <v>166000</v>
      </c>
      <c r="AC245">
        <v>174000</v>
      </c>
      <c r="AD245" t="s">
        <v>1779</v>
      </c>
      <c r="AE245" t="s">
        <v>1780</v>
      </c>
      <c r="AF245" t="s">
        <v>1790</v>
      </c>
      <c r="AG245" t="s">
        <v>1791</v>
      </c>
      <c r="AH245" t="s">
        <v>6399</v>
      </c>
      <c r="AI245" t="s">
        <v>6085</v>
      </c>
      <c r="AJ245" t="s">
        <v>6397</v>
      </c>
      <c r="AK245" t="s">
        <v>44</v>
      </c>
      <c r="AN245" t="s">
        <v>1311</v>
      </c>
      <c r="AO245" t="s">
        <v>1312</v>
      </c>
      <c r="AP245" t="s">
        <v>1313</v>
      </c>
      <c r="AQ245" t="s">
        <v>1314</v>
      </c>
      <c r="AR245" cm="1">
        <f t="array" ref="AR245">_xlfn._xlws.FILTER(RPD_Revisi[Jmlh],RPD_Revisi[MAK]=Form_Cetak_POK[[#This Row],[MAK]],0)-Form_Cetak_POK[[#This Row],[Jmlh]]</f>
        <v>0</v>
      </c>
    </row>
    <row r="246" spans="1:44" hidden="1" x14ac:dyDescent="0.3">
      <c r="A246" t="s">
        <v>26</v>
      </c>
      <c r="B246" t="s">
        <v>28</v>
      </c>
      <c r="C246" t="s">
        <v>29</v>
      </c>
      <c r="D246" t="s">
        <v>460</v>
      </c>
      <c r="E246" t="s">
        <v>33</v>
      </c>
      <c r="F246" t="s">
        <v>35</v>
      </c>
      <c r="G246" t="s">
        <v>463</v>
      </c>
      <c r="H246" t="s">
        <v>87</v>
      </c>
      <c r="I246" t="s">
        <v>91</v>
      </c>
      <c r="J246" t="s">
        <v>43</v>
      </c>
      <c r="K246" t="s">
        <v>506</v>
      </c>
      <c r="L246">
        <v>2</v>
      </c>
      <c r="M246">
        <v>1000000</v>
      </c>
      <c r="N246">
        <v>2000000</v>
      </c>
      <c r="O246">
        <v>0</v>
      </c>
      <c r="P246">
        <v>2000000</v>
      </c>
      <c r="R246">
        <v>166000</v>
      </c>
      <c r="S246">
        <v>166000</v>
      </c>
      <c r="T246">
        <v>166000</v>
      </c>
      <c r="U246">
        <v>166000</v>
      </c>
      <c r="V246">
        <v>166000</v>
      </c>
      <c r="W246">
        <v>166000</v>
      </c>
      <c r="X246">
        <v>166000</v>
      </c>
      <c r="Y246">
        <v>166000</v>
      </c>
      <c r="Z246">
        <v>166000</v>
      </c>
      <c r="AA246">
        <v>166000</v>
      </c>
      <c r="AB246">
        <v>166000</v>
      </c>
      <c r="AC246">
        <v>174000</v>
      </c>
      <c r="AD246" t="s">
        <v>1805</v>
      </c>
      <c r="AE246" t="s">
        <v>1806</v>
      </c>
      <c r="AF246" t="s">
        <v>1807</v>
      </c>
      <c r="AG246" t="s">
        <v>1808</v>
      </c>
      <c r="AH246" t="s">
        <v>6400</v>
      </c>
      <c r="AI246" t="s">
        <v>6061</v>
      </c>
      <c r="AJ246" t="s">
        <v>6401</v>
      </c>
      <c r="AK246" t="s">
        <v>44</v>
      </c>
      <c r="AN246" t="s">
        <v>1311</v>
      </c>
      <c r="AO246" t="s">
        <v>1312</v>
      </c>
      <c r="AP246" t="s">
        <v>1313</v>
      </c>
      <c r="AQ246" t="s">
        <v>1314</v>
      </c>
      <c r="AR246" cm="1">
        <f t="array" ref="AR246">_xlfn._xlws.FILTER(RPD_Revisi[Jmlh],RPD_Revisi[MAK]=Form_Cetak_POK[[#This Row],[MAK]],0)-Form_Cetak_POK[[#This Row],[Jmlh]]</f>
        <v>0</v>
      </c>
    </row>
    <row r="247" spans="1:44" hidden="1" x14ac:dyDescent="0.3">
      <c r="A247" t="s">
        <v>26</v>
      </c>
      <c r="B247" t="s">
        <v>28</v>
      </c>
      <c r="C247" t="s">
        <v>29</v>
      </c>
      <c r="D247" t="s">
        <v>460</v>
      </c>
      <c r="E247" t="s">
        <v>33</v>
      </c>
      <c r="F247" t="s">
        <v>35</v>
      </c>
      <c r="G247" t="s">
        <v>463</v>
      </c>
      <c r="H247" t="s">
        <v>87</v>
      </c>
      <c r="I247" t="s">
        <v>91</v>
      </c>
      <c r="J247" t="s">
        <v>43</v>
      </c>
      <c r="K247" t="s">
        <v>578</v>
      </c>
      <c r="L247">
        <v>2</v>
      </c>
      <c r="M247">
        <v>1000000</v>
      </c>
      <c r="N247">
        <v>2000000</v>
      </c>
      <c r="O247">
        <v>0</v>
      </c>
      <c r="P247">
        <v>2000000</v>
      </c>
      <c r="R247">
        <v>166000</v>
      </c>
      <c r="S247">
        <v>166000</v>
      </c>
      <c r="T247">
        <v>166000</v>
      </c>
      <c r="U247">
        <v>166000</v>
      </c>
      <c r="V247">
        <v>166000</v>
      </c>
      <c r="W247">
        <v>166000</v>
      </c>
      <c r="X247">
        <v>166000</v>
      </c>
      <c r="Y247">
        <v>166000</v>
      </c>
      <c r="Z247">
        <v>166000</v>
      </c>
      <c r="AA247">
        <v>166000</v>
      </c>
      <c r="AB247">
        <v>166000</v>
      </c>
      <c r="AC247">
        <v>174000</v>
      </c>
      <c r="AD247" t="s">
        <v>1805</v>
      </c>
      <c r="AE247" t="s">
        <v>1806</v>
      </c>
      <c r="AF247" t="s">
        <v>1816</v>
      </c>
      <c r="AG247" t="s">
        <v>1817</v>
      </c>
      <c r="AH247" t="s">
        <v>6402</v>
      </c>
      <c r="AI247" t="s">
        <v>6085</v>
      </c>
      <c r="AJ247" t="s">
        <v>6401</v>
      </c>
      <c r="AK247" t="s">
        <v>44</v>
      </c>
      <c r="AN247" t="s">
        <v>1311</v>
      </c>
      <c r="AO247" t="s">
        <v>1312</v>
      </c>
      <c r="AP247" t="s">
        <v>1313</v>
      </c>
      <c r="AQ247" t="s">
        <v>1314</v>
      </c>
      <c r="AR247" cm="1">
        <f t="array" ref="AR247">_xlfn._xlws.FILTER(RPD_Revisi[Jmlh],RPD_Revisi[MAK]=Form_Cetak_POK[[#This Row],[MAK]],0)-Form_Cetak_POK[[#This Row],[Jmlh]]</f>
        <v>0</v>
      </c>
    </row>
    <row r="248" spans="1:44" hidden="1" x14ac:dyDescent="0.3">
      <c r="A248" t="s">
        <v>26</v>
      </c>
      <c r="B248" t="s">
        <v>28</v>
      </c>
      <c r="C248" t="s">
        <v>29</v>
      </c>
      <c r="D248" t="s">
        <v>461</v>
      </c>
      <c r="E248" t="s">
        <v>118</v>
      </c>
      <c r="F248" t="s">
        <v>130</v>
      </c>
      <c r="G248" t="s">
        <v>472</v>
      </c>
      <c r="H248" t="s">
        <v>252</v>
      </c>
      <c r="I248" t="s">
        <v>263</v>
      </c>
      <c r="J248" t="s">
        <v>271</v>
      </c>
      <c r="K248" t="s">
        <v>870</v>
      </c>
      <c r="L248">
        <v>100</v>
      </c>
      <c r="M248">
        <v>1000000</v>
      </c>
      <c r="N248">
        <v>100000000</v>
      </c>
      <c r="O248">
        <v>0</v>
      </c>
      <c r="P248">
        <v>100000000</v>
      </c>
      <c r="R248">
        <v>6588690</v>
      </c>
      <c r="S248">
        <v>7903017</v>
      </c>
      <c r="T248">
        <v>7903017</v>
      </c>
      <c r="U248">
        <v>7903017</v>
      </c>
      <c r="V248">
        <v>7903017</v>
      </c>
      <c r="W248">
        <v>7906656</v>
      </c>
      <c r="X248">
        <v>7906656</v>
      </c>
      <c r="Y248">
        <v>7903296</v>
      </c>
      <c r="Z248">
        <v>7908776</v>
      </c>
      <c r="AA248">
        <v>7903017</v>
      </c>
      <c r="AB248">
        <v>10803478</v>
      </c>
      <c r="AC248">
        <v>11467363</v>
      </c>
      <c r="AD248" t="s">
        <v>3469</v>
      </c>
      <c r="AE248" t="s">
        <v>3540</v>
      </c>
      <c r="AF248" t="s">
        <v>3541</v>
      </c>
      <c r="AG248" t="s">
        <v>3542</v>
      </c>
      <c r="AH248" t="s">
        <v>6403</v>
      </c>
      <c r="AI248" t="s">
        <v>6061</v>
      </c>
      <c r="AJ248" t="s">
        <v>6404</v>
      </c>
      <c r="AK248" t="s">
        <v>136</v>
      </c>
      <c r="AN248" t="s">
        <v>1311</v>
      </c>
      <c r="AO248" t="s">
        <v>3409</v>
      </c>
      <c r="AP248" t="s">
        <v>3483</v>
      </c>
      <c r="AQ248" t="s">
        <v>1314</v>
      </c>
      <c r="AR248" cm="1">
        <f t="array" ref="AR248">_xlfn._xlws.FILTER(RPD_Revisi[Jmlh],RPD_Revisi[MAK]=Form_Cetak_POK[[#This Row],[MAK]],0)-Form_Cetak_POK[[#This Row],[Jmlh]]</f>
        <v>0</v>
      </c>
    </row>
    <row r="249" spans="1:44" hidden="1" x14ac:dyDescent="0.3">
      <c r="A249" t="s">
        <v>26</v>
      </c>
      <c r="B249" t="s">
        <v>28</v>
      </c>
      <c r="C249" t="s">
        <v>29</v>
      </c>
      <c r="D249" t="s">
        <v>461</v>
      </c>
      <c r="E249" t="s">
        <v>118</v>
      </c>
      <c r="F249" t="s">
        <v>130</v>
      </c>
      <c r="G249" t="s">
        <v>472</v>
      </c>
      <c r="H249" t="s">
        <v>252</v>
      </c>
      <c r="I249" t="s">
        <v>288</v>
      </c>
      <c r="J249" t="s">
        <v>257</v>
      </c>
      <c r="K249" t="s">
        <v>914</v>
      </c>
      <c r="L249">
        <v>100</v>
      </c>
      <c r="M249">
        <v>1000000</v>
      </c>
      <c r="N249">
        <v>100000000</v>
      </c>
      <c r="O249">
        <v>0</v>
      </c>
      <c r="P249">
        <v>100000000</v>
      </c>
      <c r="R249">
        <v>6588690</v>
      </c>
      <c r="S249">
        <v>7903017</v>
      </c>
      <c r="T249">
        <v>7903017</v>
      </c>
      <c r="U249">
        <v>7903017</v>
      </c>
      <c r="V249">
        <v>7903017</v>
      </c>
      <c r="W249">
        <v>7906656</v>
      </c>
      <c r="X249">
        <v>7906656</v>
      </c>
      <c r="Y249">
        <v>7903296</v>
      </c>
      <c r="Z249">
        <v>7908776</v>
      </c>
      <c r="AA249">
        <v>7903017</v>
      </c>
      <c r="AB249">
        <v>10803478</v>
      </c>
      <c r="AC249">
        <v>11467363</v>
      </c>
      <c r="AD249" t="s">
        <v>3671</v>
      </c>
      <c r="AE249" t="s">
        <v>3672</v>
      </c>
      <c r="AF249" t="s">
        <v>3676</v>
      </c>
      <c r="AG249" t="s">
        <v>3677</v>
      </c>
      <c r="AH249" t="s">
        <v>6405</v>
      </c>
      <c r="AI249" t="s">
        <v>6064</v>
      </c>
      <c r="AJ249" t="s">
        <v>6406</v>
      </c>
      <c r="AK249" t="s">
        <v>136</v>
      </c>
      <c r="AN249" t="s">
        <v>1311</v>
      </c>
      <c r="AO249" t="s">
        <v>3409</v>
      </c>
      <c r="AP249" t="s">
        <v>3433</v>
      </c>
      <c r="AQ249" t="s">
        <v>1314</v>
      </c>
      <c r="AR249" cm="1">
        <f t="array" ref="AR249">_xlfn._xlws.FILTER(RPD_Revisi[Jmlh],RPD_Revisi[MAK]=Form_Cetak_POK[[#This Row],[MAK]],0)-Form_Cetak_POK[[#This Row],[Jmlh]]</f>
        <v>0</v>
      </c>
    </row>
    <row r="250" spans="1:44" hidden="1" x14ac:dyDescent="0.3">
      <c r="A250" t="s">
        <v>26</v>
      </c>
      <c r="B250" t="s">
        <v>28</v>
      </c>
      <c r="C250" t="s">
        <v>29</v>
      </c>
      <c r="D250" t="s">
        <v>461</v>
      </c>
      <c r="E250" t="s">
        <v>118</v>
      </c>
      <c r="F250" t="s">
        <v>130</v>
      </c>
      <c r="G250" t="s">
        <v>472</v>
      </c>
      <c r="H250" t="s">
        <v>252</v>
      </c>
      <c r="I250" t="s">
        <v>289</v>
      </c>
      <c r="J250" t="s">
        <v>138</v>
      </c>
      <c r="K250" t="s">
        <v>739</v>
      </c>
      <c r="L250">
        <v>12</v>
      </c>
      <c r="M250">
        <v>1000000</v>
      </c>
      <c r="N250">
        <v>12000000</v>
      </c>
      <c r="O250">
        <v>0</v>
      </c>
      <c r="P250">
        <v>12000000</v>
      </c>
      <c r="R250">
        <v>790643</v>
      </c>
      <c r="S250">
        <v>948362</v>
      </c>
      <c r="T250">
        <v>948362</v>
      </c>
      <c r="U250">
        <v>948362</v>
      </c>
      <c r="V250">
        <v>948362</v>
      </c>
      <c r="W250">
        <v>948799</v>
      </c>
      <c r="X250">
        <v>948799</v>
      </c>
      <c r="Y250">
        <v>948396</v>
      </c>
      <c r="Z250">
        <v>949053</v>
      </c>
      <c r="AA250">
        <v>948362</v>
      </c>
      <c r="AB250">
        <v>1296417</v>
      </c>
      <c r="AC250">
        <v>1376083</v>
      </c>
      <c r="AD250" t="s">
        <v>3754</v>
      </c>
      <c r="AE250" t="s">
        <v>3779</v>
      </c>
      <c r="AF250" t="s">
        <v>3780</v>
      </c>
      <c r="AG250" t="s">
        <v>3781</v>
      </c>
      <c r="AH250" t="s">
        <v>6407</v>
      </c>
      <c r="AI250" t="s">
        <v>6061</v>
      </c>
      <c r="AJ250" t="s">
        <v>6408</v>
      </c>
      <c r="AK250" t="s">
        <v>44</v>
      </c>
      <c r="AN250" t="s">
        <v>1311</v>
      </c>
      <c r="AO250" t="s">
        <v>3409</v>
      </c>
      <c r="AP250" t="s">
        <v>2026</v>
      </c>
      <c r="AQ250" t="s">
        <v>1314</v>
      </c>
      <c r="AR250" cm="1">
        <f t="array" ref="AR250">_xlfn._xlws.FILTER(RPD_Revisi[Jmlh],RPD_Revisi[MAK]=Form_Cetak_POK[[#This Row],[MAK]],0)-Form_Cetak_POK[[#This Row],[Jmlh]]</f>
        <v>0</v>
      </c>
    </row>
    <row r="251" spans="1:44" hidden="1" x14ac:dyDescent="0.3">
      <c r="A251" t="s">
        <v>26</v>
      </c>
      <c r="B251" t="s">
        <v>28</v>
      </c>
      <c r="C251" t="s">
        <v>29</v>
      </c>
      <c r="D251" t="s">
        <v>461</v>
      </c>
      <c r="E251" t="s">
        <v>118</v>
      </c>
      <c r="F251" t="s">
        <v>130</v>
      </c>
      <c r="G251" t="s">
        <v>472</v>
      </c>
      <c r="H251" t="s">
        <v>252</v>
      </c>
      <c r="I251" t="s">
        <v>289</v>
      </c>
      <c r="J251" t="s">
        <v>138</v>
      </c>
      <c r="K251" t="s">
        <v>571</v>
      </c>
      <c r="L251">
        <v>12</v>
      </c>
      <c r="M251">
        <v>1000000</v>
      </c>
      <c r="N251">
        <v>12000000</v>
      </c>
      <c r="O251">
        <v>0</v>
      </c>
      <c r="P251">
        <v>12000000</v>
      </c>
      <c r="R251">
        <v>790643</v>
      </c>
      <c r="S251">
        <v>948362</v>
      </c>
      <c r="T251">
        <v>948362</v>
      </c>
      <c r="U251">
        <v>948362</v>
      </c>
      <c r="V251">
        <v>948362</v>
      </c>
      <c r="W251">
        <v>948799</v>
      </c>
      <c r="X251">
        <v>948799</v>
      </c>
      <c r="Y251">
        <v>948396</v>
      </c>
      <c r="Z251">
        <v>949053</v>
      </c>
      <c r="AA251">
        <v>948362</v>
      </c>
      <c r="AB251">
        <v>1296417</v>
      </c>
      <c r="AC251">
        <v>1376083</v>
      </c>
      <c r="AD251" t="s">
        <v>3754</v>
      </c>
      <c r="AE251" t="s">
        <v>3779</v>
      </c>
      <c r="AF251" t="s">
        <v>3783</v>
      </c>
      <c r="AG251" t="s">
        <v>3784</v>
      </c>
      <c r="AH251" t="s">
        <v>6409</v>
      </c>
      <c r="AI251" t="s">
        <v>6064</v>
      </c>
      <c r="AJ251" t="s">
        <v>6408</v>
      </c>
      <c r="AK251" t="s">
        <v>44</v>
      </c>
      <c r="AN251" t="s">
        <v>1311</v>
      </c>
      <c r="AO251" t="s">
        <v>3409</v>
      </c>
      <c r="AP251" t="s">
        <v>2026</v>
      </c>
      <c r="AQ251" t="s">
        <v>1314</v>
      </c>
      <c r="AR251" cm="1">
        <f t="array" ref="AR251">_xlfn._xlws.FILTER(RPD_Revisi[Jmlh],RPD_Revisi[MAK]=Form_Cetak_POK[[#This Row],[MAK]],0)-Form_Cetak_POK[[#This Row],[Jmlh]]</f>
        <v>0</v>
      </c>
    </row>
    <row r="252" spans="1:44" hidden="1" x14ac:dyDescent="0.3">
      <c r="A252" t="s">
        <v>26</v>
      </c>
      <c r="B252" t="s">
        <v>28</v>
      </c>
      <c r="C252" t="s">
        <v>29</v>
      </c>
      <c r="D252" t="s">
        <v>461</v>
      </c>
      <c r="E252" t="s">
        <v>118</v>
      </c>
      <c r="F252" t="s">
        <v>130</v>
      </c>
      <c r="G252" t="s">
        <v>472</v>
      </c>
      <c r="H252" t="s">
        <v>252</v>
      </c>
      <c r="I252" t="s">
        <v>290</v>
      </c>
      <c r="J252" t="s">
        <v>269</v>
      </c>
      <c r="K252" t="s">
        <v>959</v>
      </c>
      <c r="L252">
        <v>12</v>
      </c>
      <c r="M252">
        <v>1000000</v>
      </c>
      <c r="N252">
        <v>12000000</v>
      </c>
      <c r="O252">
        <v>0</v>
      </c>
      <c r="P252">
        <v>12000000</v>
      </c>
      <c r="R252">
        <v>790643</v>
      </c>
      <c r="S252">
        <v>948362</v>
      </c>
      <c r="T252">
        <v>948362</v>
      </c>
      <c r="U252">
        <v>948362</v>
      </c>
      <c r="V252">
        <v>948362</v>
      </c>
      <c r="W252">
        <v>948799</v>
      </c>
      <c r="X252">
        <v>948799</v>
      </c>
      <c r="Y252">
        <v>948396</v>
      </c>
      <c r="Z252">
        <v>949053</v>
      </c>
      <c r="AA252">
        <v>948362</v>
      </c>
      <c r="AB252">
        <v>1296417</v>
      </c>
      <c r="AC252">
        <v>1376083</v>
      </c>
      <c r="AD252" t="s">
        <v>3799</v>
      </c>
      <c r="AE252" t="s">
        <v>3827</v>
      </c>
      <c r="AF252" t="s">
        <v>3828</v>
      </c>
      <c r="AG252" t="s">
        <v>3829</v>
      </c>
      <c r="AH252" t="s">
        <v>6410</v>
      </c>
      <c r="AI252" t="s">
        <v>6061</v>
      </c>
      <c r="AJ252" t="s">
        <v>6411</v>
      </c>
      <c r="AK252" t="s">
        <v>44</v>
      </c>
      <c r="AN252" t="s">
        <v>1311</v>
      </c>
      <c r="AO252" t="s">
        <v>3409</v>
      </c>
      <c r="AP252" t="s">
        <v>3483</v>
      </c>
      <c r="AQ252" t="s">
        <v>1314</v>
      </c>
      <c r="AR252" cm="1">
        <f t="array" ref="AR252">_xlfn._xlws.FILTER(RPD_Revisi[Jmlh],RPD_Revisi[MAK]=Form_Cetak_POK[[#This Row],[MAK]],0)-Form_Cetak_POK[[#This Row],[Jmlh]]</f>
        <v>0</v>
      </c>
    </row>
    <row r="253" spans="1:44" hidden="1" x14ac:dyDescent="0.3">
      <c r="A253" t="s">
        <v>26</v>
      </c>
      <c r="B253" t="s">
        <v>28</v>
      </c>
      <c r="C253" t="s">
        <v>29</v>
      </c>
      <c r="D253" t="s">
        <v>460</v>
      </c>
      <c r="E253" t="s">
        <v>93</v>
      </c>
      <c r="F253" t="s">
        <v>94</v>
      </c>
      <c r="G253" t="s">
        <v>464</v>
      </c>
      <c r="H253" t="s">
        <v>96</v>
      </c>
      <c r="I253" t="s">
        <v>97</v>
      </c>
      <c r="J253" t="s">
        <v>43</v>
      </c>
      <c r="K253" t="s">
        <v>583</v>
      </c>
      <c r="L253">
        <v>3</v>
      </c>
      <c r="M253">
        <v>1000000</v>
      </c>
      <c r="N253">
        <v>3000000</v>
      </c>
      <c r="O253">
        <v>0</v>
      </c>
      <c r="P253">
        <v>3000000</v>
      </c>
      <c r="R253">
        <v>0</v>
      </c>
      <c r="S253">
        <v>133196</v>
      </c>
      <c r="T253">
        <v>133196</v>
      </c>
      <c r="U253">
        <v>133196</v>
      </c>
      <c r="V253">
        <v>133196</v>
      </c>
      <c r="W253">
        <v>133196</v>
      </c>
      <c r="X253">
        <v>133196</v>
      </c>
      <c r="Y253">
        <v>133196</v>
      </c>
      <c r="Z253">
        <v>133196</v>
      </c>
      <c r="AA253">
        <v>133196</v>
      </c>
      <c r="AB253">
        <v>133196</v>
      </c>
      <c r="AC253">
        <v>1668040</v>
      </c>
      <c r="AD253" t="s">
        <v>1830</v>
      </c>
      <c r="AE253" t="s">
        <v>1831</v>
      </c>
      <c r="AF253" t="s">
        <v>1835</v>
      </c>
      <c r="AG253" t="s">
        <v>1836</v>
      </c>
      <c r="AH253" t="s">
        <v>6412</v>
      </c>
      <c r="AI253" t="s">
        <v>6064</v>
      </c>
      <c r="AJ253" t="s">
        <v>6413</v>
      </c>
      <c r="AK253" t="s">
        <v>98</v>
      </c>
      <c r="AL253" t="s">
        <v>99</v>
      </c>
      <c r="AM253" t="s">
        <v>100</v>
      </c>
      <c r="AN253" t="s">
        <v>1311</v>
      </c>
      <c r="AO253" t="s">
        <v>1312</v>
      </c>
      <c r="AP253" t="s">
        <v>1313</v>
      </c>
      <c r="AQ253" t="s">
        <v>1314</v>
      </c>
      <c r="AR253" cm="1">
        <f t="array" ref="AR253">_xlfn._xlws.FILTER(RPD_Revisi[Jmlh],RPD_Revisi[MAK]=Form_Cetak_POK[[#This Row],[MAK]],0)-Form_Cetak_POK[[#This Row],[Jmlh]]</f>
        <v>0</v>
      </c>
    </row>
    <row r="254" spans="1:44" hidden="1" x14ac:dyDescent="0.3">
      <c r="A254" t="s">
        <v>26</v>
      </c>
      <c r="B254" t="s">
        <v>28</v>
      </c>
      <c r="C254" t="s">
        <v>29</v>
      </c>
      <c r="D254" t="s">
        <v>460</v>
      </c>
      <c r="E254" t="s">
        <v>93</v>
      </c>
      <c r="F254" t="s">
        <v>94</v>
      </c>
      <c r="G254" t="s">
        <v>464</v>
      </c>
      <c r="H254" t="s">
        <v>96</v>
      </c>
      <c r="I254" t="s">
        <v>97</v>
      </c>
      <c r="J254" t="s">
        <v>43</v>
      </c>
      <c r="K254" t="s">
        <v>584</v>
      </c>
      <c r="L254">
        <v>3</v>
      </c>
      <c r="M254">
        <v>1000000</v>
      </c>
      <c r="N254">
        <v>3000000</v>
      </c>
      <c r="O254">
        <v>0</v>
      </c>
      <c r="P254">
        <v>3000000</v>
      </c>
      <c r="R254">
        <v>0</v>
      </c>
      <c r="S254">
        <v>133196</v>
      </c>
      <c r="T254">
        <v>133196</v>
      </c>
      <c r="U254">
        <v>133196</v>
      </c>
      <c r="V254">
        <v>133196</v>
      </c>
      <c r="W254">
        <v>133196</v>
      </c>
      <c r="X254">
        <v>133196</v>
      </c>
      <c r="Y254">
        <v>133196</v>
      </c>
      <c r="Z254">
        <v>133196</v>
      </c>
      <c r="AA254">
        <v>133196</v>
      </c>
      <c r="AB254">
        <v>134270</v>
      </c>
      <c r="AC254">
        <v>1666966</v>
      </c>
      <c r="AD254" t="s">
        <v>1830</v>
      </c>
      <c r="AE254" t="s">
        <v>1831</v>
      </c>
      <c r="AF254" t="s">
        <v>1841</v>
      </c>
      <c r="AG254" t="s">
        <v>1842</v>
      </c>
      <c r="AH254" t="s">
        <v>6414</v>
      </c>
      <c r="AI254" t="s">
        <v>6085</v>
      </c>
      <c r="AJ254" t="s">
        <v>6413</v>
      </c>
      <c r="AK254" t="s">
        <v>98</v>
      </c>
      <c r="AL254" t="s">
        <v>99</v>
      </c>
      <c r="AM254" t="s">
        <v>100</v>
      </c>
      <c r="AN254" t="s">
        <v>1311</v>
      </c>
      <c r="AO254" t="s">
        <v>1312</v>
      </c>
      <c r="AP254" t="s">
        <v>1313</v>
      </c>
      <c r="AQ254" t="s">
        <v>1314</v>
      </c>
      <c r="AR254" cm="1">
        <f t="array" ref="AR254">_xlfn._xlws.FILTER(RPD_Revisi[Jmlh],RPD_Revisi[MAK]=Form_Cetak_POK[[#This Row],[MAK]],0)-Form_Cetak_POK[[#This Row],[Jmlh]]</f>
        <v>0</v>
      </c>
    </row>
    <row r="255" spans="1:44" hidden="1" x14ac:dyDescent="0.3">
      <c r="A255" t="s">
        <v>26</v>
      </c>
      <c r="B255" t="s">
        <v>28</v>
      </c>
      <c r="C255" t="s">
        <v>29</v>
      </c>
      <c r="D255" t="s">
        <v>460</v>
      </c>
      <c r="E255" t="s">
        <v>93</v>
      </c>
      <c r="F255" t="s">
        <v>94</v>
      </c>
      <c r="G255" t="s">
        <v>464</v>
      </c>
      <c r="H255" t="s">
        <v>96</v>
      </c>
      <c r="I255" t="s">
        <v>97</v>
      </c>
      <c r="J255" t="s">
        <v>46</v>
      </c>
      <c r="K255" t="s">
        <v>585</v>
      </c>
      <c r="L255">
        <v>16</v>
      </c>
      <c r="M255">
        <v>1000000</v>
      </c>
      <c r="N255">
        <v>16000000</v>
      </c>
      <c r="O255">
        <v>0</v>
      </c>
      <c r="P255">
        <v>16000000</v>
      </c>
      <c r="R255">
        <v>0</v>
      </c>
      <c r="S255">
        <v>1065567</v>
      </c>
      <c r="T255">
        <v>1065567</v>
      </c>
      <c r="U255">
        <v>1065567</v>
      </c>
      <c r="V255">
        <v>1065567</v>
      </c>
      <c r="W255">
        <v>1065567</v>
      </c>
      <c r="X255">
        <v>1065567</v>
      </c>
      <c r="Y255">
        <v>1065567</v>
      </c>
      <c r="Z255">
        <v>1065567</v>
      </c>
      <c r="AA255">
        <v>1065567</v>
      </c>
      <c r="AB255">
        <v>1074161</v>
      </c>
      <c r="AC255">
        <v>5335736</v>
      </c>
      <c r="AD255" t="s">
        <v>1830</v>
      </c>
      <c r="AE255" t="s">
        <v>1844</v>
      </c>
      <c r="AF255" t="s">
        <v>1845</v>
      </c>
      <c r="AG255" t="s">
        <v>1846</v>
      </c>
      <c r="AH255" t="s">
        <v>6415</v>
      </c>
      <c r="AI255" t="s">
        <v>6061</v>
      </c>
      <c r="AJ255" t="s">
        <v>6413</v>
      </c>
      <c r="AK255" t="s">
        <v>98</v>
      </c>
      <c r="AL255" t="s">
        <v>99</v>
      </c>
      <c r="AM255" t="s">
        <v>100</v>
      </c>
      <c r="AN255" t="s">
        <v>1311</v>
      </c>
      <c r="AO255" t="s">
        <v>1312</v>
      </c>
      <c r="AP255" t="s">
        <v>1331</v>
      </c>
      <c r="AQ255" t="s">
        <v>1314</v>
      </c>
      <c r="AR255" cm="1">
        <f t="array" ref="AR255">_xlfn._xlws.FILTER(RPD_Revisi[Jmlh],RPD_Revisi[MAK]=Form_Cetak_POK[[#This Row],[MAK]],0)-Form_Cetak_POK[[#This Row],[Jmlh]]</f>
        <v>0</v>
      </c>
    </row>
    <row r="256" spans="1:44" hidden="1" x14ac:dyDescent="0.3">
      <c r="A256" t="s">
        <v>26</v>
      </c>
      <c r="B256" t="s">
        <v>28</v>
      </c>
      <c r="C256" t="s">
        <v>29</v>
      </c>
      <c r="D256" t="s">
        <v>460</v>
      </c>
      <c r="E256" t="s">
        <v>93</v>
      </c>
      <c r="F256" t="s">
        <v>94</v>
      </c>
      <c r="G256" t="s">
        <v>464</v>
      </c>
      <c r="H256" t="s">
        <v>96</v>
      </c>
      <c r="I256" t="s">
        <v>101</v>
      </c>
      <c r="J256" t="s">
        <v>43</v>
      </c>
      <c r="K256" t="s">
        <v>583</v>
      </c>
      <c r="L256">
        <v>2</v>
      </c>
      <c r="M256">
        <v>1000000</v>
      </c>
      <c r="N256">
        <v>2000000</v>
      </c>
      <c r="O256">
        <v>0</v>
      </c>
      <c r="P256">
        <v>2000000</v>
      </c>
      <c r="R256">
        <v>0</v>
      </c>
      <c r="S256">
        <v>133196</v>
      </c>
      <c r="T256">
        <v>133196</v>
      </c>
      <c r="U256">
        <v>133196</v>
      </c>
      <c r="V256">
        <v>133196</v>
      </c>
      <c r="W256">
        <v>133196</v>
      </c>
      <c r="X256">
        <v>133196</v>
      </c>
      <c r="Y256">
        <v>133196</v>
      </c>
      <c r="Z256">
        <v>133196</v>
      </c>
      <c r="AA256">
        <v>133196</v>
      </c>
      <c r="AB256">
        <v>134270</v>
      </c>
      <c r="AC256">
        <v>666966</v>
      </c>
      <c r="AD256" t="s">
        <v>1852</v>
      </c>
      <c r="AE256" t="s">
        <v>1853</v>
      </c>
      <c r="AF256" t="s">
        <v>1857</v>
      </c>
      <c r="AG256" t="s">
        <v>1858</v>
      </c>
      <c r="AH256" t="s">
        <v>6416</v>
      </c>
      <c r="AI256" t="s">
        <v>6064</v>
      </c>
      <c r="AJ256" t="s">
        <v>6417</v>
      </c>
      <c r="AK256" t="s">
        <v>98</v>
      </c>
      <c r="AL256" t="s">
        <v>99</v>
      </c>
      <c r="AM256" t="s">
        <v>100</v>
      </c>
      <c r="AN256" t="s">
        <v>1311</v>
      </c>
      <c r="AO256" t="s">
        <v>1312</v>
      </c>
      <c r="AP256" t="s">
        <v>1313</v>
      </c>
      <c r="AQ256" t="s">
        <v>1314</v>
      </c>
      <c r="AR256" cm="1">
        <f t="array" ref="AR256">_xlfn._xlws.FILTER(RPD_Revisi[Jmlh],RPD_Revisi[MAK]=Form_Cetak_POK[[#This Row],[MAK]],0)-Form_Cetak_POK[[#This Row],[Jmlh]]</f>
        <v>0</v>
      </c>
    </row>
    <row r="257" spans="1:44" hidden="1" x14ac:dyDescent="0.3">
      <c r="A257" t="s">
        <v>26</v>
      </c>
      <c r="B257" t="s">
        <v>28</v>
      </c>
      <c r="C257" t="s">
        <v>29</v>
      </c>
      <c r="D257" t="s">
        <v>460</v>
      </c>
      <c r="E257" t="s">
        <v>93</v>
      </c>
      <c r="F257" t="s">
        <v>94</v>
      </c>
      <c r="G257" t="s">
        <v>464</v>
      </c>
      <c r="H257" t="s">
        <v>96</v>
      </c>
      <c r="I257" t="s">
        <v>101</v>
      </c>
      <c r="J257" t="s">
        <v>43</v>
      </c>
      <c r="K257" t="s">
        <v>584</v>
      </c>
      <c r="L257">
        <v>2</v>
      </c>
      <c r="M257">
        <v>1000000</v>
      </c>
      <c r="N257">
        <v>2000000</v>
      </c>
      <c r="O257">
        <v>0</v>
      </c>
      <c r="P257">
        <v>2000000</v>
      </c>
      <c r="R257">
        <v>0</v>
      </c>
      <c r="S257">
        <v>133196</v>
      </c>
      <c r="T257">
        <v>133196</v>
      </c>
      <c r="U257">
        <v>133196</v>
      </c>
      <c r="V257">
        <v>133196</v>
      </c>
      <c r="W257">
        <v>133196</v>
      </c>
      <c r="X257">
        <v>133196</v>
      </c>
      <c r="Y257">
        <v>133196</v>
      </c>
      <c r="Z257">
        <v>133196</v>
      </c>
      <c r="AA257">
        <v>133196</v>
      </c>
      <c r="AB257">
        <v>134270</v>
      </c>
      <c r="AC257">
        <v>666966</v>
      </c>
      <c r="AD257" t="s">
        <v>1852</v>
      </c>
      <c r="AE257" t="s">
        <v>1853</v>
      </c>
      <c r="AF257" t="s">
        <v>1863</v>
      </c>
      <c r="AG257" t="s">
        <v>1864</v>
      </c>
      <c r="AH257" t="s">
        <v>6418</v>
      </c>
      <c r="AI257" t="s">
        <v>6085</v>
      </c>
      <c r="AJ257" t="s">
        <v>6417</v>
      </c>
      <c r="AK257" t="s">
        <v>98</v>
      </c>
      <c r="AL257" t="s">
        <v>99</v>
      </c>
      <c r="AM257" t="s">
        <v>100</v>
      </c>
      <c r="AN257" t="s">
        <v>1311</v>
      </c>
      <c r="AO257" t="s">
        <v>1312</v>
      </c>
      <c r="AP257" t="s">
        <v>1313</v>
      </c>
      <c r="AQ257" t="s">
        <v>1314</v>
      </c>
      <c r="AR257" cm="1">
        <f t="array" ref="AR257">_xlfn._xlws.FILTER(RPD_Revisi[Jmlh],RPD_Revisi[MAK]=Form_Cetak_POK[[#This Row],[MAK]],0)-Form_Cetak_POK[[#This Row],[Jmlh]]</f>
        <v>0</v>
      </c>
    </row>
    <row r="258" spans="1:44" hidden="1" x14ac:dyDescent="0.3">
      <c r="A258" t="s">
        <v>26</v>
      </c>
      <c r="B258" t="s">
        <v>28</v>
      </c>
      <c r="C258" t="s">
        <v>29</v>
      </c>
      <c r="D258" t="s">
        <v>460</v>
      </c>
      <c r="E258" t="s">
        <v>93</v>
      </c>
      <c r="F258" t="s">
        <v>94</v>
      </c>
      <c r="G258" t="s">
        <v>464</v>
      </c>
      <c r="H258" t="s">
        <v>96</v>
      </c>
      <c r="I258" t="s">
        <v>101</v>
      </c>
      <c r="J258" t="s">
        <v>46</v>
      </c>
      <c r="K258" t="s">
        <v>585</v>
      </c>
      <c r="L258">
        <v>5</v>
      </c>
      <c r="M258">
        <v>1000000</v>
      </c>
      <c r="N258">
        <v>5000000</v>
      </c>
      <c r="O258">
        <v>0</v>
      </c>
      <c r="P258">
        <v>5000000</v>
      </c>
      <c r="R258">
        <v>0</v>
      </c>
      <c r="S258">
        <v>332990</v>
      </c>
      <c r="T258">
        <v>332990</v>
      </c>
      <c r="U258">
        <v>332990</v>
      </c>
      <c r="V258">
        <v>332990</v>
      </c>
      <c r="W258">
        <v>332990</v>
      </c>
      <c r="X258">
        <v>332990</v>
      </c>
      <c r="Y258">
        <v>332990</v>
      </c>
      <c r="Z258">
        <v>332990</v>
      </c>
      <c r="AA258">
        <v>332990</v>
      </c>
      <c r="AB258">
        <v>335675</v>
      </c>
      <c r="AC258">
        <v>1667415</v>
      </c>
      <c r="AD258" t="s">
        <v>1852</v>
      </c>
      <c r="AE258" t="s">
        <v>1866</v>
      </c>
      <c r="AF258" t="s">
        <v>1867</v>
      </c>
      <c r="AG258" t="s">
        <v>1868</v>
      </c>
      <c r="AH258" t="s">
        <v>6419</v>
      </c>
      <c r="AI258" t="s">
        <v>6061</v>
      </c>
      <c r="AJ258" t="s">
        <v>6417</v>
      </c>
      <c r="AK258" t="s">
        <v>98</v>
      </c>
      <c r="AL258" t="s">
        <v>99</v>
      </c>
      <c r="AM258" t="s">
        <v>100</v>
      </c>
      <c r="AN258" t="s">
        <v>1311</v>
      </c>
      <c r="AO258" t="s">
        <v>1312</v>
      </c>
      <c r="AP258" t="s">
        <v>1331</v>
      </c>
      <c r="AQ258" t="s">
        <v>1314</v>
      </c>
      <c r="AR258" cm="1">
        <f t="array" ref="AR258">_xlfn._xlws.FILTER(RPD_Revisi[Jmlh],RPD_Revisi[MAK]=Form_Cetak_POK[[#This Row],[MAK]],0)-Form_Cetak_POK[[#This Row],[Jmlh]]</f>
        <v>0</v>
      </c>
    </row>
    <row r="259" spans="1:44" hidden="1" x14ac:dyDescent="0.3">
      <c r="A259" t="s">
        <v>26</v>
      </c>
      <c r="B259" t="s">
        <v>28</v>
      </c>
      <c r="C259" t="s">
        <v>29</v>
      </c>
      <c r="D259" t="s">
        <v>460</v>
      </c>
      <c r="E259" t="s">
        <v>93</v>
      </c>
      <c r="F259" t="s">
        <v>94</v>
      </c>
      <c r="G259" t="s">
        <v>464</v>
      </c>
      <c r="H259" t="s">
        <v>102</v>
      </c>
      <c r="I259" t="s">
        <v>103</v>
      </c>
      <c r="J259" t="s">
        <v>43</v>
      </c>
      <c r="K259" t="s">
        <v>487</v>
      </c>
      <c r="L259">
        <v>1</v>
      </c>
      <c r="M259">
        <v>1000000</v>
      </c>
      <c r="N259">
        <v>1000000</v>
      </c>
      <c r="O259">
        <v>0</v>
      </c>
      <c r="P259">
        <v>1000000</v>
      </c>
      <c r="R259">
        <v>0</v>
      </c>
      <c r="S259">
        <v>67398</v>
      </c>
      <c r="T259">
        <v>67482</v>
      </c>
      <c r="U259">
        <v>67482</v>
      </c>
      <c r="V259">
        <v>67482</v>
      </c>
      <c r="W259">
        <v>67482</v>
      </c>
      <c r="X259">
        <v>67482</v>
      </c>
      <c r="Y259">
        <v>67482</v>
      </c>
      <c r="Z259">
        <v>67482</v>
      </c>
      <c r="AA259">
        <v>67482</v>
      </c>
      <c r="AB259">
        <v>68184</v>
      </c>
      <c r="AC259">
        <v>324562</v>
      </c>
      <c r="AD259" t="s">
        <v>1874</v>
      </c>
      <c r="AE259" t="s">
        <v>1875</v>
      </c>
      <c r="AF259" t="s">
        <v>1882</v>
      </c>
      <c r="AG259" t="s">
        <v>1883</v>
      </c>
      <c r="AH259" t="s">
        <v>6420</v>
      </c>
      <c r="AI259" t="s">
        <v>6075</v>
      </c>
      <c r="AJ259" t="s">
        <v>6421</v>
      </c>
      <c r="AK259" t="s">
        <v>98</v>
      </c>
      <c r="AL259" t="s">
        <v>99</v>
      </c>
      <c r="AM259" t="s">
        <v>104</v>
      </c>
      <c r="AN259" t="s">
        <v>1311</v>
      </c>
      <c r="AO259" t="s">
        <v>1312</v>
      </c>
      <c r="AP259" t="s">
        <v>1313</v>
      </c>
      <c r="AQ259" t="s">
        <v>1314</v>
      </c>
      <c r="AR259" cm="1">
        <f t="array" ref="AR259">_xlfn._xlws.FILTER(RPD_Revisi[Jmlh],RPD_Revisi[MAK]=Form_Cetak_POK[[#This Row],[MAK]],0)-Form_Cetak_POK[[#This Row],[Jmlh]]</f>
        <v>0</v>
      </c>
    </row>
    <row r="260" spans="1:44" hidden="1" x14ac:dyDescent="0.3">
      <c r="A260" t="s">
        <v>26</v>
      </c>
      <c r="B260" t="s">
        <v>28</v>
      </c>
      <c r="C260" t="s">
        <v>29</v>
      </c>
      <c r="D260" t="s">
        <v>460</v>
      </c>
      <c r="E260" t="s">
        <v>93</v>
      </c>
      <c r="F260" t="s">
        <v>94</v>
      </c>
      <c r="G260" t="s">
        <v>464</v>
      </c>
      <c r="H260" t="s">
        <v>102</v>
      </c>
      <c r="I260" t="s">
        <v>105</v>
      </c>
      <c r="J260" t="s">
        <v>43</v>
      </c>
      <c r="K260" t="s">
        <v>487</v>
      </c>
      <c r="L260">
        <v>2</v>
      </c>
      <c r="M260">
        <v>1000000</v>
      </c>
      <c r="N260">
        <v>2000000</v>
      </c>
      <c r="O260">
        <v>0</v>
      </c>
      <c r="P260">
        <v>2000000</v>
      </c>
      <c r="R260">
        <v>0</v>
      </c>
      <c r="S260">
        <v>134796</v>
      </c>
      <c r="T260">
        <v>134964</v>
      </c>
      <c r="U260">
        <v>134964</v>
      </c>
      <c r="V260">
        <v>134964</v>
      </c>
      <c r="W260">
        <v>134964</v>
      </c>
      <c r="X260">
        <v>134964</v>
      </c>
      <c r="Y260">
        <v>134964</v>
      </c>
      <c r="Z260">
        <v>134964</v>
      </c>
      <c r="AA260">
        <v>134964</v>
      </c>
      <c r="AB260">
        <v>136369</v>
      </c>
      <c r="AC260">
        <v>649123</v>
      </c>
      <c r="AD260" t="s">
        <v>1892</v>
      </c>
      <c r="AE260" t="s">
        <v>1893</v>
      </c>
      <c r="AF260" t="s">
        <v>1900</v>
      </c>
      <c r="AG260" t="s">
        <v>1901</v>
      </c>
      <c r="AH260" t="s">
        <v>6422</v>
      </c>
      <c r="AI260" t="s">
        <v>6075</v>
      </c>
      <c r="AJ260" t="s">
        <v>6423</v>
      </c>
      <c r="AK260" t="s">
        <v>98</v>
      </c>
      <c r="AL260" t="s">
        <v>99</v>
      </c>
      <c r="AM260" t="s">
        <v>104</v>
      </c>
      <c r="AN260" t="s">
        <v>1311</v>
      </c>
      <c r="AO260" t="s">
        <v>1312</v>
      </c>
      <c r="AP260" t="s">
        <v>1313</v>
      </c>
      <c r="AQ260" t="s">
        <v>1314</v>
      </c>
      <c r="AR260" cm="1">
        <f t="array" ref="AR260">_xlfn._xlws.FILTER(RPD_Revisi[Jmlh],RPD_Revisi[MAK]=Form_Cetak_POK[[#This Row],[MAK]],0)-Form_Cetak_POK[[#This Row],[Jmlh]]</f>
        <v>0</v>
      </c>
    </row>
    <row r="261" spans="1:44" hidden="1" x14ac:dyDescent="0.3">
      <c r="A261" t="s">
        <v>26</v>
      </c>
      <c r="B261" t="s">
        <v>28</v>
      </c>
      <c r="C261" t="s">
        <v>29</v>
      </c>
      <c r="D261" t="s">
        <v>460</v>
      </c>
      <c r="E261" t="s">
        <v>93</v>
      </c>
      <c r="F261" t="s">
        <v>94</v>
      </c>
      <c r="G261" t="s">
        <v>464</v>
      </c>
      <c r="H261" t="s">
        <v>102</v>
      </c>
      <c r="I261" t="s">
        <v>105</v>
      </c>
      <c r="J261" t="s">
        <v>46</v>
      </c>
      <c r="K261" t="s">
        <v>585</v>
      </c>
      <c r="L261">
        <v>4</v>
      </c>
      <c r="M261">
        <v>1000000</v>
      </c>
      <c r="N261">
        <v>4000000</v>
      </c>
      <c r="O261">
        <v>0</v>
      </c>
      <c r="P261">
        <v>4000000</v>
      </c>
      <c r="R261">
        <v>0</v>
      </c>
      <c r="S261">
        <v>269593</v>
      </c>
      <c r="T261">
        <v>269928</v>
      </c>
      <c r="U261">
        <v>269928</v>
      </c>
      <c r="V261">
        <v>269928</v>
      </c>
      <c r="W261">
        <v>269928</v>
      </c>
      <c r="X261">
        <v>269928</v>
      </c>
      <c r="Y261">
        <v>269928</v>
      </c>
      <c r="Z261">
        <v>269928</v>
      </c>
      <c r="AA261">
        <v>269928</v>
      </c>
      <c r="AB261">
        <v>272738</v>
      </c>
      <c r="AC261">
        <v>1298245</v>
      </c>
      <c r="AD261" t="s">
        <v>1892</v>
      </c>
      <c r="AE261" t="s">
        <v>1906</v>
      </c>
      <c r="AF261" t="s">
        <v>1907</v>
      </c>
      <c r="AG261" t="s">
        <v>1908</v>
      </c>
      <c r="AH261" t="s">
        <v>6424</v>
      </c>
      <c r="AI261" t="s">
        <v>6061</v>
      </c>
      <c r="AJ261" t="s">
        <v>6423</v>
      </c>
      <c r="AK261" t="s">
        <v>98</v>
      </c>
      <c r="AL261" t="s">
        <v>99</v>
      </c>
      <c r="AM261" t="s">
        <v>104</v>
      </c>
      <c r="AN261" t="s">
        <v>1311</v>
      </c>
      <c r="AO261" t="s">
        <v>1312</v>
      </c>
      <c r="AP261" t="s">
        <v>1331</v>
      </c>
      <c r="AQ261" t="s">
        <v>1314</v>
      </c>
      <c r="AR261" cm="1">
        <f t="array" ref="AR261">_xlfn._xlws.FILTER(RPD_Revisi[Jmlh],RPD_Revisi[MAK]=Form_Cetak_POK[[#This Row],[MAK]],0)-Form_Cetak_POK[[#This Row],[Jmlh]]</f>
        <v>0</v>
      </c>
    </row>
    <row r="262" spans="1:44" hidden="1" x14ac:dyDescent="0.3">
      <c r="A262" t="s">
        <v>26</v>
      </c>
      <c r="B262" t="s">
        <v>28</v>
      </c>
      <c r="C262" t="s">
        <v>29</v>
      </c>
      <c r="D262" t="s">
        <v>460</v>
      </c>
      <c r="E262" t="s">
        <v>93</v>
      </c>
      <c r="F262" t="s">
        <v>94</v>
      </c>
      <c r="G262" t="s">
        <v>464</v>
      </c>
      <c r="H262" t="s">
        <v>106</v>
      </c>
      <c r="I262" t="s">
        <v>107</v>
      </c>
      <c r="J262" t="s">
        <v>43</v>
      </c>
      <c r="K262" t="s">
        <v>583</v>
      </c>
      <c r="L262">
        <v>8</v>
      </c>
      <c r="M262">
        <v>1000000</v>
      </c>
      <c r="N262">
        <v>8000000</v>
      </c>
      <c r="O262">
        <v>0</v>
      </c>
      <c r="P262">
        <v>8000000</v>
      </c>
      <c r="R262">
        <v>0</v>
      </c>
      <c r="S262">
        <v>860378</v>
      </c>
      <c r="T262">
        <v>860378</v>
      </c>
      <c r="U262">
        <v>860378</v>
      </c>
      <c r="V262">
        <v>860378</v>
      </c>
      <c r="W262">
        <v>860378</v>
      </c>
      <c r="X262">
        <v>860378</v>
      </c>
      <c r="Y262">
        <v>860378</v>
      </c>
      <c r="Z262">
        <v>860378</v>
      </c>
      <c r="AA262">
        <v>860378</v>
      </c>
      <c r="AB262">
        <v>256598</v>
      </c>
      <c r="AC262">
        <v>0</v>
      </c>
      <c r="AD262" t="s">
        <v>1914</v>
      </c>
      <c r="AE262" t="s">
        <v>1915</v>
      </c>
      <c r="AF262" t="s">
        <v>1919</v>
      </c>
      <c r="AG262" t="s">
        <v>1920</v>
      </c>
      <c r="AH262" t="s">
        <v>6425</v>
      </c>
      <c r="AI262" t="s">
        <v>6064</v>
      </c>
      <c r="AJ262" t="s">
        <v>6426</v>
      </c>
      <c r="AK262" t="s">
        <v>98</v>
      </c>
      <c r="AL262" t="s">
        <v>108</v>
      </c>
      <c r="AM262" t="s">
        <v>109</v>
      </c>
      <c r="AN262" t="s">
        <v>1311</v>
      </c>
      <c r="AO262" t="s">
        <v>1312</v>
      </c>
      <c r="AP262" t="s">
        <v>1313</v>
      </c>
      <c r="AQ262" t="s">
        <v>1314</v>
      </c>
      <c r="AR262" cm="1">
        <f t="array" ref="AR262">_xlfn._xlws.FILTER(RPD_Revisi[Jmlh],RPD_Revisi[MAK]=Form_Cetak_POK[[#This Row],[MAK]],0)-Form_Cetak_POK[[#This Row],[Jmlh]]</f>
        <v>0</v>
      </c>
    </row>
    <row r="263" spans="1:44" hidden="1" x14ac:dyDescent="0.3">
      <c r="A263" t="s">
        <v>26</v>
      </c>
      <c r="B263" t="s">
        <v>28</v>
      </c>
      <c r="C263" t="s">
        <v>29</v>
      </c>
      <c r="D263" t="s">
        <v>460</v>
      </c>
      <c r="E263" t="s">
        <v>93</v>
      </c>
      <c r="F263" t="s">
        <v>94</v>
      </c>
      <c r="G263" t="s">
        <v>464</v>
      </c>
      <c r="H263" t="s">
        <v>106</v>
      </c>
      <c r="I263" t="s">
        <v>107</v>
      </c>
      <c r="J263" t="s">
        <v>43</v>
      </c>
      <c r="K263" t="s">
        <v>584</v>
      </c>
      <c r="L263">
        <v>8</v>
      </c>
      <c r="M263">
        <v>1000000</v>
      </c>
      <c r="N263">
        <v>8000000</v>
      </c>
      <c r="O263">
        <v>0</v>
      </c>
      <c r="P263">
        <v>8000000</v>
      </c>
      <c r="R263">
        <v>0</v>
      </c>
      <c r="S263">
        <v>860378</v>
      </c>
      <c r="T263">
        <v>860378</v>
      </c>
      <c r="U263">
        <v>860378</v>
      </c>
      <c r="V263">
        <v>860378</v>
      </c>
      <c r="W263">
        <v>860378</v>
      </c>
      <c r="X263">
        <v>860378</v>
      </c>
      <c r="Y263">
        <v>860378</v>
      </c>
      <c r="Z263">
        <v>860378</v>
      </c>
      <c r="AA263">
        <v>860378</v>
      </c>
      <c r="AB263">
        <v>256598</v>
      </c>
      <c r="AC263">
        <v>0</v>
      </c>
      <c r="AD263" t="s">
        <v>1914</v>
      </c>
      <c r="AE263" t="s">
        <v>1915</v>
      </c>
      <c r="AF263" t="s">
        <v>1925</v>
      </c>
      <c r="AG263" t="s">
        <v>1926</v>
      </c>
      <c r="AH263" t="s">
        <v>6427</v>
      </c>
      <c r="AI263" t="s">
        <v>6085</v>
      </c>
      <c r="AJ263" t="s">
        <v>6426</v>
      </c>
      <c r="AK263" t="s">
        <v>98</v>
      </c>
      <c r="AL263" t="s">
        <v>108</v>
      </c>
      <c r="AM263" t="s">
        <v>109</v>
      </c>
      <c r="AN263" t="s">
        <v>1311</v>
      </c>
      <c r="AO263" t="s">
        <v>1312</v>
      </c>
      <c r="AP263" t="s">
        <v>1313</v>
      </c>
      <c r="AQ263" t="s">
        <v>1314</v>
      </c>
      <c r="AR263" cm="1">
        <f t="array" ref="AR263">_xlfn._xlws.FILTER(RPD_Revisi[Jmlh],RPD_Revisi[MAK]=Form_Cetak_POK[[#This Row],[MAK]],0)-Form_Cetak_POK[[#This Row],[Jmlh]]</f>
        <v>0</v>
      </c>
    </row>
    <row r="264" spans="1:44" hidden="1" x14ac:dyDescent="0.3">
      <c r="A264" t="s">
        <v>26</v>
      </c>
      <c r="B264" t="s">
        <v>28</v>
      </c>
      <c r="C264" t="s">
        <v>29</v>
      </c>
      <c r="D264" t="s">
        <v>460</v>
      </c>
      <c r="E264" t="s">
        <v>93</v>
      </c>
      <c r="F264" t="s">
        <v>94</v>
      </c>
      <c r="G264" t="s">
        <v>464</v>
      </c>
      <c r="H264" t="s">
        <v>106</v>
      </c>
      <c r="I264" t="s">
        <v>110</v>
      </c>
      <c r="J264" t="s">
        <v>43</v>
      </c>
      <c r="K264" t="s">
        <v>584</v>
      </c>
      <c r="L264">
        <v>5</v>
      </c>
      <c r="M264">
        <v>1000000</v>
      </c>
      <c r="N264">
        <v>5000000</v>
      </c>
      <c r="O264">
        <v>0</v>
      </c>
      <c r="P264">
        <v>5000000</v>
      </c>
      <c r="R264">
        <v>0</v>
      </c>
      <c r="S264">
        <v>430189</v>
      </c>
      <c r="T264">
        <v>430189</v>
      </c>
      <c r="U264">
        <v>430189</v>
      </c>
      <c r="V264">
        <v>430189</v>
      </c>
      <c r="W264">
        <v>430189</v>
      </c>
      <c r="X264">
        <v>430189</v>
      </c>
      <c r="Y264">
        <v>430189</v>
      </c>
      <c r="Z264">
        <v>430189</v>
      </c>
      <c r="AA264">
        <v>430189</v>
      </c>
      <c r="AB264">
        <v>128299</v>
      </c>
      <c r="AC264">
        <v>1000000</v>
      </c>
      <c r="AD264" t="s">
        <v>1943</v>
      </c>
      <c r="AE264" t="s">
        <v>1944</v>
      </c>
      <c r="AF264" t="s">
        <v>1954</v>
      </c>
      <c r="AG264" t="s">
        <v>1955</v>
      </c>
      <c r="AH264" t="s">
        <v>6428</v>
      </c>
      <c r="AI264" t="s">
        <v>6085</v>
      </c>
      <c r="AJ264" t="s">
        <v>6429</v>
      </c>
      <c r="AK264" t="s">
        <v>98</v>
      </c>
      <c r="AL264" t="s">
        <v>108</v>
      </c>
      <c r="AM264" t="s">
        <v>109</v>
      </c>
      <c r="AN264" t="s">
        <v>1311</v>
      </c>
      <c r="AO264" t="s">
        <v>1312</v>
      </c>
      <c r="AP264" t="s">
        <v>1313</v>
      </c>
      <c r="AQ264" t="s">
        <v>1314</v>
      </c>
      <c r="AR264" cm="1">
        <f t="array" ref="AR264">_xlfn._xlws.FILTER(RPD_Revisi[Jmlh],RPD_Revisi[MAK]=Form_Cetak_POK[[#This Row],[MAK]],0)-Form_Cetak_POK[[#This Row],[Jmlh]]</f>
        <v>0</v>
      </c>
    </row>
    <row r="265" spans="1:44" hidden="1" x14ac:dyDescent="0.3">
      <c r="A265" t="s">
        <v>26</v>
      </c>
      <c r="B265" t="s">
        <v>28</v>
      </c>
      <c r="C265" t="s">
        <v>29</v>
      </c>
      <c r="D265" t="s">
        <v>460</v>
      </c>
      <c r="E265" t="s">
        <v>93</v>
      </c>
      <c r="F265" t="s">
        <v>94</v>
      </c>
      <c r="G265" t="s">
        <v>464</v>
      </c>
      <c r="H265" t="s">
        <v>111</v>
      </c>
      <c r="I265" t="s">
        <v>112</v>
      </c>
      <c r="J265" t="s">
        <v>43</v>
      </c>
      <c r="K265" t="s">
        <v>584</v>
      </c>
      <c r="L265">
        <v>8</v>
      </c>
      <c r="M265">
        <v>1000000</v>
      </c>
      <c r="N265">
        <v>8000000</v>
      </c>
      <c r="O265">
        <v>0</v>
      </c>
      <c r="P265">
        <v>8000000</v>
      </c>
      <c r="R265">
        <v>18094</v>
      </c>
      <c r="S265">
        <v>690336</v>
      </c>
      <c r="T265">
        <v>690336</v>
      </c>
      <c r="U265">
        <v>690336</v>
      </c>
      <c r="V265">
        <v>690336</v>
      </c>
      <c r="W265">
        <v>690336</v>
      </c>
      <c r="X265">
        <v>690336</v>
      </c>
      <c r="Y265">
        <v>690336</v>
      </c>
      <c r="Z265">
        <v>690336</v>
      </c>
      <c r="AA265">
        <v>690336</v>
      </c>
      <c r="AB265">
        <v>849948</v>
      </c>
      <c r="AC265">
        <v>918934</v>
      </c>
      <c r="AD265" t="s">
        <v>1965</v>
      </c>
      <c r="AE265" t="s">
        <v>1966</v>
      </c>
      <c r="AF265" t="s">
        <v>1976</v>
      </c>
      <c r="AG265" t="s">
        <v>1977</v>
      </c>
      <c r="AH265" t="s">
        <v>6430</v>
      </c>
      <c r="AI265" t="s">
        <v>6085</v>
      </c>
      <c r="AJ265" t="s">
        <v>6431</v>
      </c>
      <c r="AK265" t="s">
        <v>98</v>
      </c>
      <c r="AL265" t="s">
        <v>108</v>
      </c>
      <c r="AM265" t="s">
        <v>113</v>
      </c>
      <c r="AN265" t="s">
        <v>1311</v>
      </c>
      <c r="AO265" t="s">
        <v>1312</v>
      </c>
      <c r="AP265" t="s">
        <v>1313</v>
      </c>
      <c r="AQ265" t="s">
        <v>1314</v>
      </c>
      <c r="AR265" cm="1">
        <f t="array" ref="AR265">_xlfn._xlws.FILTER(RPD_Revisi[Jmlh],RPD_Revisi[MAK]=Form_Cetak_POK[[#This Row],[MAK]],0)-Form_Cetak_POK[[#This Row],[Jmlh]]</f>
        <v>0</v>
      </c>
    </row>
    <row r="266" spans="1:44" hidden="1" x14ac:dyDescent="0.3">
      <c r="A266" t="s">
        <v>26</v>
      </c>
      <c r="B266" t="s">
        <v>28</v>
      </c>
      <c r="C266" t="s">
        <v>29</v>
      </c>
      <c r="D266" t="s">
        <v>460</v>
      </c>
      <c r="E266" t="s">
        <v>93</v>
      </c>
      <c r="F266" t="s">
        <v>94</v>
      </c>
      <c r="G266" t="s">
        <v>464</v>
      </c>
      <c r="H266" t="s">
        <v>111</v>
      </c>
      <c r="I266" t="s">
        <v>114</v>
      </c>
      <c r="J266" t="s">
        <v>43</v>
      </c>
      <c r="K266" t="s">
        <v>584</v>
      </c>
      <c r="L266">
        <v>2</v>
      </c>
      <c r="M266">
        <v>1000000</v>
      </c>
      <c r="N266">
        <v>2000000</v>
      </c>
      <c r="O266">
        <v>0</v>
      </c>
      <c r="P266">
        <v>2000000</v>
      </c>
      <c r="R266">
        <v>4523</v>
      </c>
      <c r="S266">
        <v>172584</v>
      </c>
      <c r="T266">
        <v>172584</v>
      </c>
      <c r="U266">
        <v>172584</v>
      </c>
      <c r="V266">
        <v>172584</v>
      </c>
      <c r="W266">
        <v>172584</v>
      </c>
      <c r="X266">
        <v>172584</v>
      </c>
      <c r="Y266">
        <v>172584</v>
      </c>
      <c r="Z266">
        <v>172584</v>
      </c>
      <c r="AA266">
        <v>172584</v>
      </c>
      <c r="AB266">
        <v>212487</v>
      </c>
      <c r="AC266">
        <v>229734</v>
      </c>
      <c r="AD266" t="s">
        <v>1983</v>
      </c>
      <c r="AE266" t="s">
        <v>1984</v>
      </c>
      <c r="AF266" t="s">
        <v>1994</v>
      </c>
      <c r="AG266" t="s">
        <v>1995</v>
      </c>
      <c r="AH266" t="s">
        <v>6432</v>
      </c>
      <c r="AI266" t="s">
        <v>6085</v>
      </c>
      <c r="AJ266" t="s">
        <v>6433</v>
      </c>
      <c r="AK266" t="s">
        <v>98</v>
      </c>
      <c r="AL266" t="s">
        <v>108</v>
      </c>
      <c r="AM266" t="s">
        <v>113</v>
      </c>
      <c r="AN266" t="s">
        <v>1311</v>
      </c>
      <c r="AO266" t="s">
        <v>1312</v>
      </c>
      <c r="AP266" t="s">
        <v>1313</v>
      </c>
      <c r="AQ266" t="s">
        <v>1314</v>
      </c>
      <c r="AR266" cm="1">
        <f t="array" ref="AR266">_xlfn._xlws.FILTER(RPD_Revisi[Jmlh],RPD_Revisi[MAK]=Form_Cetak_POK[[#This Row],[MAK]],0)-Form_Cetak_POK[[#This Row],[Jmlh]]</f>
        <v>0</v>
      </c>
    </row>
    <row r="267" spans="1:44" hidden="1" x14ac:dyDescent="0.3">
      <c r="A267" t="s">
        <v>26</v>
      </c>
      <c r="B267" t="s">
        <v>28</v>
      </c>
      <c r="C267" t="s">
        <v>29</v>
      </c>
      <c r="D267" t="s">
        <v>460</v>
      </c>
      <c r="E267" t="s">
        <v>93</v>
      </c>
      <c r="F267" t="s">
        <v>94</v>
      </c>
      <c r="G267" t="s">
        <v>464</v>
      </c>
      <c r="H267" t="s">
        <v>111</v>
      </c>
      <c r="I267" t="s">
        <v>114</v>
      </c>
      <c r="J267" t="s">
        <v>46</v>
      </c>
      <c r="K267" t="s">
        <v>585</v>
      </c>
      <c r="L267">
        <v>10</v>
      </c>
      <c r="M267">
        <v>1000000</v>
      </c>
      <c r="N267">
        <v>10000000</v>
      </c>
      <c r="O267">
        <v>0</v>
      </c>
      <c r="P267">
        <v>10000000</v>
      </c>
      <c r="R267">
        <v>22617</v>
      </c>
      <c r="S267">
        <v>862919</v>
      </c>
      <c r="T267">
        <v>862919</v>
      </c>
      <c r="U267">
        <v>862919</v>
      </c>
      <c r="V267">
        <v>862919</v>
      </c>
      <c r="W267">
        <v>862919</v>
      </c>
      <c r="X267">
        <v>862919</v>
      </c>
      <c r="Y267">
        <v>862919</v>
      </c>
      <c r="Z267">
        <v>862919</v>
      </c>
      <c r="AA267">
        <v>862919</v>
      </c>
      <c r="AB267">
        <v>1062435</v>
      </c>
      <c r="AC267">
        <v>1148677</v>
      </c>
      <c r="AD267" t="s">
        <v>1983</v>
      </c>
      <c r="AE267" t="s">
        <v>2000</v>
      </c>
      <c r="AF267" t="s">
        <v>2001</v>
      </c>
      <c r="AG267" t="s">
        <v>2002</v>
      </c>
      <c r="AH267" t="s">
        <v>6434</v>
      </c>
      <c r="AI267" t="s">
        <v>6061</v>
      </c>
      <c r="AJ267" t="s">
        <v>6433</v>
      </c>
      <c r="AK267" t="s">
        <v>98</v>
      </c>
      <c r="AL267" t="s">
        <v>108</v>
      </c>
      <c r="AM267" t="s">
        <v>113</v>
      </c>
      <c r="AN267" t="s">
        <v>1311</v>
      </c>
      <c r="AO267" t="s">
        <v>1312</v>
      </c>
      <c r="AP267" t="s">
        <v>1331</v>
      </c>
      <c r="AQ267" t="s">
        <v>1314</v>
      </c>
      <c r="AR267" cm="1">
        <f t="array" ref="AR267">_xlfn._xlws.FILTER(RPD_Revisi[Jmlh],RPD_Revisi[MAK]=Form_Cetak_POK[[#This Row],[MAK]],0)-Form_Cetak_POK[[#This Row],[Jmlh]]</f>
        <v>0</v>
      </c>
    </row>
    <row r="268" spans="1:44" hidden="1" x14ac:dyDescent="0.3">
      <c r="A268" t="s">
        <v>26</v>
      </c>
      <c r="B268" t="s">
        <v>28</v>
      </c>
      <c r="C268" t="s">
        <v>29</v>
      </c>
      <c r="D268" t="s">
        <v>461</v>
      </c>
      <c r="E268" t="s">
        <v>118</v>
      </c>
      <c r="F268" t="s">
        <v>130</v>
      </c>
      <c r="G268" t="s">
        <v>468</v>
      </c>
      <c r="H268" t="s">
        <v>166</v>
      </c>
      <c r="I268" t="s">
        <v>167</v>
      </c>
      <c r="J268" t="s">
        <v>43</v>
      </c>
      <c r="K268" t="s">
        <v>584</v>
      </c>
      <c r="L268">
        <v>6</v>
      </c>
      <c r="M268">
        <v>1000000</v>
      </c>
      <c r="N268">
        <v>6000000</v>
      </c>
      <c r="O268">
        <v>0</v>
      </c>
      <c r="P268">
        <v>6000000</v>
      </c>
      <c r="R268">
        <v>0</v>
      </c>
      <c r="S268">
        <v>886595</v>
      </c>
      <c r="T268">
        <v>886595</v>
      </c>
      <c r="U268">
        <v>886595</v>
      </c>
      <c r="V268">
        <v>886595</v>
      </c>
      <c r="W268">
        <v>886595</v>
      </c>
      <c r="X268">
        <v>886595</v>
      </c>
      <c r="Y268">
        <v>100000</v>
      </c>
      <c r="Z268">
        <v>100000</v>
      </c>
      <c r="AA268">
        <v>100000</v>
      </c>
      <c r="AB268">
        <v>100000</v>
      </c>
      <c r="AC268">
        <v>280430</v>
      </c>
      <c r="AD268" t="s">
        <v>2463</v>
      </c>
      <c r="AE268" t="s">
        <v>2464</v>
      </c>
      <c r="AF268" t="s">
        <v>2474</v>
      </c>
      <c r="AG268" t="s">
        <v>2475</v>
      </c>
      <c r="AH268" t="s">
        <v>6435</v>
      </c>
      <c r="AI268" t="s">
        <v>6085</v>
      </c>
      <c r="AJ268" t="s">
        <v>6436</v>
      </c>
      <c r="AK268" t="s">
        <v>98</v>
      </c>
      <c r="AL268" t="s">
        <v>168</v>
      </c>
      <c r="AM268" t="s">
        <v>169</v>
      </c>
      <c r="AN268" t="s">
        <v>1311</v>
      </c>
      <c r="AO268" t="s">
        <v>1312</v>
      </c>
      <c r="AP268" t="s">
        <v>1313</v>
      </c>
      <c r="AQ268" t="s">
        <v>1314</v>
      </c>
      <c r="AR268" cm="1">
        <f t="array" ref="AR268">_xlfn._xlws.FILTER(RPD_Revisi[Jmlh],RPD_Revisi[MAK]=Form_Cetak_POK[[#This Row],[MAK]],0)-Form_Cetak_POK[[#This Row],[Jmlh]]</f>
        <v>0</v>
      </c>
    </row>
    <row r="269" spans="1:44" hidden="1" x14ac:dyDescent="0.3">
      <c r="A269" t="s">
        <v>26</v>
      </c>
      <c r="B269" t="s">
        <v>28</v>
      </c>
      <c r="C269" t="s">
        <v>29</v>
      </c>
      <c r="D269" t="s">
        <v>461</v>
      </c>
      <c r="E269" t="s">
        <v>118</v>
      </c>
      <c r="F269" t="s">
        <v>130</v>
      </c>
      <c r="G269" t="s">
        <v>468</v>
      </c>
      <c r="H269" t="s">
        <v>166</v>
      </c>
      <c r="I269" t="s">
        <v>167</v>
      </c>
      <c r="J269" t="s">
        <v>46</v>
      </c>
      <c r="K269" t="s">
        <v>585</v>
      </c>
      <c r="L269">
        <v>8</v>
      </c>
      <c r="M269">
        <v>1000000</v>
      </c>
      <c r="N269">
        <v>8000000</v>
      </c>
      <c r="O269">
        <v>0</v>
      </c>
      <c r="P269">
        <v>8000000</v>
      </c>
      <c r="R269">
        <v>0</v>
      </c>
      <c r="S269">
        <v>788084</v>
      </c>
      <c r="T269">
        <v>788084</v>
      </c>
      <c r="U269">
        <v>788084</v>
      </c>
      <c r="V269">
        <v>788084</v>
      </c>
      <c r="W269">
        <v>788084</v>
      </c>
      <c r="X269">
        <v>788084</v>
      </c>
      <c r="Y269">
        <v>788084</v>
      </c>
      <c r="Z269">
        <v>788084</v>
      </c>
      <c r="AA269">
        <v>788084</v>
      </c>
      <c r="AB269">
        <v>907244</v>
      </c>
      <c r="AC269">
        <v>0</v>
      </c>
      <c r="AD269" t="s">
        <v>2463</v>
      </c>
      <c r="AE269" t="s">
        <v>2484</v>
      </c>
      <c r="AF269" t="s">
        <v>2485</v>
      </c>
      <c r="AG269" t="s">
        <v>2486</v>
      </c>
      <c r="AH269" t="s">
        <v>6437</v>
      </c>
      <c r="AI269" t="s">
        <v>6061</v>
      </c>
      <c r="AJ269" t="s">
        <v>6436</v>
      </c>
      <c r="AK269" t="s">
        <v>98</v>
      </c>
      <c r="AL269" t="s">
        <v>168</v>
      </c>
      <c r="AM269" t="s">
        <v>169</v>
      </c>
      <c r="AN269" t="s">
        <v>1311</v>
      </c>
      <c r="AO269" t="s">
        <v>1312</v>
      </c>
      <c r="AP269" t="s">
        <v>1331</v>
      </c>
      <c r="AQ269" t="s">
        <v>1314</v>
      </c>
      <c r="AR269" cm="1">
        <f t="array" ref="AR269">_xlfn._xlws.FILTER(RPD_Revisi[Jmlh],RPD_Revisi[MAK]=Form_Cetak_POK[[#This Row],[MAK]],0)-Form_Cetak_POK[[#This Row],[Jmlh]]</f>
        <v>0</v>
      </c>
    </row>
    <row r="270" spans="1:44" hidden="1" x14ac:dyDescent="0.3">
      <c r="A270" t="s">
        <v>26</v>
      </c>
      <c r="B270" t="s">
        <v>28</v>
      </c>
      <c r="C270" t="s">
        <v>29</v>
      </c>
      <c r="D270" t="s">
        <v>461</v>
      </c>
      <c r="E270" t="s">
        <v>118</v>
      </c>
      <c r="F270" t="s">
        <v>130</v>
      </c>
      <c r="G270" t="s">
        <v>470</v>
      </c>
      <c r="H270" t="s">
        <v>196</v>
      </c>
      <c r="I270" t="s">
        <v>197</v>
      </c>
      <c r="J270" t="s">
        <v>43</v>
      </c>
      <c r="K270" t="s">
        <v>487</v>
      </c>
      <c r="L270">
        <v>4</v>
      </c>
      <c r="M270">
        <v>1000000</v>
      </c>
      <c r="N270">
        <v>4000000</v>
      </c>
      <c r="O270">
        <v>0</v>
      </c>
      <c r="P270">
        <v>4000000</v>
      </c>
      <c r="R270">
        <v>16541</v>
      </c>
      <c r="S270">
        <v>492834</v>
      </c>
      <c r="T270">
        <v>492834</v>
      </c>
      <c r="U270">
        <v>492834</v>
      </c>
      <c r="V270">
        <v>492834</v>
      </c>
      <c r="W270">
        <v>286345</v>
      </c>
      <c r="X270">
        <v>286345</v>
      </c>
      <c r="Y270">
        <v>286345</v>
      </c>
      <c r="Z270">
        <v>286345</v>
      </c>
      <c r="AA270">
        <v>286345</v>
      </c>
      <c r="AB270">
        <v>286345</v>
      </c>
      <c r="AC270">
        <v>294053</v>
      </c>
      <c r="AD270" t="s">
        <v>2826</v>
      </c>
      <c r="AE270" t="s">
        <v>2827</v>
      </c>
      <c r="AF270" t="s">
        <v>2834</v>
      </c>
      <c r="AG270" t="s">
        <v>2835</v>
      </c>
      <c r="AH270" t="s">
        <v>6438</v>
      </c>
      <c r="AI270" t="s">
        <v>6075</v>
      </c>
      <c r="AJ270" t="s">
        <v>6439</v>
      </c>
      <c r="AK270" t="s">
        <v>98</v>
      </c>
      <c r="AL270" t="s">
        <v>127</v>
      </c>
      <c r="AM270" t="s">
        <v>128</v>
      </c>
      <c r="AN270" t="s">
        <v>1311</v>
      </c>
      <c r="AO270" t="s">
        <v>1312</v>
      </c>
      <c r="AP270" t="s">
        <v>1313</v>
      </c>
      <c r="AQ270" t="s">
        <v>1314</v>
      </c>
      <c r="AR270" cm="1">
        <f t="array" ref="AR270">_xlfn._xlws.FILTER(RPD_Revisi[Jmlh],RPD_Revisi[MAK]=Form_Cetak_POK[[#This Row],[MAK]],0)-Form_Cetak_POK[[#This Row],[Jmlh]]</f>
        <v>0</v>
      </c>
    </row>
    <row r="271" spans="1:44" hidden="1" x14ac:dyDescent="0.3">
      <c r="A271" t="s">
        <v>26</v>
      </c>
      <c r="B271" t="s">
        <v>28</v>
      </c>
      <c r="C271" t="s">
        <v>29</v>
      </c>
      <c r="D271" t="s">
        <v>461</v>
      </c>
      <c r="E271" t="s">
        <v>118</v>
      </c>
      <c r="F271" t="s">
        <v>130</v>
      </c>
      <c r="G271" t="s">
        <v>470</v>
      </c>
      <c r="H271" t="s">
        <v>196</v>
      </c>
      <c r="I271" t="s">
        <v>198</v>
      </c>
      <c r="J271" t="s">
        <v>43</v>
      </c>
      <c r="K271" t="s">
        <v>571</v>
      </c>
      <c r="L271">
        <v>4</v>
      </c>
      <c r="M271">
        <v>1000000</v>
      </c>
      <c r="N271">
        <v>4000000</v>
      </c>
      <c r="O271">
        <v>0</v>
      </c>
      <c r="P271">
        <v>4000000</v>
      </c>
      <c r="R271">
        <v>16541</v>
      </c>
      <c r="S271">
        <v>492834</v>
      </c>
      <c r="T271">
        <v>492834</v>
      </c>
      <c r="U271">
        <v>492834</v>
      </c>
      <c r="V271">
        <v>492834</v>
      </c>
      <c r="W271">
        <v>286345</v>
      </c>
      <c r="X271">
        <v>286345</v>
      </c>
      <c r="Y271">
        <v>286345</v>
      </c>
      <c r="Z271">
        <v>286345</v>
      </c>
      <c r="AA271">
        <v>286345</v>
      </c>
      <c r="AB271">
        <v>286345</v>
      </c>
      <c r="AC271">
        <v>294053</v>
      </c>
      <c r="AD271" t="s">
        <v>2848</v>
      </c>
      <c r="AE271" t="s">
        <v>2849</v>
      </c>
      <c r="AF271" t="s">
        <v>2853</v>
      </c>
      <c r="AG271" t="s">
        <v>2854</v>
      </c>
      <c r="AH271" t="s">
        <v>6440</v>
      </c>
      <c r="AI271" t="s">
        <v>6064</v>
      </c>
      <c r="AJ271" t="s">
        <v>6441</v>
      </c>
      <c r="AK271" t="s">
        <v>98</v>
      </c>
      <c r="AL271" t="s">
        <v>127</v>
      </c>
      <c r="AM271" t="s">
        <v>128</v>
      </c>
      <c r="AN271" t="s">
        <v>1311</v>
      </c>
      <c r="AO271" t="s">
        <v>1312</v>
      </c>
      <c r="AP271" t="s">
        <v>1313</v>
      </c>
      <c r="AQ271" t="s">
        <v>1314</v>
      </c>
      <c r="AR271" cm="1">
        <f t="array" ref="AR271">_xlfn._xlws.FILTER(RPD_Revisi[Jmlh],RPD_Revisi[MAK]=Form_Cetak_POK[[#This Row],[MAK]],0)-Form_Cetak_POK[[#This Row],[Jmlh]]</f>
        <v>0</v>
      </c>
    </row>
    <row r="272" spans="1:44" hidden="1" x14ac:dyDescent="0.3">
      <c r="A272" t="s">
        <v>26</v>
      </c>
      <c r="B272" t="s">
        <v>28</v>
      </c>
      <c r="C272" t="s">
        <v>29</v>
      </c>
      <c r="D272" t="s">
        <v>461</v>
      </c>
      <c r="E272" t="s">
        <v>118</v>
      </c>
      <c r="F272" t="s">
        <v>130</v>
      </c>
      <c r="G272" t="s">
        <v>470</v>
      </c>
      <c r="H272" t="s">
        <v>196</v>
      </c>
      <c r="I272" t="s">
        <v>199</v>
      </c>
      <c r="J272" t="s">
        <v>43</v>
      </c>
      <c r="K272" t="s">
        <v>735</v>
      </c>
      <c r="L272">
        <v>8</v>
      </c>
      <c r="M272">
        <v>1000000</v>
      </c>
      <c r="N272">
        <v>8000000</v>
      </c>
      <c r="O272">
        <v>0</v>
      </c>
      <c r="P272">
        <v>8000000</v>
      </c>
      <c r="R272">
        <v>33082</v>
      </c>
      <c r="S272">
        <v>985668</v>
      </c>
      <c r="T272">
        <v>985668</v>
      </c>
      <c r="U272">
        <v>985668</v>
      </c>
      <c r="V272">
        <v>985668</v>
      </c>
      <c r="W272">
        <v>572690</v>
      </c>
      <c r="X272">
        <v>572690</v>
      </c>
      <c r="Y272">
        <v>572690</v>
      </c>
      <c r="Z272">
        <v>572690</v>
      </c>
      <c r="AA272">
        <v>572690</v>
      </c>
      <c r="AB272">
        <v>572690</v>
      </c>
      <c r="AC272">
        <v>588106</v>
      </c>
      <c r="AD272" t="s">
        <v>2867</v>
      </c>
      <c r="AE272" t="s">
        <v>2868</v>
      </c>
      <c r="AF272" t="s">
        <v>2869</v>
      </c>
      <c r="AG272" t="s">
        <v>2870</v>
      </c>
      <c r="AH272" t="s">
        <v>6442</v>
      </c>
      <c r="AI272" t="s">
        <v>6061</v>
      </c>
      <c r="AJ272" t="s">
        <v>6443</v>
      </c>
      <c r="AK272" t="s">
        <v>98</v>
      </c>
      <c r="AL272" t="s">
        <v>127</v>
      </c>
      <c r="AM272" t="s">
        <v>128</v>
      </c>
      <c r="AN272" t="s">
        <v>1311</v>
      </c>
      <c r="AO272" t="s">
        <v>1312</v>
      </c>
      <c r="AP272" t="s">
        <v>1313</v>
      </c>
      <c r="AQ272" t="s">
        <v>1314</v>
      </c>
      <c r="AR272" cm="1">
        <f t="array" ref="AR272">_xlfn._xlws.FILTER(RPD_Revisi[Jmlh],RPD_Revisi[MAK]=Form_Cetak_POK[[#This Row],[MAK]],0)-Form_Cetak_POK[[#This Row],[Jmlh]]</f>
        <v>0</v>
      </c>
    </row>
    <row r="273" spans="1:44" hidden="1" x14ac:dyDescent="0.3">
      <c r="A273" t="s">
        <v>26</v>
      </c>
      <c r="B273" t="s">
        <v>28</v>
      </c>
      <c r="C273" t="s">
        <v>29</v>
      </c>
      <c r="D273" t="s">
        <v>461</v>
      </c>
      <c r="E273" t="s">
        <v>118</v>
      </c>
      <c r="F273" t="s">
        <v>130</v>
      </c>
      <c r="G273" t="s">
        <v>470</v>
      </c>
      <c r="H273" t="s">
        <v>196</v>
      </c>
      <c r="I273" t="s">
        <v>199</v>
      </c>
      <c r="J273" t="s">
        <v>43</v>
      </c>
      <c r="K273" t="s">
        <v>487</v>
      </c>
      <c r="L273">
        <v>8</v>
      </c>
      <c r="M273">
        <v>1000000</v>
      </c>
      <c r="N273">
        <v>8000000</v>
      </c>
      <c r="O273">
        <v>0</v>
      </c>
      <c r="P273">
        <v>8000000</v>
      </c>
      <c r="R273">
        <v>33082</v>
      </c>
      <c r="S273">
        <v>985668</v>
      </c>
      <c r="T273">
        <v>985668</v>
      </c>
      <c r="U273">
        <v>985668</v>
      </c>
      <c r="V273">
        <v>985668</v>
      </c>
      <c r="W273">
        <v>572690</v>
      </c>
      <c r="X273">
        <v>572690</v>
      </c>
      <c r="Y273">
        <v>572690</v>
      </c>
      <c r="Z273">
        <v>572690</v>
      </c>
      <c r="AA273">
        <v>572690</v>
      </c>
      <c r="AB273">
        <v>572690</v>
      </c>
      <c r="AC273">
        <v>588106</v>
      </c>
      <c r="AD273" t="s">
        <v>2867</v>
      </c>
      <c r="AE273" t="s">
        <v>2868</v>
      </c>
      <c r="AF273" t="s">
        <v>2875</v>
      </c>
      <c r="AG273" t="s">
        <v>2876</v>
      </c>
      <c r="AH273" t="s">
        <v>6444</v>
      </c>
      <c r="AI273" t="s">
        <v>6075</v>
      </c>
      <c r="AJ273" t="s">
        <v>6443</v>
      </c>
      <c r="AK273" t="s">
        <v>98</v>
      </c>
      <c r="AL273" t="s">
        <v>127</v>
      </c>
      <c r="AM273" t="s">
        <v>128</v>
      </c>
      <c r="AN273" t="s">
        <v>1311</v>
      </c>
      <c r="AO273" t="s">
        <v>1312</v>
      </c>
      <c r="AP273" t="s">
        <v>1313</v>
      </c>
      <c r="AQ273" t="s">
        <v>1314</v>
      </c>
      <c r="AR273" cm="1">
        <f t="array" ref="AR273">_xlfn._xlws.FILTER(RPD_Revisi[Jmlh],RPD_Revisi[MAK]=Form_Cetak_POK[[#This Row],[MAK]],0)-Form_Cetak_POK[[#This Row],[Jmlh]]</f>
        <v>0</v>
      </c>
    </row>
    <row r="274" spans="1:44" hidden="1" x14ac:dyDescent="0.3">
      <c r="A274" t="s">
        <v>26</v>
      </c>
      <c r="B274" t="s">
        <v>28</v>
      </c>
      <c r="C274" t="s">
        <v>29</v>
      </c>
      <c r="D274" t="s">
        <v>461</v>
      </c>
      <c r="E274" t="s">
        <v>118</v>
      </c>
      <c r="F274" t="s">
        <v>130</v>
      </c>
      <c r="G274" t="s">
        <v>470</v>
      </c>
      <c r="H274" t="s">
        <v>196</v>
      </c>
      <c r="I274" t="s">
        <v>200</v>
      </c>
      <c r="J274" t="s">
        <v>43</v>
      </c>
      <c r="K274" t="s">
        <v>487</v>
      </c>
      <c r="L274">
        <v>4</v>
      </c>
      <c r="M274">
        <v>1000000</v>
      </c>
      <c r="N274">
        <v>4000000</v>
      </c>
      <c r="O274">
        <v>0</v>
      </c>
      <c r="P274">
        <v>4000000</v>
      </c>
      <c r="R274">
        <v>16541</v>
      </c>
      <c r="S274">
        <v>492834</v>
      </c>
      <c r="T274">
        <v>492834</v>
      </c>
      <c r="U274">
        <v>492834</v>
      </c>
      <c r="V274">
        <v>492834</v>
      </c>
      <c r="W274">
        <v>286345</v>
      </c>
      <c r="X274">
        <v>286345</v>
      </c>
      <c r="Y274">
        <v>286345</v>
      </c>
      <c r="Z274">
        <v>286345</v>
      </c>
      <c r="AA274">
        <v>286345</v>
      </c>
      <c r="AB274">
        <v>286345</v>
      </c>
      <c r="AC274">
        <v>294053</v>
      </c>
      <c r="AD274" t="s">
        <v>2893</v>
      </c>
      <c r="AE274" t="s">
        <v>2894</v>
      </c>
      <c r="AF274" t="s">
        <v>2901</v>
      </c>
      <c r="AG274" t="s">
        <v>2902</v>
      </c>
      <c r="AH274" t="s">
        <v>6445</v>
      </c>
      <c r="AI274" t="s">
        <v>6075</v>
      </c>
      <c r="AJ274" t="s">
        <v>6446</v>
      </c>
      <c r="AK274" t="s">
        <v>98</v>
      </c>
      <c r="AL274" t="s">
        <v>127</v>
      </c>
      <c r="AM274" t="s">
        <v>128</v>
      </c>
      <c r="AN274" t="s">
        <v>1311</v>
      </c>
      <c r="AO274" t="s">
        <v>1312</v>
      </c>
      <c r="AP274" t="s">
        <v>1313</v>
      </c>
      <c r="AQ274" t="s">
        <v>1314</v>
      </c>
      <c r="AR274" cm="1">
        <f t="array" ref="AR274">_xlfn._xlws.FILTER(RPD_Revisi[Jmlh],RPD_Revisi[MAK]=Form_Cetak_POK[[#This Row],[MAK]],0)-Form_Cetak_POK[[#This Row],[Jmlh]]</f>
        <v>0</v>
      </c>
    </row>
    <row r="275" spans="1:44" hidden="1" x14ac:dyDescent="0.3">
      <c r="A275" t="s">
        <v>26</v>
      </c>
      <c r="B275" t="s">
        <v>28</v>
      </c>
      <c r="C275" t="s">
        <v>29</v>
      </c>
      <c r="D275" t="s">
        <v>461</v>
      </c>
      <c r="E275" t="s">
        <v>118</v>
      </c>
      <c r="F275" t="s">
        <v>130</v>
      </c>
      <c r="G275" t="s">
        <v>470</v>
      </c>
      <c r="H275" t="s">
        <v>196</v>
      </c>
      <c r="I275" t="s">
        <v>201</v>
      </c>
      <c r="J275" t="s">
        <v>43</v>
      </c>
      <c r="K275" t="s">
        <v>487</v>
      </c>
      <c r="L275">
        <v>4</v>
      </c>
      <c r="M275">
        <v>1000000</v>
      </c>
      <c r="N275">
        <v>4000000</v>
      </c>
      <c r="O275">
        <v>0</v>
      </c>
      <c r="P275">
        <v>4000000</v>
      </c>
      <c r="R275">
        <v>16541</v>
      </c>
      <c r="S275">
        <v>492834</v>
      </c>
      <c r="T275">
        <v>492834</v>
      </c>
      <c r="U275">
        <v>492834</v>
      </c>
      <c r="V275">
        <v>492834</v>
      </c>
      <c r="W275">
        <v>286345</v>
      </c>
      <c r="X275">
        <v>286345</v>
      </c>
      <c r="Y275">
        <v>286345</v>
      </c>
      <c r="Z275">
        <v>286345</v>
      </c>
      <c r="AA275">
        <v>286345</v>
      </c>
      <c r="AB275">
        <v>286345</v>
      </c>
      <c r="AC275">
        <v>294053</v>
      </c>
      <c r="AD275" t="s">
        <v>2915</v>
      </c>
      <c r="AE275" t="s">
        <v>2916</v>
      </c>
      <c r="AF275" t="s">
        <v>2923</v>
      </c>
      <c r="AG275" t="s">
        <v>2924</v>
      </c>
      <c r="AH275" t="s">
        <v>6447</v>
      </c>
      <c r="AI275" t="s">
        <v>6075</v>
      </c>
      <c r="AJ275" t="s">
        <v>6448</v>
      </c>
      <c r="AK275" t="s">
        <v>98</v>
      </c>
      <c r="AL275" t="s">
        <v>127</v>
      </c>
      <c r="AM275" t="s">
        <v>128</v>
      </c>
      <c r="AN275" t="s">
        <v>1311</v>
      </c>
      <c r="AO275" t="s">
        <v>1312</v>
      </c>
      <c r="AP275" t="s">
        <v>1313</v>
      </c>
      <c r="AQ275" t="s">
        <v>1314</v>
      </c>
      <c r="AR275" cm="1">
        <f t="array" ref="AR275">_xlfn._xlws.FILTER(RPD_Revisi[Jmlh],RPD_Revisi[MAK]=Form_Cetak_POK[[#This Row],[MAK]],0)-Form_Cetak_POK[[#This Row],[Jmlh]]</f>
        <v>0</v>
      </c>
    </row>
    <row r="276" spans="1:44" hidden="1" x14ac:dyDescent="0.3">
      <c r="A276" t="s">
        <v>26</v>
      </c>
      <c r="B276" t="s">
        <v>28</v>
      </c>
      <c r="C276" t="s">
        <v>29</v>
      </c>
      <c r="D276" t="s">
        <v>461</v>
      </c>
      <c r="E276" t="s">
        <v>118</v>
      </c>
      <c r="F276" t="s">
        <v>130</v>
      </c>
      <c r="G276" t="s">
        <v>470</v>
      </c>
      <c r="H276" t="s">
        <v>196</v>
      </c>
      <c r="I276" t="s">
        <v>202</v>
      </c>
      <c r="J276" t="s">
        <v>43</v>
      </c>
      <c r="K276" t="s">
        <v>584</v>
      </c>
      <c r="L276">
        <v>2</v>
      </c>
      <c r="M276">
        <v>1000000</v>
      </c>
      <c r="N276">
        <v>2000000</v>
      </c>
      <c r="O276">
        <v>0</v>
      </c>
      <c r="P276">
        <v>2000000</v>
      </c>
      <c r="R276">
        <v>8271</v>
      </c>
      <c r="S276">
        <v>246417</v>
      </c>
      <c r="T276">
        <v>246417</v>
      </c>
      <c r="U276">
        <v>246417</v>
      </c>
      <c r="V276">
        <v>246417</v>
      </c>
      <c r="W276">
        <v>143172</v>
      </c>
      <c r="X276">
        <v>143172</v>
      </c>
      <c r="Y276">
        <v>143172</v>
      </c>
      <c r="Z276">
        <v>143172</v>
      </c>
      <c r="AA276">
        <v>143172</v>
      </c>
      <c r="AB276">
        <v>143172</v>
      </c>
      <c r="AC276">
        <v>147029</v>
      </c>
      <c r="AD276" t="s">
        <v>2941</v>
      </c>
      <c r="AE276" t="s">
        <v>2942</v>
      </c>
      <c r="AF276" t="s">
        <v>2952</v>
      </c>
      <c r="AG276" t="s">
        <v>2953</v>
      </c>
      <c r="AH276" t="s">
        <v>6449</v>
      </c>
      <c r="AI276" t="s">
        <v>6085</v>
      </c>
      <c r="AJ276" t="s">
        <v>6450</v>
      </c>
      <c r="AK276" t="s">
        <v>98</v>
      </c>
      <c r="AL276" t="s">
        <v>108</v>
      </c>
      <c r="AM276" t="s">
        <v>109</v>
      </c>
      <c r="AN276" t="s">
        <v>1311</v>
      </c>
      <c r="AO276" t="s">
        <v>1312</v>
      </c>
      <c r="AP276" t="s">
        <v>1313</v>
      </c>
      <c r="AQ276" t="s">
        <v>1314</v>
      </c>
      <c r="AR276" cm="1">
        <f t="array" ref="AR276">_xlfn._xlws.FILTER(RPD_Revisi[Jmlh],RPD_Revisi[MAK]=Form_Cetak_POK[[#This Row],[MAK]],0)-Form_Cetak_POK[[#This Row],[Jmlh]]</f>
        <v>0</v>
      </c>
    </row>
    <row r="277" spans="1:44" hidden="1" x14ac:dyDescent="0.3">
      <c r="A277" t="s">
        <v>26</v>
      </c>
      <c r="B277" t="s">
        <v>28</v>
      </c>
      <c r="C277" t="s">
        <v>29</v>
      </c>
      <c r="D277" t="s">
        <v>461</v>
      </c>
      <c r="E277" t="s">
        <v>118</v>
      </c>
      <c r="F277" t="s">
        <v>130</v>
      </c>
      <c r="G277" t="s">
        <v>470</v>
      </c>
      <c r="H277" t="s">
        <v>196</v>
      </c>
      <c r="I277" t="s">
        <v>203</v>
      </c>
      <c r="J277" t="s">
        <v>43</v>
      </c>
      <c r="K277" t="s">
        <v>584</v>
      </c>
      <c r="L277">
        <v>2</v>
      </c>
      <c r="M277">
        <v>1000000</v>
      </c>
      <c r="N277">
        <v>2000000</v>
      </c>
      <c r="O277">
        <v>0</v>
      </c>
      <c r="P277">
        <v>2000000</v>
      </c>
      <c r="R277">
        <v>8271</v>
      </c>
      <c r="S277">
        <v>246417</v>
      </c>
      <c r="T277">
        <v>246417</v>
      </c>
      <c r="U277">
        <v>246417</v>
      </c>
      <c r="V277">
        <v>246417</v>
      </c>
      <c r="W277">
        <v>143172</v>
      </c>
      <c r="X277">
        <v>143172</v>
      </c>
      <c r="Y277">
        <v>143172</v>
      </c>
      <c r="Z277">
        <v>143172</v>
      </c>
      <c r="AA277">
        <v>143172</v>
      </c>
      <c r="AB277">
        <v>143172</v>
      </c>
      <c r="AC277">
        <v>147029</v>
      </c>
      <c r="AD277" t="s">
        <v>2967</v>
      </c>
      <c r="AE277" t="s">
        <v>2968</v>
      </c>
      <c r="AF277" t="s">
        <v>2978</v>
      </c>
      <c r="AG277" t="s">
        <v>2979</v>
      </c>
      <c r="AH277" t="s">
        <v>6451</v>
      </c>
      <c r="AI277" t="s">
        <v>6085</v>
      </c>
      <c r="AJ277" t="s">
        <v>6452</v>
      </c>
      <c r="AK277" t="s">
        <v>98</v>
      </c>
      <c r="AL277" t="s">
        <v>99</v>
      </c>
      <c r="AM277" t="s">
        <v>100</v>
      </c>
      <c r="AN277" t="s">
        <v>1311</v>
      </c>
      <c r="AO277" t="s">
        <v>1312</v>
      </c>
      <c r="AP277" t="s">
        <v>1313</v>
      </c>
      <c r="AQ277" t="s">
        <v>1314</v>
      </c>
      <c r="AR277" cm="1">
        <f t="array" ref="AR277">_xlfn._xlws.FILTER(RPD_Revisi[Jmlh],RPD_Revisi[MAK]=Form_Cetak_POK[[#This Row],[MAK]],0)-Form_Cetak_POK[[#This Row],[Jmlh]]</f>
        <v>0</v>
      </c>
    </row>
    <row r="278" spans="1:44" hidden="1" x14ac:dyDescent="0.3">
      <c r="A278" t="s">
        <v>26</v>
      </c>
      <c r="B278" t="s">
        <v>28</v>
      </c>
      <c r="C278" t="s">
        <v>29</v>
      </c>
      <c r="D278" t="s">
        <v>461</v>
      </c>
      <c r="E278" t="s">
        <v>118</v>
      </c>
      <c r="F278" t="s">
        <v>130</v>
      </c>
      <c r="G278" t="s">
        <v>470</v>
      </c>
      <c r="H278" t="s">
        <v>196</v>
      </c>
      <c r="I278" t="s">
        <v>205</v>
      </c>
      <c r="J278" t="s">
        <v>43</v>
      </c>
      <c r="K278" t="s">
        <v>584</v>
      </c>
      <c r="L278">
        <v>4</v>
      </c>
      <c r="M278">
        <v>1000000</v>
      </c>
      <c r="N278">
        <v>4000000</v>
      </c>
      <c r="O278">
        <v>0</v>
      </c>
      <c r="P278">
        <v>4000000</v>
      </c>
      <c r="R278">
        <v>16541</v>
      </c>
      <c r="S278">
        <v>492834</v>
      </c>
      <c r="T278">
        <v>492834</v>
      </c>
      <c r="U278">
        <v>492834</v>
      </c>
      <c r="V278">
        <v>492834</v>
      </c>
      <c r="W278">
        <v>286345</v>
      </c>
      <c r="X278">
        <v>286345</v>
      </c>
      <c r="Y278">
        <v>286345</v>
      </c>
      <c r="Z278">
        <v>286345</v>
      </c>
      <c r="AA278">
        <v>286345</v>
      </c>
      <c r="AB278">
        <v>286345</v>
      </c>
      <c r="AC278">
        <v>294053</v>
      </c>
      <c r="AD278" t="s">
        <v>2989</v>
      </c>
      <c r="AE278" t="s">
        <v>2990</v>
      </c>
      <c r="AF278" t="s">
        <v>3000</v>
      </c>
      <c r="AG278" t="s">
        <v>3001</v>
      </c>
      <c r="AH278" t="s">
        <v>6453</v>
      </c>
      <c r="AI278" t="s">
        <v>6085</v>
      </c>
      <c r="AJ278" t="s">
        <v>6454</v>
      </c>
      <c r="AK278" t="s">
        <v>98</v>
      </c>
      <c r="AL278" t="s">
        <v>99</v>
      </c>
      <c r="AM278" t="s">
        <v>104</v>
      </c>
      <c r="AN278" t="s">
        <v>1311</v>
      </c>
      <c r="AO278" t="s">
        <v>1312</v>
      </c>
      <c r="AP278" t="s">
        <v>1313</v>
      </c>
      <c r="AQ278" t="s">
        <v>1314</v>
      </c>
      <c r="AR278" cm="1">
        <f t="array" ref="AR278">_xlfn._xlws.FILTER(RPD_Revisi[Jmlh],RPD_Revisi[MAK]=Form_Cetak_POK[[#This Row],[MAK]],0)-Form_Cetak_POK[[#This Row],[Jmlh]]</f>
        <v>0</v>
      </c>
    </row>
    <row r="279" spans="1:44" hidden="1" x14ac:dyDescent="0.3">
      <c r="A279" t="s">
        <v>26</v>
      </c>
      <c r="B279" t="s">
        <v>28</v>
      </c>
      <c r="C279" t="s">
        <v>29</v>
      </c>
      <c r="D279" t="s">
        <v>461</v>
      </c>
      <c r="E279" t="s">
        <v>118</v>
      </c>
      <c r="F279" t="s">
        <v>130</v>
      </c>
      <c r="G279" t="s">
        <v>470</v>
      </c>
      <c r="H279" t="s">
        <v>196</v>
      </c>
      <c r="I279" t="s">
        <v>207</v>
      </c>
      <c r="J279" t="s">
        <v>43</v>
      </c>
      <c r="K279" t="s">
        <v>584</v>
      </c>
      <c r="L279">
        <v>2</v>
      </c>
      <c r="M279">
        <v>1000000</v>
      </c>
      <c r="N279">
        <v>2000000</v>
      </c>
      <c r="O279">
        <v>0</v>
      </c>
      <c r="P279">
        <v>2000000</v>
      </c>
      <c r="R279">
        <v>8271</v>
      </c>
      <c r="S279">
        <v>246417</v>
      </c>
      <c r="T279">
        <v>246417</v>
      </c>
      <c r="U279">
        <v>246417</v>
      </c>
      <c r="V279">
        <v>246417</v>
      </c>
      <c r="W279">
        <v>143172</v>
      </c>
      <c r="X279">
        <v>143172</v>
      </c>
      <c r="Y279">
        <v>143172</v>
      </c>
      <c r="Z279">
        <v>143172</v>
      </c>
      <c r="AA279">
        <v>143172</v>
      </c>
      <c r="AB279">
        <v>143172</v>
      </c>
      <c r="AC279">
        <v>147029</v>
      </c>
      <c r="AD279" t="s">
        <v>3007</v>
      </c>
      <c r="AE279" t="s">
        <v>3008</v>
      </c>
      <c r="AF279" t="s">
        <v>3018</v>
      </c>
      <c r="AG279" t="s">
        <v>3019</v>
      </c>
      <c r="AH279" t="s">
        <v>6455</v>
      </c>
      <c r="AI279" t="s">
        <v>6085</v>
      </c>
      <c r="AJ279" t="s">
        <v>6456</v>
      </c>
      <c r="AK279" t="s">
        <v>98</v>
      </c>
      <c r="AL279" t="s">
        <v>168</v>
      </c>
      <c r="AM279" t="s">
        <v>208</v>
      </c>
      <c r="AN279" t="s">
        <v>1311</v>
      </c>
      <c r="AO279" t="s">
        <v>1312</v>
      </c>
      <c r="AP279" t="s">
        <v>1313</v>
      </c>
      <c r="AQ279" t="s">
        <v>1314</v>
      </c>
      <c r="AR279" cm="1">
        <f t="array" ref="AR279">_xlfn._xlws.FILTER(RPD_Revisi[Jmlh],RPD_Revisi[MAK]=Form_Cetak_POK[[#This Row],[MAK]],0)-Form_Cetak_POK[[#This Row],[Jmlh]]</f>
        <v>0</v>
      </c>
    </row>
    <row r="280" spans="1:44" hidden="1" x14ac:dyDescent="0.3">
      <c r="A280" t="s">
        <v>26</v>
      </c>
      <c r="B280" t="s">
        <v>28</v>
      </c>
      <c r="C280" t="s">
        <v>29</v>
      </c>
      <c r="D280" t="s">
        <v>461</v>
      </c>
      <c r="E280" t="s">
        <v>118</v>
      </c>
      <c r="F280" t="s">
        <v>130</v>
      </c>
      <c r="G280" t="s">
        <v>472</v>
      </c>
      <c r="H280" t="s">
        <v>252</v>
      </c>
      <c r="I280" t="s">
        <v>296</v>
      </c>
      <c r="J280" t="s">
        <v>138</v>
      </c>
      <c r="K280" t="s">
        <v>506</v>
      </c>
      <c r="L280">
        <v>48</v>
      </c>
      <c r="M280">
        <v>1000000</v>
      </c>
      <c r="N280">
        <v>48000000</v>
      </c>
      <c r="O280">
        <v>0</v>
      </c>
      <c r="P280">
        <v>48000000</v>
      </c>
      <c r="R280">
        <v>3162571</v>
      </c>
      <c r="S280">
        <v>3793448</v>
      </c>
      <c r="T280">
        <v>3793448</v>
      </c>
      <c r="U280">
        <v>3793448</v>
      </c>
      <c r="V280">
        <v>3793448</v>
      </c>
      <c r="W280">
        <v>3795195</v>
      </c>
      <c r="X280">
        <v>3795195</v>
      </c>
      <c r="Y280">
        <v>3793582</v>
      </c>
      <c r="Z280">
        <v>3796212</v>
      </c>
      <c r="AA280">
        <v>3793448</v>
      </c>
      <c r="AB280">
        <v>5185670</v>
      </c>
      <c r="AC280">
        <v>5504335</v>
      </c>
      <c r="AD280" t="s">
        <v>3882</v>
      </c>
      <c r="AE280" t="s">
        <v>3918</v>
      </c>
      <c r="AF280" t="s">
        <v>3919</v>
      </c>
      <c r="AG280" t="s">
        <v>3920</v>
      </c>
      <c r="AH280" t="s">
        <v>6457</v>
      </c>
      <c r="AI280" t="s">
        <v>6061</v>
      </c>
      <c r="AJ280" t="s">
        <v>6458</v>
      </c>
      <c r="AK280" t="s">
        <v>98</v>
      </c>
      <c r="AL280" t="s">
        <v>127</v>
      </c>
      <c r="AM280" t="s">
        <v>128</v>
      </c>
      <c r="AN280" t="s">
        <v>1311</v>
      </c>
      <c r="AO280" t="s">
        <v>3409</v>
      </c>
      <c r="AP280" t="s">
        <v>2026</v>
      </c>
      <c r="AQ280" t="s">
        <v>1314</v>
      </c>
      <c r="AR280" cm="1">
        <f t="array" ref="AR280">_xlfn._xlws.FILTER(RPD_Revisi[Jmlh],RPD_Revisi[MAK]=Form_Cetak_POK[[#This Row],[MAK]],0)-Form_Cetak_POK[[#This Row],[Jmlh]]</f>
        <v>0</v>
      </c>
    </row>
    <row r="281" spans="1:44" hidden="1" x14ac:dyDescent="0.3">
      <c r="A281" t="s">
        <v>26</v>
      </c>
      <c r="B281" t="s">
        <v>28</v>
      </c>
      <c r="C281" t="s">
        <v>29</v>
      </c>
      <c r="D281" t="s">
        <v>461</v>
      </c>
      <c r="E281" t="s">
        <v>118</v>
      </c>
      <c r="F281" t="s">
        <v>334</v>
      </c>
      <c r="G281" t="s">
        <v>476</v>
      </c>
      <c r="H281" t="s">
        <v>347</v>
      </c>
      <c r="I281" t="s">
        <v>348</v>
      </c>
      <c r="J281" t="s">
        <v>43</v>
      </c>
      <c r="K281" t="s">
        <v>584</v>
      </c>
      <c r="L281">
        <v>8</v>
      </c>
      <c r="M281">
        <v>1000000</v>
      </c>
      <c r="N281">
        <v>8000000</v>
      </c>
      <c r="O281">
        <v>0</v>
      </c>
      <c r="P281">
        <v>8000000</v>
      </c>
      <c r="R281">
        <v>606762</v>
      </c>
      <c r="S281">
        <v>606762</v>
      </c>
      <c r="T281">
        <v>606762</v>
      </c>
      <c r="U281">
        <v>606762</v>
      </c>
      <c r="V281">
        <v>606762</v>
      </c>
      <c r="W281">
        <v>606762</v>
      </c>
      <c r="X281">
        <v>606762</v>
      </c>
      <c r="Y281">
        <v>606762</v>
      </c>
      <c r="Z281">
        <v>606762</v>
      </c>
      <c r="AA281">
        <v>606762</v>
      </c>
      <c r="AB281">
        <v>606762</v>
      </c>
      <c r="AC281">
        <v>1325618</v>
      </c>
      <c r="AD281" t="s">
        <v>4612</v>
      </c>
      <c r="AE281" t="s">
        <v>4613</v>
      </c>
      <c r="AF281" t="s">
        <v>4623</v>
      </c>
      <c r="AG281" t="s">
        <v>4624</v>
      </c>
      <c r="AH281" t="s">
        <v>6459</v>
      </c>
      <c r="AI281" t="s">
        <v>6085</v>
      </c>
      <c r="AJ281" t="s">
        <v>6460</v>
      </c>
      <c r="AK281" t="s">
        <v>98</v>
      </c>
      <c r="AL281" t="s">
        <v>168</v>
      </c>
      <c r="AM281" t="s">
        <v>169</v>
      </c>
      <c r="AN281" t="s">
        <v>1311</v>
      </c>
      <c r="AO281" t="s">
        <v>1312</v>
      </c>
      <c r="AP281" t="s">
        <v>1313</v>
      </c>
      <c r="AQ281" t="s">
        <v>1314</v>
      </c>
      <c r="AR281" cm="1">
        <f t="array" ref="AR281">_xlfn._xlws.FILTER(RPD_Revisi[Jmlh],RPD_Revisi[MAK]=Form_Cetak_POK[[#This Row],[MAK]],0)-Form_Cetak_POK[[#This Row],[Jmlh]]</f>
        <v>0</v>
      </c>
    </row>
    <row r="282" spans="1:44" hidden="1" x14ac:dyDescent="0.3">
      <c r="A282" t="s">
        <v>26</v>
      </c>
      <c r="B282" t="s">
        <v>28</v>
      </c>
      <c r="C282" t="s">
        <v>29</v>
      </c>
      <c r="D282" t="s">
        <v>461</v>
      </c>
      <c r="E282" t="s">
        <v>118</v>
      </c>
      <c r="F282" t="s">
        <v>334</v>
      </c>
      <c r="G282" t="s">
        <v>476</v>
      </c>
      <c r="H282" t="s">
        <v>347</v>
      </c>
      <c r="I282" t="s">
        <v>349</v>
      </c>
      <c r="J282" t="s">
        <v>43</v>
      </c>
      <c r="K282" t="s">
        <v>584</v>
      </c>
      <c r="L282">
        <v>8</v>
      </c>
      <c r="M282">
        <v>1000000</v>
      </c>
      <c r="N282">
        <v>8000000</v>
      </c>
      <c r="O282">
        <v>0</v>
      </c>
      <c r="P282">
        <v>8000000</v>
      </c>
      <c r="R282">
        <v>606762</v>
      </c>
      <c r="S282">
        <v>606762</v>
      </c>
      <c r="T282">
        <v>606762</v>
      </c>
      <c r="U282">
        <v>606762</v>
      </c>
      <c r="V282">
        <v>606762</v>
      </c>
      <c r="W282">
        <v>606762</v>
      </c>
      <c r="X282">
        <v>606762</v>
      </c>
      <c r="Y282">
        <v>606762</v>
      </c>
      <c r="Z282">
        <v>606762</v>
      </c>
      <c r="AA282">
        <v>606762</v>
      </c>
      <c r="AB282">
        <v>606762</v>
      </c>
      <c r="AC282">
        <v>1325618</v>
      </c>
      <c r="AD282" t="s">
        <v>4637</v>
      </c>
      <c r="AE282" t="s">
        <v>4638</v>
      </c>
      <c r="AF282" t="s">
        <v>4648</v>
      </c>
      <c r="AG282" t="s">
        <v>4649</v>
      </c>
      <c r="AH282" t="s">
        <v>6461</v>
      </c>
      <c r="AI282" t="s">
        <v>6085</v>
      </c>
      <c r="AJ282" t="s">
        <v>6462</v>
      </c>
      <c r="AK282" t="s">
        <v>98</v>
      </c>
      <c r="AL282" t="s">
        <v>168</v>
      </c>
      <c r="AM282" t="s">
        <v>169</v>
      </c>
      <c r="AN282" t="s">
        <v>1311</v>
      </c>
      <c r="AO282" t="s">
        <v>1312</v>
      </c>
      <c r="AP282" t="s">
        <v>1313</v>
      </c>
      <c r="AQ282" t="s">
        <v>1314</v>
      </c>
      <c r="AR282" cm="1">
        <f t="array" ref="AR282">_xlfn._xlws.FILTER(RPD_Revisi[Jmlh],RPD_Revisi[MAK]=Form_Cetak_POK[[#This Row],[MAK]],0)-Form_Cetak_POK[[#This Row],[Jmlh]]</f>
        <v>0</v>
      </c>
    </row>
    <row r="283" spans="1:44" hidden="1" x14ac:dyDescent="0.3">
      <c r="A283" t="s">
        <v>26</v>
      </c>
      <c r="B283" t="s">
        <v>28</v>
      </c>
      <c r="C283" t="s">
        <v>29</v>
      </c>
      <c r="D283" t="s">
        <v>461</v>
      </c>
      <c r="E283" t="s">
        <v>118</v>
      </c>
      <c r="F283" t="s">
        <v>334</v>
      </c>
      <c r="G283" t="s">
        <v>476</v>
      </c>
      <c r="H283" t="s">
        <v>347</v>
      </c>
      <c r="I283" t="s">
        <v>349</v>
      </c>
      <c r="J283" t="s">
        <v>46</v>
      </c>
      <c r="K283" t="s">
        <v>585</v>
      </c>
      <c r="L283">
        <v>4</v>
      </c>
      <c r="M283">
        <v>1000000</v>
      </c>
      <c r="N283">
        <v>4000000</v>
      </c>
      <c r="O283">
        <v>0</v>
      </c>
      <c r="P283">
        <v>4000000</v>
      </c>
      <c r="R283">
        <v>303381</v>
      </c>
      <c r="S283">
        <v>303381</v>
      </c>
      <c r="T283">
        <v>303381</v>
      </c>
      <c r="U283">
        <v>303381</v>
      </c>
      <c r="V283">
        <v>303381</v>
      </c>
      <c r="W283">
        <v>303381</v>
      </c>
      <c r="X283">
        <v>303381</v>
      </c>
      <c r="Y283">
        <v>303381</v>
      </c>
      <c r="Z283">
        <v>303381</v>
      </c>
      <c r="AA283">
        <v>303381</v>
      </c>
      <c r="AB283">
        <v>303381</v>
      </c>
      <c r="AC283">
        <v>662809</v>
      </c>
      <c r="AD283" t="s">
        <v>4637</v>
      </c>
      <c r="AE283" t="s">
        <v>4658</v>
      </c>
      <c r="AF283" t="s">
        <v>4659</v>
      </c>
      <c r="AG283" t="s">
        <v>4660</v>
      </c>
      <c r="AH283" t="s">
        <v>6463</v>
      </c>
      <c r="AI283" t="s">
        <v>6061</v>
      </c>
      <c r="AJ283" t="s">
        <v>6462</v>
      </c>
      <c r="AK283" t="s">
        <v>98</v>
      </c>
      <c r="AL283" t="s">
        <v>168</v>
      </c>
      <c r="AM283" t="s">
        <v>169</v>
      </c>
      <c r="AN283" t="s">
        <v>1311</v>
      </c>
      <c r="AO283" t="s">
        <v>1312</v>
      </c>
      <c r="AP283" t="s">
        <v>1331</v>
      </c>
      <c r="AQ283" t="s">
        <v>1314</v>
      </c>
      <c r="AR283" cm="1">
        <f t="array" ref="AR283">_xlfn._xlws.FILTER(RPD_Revisi[Jmlh],RPD_Revisi[MAK]=Form_Cetak_POK[[#This Row],[MAK]],0)-Form_Cetak_POK[[#This Row],[Jmlh]]</f>
        <v>0</v>
      </c>
    </row>
    <row r="284" spans="1:44" hidden="1" x14ac:dyDescent="0.3">
      <c r="A284" t="s">
        <v>26</v>
      </c>
      <c r="B284" t="s">
        <v>28</v>
      </c>
      <c r="C284" t="s">
        <v>29</v>
      </c>
      <c r="D284" t="s">
        <v>461</v>
      </c>
      <c r="E284" t="s">
        <v>118</v>
      </c>
      <c r="F284" t="s">
        <v>334</v>
      </c>
      <c r="G284" t="s">
        <v>476</v>
      </c>
      <c r="H284" t="s">
        <v>347</v>
      </c>
      <c r="I284" t="s">
        <v>350</v>
      </c>
      <c r="J284" t="s">
        <v>43</v>
      </c>
      <c r="K284" t="s">
        <v>584</v>
      </c>
      <c r="L284">
        <v>8</v>
      </c>
      <c r="M284">
        <v>1000000</v>
      </c>
      <c r="N284">
        <v>8000000</v>
      </c>
      <c r="O284">
        <v>0</v>
      </c>
      <c r="P284">
        <v>8000000</v>
      </c>
      <c r="R284">
        <v>606762</v>
      </c>
      <c r="S284">
        <v>606762</v>
      </c>
      <c r="T284">
        <v>606762</v>
      </c>
      <c r="U284">
        <v>606762</v>
      </c>
      <c r="V284">
        <v>606762</v>
      </c>
      <c r="W284">
        <v>606762</v>
      </c>
      <c r="X284">
        <v>606762</v>
      </c>
      <c r="Y284">
        <v>606762</v>
      </c>
      <c r="Z284">
        <v>606762</v>
      </c>
      <c r="AA284">
        <v>606762</v>
      </c>
      <c r="AB284">
        <v>606762</v>
      </c>
      <c r="AC284">
        <v>1325618</v>
      </c>
      <c r="AD284" t="s">
        <v>4666</v>
      </c>
      <c r="AE284" t="s">
        <v>4667</v>
      </c>
      <c r="AF284" t="s">
        <v>4677</v>
      </c>
      <c r="AG284" t="s">
        <v>4678</v>
      </c>
      <c r="AH284" t="s">
        <v>6464</v>
      </c>
      <c r="AI284" t="s">
        <v>6085</v>
      </c>
      <c r="AJ284" t="s">
        <v>6465</v>
      </c>
      <c r="AK284" t="s">
        <v>98</v>
      </c>
      <c r="AL284" t="s">
        <v>168</v>
      </c>
      <c r="AM284" t="s">
        <v>169</v>
      </c>
      <c r="AN284" t="s">
        <v>1311</v>
      </c>
      <c r="AO284" t="s">
        <v>1312</v>
      </c>
      <c r="AP284" t="s">
        <v>1313</v>
      </c>
      <c r="AQ284" t="s">
        <v>1314</v>
      </c>
      <c r="AR284" cm="1">
        <f t="array" ref="AR284">_xlfn._xlws.FILTER(RPD_Revisi[Jmlh],RPD_Revisi[MAK]=Form_Cetak_POK[[#This Row],[MAK]],0)-Form_Cetak_POK[[#This Row],[Jmlh]]</f>
        <v>0</v>
      </c>
    </row>
    <row r="285" spans="1:44" hidden="1" x14ac:dyDescent="0.3">
      <c r="A285" t="s">
        <v>26</v>
      </c>
      <c r="B285" t="s">
        <v>28</v>
      </c>
      <c r="C285" t="s">
        <v>29</v>
      </c>
      <c r="D285" t="s">
        <v>461</v>
      </c>
      <c r="E285" t="s">
        <v>118</v>
      </c>
      <c r="F285" t="s">
        <v>334</v>
      </c>
      <c r="G285" t="s">
        <v>476</v>
      </c>
      <c r="H285" t="s">
        <v>347</v>
      </c>
      <c r="I285" t="s">
        <v>350</v>
      </c>
      <c r="J285" t="s">
        <v>46</v>
      </c>
      <c r="K285" t="s">
        <v>585</v>
      </c>
      <c r="L285">
        <v>8</v>
      </c>
      <c r="M285">
        <v>1000000</v>
      </c>
      <c r="N285">
        <v>8000000</v>
      </c>
      <c r="O285">
        <v>0</v>
      </c>
      <c r="P285">
        <v>8000000</v>
      </c>
      <c r="R285">
        <v>606762</v>
      </c>
      <c r="S285">
        <v>606762</v>
      </c>
      <c r="T285">
        <v>606762</v>
      </c>
      <c r="U285">
        <v>606762</v>
      </c>
      <c r="V285">
        <v>606762</v>
      </c>
      <c r="W285">
        <v>606762</v>
      </c>
      <c r="X285">
        <v>606762</v>
      </c>
      <c r="Y285">
        <v>606762</v>
      </c>
      <c r="Z285">
        <v>606762</v>
      </c>
      <c r="AA285">
        <v>606762</v>
      </c>
      <c r="AB285">
        <v>606762</v>
      </c>
      <c r="AC285">
        <v>1325618</v>
      </c>
      <c r="AD285" t="s">
        <v>4666</v>
      </c>
      <c r="AE285" t="s">
        <v>4687</v>
      </c>
      <c r="AF285" t="s">
        <v>4688</v>
      </c>
      <c r="AG285" t="s">
        <v>4689</v>
      </c>
      <c r="AH285" t="s">
        <v>6466</v>
      </c>
      <c r="AI285" t="s">
        <v>6061</v>
      </c>
      <c r="AJ285" t="s">
        <v>6465</v>
      </c>
      <c r="AK285" t="s">
        <v>98</v>
      </c>
      <c r="AL285" t="s">
        <v>168</v>
      </c>
      <c r="AM285" t="s">
        <v>169</v>
      </c>
      <c r="AN285" t="s">
        <v>1311</v>
      </c>
      <c r="AO285" t="s">
        <v>1312</v>
      </c>
      <c r="AP285" t="s">
        <v>1331</v>
      </c>
      <c r="AQ285" t="s">
        <v>1314</v>
      </c>
      <c r="AR285" cm="1">
        <f t="array" ref="AR285">_xlfn._xlws.FILTER(RPD_Revisi[Jmlh],RPD_Revisi[MAK]=Form_Cetak_POK[[#This Row],[MAK]],0)-Form_Cetak_POK[[#This Row],[Jmlh]]</f>
        <v>0</v>
      </c>
    </row>
    <row r="286" spans="1:44" hidden="1" x14ac:dyDescent="0.3">
      <c r="A286" t="s">
        <v>26</v>
      </c>
      <c r="B286" t="s">
        <v>28</v>
      </c>
      <c r="C286" t="s">
        <v>29</v>
      </c>
      <c r="D286" t="s">
        <v>461</v>
      </c>
      <c r="E286" t="s">
        <v>118</v>
      </c>
      <c r="F286" t="s">
        <v>334</v>
      </c>
      <c r="G286" t="s">
        <v>476</v>
      </c>
      <c r="H286" t="s">
        <v>347</v>
      </c>
      <c r="I286" t="s">
        <v>351</v>
      </c>
      <c r="J286" t="s">
        <v>43</v>
      </c>
      <c r="K286" t="s">
        <v>584</v>
      </c>
      <c r="L286">
        <v>8</v>
      </c>
      <c r="M286">
        <v>1000000</v>
      </c>
      <c r="N286">
        <v>8000000</v>
      </c>
      <c r="O286">
        <v>0</v>
      </c>
      <c r="P286">
        <v>8000000</v>
      </c>
      <c r="R286">
        <v>606762</v>
      </c>
      <c r="S286">
        <v>606762</v>
      </c>
      <c r="T286">
        <v>606762</v>
      </c>
      <c r="U286">
        <v>606762</v>
      </c>
      <c r="V286">
        <v>606762</v>
      </c>
      <c r="W286">
        <v>606762</v>
      </c>
      <c r="X286">
        <v>606762</v>
      </c>
      <c r="Y286">
        <v>606762</v>
      </c>
      <c r="Z286">
        <v>606762</v>
      </c>
      <c r="AA286">
        <v>606762</v>
      </c>
      <c r="AB286">
        <v>606762</v>
      </c>
      <c r="AC286">
        <v>1325618</v>
      </c>
      <c r="AD286" t="s">
        <v>4695</v>
      </c>
      <c r="AE286" t="s">
        <v>4696</v>
      </c>
      <c r="AF286" t="s">
        <v>4706</v>
      </c>
      <c r="AG286" t="s">
        <v>4707</v>
      </c>
      <c r="AH286" t="s">
        <v>6467</v>
      </c>
      <c r="AI286" t="s">
        <v>6085</v>
      </c>
      <c r="AJ286" t="s">
        <v>6468</v>
      </c>
      <c r="AK286" t="s">
        <v>98</v>
      </c>
      <c r="AL286" t="s">
        <v>168</v>
      </c>
      <c r="AM286" t="s">
        <v>169</v>
      </c>
      <c r="AN286" t="s">
        <v>1311</v>
      </c>
      <c r="AO286" t="s">
        <v>1312</v>
      </c>
      <c r="AP286" t="s">
        <v>1313</v>
      </c>
      <c r="AQ286" t="s">
        <v>1314</v>
      </c>
      <c r="AR286" cm="1">
        <f t="array" ref="AR286">_xlfn._xlws.FILTER(RPD_Revisi[Jmlh],RPD_Revisi[MAK]=Form_Cetak_POK[[#This Row],[MAK]],0)-Form_Cetak_POK[[#This Row],[Jmlh]]</f>
        <v>0</v>
      </c>
    </row>
    <row r="287" spans="1:44" hidden="1" x14ac:dyDescent="0.3">
      <c r="A287" t="s">
        <v>26</v>
      </c>
      <c r="B287" t="s">
        <v>28</v>
      </c>
      <c r="C287" t="s">
        <v>29</v>
      </c>
      <c r="D287" t="s">
        <v>461</v>
      </c>
      <c r="E287" t="s">
        <v>118</v>
      </c>
      <c r="F287" t="s">
        <v>334</v>
      </c>
      <c r="G287" t="s">
        <v>476</v>
      </c>
      <c r="H287" t="s">
        <v>347</v>
      </c>
      <c r="I287" t="s">
        <v>352</v>
      </c>
      <c r="J287" t="s">
        <v>43</v>
      </c>
      <c r="K287" t="s">
        <v>584</v>
      </c>
      <c r="L287">
        <v>6</v>
      </c>
      <c r="M287">
        <v>1000000</v>
      </c>
      <c r="N287">
        <v>6000000</v>
      </c>
      <c r="O287">
        <v>0</v>
      </c>
      <c r="P287">
        <v>6000000</v>
      </c>
      <c r="R287">
        <v>455071</v>
      </c>
      <c r="S287">
        <v>455071</v>
      </c>
      <c r="T287">
        <v>455071</v>
      </c>
      <c r="U287">
        <v>455071</v>
      </c>
      <c r="V287">
        <v>455071</v>
      </c>
      <c r="W287">
        <v>455071</v>
      </c>
      <c r="X287">
        <v>455071</v>
      </c>
      <c r="Y287">
        <v>455071</v>
      </c>
      <c r="Z287">
        <v>455071</v>
      </c>
      <c r="AA287">
        <v>455071</v>
      </c>
      <c r="AB287">
        <v>455071</v>
      </c>
      <c r="AC287">
        <v>994219</v>
      </c>
      <c r="AD287" t="s">
        <v>4713</v>
      </c>
      <c r="AE287" t="s">
        <v>4714</v>
      </c>
      <c r="AF287" t="s">
        <v>4724</v>
      </c>
      <c r="AG287" t="s">
        <v>4725</v>
      </c>
      <c r="AH287" t="s">
        <v>6469</v>
      </c>
      <c r="AI287" t="s">
        <v>6085</v>
      </c>
      <c r="AJ287" t="s">
        <v>6470</v>
      </c>
      <c r="AK287" t="s">
        <v>98</v>
      </c>
      <c r="AL287" t="s">
        <v>168</v>
      </c>
      <c r="AM287" t="s">
        <v>169</v>
      </c>
      <c r="AN287" t="s">
        <v>1311</v>
      </c>
      <c r="AO287" t="s">
        <v>1312</v>
      </c>
      <c r="AP287" t="s">
        <v>1313</v>
      </c>
      <c r="AQ287" t="s">
        <v>1314</v>
      </c>
      <c r="AR287" cm="1">
        <f t="array" ref="AR287">_xlfn._xlws.FILTER(RPD_Revisi[Jmlh],RPD_Revisi[MAK]=Form_Cetak_POK[[#This Row],[MAK]],0)-Form_Cetak_POK[[#This Row],[Jmlh]]</f>
        <v>0</v>
      </c>
    </row>
    <row r="288" spans="1:44" hidden="1" x14ac:dyDescent="0.3">
      <c r="A288" t="s">
        <v>26</v>
      </c>
      <c r="B288" t="s">
        <v>28</v>
      </c>
      <c r="C288" t="s">
        <v>29</v>
      </c>
      <c r="D288" t="s">
        <v>461</v>
      </c>
      <c r="E288" t="s">
        <v>118</v>
      </c>
      <c r="F288" t="s">
        <v>334</v>
      </c>
      <c r="G288" t="s">
        <v>476</v>
      </c>
      <c r="H288" t="s">
        <v>347</v>
      </c>
      <c r="I288" t="s">
        <v>353</v>
      </c>
      <c r="J288" t="s">
        <v>43</v>
      </c>
      <c r="K288" t="s">
        <v>584</v>
      </c>
      <c r="L288">
        <v>2</v>
      </c>
      <c r="M288">
        <v>1000000</v>
      </c>
      <c r="N288">
        <v>2000000</v>
      </c>
      <c r="O288">
        <v>0</v>
      </c>
      <c r="P288">
        <v>2000000</v>
      </c>
      <c r="R288">
        <v>151690</v>
      </c>
      <c r="S288">
        <v>151690</v>
      </c>
      <c r="T288">
        <v>151690</v>
      </c>
      <c r="U288">
        <v>151690</v>
      </c>
      <c r="V288">
        <v>151690</v>
      </c>
      <c r="W288">
        <v>151690</v>
      </c>
      <c r="X288">
        <v>151690</v>
      </c>
      <c r="Y288">
        <v>151690</v>
      </c>
      <c r="Z288">
        <v>151690</v>
      </c>
      <c r="AA288">
        <v>151690</v>
      </c>
      <c r="AB288">
        <v>151690</v>
      </c>
      <c r="AC288">
        <v>331410</v>
      </c>
      <c r="AD288" t="s">
        <v>4731</v>
      </c>
      <c r="AE288" t="s">
        <v>4732</v>
      </c>
      <c r="AF288" t="s">
        <v>4742</v>
      </c>
      <c r="AG288" t="s">
        <v>4743</v>
      </c>
      <c r="AH288" t="s">
        <v>6471</v>
      </c>
      <c r="AI288" t="s">
        <v>6085</v>
      </c>
      <c r="AJ288" t="s">
        <v>6472</v>
      </c>
      <c r="AK288" t="s">
        <v>98</v>
      </c>
      <c r="AL288" t="s">
        <v>168</v>
      </c>
      <c r="AM288" t="s">
        <v>169</v>
      </c>
      <c r="AN288" t="s">
        <v>1311</v>
      </c>
      <c r="AO288" t="s">
        <v>1312</v>
      </c>
      <c r="AP288" t="s">
        <v>1313</v>
      </c>
      <c r="AQ288" t="s">
        <v>1314</v>
      </c>
      <c r="AR288" cm="1">
        <f t="array" ref="AR288">_xlfn._xlws.FILTER(RPD_Revisi[Jmlh],RPD_Revisi[MAK]=Form_Cetak_POK[[#This Row],[MAK]],0)-Form_Cetak_POK[[#This Row],[Jmlh]]</f>
        <v>0</v>
      </c>
    </row>
    <row r="289" spans="1:44" hidden="1" x14ac:dyDescent="0.3">
      <c r="A289" t="s">
        <v>26</v>
      </c>
      <c r="B289" t="s">
        <v>28</v>
      </c>
      <c r="C289" t="s">
        <v>29</v>
      </c>
      <c r="D289" t="s">
        <v>461</v>
      </c>
      <c r="E289" t="s">
        <v>118</v>
      </c>
      <c r="F289" t="s">
        <v>334</v>
      </c>
      <c r="G289" t="s">
        <v>476</v>
      </c>
      <c r="H289" t="s">
        <v>347</v>
      </c>
      <c r="I289" t="s">
        <v>353</v>
      </c>
      <c r="J289" t="s">
        <v>46</v>
      </c>
      <c r="K289" t="s">
        <v>585</v>
      </c>
      <c r="L289">
        <v>16</v>
      </c>
      <c r="M289">
        <v>1000000</v>
      </c>
      <c r="N289">
        <v>16000000</v>
      </c>
      <c r="O289">
        <v>0</v>
      </c>
      <c r="P289">
        <v>16000000</v>
      </c>
      <c r="R289">
        <v>1213524</v>
      </c>
      <c r="S289">
        <v>1213524</v>
      </c>
      <c r="T289">
        <v>1213524</v>
      </c>
      <c r="U289">
        <v>1213524</v>
      </c>
      <c r="V289">
        <v>1213524</v>
      </c>
      <c r="W289">
        <v>1213524</v>
      </c>
      <c r="X289">
        <v>1213524</v>
      </c>
      <c r="Y289">
        <v>1213524</v>
      </c>
      <c r="Z289">
        <v>1213524</v>
      </c>
      <c r="AA289">
        <v>1213524</v>
      </c>
      <c r="AB289">
        <v>1213524</v>
      </c>
      <c r="AC289">
        <v>2651236</v>
      </c>
      <c r="AD289" t="s">
        <v>4731</v>
      </c>
      <c r="AE289" t="s">
        <v>4751</v>
      </c>
      <c r="AF289" t="s">
        <v>4752</v>
      </c>
      <c r="AG289" t="s">
        <v>4753</v>
      </c>
      <c r="AH289" t="s">
        <v>6473</v>
      </c>
      <c r="AI289" t="s">
        <v>6061</v>
      </c>
      <c r="AJ289" t="s">
        <v>6472</v>
      </c>
      <c r="AK289" t="s">
        <v>98</v>
      </c>
      <c r="AL289" t="s">
        <v>168</v>
      </c>
      <c r="AM289" t="s">
        <v>169</v>
      </c>
      <c r="AN289" t="s">
        <v>1311</v>
      </c>
      <c r="AO289" t="s">
        <v>1312</v>
      </c>
      <c r="AP289" t="s">
        <v>1331</v>
      </c>
      <c r="AQ289" t="s">
        <v>1314</v>
      </c>
      <c r="AR289" cm="1">
        <f t="array" ref="AR289">_xlfn._xlws.FILTER(RPD_Revisi[Jmlh],RPD_Revisi[MAK]=Form_Cetak_POK[[#This Row],[MAK]],0)-Form_Cetak_POK[[#This Row],[Jmlh]]</f>
        <v>0</v>
      </c>
    </row>
    <row r="290" spans="1:44" hidden="1" x14ac:dyDescent="0.3">
      <c r="A290" t="s">
        <v>26</v>
      </c>
      <c r="B290" t="s">
        <v>28</v>
      </c>
      <c r="C290" t="s">
        <v>29</v>
      </c>
      <c r="D290" t="s">
        <v>461</v>
      </c>
      <c r="E290" t="s">
        <v>118</v>
      </c>
      <c r="F290" t="s">
        <v>334</v>
      </c>
      <c r="G290" t="s">
        <v>477</v>
      </c>
      <c r="H290" t="s">
        <v>375</v>
      </c>
      <c r="I290" t="s">
        <v>376</v>
      </c>
      <c r="J290" t="s">
        <v>43</v>
      </c>
      <c r="K290" t="s">
        <v>584</v>
      </c>
      <c r="L290">
        <v>4</v>
      </c>
      <c r="M290">
        <v>1000000</v>
      </c>
      <c r="N290">
        <v>4000000</v>
      </c>
      <c r="O290">
        <v>0</v>
      </c>
      <c r="P290">
        <v>4000000</v>
      </c>
      <c r="R290">
        <v>16961</v>
      </c>
      <c r="S290">
        <v>265732</v>
      </c>
      <c r="T290">
        <v>265732</v>
      </c>
      <c r="U290">
        <v>265732</v>
      </c>
      <c r="V290">
        <v>265732</v>
      </c>
      <c r="W290">
        <v>265732</v>
      </c>
      <c r="X290">
        <v>265732</v>
      </c>
      <c r="Y290">
        <v>265732</v>
      </c>
      <c r="Z290">
        <v>265732</v>
      </c>
      <c r="AA290">
        <v>265732</v>
      </c>
      <c r="AB290">
        <v>752242</v>
      </c>
      <c r="AC290">
        <v>839209</v>
      </c>
      <c r="AD290" t="s">
        <v>5214</v>
      </c>
      <c r="AE290" t="s">
        <v>5215</v>
      </c>
      <c r="AF290" t="s">
        <v>5225</v>
      </c>
      <c r="AG290" t="s">
        <v>5226</v>
      </c>
      <c r="AH290" t="s">
        <v>6474</v>
      </c>
      <c r="AI290" t="s">
        <v>6085</v>
      </c>
      <c r="AJ290" t="s">
        <v>6475</v>
      </c>
      <c r="AK290" t="s">
        <v>98</v>
      </c>
      <c r="AL290" t="s">
        <v>168</v>
      </c>
      <c r="AM290" t="s">
        <v>208</v>
      </c>
      <c r="AN290" t="s">
        <v>1311</v>
      </c>
      <c r="AO290" t="s">
        <v>1312</v>
      </c>
      <c r="AP290" t="s">
        <v>1313</v>
      </c>
      <c r="AQ290" t="s">
        <v>1314</v>
      </c>
      <c r="AR290" cm="1">
        <f t="array" ref="AR290">_xlfn._xlws.FILTER(RPD_Revisi[Jmlh],RPD_Revisi[MAK]=Form_Cetak_POK[[#This Row],[MAK]],0)-Form_Cetak_POK[[#This Row],[Jmlh]]</f>
        <v>0</v>
      </c>
    </row>
    <row r="291" spans="1:44" hidden="1" x14ac:dyDescent="0.3">
      <c r="A291" t="s">
        <v>26</v>
      </c>
      <c r="B291" t="s">
        <v>28</v>
      </c>
      <c r="C291" t="s">
        <v>29</v>
      </c>
      <c r="D291" t="s">
        <v>461</v>
      </c>
      <c r="E291" t="s">
        <v>118</v>
      </c>
      <c r="F291" t="s">
        <v>334</v>
      </c>
      <c r="G291" t="s">
        <v>477</v>
      </c>
      <c r="H291" t="s">
        <v>375</v>
      </c>
      <c r="I291" t="s">
        <v>377</v>
      </c>
      <c r="J291" t="s">
        <v>43</v>
      </c>
      <c r="K291" t="s">
        <v>584</v>
      </c>
      <c r="L291">
        <v>4</v>
      </c>
      <c r="M291">
        <v>1000000</v>
      </c>
      <c r="N291">
        <v>4000000</v>
      </c>
      <c r="O291">
        <v>0</v>
      </c>
      <c r="P291">
        <v>4000000</v>
      </c>
      <c r="R291">
        <v>16961</v>
      </c>
      <c r="S291">
        <v>265732</v>
      </c>
      <c r="T291">
        <v>265732</v>
      </c>
      <c r="U291">
        <v>265732</v>
      </c>
      <c r="V291">
        <v>265732</v>
      </c>
      <c r="W291">
        <v>265732</v>
      </c>
      <c r="X291">
        <v>265732</v>
      </c>
      <c r="Y291">
        <v>265732</v>
      </c>
      <c r="Z291">
        <v>265732</v>
      </c>
      <c r="AA291">
        <v>265732</v>
      </c>
      <c r="AB291">
        <v>752242</v>
      </c>
      <c r="AC291">
        <v>839209</v>
      </c>
      <c r="AD291" t="s">
        <v>5239</v>
      </c>
      <c r="AE291" t="s">
        <v>5240</v>
      </c>
      <c r="AF291" t="s">
        <v>5250</v>
      </c>
      <c r="AG291" t="s">
        <v>5251</v>
      </c>
      <c r="AH291" t="s">
        <v>6476</v>
      </c>
      <c r="AI291" t="s">
        <v>6085</v>
      </c>
      <c r="AJ291" t="s">
        <v>6477</v>
      </c>
      <c r="AK291" t="s">
        <v>98</v>
      </c>
      <c r="AL291" t="s">
        <v>168</v>
      </c>
      <c r="AM291" t="s">
        <v>208</v>
      </c>
      <c r="AN291" t="s">
        <v>1311</v>
      </c>
      <c r="AO291" t="s">
        <v>1312</v>
      </c>
      <c r="AP291" t="s">
        <v>1313</v>
      </c>
      <c r="AQ291" t="s">
        <v>1314</v>
      </c>
      <c r="AR291" cm="1">
        <f t="array" ref="AR291">_xlfn._xlws.FILTER(RPD_Revisi[Jmlh],RPD_Revisi[MAK]=Form_Cetak_POK[[#This Row],[MAK]],0)-Form_Cetak_POK[[#This Row],[Jmlh]]</f>
        <v>0</v>
      </c>
    </row>
    <row r="292" spans="1:44" hidden="1" x14ac:dyDescent="0.3">
      <c r="A292" t="s">
        <v>26</v>
      </c>
      <c r="B292" t="s">
        <v>28</v>
      </c>
      <c r="C292" t="s">
        <v>29</v>
      </c>
      <c r="D292" t="s">
        <v>461</v>
      </c>
      <c r="E292" t="s">
        <v>118</v>
      </c>
      <c r="F292" t="s">
        <v>334</v>
      </c>
      <c r="G292" t="s">
        <v>477</v>
      </c>
      <c r="H292" t="s">
        <v>375</v>
      </c>
      <c r="I292" t="s">
        <v>377</v>
      </c>
      <c r="J292" t="s">
        <v>46</v>
      </c>
      <c r="K292" t="s">
        <v>585</v>
      </c>
      <c r="L292">
        <v>10</v>
      </c>
      <c r="M292">
        <v>1000000</v>
      </c>
      <c r="N292">
        <v>10000000</v>
      </c>
      <c r="O292">
        <v>0</v>
      </c>
      <c r="P292">
        <v>10000000</v>
      </c>
      <c r="R292">
        <v>42402</v>
      </c>
      <c r="S292">
        <v>664329</v>
      </c>
      <c r="T292">
        <v>664329</v>
      </c>
      <c r="U292">
        <v>664329</v>
      </c>
      <c r="V292">
        <v>664329</v>
      </c>
      <c r="W292">
        <v>664329</v>
      </c>
      <c r="X292">
        <v>664329</v>
      </c>
      <c r="Y292">
        <v>664329</v>
      </c>
      <c r="Z292">
        <v>664329</v>
      </c>
      <c r="AA292">
        <v>664329</v>
      </c>
      <c r="AB292">
        <v>1880604</v>
      </c>
      <c r="AC292">
        <v>2098033</v>
      </c>
      <c r="AD292" t="s">
        <v>5239</v>
      </c>
      <c r="AE292" t="s">
        <v>5263</v>
      </c>
      <c r="AF292" t="s">
        <v>5264</v>
      </c>
      <c r="AG292" t="s">
        <v>5265</v>
      </c>
      <c r="AH292" t="s">
        <v>6478</v>
      </c>
      <c r="AI292" t="s">
        <v>6061</v>
      </c>
      <c r="AJ292" t="s">
        <v>6477</v>
      </c>
      <c r="AK292" t="s">
        <v>98</v>
      </c>
      <c r="AL292" t="s">
        <v>168</v>
      </c>
      <c r="AM292" t="s">
        <v>208</v>
      </c>
      <c r="AN292" t="s">
        <v>1311</v>
      </c>
      <c r="AO292" t="s">
        <v>1312</v>
      </c>
      <c r="AP292" t="s">
        <v>1331</v>
      </c>
      <c r="AQ292" t="s">
        <v>1314</v>
      </c>
      <c r="AR292" cm="1">
        <f t="array" ref="AR292">_xlfn._xlws.FILTER(RPD_Revisi[Jmlh],RPD_Revisi[MAK]=Form_Cetak_POK[[#This Row],[MAK]],0)-Form_Cetak_POK[[#This Row],[Jmlh]]</f>
        <v>0</v>
      </c>
    </row>
    <row r="293" spans="1:44" hidden="1" x14ac:dyDescent="0.3">
      <c r="A293" t="s">
        <v>26</v>
      </c>
      <c r="B293" t="s">
        <v>28</v>
      </c>
      <c r="C293" t="s">
        <v>29</v>
      </c>
      <c r="D293" t="s">
        <v>461</v>
      </c>
      <c r="E293" t="s">
        <v>118</v>
      </c>
      <c r="F293" t="s">
        <v>334</v>
      </c>
      <c r="G293" t="s">
        <v>477</v>
      </c>
      <c r="H293" t="s">
        <v>375</v>
      </c>
      <c r="I293" t="s">
        <v>378</v>
      </c>
      <c r="J293" t="s">
        <v>43</v>
      </c>
      <c r="K293" t="s">
        <v>584</v>
      </c>
      <c r="L293">
        <v>4</v>
      </c>
      <c r="M293">
        <v>1000000</v>
      </c>
      <c r="N293">
        <v>4000000</v>
      </c>
      <c r="O293">
        <v>0</v>
      </c>
      <c r="P293">
        <v>4000000</v>
      </c>
      <c r="R293">
        <v>16961</v>
      </c>
      <c r="S293">
        <v>265732</v>
      </c>
      <c r="T293">
        <v>265732</v>
      </c>
      <c r="U293">
        <v>265732</v>
      </c>
      <c r="V293">
        <v>265732</v>
      </c>
      <c r="W293">
        <v>265732</v>
      </c>
      <c r="X293">
        <v>265732</v>
      </c>
      <c r="Y293">
        <v>265732</v>
      </c>
      <c r="Z293">
        <v>265732</v>
      </c>
      <c r="AA293">
        <v>265732</v>
      </c>
      <c r="AB293">
        <v>752242</v>
      </c>
      <c r="AC293">
        <v>839209</v>
      </c>
      <c r="AD293" t="s">
        <v>5271</v>
      </c>
      <c r="AE293" t="s">
        <v>5272</v>
      </c>
      <c r="AF293" t="s">
        <v>5282</v>
      </c>
      <c r="AG293" t="s">
        <v>5283</v>
      </c>
      <c r="AH293" t="s">
        <v>6479</v>
      </c>
      <c r="AI293" t="s">
        <v>6085</v>
      </c>
      <c r="AJ293" t="s">
        <v>6480</v>
      </c>
      <c r="AK293" t="s">
        <v>98</v>
      </c>
      <c r="AL293" t="s">
        <v>168</v>
      </c>
      <c r="AM293" t="s">
        <v>208</v>
      </c>
      <c r="AN293" t="s">
        <v>1311</v>
      </c>
      <c r="AO293" t="s">
        <v>1312</v>
      </c>
      <c r="AP293" t="s">
        <v>1313</v>
      </c>
      <c r="AQ293" t="s">
        <v>1314</v>
      </c>
      <c r="AR293" cm="1">
        <f t="array" ref="AR293">_xlfn._xlws.FILTER(RPD_Revisi[Jmlh],RPD_Revisi[MAK]=Form_Cetak_POK[[#This Row],[MAK]],0)-Form_Cetak_POK[[#This Row],[Jmlh]]</f>
        <v>0</v>
      </c>
    </row>
    <row r="294" spans="1:44" hidden="1" x14ac:dyDescent="0.3">
      <c r="A294" t="s">
        <v>26</v>
      </c>
      <c r="B294" t="s">
        <v>28</v>
      </c>
      <c r="C294" t="s">
        <v>29</v>
      </c>
      <c r="D294" t="s">
        <v>461</v>
      </c>
      <c r="E294" t="s">
        <v>118</v>
      </c>
      <c r="F294" t="s">
        <v>334</v>
      </c>
      <c r="G294" t="s">
        <v>477</v>
      </c>
      <c r="H294" t="s">
        <v>380</v>
      </c>
      <c r="I294" t="s">
        <v>381</v>
      </c>
      <c r="J294" t="s">
        <v>43</v>
      </c>
      <c r="K294" t="s">
        <v>584</v>
      </c>
      <c r="L294">
        <v>4</v>
      </c>
      <c r="M294">
        <v>1000000</v>
      </c>
      <c r="N294">
        <v>4000000</v>
      </c>
      <c r="O294">
        <v>0</v>
      </c>
      <c r="P294">
        <v>4000000</v>
      </c>
      <c r="R294">
        <v>60752</v>
      </c>
      <c r="S294">
        <v>42182</v>
      </c>
      <c r="T294">
        <v>337653</v>
      </c>
      <c r="U294">
        <v>260959.99999999997</v>
      </c>
      <c r="V294">
        <v>260959.99999999997</v>
      </c>
      <c r="W294">
        <v>260959.99999999997</v>
      </c>
      <c r="X294">
        <v>337653</v>
      </c>
      <c r="Y294">
        <v>260959.99999999997</v>
      </c>
      <c r="Z294">
        <v>260959.99999999997</v>
      </c>
      <c r="AA294">
        <v>260959.99999999997</v>
      </c>
      <c r="AB294">
        <v>1315499</v>
      </c>
      <c r="AC294">
        <v>340501</v>
      </c>
      <c r="AD294" t="s">
        <v>5296</v>
      </c>
      <c r="AE294" t="s">
        <v>5297</v>
      </c>
      <c r="AF294" t="s">
        <v>5307</v>
      </c>
      <c r="AG294" t="s">
        <v>5308</v>
      </c>
      <c r="AH294" t="s">
        <v>6481</v>
      </c>
      <c r="AI294" t="s">
        <v>6085</v>
      </c>
      <c r="AJ294" t="s">
        <v>6482</v>
      </c>
      <c r="AK294" t="s">
        <v>98</v>
      </c>
      <c r="AL294" t="s">
        <v>168</v>
      </c>
      <c r="AM294" t="s">
        <v>208</v>
      </c>
      <c r="AN294" t="s">
        <v>1311</v>
      </c>
      <c r="AO294" t="s">
        <v>1312</v>
      </c>
      <c r="AP294" t="s">
        <v>1313</v>
      </c>
      <c r="AQ294" t="s">
        <v>1314</v>
      </c>
      <c r="AR294" cm="1">
        <f t="array" ref="AR294">_xlfn._xlws.FILTER(RPD_Revisi[Jmlh],RPD_Revisi[MAK]=Form_Cetak_POK[[#This Row],[MAK]],0)-Form_Cetak_POK[[#This Row],[Jmlh]]</f>
        <v>0</v>
      </c>
    </row>
    <row r="295" spans="1:44" hidden="1" x14ac:dyDescent="0.3">
      <c r="A295" t="s">
        <v>26</v>
      </c>
      <c r="B295" t="s">
        <v>28</v>
      </c>
      <c r="C295" t="s">
        <v>29</v>
      </c>
      <c r="D295" t="s">
        <v>461</v>
      </c>
      <c r="E295" t="s">
        <v>118</v>
      </c>
      <c r="F295" t="s">
        <v>334</v>
      </c>
      <c r="G295" t="s">
        <v>478</v>
      </c>
      <c r="H295" t="s">
        <v>396</v>
      </c>
      <c r="I295" t="s">
        <v>397</v>
      </c>
      <c r="J295" t="s">
        <v>43</v>
      </c>
      <c r="K295" t="s">
        <v>584</v>
      </c>
      <c r="L295">
        <v>4</v>
      </c>
      <c r="M295">
        <v>1000000</v>
      </c>
      <c r="N295">
        <v>4000000</v>
      </c>
      <c r="O295">
        <v>0</v>
      </c>
      <c r="P295">
        <v>4000000</v>
      </c>
      <c r="R295">
        <v>55219</v>
      </c>
      <c r="S295">
        <v>308540</v>
      </c>
      <c r="T295">
        <v>308540</v>
      </c>
      <c r="U295">
        <v>308540</v>
      </c>
      <c r="V295">
        <v>308540</v>
      </c>
      <c r="W295">
        <v>308540</v>
      </c>
      <c r="X295">
        <v>308540</v>
      </c>
      <c r="Y295">
        <v>308540</v>
      </c>
      <c r="Z295">
        <v>308540</v>
      </c>
      <c r="AA295">
        <v>308540</v>
      </c>
      <c r="AB295">
        <v>219045</v>
      </c>
      <c r="AC295">
        <v>948876</v>
      </c>
      <c r="AD295" t="s">
        <v>5632</v>
      </c>
      <c r="AE295" t="s">
        <v>5633</v>
      </c>
      <c r="AF295" t="s">
        <v>5643</v>
      </c>
      <c r="AG295" t="s">
        <v>5644</v>
      </c>
      <c r="AH295" t="s">
        <v>6483</v>
      </c>
      <c r="AI295" t="s">
        <v>6085</v>
      </c>
      <c r="AJ295" t="s">
        <v>6484</v>
      </c>
      <c r="AK295" t="s">
        <v>98</v>
      </c>
      <c r="AL295" t="s">
        <v>127</v>
      </c>
      <c r="AM295" t="s">
        <v>248</v>
      </c>
      <c r="AN295" t="s">
        <v>1311</v>
      </c>
      <c r="AO295" t="s">
        <v>1312</v>
      </c>
      <c r="AP295" t="s">
        <v>1313</v>
      </c>
      <c r="AQ295" t="s">
        <v>1314</v>
      </c>
      <c r="AR295" cm="1">
        <f t="array" ref="AR295">_xlfn._xlws.FILTER(RPD_Revisi[Jmlh],RPD_Revisi[MAK]=Form_Cetak_POK[[#This Row],[MAK]],0)-Form_Cetak_POK[[#This Row],[Jmlh]]</f>
        <v>0</v>
      </c>
    </row>
    <row r="296" spans="1:44" hidden="1" x14ac:dyDescent="0.3">
      <c r="A296" t="s">
        <v>26</v>
      </c>
      <c r="B296" t="s">
        <v>28</v>
      </c>
      <c r="C296" t="s">
        <v>29</v>
      </c>
      <c r="D296" t="s">
        <v>461</v>
      </c>
      <c r="E296" t="s">
        <v>118</v>
      </c>
      <c r="F296" t="s">
        <v>334</v>
      </c>
      <c r="G296" t="s">
        <v>478</v>
      </c>
      <c r="H296" t="s">
        <v>396</v>
      </c>
      <c r="I296" t="s">
        <v>398</v>
      </c>
      <c r="J296" t="s">
        <v>43</v>
      </c>
      <c r="K296" t="s">
        <v>584</v>
      </c>
      <c r="L296">
        <v>4</v>
      </c>
      <c r="M296">
        <v>1000000</v>
      </c>
      <c r="N296">
        <v>4000000</v>
      </c>
      <c r="O296">
        <v>0</v>
      </c>
      <c r="P296">
        <v>4000000</v>
      </c>
      <c r="R296">
        <v>55219</v>
      </c>
      <c r="S296">
        <v>308540</v>
      </c>
      <c r="T296">
        <v>308540</v>
      </c>
      <c r="U296">
        <v>308540</v>
      </c>
      <c r="V296">
        <v>308540</v>
      </c>
      <c r="W296">
        <v>308540</v>
      </c>
      <c r="X296">
        <v>308540</v>
      </c>
      <c r="Y296">
        <v>308540</v>
      </c>
      <c r="Z296">
        <v>308540</v>
      </c>
      <c r="AA296">
        <v>308540</v>
      </c>
      <c r="AB296">
        <v>219045</v>
      </c>
      <c r="AC296">
        <v>948876</v>
      </c>
      <c r="AD296" t="s">
        <v>5654</v>
      </c>
      <c r="AE296" t="s">
        <v>5655</v>
      </c>
      <c r="AF296" t="s">
        <v>5665</v>
      </c>
      <c r="AG296" t="s">
        <v>5666</v>
      </c>
      <c r="AH296" t="s">
        <v>6485</v>
      </c>
      <c r="AI296" t="s">
        <v>6085</v>
      </c>
      <c r="AJ296" t="s">
        <v>6486</v>
      </c>
      <c r="AK296" t="s">
        <v>98</v>
      </c>
      <c r="AL296" t="s">
        <v>127</v>
      </c>
      <c r="AM296" t="s">
        <v>248</v>
      </c>
      <c r="AN296" t="s">
        <v>1311</v>
      </c>
      <c r="AO296" t="s">
        <v>1312</v>
      </c>
      <c r="AP296" t="s">
        <v>1313</v>
      </c>
      <c r="AQ296" t="s">
        <v>1314</v>
      </c>
      <c r="AR296" cm="1">
        <f t="array" ref="AR296">_xlfn._xlws.FILTER(RPD_Revisi[Jmlh],RPD_Revisi[MAK]=Form_Cetak_POK[[#This Row],[MAK]],0)-Form_Cetak_POK[[#This Row],[Jmlh]]</f>
        <v>0</v>
      </c>
    </row>
    <row r="297" spans="1:44" hidden="1" x14ac:dyDescent="0.3">
      <c r="A297" t="s">
        <v>26</v>
      </c>
      <c r="B297" t="s">
        <v>28</v>
      </c>
      <c r="C297" t="s">
        <v>29</v>
      </c>
      <c r="D297" t="s">
        <v>461</v>
      </c>
      <c r="E297" t="s">
        <v>118</v>
      </c>
      <c r="F297" t="s">
        <v>334</v>
      </c>
      <c r="G297" t="s">
        <v>478</v>
      </c>
      <c r="H297" t="s">
        <v>396</v>
      </c>
      <c r="I297" t="s">
        <v>399</v>
      </c>
      <c r="J297" t="s">
        <v>43</v>
      </c>
      <c r="K297" t="s">
        <v>1205</v>
      </c>
      <c r="L297">
        <v>4</v>
      </c>
      <c r="M297">
        <v>1000000</v>
      </c>
      <c r="N297">
        <v>4000000</v>
      </c>
      <c r="O297">
        <v>0</v>
      </c>
      <c r="P297">
        <v>4000000</v>
      </c>
      <c r="R297">
        <v>55219</v>
      </c>
      <c r="S297">
        <v>308540</v>
      </c>
      <c r="T297">
        <v>308540</v>
      </c>
      <c r="U297">
        <v>308540</v>
      </c>
      <c r="V297">
        <v>308540</v>
      </c>
      <c r="W297">
        <v>308540</v>
      </c>
      <c r="X297">
        <v>308540</v>
      </c>
      <c r="Y297">
        <v>308540</v>
      </c>
      <c r="Z297">
        <v>308540</v>
      </c>
      <c r="AA297">
        <v>308540</v>
      </c>
      <c r="AB297">
        <v>219045</v>
      </c>
      <c r="AC297">
        <v>948876</v>
      </c>
      <c r="AD297" t="s">
        <v>5676</v>
      </c>
      <c r="AE297" t="s">
        <v>5677</v>
      </c>
      <c r="AF297" t="s">
        <v>5690</v>
      </c>
      <c r="AG297" t="s">
        <v>5691</v>
      </c>
      <c r="AH297" t="s">
        <v>6487</v>
      </c>
      <c r="AI297" t="s">
        <v>6168</v>
      </c>
      <c r="AJ297" t="s">
        <v>6488</v>
      </c>
      <c r="AK297" t="s">
        <v>98</v>
      </c>
      <c r="AL297" t="s">
        <v>127</v>
      </c>
      <c r="AM297" t="s">
        <v>248</v>
      </c>
      <c r="AN297" t="s">
        <v>1311</v>
      </c>
      <c r="AO297" t="s">
        <v>1312</v>
      </c>
      <c r="AP297" t="s">
        <v>1313</v>
      </c>
      <c r="AQ297" t="s">
        <v>1314</v>
      </c>
      <c r="AR297" cm="1">
        <f t="array" ref="AR297">_xlfn._xlws.FILTER(RPD_Revisi[Jmlh],RPD_Revisi[MAK]=Form_Cetak_POK[[#This Row],[MAK]],0)-Form_Cetak_POK[[#This Row],[Jmlh]]</f>
        <v>0</v>
      </c>
    </row>
    <row r="298" spans="1:44" hidden="1" x14ac:dyDescent="0.3">
      <c r="A298" t="s">
        <v>26</v>
      </c>
      <c r="B298" t="s">
        <v>28</v>
      </c>
      <c r="C298" t="s">
        <v>29</v>
      </c>
      <c r="D298" t="s">
        <v>461</v>
      </c>
      <c r="E298" t="s">
        <v>118</v>
      </c>
      <c r="F298" t="s">
        <v>334</v>
      </c>
      <c r="G298" t="s">
        <v>478</v>
      </c>
      <c r="H298" t="s">
        <v>396</v>
      </c>
      <c r="I298" t="s">
        <v>400</v>
      </c>
      <c r="J298" t="s">
        <v>43</v>
      </c>
      <c r="K298" t="s">
        <v>584</v>
      </c>
      <c r="L298">
        <v>6</v>
      </c>
      <c r="M298">
        <v>1000000</v>
      </c>
      <c r="N298">
        <v>6000000</v>
      </c>
      <c r="O298">
        <v>0</v>
      </c>
      <c r="P298">
        <v>6000000</v>
      </c>
      <c r="R298">
        <v>82829</v>
      </c>
      <c r="S298">
        <v>462810</v>
      </c>
      <c r="T298">
        <v>462810</v>
      </c>
      <c r="U298">
        <v>462810</v>
      </c>
      <c r="V298">
        <v>462810</v>
      </c>
      <c r="W298">
        <v>462810</v>
      </c>
      <c r="X298">
        <v>462810</v>
      </c>
      <c r="Y298">
        <v>462810</v>
      </c>
      <c r="Z298">
        <v>462810</v>
      </c>
      <c r="AA298">
        <v>462810</v>
      </c>
      <c r="AB298">
        <v>328567</v>
      </c>
      <c r="AC298">
        <v>1423314</v>
      </c>
      <c r="AD298" t="s">
        <v>5701</v>
      </c>
      <c r="AE298" t="s">
        <v>5702</v>
      </c>
      <c r="AF298" t="s">
        <v>5712</v>
      </c>
      <c r="AG298" t="s">
        <v>5713</v>
      </c>
      <c r="AH298" t="s">
        <v>6489</v>
      </c>
      <c r="AI298" t="s">
        <v>6085</v>
      </c>
      <c r="AJ298" t="s">
        <v>6490</v>
      </c>
      <c r="AK298" t="s">
        <v>98</v>
      </c>
      <c r="AL298" t="s">
        <v>127</v>
      </c>
      <c r="AM298" t="s">
        <v>248</v>
      </c>
      <c r="AN298" t="s">
        <v>1311</v>
      </c>
      <c r="AO298" t="s">
        <v>1312</v>
      </c>
      <c r="AP298" t="s">
        <v>1313</v>
      </c>
      <c r="AQ298" t="s">
        <v>1314</v>
      </c>
      <c r="AR298" cm="1">
        <f t="array" ref="AR298">_xlfn._xlws.FILTER(RPD_Revisi[Jmlh],RPD_Revisi[MAK]=Form_Cetak_POK[[#This Row],[MAK]],0)-Form_Cetak_POK[[#This Row],[Jmlh]]</f>
        <v>0</v>
      </c>
    </row>
    <row r="299" spans="1:44" hidden="1" x14ac:dyDescent="0.3">
      <c r="A299" t="s">
        <v>26</v>
      </c>
      <c r="B299" t="s">
        <v>28</v>
      </c>
      <c r="C299" t="s">
        <v>29</v>
      </c>
      <c r="D299" t="s">
        <v>461</v>
      </c>
      <c r="E299" t="s">
        <v>118</v>
      </c>
      <c r="F299" t="s">
        <v>334</v>
      </c>
      <c r="G299" t="s">
        <v>478</v>
      </c>
      <c r="H299" t="s">
        <v>396</v>
      </c>
      <c r="I299" t="s">
        <v>401</v>
      </c>
      <c r="J299" t="s">
        <v>43</v>
      </c>
      <c r="K299" t="s">
        <v>584</v>
      </c>
      <c r="L299">
        <v>6</v>
      </c>
      <c r="M299">
        <v>1000000</v>
      </c>
      <c r="N299">
        <v>6000000</v>
      </c>
      <c r="O299">
        <v>0</v>
      </c>
      <c r="P299">
        <v>6000000</v>
      </c>
      <c r="R299">
        <v>82829</v>
      </c>
      <c r="S299">
        <v>462810</v>
      </c>
      <c r="T299">
        <v>462810</v>
      </c>
      <c r="U299">
        <v>462810</v>
      </c>
      <c r="V299">
        <v>462810</v>
      </c>
      <c r="W299">
        <v>462810</v>
      </c>
      <c r="X299">
        <v>462810</v>
      </c>
      <c r="Y299">
        <v>462810</v>
      </c>
      <c r="Z299">
        <v>462810</v>
      </c>
      <c r="AA299">
        <v>462810</v>
      </c>
      <c r="AB299">
        <v>328567</v>
      </c>
      <c r="AC299">
        <v>1423314</v>
      </c>
      <c r="AD299" t="s">
        <v>5723</v>
      </c>
      <c r="AE299" t="s">
        <v>5724</v>
      </c>
      <c r="AF299" t="s">
        <v>5734</v>
      </c>
      <c r="AG299" t="s">
        <v>5735</v>
      </c>
      <c r="AH299" t="s">
        <v>6491</v>
      </c>
      <c r="AI299" t="s">
        <v>6085</v>
      </c>
      <c r="AJ299" t="s">
        <v>6492</v>
      </c>
      <c r="AK299" t="s">
        <v>98</v>
      </c>
      <c r="AL299" t="s">
        <v>127</v>
      </c>
      <c r="AM299" t="s">
        <v>248</v>
      </c>
      <c r="AN299" t="s">
        <v>1311</v>
      </c>
      <c r="AO299" t="s">
        <v>1312</v>
      </c>
      <c r="AP299" t="s">
        <v>1313</v>
      </c>
      <c r="AQ299" t="s">
        <v>1314</v>
      </c>
      <c r="AR299" cm="1">
        <f t="array" ref="AR299">_xlfn._xlws.FILTER(RPD_Revisi[Jmlh],RPD_Revisi[MAK]=Form_Cetak_POK[[#This Row],[MAK]],0)-Form_Cetak_POK[[#This Row],[Jmlh]]</f>
        <v>0</v>
      </c>
    </row>
    <row r="300" spans="1:44" hidden="1" x14ac:dyDescent="0.3">
      <c r="A300" t="s">
        <v>26</v>
      </c>
      <c r="B300" t="s">
        <v>28</v>
      </c>
      <c r="C300" t="s">
        <v>29</v>
      </c>
      <c r="D300" t="s">
        <v>461</v>
      </c>
      <c r="E300" t="s">
        <v>118</v>
      </c>
      <c r="F300" t="s">
        <v>334</v>
      </c>
      <c r="G300" t="s">
        <v>478</v>
      </c>
      <c r="H300" t="s">
        <v>396</v>
      </c>
      <c r="I300" t="s">
        <v>402</v>
      </c>
      <c r="J300" t="s">
        <v>43</v>
      </c>
      <c r="K300" t="s">
        <v>584</v>
      </c>
      <c r="L300">
        <v>1</v>
      </c>
      <c r="M300">
        <v>1000000</v>
      </c>
      <c r="N300">
        <v>1000000</v>
      </c>
      <c r="O300">
        <v>0</v>
      </c>
      <c r="P300">
        <v>1000000</v>
      </c>
      <c r="R300">
        <v>13805</v>
      </c>
      <c r="S300">
        <v>77135</v>
      </c>
      <c r="T300">
        <v>77135</v>
      </c>
      <c r="U300">
        <v>77135</v>
      </c>
      <c r="V300">
        <v>77135</v>
      </c>
      <c r="W300">
        <v>77135</v>
      </c>
      <c r="X300">
        <v>77135</v>
      </c>
      <c r="Y300">
        <v>77135</v>
      </c>
      <c r="Z300">
        <v>77135</v>
      </c>
      <c r="AA300">
        <v>77135</v>
      </c>
      <c r="AB300">
        <v>54761</v>
      </c>
      <c r="AC300">
        <v>237219</v>
      </c>
      <c r="AD300" t="s">
        <v>5745</v>
      </c>
      <c r="AE300" t="s">
        <v>5746</v>
      </c>
      <c r="AF300" t="s">
        <v>5756</v>
      </c>
      <c r="AG300" t="s">
        <v>5757</v>
      </c>
      <c r="AH300" t="s">
        <v>6493</v>
      </c>
      <c r="AI300" t="s">
        <v>6085</v>
      </c>
      <c r="AJ300" t="s">
        <v>6494</v>
      </c>
      <c r="AK300" t="s">
        <v>98</v>
      </c>
      <c r="AL300" t="s">
        <v>127</v>
      </c>
      <c r="AM300" t="s">
        <v>248</v>
      </c>
      <c r="AN300" t="s">
        <v>1311</v>
      </c>
      <c r="AO300" t="s">
        <v>1312</v>
      </c>
      <c r="AP300" t="s">
        <v>1313</v>
      </c>
      <c r="AQ300" t="s">
        <v>1314</v>
      </c>
      <c r="AR300" cm="1">
        <f t="array" ref="AR300">_xlfn._xlws.FILTER(RPD_Revisi[Jmlh],RPD_Revisi[MAK]=Form_Cetak_POK[[#This Row],[MAK]],0)-Form_Cetak_POK[[#This Row],[Jmlh]]</f>
        <v>0</v>
      </c>
    </row>
    <row r="301" spans="1:44" hidden="1" x14ac:dyDescent="0.3">
      <c r="A301" t="s">
        <v>26</v>
      </c>
      <c r="B301" t="s">
        <v>28</v>
      </c>
      <c r="C301" t="s">
        <v>29</v>
      </c>
      <c r="D301" t="s">
        <v>461</v>
      </c>
      <c r="E301" t="s">
        <v>118</v>
      </c>
      <c r="F301" t="s">
        <v>334</v>
      </c>
      <c r="G301" t="s">
        <v>478</v>
      </c>
      <c r="H301" t="s">
        <v>396</v>
      </c>
      <c r="I301" t="s">
        <v>402</v>
      </c>
      <c r="J301" t="s">
        <v>46</v>
      </c>
      <c r="K301" t="s">
        <v>585</v>
      </c>
      <c r="L301">
        <v>10</v>
      </c>
      <c r="M301">
        <v>1000000</v>
      </c>
      <c r="N301">
        <v>10000000</v>
      </c>
      <c r="O301">
        <v>0</v>
      </c>
      <c r="P301">
        <v>10000000</v>
      </c>
      <c r="R301">
        <v>138048</v>
      </c>
      <c r="S301">
        <v>771350</v>
      </c>
      <c r="T301">
        <v>771350</v>
      </c>
      <c r="U301">
        <v>771350</v>
      </c>
      <c r="V301">
        <v>771350</v>
      </c>
      <c r="W301">
        <v>771350</v>
      </c>
      <c r="X301">
        <v>771350</v>
      </c>
      <c r="Y301">
        <v>771350</v>
      </c>
      <c r="Z301">
        <v>771350</v>
      </c>
      <c r="AA301">
        <v>771350</v>
      </c>
      <c r="AB301">
        <v>547612</v>
      </c>
      <c r="AC301">
        <v>2372190</v>
      </c>
      <c r="AD301" t="s">
        <v>5745</v>
      </c>
      <c r="AE301" t="s">
        <v>5759</v>
      </c>
      <c r="AF301" t="s">
        <v>5760</v>
      </c>
      <c r="AG301" t="s">
        <v>5761</v>
      </c>
      <c r="AH301" t="s">
        <v>6495</v>
      </c>
      <c r="AI301" t="s">
        <v>6061</v>
      </c>
      <c r="AJ301" t="s">
        <v>6494</v>
      </c>
      <c r="AK301" t="s">
        <v>98</v>
      </c>
      <c r="AL301" t="s">
        <v>127</v>
      </c>
      <c r="AM301" t="s">
        <v>248</v>
      </c>
      <c r="AN301" t="s">
        <v>1311</v>
      </c>
      <c r="AO301" t="s">
        <v>1312</v>
      </c>
      <c r="AP301" t="s">
        <v>1331</v>
      </c>
      <c r="AQ301" t="s">
        <v>1314</v>
      </c>
      <c r="AR301" cm="1">
        <f t="array" ref="AR301">_xlfn._xlws.FILTER(RPD_Revisi[Jmlh],RPD_Revisi[MAK]=Form_Cetak_POK[[#This Row],[MAK]],0)-Form_Cetak_POK[[#This Row],[Jmlh]]</f>
        <v>0</v>
      </c>
    </row>
    <row r="302" spans="1:44" hidden="1" x14ac:dyDescent="0.3">
      <c r="A302" t="s">
        <v>26</v>
      </c>
      <c r="B302" t="s">
        <v>28</v>
      </c>
      <c r="C302" t="s">
        <v>29</v>
      </c>
      <c r="D302" t="s">
        <v>461</v>
      </c>
      <c r="E302" t="s">
        <v>118</v>
      </c>
      <c r="F302" t="s">
        <v>334</v>
      </c>
      <c r="G302" t="s">
        <v>478</v>
      </c>
      <c r="H302" t="s">
        <v>396</v>
      </c>
      <c r="I302" t="s">
        <v>403</v>
      </c>
      <c r="J302" t="s">
        <v>43</v>
      </c>
      <c r="K302" t="s">
        <v>584</v>
      </c>
      <c r="L302">
        <v>2</v>
      </c>
      <c r="M302">
        <v>1000000</v>
      </c>
      <c r="N302">
        <v>2000000</v>
      </c>
      <c r="O302">
        <v>0</v>
      </c>
      <c r="P302">
        <v>2000000</v>
      </c>
      <c r="R302">
        <v>27610</v>
      </c>
      <c r="S302">
        <v>154270</v>
      </c>
      <c r="T302">
        <v>154270</v>
      </c>
      <c r="U302">
        <v>154270</v>
      </c>
      <c r="V302">
        <v>154270</v>
      </c>
      <c r="W302">
        <v>154270</v>
      </c>
      <c r="X302">
        <v>154270</v>
      </c>
      <c r="Y302">
        <v>154270</v>
      </c>
      <c r="Z302">
        <v>154270</v>
      </c>
      <c r="AA302">
        <v>154270</v>
      </c>
      <c r="AB302">
        <v>109522</v>
      </c>
      <c r="AC302">
        <v>474438</v>
      </c>
      <c r="AD302" t="s">
        <v>5767</v>
      </c>
      <c r="AE302" t="s">
        <v>5768</v>
      </c>
      <c r="AF302" t="s">
        <v>5778</v>
      </c>
      <c r="AG302" t="s">
        <v>5779</v>
      </c>
      <c r="AH302" t="s">
        <v>6496</v>
      </c>
      <c r="AI302" t="s">
        <v>6085</v>
      </c>
      <c r="AJ302" t="s">
        <v>6497</v>
      </c>
      <c r="AK302" t="s">
        <v>98</v>
      </c>
      <c r="AL302" t="s">
        <v>99</v>
      </c>
      <c r="AM302" t="s">
        <v>100</v>
      </c>
      <c r="AN302" t="s">
        <v>1311</v>
      </c>
      <c r="AO302" t="s">
        <v>1312</v>
      </c>
      <c r="AP302" t="s">
        <v>1313</v>
      </c>
      <c r="AQ302" t="s">
        <v>1314</v>
      </c>
      <c r="AR302" cm="1">
        <f t="array" ref="AR302">_xlfn._xlws.FILTER(RPD_Revisi[Jmlh],RPD_Revisi[MAK]=Form_Cetak_POK[[#This Row],[MAK]],0)-Form_Cetak_POK[[#This Row],[Jmlh]]</f>
        <v>0</v>
      </c>
    </row>
    <row r="303" spans="1:44" hidden="1" x14ac:dyDescent="0.3">
      <c r="A303" t="s">
        <v>26</v>
      </c>
      <c r="B303" t="s">
        <v>28</v>
      </c>
      <c r="C303" t="s">
        <v>29</v>
      </c>
      <c r="D303" t="s">
        <v>461</v>
      </c>
      <c r="E303" t="s">
        <v>118</v>
      </c>
      <c r="F303" t="s">
        <v>334</v>
      </c>
      <c r="G303" t="s">
        <v>478</v>
      </c>
      <c r="H303" t="s">
        <v>396</v>
      </c>
      <c r="I303" t="s">
        <v>403</v>
      </c>
      <c r="J303" t="s">
        <v>46</v>
      </c>
      <c r="K303" t="s">
        <v>585</v>
      </c>
      <c r="L303">
        <v>20</v>
      </c>
      <c r="M303">
        <v>1000000</v>
      </c>
      <c r="N303">
        <v>20000000</v>
      </c>
      <c r="O303">
        <v>0</v>
      </c>
      <c r="P303">
        <v>20000000</v>
      </c>
      <c r="R303">
        <v>276095</v>
      </c>
      <c r="S303">
        <v>1542700</v>
      </c>
      <c r="T303">
        <v>1542700</v>
      </c>
      <c r="U303">
        <v>1542700</v>
      </c>
      <c r="V303">
        <v>1542700</v>
      </c>
      <c r="W303">
        <v>1542700</v>
      </c>
      <c r="X303">
        <v>1542700</v>
      </c>
      <c r="Y303">
        <v>1542700</v>
      </c>
      <c r="Z303">
        <v>1542700</v>
      </c>
      <c r="AA303">
        <v>1542700</v>
      </c>
      <c r="AB303">
        <v>1095224</v>
      </c>
      <c r="AC303">
        <v>4744381</v>
      </c>
      <c r="AD303" t="s">
        <v>5767</v>
      </c>
      <c r="AE303" t="s">
        <v>5781</v>
      </c>
      <c r="AF303" t="s">
        <v>5782</v>
      </c>
      <c r="AG303" t="s">
        <v>5783</v>
      </c>
      <c r="AH303" t="s">
        <v>6498</v>
      </c>
      <c r="AI303" t="s">
        <v>6061</v>
      </c>
      <c r="AJ303" t="s">
        <v>6497</v>
      </c>
      <c r="AK303" t="s">
        <v>98</v>
      </c>
      <c r="AL303" t="s">
        <v>99</v>
      </c>
      <c r="AM303" t="s">
        <v>100</v>
      </c>
      <c r="AN303" t="s">
        <v>1311</v>
      </c>
      <c r="AO303" t="s">
        <v>1312</v>
      </c>
      <c r="AP303" t="s">
        <v>1331</v>
      </c>
      <c r="AQ303" t="s">
        <v>1314</v>
      </c>
      <c r="AR303" cm="1">
        <f t="array" ref="AR303">_xlfn._xlws.FILTER(RPD_Revisi[Jmlh],RPD_Revisi[MAK]=Form_Cetak_POK[[#This Row],[MAK]],0)-Form_Cetak_POK[[#This Row],[Jmlh]]</f>
        <v>0</v>
      </c>
    </row>
    <row r="304" spans="1:44" hidden="1" x14ac:dyDescent="0.3">
      <c r="A304" t="s">
        <v>26</v>
      </c>
      <c r="B304" t="s">
        <v>28</v>
      </c>
      <c r="C304" t="s">
        <v>29</v>
      </c>
      <c r="D304" t="s">
        <v>461</v>
      </c>
      <c r="E304" t="s">
        <v>417</v>
      </c>
      <c r="F304" t="s">
        <v>418</v>
      </c>
      <c r="G304" t="s">
        <v>481</v>
      </c>
      <c r="H304" t="s">
        <v>421</v>
      </c>
      <c r="I304" t="s">
        <v>422</v>
      </c>
      <c r="J304" t="s">
        <v>43</v>
      </c>
      <c r="K304" t="s">
        <v>584</v>
      </c>
      <c r="L304">
        <v>8</v>
      </c>
      <c r="M304">
        <v>1000000</v>
      </c>
      <c r="N304">
        <v>8000000</v>
      </c>
      <c r="O304">
        <v>0</v>
      </c>
      <c r="P304">
        <v>8000000</v>
      </c>
      <c r="R304">
        <v>0</v>
      </c>
      <c r="S304">
        <v>1712486</v>
      </c>
      <c r="T304">
        <v>0</v>
      </c>
      <c r="U304">
        <v>2854143</v>
      </c>
      <c r="V304">
        <v>0</v>
      </c>
      <c r="W304">
        <v>0</v>
      </c>
      <c r="X304">
        <v>1284364</v>
      </c>
      <c r="Y304">
        <v>0</v>
      </c>
      <c r="Z304">
        <v>856243</v>
      </c>
      <c r="AA304">
        <v>0</v>
      </c>
      <c r="AB304">
        <v>281214</v>
      </c>
      <c r="AC304">
        <v>1011550</v>
      </c>
      <c r="AD304" t="s">
        <v>5887</v>
      </c>
      <c r="AE304" t="s">
        <v>5888</v>
      </c>
      <c r="AF304" t="s">
        <v>5898</v>
      </c>
      <c r="AG304" t="s">
        <v>5899</v>
      </c>
      <c r="AH304" t="s">
        <v>6499</v>
      </c>
      <c r="AI304" t="s">
        <v>6085</v>
      </c>
      <c r="AJ304" t="s">
        <v>6500</v>
      </c>
      <c r="AK304" t="s">
        <v>98</v>
      </c>
      <c r="AL304" t="s">
        <v>168</v>
      </c>
      <c r="AM304" t="s">
        <v>169</v>
      </c>
      <c r="AN304" t="s">
        <v>1311</v>
      </c>
      <c r="AO304" t="s">
        <v>1312</v>
      </c>
      <c r="AP304" t="s">
        <v>1313</v>
      </c>
      <c r="AQ304" t="s">
        <v>1314</v>
      </c>
      <c r="AR304" cm="1">
        <f t="array" ref="AR304">_xlfn._xlws.FILTER(RPD_Revisi[Jmlh],RPD_Revisi[MAK]=Form_Cetak_POK[[#This Row],[MAK]],0)-Form_Cetak_POK[[#This Row],[Jmlh]]</f>
        <v>0</v>
      </c>
    </row>
    <row r="305" spans="1:44" hidden="1" x14ac:dyDescent="0.3">
      <c r="A305" t="s">
        <v>26</v>
      </c>
      <c r="B305" t="s">
        <v>28</v>
      </c>
      <c r="C305" t="s">
        <v>29</v>
      </c>
      <c r="D305" t="s">
        <v>461</v>
      </c>
      <c r="E305" t="s">
        <v>417</v>
      </c>
      <c r="F305" t="s">
        <v>418</v>
      </c>
      <c r="G305" t="s">
        <v>481</v>
      </c>
      <c r="H305" t="s">
        <v>421</v>
      </c>
      <c r="I305" t="s">
        <v>422</v>
      </c>
      <c r="J305" t="s">
        <v>46</v>
      </c>
      <c r="K305" t="s">
        <v>585</v>
      </c>
      <c r="L305">
        <v>10</v>
      </c>
      <c r="M305">
        <v>1000000</v>
      </c>
      <c r="N305">
        <v>10000000</v>
      </c>
      <c r="O305">
        <v>0</v>
      </c>
      <c r="P305">
        <v>10000000</v>
      </c>
      <c r="R305">
        <v>0</v>
      </c>
      <c r="S305">
        <v>1427071</v>
      </c>
      <c r="T305">
        <v>0</v>
      </c>
      <c r="U305">
        <v>2378452</v>
      </c>
      <c r="V305">
        <v>0</v>
      </c>
      <c r="W305">
        <v>0</v>
      </c>
      <c r="X305">
        <v>1070303</v>
      </c>
      <c r="Y305">
        <v>0</v>
      </c>
      <c r="Z305">
        <v>713536</v>
      </c>
      <c r="AA305">
        <v>0</v>
      </c>
      <c r="AB305">
        <v>3567678</v>
      </c>
      <c r="AC305">
        <v>842960</v>
      </c>
      <c r="AD305" t="s">
        <v>5887</v>
      </c>
      <c r="AE305" t="s">
        <v>5914</v>
      </c>
      <c r="AF305" t="s">
        <v>5915</v>
      </c>
      <c r="AG305" t="s">
        <v>5916</v>
      </c>
      <c r="AH305" t="s">
        <v>6501</v>
      </c>
      <c r="AI305" t="s">
        <v>6061</v>
      </c>
      <c r="AJ305" t="s">
        <v>6500</v>
      </c>
      <c r="AK305" t="s">
        <v>98</v>
      </c>
      <c r="AL305" t="s">
        <v>168</v>
      </c>
      <c r="AM305" t="s">
        <v>169</v>
      </c>
      <c r="AN305" t="s">
        <v>1311</v>
      </c>
      <c r="AO305" t="s">
        <v>1312</v>
      </c>
      <c r="AP305" t="s">
        <v>1331</v>
      </c>
      <c r="AQ305" t="s">
        <v>1314</v>
      </c>
      <c r="AR305" cm="1">
        <f t="array" ref="AR305">_xlfn._xlws.FILTER(RPD_Revisi[Jmlh],RPD_Revisi[MAK]=Form_Cetak_POK[[#This Row],[MAK]],0)-Form_Cetak_POK[[#This Row],[Jmlh]]</f>
        <v>0</v>
      </c>
    </row>
    <row r="306" spans="1:44" hidden="1" x14ac:dyDescent="0.3">
      <c r="A306" t="s">
        <v>26</v>
      </c>
      <c r="B306" t="s">
        <v>28</v>
      </c>
      <c r="C306" t="s">
        <v>29</v>
      </c>
      <c r="D306" t="s">
        <v>461</v>
      </c>
      <c r="E306" t="s">
        <v>417</v>
      </c>
      <c r="F306" t="s">
        <v>418</v>
      </c>
      <c r="G306" t="s">
        <v>481</v>
      </c>
      <c r="H306" t="s">
        <v>421</v>
      </c>
      <c r="I306" t="s">
        <v>423</v>
      </c>
      <c r="J306" t="s">
        <v>43</v>
      </c>
      <c r="K306" t="s">
        <v>584</v>
      </c>
      <c r="L306">
        <v>8</v>
      </c>
      <c r="M306">
        <v>1000000</v>
      </c>
      <c r="N306">
        <v>8000000</v>
      </c>
      <c r="O306">
        <v>0</v>
      </c>
      <c r="P306">
        <v>8000000</v>
      </c>
      <c r="R306">
        <v>0</v>
      </c>
      <c r="S306">
        <v>1712486</v>
      </c>
      <c r="T306">
        <v>0</v>
      </c>
      <c r="U306">
        <v>2854143</v>
      </c>
      <c r="V306">
        <v>0</v>
      </c>
      <c r="W306">
        <v>0</v>
      </c>
      <c r="X306">
        <v>1284364</v>
      </c>
      <c r="Y306">
        <v>0</v>
      </c>
      <c r="Z306">
        <v>856243</v>
      </c>
      <c r="AA306">
        <v>0</v>
      </c>
      <c r="AB306">
        <v>281214</v>
      </c>
      <c r="AC306">
        <v>1011550</v>
      </c>
      <c r="AD306" t="s">
        <v>5929</v>
      </c>
      <c r="AE306" t="s">
        <v>5930</v>
      </c>
      <c r="AF306" t="s">
        <v>5940</v>
      </c>
      <c r="AG306" t="s">
        <v>5941</v>
      </c>
      <c r="AH306" t="s">
        <v>6502</v>
      </c>
      <c r="AI306" t="s">
        <v>6085</v>
      </c>
      <c r="AJ306" t="s">
        <v>6503</v>
      </c>
      <c r="AK306" t="s">
        <v>98</v>
      </c>
      <c r="AL306" t="s">
        <v>168</v>
      </c>
      <c r="AM306" t="s">
        <v>169</v>
      </c>
      <c r="AN306" t="s">
        <v>1311</v>
      </c>
      <c r="AO306" t="s">
        <v>1312</v>
      </c>
      <c r="AP306" t="s">
        <v>1313</v>
      </c>
      <c r="AQ306" t="s">
        <v>1314</v>
      </c>
      <c r="AR306" cm="1">
        <f t="array" ref="AR306">_xlfn._xlws.FILTER(RPD_Revisi[Jmlh],RPD_Revisi[MAK]=Form_Cetak_POK[[#This Row],[MAK]],0)-Form_Cetak_POK[[#This Row],[Jmlh]]</f>
        <v>0</v>
      </c>
    </row>
    <row r="307" spans="1:44" hidden="1" x14ac:dyDescent="0.3">
      <c r="A307" t="s">
        <v>26</v>
      </c>
      <c r="B307" t="s">
        <v>28</v>
      </c>
      <c r="C307" t="s">
        <v>29</v>
      </c>
      <c r="D307" t="s">
        <v>461</v>
      </c>
      <c r="E307" t="s">
        <v>417</v>
      </c>
      <c r="F307" t="s">
        <v>418</v>
      </c>
      <c r="G307" t="s">
        <v>481</v>
      </c>
      <c r="H307" t="s">
        <v>421</v>
      </c>
      <c r="I307" t="s">
        <v>423</v>
      </c>
      <c r="J307" t="s">
        <v>46</v>
      </c>
      <c r="K307" t="s">
        <v>585</v>
      </c>
      <c r="L307">
        <v>20</v>
      </c>
      <c r="M307">
        <v>1000000</v>
      </c>
      <c r="N307">
        <v>20000000</v>
      </c>
      <c r="O307">
        <v>0</v>
      </c>
      <c r="P307">
        <v>20000000</v>
      </c>
      <c r="R307">
        <v>0</v>
      </c>
      <c r="S307">
        <v>1141657</v>
      </c>
      <c r="T307">
        <v>0</v>
      </c>
      <c r="U307">
        <v>1902762</v>
      </c>
      <c r="V307">
        <v>0</v>
      </c>
      <c r="W307">
        <v>0</v>
      </c>
      <c r="X307">
        <v>856243</v>
      </c>
      <c r="Y307">
        <v>0</v>
      </c>
      <c r="Z307">
        <v>570829</v>
      </c>
      <c r="AA307">
        <v>12000000</v>
      </c>
      <c r="AB307">
        <v>2854143</v>
      </c>
      <c r="AC307">
        <v>674366</v>
      </c>
      <c r="AD307" t="s">
        <v>5929</v>
      </c>
      <c r="AE307" t="s">
        <v>5956</v>
      </c>
      <c r="AF307" t="s">
        <v>5957</v>
      </c>
      <c r="AG307" t="s">
        <v>5958</v>
      </c>
      <c r="AH307" t="s">
        <v>6504</v>
      </c>
      <c r="AI307" t="s">
        <v>6061</v>
      </c>
      <c r="AJ307" t="s">
        <v>6503</v>
      </c>
      <c r="AK307" t="s">
        <v>98</v>
      </c>
      <c r="AL307" t="s">
        <v>168</v>
      </c>
      <c r="AM307" t="s">
        <v>169</v>
      </c>
      <c r="AN307" t="s">
        <v>1311</v>
      </c>
      <c r="AO307" t="s">
        <v>1312</v>
      </c>
      <c r="AP307" t="s">
        <v>1331</v>
      </c>
      <c r="AQ307" t="s">
        <v>1314</v>
      </c>
      <c r="AR307" cm="1">
        <f t="array" ref="AR307">_xlfn._xlws.FILTER(RPD_Revisi[Jmlh],RPD_Revisi[MAK]=Form_Cetak_POK[[#This Row],[MAK]],0)-Form_Cetak_POK[[#This Row],[Jmlh]]</f>
        <v>0</v>
      </c>
    </row>
    <row r="308" spans="1:44" hidden="1" x14ac:dyDescent="0.3">
      <c r="A308" t="s">
        <v>26</v>
      </c>
      <c r="B308" t="s">
        <v>28</v>
      </c>
      <c r="C308" t="s">
        <v>29</v>
      </c>
      <c r="D308" t="s">
        <v>461</v>
      </c>
      <c r="E308" t="s">
        <v>417</v>
      </c>
      <c r="F308" t="s">
        <v>418</v>
      </c>
      <c r="G308" t="s">
        <v>481</v>
      </c>
      <c r="H308" t="s">
        <v>421</v>
      </c>
      <c r="I308" t="s">
        <v>424</v>
      </c>
      <c r="J308" t="s">
        <v>43</v>
      </c>
      <c r="K308" t="s">
        <v>487</v>
      </c>
      <c r="L308">
        <v>6</v>
      </c>
      <c r="M308">
        <v>1000000</v>
      </c>
      <c r="N308">
        <v>6000000</v>
      </c>
      <c r="O308">
        <v>0</v>
      </c>
      <c r="P308">
        <v>6000000</v>
      </c>
      <c r="R308">
        <v>0</v>
      </c>
      <c r="S308">
        <v>1284364</v>
      </c>
      <c r="T308">
        <v>0</v>
      </c>
      <c r="U308">
        <v>2140607</v>
      </c>
      <c r="V308">
        <v>0</v>
      </c>
      <c r="W308">
        <v>0</v>
      </c>
      <c r="X308">
        <v>963273</v>
      </c>
      <c r="Y308">
        <v>0</v>
      </c>
      <c r="Z308">
        <v>642182</v>
      </c>
      <c r="AA308">
        <v>0</v>
      </c>
      <c r="AB308">
        <v>210910</v>
      </c>
      <c r="AC308">
        <v>758664</v>
      </c>
      <c r="AD308" t="s">
        <v>5977</v>
      </c>
      <c r="AE308" t="s">
        <v>5978</v>
      </c>
      <c r="AF308" t="s">
        <v>5985</v>
      </c>
      <c r="AG308" t="s">
        <v>5986</v>
      </c>
      <c r="AH308" t="s">
        <v>6505</v>
      </c>
      <c r="AI308" t="s">
        <v>6075</v>
      </c>
      <c r="AJ308" t="s">
        <v>6506</v>
      </c>
      <c r="AK308" t="s">
        <v>98</v>
      </c>
      <c r="AL308" t="s">
        <v>168</v>
      </c>
      <c r="AM308" t="s">
        <v>169</v>
      </c>
      <c r="AN308" t="s">
        <v>1311</v>
      </c>
      <c r="AO308" t="s">
        <v>1312</v>
      </c>
      <c r="AP308" t="s">
        <v>1313</v>
      </c>
      <c r="AQ308" t="s">
        <v>1314</v>
      </c>
      <c r="AR308" cm="1">
        <f t="array" ref="AR308">_xlfn._xlws.FILTER(RPD_Revisi[Jmlh],RPD_Revisi[MAK]=Form_Cetak_POK[[#This Row],[MAK]],0)-Form_Cetak_POK[[#This Row],[Jmlh]]</f>
        <v>0</v>
      </c>
    </row>
    <row r="309" spans="1:44" hidden="1" x14ac:dyDescent="0.3">
      <c r="A309" t="s">
        <v>26</v>
      </c>
      <c r="B309" t="s">
        <v>28</v>
      </c>
      <c r="C309" t="s">
        <v>29</v>
      </c>
      <c r="D309" t="s">
        <v>461</v>
      </c>
      <c r="E309" t="s">
        <v>417</v>
      </c>
      <c r="F309" t="s">
        <v>418</v>
      </c>
      <c r="G309" t="s">
        <v>481</v>
      </c>
      <c r="H309" t="s">
        <v>425</v>
      </c>
      <c r="I309" t="s">
        <v>426</v>
      </c>
      <c r="J309" t="s">
        <v>43</v>
      </c>
      <c r="K309" t="s">
        <v>584</v>
      </c>
      <c r="L309">
        <v>8</v>
      </c>
      <c r="M309">
        <v>1000000</v>
      </c>
      <c r="N309">
        <v>8000000</v>
      </c>
      <c r="O309">
        <v>0</v>
      </c>
      <c r="P309">
        <v>8000000</v>
      </c>
      <c r="R309">
        <v>0</v>
      </c>
      <c r="S309">
        <v>0</v>
      </c>
      <c r="T309">
        <v>0</v>
      </c>
      <c r="U309">
        <v>0</v>
      </c>
      <c r="V309">
        <v>1197762</v>
      </c>
      <c r="W309">
        <v>1197762</v>
      </c>
      <c r="X309">
        <v>1197762</v>
      </c>
      <c r="Y309">
        <v>1197762</v>
      </c>
      <c r="Z309">
        <v>1197762</v>
      </c>
      <c r="AA309">
        <v>1197762</v>
      </c>
      <c r="AB309">
        <v>813428</v>
      </c>
      <c r="AC309">
        <v>0</v>
      </c>
      <c r="AD309" t="s">
        <v>5996</v>
      </c>
      <c r="AE309" t="s">
        <v>5997</v>
      </c>
      <c r="AF309" t="s">
        <v>6007</v>
      </c>
      <c r="AG309" t="s">
        <v>6008</v>
      </c>
      <c r="AH309" t="s">
        <v>6507</v>
      </c>
      <c r="AI309" t="s">
        <v>6085</v>
      </c>
      <c r="AJ309" t="s">
        <v>6508</v>
      </c>
      <c r="AK309" t="s">
        <v>98</v>
      </c>
      <c r="AL309" t="s">
        <v>168</v>
      </c>
      <c r="AM309" t="s">
        <v>169</v>
      </c>
      <c r="AN309" t="s">
        <v>1311</v>
      </c>
      <c r="AO309" t="s">
        <v>1312</v>
      </c>
      <c r="AP309" t="s">
        <v>1313</v>
      </c>
      <c r="AQ309" t="s">
        <v>1314</v>
      </c>
      <c r="AR309" cm="1">
        <f t="array" ref="AR309">_xlfn._xlws.FILTER(RPD_Revisi[Jmlh],RPD_Revisi[MAK]=Form_Cetak_POK[[#This Row],[MAK]],0)-Form_Cetak_POK[[#This Row],[Jmlh]]</f>
        <v>0</v>
      </c>
    </row>
    <row r="310" spans="1:44" hidden="1" x14ac:dyDescent="0.3">
      <c r="A310" t="s">
        <v>26</v>
      </c>
      <c r="B310" t="s">
        <v>28</v>
      </c>
      <c r="C310" t="s">
        <v>29</v>
      </c>
      <c r="D310" t="s">
        <v>461</v>
      </c>
      <c r="E310" t="s">
        <v>118</v>
      </c>
      <c r="F310" t="s">
        <v>130</v>
      </c>
      <c r="G310" t="s">
        <v>472</v>
      </c>
      <c r="H310" t="s">
        <v>252</v>
      </c>
      <c r="I310" t="s">
        <v>296</v>
      </c>
      <c r="J310" t="s">
        <v>265</v>
      </c>
      <c r="K310" t="s">
        <v>983</v>
      </c>
      <c r="L310">
        <v>413</v>
      </c>
      <c r="M310">
        <v>250000</v>
      </c>
      <c r="N310">
        <v>103250000</v>
      </c>
      <c r="O310">
        <v>0</v>
      </c>
      <c r="P310">
        <v>103250000</v>
      </c>
      <c r="R310">
        <v>5929821</v>
      </c>
      <c r="S310">
        <v>7112715</v>
      </c>
      <c r="T310">
        <v>7112715</v>
      </c>
      <c r="U310">
        <v>7112715</v>
      </c>
      <c r="V310">
        <v>7112715</v>
      </c>
      <c r="W310">
        <v>7115991</v>
      </c>
      <c r="X310">
        <v>7115991</v>
      </c>
      <c r="Y310">
        <v>7112967</v>
      </c>
      <c r="Z310">
        <v>7117898</v>
      </c>
      <c r="AA310">
        <v>7112715</v>
      </c>
      <c r="AB310">
        <v>24473130</v>
      </c>
      <c r="AC310">
        <v>8820627</v>
      </c>
      <c r="AD310" t="s">
        <v>3882</v>
      </c>
      <c r="AE310" t="s">
        <v>3914</v>
      </c>
      <c r="AF310" t="s">
        <v>3915</v>
      </c>
      <c r="AG310" t="s">
        <v>3916</v>
      </c>
      <c r="AH310" t="s">
        <v>6509</v>
      </c>
      <c r="AI310" t="s">
        <v>6061</v>
      </c>
      <c r="AJ310" t="s">
        <v>6458</v>
      </c>
      <c r="AK310" t="s">
        <v>98</v>
      </c>
      <c r="AL310" t="s">
        <v>127</v>
      </c>
      <c r="AM310" t="s">
        <v>128</v>
      </c>
      <c r="AN310" t="s">
        <v>1311</v>
      </c>
      <c r="AO310" t="s">
        <v>3409</v>
      </c>
      <c r="AP310" t="s">
        <v>3433</v>
      </c>
      <c r="AQ310" t="s">
        <v>1486</v>
      </c>
      <c r="AR310" cm="1">
        <f t="array" ref="AR310">_xlfn._xlws.FILTER(RPD_Revisi[Jmlh],RPD_Revisi[MAK]=Form_Cetak_POK[[#This Row],[MAK]],0)-Form_Cetak_POK[[#This Row],[Jmlh]]</f>
        <v>0</v>
      </c>
    </row>
    <row r="311" spans="1:44" hidden="1" x14ac:dyDescent="0.3">
      <c r="A311" t="s">
        <v>26</v>
      </c>
      <c r="B311" t="s">
        <v>28</v>
      </c>
      <c r="C311" t="s">
        <v>29</v>
      </c>
      <c r="D311" t="s">
        <v>460</v>
      </c>
      <c r="E311" t="s">
        <v>93</v>
      </c>
      <c r="F311" t="s">
        <v>94</v>
      </c>
      <c r="G311" t="s">
        <v>464</v>
      </c>
      <c r="H311" t="s">
        <v>96</v>
      </c>
      <c r="I311" t="s">
        <v>97</v>
      </c>
      <c r="J311" t="s">
        <v>48</v>
      </c>
      <c r="K311" t="s">
        <v>586</v>
      </c>
      <c r="L311">
        <v>13</v>
      </c>
      <c r="M311">
        <v>5188000</v>
      </c>
      <c r="N311">
        <v>67448000</v>
      </c>
      <c r="O311">
        <v>0</v>
      </c>
      <c r="P311">
        <v>67448000</v>
      </c>
      <c r="R311">
        <v>0</v>
      </c>
      <c r="S311">
        <v>4525195</v>
      </c>
      <c r="T311">
        <v>4525195</v>
      </c>
      <c r="U311">
        <v>4525195</v>
      </c>
      <c r="V311">
        <v>4525195</v>
      </c>
      <c r="W311">
        <v>4525195</v>
      </c>
      <c r="X311">
        <v>4525195</v>
      </c>
      <c r="Y311">
        <v>4525195</v>
      </c>
      <c r="Z311">
        <v>4525195</v>
      </c>
      <c r="AA311">
        <v>4525195</v>
      </c>
      <c r="AB311">
        <v>4561692</v>
      </c>
      <c r="AC311">
        <v>22159553</v>
      </c>
      <c r="AD311" t="s">
        <v>1830</v>
      </c>
      <c r="AE311" t="s">
        <v>1848</v>
      </c>
      <c r="AF311" t="s">
        <v>1849</v>
      </c>
      <c r="AG311" t="s">
        <v>1850</v>
      </c>
      <c r="AH311" t="s">
        <v>6510</v>
      </c>
      <c r="AI311" t="s">
        <v>6061</v>
      </c>
      <c r="AJ311" t="s">
        <v>6413</v>
      </c>
      <c r="AK311" t="s">
        <v>98</v>
      </c>
      <c r="AL311" t="s">
        <v>99</v>
      </c>
      <c r="AM311" t="s">
        <v>100</v>
      </c>
      <c r="AN311" t="s">
        <v>1311</v>
      </c>
      <c r="AO311" t="s">
        <v>1312</v>
      </c>
      <c r="AP311" t="s">
        <v>1336</v>
      </c>
      <c r="AQ311" t="s">
        <v>1314</v>
      </c>
      <c r="AR311" cm="1">
        <f t="array" ref="AR311">_xlfn._xlws.FILTER(RPD_Revisi[Jmlh],RPD_Revisi[MAK]=Form_Cetak_POK[[#This Row],[MAK]],0)-Form_Cetak_POK[[#This Row],[Jmlh]]</f>
        <v>0</v>
      </c>
    </row>
    <row r="312" spans="1:44" hidden="1" x14ac:dyDescent="0.3">
      <c r="A312" t="s">
        <v>26</v>
      </c>
      <c r="B312" t="s">
        <v>28</v>
      </c>
      <c r="C312" t="s">
        <v>29</v>
      </c>
      <c r="D312" t="s">
        <v>460</v>
      </c>
      <c r="E312" t="s">
        <v>93</v>
      </c>
      <c r="F312" t="s">
        <v>94</v>
      </c>
      <c r="G312" t="s">
        <v>464</v>
      </c>
      <c r="H312" t="s">
        <v>96</v>
      </c>
      <c r="I312" t="s">
        <v>101</v>
      </c>
      <c r="J312" t="s">
        <v>48</v>
      </c>
      <c r="K312" t="s">
        <v>587</v>
      </c>
      <c r="L312">
        <v>11</v>
      </c>
      <c r="M312">
        <v>2911000</v>
      </c>
      <c r="N312">
        <v>32019000</v>
      </c>
      <c r="O312">
        <v>0</v>
      </c>
      <c r="P312">
        <v>32019000</v>
      </c>
      <c r="R312">
        <v>0</v>
      </c>
      <c r="S312">
        <v>2132397</v>
      </c>
      <c r="T312">
        <v>2132397</v>
      </c>
      <c r="U312">
        <v>2132397</v>
      </c>
      <c r="V312">
        <v>2132397</v>
      </c>
      <c r="W312">
        <v>2132397</v>
      </c>
      <c r="X312">
        <v>2132397</v>
      </c>
      <c r="Y312">
        <v>2132397</v>
      </c>
      <c r="Z312">
        <v>2132397</v>
      </c>
      <c r="AA312">
        <v>2132397</v>
      </c>
      <c r="AB312">
        <v>2149597</v>
      </c>
      <c r="AC312">
        <v>10677830</v>
      </c>
      <c r="AD312" t="s">
        <v>1852</v>
      </c>
      <c r="AE312" t="s">
        <v>1870</v>
      </c>
      <c r="AF312" t="s">
        <v>1871</v>
      </c>
      <c r="AG312" t="s">
        <v>1872</v>
      </c>
      <c r="AH312" t="s">
        <v>6511</v>
      </c>
      <c r="AI312" t="s">
        <v>6061</v>
      </c>
      <c r="AJ312" t="s">
        <v>6417</v>
      </c>
      <c r="AK312" t="s">
        <v>98</v>
      </c>
      <c r="AL312" t="s">
        <v>99</v>
      </c>
      <c r="AM312" t="s">
        <v>100</v>
      </c>
      <c r="AN312" t="s">
        <v>1311</v>
      </c>
      <c r="AO312" t="s">
        <v>1312</v>
      </c>
      <c r="AP312" t="s">
        <v>1336</v>
      </c>
      <c r="AQ312" t="s">
        <v>1314</v>
      </c>
      <c r="AR312" cm="1">
        <f t="array" ref="AR312">_xlfn._xlws.FILTER(RPD_Revisi[Jmlh],RPD_Revisi[MAK]=Form_Cetak_POK[[#This Row],[MAK]],0)-Form_Cetak_POK[[#This Row],[Jmlh]]</f>
        <v>0</v>
      </c>
    </row>
    <row r="313" spans="1:44" hidden="1" x14ac:dyDescent="0.3">
      <c r="A313" t="s">
        <v>26</v>
      </c>
      <c r="B313" t="s">
        <v>28</v>
      </c>
      <c r="C313" t="s">
        <v>29</v>
      </c>
      <c r="D313" t="s">
        <v>460</v>
      </c>
      <c r="E313" t="s">
        <v>93</v>
      </c>
      <c r="F313" t="s">
        <v>94</v>
      </c>
      <c r="G313" t="s">
        <v>464</v>
      </c>
      <c r="H313" t="s">
        <v>102</v>
      </c>
      <c r="I313" t="s">
        <v>103</v>
      </c>
      <c r="J313" t="s">
        <v>48</v>
      </c>
      <c r="K313" t="s">
        <v>589</v>
      </c>
      <c r="L313">
        <v>6</v>
      </c>
      <c r="M313">
        <v>4000000</v>
      </c>
      <c r="N313">
        <v>24000000</v>
      </c>
      <c r="O313">
        <v>0</v>
      </c>
      <c r="P313">
        <v>24000000</v>
      </c>
      <c r="R313">
        <v>0</v>
      </c>
      <c r="S313">
        <v>1617557</v>
      </c>
      <c r="T313">
        <v>1619565</v>
      </c>
      <c r="U313">
        <v>1619565</v>
      </c>
      <c r="V313">
        <v>1619565</v>
      </c>
      <c r="W313">
        <v>1619565</v>
      </c>
      <c r="X313">
        <v>1619565</v>
      </c>
      <c r="Y313">
        <v>1619565</v>
      </c>
      <c r="Z313">
        <v>1619565</v>
      </c>
      <c r="AA313">
        <v>1619565</v>
      </c>
      <c r="AB313">
        <v>1636427</v>
      </c>
      <c r="AC313">
        <v>7789496</v>
      </c>
      <c r="AD313" t="s">
        <v>1874</v>
      </c>
      <c r="AE313" t="s">
        <v>1888</v>
      </c>
      <c r="AF313" t="s">
        <v>1889</v>
      </c>
      <c r="AG313" t="s">
        <v>1890</v>
      </c>
      <c r="AH313" t="s">
        <v>6512</v>
      </c>
      <c r="AI313" t="s">
        <v>6061</v>
      </c>
      <c r="AJ313" t="s">
        <v>6421</v>
      </c>
      <c r="AK313" t="s">
        <v>98</v>
      </c>
      <c r="AL313" t="s">
        <v>99</v>
      </c>
      <c r="AM313" t="s">
        <v>104</v>
      </c>
      <c r="AN313" t="s">
        <v>1311</v>
      </c>
      <c r="AO313" t="s">
        <v>1312</v>
      </c>
      <c r="AP313" t="s">
        <v>1336</v>
      </c>
      <c r="AQ313" t="s">
        <v>1314</v>
      </c>
      <c r="AR313" cm="1">
        <f t="array" ref="AR313">_xlfn._xlws.FILTER(RPD_Revisi[Jmlh],RPD_Revisi[MAK]=Form_Cetak_POK[[#This Row],[MAK]],0)-Form_Cetak_POK[[#This Row],[Jmlh]]</f>
        <v>0</v>
      </c>
    </row>
    <row r="314" spans="1:44" hidden="1" x14ac:dyDescent="0.3">
      <c r="A314" t="s">
        <v>26</v>
      </c>
      <c r="B314" t="s">
        <v>28</v>
      </c>
      <c r="C314" t="s">
        <v>29</v>
      </c>
      <c r="D314" t="s">
        <v>460</v>
      </c>
      <c r="E314" t="s">
        <v>93</v>
      </c>
      <c r="F314" t="s">
        <v>94</v>
      </c>
      <c r="G314" t="s">
        <v>464</v>
      </c>
      <c r="H314" t="s">
        <v>102</v>
      </c>
      <c r="I314" t="s">
        <v>105</v>
      </c>
      <c r="J314" t="s">
        <v>48</v>
      </c>
      <c r="K314" t="s">
        <v>591</v>
      </c>
      <c r="L314">
        <v>12</v>
      </c>
      <c r="M314">
        <v>5521000</v>
      </c>
      <c r="N314">
        <v>66252000</v>
      </c>
      <c r="O314">
        <v>0</v>
      </c>
      <c r="P314">
        <v>66252000</v>
      </c>
      <c r="R314">
        <v>0</v>
      </c>
      <c r="S314">
        <v>4465266</v>
      </c>
      <c r="T314">
        <v>4470809</v>
      </c>
      <c r="U314">
        <v>4470809</v>
      </c>
      <c r="V314">
        <v>4470809</v>
      </c>
      <c r="W314">
        <v>4470809</v>
      </c>
      <c r="X314">
        <v>4470809</v>
      </c>
      <c r="Y314">
        <v>4470809</v>
      </c>
      <c r="Z314">
        <v>4470809</v>
      </c>
      <c r="AA314">
        <v>4470809</v>
      </c>
      <c r="AB314">
        <v>4517356</v>
      </c>
      <c r="AC314">
        <v>21502906</v>
      </c>
      <c r="AD314" t="s">
        <v>1892</v>
      </c>
      <c r="AE314" t="s">
        <v>1910</v>
      </c>
      <c r="AF314" t="s">
        <v>1911</v>
      </c>
      <c r="AG314" t="s">
        <v>1912</v>
      </c>
      <c r="AH314" t="s">
        <v>6513</v>
      </c>
      <c r="AI314" t="s">
        <v>6061</v>
      </c>
      <c r="AJ314" t="s">
        <v>6423</v>
      </c>
      <c r="AK314" t="s">
        <v>98</v>
      </c>
      <c r="AL314" t="s">
        <v>99</v>
      </c>
      <c r="AM314" t="s">
        <v>104</v>
      </c>
      <c r="AN314" t="s">
        <v>1311</v>
      </c>
      <c r="AO314" t="s">
        <v>1312</v>
      </c>
      <c r="AP314" t="s">
        <v>1336</v>
      </c>
      <c r="AQ314" t="s">
        <v>1314</v>
      </c>
      <c r="AR314" cm="1">
        <f t="array" ref="AR314">_xlfn._xlws.FILTER(RPD_Revisi[Jmlh],RPD_Revisi[MAK]=Form_Cetak_POK[[#This Row],[MAK]],0)-Form_Cetak_POK[[#This Row],[Jmlh]]</f>
        <v>0</v>
      </c>
    </row>
    <row r="315" spans="1:44" hidden="1" x14ac:dyDescent="0.3">
      <c r="A315" t="s">
        <v>26</v>
      </c>
      <c r="B315" t="s">
        <v>28</v>
      </c>
      <c r="C315" t="s">
        <v>29</v>
      </c>
      <c r="D315" t="s">
        <v>460</v>
      </c>
      <c r="E315" t="s">
        <v>93</v>
      </c>
      <c r="F315" t="s">
        <v>94</v>
      </c>
      <c r="G315" t="s">
        <v>464</v>
      </c>
      <c r="H315" t="s">
        <v>106</v>
      </c>
      <c r="I315" t="s">
        <v>107</v>
      </c>
      <c r="J315" t="s">
        <v>46</v>
      </c>
      <c r="K315" t="s">
        <v>585</v>
      </c>
      <c r="L315">
        <v>28</v>
      </c>
      <c r="M315">
        <v>900000</v>
      </c>
      <c r="N315">
        <v>25200000</v>
      </c>
      <c r="O315">
        <v>0</v>
      </c>
      <c r="P315">
        <v>25200000</v>
      </c>
      <c r="R315">
        <v>0</v>
      </c>
      <c r="S315">
        <v>2710191</v>
      </c>
      <c r="T315">
        <v>2710191</v>
      </c>
      <c r="U315">
        <v>2710191</v>
      </c>
      <c r="V315">
        <v>2710191</v>
      </c>
      <c r="W315">
        <v>2710191</v>
      </c>
      <c r="X315">
        <v>2710191</v>
      </c>
      <c r="Y315">
        <v>2710191</v>
      </c>
      <c r="Z315">
        <v>2710191</v>
      </c>
      <c r="AA315">
        <v>2710191</v>
      </c>
      <c r="AB315">
        <v>808281</v>
      </c>
      <c r="AC315">
        <v>0</v>
      </c>
      <c r="AD315" t="s">
        <v>1914</v>
      </c>
      <c r="AE315" t="s">
        <v>1931</v>
      </c>
      <c r="AF315" t="s">
        <v>1932</v>
      </c>
      <c r="AG315" t="s">
        <v>1933</v>
      </c>
      <c r="AH315" t="s">
        <v>6514</v>
      </c>
      <c r="AI315" t="s">
        <v>6061</v>
      </c>
      <c r="AJ315" t="s">
        <v>6426</v>
      </c>
      <c r="AK315" t="s">
        <v>98</v>
      </c>
      <c r="AL315" t="s">
        <v>108</v>
      </c>
      <c r="AM315" t="s">
        <v>109</v>
      </c>
      <c r="AN315" t="s">
        <v>1311</v>
      </c>
      <c r="AO315" t="s">
        <v>1312</v>
      </c>
      <c r="AP315" t="s">
        <v>1331</v>
      </c>
      <c r="AQ315" t="s">
        <v>1314</v>
      </c>
      <c r="AR315" cm="1">
        <f t="array" ref="AR315">_xlfn._xlws.FILTER(RPD_Revisi[Jmlh],RPD_Revisi[MAK]=Form_Cetak_POK[[#This Row],[MAK]],0)-Form_Cetak_POK[[#This Row],[Jmlh]]</f>
        <v>0</v>
      </c>
    </row>
    <row r="316" spans="1:44" hidden="1" x14ac:dyDescent="0.3">
      <c r="A316" t="s">
        <v>26</v>
      </c>
      <c r="B316" t="s">
        <v>28</v>
      </c>
      <c r="C316" t="s">
        <v>29</v>
      </c>
      <c r="D316" t="s">
        <v>460</v>
      </c>
      <c r="E316" t="s">
        <v>93</v>
      </c>
      <c r="F316" t="s">
        <v>94</v>
      </c>
      <c r="G316" t="s">
        <v>464</v>
      </c>
      <c r="H316" t="s">
        <v>106</v>
      </c>
      <c r="I316" t="s">
        <v>107</v>
      </c>
      <c r="J316" t="s">
        <v>48</v>
      </c>
      <c r="K316" t="s">
        <v>593</v>
      </c>
      <c r="L316">
        <v>52</v>
      </c>
      <c r="M316">
        <v>5848000</v>
      </c>
      <c r="N316">
        <v>304120000</v>
      </c>
      <c r="O316">
        <v>0</v>
      </c>
      <c r="P316">
        <v>304120000</v>
      </c>
      <c r="R316">
        <v>0</v>
      </c>
      <c r="S316">
        <v>32707273</v>
      </c>
      <c r="T316">
        <v>32707273</v>
      </c>
      <c r="U316">
        <v>32707273</v>
      </c>
      <c r="V316">
        <v>32707273</v>
      </c>
      <c r="W316">
        <v>32707273</v>
      </c>
      <c r="X316">
        <v>32707273</v>
      </c>
      <c r="Y316">
        <v>32707273</v>
      </c>
      <c r="Z316">
        <v>32707273</v>
      </c>
      <c r="AA316">
        <v>32707273</v>
      </c>
      <c r="AB316">
        <v>9754543</v>
      </c>
      <c r="AC316">
        <v>0</v>
      </c>
      <c r="AD316" t="s">
        <v>1914</v>
      </c>
      <c r="AE316" t="s">
        <v>1935</v>
      </c>
      <c r="AF316" t="s">
        <v>1936</v>
      </c>
      <c r="AG316" t="s">
        <v>1937</v>
      </c>
      <c r="AH316" t="s">
        <v>6515</v>
      </c>
      <c r="AI316" t="s">
        <v>6061</v>
      </c>
      <c r="AJ316" t="s">
        <v>6426</v>
      </c>
      <c r="AK316" t="s">
        <v>98</v>
      </c>
      <c r="AL316" t="s">
        <v>108</v>
      </c>
      <c r="AM316" t="s">
        <v>109</v>
      </c>
      <c r="AN316" t="s">
        <v>1311</v>
      </c>
      <c r="AO316" t="s">
        <v>1312</v>
      </c>
      <c r="AP316" t="s">
        <v>1336</v>
      </c>
      <c r="AQ316" t="s">
        <v>1314</v>
      </c>
      <c r="AR316" cm="1">
        <f t="array" ref="AR316">_xlfn._xlws.FILTER(RPD_Revisi[Jmlh],RPD_Revisi[MAK]=Form_Cetak_POK[[#This Row],[MAK]],0)-Form_Cetak_POK[[#This Row],[Jmlh]]</f>
        <v>0</v>
      </c>
    </row>
    <row r="317" spans="1:44" hidden="1" x14ac:dyDescent="0.3">
      <c r="A317" t="s">
        <v>26</v>
      </c>
      <c r="B317" t="s">
        <v>28</v>
      </c>
      <c r="C317" t="s">
        <v>29</v>
      </c>
      <c r="D317" t="s">
        <v>460</v>
      </c>
      <c r="E317" t="s">
        <v>93</v>
      </c>
      <c r="F317" t="s">
        <v>94</v>
      </c>
      <c r="G317" t="s">
        <v>464</v>
      </c>
      <c r="H317" t="s">
        <v>106</v>
      </c>
      <c r="I317" t="s">
        <v>107</v>
      </c>
      <c r="J317" t="s">
        <v>73</v>
      </c>
      <c r="K317" t="s">
        <v>527</v>
      </c>
      <c r="L317">
        <v>10</v>
      </c>
      <c r="M317">
        <v>150000</v>
      </c>
      <c r="N317">
        <v>1500000</v>
      </c>
      <c r="O317">
        <v>0</v>
      </c>
      <c r="P317">
        <v>1500000</v>
      </c>
      <c r="R317">
        <v>0</v>
      </c>
      <c r="S317">
        <v>161321</v>
      </c>
      <c r="T317">
        <v>161321</v>
      </c>
      <c r="U317">
        <v>161321</v>
      </c>
      <c r="V317">
        <v>161321</v>
      </c>
      <c r="W317">
        <v>161321</v>
      </c>
      <c r="X317">
        <v>161321</v>
      </c>
      <c r="Y317">
        <v>161321</v>
      </c>
      <c r="Z317">
        <v>161321</v>
      </c>
      <c r="AA317">
        <v>161321</v>
      </c>
      <c r="AB317">
        <v>48111</v>
      </c>
      <c r="AC317">
        <v>0</v>
      </c>
      <c r="AD317" t="s">
        <v>1914</v>
      </c>
      <c r="AE317" t="s">
        <v>1939</v>
      </c>
      <c r="AF317" t="s">
        <v>1940</v>
      </c>
      <c r="AG317" t="s">
        <v>1941</v>
      </c>
      <c r="AH317" t="s">
        <v>6516</v>
      </c>
      <c r="AI317" t="s">
        <v>6061</v>
      </c>
      <c r="AJ317" t="s">
        <v>6426</v>
      </c>
      <c r="AK317" t="s">
        <v>98</v>
      </c>
      <c r="AL317" t="s">
        <v>108</v>
      </c>
      <c r="AM317" t="s">
        <v>109</v>
      </c>
      <c r="AN317" t="s">
        <v>1311</v>
      </c>
      <c r="AO317" t="s">
        <v>1312</v>
      </c>
      <c r="AP317" t="s">
        <v>1336</v>
      </c>
      <c r="AQ317" t="s">
        <v>1314</v>
      </c>
      <c r="AR317" cm="1">
        <f t="array" ref="AR317">_xlfn._xlws.FILTER(RPD_Revisi[Jmlh],RPD_Revisi[MAK]=Form_Cetak_POK[[#This Row],[MAK]],0)-Form_Cetak_POK[[#This Row],[Jmlh]]</f>
        <v>0</v>
      </c>
    </row>
    <row r="318" spans="1:44" hidden="1" x14ac:dyDescent="0.3">
      <c r="A318" t="s">
        <v>26</v>
      </c>
      <c r="B318" t="s">
        <v>28</v>
      </c>
      <c r="C318" t="s">
        <v>29</v>
      </c>
      <c r="D318" t="s">
        <v>460</v>
      </c>
      <c r="E318" t="s">
        <v>93</v>
      </c>
      <c r="F318" t="s">
        <v>94</v>
      </c>
      <c r="G318" t="s">
        <v>464</v>
      </c>
      <c r="H318" t="s">
        <v>106</v>
      </c>
      <c r="I318" t="s">
        <v>110</v>
      </c>
      <c r="J318" t="s">
        <v>46</v>
      </c>
      <c r="K318" t="s">
        <v>585</v>
      </c>
      <c r="L318">
        <v>8</v>
      </c>
      <c r="M318">
        <v>900000</v>
      </c>
      <c r="N318">
        <v>7200000</v>
      </c>
      <c r="O318">
        <v>0</v>
      </c>
      <c r="P318">
        <v>7200000</v>
      </c>
      <c r="R318">
        <v>0</v>
      </c>
      <c r="S318">
        <v>774340</v>
      </c>
      <c r="T318">
        <v>774340</v>
      </c>
      <c r="U318">
        <v>774340</v>
      </c>
      <c r="V318">
        <v>774340</v>
      </c>
      <c r="W318">
        <v>774340</v>
      </c>
      <c r="X318">
        <v>774340</v>
      </c>
      <c r="Y318">
        <v>774340</v>
      </c>
      <c r="Z318">
        <v>774340</v>
      </c>
      <c r="AA318">
        <v>774340</v>
      </c>
      <c r="AB318">
        <v>230940</v>
      </c>
      <c r="AC318">
        <v>0</v>
      </c>
      <c r="AD318" t="s">
        <v>1943</v>
      </c>
      <c r="AE318" t="s">
        <v>1957</v>
      </c>
      <c r="AF318" t="s">
        <v>1958</v>
      </c>
      <c r="AG318" t="s">
        <v>1959</v>
      </c>
      <c r="AH318" t="s">
        <v>6517</v>
      </c>
      <c r="AI318" t="s">
        <v>6061</v>
      </c>
      <c r="AJ318" t="s">
        <v>6429</v>
      </c>
      <c r="AK318" t="s">
        <v>98</v>
      </c>
      <c r="AL318" t="s">
        <v>108</v>
      </c>
      <c r="AM318" t="s">
        <v>109</v>
      </c>
      <c r="AN318" t="s">
        <v>1311</v>
      </c>
      <c r="AO318" t="s">
        <v>1312</v>
      </c>
      <c r="AP318" t="s">
        <v>1331</v>
      </c>
      <c r="AQ318" t="s">
        <v>1314</v>
      </c>
      <c r="AR318" cm="1">
        <f t="array" ref="AR318">_xlfn._xlws.FILTER(RPD_Revisi[Jmlh],RPD_Revisi[MAK]=Form_Cetak_POK[[#This Row],[MAK]],0)-Form_Cetak_POK[[#This Row],[Jmlh]]</f>
        <v>0</v>
      </c>
    </row>
    <row r="319" spans="1:44" hidden="1" x14ac:dyDescent="0.3">
      <c r="A319" t="s">
        <v>26</v>
      </c>
      <c r="B319" t="s">
        <v>28</v>
      </c>
      <c r="C319" t="s">
        <v>29</v>
      </c>
      <c r="D319" t="s">
        <v>460</v>
      </c>
      <c r="E319" t="s">
        <v>93</v>
      </c>
      <c r="F319" t="s">
        <v>94</v>
      </c>
      <c r="G319" t="s">
        <v>464</v>
      </c>
      <c r="H319" t="s">
        <v>106</v>
      </c>
      <c r="I319" t="s">
        <v>110</v>
      </c>
      <c r="J319" t="s">
        <v>48</v>
      </c>
      <c r="K319" t="s">
        <v>594</v>
      </c>
      <c r="L319">
        <v>20</v>
      </c>
      <c r="M319">
        <v>2035000</v>
      </c>
      <c r="N319">
        <v>40691000</v>
      </c>
      <c r="O319">
        <v>0</v>
      </c>
      <c r="P319">
        <v>40691000</v>
      </c>
      <c r="R319">
        <v>0</v>
      </c>
      <c r="S319">
        <v>4376206</v>
      </c>
      <c r="T319">
        <v>4376206</v>
      </c>
      <c r="U319">
        <v>4376206</v>
      </c>
      <c r="V319">
        <v>4376206</v>
      </c>
      <c r="W319">
        <v>4376206</v>
      </c>
      <c r="X319">
        <v>4376206</v>
      </c>
      <c r="Y319">
        <v>4376206</v>
      </c>
      <c r="Z319">
        <v>4376206</v>
      </c>
      <c r="AA319">
        <v>4376206</v>
      </c>
      <c r="AB319">
        <v>1305146</v>
      </c>
      <c r="AC319">
        <v>0</v>
      </c>
      <c r="AD319" t="s">
        <v>1943</v>
      </c>
      <c r="AE319" t="s">
        <v>1961</v>
      </c>
      <c r="AF319" t="s">
        <v>1962</v>
      </c>
      <c r="AG319" t="s">
        <v>1963</v>
      </c>
      <c r="AH319" t="s">
        <v>6518</v>
      </c>
      <c r="AI319" t="s">
        <v>6061</v>
      </c>
      <c r="AJ319" t="s">
        <v>6429</v>
      </c>
      <c r="AK319" t="s">
        <v>98</v>
      </c>
      <c r="AL319" t="s">
        <v>108</v>
      </c>
      <c r="AM319" t="s">
        <v>109</v>
      </c>
      <c r="AN319" t="s">
        <v>1311</v>
      </c>
      <c r="AO319" t="s">
        <v>1312</v>
      </c>
      <c r="AP319" t="s">
        <v>1336</v>
      </c>
      <c r="AQ319" t="s">
        <v>1314</v>
      </c>
      <c r="AR319" cm="1">
        <f t="array" ref="AR319">_xlfn._xlws.FILTER(RPD_Revisi[Jmlh],RPD_Revisi[MAK]=Form_Cetak_POK[[#This Row],[MAK]],0)-Form_Cetak_POK[[#This Row],[Jmlh]]</f>
        <v>0</v>
      </c>
    </row>
    <row r="320" spans="1:44" hidden="1" x14ac:dyDescent="0.3">
      <c r="A320" t="s">
        <v>26</v>
      </c>
      <c r="B320" t="s">
        <v>28</v>
      </c>
      <c r="C320" t="s">
        <v>29</v>
      </c>
      <c r="D320" t="s">
        <v>460</v>
      </c>
      <c r="E320" t="s">
        <v>93</v>
      </c>
      <c r="F320" t="s">
        <v>94</v>
      </c>
      <c r="G320" t="s">
        <v>464</v>
      </c>
      <c r="H320" t="s">
        <v>111</v>
      </c>
      <c r="I320" t="s">
        <v>112</v>
      </c>
      <c r="J320" t="s">
        <v>48</v>
      </c>
      <c r="K320" t="s">
        <v>595</v>
      </c>
      <c r="L320">
        <v>12</v>
      </c>
      <c r="M320">
        <v>5500000</v>
      </c>
      <c r="N320">
        <v>66000000</v>
      </c>
      <c r="O320">
        <v>0</v>
      </c>
      <c r="P320">
        <v>66000000</v>
      </c>
      <c r="R320">
        <v>149274</v>
      </c>
      <c r="S320">
        <v>5695269</v>
      </c>
      <c r="T320">
        <v>5695269</v>
      </c>
      <c r="U320">
        <v>5695269</v>
      </c>
      <c r="V320">
        <v>5695269</v>
      </c>
      <c r="W320">
        <v>5695269</v>
      </c>
      <c r="X320">
        <v>5695269</v>
      </c>
      <c r="Y320">
        <v>5695269</v>
      </c>
      <c r="Z320">
        <v>5695269</v>
      </c>
      <c r="AA320">
        <v>5695269</v>
      </c>
      <c r="AB320">
        <v>7012069</v>
      </c>
      <c r="AC320">
        <v>7581236</v>
      </c>
      <c r="AD320" t="s">
        <v>1965</v>
      </c>
      <c r="AE320" t="s">
        <v>1979</v>
      </c>
      <c r="AF320" t="s">
        <v>1980</v>
      </c>
      <c r="AG320" t="s">
        <v>1981</v>
      </c>
      <c r="AH320" t="s">
        <v>6519</v>
      </c>
      <c r="AI320" t="s">
        <v>6061</v>
      </c>
      <c r="AJ320" t="s">
        <v>6431</v>
      </c>
      <c r="AK320" t="s">
        <v>98</v>
      </c>
      <c r="AL320" t="s">
        <v>108</v>
      </c>
      <c r="AM320" t="s">
        <v>113</v>
      </c>
      <c r="AN320" t="s">
        <v>1311</v>
      </c>
      <c r="AO320" t="s">
        <v>1312</v>
      </c>
      <c r="AP320" t="s">
        <v>1336</v>
      </c>
      <c r="AQ320" t="s">
        <v>1314</v>
      </c>
      <c r="AR320" cm="1">
        <f t="array" ref="AR320">_xlfn._xlws.FILTER(RPD_Revisi[Jmlh],RPD_Revisi[MAK]=Form_Cetak_POK[[#This Row],[MAK]],0)-Form_Cetak_POK[[#This Row],[Jmlh]]</f>
        <v>0</v>
      </c>
    </row>
    <row r="321" spans="1:44" hidden="1" x14ac:dyDescent="0.3">
      <c r="A321" t="s">
        <v>26</v>
      </c>
      <c r="B321" t="s">
        <v>28</v>
      </c>
      <c r="C321" t="s">
        <v>29</v>
      </c>
      <c r="D321" t="s">
        <v>460</v>
      </c>
      <c r="E321" t="s">
        <v>93</v>
      </c>
      <c r="F321" t="s">
        <v>94</v>
      </c>
      <c r="G321" t="s">
        <v>464</v>
      </c>
      <c r="H321" t="s">
        <v>111</v>
      </c>
      <c r="I321" t="s">
        <v>114</v>
      </c>
      <c r="J321" t="s">
        <v>48</v>
      </c>
      <c r="K321" t="s">
        <v>597</v>
      </c>
      <c r="L321">
        <v>26</v>
      </c>
      <c r="M321">
        <v>2660000</v>
      </c>
      <c r="N321">
        <v>69170000</v>
      </c>
      <c r="O321">
        <v>0</v>
      </c>
      <c r="P321">
        <v>69170000</v>
      </c>
      <c r="R321">
        <v>156443</v>
      </c>
      <c r="S321">
        <v>5968813</v>
      </c>
      <c r="T321">
        <v>5968813</v>
      </c>
      <c r="U321">
        <v>5968813</v>
      </c>
      <c r="V321">
        <v>5968813</v>
      </c>
      <c r="W321">
        <v>5968813</v>
      </c>
      <c r="X321">
        <v>5968813</v>
      </c>
      <c r="Y321">
        <v>5968813</v>
      </c>
      <c r="Z321">
        <v>5968813</v>
      </c>
      <c r="AA321">
        <v>5968813</v>
      </c>
      <c r="AB321">
        <v>7348860</v>
      </c>
      <c r="AC321">
        <v>7945380</v>
      </c>
      <c r="AD321" t="s">
        <v>1983</v>
      </c>
      <c r="AE321" t="s">
        <v>2004</v>
      </c>
      <c r="AF321" t="s">
        <v>2005</v>
      </c>
      <c r="AG321" t="s">
        <v>2006</v>
      </c>
      <c r="AH321" t="s">
        <v>6520</v>
      </c>
      <c r="AI321" t="s">
        <v>6061</v>
      </c>
      <c r="AJ321" t="s">
        <v>6433</v>
      </c>
      <c r="AK321" t="s">
        <v>98</v>
      </c>
      <c r="AL321" t="s">
        <v>108</v>
      </c>
      <c r="AM321" t="s">
        <v>113</v>
      </c>
      <c r="AN321" t="s">
        <v>1311</v>
      </c>
      <c r="AO321" t="s">
        <v>1312</v>
      </c>
      <c r="AP321" t="s">
        <v>1336</v>
      </c>
      <c r="AQ321" t="s">
        <v>1314</v>
      </c>
      <c r="AR321" cm="1">
        <f t="array" ref="AR321">_xlfn._xlws.FILTER(RPD_Revisi[Jmlh],RPD_Revisi[MAK]=Form_Cetak_POK[[#This Row],[MAK]],0)-Form_Cetak_POK[[#This Row],[Jmlh]]</f>
        <v>0</v>
      </c>
    </row>
    <row r="322" spans="1:44" hidden="1" x14ac:dyDescent="0.3">
      <c r="A322" t="s">
        <v>26</v>
      </c>
      <c r="B322" t="s">
        <v>28</v>
      </c>
      <c r="C322" t="s">
        <v>29</v>
      </c>
      <c r="D322" t="s">
        <v>461</v>
      </c>
      <c r="E322" t="s">
        <v>118</v>
      </c>
      <c r="F322" t="s">
        <v>120</v>
      </c>
      <c r="G322" t="s">
        <v>465</v>
      </c>
      <c r="H322" t="s">
        <v>123</v>
      </c>
      <c r="I322" t="s">
        <v>124</v>
      </c>
      <c r="J322" t="s">
        <v>126</v>
      </c>
      <c r="K322" t="s">
        <v>598</v>
      </c>
      <c r="L322">
        <v>1</v>
      </c>
      <c r="M322">
        <v>260000000</v>
      </c>
      <c r="N322">
        <v>260000000</v>
      </c>
      <c r="O322">
        <v>0</v>
      </c>
      <c r="P322">
        <v>260000000</v>
      </c>
      <c r="R322">
        <v>0</v>
      </c>
      <c r="S322">
        <v>0</v>
      </c>
      <c r="T322">
        <v>260000000</v>
      </c>
      <c r="U322">
        <v>0</v>
      </c>
      <c r="V322">
        <v>0</v>
      </c>
      <c r="W322">
        <v>0</v>
      </c>
      <c r="X322">
        <v>0</v>
      </c>
      <c r="Y322">
        <v>0</v>
      </c>
      <c r="Z322">
        <v>0</v>
      </c>
      <c r="AA322">
        <v>0</v>
      </c>
      <c r="AB322">
        <v>0</v>
      </c>
      <c r="AC322">
        <v>0</v>
      </c>
      <c r="AD322" t="s">
        <v>2008</v>
      </c>
      <c r="AE322" t="s">
        <v>2009</v>
      </c>
      <c r="AF322" t="s">
        <v>2010</v>
      </c>
      <c r="AG322" t="s">
        <v>2011</v>
      </c>
      <c r="AH322" t="s">
        <v>6521</v>
      </c>
      <c r="AI322" t="s">
        <v>6061</v>
      </c>
      <c r="AJ322" t="s">
        <v>6522</v>
      </c>
      <c r="AK322" t="s">
        <v>98</v>
      </c>
      <c r="AL322" t="s">
        <v>127</v>
      </c>
      <c r="AM322" t="s">
        <v>128</v>
      </c>
      <c r="AN322" t="s">
        <v>2012</v>
      </c>
      <c r="AO322" t="s">
        <v>2012</v>
      </c>
      <c r="AP322" t="s">
        <v>2013</v>
      </c>
      <c r="AQ322" t="s">
        <v>1314</v>
      </c>
      <c r="AR322" cm="1">
        <f t="array" ref="AR322">_xlfn._xlws.FILTER(RPD_Revisi[Jmlh],RPD_Revisi[MAK]=Form_Cetak_POK[[#This Row],[MAK]],0)-Form_Cetak_POK[[#This Row],[Jmlh]]</f>
        <v>0</v>
      </c>
    </row>
    <row r="323" spans="1:44" hidden="1" x14ac:dyDescent="0.3">
      <c r="A323" t="s">
        <v>26</v>
      </c>
      <c r="B323" t="s">
        <v>28</v>
      </c>
      <c r="C323" t="s">
        <v>29</v>
      </c>
      <c r="D323" t="s">
        <v>461</v>
      </c>
      <c r="E323" t="s">
        <v>118</v>
      </c>
      <c r="F323" t="s">
        <v>130</v>
      </c>
      <c r="G323" t="s">
        <v>468</v>
      </c>
      <c r="H323" t="s">
        <v>166</v>
      </c>
      <c r="I323" t="s">
        <v>167</v>
      </c>
      <c r="J323" t="s">
        <v>84</v>
      </c>
      <c r="K323" t="s">
        <v>680</v>
      </c>
      <c r="L323">
        <v>4</v>
      </c>
      <c r="M323">
        <v>250000</v>
      </c>
      <c r="N323">
        <v>1000000</v>
      </c>
      <c r="O323">
        <v>0</v>
      </c>
      <c r="P323">
        <v>1000000</v>
      </c>
      <c r="R323">
        <v>0</v>
      </c>
      <c r="S323">
        <v>98511</v>
      </c>
      <c r="T323">
        <v>98511</v>
      </c>
      <c r="U323">
        <v>98511</v>
      </c>
      <c r="V323">
        <v>98511</v>
      </c>
      <c r="W323">
        <v>98511</v>
      </c>
      <c r="X323">
        <v>98511</v>
      </c>
      <c r="Y323">
        <v>98511</v>
      </c>
      <c r="Z323">
        <v>98511</v>
      </c>
      <c r="AA323">
        <v>98511</v>
      </c>
      <c r="AB323">
        <v>113401</v>
      </c>
      <c r="AC323">
        <v>0</v>
      </c>
      <c r="AD323" t="s">
        <v>2463</v>
      </c>
      <c r="AE323" t="s">
        <v>2477</v>
      </c>
      <c r="AF323" t="s">
        <v>2478</v>
      </c>
      <c r="AG323" t="s">
        <v>2479</v>
      </c>
      <c r="AH323" t="s">
        <v>6523</v>
      </c>
      <c r="AI323" t="s">
        <v>6061</v>
      </c>
      <c r="AJ323" t="s">
        <v>6436</v>
      </c>
      <c r="AK323" t="s">
        <v>98</v>
      </c>
      <c r="AL323" t="s">
        <v>168</v>
      </c>
      <c r="AM323" t="s">
        <v>169</v>
      </c>
      <c r="AN323" t="s">
        <v>1311</v>
      </c>
      <c r="AO323" t="s">
        <v>1312</v>
      </c>
      <c r="AP323" t="s">
        <v>1485</v>
      </c>
      <c r="AQ323" t="s">
        <v>1314</v>
      </c>
      <c r="AR323" cm="1">
        <f t="array" ref="AR323">_xlfn._xlws.FILTER(RPD_Revisi[Jmlh],RPD_Revisi[MAK]=Form_Cetak_POK[[#This Row],[MAK]],0)-Form_Cetak_POK[[#This Row],[Jmlh]]</f>
        <v>0</v>
      </c>
    </row>
    <row r="324" spans="1:44" hidden="1" x14ac:dyDescent="0.3">
      <c r="A324" t="s">
        <v>26</v>
      </c>
      <c r="B324" t="s">
        <v>28</v>
      </c>
      <c r="C324" t="s">
        <v>29</v>
      </c>
      <c r="D324" t="s">
        <v>461</v>
      </c>
      <c r="E324" t="s">
        <v>118</v>
      </c>
      <c r="F324" t="s">
        <v>130</v>
      </c>
      <c r="G324" t="s">
        <v>468</v>
      </c>
      <c r="H324" t="s">
        <v>166</v>
      </c>
      <c r="I324" t="s">
        <v>167</v>
      </c>
      <c r="J324" t="s">
        <v>84</v>
      </c>
      <c r="K324" t="s">
        <v>681</v>
      </c>
      <c r="L324">
        <v>1</v>
      </c>
      <c r="M324">
        <v>8000000</v>
      </c>
      <c r="N324">
        <v>8000000</v>
      </c>
      <c r="O324">
        <v>0</v>
      </c>
      <c r="P324">
        <v>8000000</v>
      </c>
      <c r="R324">
        <v>0</v>
      </c>
      <c r="S324">
        <v>788084</v>
      </c>
      <c r="T324">
        <v>788084</v>
      </c>
      <c r="U324">
        <v>788084</v>
      </c>
      <c r="V324">
        <v>788084</v>
      </c>
      <c r="W324">
        <v>788084</v>
      </c>
      <c r="X324">
        <v>788084</v>
      </c>
      <c r="Y324">
        <v>788084</v>
      </c>
      <c r="Z324">
        <v>788084</v>
      </c>
      <c r="AA324">
        <v>788084</v>
      </c>
      <c r="AB324">
        <v>907244</v>
      </c>
      <c r="AC324">
        <v>0</v>
      </c>
      <c r="AD324" t="s">
        <v>2463</v>
      </c>
      <c r="AE324" t="s">
        <v>2477</v>
      </c>
      <c r="AF324" t="s">
        <v>2481</v>
      </c>
      <c r="AG324" t="s">
        <v>2482</v>
      </c>
      <c r="AH324" t="s">
        <v>6524</v>
      </c>
      <c r="AI324" t="s">
        <v>6064</v>
      </c>
      <c r="AJ324" t="s">
        <v>6436</v>
      </c>
      <c r="AK324" t="s">
        <v>98</v>
      </c>
      <c r="AL324" t="s">
        <v>168</v>
      </c>
      <c r="AM324" t="s">
        <v>169</v>
      </c>
      <c r="AN324" t="s">
        <v>1311</v>
      </c>
      <c r="AO324" t="s">
        <v>1312</v>
      </c>
      <c r="AP324" t="s">
        <v>1485</v>
      </c>
      <c r="AQ324" t="s">
        <v>1314</v>
      </c>
      <c r="AR324" cm="1">
        <f t="array" ref="AR324">_xlfn._xlws.FILTER(RPD_Revisi[Jmlh],RPD_Revisi[MAK]=Form_Cetak_POK[[#This Row],[MAK]],0)-Form_Cetak_POK[[#This Row],[Jmlh]]</f>
        <v>0</v>
      </c>
    </row>
    <row r="325" spans="1:44" hidden="1" x14ac:dyDescent="0.3">
      <c r="A325" t="s">
        <v>26</v>
      </c>
      <c r="B325" t="s">
        <v>28</v>
      </c>
      <c r="C325" t="s">
        <v>29</v>
      </c>
      <c r="D325" t="s">
        <v>461</v>
      </c>
      <c r="E325" t="s">
        <v>118</v>
      </c>
      <c r="F325" t="s">
        <v>130</v>
      </c>
      <c r="G325" t="s">
        <v>468</v>
      </c>
      <c r="H325" t="s">
        <v>166</v>
      </c>
      <c r="I325" t="s">
        <v>167</v>
      </c>
      <c r="J325" t="s">
        <v>48</v>
      </c>
      <c r="K325" t="s">
        <v>682</v>
      </c>
      <c r="L325">
        <v>30</v>
      </c>
      <c r="M325">
        <v>6593000</v>
      </c>
      <c r="N325">
        <v>197780000</v>
      </c>
      <c r="O325">
        <v>0</v>
      </c>
      <c r="P325">
        <v>197780000</v>
      </c>
      <c r="R325">
        <v>0</v>
      </c>
      <c r="S325">
        <v>19483410</v>
      </c>
      <c r="T325">
        <v>19483410</v>
      </c>
      <c r="U325">
        <v>19483410</v>
      </c>
      <c r="V325">
        <v>19483410</v>
      </c>
      <c r="W325">
        <v>19483410</v>
      </c>
      <c r="X325">
        <v>19483410</v>
      </c>
      <c r="Y325">
        <v>19483410</v>
      </c>
      <c r="Z325">
        <v>19483410</v>
      </c>
      <c r="AA325">
        <v>19483410</v>
      </c>
      <c r="AB325">
        <v>22429310</v>
      </c>
      <c r="AC325">
        <v>0</v>
      </c>
      <c r="AD325" t="s">
        <v>2463</v>
      </c>
      <c r="AE325" t="s">
        <v>2488</v>
      </c>
      <c r="AF325" t="s">
        <v>2489</v>
      </c>
      <c r="AG325" t="s">
        <v>2490</v>
      </c>
      <c r="AH325" t="s">
        <v>6525</v>
      </c>
      <c r="AI325" t="s">
        <v>6061</v>
      </c>
      <c r="AJ325" t="s">
        <v>6436</v>
      </c>
      <c r="AK325" t="s">
        <v>98</v>
      </c>
      <c r="AL325" t="s">
        <v>168</v>
      </c>
      <c r="AM325" t="s">
        <v>169</v>
      </c>
      <c r="AN325" t="s">
        <v>1311</v>
      </c>
      <c r="AO325" t="s">
        <v>1312</v>
      </c>
      <c r="AP325" t="s">
        <v>1336</v>
      </c>
      <c r="AQ325" t="s">
        <v>1314</v>
      </c>
      <c r="AR325" cm="1">
        <f t="array" ref="AR325">_xlfn._xlws.FILTER(RPD_Revisi[Jmlh],RPD_Revisi[MAK]=Form_Cetak_POK[[#This Row],[MAK]],0)-Form_Cetak_POK[[#This Row],[Jmlh]]</f>
        <v>0</v>
      </c>
    </row>
    <row r="326" spans="1:44" hidden="1" x14ac:dyDescent="0.3">
      <c r="A326" t="s">
        <v>26</v>
      </c>
      <c r="B326" t="s">
        <v>28</v>
      </c>
      <c r="C326" t="s">
        <v>29</v>
      </c>
      <c r="D326" t="s">
        <v>461</v>
      </c>
      <c r="E326" t="s">
        <v>118</v>
      </c>
      <c r="F326" t="s">
        <v>130</v>
      </c>
      <c r="G326" t="s">
        <v>470</v>
      </c>
      <c r="H326" t="s">
        <v>196</v>
      </c>
      <c r="I326" t="s">
        <v>197</v>
      </c>
      <c r="J326" t="s">
        <v>48</v>
      </c>
      <c r="K326" t="s">
        <v>737</v>
      </c>
      <c r="L326">
        <v>12</v>
      </c>
      <c r="M326">
        <v>4000000</v>
      </c>
      <c r="N326">
        <v>48000000</v>
      </c>
      <c r="O326">
        <v>0</v>
      </c>
      <c r="P326">
        <v>48000000</v>
      </c>
      <c r="R326">
        <v>198492</v>
      </c>
      <c r="S326">
        <v>5914010</v>
      </c>
      <c r="T326">
        <v>5914010</v>
      </c>
      <c r="U326">
        <v>5914010</v>
      </c>
      <c r="V326">
        <v>5914010</v>
      </c>
      <c r="W326">
        <v>3436138</v>
      </c>
      <c r="X326">
        <v>3436138</v>
      </c>
      <c r="Y326">
        <v>3436138</v>
      </c>
      <c r="Z326">
        <v>3436138</v>
      </c>
      <c r="AA326">
        <v>3436138</v>
      </c>
      <c r="AB326">
        <v>3436138</v>
      </c>
      <c r="AC326">
        <v>3528640</v>
      </c>
      <c r="AD326" t="s">
        <v>2826</v>
      </c>
      <c r="AE326" t="s">
        <v>2840</v>
      </c>
      <c r="AF326" t="s">
        <v>2841</v>
      </c>
      <c r="AG326" t="s">
        <v>2842</v>
      </c>
      <c r="AH326" t="s">
        <v>6526</v>
      </c>
      <c r="AI326" t="s">
        <v>6061</v>
      </c>
      <c r="AJ326" t="s">
        <v>6439</v>
      </c>
      <c r="AK326" t="s">
        <v>98</v>
      </c>
      <c r="AL326" t="s">
        <v>127</v>
      </c>
      <c r="AM326" t="s">
        <v>128</v>
      </c>
      <c r="AN326" t="s">
        <v>1311</v>
      </c>
      <c r="AO326" t="s">
        <v>1312</v>
      </c>
      <c r="AP326" t="s">
        <v>1336</v>
      </c>
      <c r="AQ326" t="s">
        <v>1314</v>
      </c>
      <c r="AR326" cm="1">
        <f t="array" ref="AR326">_xlfn._xlws.FILTER(RPD_Revisi[Jmlh],RPD_Revisi[MAK]=Form_Cetak_POK[[#This Row],[MAK]],0)-Form_Cetak_POK[[#This Row],[Jmlh]]</f>
        <v>0</v>
      </c>
    </row>
    <row r="327" spans="1:44" hidden="1" x14ac:dyDescent="0.3">
      <c r="A327" t="s">
        <v>26</v>
      </c>
      <c r="B327" t="s">
        <v>28</v>
      </c>
      <c r="C327" t="s">
        <v>29</v>
      </c>
      <c r="D327" t="s">
        <v>461</v>
      </c>
      <c r="E327" t="s">
        <v>118</v>
      </c>
      <c r="F327" t="s">
        <v>130</v>
      </c>
      <c r="G327" t="s">
        <v>470</v>
      </c>
      <c r="H327" t="s">
        <v>196</v>
      </c>
      <c r="I327" t="s">
        <v>197</v>
      </c>
      <c r="J327" t="s">
        <v>73</v>
      </c>
      <c r="K327" t="s">
        <v>738</v>
      </c>
      <c r="L327">
        <v>14</v>
      </c>
      <c r="M327">
        <v>150000</v>
      </c>
      <c r="N327">
        <v>2100000</v>
      </c>
      <c r="O327">
        <v>0</v>
      </c>
      <c r="P327">
        <v>2100000</v>
      </c>
      <c r="R327">
        <v>8684</v>
      </c>
      <c r="S327">
        <v>258738</v>
      </c>
      <c r="T327">
        <v>258738</v>
      </c>
      <c r="U327">
        <v>258738</v>
      </c>
      <c r="V327">
        <v>258738</v>
      </c>
      <c r="W327">
        <v>150331</v>
      </c>
      <c r="X327">
        <v>150331</v>
      </c>
      <c r="Y327">
        <v>150331</v>
      </c>
      <c r="Z327">
        <v>150331</v>
      </c>
      <c r="AA327">
        <v>150331</v>
      </c>
      <c r="AB327">
        <v>150331</v>
      </c>
      <c r="AC327">
        <v>154378</v>
      </c>
      <c r="AD327" t="s">
        <v>2826</v>
      </c>
      <c r="AE327" t="s">
        <v>2844</v>
      </c>
      <c r="AF327" t="s">
        <v>2845</v>
      </c>
      <c r="AG327" t="s">
        <v>2846</v>
      </c>
      <c r="AH327" t="s">
        <v>6527</v>
      </c>
      <c r="AI327" t="s">
        <v>6061</v>
      </c>
      <c r="AJ327" t="s">
        <v>6439</v>
      </c>
      <c r="AK327" t="s">
        <v>98</v>
      </c>
      <c r="AL327" t="s">
        <v>127</v>
      </c>
      <c r="AM327" t="s">
        <v>128</v>
      </c>
      <c r="AN327" t="s">
        <v>1311</v>
      </c>
      <c r="AO327" t="s">
        <v>1312</v>
      </c>
      <c r="AP327" t="s">
        <v>1336</v>
      </c>
      <c r="AQ327" t="s">
        <v>1314</v>
      </c>
      <c r="AR327" cm="1">
        <f t="array" ref="AR327">_xlfn._xlws.FILTER(RPD_Revisi[Jmlh],RPD_Revisi[MAK]=Form_Cetak_POK[[#This Row],[MAK]],0)-Form_Cetak_POK[[#This Row],[Jmlh]]</f>
        <v>0</v>
      </c>
    </row>
    <row r="328" spans="1:44" hidden="1" x14ac:dyDescent="0.3">
      <c r="A328" t="s">
        <v>26</v>
      </c>
      <c r="B328" t="s">
        <v>28</v>
      </c>
      <c r="C328" t="s">
        <v>29</v>
      </c>
      <c r="D328" t="s">
        <v>461</v>
      </c>
      <c r="E328" t="s">
        <v>118</v>
      </c>
      <c r="F328" t="s">
        <v>130</v>
      </c>
      <c r="G328" t="s">
        <v>470</v>
      </c>
      <c r="H328" t="s">
        <v>196</v>
      </c>
      <c r="I328" t="s">
        <v>198</v>
      </c>
      <c r="J328" t="s">
        <v>84</v>
      </c>
      <c r="K328" t="s">
        <v>680</v>
      </c>
      <c r="L328">
        <v>12</v>
      </c>
      <c r="M328">
        <v>650000</v>
      </c>
      <c r="N328">
        <v>7800000</v>
      </c>
      <c r="O328">
        <v>0</v>
      </c>
      <c r="P328">
        <v>7800000</v>
      </c>
      <c r="R328">
        <v>32255.000000000004</v>
      </c>
      <c r="S328">
        <v>961027</v>
      </c>
      <c r="T328">
        <v>961027</v>
      </c>
      <c r="U328">
        <v>961027</v>
      </c>
      <c r="V328">
        <v>961027</v>
      </c>
      <c r="W328">
        <v>558372</v>
      </c>
      <c r="X328">
        <v>558372</v>
      </c>
      <c r="Y328">
        <v>558372</v>
      </c>
      <c r="Z328">
        <v>558372</v>
      </c>
      <c r="AA328">
        <v>558372</v>
      </c>
      <c r="AB328">
        <v>558372</v>
      </c>
      <c r="AC328">
        <v>573405</v>
      </c>
      <c r="AD328" t="s">
        <v>2848</v>
      </c>
      <c r="AE328" t="s">
        <v>2856</v>
      </c>
      <c r="AF328" t="s">
        <v>2857</v>
      </c>
      <c r="AG328" t="s">
        <v>2858</v>
      </c>
      <c r="AH328" t="s">
        <v>6528</v>
      </c>
      <c r="AI328" t="s">
        <v>6061</v>
      </c>
      <c r="AJ328" t="s">
        <v>6441</v>
      </c>
      <c r="AK328" t="s">
        <v>98</v>
      </c>
      <c r="AL328" t="s">
        <v>127</v>
      </c>
      <c r="AM328" t="s">
        <v>128</v>
      </c>
      <c r="AN328" t="s">
        <v>1311</v>
      </c>
      <c r="AO328" t="s">
        <v>1312</v>
      </c>
      <c r="AP328" t="s">
        <v>1485</v>
      </c>
      <c r="AQ328" t="s">
        <v>1314</v>
      </c>
      <c r="AR328" cm="1">
        <f t="array" ref="AR328">_xlfn._xlws.FILTER(RPD_Revisi[Jmlh],RPD_Revisi[MAK]=Form_Cetak_POK[[#This Row],[MAK]],0)-Form_Cetak_POK[[#This Row],[Jmlh]]</f>
        <v>0</v>
      </c>
    </row>
    <row r="329" spans="1:44" hidden="1" x14ac:dyDescent="0.3">
      <c r="A329" t="s">
        <v>26</v>
      </c>
      <c r="B329" t="s">
        <v>28</v>
      </c>
      <c r="C329" t="s">
        <v>29</v>
      </c>
      <c r="D329" t="s">
        <v>461</v>
      </c>
      <c r="E329" t="s">
        <v>118</v>
      </c>
      <c r="F329" t="s">
        <v>130</v>
      </c>
      <c r="G329" t="s">
        <v>470</v>
      </c>
      <c r="H329" t="s">
        <v>196</v>
      </c>
      <c r="I329" t="s">
        <v>198</v>
      </c>
      <c r="J329" t="s">
        <v>48</v>
      </c>
      <c r="K329" t="s">
        <v>740</v>
      </c>
      <c r="L329">
        <v>55</v>
      </c>
      <c r="M329">
        <v>6075000</v>
      </c>
      <c r="N329">
        <v>334125000</v>
      </c>
      <c r="O329">
        <v>0</v>
      </c>
      <c r="P329">
        <v>334125000</v>
      </c>
      <c r="R329">
        <v>1381692</v>
      </c>
      <c r="S329">
        <v>41167057</v>
      </c>
      <c r="T329">
        <v>41167057</v>
      </c>
      <c r="U329">
        <v>41167057</v>
      </c>
      <c r="V329">
        <v>41167057</v>
      </c>
      <c r="W329">
        <v>23918745</v>
      </c>
      <c r="X329">
        <v>23918745</v>
      </c>
      <c r="Y329">
        <v>23918745</v>
      </c>
      <c r="Z329">
        <v>23918745</v>
      </c>
      <c r="AA329">
        <v>23918745</v>
      </c>
      <c r="AB329">
        <v>23918745</v>
      </c>
      <c r="AC329">
        <v>24562610</v>
      </c>
      <c r="AD329" t="s">
        <v>2848</v>
      </c>
      <c r="AE329" t="s">
        <v>2860</v>
      </c>
      <c r="AF329" t="s">
        <v>2861</v>
      </c>
      <c r="AG329" t="s">
        <v>2862</v>
      </c>
      <c r="AH329" t="s">
        <v>6529</v>
      </c>
      <c r="AI329" t="s">
        <v>6061</v>
      </c>
      <c r="AJ329" t="s">
        <v>6441</v>
      </c>
      <c r="AK329" t="s">
        <v>98</v>
      </c>
      <c r="AL329" t="s">
        <v>127</v>
      </c>
      <c r="AM329" t="s">
        <v>128</v>
      </c>
      <c r="AN329" t="s">
        <v>1311</v>
      </c>
      <c r="AO329" t="s">
        <v>1312</v>
      </c>
      <c r="AP329" t="s">
        <v>1336</v>
      </c>
      <c r="AQ329" t="s">
        <v>1314</v>
      </c>
      <c r="AR329" cm="1">
        <f t="array" ref="AR329">_xlfn._xlws.FILTER(RPD_Revisi[Jmlh],RPD_Revisi[MAK]=Form_Cetak_POK[[#This Row],[MAK]],0)-Form_Cetak_POK[[#This Row],[Jmlh]]</f>
        <v>0</v>
      </c>
    </row>
    <row r="330" spans="1:44" x14ac:dyDescent="0.3">
      <c r="A330" t="s">
        <v>26</v>
      </c>
      <c r="B330" t="s">
        <v>28</v>
      </c>
      <c r="C330" t="s">
        <v>29</v>
      </c>
      <c r="D330" t="s">
        <v>461</v>
      </c>
      <c r="E330" t="s">
        <v>118</v>
      </c>
      <c r="F330" t="s">
        <v>130</v>
      </c>
      <c r="G330" t="s">
        <v>470</v>
      </c>
      <c r="H330" t="s">
        <v>196</v>
      </c>
      <c r="I330" t="s">
        <v>198</v>
      </c>
      <c r="J330" t="s">
        <v>48</v>
      </c>
      <c r="K330" t="s">
        <v>741</v>
      </c>
      <c r="L330">
        <v>36</v>
      </c>
      <c r="M330">
        <v>6122000</v>
      </c>
      <c r="N330">
        <v>220375000</v>
      </c>
      <c r="O330">
        <v>0</v>
      </c>
      <c r="P330">
        <v>220375000</v>
      </c>
      <c r="R330">
        <v>911307</v>
      </c>
      <c r="S330">
        <v>27152085</v>
      </c>
      <c r="T330">
        <v>27152085</v>
      </c>
      <c r="U330">
        <v>27152085</v>
      </c>
      <c r="V330">
        <v>27152085</v>
      </c>
      <c r="W330">
        <v>15775812</v>
      </c>
      <c r="X330">
        <v>15775812</v>
      </c>
      <c r="Y330">
        <v>15775812</v>
      </c>
      <c r="Z330">
        <v>15775812</v>
      </c>
      <c r="AA330">
        <v>15775812</v>
      </c>
      <c r="AB330">
        <v>15775812</v>
      </c>
      <c r="AC330">
        <v>16200481</v>
      </c>
      <c r="AD330" t="s">
        <v>2848</v>
      </c>
      <c r="AE330" t="s">
        <v>2860</v>
      </c>
      <c r="AF330" t="s">
        <v>2864</v>
      </c>
      <c r="AG330" t="s">
        <v>2865</v>
      </c>
      <c r="AH330" t="s">
        <v>6530</v>
      </c>
      <c r="AI330" t="s">
        <v>6064</v>
      </c>
      <c r="AJ330" t="s">
        <v>6441</v>
      </c>
      <c r="AK330" t="s">
        <v>98</v>
      </c>
      <c r="AL330" t="s">
        <v>127</v>
      </c>
      <c r="AM330" t="s">
        <v>128</v>
      </c>
      <c r="AN330" t="s">
        <v>1311</v>
      </c>
      <c r="AO330" t="s">
        <v>1312</v>
      </c>
      <c r="AP330" t="s">
        <v>1336</v>
      </c>
      <c r="AQ330" t="s">
        <v>1314</v>
      </c>
      <c r="AR330" cm="1">
        <f t="array" ref="AR330">_xlfn._xlws.FILTER(RPD_Revisi[Jmlh],RPD_Revisi[MAK]=Form_Cetak_POK[[#This Row],[MAK]],0)-Form_Cetak_POK[[#This Row],[Jmlh]]</f>
        <v>-220375000</v>
      </c>
    </row>
    <row r="331" spans="1:44" hidden="1" x14ac:dyDescent="0.3">
      <c r="A331" t="s">
        <v>26</v>
      </c>
      <c r="B331" t="s">
        <v>28</v>
      </c>
      <c r="C331" t="s">
        <v>29</v>
      </c>
      <c r="D331" t="s">
        <v>461</v>
      </c>
      <c r="E331" t="s">
        <v>118</v>
      </c>
      <c r="F331" t="s">
        <v>130</v>
      </c>
      <c r="G331" t="s">
        <v>470</v>
      </c>
      <c r="H331" t="s">
        <v>196</v>
      </c>
      <c r="I331" t="s">
        <v>199</v>
      </c>
      <c r="J331" t="s">
        <v>195</v>
      </c>
      <c r="K331" t="s">
        <v>743</v>
      </c>
      <c r="L331">
        <v>2</v>
      </c>
      <c r="M331">
        <v>1500000</v>
      </c>
      <c r="N331">
        <v>3000000</v>
      </c>
      <c r="O331">
        <v>0</v>
      </c>
      <c r="P331">
        <v>3000000</v>
      </c>
      <c r="R331">
        <v>12406</v>
      </c>
      <c r="S331">
        <v>369626</v>
      </c>
      <c r="T331">
        <v>369626</v>
      </c>
      <c r="U331">
        <v>369626</v>
      </c>
      <c r="V331">
        <v>369626</v>
      </c>
      <c r="W331">
        <v>214759</v>
      </c>
      <c r="X331">
        <v>214759</v>
      </c>
      <c r="Y331">
        <v>214759</v>
      </c>
      <c r="Z331">
        <v>214759</v>
      </c>
      <c r="AA331">
        <v>214759</v>
      </c>
      <c r="AB331">
        <v>214759</v>
      </c>
      <c r="AC331">
        <v>220536</v>
      </c>
      <c r="AD331" t="s">
        <v>2867</v>
      </c>
      <c r="AE331" t="s">
        <v>2881</v>
      </c>
      <c r="AF331" t="s">
        <v>2882</v>
      </c>
      <c r="AG331" t="s">
        <v>2883</v>
      </c>
      <c r="AH331" t="s">
        <v>6531</v>
      </c>
      <c r="AI331" t="s">
        <v>6061</v>
      </c>
      <c r="AJ331" t="s">
        <v>6443</v>
      </c>
      <c r="AK331" t="s">
        <v>98</v>
      </c>
      <c r="AL331" t="s">
        <v>127</v>
      </c>
      <c r="AM331" t="s">
        <v>128</v>
      </c>
      <c r="AN331" t="s">
        <v>1311</v>
      </c>
      <c r="AO331" t="s">
        <v>1312</v>
      </c>
      <c r="AP331" t="s">
        <v>2806</v>
      </c>
      <c r="AQ331" t="s">
        <v>1314</v>
      </c>
      <c r="AR331" s="140" cm="1">
        <f t="array" ref="AR331">_xlfn._xlws.FILTER(RPD_Revisi[Jmlh],RPD_Revisi[MAK]=Form_Cetak_POK[[#This Row],[MAK]],0)-Form_Cetak_POK[[#This Row],[Jmlh]]</f>
        <v>0</v>
      </c>
    </row>
    <row r="332" spans="1:44" hidden="1" x14ac:dyDescent="0.3">
      <c r="A332" t="s">
        <v>26</v>
      </c>
      <c r="B332" t="s">
        <v>28</v>
      </c>
      <c r="C332" t="s">
        <v>29</v>
      </c>
      <c r="D332" t="s">
        <v>461</v>
      </c>
      <c r="E332" t="s">
        <v>118</v>
      </c>
      <c r="F332" t="s">
        <v>130</v>
      </c>
      <c r="G332" t="s">
        <v>470</v>
      </c>
      <c r="H332" t="s">
        <v>196</v>
      </c>
      <c r="I332" t="s">
        <v>199</v>
      </c>
      <c r="J332" t="s">
        <v>48</v>
      </c>
      <c r="K332" t="s">
        <v>744</v>
      </c>
      <c r="L332">
        <v>8</v>
      </c>
      <c r="M332">
        <v>4750000</v>
      </c>
      <c r="N332">
        <v>38000000</v>
      </c>
      <c r="O332">
        <v>0</v>
      </c>
      <c r="P332">
        <v>38000000</v>
      </c>
      <c r="R332">
        <v>157140</v>
      </c>
      <c r="S332">
        <v>4681925</v>
      </c>
      <c r="T332">
        <v>4681925</v>
      </c>
      <c r="U332">
        <v>4681925</v>
      </c>
      <c r="V332">
        <v>4681925</v>
      </c>
      <c r="W332">
        <v>2720276</v>
      </c>
      <c r="X332">
        <v>2720276</v>
      </c>
      <c r="Y332">
        <v>2720276</v>
      </c>
      <c r="Z332">
        <v>2720276</v>
      </c>
      <c r="AA332">
        <v>2720276</v>
      </c>
      <c r="AB332">
        <v>2720276</v>
      </c>
      <c r="AC332">
        <v>2793504</v>
      </c>
      <c r="AD332" t="s">
        <v>2867</v>
      </c>
      <c r="AE332" t="s">
        <v>2885</v>
      </c>
      <c r="AF332" t="s">
        <v>2886</v>
      </c>
      <c r="AG332" t="s">
        <v>2887</v>
      </c>
      <c r="AH332" t="s">
        <v>6532</v>
      </c>
      <c r="AI332" t="s">
        <v>6061</v>
      </c>
      <c r="AJ332" t="s">
        <v>6443</v>
      </c>
      <c r="AK332" t="s">
        <v>98</v>
      </c>
      <c r="AL332" t="s">
        <v>127</v>
      </c>
      <c r="AM332" t="s">
        <v>128</v>
      </c>
      <c r="AN332" t="s">
        <v>1311</v>
      </c>
      <c r="AO332" t="s">
        <v>1312</v>
      </c>
      <c r="AP332" t="s">
        <v>1336</v>
      </c>
      <c r="AQ332" t="s">
        <v>1314</v>
      </c>
      <c r="AR332" cm="1">
        <f t="array" ref="AR332">_xlfn._xlws.FILTER(RPD_Revisi[Jmlh],RPD_Revisi[MAK]=Form_Cetak_POK[[#This Row],[MAK]],0)-Form_Cetak_POK[[#This Row],[Jmlh]]</f>
        <v>0</v>
      </c>
    </row>
    <row r="333" spans="1:44" hidden="1" x14ac:dyDescent="0.3">
      <c r="A333" t="s">
        <v>26</v>
      </c>
      <c r="B333" t="s">
        <v>28</v>
      </c>
      <c r="C333" t="s">
        <v>29</v>
      </c>
      <c r="D333" t="s">
        <v>461</v>
      </c>
      <c r="E333" t="s">
        <v>118</v>
      </c>
      <c r="F333" t="s">
        <v>130</v>
      </c>
      <c r="G333" t="s">
        <v>470</v>
      </c>
      <c r="H333" t="s">
        <v>196</v>
      </c>
      <c r="I333" t="s">
        <v>199</v>
      </c>
      <c r="J333" t="s">
        <v>73</v>
      </c>
      <c r="K333" t="s">
        <v>732</v>
      </c>
      <c r="L333">
        <v>20</v>
      </c>
      <c r="M333">
        <v>150000</v>
      </c>
      <c r="N333">
        <v>3000000</v>
      </c>
      <c r="O333">
        <v>0</v>
      </c>
      <c r="P333">
        <v>3000000</v>
      </c>
      <c r="R333">
        <v>12406</v>
      </c>
      <c r="S333">
        <v>369626</v>
      </c>
      <c r="T333">
        <v>369626</v>
      </c>
      <c r="U333">
        <v>369626</v>
      </c>
      <c r="V333">
        <v>369626</v>
      </c>
      <c r="W333">
        <v>214759</v>
      </c>
      <c r="X333">
        <v>214759</v>
      </c>
      <c r="Y333">
        <v>214759</v>
      </c>
      <c r="Z333">
        <v>214759</v>
      </c>
      <c r="AA333">
        <v>214759</v>
      </c>
      <c r="AB333">
        <v>214759</v>
      </c>
      <c r="AC333">
        <v>220536</v>
      </c>
      <c r="AD333" t="s">
        <v>2867</v>
      </c>
      <c r="AE333" t="s">
        <v>2889</v>
      </c>
      <c r="AF333" t="s">
        <v>2890</v>
      </c>
      <c r="AG333" t="s">
        <v>2891</v>
      </c>
      <c r="AH333" t="s">
        <v>6533</v>
      </c>
      <c r="AI333" t="s">
        <v>6061</v>
      </c>
      <c r="AJ333" t="s">
        <v>6443</v>
      </c>
      <c r="AK333" t="s">
        <v>98</v>
      </c>
      <c r="AL333" t="s">
        <v>127</v>
      </c>
      <c r="AM333" t="s">
        <v>128</v>
      </c>
      <c r="AN333" t="s">
        <v>1311</v>
      </c>
      <c r="AO333" t="s">
        <v>1312</v>
      </c>
      <c r="AP333" t="s">
        <v>1336</v>
      </c>
      <c r="AQ333" t="s">
        <v>1314</v>
      </c>
      <c r="AR333" cm="1">
        <f t="array" ref="AR333">_xlfn._xlws.FILTER(RPD_Revisi[Jmlh],RPD_Revisi[MAK]=Form_Cetak_POK[[#This Row],[MAK]],0)-Form_Cetak_POK[[#This Row],[Jmlh]]</f>
        <v>0</v>
      </c>
    </row>
    <row r="334" spans="1:44" hidden="1" x14ac:dyDescent="0.3">
      <c r="A334" t="s">
        <v>26</v>
      </c>
      <c r="B334" t="s">
        <v>28</v>
      </c>
      <c r="C334" t="s">
        <v>29</v>
      </c>
      <c r="D334" t="s">
        <v>461</v>
      </c>
      <c r="E334" t="s">
        <v>118</v>
      </c>
      <c r="F334" t="s">
        <v>130</v>
      </c>
      <c r="G334" t="s">
        <v>470</v>
      </c>
      <c r="H334" t="s">
        <v>196</v>
      </c>
      <c r="I334" t="s">
        <v>200</v>
      </c>
      <c r="J334" t="s">
        <v>48</v>
      </c>
      <c r="K334" t="s">
        <v>745</v>
      </c>
      <c r="L334">
        <v>10</v>
      </c>
      <c r="M334">
        <v>4000000</v>
      </c>
      <c r="N334">
        <v>40000000</v>
      </c>
      <c r="O334">
        <v>0</v>
      </c>
      <c r="P334">
        <v>40000000</v>
      </c>
      <c r="R334">
        <v>186086</v>
      </c>
      <c r="S334">
        <v>5544385</v>
      </c>
      <c r="T334">
        <v>5544385</v>
      </c>
      <c r="U334">
        <v>5544385</v>
      </c>
      <c r="V334">
        <v>5544385</v>
      </c>
      <c r="W334">
        <v>3221380</v>
      </c>
      <c r="X334">
        <v>3221380</v>
      </c>
      <c r="Y334">
        <v>3221380</v>
      </c>
      <c r="Z334">
        <v>3221380</v>
      </c>
      <c r="AA334">
        <v>3221380</v>
      </c>
      <c r="AB334">
        <v>1529474</v>
      </c>
      <c r="AC334">
        <v>0</v>
      </c>
      <c r="AD334" t="s">
        <v>2893</v>
      </c>
      <c r="AE334" t="s">
        <v>2907</v>
      </c>
      <c r="AF334" t="s">
        <v>2908</v>
      </c>
      <c r="AG334" t="s">
        <v>2909</v>
      </c>
      <c r="AH334" t="s">
        <v>6534</v>
      </c>
      <c r="AI334" t="s">
        <v>6061</v>
      </c>
      <c r="AJ334" t="s">
        <v>6446</v>
      </c>
      <c r="AK334" t="s">
        <v>98</v>
      </c>
      <c r="AL334" t="s">
        <v>127</v>
      </c>
      <c r="AM334" t="s">
        <v>128</v>
      </c>
      <c r="AN334" t="s">
        <v>1311</v>
      </c>
      <c r="AO334" t="s">
        <v>1312</v>
      </c>
      <c r="AP334" t="s">
        <v>1336</v>
      </c>
      <c r="AQ334" t="s">
        <v>1314</v>
      </c>
      <c r="AR334" cm="1">
        <f t="array" ref="AR334">_xlfn._xlws.FILTER(RPD_Revisi[Jmlh],RPD_Revisi[MAK]=Form_Cetak_POK[[#This Row],[MAK]],0)-Form_Cetak_POK[[#This Row],[Jmlh]]</f>
        <v>0</v>
      </c>
    </row>
    <row r="335" spans="1:44" hidden="1" x14ac:dyDescent="0.3">
      <c r="A335" t="s">
        <v>26</v>
      </c>
      <c r="B335" t="s">
        <v>28</v>
      </c>
      <c r="C335" t="s">
        <v>29</v>
      </c>
      <c r="D335" t="s">
        <v>461</v>
      </c>
      <c r="E335" t="s">
        <v>118</v>
      </c>
      <c r="F335" t="s">
        <v>130</v>
      </c>
      <c r="G335" t="s">
        <v>470</v>
      </c>
      <c r="H335" t="s">
        <v>196</v>
      </c>
      <c r="I335" t="s">
        <v>200</v>
      </c>
      <c r="J335" t="s">
        <v>73</v>
      </c>
      <c r="K335" t="s">
        <v>732</v>
      </c>
      <c r="L335">
        <v>20</v>
      </c>
      <c r="M335">
        <v>150000</v>
      </c>
      <c r="N335">
        <v>3000000</v>
      </c>
      <c r="O335">
        <v>0</v>
      </c>
      <c r="P335">
        <v>3000000</v>
      </c>
      <c r="R335">
        <v>12406</v>
      </c>
      <c r="S335">
        <v>369626</v>
      </c>
      <c r="T335">
        <v>369626</v>
      </c>
      <c r="U335">
        <v>369626</v>
      </c>
      <c r="V335">
        <v>369626</v>
      </c>
      <c r="W335">
        <v>214759</v>
      </c>
      <c r="X335">
        <v>214759</v>
      </c>
      <c r="Y335">
        <v>214759</v>
      </c>
      <c r="Z335">
        <v>214759</v>
      </c>
      <c r="AA335">
        <v>214759</v>
      </c>
      <c r="AB335">
        <v>214759</v>
      </c>
      <c r="AC335">
        <v>220536</v>
      </c>
      <c r="AD335" t="s">
        <v>2893</v>
      </c>
      <c r="AE335" t="s">
        <v>2911</v>
      </c>
      <c r="AF335" t="s">
        <v>2912</v>
      </c>
      <c r="AG335" t="s">
        <v>2913</v>
      </c>
      <c r="AH335" t="s">
        <v>6535</v>
      </c>
      <c r="AI335" t="s">
        <v>6061</v>
      </c>
      <c r="AJ335" t="s">
        <v>6446</v>
      </c>
      <c r="AK335" t="s">
        <v>98</v>
      </c>
      <c r="AL335" t="s">
        <v>127</v>
      </c>
      <c r="AM335" t="s">
        <v>128</v>
      </c>
      <c r="AN335" t="s">
        <v>1311</v>
      </c>
      <c r="AO335" t="s">
        <v>1312</v>
      </c>
      <c r="AP335" t="s">
        <v>1336</v>
      </c>
      <c r="AQ335" t="s">
        <v>1314</v>
      </c>
      <c r="AR335" cm="1">
        <f t="array" ref="AR335">_xlfn._xlws.FILTER(RPD_Revisi[Jmlh],RPD_Revisi[MAK]=Form_Cetak_POK[[#This Row],[MAK]],0)-Form_Cetak_POK[[#This Row],[Jmlh]]</f>
        <v>0</v>
      </c>
    </row>
    <row r="336" spans="1:44" hidden="1" x14ac:dyDescent="0.3">
      <c r="A336" t="s">
        <v>26</v>
      </c>
      <c r="B336" t="s">
        <v>28</v>
      </c>
      <c r="C336" t="s">
        <v>29</v>
      </c>
      <c r="D336" t="s">
        <v>461</v>
      </c>
      <c r="E336" t="s">
        <v>118</v>
      </c>
      <c r="F336" t="s">
        <v>130</v>
      </c>
      <c r="G336" t="s">
        <v>470</v>
      </c>
      <c r="H336" t="s">
        <v>196</v>
      </c>
      <c r="I336" t="s">
        <v>201</v>
      </c>
      <c r="J336" t="s">
        <v>84</v>
      </c>
      <c r="K336" t="s">
        <v>746</v>
      </c>
      <c r="L336">
        <v>15</v>
      </c>
      <c r="M336">
        <v>1750000</v>
      </c>
      <c r="N336">
        <v>26250000</v>
      </c>
      <c r="O336">
        <v>0</v>
      </c>
      <c r="P336">
        <v>26250000</v>
      </c>
      <c r="R336">
        <v>108550</v>
      </c>
      <c r="S336">
        <v>3234224</v>
      </c>
      <c r="T336">
        <v>3234224</v>
      </c>
      <c r="U336">
        <v>3234224</v>
      </c>
      <c r="V336">
        <v>3234224</v>
      </c>
      <c r="W336">
        <v>1879138</v>
      </c>
      <c r="X336">
        <v>1879138</v>
      </c>
      <c r="Y336">
        <v>1879138</v>
      </c>
      <c r="Z336">
        <v>1879138</v>
      </c>
      <c r="AA336">
        <v>1879138</v>
      </c>
      <c r="AB336">
        <v>1879138</v>
      </c>
      <c r="AC336">
        <v>1929726</v>
      </c>
      <c r="AD336" t="s">
        <v>2915</v>
      </c>
      <c r="AE336" t="s">
        <v>2929</v>
      </c>
      <c r="AF336" t="s">
        <v>2930</v>
      </c>
      <c r="AG336" t="s">
        <v>2931</v>
      </c>
      <c r="AH336" t="s">
        <v>6536</v>
      </c>
      <c r="AI336" t="s">
        <v>6061</v>
      </c>
      <c r="AJ336" t="s">
        <v>6448</v>
      </c>
      <c r="AK336" t="s">
        <v>98</v>
      </c>
      <c r="AL336" t="s">
        <v>127</v>
      </c>
      <c r="AM336" t="s">
        <v>128</v>
      </c>
      <c r="AN336" t="s">
        <v>1311</v>
      </c>
      <c r="AO336" t="s">
        <v>1312</v>
      </c>
      <c r="AP336" t="s">
        <v>1485</v>
      </c>
      <c r="AQ336" t="s">
        <v>1314</v>
      </c>
      <c r="AR336" cm="1">
        <f t="array" ref="AR336">_xlfn._xlws.FILTER(RPD_Revisi[Jmlh],RPD_Revisi[MAK]=Form_Cetak_POK[[#This Row],[MAK]],0)-Form_Cetak_POK[[#This Row],[Jmlh]]</f>
        <v>0</v>
      </c>
    </row>
    <row r="337" spans="1:44" hidden="1" x14ac:dyDescent="0.3">
      <c r="A337" t="s">
        <v>26</v>
      </c>
      <c r="B337" t="s">
        <v>28</v>
      </c>
      <c r="C337" t="s">
        <v>29</v>
      </c>
      <c r="D337" t="s">
        <v>461</v>
      </c>
      <c r="E337" t="s">
        <v>118</v>
      </c>
      <c r="F337" t="s">
        <v>130</v>
      </c>
      <c r="G337" t="s">
        <v>470</v>
      </c>
      <c r="H337" t="s">
        <v>196</v>
      </c>
      <c r="I337" t="s">
        <v>201</v>
      </c>
      <c r="J337" t="s">
        <v>48</v>
      </c>
      <c r="K337" t="s">
        <v>747</v>
      </c>
      <c r="L337">
        <v>12</v>
      </c>
      <c r="M337">
        <v>2703000</v>
      </c>
      <c r="N337">
        <v>32435000</v>
      </c>
      <c r="O337">
        <v>0</v>
      </c>
      <c r="P337">
        <v>32435000</v>
      </c>
      <c r="R337">
        <v>216832</v>
      </c>
      <c r="S337">
        <v>3460440</v>
      </c>
      <c r="T337">
        <v>2460440</v>
      </c>
      <c r="U337">
        <v>2460440</v>
      </c>
      <c r="V337">
        <v>3460440</v>
      </c>
      <c r="W337">
        <v>3753623</v>
      </c>
      <c r="X337">
        <v>2753623</v>
      </c>
      <c r="Y337">
        <v>2753623</v>
      </c>
      <c r="Z337">
        <v>2753623</v>
      </c>
      <c r="AA337">
        <v>2753623</v>
      </c>
      <c r="AB337">
        <v>2753623</v>
      </c>
      <c r="AC337">
        <v>2854670</v>
      </c>
      <c r="AD337" t="s">
        <v>2915</v>
      </c>
      <c r="AE337" t="s">
        <v>2933</v>
      </c>
      <c r="AF337" t="s">
        <v>2934</v>
      </c>
      <c r="AG337" t="s">
        <v>2935</v>
      </c>
      <c r="AH337" t="s">
        <v>6537</v>
      </c>
      <c r="AI337" t="s">
        <v>6061</v>
      </c>
      <c r="AJ337" t="s">
        <v>6448</v>
      </c>
      <c r="AK337" t="s">
        <v>98</v>
      </c>
      <c r="AL337" t="s">
        <v>127</v>
      </c>
      <c r="AM337" t="s">
        <v>128</v>
      </c>
      <c r="AN337" t="s">
        <v>1311</v>
      </c>
      <c r="AO337" t="s">
        <v>1312</v>
      </c>
      <c r="AP337" t="s">
        <v>1336</v>
      </c>
      <c r="AQ337" t="s">
        <v>1314</v>
      </c>
      <c r="AR337" cm="1">
        <f t="array" ref="AR337">_xlfn._xlws.FILTER(RPD_Revisi[Jmlh],RPD_Revisi[MAK]=Form_Cetak_POK[[#This Row],[MAK]],0)-Form_Cetak_POK[[#This Row],[Jmlh]]</f>
        <v>0</v>
      </c>
    </row>
    <row r="338" spans="1:44" hidden="1" x14ac:dyDescent="0.3">
      <c r="A338" t="s">
        <v>26</v>
      </c>
      <c r="B338" t="s">
        <v>28</v>
      </c>
      <c r="C338" t="s">
        <v>29</v>
      </c>
      <c r="D338" t="s">
        <v>461</v>
      </c>
      <c r="E338" t="s">
        <v>118</v>
      </c>
      <c r="F338" t="s">
        <v>130</v>
      </c>
      <c r="G338" t="s">
        <v>470</v>
      </c>
      <c r="H338" t="s">
        <v>196</v>
      </c>
      <c r="I338" t="s">
        <v>201</v>
      </c>
      <c r="J338" t="s">
        <v>73</v>
      </c>
      <c r="K338" t="s">
        <v>732</v>
      </c>
      <c r="L338">
        <v>14</v>
      </c>
      <c r="M338">
        <v>150000</v>
      </c>
      <c r="N338">
        <v>2100000</v>
      </c>
      <c r="O338">
        <v>0</v>
      </c>
      <c r="P338">
        <v>2100000</v>
      </c>
      <c r="R338">
        <v>8684</v>
      </c>
      <c r="S338">
        <v>258738</v>
      </c>
      <c r="T338">
        <v>258738</v>
      </c>
      <c r="U338">
        <v>258738</v>
      </c>
      <c r="V338">
        <v>258738</v>
      </c>
      <c r="W338">
        <v>150331</v>
      </c>
      <c r="X338">
        <v>150331</v>
      </c>
      <c r="Y338">
        <v>150331</v>
      </c>
      <c r="Z338">
        <v>150331</v>
      </c>
      <c r="AA338">
        <v>150331</v>
      </c>
      <c r="AB338">
        <v>150331</v>
      </c>
      <c r="AC338">
        <v>154378</v>
      </c>
      <c r="AD338" t="s">
        <v>2915</v>
      </c>
      <c r="AE338" t="s">
        <v>2937</v>
      </c>
      <c r="AF338" t="s">
        <v>2938</v>
      </c>
      <c r="AG338" t="s">
        <v>2939</v>
      </c>
      <c r="AH338" t="s">
        <v>6538</v>
      </c>
      <c r="AI338" t="s">
        <v>6061</v>
      </c>
      <c r="AJ338" t="s">
        <v>6448</v>
      </c>
      <c r="AK338" t="s">
        <v>98</v>
      </c>
      <c r="AL338" t="s">
        <v>127</v>
      </c>
      <c r="AM338" t="s">
        <v>128</v>
      </c>
      <c r="AN338" t="s">
        <v>1311</v>
      </c>
      <c r="AO338" t="s">
        <v>1312</v>
      </c>
      <c r="AP338" t="s">
        <v>1336</v>
      </c>
      <c r="AQ338" t="s">
        <v>1314</v>
      </c>
      <c r="AR338" cm="1">
        <f t="array" ref="AR338">_xlfn._xlws.FILTER(RPD_Revisi[Jmlh],RPD_Revisi[MAK]=Form_Cetak_POK[[#This Row],[MAK]],0)-Form_Cetak_POK[[#This Row],[Jmlh]]</f>
        <v>0</v>
      </c>
    </row>
    <row r="339" spans="1:44" hidden="1" x14ac:dyDescent="0.3">
      <c r="A339" t="s">
        <v>26</v>
      </c>
      <c r="B339" t="s">
        <v>28</v>
      </c>
      <c r="C339" t="s">
        <v>29</v>
      </c>
      <c r="D339" t="s">
        <v>461</v>
      </c>
      <c r="E339" t="s">
        <v>118</v>
      </c>
      <c r="F339" t="s">
        <v>130</v>
      </c>
      <c r="G339" t="s">
        <v>470</v>
      </c>
      <c r="H339" t="s">
        <v>196</v>
      </c>
      <c r="I339" t="s">
        <v>202</v>
      </c>
      <c r="J339" t="s">
        <v>84</v>
      </c>
      <c r="K339" t="s">
        <v>680</v>
      </c>
      <c r="L339">
        <v>12</v>
      </c>
      <c r="M339">
        <v>250000</v>
      </c>
      <c r="N339">
        <v>3000000</v>
      </c>
      <c r="O339">
        <v>0</v>
      </c>
      <c r="P339">
        <v>3000000</v>
      </c>
      <c r="R339">
        <v>4135</v>
      </c>
      <c r="S339">
        <v>123209</v>
      </c>
      <c r="T339">
        <v>123209</v>
      </c>
      <c r="U339">
        <v>123209</v>
      </c>
      <c r="V339">
        <v>123209</v>
      </c>
      <c r="W339">
        <v>71586</v>
      </c>
      <c r="X339">
        <v>71586</v>
      </c>
      <c r="Y339">
        <v>71586</v>
      </c>
      <c r="Z339">
        <v>71586</v>
      </c>
      <c r="AA339">
        <v>71586</v>
      </c>
      <c r="AB339">
        <v>71586</v>
      </c>
      <c r="AC339">
        <v>2073513</v>
      </c>
      <c r="AD339" t="s">
        <v>2941</v>
      </c>
      <c r="AE339" t="s">
        <v>2955</v>
      </c>
      <c r="AF339" t="s">
        <v>2956</v>
      </c>
      <c r="AG339" t="s">
        <v>2957</v>
      </c>
      <c r="AH339" t="s">
        <v>6539</v>
      </c>
      <c r="AI339" t="s">
        <v>6061</v>
      </c>
      <c r="AJ339" t="s">
        <v>6450</v>
      </c>
      <c r="AK339" t="s">
        <v>98</v>
      </c>
      <c r="AL339" t="s">
        <v>108</v>
      </c>
      <c r="AM339" t="s">
        <v>109</v>
      </c>
      <c r="AN339" t="s">
        <v>1311</v>
      </c>
      <c r="AO339" t="s">
        <v>1312</v>
      </c>
      <c r="AP339" t="s">
        <v>1485</v>
      </c>
      <c r="AQ339" t="s">
        <v>1314</v>
      </c>
      <c r="AR339" cm="1">
        <f t="array" ref="AR339">_xlfn._xlws.FILTER(RPD_Revisi[Jmlh],RPD_Revisi[MAK]=Form_Cetak_POK[[#This Row],[MAK]],0)-Form_Cetak_POK[[#This Row],[Jmlh]]</f>
        <v>0</v>
      </c>
    </row>
    <row r="340" spans="1:44" hidden="1" x14ac:dyDescent="0.3">
      <c r="A340" t="s">
        <v>26</v>
      </c>
      <c r="B340" t="s">
        <v>28</v>
      </c>
      <c r="C340" t="s">
        <v>29</v>
      </c>
      <c r="D340" t="s">
        <v>461</v>
      </c>
      <c r="E340" t="s">
        <v>118</v>
      </c>
      <c r="F340" t="s">
        <v>130</v>
      </c>
      <c r="G340" t="s">
        <v>470</v>
      </c>
      <c r="H340" t="s">
        <v>196</v>
      </c>
      <c r="I340" t="s">
        <v>202</v>
      </c>
      <c r="J340" t="s">
        <v>46</v>
      </c>
      <c r="K340" t="s">
        <v>585</v>
      </c>
      <c r="L340">
        <v>10</v>
      </c>
      <c r="M340">
        <v>900000</v>
      </c>
      <c r="N340">
        <v>9000000</v>
      </c>
      <c r="O340">
        <v>0</v>
      </c>
      <c r="P340">
        <v>9000000</v>
      </c>
      <c r="R340">
        <v>37217</v>
      </c>
      <c r="S340">
        <v>1108877</v>
      </c>
      <c r="T340">
        <v>1108877</v>
      </c>
      <c r="U340">
        <v>1108877</v>
      </c>
      <c r="V340">
        <v>1108877</v>
      </c>
      <c r="W340">
        <v>644276</v>
      </c>
      <c r="X340">
        <v>644276</v>
      </c>
      <c r="Y340">
        <v>644276</v>
      </c>
      <c r="Z340">
        <v>644276</v>
      </c>
      <c r="AA340">
        <v>644276</v>
      </c>
      <c r="AB340">
        <v>644276</v>
      </c>
      <c r="AC340">
        <v>661619</v>
      </c>
      <c r="AD340" t="s">
        <v>2941</v>
      </c>
      <c r="AE340" t="s">
        <v>2959</v>
      </c>
      <c r="AF340" t="s">
        <v>2960</v>
      </c>
      <c r="AG340" t="s">
        <v>2961</v>
      </c>
      <c r="AH340" t="s">
        <v>6540</v>
      </c>
      <c r="AI340" t="s">
        <v>6061</v>
      </c>
      <c r="AJ340" t="s">
        <v>6450</v>
      </c>
      <c r="AK340" t="s">
        <v>98</v>
      </c>
      <c r="AL340" t="s">
        <v>108</v>
      </c>
      <c r="AM340" t="s">
        <v>109</v>
      </c>
      <c r="AN340" t="s">
        <v>1311</v>
      </c>
      <c r="AO340" t="s">
        <v>1312</v>
      </c>
      <c r="AP340" t="s">
        <v>1331</v>
      </c>
      <c r="AQ340" t="s">
        <v>1314</v>
      </c>
      <c r="AR340" cm="1">
        <f t="array" ref="AR340">_xlfn._xlws.FILTER(RPD_Revisi[Jmlh],RPD_Revisi[MAK]=Form_Cetak_POK[[#This Row],[MAK]],0)-Form_Cetak_POK[[#This Row],[Jmlh]]</f>
        <v>0</v>
      </c>
    </row>
    <row r="341" spans="1:44" hidden="1" x14ac:dyDescent="0.3">
      <c r="A341" t="s">
        <v>26</v>
      </c>
      <c r="B341" t="s">
        <v>28</v>
      </c>
      <c r="C341" t="s">
        <v>29</v>
      </c>
      <c r="D341" t="s">
        <v>461</v>
      </c>
      <c r="E341" t="s">
        <v>118</v>
      </c>
      <c r="F341" t="s">
        <v>130</v>
      </c>
      <c r="G341" t="s">
        <v>470</v>
      </c>
      <c r="H341" t="s">
        <v>196</v>
      </c>
      <c r="I341" t="s">
        <v>202</v>
      </c>
      <c r="J341" t="s">
        <v>48</v>
      </c>
      <c r="K341" t="s">
        <v>748</v>
      </c>
      <c r="L341">
        <v>6</v>
      </c>
      <c r="M341">
        <v>3007000</v>
      </c>
      <c r="N341">
        <v>18042000</v>
      </c>
      <c r="O341">
        <v>0</v>
      </c>
      <c r="P341">
        <v>18042000</v>
      </c>
      <c r="R341">
        <v>74608</v>
      </c>
      <c r="S341">
        <v>2222929</v>
      </c>
      <c r="T341">
        <v>2222929</v>
      </c>
      <c r="U341">
        <v>2222929</v>
      </c>
      <c r="V341">
        <v>2222929</v>
      </c>
      <c r="W341">
        <v>1291559</v>
      </c>
      <c r="X341">
        <v>1291559</v>
      </c>
      <c r="Y341">
        <v>1291559</v>
      </c>
      <c r="Z341">
        <v>1291559</v>
      </c>
      <c r="AA341">
        <v>1291559</v>
      </c>
      <c r="AB341">
        <v>1291559</v>
      </c>
      <c r="AC341">
        <v>1326322</v>
      </c>
      <c r="AD341" t="s">
        <v>2941</v>
      </c>
      <c r="AE341" t="s">
        <v>2963</v>
      </c>
      <c r="AF341" t="s">
        <v>2964</v>
      </c>
      <c r="AG341" t="s">
        <v>2965</v>
      </c>
      <c r="AH341" t="s">
        <v>6541</v>
      </c>
      <c r="AI341" t="s">
        <v>6061</v>
      </c>
      <c r="AJ341" t="s">
        <v>6450</v>
      </c>
      <c r="AK341" t="s">
        <v>98</v>
      </c>
      <c r="AL341" t="s">
        <v>108</v>
      </c>
      <c r="AM341" t="s">
        <v>109</v>
      </c>
      <c r="AN341" t="s">
        <v>1311</v>
      </c>
      <c r="AO341" t="s">
        <v>1312</v>
      </c>
      <c r="AP341" t="s">
        <v>1336</v>
      </c>
      <c r="AQ341" t="s">
        <v>1314</v>
      </c>
      <c r="AR341" cm="1">
        <f t="array" ref="AR341">_xlfn._xlws.FILTER(RPD_Revisi[Jmlh],RPD_Revisi[MAK]=Form_Cetak_POK[[#This Row],[MAK]],0)-Form_Cetak_POK[[#This Row],[Jmlh]]</f>
        <v>0</v>
      </c>
    </row>
    <row r="342" spans="1:44" hidden="1" x14ac:dyDescent="0.3">
      <c r="A342" t="s">
        <v>26</v>
      </c>
      <c r="B342" t="s">
        <v>28</v>
      </c>
      <c r="C342" t="s">
        <v>29</v>
      </c>
      <c r="D342" t="s">
        <v>461</v>
      </c>
      <c r="E342" t="s">
        <v>118</v>
      </c>
      <c r="F342" t="s">
        <v>130</v>
      </c>
      <c r="G342" t="s">
        <v>470</v>
      </c>
      <c r="H342" t="s">
        <v>196</v>
      </c>
      <c r="I342" t="s">
        <v>203</v>
      </c>
      <c r="J342" t="s">
        <v>84</v>
      </c>
      <c r="K342" t="s">
        <v>680</v>
      </c>
      <c r="L342">
        <v>12</v>
      </c>
      <c r="M342">
        <v>250000</v>
      </c>
      <c r="N342">
        <v>3000000</v>
      </c>
      <c r="O342">
        <v>0</v>
      </c>
      <c r="P342">
        <v>3000000</v>
      </c>
      <c r="R342">
        <v>4135</v>
      </c>
      <c r="S342">
        <v>123209</v>
      </c>
      <c r="T342">
        <v>123209</v>
      </c>
      <c r="U342">
        <v>123209</v>
      </c>
      <c r="V342">
        <v>123209</v>
      </c>
      <c r="W342">
        <v>71586</v>
      </c>
      <c r="X342">
        <v>71586</v>
      </c>
      <c r="Y342">
        <v>71586</v>
      </c>
      <c r="Z342">
        <v>71586</v>
      </c>
      <c r="AA342">
        <v>71586</v>
      </c>
      <c r="AB342">
        <v>71586</v>
      </c>
      <c r="AC342">
        <v>2073513</v>
      </c>
      <c r="AD342" t="s">
        <v>2967</v>
      </c>
      <c r="AE342" t="s">
        <v>2981</v>
      </c>
      <c r="AF342" t="s">
        <v>2982</v>
      </c>
      <c r="AG342" t="s">
        <v>2983</v>
      </c>
      <c r="AH342" t="s">
        <v>6542</v>
      </c>
      <c r="AI342" t="s">
        <v>6061</v>
      </c>
      <c r="AJ342" t="s">
        <v>6452</v>
      </c>
      <c r="AK342" t="s">
        <v>98</v>
      </c>
      <c r="AL342" t="s">
        <v>99</v>
      </c>
      <c r="AM342" t="s">
        <v>100</v>
      </c>
      <c r="AN342" t="s">
        <v>1311</v>
      </c>
      <c r="AO342" t="s">
        <v>1312</v>
      </c>
      <c r="AP342" t="s">
        <v>1485</v>
      </c>
      <c r="AQ342" t="s">
        <v>1314</v>
      </c>
      <c r="AR342" cm="1">
        <f t="array" ref="AR342">_xlfn._xlws.FILTER(RPD_Revisi[Jmlh],RPD_Revisi[MAK]=Form_Cetak_POK[[#This Row],[MAK]],0)-Form_Cetak_POK[[#This Row],[Jmlh]]</f>
        <v>0</v>
      </c>
    </row>
    <row r="343" spans="1:44" hidden="1" x14ac:dyDescent="0.3">
      <c r="A343" t="s">
        <v>26</v>
      </c>
      <c r="B343" t="s">
        <v>28</v>
      </c>
      <c r="C343" t="s">
        <v>29</v>
      </c>
      <c r="D343" t="s">
        <v>461</v>
      </c>
      <c r="E343" t="s">
        <v>118</v>
      </c>
      <c r="F343" t="s">
        <v>130</v>
      </c>
      <c r="G343" t="s">
        <v>470</v>
      </c>
      <c r="H343" t="s">
        <v>196</v>
      </c>
      <c r="I343" t="s">
        <v>203</v>
      </c>
      <c r="J343" t="s">
        <v>48</v>
      </c>
      <c r="K343" t="s">
        <v>749</v>
      </c>
      <c r="L343">
        <v>14</v>
      </c>
      <c r="M343">
        <v>5110000</v>
      </c>
      <c r="N343">
        <v>71534000</v>
      </c>
      <c r="O343">
        <v>0</v>
      </c>
      <c r="P343">
        <v>71534000</v>
      </c>
      <c r="R343">
        <v>295811</v>
      </c>
      <c r="S343">
        <v>8813601</v>
      </c>
      <c r="T343">
        <v>8813601</v>
      </c>
      <c r="U343">
        <v>8813601</v>
      </c>
      <c r="V343">
        <v>8813601</v>
      </c>
      <c r="W343">
        <v>5120848</v>
      </c>
      <c r="X343">
        <v>5120848</v>
      </c>
      <c r="Y343">
        <v>5120848</v>
      </c>
      <c r="Z343">
        <v>5120848</v>
      </c>
      <c r="AA343">
        <v>5120848</v>
      </c>
      <c r="AB343">
        <v>5120848</v>
      </c>
      <c r="AC343">
        <v>5258697</v>
      </c>
      <c r="AD343" t="s">
        <v>2967</v>
      </c>
      <c r="AE343" t="s">
        <v>2985</v>
      </c>
      <c r="AF343" t="s">
        <v>2986</v>
      </c>
      <c r="AG343" t="s">
        <v>2987</v>
      </c>
      <c r="AH343" t="s">
        <v>6543</v>
      </c>
      <c r="AI343" t="s">
        <v>6061</v>
      </c>
      <c r="AJ343" t="s">
        <v>6452</v>
      </c>
      <c r="AK343" t="s">
        <v>98</v>
      </c>
      <c r="AL343" t="s">
        <v>99</v>
      </c>
      <c r="AM343" t="s">
        <v>100</v>
      </c>
      <c r="AN343" t="s">
        <v>1311</v>
      </c>
      <c r="AO343" t="s">
        <v>1312</v>
      </c>
      <c r="AP343" t="s">
        <v>1336</v>
      </c>
      <c r="AQ343" t="s">
        <v>1314</v>
      </c>
      <c r="AR343" cm="1">
        <f t="array" ref="AR343">_xlfn._xlws.FILTER(RPD_Revisi[Jmlh],RPD_Revisi[MAK]=Form_Cetak_POK[[#This Row],[MAK]],0)-Form_Cetak_POK[[#This Row],[Jmlh]]</f>
        <v>0</v>
      </c>
    </row>
    <row r="344" spans="1:44" hidden="1" x14ac:dyDescent="0.3">
      <c r="A344" t="s">
        <v>26</v>
      </c>
      <c r="B344" t="s">
        <v>28</v>
      </c>
      <c r="C344" t="s">
        <v>29</v>
      </c>
      <c r="D344" t="s">
        <v>461</v>
      </c>
      <c r="E344" t="s">
        <v>118</v>
      </c>
      <c r="F344" t="s">
        <v>130</v>
      </c>
      <c r="G344" t="s">
        <v>470</v>
      </c>
      <c r="H344" t="s">
        <v>196</v>
      </c>
      <c r="I344" t="s">
        <v>205</v>
      </c>
      <c r="J344" t="s">
        <v>48</v>
      </c>
      <c r="K344" t="s">
        <v>750</v>
      </c>
      <c r="L344">
        <v>21</v>
      </c>
      <c r="M344">
        <v>5526000</v>
      </c>
      <c r="N344">
        <v>116054000</v>
      </c>
      <c r="O344">
        <v>0</v>
      </c>
      <c r="P344">
        <v>116054000</v>
      </c>
      <c r="R344">
        <v>479913</v>
      </c>
      <c r="S344">
        <v>14298845</v>
      </c>
      <c r="T344">
        <v>14298845</v>
      </c>
      <c r="U344">
        <v>14298845</v>
      </c>
      <c r="V344">
        <v>14298845</v>
      </c>
      <c r="W344">
        <v>8307867</v>
      </c>
      <c r="X344">
        <v>8307867</v>
      </c>
      <c r="Y344">
        <v>8307867</v>
      </c>
      <c r="Z344">
        <v>8307867</v>
      </c>
      <c r="AA344">
        <v>8307867</v>
      </c>
      <c r="AB344">
        <v>8307867</v>
      </c>
      <c r="AC344">
        <v>8531505</v>
      </c>
      <c r="AD344" t="s">
        <v>2989</v>
      </c>
      <c r="AE344" t="s">
        <v>3003</v>
      </c>
      <c r="AF344" t="s">
        <v>3004</v>
      </c>
      <c r="AG344" t="s">
        <v>3005</v>
      </c>
      <c r="AH344" t="s">
        <v>6544</v>
      </c>
      <c r="AI344" t="s">
        <v>6061</v>
      </c>
      <c r="AJ344" t="s">
        <v>6454</v>
      </c>
      <c r="AK344" t="s">
        <v>98</v>
      </c>
      <c r="AL344" t="s">
        <v>99</v>
      </c>
      <c r="AM344" t="s">
        <v>104</v>
      </c>
      <c r="AN344" t="s">
        <v>1311</v>
      </c>
      <c r="AO344" t="s">
        <v>1312</v>
      </c>
      <c r="AP344" t="s">
        <v>1336</v>
      </c>
      <c r="AQ344" t="s">
        <v>1314</v>
      </c>
      <c r="AR344" cm="1">
        <f t="array" ref="AR344">_xlfn._xlws.FILTER(RPD_Revisi[Jmlh],RPD_Revisi[MAK]=Form_Cetak_POK[[#This Row],[MAK]],0)-Form_Cetak_POK[[#This Row],[Jmlh]]</f>
        <v>0</v>
      </c>
    </row>
    <row r="345" spans="1:44" hidden="1" x14ac:dyDescent="0.3">
      <c r="A345" t="s">
        <v>26</v>
      </c>
      <c r="B345" t="s">
        <v>28</v>
      </c>
      <c r="C345" t="s">
        <v>29</v>
      </c>
      <c r="D345" t="s">
        <v>461</v>
      </c>
      <c r="E345" t="s">
        <v>118</v>
      </c>
      <c r="F345" t="s">
        <v>130</v>
      </c>
      <c r="G345" t="s">
        <v>470</v>
      </c>
      <c r="H345" t="s">
        <v>196</v>
      </c>
      <c r="I345" t="s">
        <v>207</v>
      </c>
      <c r="J345" t="s">
        <v>48</v>
      </c>
      <c r="K345" t="s">
        <v>751</v>
      </c>
      <c r="L345">
        <v>6</v>
      </c>
      <c r="M345">
        <v>5750000</v>
      </c>
      <c r="N345">
        <v>34500000</v>
      </c>
      <c r="O345">
        <v>0</v>
      </c>
      <c r="P345">
        <v>34500000</v>
      </c>
      <c r="R345">
        <v>59955</v>
      </c>
      <c r="S345">
        <v>2786524</v>
      </c>
      <c r="T345">
        <v>2786524</v>
      </c>
      <c r="U345">
        <v>2786524</v>
      </c>
      <c r="V345">
        <v>2786524</v>
      </c>
      <c r="W345">
        <v>2786524</v>
      </c>
      <c r="X345">
        <v>2786524</v>
      </c>
      <c r="Y345">
        <v>2786524</v>
      </c>
      <c r="Z345">
        <v>2786524</v>
      </c>
      <c r="AA345">
        <v>2786524</v>
      </c>
      <c r="AB345">
        <v>2786524</v>
      </c>
      <c r="AC345">
        <v>6574805</v>
      </c>
      <c r="AD345" t="s">
        <v>3007</v>
      </c>
      <c r="AE345" t="s">
        <v>3021</v>
      </c>
      <c r="AF345" t="s">
        <v>3022</v>
      </c>
      <c r="AG345" t="s">
        <v>3023</v>
      </c>
      <c r="AH345" t="s">
        <v>6545</v>
      </c>
      <c r="AI345" t="s">
        <v>6061</v>
      </c>
      <c r="AJ345" t="s">
        <v>6456</v>
      </c>
      <c r="AK345" t="s">
        <v>98</v>
      </c>
      <c r="AL345" t="s">
        <v>168</v>
      </c>
      <c r="AM345" t="s">
        <v>208</v>
      </c>
      <c r="AN345" t="s">
        <v>1311</v>
      </c>
      <c r="AO345" t="s">
        <v>1312</v>
      </c>
      <c r="AP345" t="s">
        <v>1336</v>
      </c>
      <c r="AQ345" t="s">
        <v>1314</v>
      </c>
      <c r="AR345" cm="1">
        <f t="array" ref="AR345">_xlfn._xlws.FILTER(RPD_Revisi[Jmlh],RPD_Revisi[MAK]=Form_Cetak_POK[[#This Row],[MAK]],0)-Form_Cetak_POK[[#This Row],[Jmlh]]</f>
        <v>0</v>
      </c>
    </row>
    <row r="346" spans="1:44" hidden="1" x14ac:dyDescent="0.3">
      <c r="A346" t="s">
        <v>26</v>
      </c>
      <c r="B346" t="s">
        <v>28</v>
      </c>
      <c r="C346" t="s">
        <v>29</v>
      </c>
      <c r="D346" t="s">
        <v>461</v>
      </c>
      <c r="E346" t="s">
        <v>118</v>
      </c>
      <c r="F346" t="s">
        <v>130</v>
      </c>
      <c r="G346" t="s">
        <v>472</v>
      </c>
      <c r="H346" t="s">
        <v>219</v>
      </c>
      <c r="I346" t="s">
        <v>247</v>
      </c>
      <c r="J346" t="s">
        <v>223</v>
      </c>
      <c r="K346" t="s">
        <v>817</v>
      </c>
      <c r="L346">
        <v>14</v>
      </c>
      <c r="M346">
        <v>170734000</v>
      </c>
      <c r="N346">
        <v>2390272000</v>
      </c>
      <c r="O346">
        <v>0</v>
      </c>
      <c r="P346">
        <v>2390272000</v>
      </c>
      <c r="R346">
        <v>196916425</v>
      </c>
      <c r="S346">
        <v>196916425</v>
      </c>
      <c r="T346">
        <v>196916425</v>
      </c>
      <c r="U346">
        <v>196916425</v>
      </c>
      <c r="V346">
        <v>192123529</v>
      </c>
      <c r="W346">
        <v>196916425</v>
      </c>
      <c r="X346">
        <v>192123529</v>
      </c>
      <c r="Y346">
        <v>196916425</v>
      </c>
      <c r="Z346">
        <v>196916425</v>
      </c>
      <c r="AA346">
        <v>192123529</v>
      </c>
      <c r="AB346">
        <v>192123529</v>
      </c>
      <c r="AC346">
        <v>243362909</v>
      </c>
      <c r="AD346" t="s">
        <v>3356</v>
      </c>
      <c r="AE346" t="s">
        <v>3357</v>
      </c>
      <c r="AF346" t="s">
        <v>3358</v>
      </c>
      <c r="AG346" t="s">
        <v>3359</v>
      </c>
      <c r="AH346" t="s">
        <v>6546</v>
      </c>
      <c r="AI346" t="s">
        <v>6061</v>
      </c>
      <c r="AJ346" t="s">
        <v>6547</v>
      </c>
      <c r="AK346" t="s">
        <v>98</v>
      </c>
      <c r="AL346" t="s">
        <v>127</v>
      </c>
      <c r="AM346" t="s">
        <v>248</v>
      </c>
      <c r="AN346" t="s">
        <v>3268</v>
      </c>
      <c r="AO346" t="s">
        <v>3268</v>
      </c>
      <c r="AP346" t="s">
        <v>3269</v>
      </c>
      <c r="AQ346" t="s">
        <v>1314</v>
      </c>
      <c r="AR346" cm="1">
        <f t="array" ref="AR346">_xlfn._xlws.FILTER(RPD_Revisi[Jmlh],RPD_Revisi[MAK]=Form_Cetak_POK[[#This Row],[MAK]],0)-Form_Cetak_POK[[#This Row],[Jmlh]]</f>
        <v>0</v>
      </c>
    </row>
    <row r="347" spans="1:44" hidden="1" x14ac:dyDescent="0.3">
      <c r="A347" t="s">
        <v>26</v>
      </c>
      <c r="B347" t="s">
        <v>28</v>
      </c>
      <c r="C347" t="s">
        <v>29</v>
      </c>
      <c r="D347" t="s">
        <v>461</v>
      </c>
      <c r="E347" t="s">
        <v>118</v>
      </c>
      <c r="F347" t="s">
        <v>130</v>
      </c>
      <c r="G347" t="s">
        <v>472</v>
      </c>
      <c r="H347" t="s">
        <v>219</v>
      </c>
      <c r="I347" t="s">
        <v>247</v>
      </c>
      <c r="J347" t="s">
        <v>225</v>
      </c>
      <c r="K347" t="s">
        <v>818</v>
      </c>
      <c r="L347">
        <v>14</v>
      </c>
      <c r="M347">
        <v>8000</v>
      </c>
      <c r="N347">
        <v>109000</v>
      </c>
      <c r="O347">
        <v>0</v>
      </c>
      <c r="P347">
        <v>109000</v>
      </c>
      <c r="R347">
        <v>8980</v>
      </c>
      <c r="S347">
        <v>8980</v>
      </c>
      <c r="T347">
        <v>8980</v>
      </c>
      <c r="U347">
        <v>8980</v>
      </c>
      <c r="V347">
        <v>8761</v>
      </c>
      <c r="W347">
        <v>8980</v>
      </c>
      <c r="X347">
        <v>8761</v>
      </c>
      <c r="Y347">
        <v>8980</v>
      </c>
      <c r="Z347">
        <v>8980</v>
      </c>
      <c r="AA347">
        <v>8761</v>
      </c>
      <c r="AB347">
        <v>8761</v>
      </c>
      <c r="AC347">
        <v>11096</v>
      </c>
      <c r="AD347" t="s">
        <v>3356</v>
      </c>
      <c r="AE347" t="s">
        <v>3361</v>
      </c>
      <c r="AF347" t="s">
        <v>3362</v>
      </c>
      <c r="AG347" t="s">
        <v>3363</v>
      </c>
      <c r="AH347" t="s">
        <v>6548</v>
      </c>
      <c r="AI347" t="s">
        <v>6061</v>
      </c>
      <c r="AJ347" t="s">
        <v>6547</v>
      </c>
      <c r="AK347" t="s">
        <v>98</v>
      </c>
      <c r="AL347" t="s">
        <v>127</v>
      </c>
      <c r="AM347" t="s">
        <v>248</v>
      </c>
      <c r="AN347" t="s">
        <v>3268</v>
      </c>
      <c r="AO347" t="s">
        <v>3268</v>
      </c>
      <c r="AP347" t="s">
        <v>3269</v>
      </c>
      <c r="AQ347" t="s">
        <v>1314</v>
      </c>
      <c r="AR347" cm="1">
        <f t="array" ref="AR347">_xlfn._xlws.FILTER(RPD_Revisi[Jmlh],RPD_Revisi[MAK]=Form_Cetak_POK[[#This Row],[MAK]],0)-Form_Cetak_POK[[#This Row],[Jmlh]]</f>
        <v>0</v>
      </c>
    </row>
    <row r="348" spans="1:44" hidden="1" x14ac:dyDescent="0.3">
      <c r="A348" t="s">
        <v>26</v>
      </c>
      <c r="B348" t="s">
        <v>28</v>
      </c>
      <c r="C348" t="s">
        <v>29</v>
      </c>
      <c r="D348" t="s">
        <v>461</v>
      </c>
      <c r="E348" t="s">
        <v>118</v>
      </c>
      <c r="F348" t="s">
        <v>130</v>
      </c>
      <c r="G348" t="s">
        <v>472</v>
      </c>
      <c r="H348" t="s">
        <v>219</v>
      </c>
      <c r="I348" t="s">
        <v>247</v>
      </c>
      <c r="J348" t="s">
        <v>227</v>
      </c>
      <c r="K348" t="s">
        <v>819</v>
      </c>
      <c r="L348">
        <v>14</v>
      </c>
      <c r="M348">
        <v>11655000</v>
      </c>
      <c r="N348">
        <v>163168000</v>
      </c>
      <c r="O348">
        <v>0</v>
      </c>
      <c r="P348">
        <v>163168000</v>
      </c>
      <c r="R348">
        <v>13442177</v>
      </c>
      <c r="S348">
        <v>13442177</v>
      </c>
      <c r="T348">
        <v>13442177</v>
      </c>
      <c r="U348">
        <v>13442177</v>
      </c>
      <c r="V348">
        <v>13114998</v>
      </c>
      <c r="W348">
        <v>13442177</v>
      </c>
      <c r="X348">
        <v>13114998</v>
      </c>
      <c r="Y348">
        <v>13442177</v>
      </c>
      <c r="Z348">
        <v>13442177</v>
      </c>
      <c r="AA348">
        <v>13114998</v>
      </c>
      <c r="AB348">
        <v>13114998</v>
      </c>
      <c r="AC348">
        <v>16612769</v>
      </c>
      <c r="AD348" t="s">
        <v>3356</v>
      </c>
      <c r="AE348" t="s">
        <v>3365</v>
      </c>
      <c r="AF348" t="s">
        <v>3366</v>
      </c>
      <c r="AG348" t="s">
        <v>3367</v>
      </c>
      <c r="AH348" t="s">
        <v>6549</v>
      </c>
      <c r="AI348" t="s">
        <v>6061</v>
      </c>
      <c r="AJ348" t="s">
        <v>6547</v>
      </c>
      <c r="AK348" t="s">
        <v>98</v>
      </c>
      <c r="AL348" t="s">
        <v>127</v>
      </c>
      <c r="AM348" t="s">
        <v>248</v>
      </c>
      <c r="AN348" t="s">
        <v>3268</v>
      </c>
      <c r="AO348" t="s">
        <v>3268</v>
      </c>
      <c r="AP348" t="s">
        <v>3269</v>
      </c>
      <c r="AQ348" t="s">
        <v>1314</v>
      </c>
      <c r="AR348" cm="1">
        <f t="array" ref="AR348">_xlfn._xlws.FILTER(RPD_Revisi[Jmlh],RPD_Revisi[MAK]=Form_Cetak_POK[[#This Row],[MAK]],0)-Form_Cetak_POK[[#This Row],[Jmlh]]</f>
        <v>0</v>
      </c>
    </row>
    <row r="349" spans="1:44" hidden="1" x14ac:dyDescent="0.3">
      <c r="A349" t="s">
        <v>26</v>
      </c>
      <c r="B349" t="s">
        <v>28</v>
      </c>
      <c r="C349" t="s">
        <v>29</v>
      </c>
      <c r="D349" t="s">
        <v>461</v>
      </c>
      <c r="E349" t="s">
        <v>118</v>
      </c>
      <c r="F349" t="s">
        <v>130</v>
      </c>
      <c r="G349" t="s">
        <v>472</v>
      </c>
      <c r="H349" t="s">
        <v>219</v>
      </c>
      <c r="I349" t="s">
        <v>247</v>
      </c>
      <c r="J349" t="s">
        <v>229</v>
      </c>
      <c r="K349" t="s">
        <v>820</v>
      </c>
      <c r="L349">
        <v>14</v>
      </c>
      <c r="M349">
        <v>4103000</v>
      </c>
      <c r="N349">
        <v>57444000</v>
      </c>
      <c r="O349">
        <v>0</v>
      </c>
      <c r="P349">
        <v>57444000</v>
      </c>
      <c r="R349">
        <v>4732377</v>
      </c>
      <c r="S349">
        <v>4732377</v>
      </c>
      <c r="T349">
        <v>4732377</v>
      </c>
      <c r="U349">
        <v>4732377</v>
      </c>
      <c r="V349">
        <v>4617192</v>
      </c>
      <c r="W349">
        <v>4732377</v>
      </c>
      <c r="X349">
        <v>4617192</v>
      </c>
      <c r="Y349">
        <v>4732377</v>
      </c>
      <c r="Z349">
        <v>4732377</v>
      </c>
      <c r="AA349">
        <v>4617192</v>
      </c>
      <c r="AB349">
        <v>4617192</v>
      </c>
      <c r="AC349">
        <v>5848593</v>
      </c>
      <c r="AD349" t="s">
        <v>3356</v>
      </c>
      <c r="AE349" t="s">
        <v>3369</v>
      </c>
      <c r="AF349" t="s">
        <v>3370</v>
      </c>
      <c r="AG349" t="s">
        <v>3371</v>
      </c>
      <c r="AH349" t="s">
        <v>6550</v>
      </c>
      <c r="AI349" t="s">
        <v>6061</v>
      </c>
      <c r="AJ349" t="s">
        <v>6547</v>
      </c>
      <c r="AK349" t="s">
        <v>98</v>
      </c>
      <c r="AL349" t="s">
        <v>127</v>
      </c>
      <c r="AM349" t="s">
        <v>248</v>
      </c>
      <c r="AN349" t="s">
        <v>3268</v>
      </c>
      <c r="AO349" t="s">
        <v>3268</v>
      </c>
      <c r="AP349" t="s">
        <v>3269</v>
      </c>
      <c r="AQ349" t="s">
        <v>1314</v>
      </c>
      <c r="AR349" cm="1">
        <f t="array" ref="AR349">_xlfn._xlws.FILTER(RPD_Revisi[Jmlh],RPD_Revisi[MAK]=Form_Cetak_POK[[#This Row],[MAK]],0)-Form_Cetak_POK[[#This Row],[Jmlh]]</f>
        <v>0</v>
      </c>
    </row>
    <row r="350" spans="1:44" hidden="1" x14ac:dyDescent="0.3">
      <c r="A350" t="s">
        <v>26</v>
      </c>
      <c r="B350" t="s">
        <v>28</v>
      </c>
      <c r="C350" t="s">
        <v>29</v>
      </c>
      <c r="D350" t="s">
        <v>461</v>
      </c>
      <c r="E350" t="s">
        <v>118</v>
      </c>
      <c r="F350" t="s">
        <v>130</v>
      </c>
      <c r="G350" t="s">
        <v>472</v>
      </c>
      <c r="H350" t="s">
        <v>219</v>
      </c>
      <c r="I350" t="s">
        <v>247</v>
      </c>
      <c r="J350" t="s">
        <v>231</v>
      </c>
      <c r="K350" t="s">
        <v>821</v>
      </c>
      <c r="L350">
        <v>14</v>
      </c>
      <c r="M350">
        <v>9730000</v>
      </c>
      <c r="N350">
        <v>136220000</v>
      </c>
      <c r="O350">
        <v>0</v>
      </c>
      <c r="P350">
        <v>136220000</v>
      </c>
      <c r="R350">
        <v>11222135</v>
      </c>
      <c r="S350">
        <v>11222135</v>
      </c>
      <c r="T350">
        <v>11222135</v>
      </c>
      <c r="U350">
        <v>11222135</v>
      </c>
      <c r="V350">
        <v>10948991</v>
      </c>
      <c r="W350">
        <v>11222135</v>
      </c>
      <c r="X350">
        <v>10948991</v>
      </c>
      <c r="Y350">
        <v>11222135</v>
      </c>
      <c r="Z350">
        <v>11222135</v>
      </c>
      <c r="AA350">
        <v>10948991</v>
      </c>
      <c r="AB350">
        <v>10948991</v>
      </c>
      <c r="AC350">
        <v>13869091</v>
      </c>
      <c r="AD350" t="s">
        <v>3356</v>
      </c>
      <c r="AE350" t="s">
        <v>3373</v>
      </c>
      <c r="AF350" t="s">
        <v>3374</v>
      </c>
      <c r="AG350" t="s">
        <v>3375</v>
      </c>
      <c r="AH350" t="s">
        <v>6551</v>
      </c>
      <c r="AI350" t="s">
        <v>6061</v>
      </c>
      <c r="AJ350" t="s">
        <v>6547</v>
      </c>
      <c r="AK350" t="s">
        <v>98</v>
      </c>
      <c r="AL350" t="s">
        <v>127</v>
      </c>
      <c r="AM350" t="s">
        <v>248</v>
      </c>
      <c r="AN350" t="s">
        <v>3268</v>
      </c>
      <c r="AO350" t="s">
        <v>3268</v>
      </c>
      <c r="AP350" t="s">
        <v>3269</v>
      </c>
      <c r="AQ350" t="s">
        <v>1314</v>
      </c>
      <c r="AR350" cm="1">
        <f t="array" ref="AR350">_xlfn._xlws.FILTER(RPD_Revisi[Jmlh],RPD_Revisi[MAK]=Form_Cetak_POK[[#This Row],[MAK]],0)-Form_Cetak_POK[[#This Row],[Jmlh]]</f>
        <v>0</v>
      </c>
    </row>
    <row r="351" spans="1:44" hidden="1" x14ac:dyDescent="0.3">
      <c r="A351" t="s">
        <v>26</v>
      </c>
      <c r="B351" t="s">
        <v>28</v>
      </c>
      <c r="C351" t="s">
        <v>29</v>
      </c>
      <c r="D351" t="s">
        <v>461</v>
      </c>
      <c r="E351" t="s">
        <v>118</v>
      </c>
      <c r="F351" t="s">
        <v>130</v>
      </c>
      <c r="G351" t="s">
        <v>472</v>
      </c>
      <c r="H351" t="s">
        <v>219</v>
      </c>
      <c r="I351" t="s">
        <v>247</v>
      </c>
      <c r="J351" t="s">
        <v>233</v>
      </c>
      <c r="K351" t="s">
        <v>822</v>
      </c>
      <c r="L351">
        <v>14</v>
      </c>
      <c r="M351">
        <v>14169000</v>
      </c>
      <c r="N351">
        <v>198366000</v>
      </c>
      <c r="O351">
        <v>0</v>
      </c>
      <c r="P351">
        <v>198366000</v>
      </c>
      <c r="R351">
        <v>16341874</v>
      </c>
      <c r="S351">
        <v>16341874</v>
      </c>
      <c r="T351">
        <v>16341874</v>
      </c>
      <c r="U351">
        <v>16341874</v>
      </c>
      <c r="V351">
        <v>15944117</v>
      </c>
      <c r="W351">
        <v>16341874</v>
      </c>
      <c r="X351">
        <v>15944117</v>
      </c>
      <c r="Y351">
        <v>16341874</v>
      </c>
      <c r="Z351">
        <v>16341874</v>
      </c>
      <c r="AA351">
        <v>15944117</v>
      </c>
      <c r="AB351">
        <v>15944117</v>
      </c>
      <c r="AC351">
        <v>20196414</v>
      </c>
      <c r="AD351" t="s">
        <v>3356</v>
      </c>
      <c r="AE351" t="s">
        <v>3377</v>
      </c>
      <c r="AF351" t="s">
        <v>3378</v>
      </c>
      <c r="AG351" t="s">
        <v>3379</v>
      </c>
      <c r="AH351" t="s">
        <v>6552</v>
      </c>
      <c r="AI351" t="s">
        <v>6061</v>
      </c>
      <c r="AJ351" t="s">
        <v>6547</v>
      </c>
      <c r="AK351" t="s">
        <v>98</v>
      </c>
      <c r="AL351" t="s">
        <v>127</v>
      </c>
      <c r="AM351" t="s">
        <v>248</v>
      </c>
      <c r="AN351" t="s">
        <v>3268</v>
      </c>
      <c r="AO351" t="s">
        <v>3268</v>
      </c>
      <c r="AP351" t="s">
        <v>3269</v>
      </c>
      <c r="AQ351" t="s">
        <v>1314</v>
      </c>
      <c r="AR351" cm="1">
        <f t="array" ref="AR351">_xlfn._xlws.FILTER(RPD_Revisi[Jmlh],RPD_Revisi[MAK]=Form_Cetak_POK[[#This Row],[MAK]],0)-Form_Cetak_POK[[#This Row],[Jmlh]]</f>
        <v>0</v>
      </c>
    </row>
    <row r="352" spans="1:44" hidden="1" x14ac:dyDescent="0.3">
      <c r="A352" t="s">
        <v>26</v>
      </c>
      <c r="B352" t="s">
        <v>28</v>
      </c>
      <c r="C352" t="s">
        <v>29</v>
      </c>
      <c r="D352" t="s">
        <v>461</v>
      </c>
      <c r="E352" t="s">
        <v>118</v>
      </c>
      <c r="F352" t="s">
        <v>130</v>
      </c>
      <c r="G352" t="s">
        <v>472</v>
      </c>
      <c r="H352" t="s">
        <v>219</v>
      </c>
      <c r="I352" t="s">
        <v>247</v>
      </c>
      <c r="J352" t="s">
        <v>235</v>
      </c>
      <c r="K352" t="s">
        <v>823</v>
      </c>
      <c r="L352">
        <v>14</v>
      </c>
      <c r="M352">
        <v>953000</v>
      </c>
      <c r="N352">
        <v>13346000</v>
      </c>
      <c r="O352">
        <v>0</v>
      </c>
      <c r="P352">
        <v>13346000</v>
      </c>
      <c r="R352">
        <v>1099476</v>
      </c>
      <c r="S352">
        <v>1099476</v>
      </c>
      <c r="T352">
        <v>1099476</v>
      </c>
      <c r="U352">
        <v>1099476</v>
      </c>
      <c r="V352">
        <v>1072715</v>
      </c>
      <c r="W352">
        <v>1099476</v>
      </c>
      <c r="X352">
        <v>1072715</v>
      </c>
      <c r="Y352">
        <v>1099476</v>
      </c>
      <c r="Z352">
        <v>1099476</v>
      </c>
      <c r="AA352">
        <v>1072715</v>
      </c>
      <c r="AB352">
        <v>1072715</v>
      </c>
      <c r="AC352">
        <v>1358808</v>
      </c>
      <c r="AD352" t="s">
        <v>3356</v>
      </c>
      <c r="AE352" t="s">
        <v>3381</v>
      </c>
      <c r="AF352" t="s">
        <v>3382</v>
      </c>
      <c r="AG352" t="s">
        <v>3383</v>
      </c>
      <c r="AH352" t="s">
        <v>6553</v>
      </c>
      <c r="AI352" t="s">
        <v>6061</v>
      </c>
      <c r="AJ352" t="s">
        <v>6547</v>
      </c>
      <c r="AK352" t="s">
        <v>98</v>
      </c>
      <c r="AL352" t="s">
        <v>127</v>
      </c>
      <c r="AM352" t="s">
        <v>248</v>
      </c>
      <c r="AN352" t="s">
        <v>3268</v>
      </c>
      <c r="AO352" t="s">
        <v>3268</v>
      </c>
      <c r="AP352" t="s">
        <v>3269</v>
      </c>
      <c r="AQ352" t="s">
        <v>1314</v>
      </c>
      <c r="AR352" cm="1">
        <f t="array" ref="AR352">_xlfn._xlws.FILTER(RPD_Revisi[Jmlh],RPD_Revisi[MAK]=Form_Cetak_POK[[#This Row],[MAK]],0)-Form_Cetak_POK[[#This Row],[Jmlh]]</f>
        <v>0</v>
      </c>
    </row>
    <row r="353" spans="1:44" hidden="1" x14ac:dyDescent="0.3">
      <c r="A353" t="s">
        <v>26</v>
      </c>
      <c r="B353" t="s">
        <v>28</v>
      </c>
      <c r="C353" t="s">
        <v>29</v>
      </c>
      <c r="D353" t="s">
        <v>461</v>
      </c>
      <c r="E353" t="s">
        <v>118</v>
      </c>
      <c r="F353" t="s">
        <v>130</v>
      </c>
      <c r="G353" t="s">
        <v>472</v>
      </c>
      <c r="H353" t="s">
        <v>219</v>
      </c>
      <c r="I353" t="s">
        <v>247</v>
      </c>
      <c r="J353" t="s">
        <v>237</v>
      </c>
      <c r="K353" t="s">
        <v>824</v>
      </c>
      <c r="L353">
        <v>1</v>
      </c>
      <c r="M353">
        <v>113636000</v>
      </c>
      <c r="N353">
        <v>113636000</v>
      </c>
      <c r="O353">
        <v>0</v>
      </c>
      <c r="P353">
        <v>113636000</v>
      </c>
      <c r="R353">
        <v>9361610</v>
      </c>
      <c r="S353">
        <v>9361610</v>
      </c>
      <c r="T353">
        <v>9361610</v>
      </c>
      <c r="U353">
        <v>9361610</v>
      </c>
      <c r="V353">
        <v>9133751</v>
      </c>
      <c r="W353">
        <v>9361610</v>
      </c>
      <c r="X353">
        <v>9133751</v>
      </c>
      <c r="Y353">
        <v>9361610</v>
      </c>
      <c r="Z353">
        <v>9361610</v>
      </c>
      <c r="AA353">
        <v>9133751</v>
      </c>
      <c r="AB353">
        <v>9133751</v>
      </c>
      <c r="AC353">
        <v>11569726</v>
      </c>
      <c r="AD353" t="s">
        <v>3356</v>
      </c>
      <c r="AE353" t="s">
        <v>3385</v>
      </c>
      <c r="AF353" t="s">
        <v>3386</v>
      </c>
      <c r="AG353" t="s">
        <v>3387</v>
      </c>
      <c r="AH353" t="s">
        <v>6554</v>
      </c>
      <c r="AI353" t="s">
        <v>6061</v>
      </c>
      <c r="AJ353" t="s">
        <v>6547</v>
      </c>
      <c r="AK353" t="s">
        <v>98</v>
      </c>
      <c r="AL353" t="s">
        <v>127</v>
      </c>
      <c r="AM353" t="s">
        <v>248</v>
      </c>
      <c r="AN353" t="s">
        <v>3268</v>
      </c>
      <c r="AO353" t="s">
        <v>3268</v>
      </c>
      <c r="AP353" t="s">
        <v>3269</v>
      </c>
      <c r="AQ353" t="s">
        <v>1314</v>
      </c>
      <c r="AR353" cm="1">
        <f t="array" ref="AR353">_xlfn._xlws.FILTER(RPD_Revisi[Jmlh],RPD_Revisi[MAK]=Form_Cetak_POK[[#This Row],[MAK]],0)-Form_Cetak_POK[[#This Row],[Jmlh]]</f>
        <v>0</v>
      </c>
    </row>
    <row r="354" spans="1:44" hidden="1" x14ac:dyDescent="0.3">
      <c r="A354" t="s">
        <v>26</v>
      </c>
      <c r="B354" t="s">
        <v>28</v>
      </c>
      <c r="C354" t="s">
        <v>29</v>
      </c>
      <c r="D354" t="s">
        <v>461</v>
      </c>
      <c r="E354" t="s">
        <v>118</v>
      </c>
      <c r="F354" t="s">
        <v>130</v>
      </c>
      <c r="G354" t="s">
        <v>472</v>
      </c>
      <c r="H354" t="s">
        <v>219</v>
      </c>
      <c r="I354" t="s">
        <v>247</v>
      </c>
      <c r="J354" t="s">
        <v>239</v>
      </c>
      <c r="K354" t="s">
        <v>825</v>
      </c>
      <c r="L354">
        <v>1</v>
      </c>
      <c r="M354">
        <v>451220000</v>
      </c>
      <c r="N354">
        <v>451220000</v>
      </c>
      <c r="O354">
        <v>0</v>
      </c>
      <c r="P354">
        <v>451220000</v>
      </c>
      <c r="R354">
        <v>37172602</v>
      </c>
      <c r="S354">
        <v>37172602</v>
      </c>
      <c r="T354">
        <v>37172602</v>
      </c>
      <c r="U354">
        <v>37172602</v>
      </c>
      <c r="V354">
        <v>36267830</v>
      </c>
      <c r="W354">
        <v>37172602</v>
      </c>
      <c r="X354">
        <v>36267830</v>
      </c>
      <c r="Y354">
        <v>37172602</v>
      </c>
      <c r="Z354">
        <v>37172602</v>
      </c>
      <c r="AA354">
        <v>36267830</v>
      </c>
      <c r="AB354">
        <v>36267830</v>
      </c>
      <c r="AC354">
        <v>45940466</v>
      </c>
      <c r="AD354" t="s">
        <v>3356</v>
      </c>
      <c r="AE354" t="s">
        <v>3389</v>
      </c>
      <c r="AF354" t="s">
        <v>3390</v>
      </c>
      <c r="AG354" t="s">
        <v>3391</v>
      </c>
      <c r="AH354" t="s">
        <v>6555</v>
      </c>
      <c r="AI354" t="s">
        <v>6061</v>
      </c>
      <c r="AJ354" t="s">
        <v>6547</v>
      </c>
      <c r="AK354" t="s">
        <v>98</v>
      </c>
      <c r="AL354" t="s">
        <v>127</v>
      </c>
      <c r="AM354" t="s">
        <v>248</v>
      </c>
      <c r="AN354" t="s">
        <v>3268</v>
      </c>
      <c r="AO354" t="s">
        <v>3268</v>
      </c>
      <c r="AP354" t="s">
        <v>3269</v>
      </c>
      <c r="AQ354" t="s">
        <v>1314</v>
      </c>
      <c r="AR354" cm="1">
        <f t="array" ref="AR354">_xlfn._xlws.FILTER(RPD_Revisi[Jmlh],RPD_Revisi[MAK]=Form_Cetak_POK[[#This Row],[MAK]],0)-Form_Cetak_POK[[#This Row],[Jmlh]]</f>
        <v>0</v>
      </c>
    </row>
    <row r="355" spans="1:44" hidden="1" x14ac:dyDescent="0.3">
      <c r="A355" t="s">
        <v>26</v>
      </c>
      <c r="B355" t="s">
        <v>28</v>
      </c>
      <c r="C355" t="s">
        <v>29</v>
      </c>
      <c r="D355" t="s">
        <v>461</v>
      </c>
      <c r="E355" t="s">
        <v>118</v>
      </c>
      <c r="F355" t="s">
        <v>130</v>
      </c>
      <c r="G355" t="s">
        <v>472</v>
      </c>
      <c r="H355" t="s">
        <v>219</v>
      </c>
      <c r="I355" t="s">
        <v>247</v>
      </c>
      <c r="J355" t="s">
        <v>241</v>
      </c>
      <c r="K355" t="s">
        <v>826</v>
      </c>
      <c r="L355">
        <v>14</v>
      </c>
      <c r="M355">
        <v>5820000</v>
      </c>
      <c r="N355">
        <v>81480000</v>
      </c>
      <c r="O355">
        <v>0</v>
      </c>
      <c r="P355">
        <v>81480000</v>
      </c>
      <c r="R355">
        <v>6712521</v>
      </c>
      <c r="S355">
        <v>6712521</v>
      </c>
      <c r="T355">
        <v>6712521</v>
      </c>
      <c r="U355">
        <v>6712521</v>
      </c>
      <c r="V355">
        <v>6549140</v>
      </c>
      <c r="W355">
        <v>6712521</v>
      </c>
      <c r="X355">
        <v>6549140</v>
      </c>
      <c r="Y355">
        <v>6712521</v>
      </c>
      <c r="Z355">
        <v>6712521</v>
      </c>
      <c r="AA355">
        <v>6549140</v>
      </c>
      <c r="AB355">
        <v>6549140</v>
      </c>
      <c r="AC355">
        <v>8295793</v>
      </c>
      <c r="AD355" t="s">
        <v>3356</v>
      </c>
      <c r="AE355" t="s">
        <v>3393</v>
      </c>
      <c r="AF355" t="s">
        <v>3394</v>
      </c>
      <c r="AG355" t="s">
        <v>3395</v>
      </c>
      <c r="AH355" t="s">
        <v>6556</v>
      </c>
      <c r="AI355" t="s">
        <v>6061</v>
      </c>
      <c r="AJ355" t="s">
        <v>6547</v>
      </c>
      <c r="AK355" t="s">
        <v>98</v>
      </c>
      <c r="AL355" t="s">
        <v>127</v>
      </c>
      <c r="AM355" t="s">
        <v>248</v>
      </c>
      <c r="AN355" t="s">
        <v>3268</v>
      </c>
      <c r="AO355" t="s">
        <v>3268</v>
      </c>
      <c r="AP355" t="s">
        <v>3269</v>
      </c>
      <c r="AQ355" t="s">
        <v>1314</v>
      </c>
      <c r="AR355" cm="1">
        <f t="array" ref="AR355">_xlfn._xlws.FILTER(RPD_Revisi[Jmlh],RPD_Revisi[MAK]=Form_Cetak_POK[[#This Row],[MAK]],0)-Form_Cetak_POK[[#This Row],[Jmlh]]</f>
        <v>0</v>
      </c>
    </row>
    <row r="356" spans="1:44" hidden="1" x14ac:dyDescent="0.3">
      <c r="A356" t="s">
        <v>26</v>
      </c>
      <c r="B356" t="s">
        <v>28</v>
      </c>
      <c r="C356" t="s">
        <v>29</v>
      </c>
      <c r="D356" t="s">
        <v>461</v>
      </c>
      <c r="E356" t="s">
        <v>118</v>
      </c>
      <c r="F356" t="s">
        <v>130</v>
      </c>
      <c r="G356" t="s">
        <v>472</v>
      </c>
      <c r="H356" t="s">
        <v>219</v>
      </c>
      <c r="I356" t="s">
        <v>247</v>
      </c>
      <c r="J356" t="s">
        <v>250</v>
      </c>
      <c r="K356" t="s">
        <v>828</v>
      </c>
      <c r="L356">
        <v>1</v>
      </c>
      <c r="M356">
        <v>173032000</v>
      </c>
      <c r="N356">
        <v>173032000</v>
      </c>
      <c r="O356">
        <v>0</v>
      </c>
      <c r="P356">
        <v>173032000</v>
      </c>
      <c r="R356">
        <v>14254797</v>
      </c>
      <c r="S356">
        <v>14254797</v>
      </c>
      <c r="T356">
        <v>14254797</v>
      </c>
      <c r="U356">
        <v>14254797</v>
      </c>
      <c r="V356">
        <v>13907839</v>
      </c>
      <c r="W356">
        <v>14254797</v>
      </c>
      <c r="X356">
        <v>13907839</v>
      </c>
      <c r="Y356">
        <v>14254797</v>
      </c>
      <c r="Z356">
        <v>14254797</v>
      </c>
      <c r="AA356">
        <v>13907839</v>
      </c>
      <c r="AB356">
        <v>13907839</v>
      </c>
      <c r="AC356">
        <v>17617065</v>
      </c>
      <c r="AD356" t="s">
        <v>3356</v>
      </c>
      <c r="AE356" t="s">
        <v>3397</v>
      </c>
      <c r="AF356" t="s">
        <v>3398</v>
      </c>
      <c r="AG356" t="s">
        <v>3399</v>
      </c>
      <c r="AH356" t="s">
        <v>6557</v>
      </c>
      <c r="AI356" t="s">
        <v>6061</v>
      </c>
      <c r="AJ356" t="s">
        <v>6547</v>
      </c>
      <c r="AK356" t="s">
        <v>98</v>
      </c>
      <c r="AL356" t="s">
        <v>127</v>
      </c>
      <c r="AM356" t="s">
        <v>248</v>
      </c>
      <c r="AN356" t="s">
        <v>3268</v>
      </c>
      <c r="AO356" t="s">
        <v>3268</v>
      </c>
      <c r="AP356" t="s">
        <v>3269</v>
      </c>
      <c r="AQ356" t="s">
        <v>1314</v>
      </c>
      <c r="AR356" cm="1">
        <f t="array" ref="AR356">_xlfn._xlws.FILTER(RPD_Revisi[Jmlh],RPD_Revisi[MAK]=Form_Cetak_POK[[#This Row],[MAK]],0)-Form_Cetak_POK[[#This Row],[Jmlh]]</f>
        <v>0</v>
      </c>
    </row>
    <row r="357" spans="1:44" hidden="1" x14ac:dyDescent="0.3">
      <c r="A357" t="s">
        <v>26</v>
      </c>
      <c r="B357" t="s">
        <v>28</v>
      </c>
      <c r="C357" t="s">
        <v>29</v>
      </c>
      <c r="D357" t="s">
        <v>461</v>
      </c>
      <c r="E357" t="s">
        <v>118</v>
      </c>
      <c r="F357" t="s">
        <v>130</v>
      </c>
      <c r="G357" t="s">
        <v>472</v>
      </c>
      <c r="H357" t="s">
        <v>219</v>
      </c>
      <c r="I357" t="s">
        <v>247</v>
      </c>
      <c r="J357" t="s">
        <v>243</v>
      </c>
      <c r="K357" t="s">
        <v>827</v>
      </c>
      <c r="L357">
        <v>14</v>
      </c>
      <c r="M357">
        <v>232695000</v>
      </c>
      <c r="N357">
        <v>3257727000</v>
      </c>
      <c r="O357">
        <v>0</v>
      </c>
      <c r="P357">
        <v>3257727000</v>
      </c>
      <c r="R357">
        <v>268379479</v>
      </c>
      <c r="S357">
        <v>268379479</v>
      </c>
      <c r="T357">
        <v>268379479</v>
      </c>
      <c r="U357">
        <v>268379479</v>
      </c>
      <c r="V357">
        <v>261847190</v>
      </c>
      <c r="W357">
        <v>268379479</v>
      </c>
      <c r="X357">
        <v>261847190</v>
      </c>
      <c r="Y357">
        <v>268379479</v>
      </c>
      <c r="Z357">
        <v>268379479</v>
      </c>
      <c r="AA357">
        <v>261847190</v>
      </c>
      <c r="AB357">
        <v>261847190</v>
      </c>
      <c r="AC357">
        <v>331681887</v>
      </c>
      <c r="AD357" t="s">
        <v>3356</v>
      </c>
      <c r="AE357" t="s">
        <v>3401</v>
      </c>
      <c r="AF357" t="s">
        <v>3402</v>
      </c>
      <c r="AG357" t="s">
        <v>3403</v>
      </c>
      <c r="AH357" t="s">
        <v>6558</v>
      </c>
      <c r="AI357" t="s">
        <v>6061</v>
      </c>
      <c r="AJ357" t="s">
        <v>6547</v>
      </c>
      <c r="AK357" t="s">
        <v>98</v>
      </c>
      <c r="AL357" t="s">
        <v>127</v>
      </c>
      <c r="AM357" t="s">
        <v>248</v>
      </c>
      <c r="AN357" t="s">
        <v>3268</v>
      </c>
      <c r="AO357" t="s">
        <v>3268</v>
      </c>
      <c r="AP357" t="s">
        <v>3269</v>
      </c>
      <c r="AQ357" t="s">
        <v>1314</v>
      </c>
      <c r="AR357" cm="1">
        <f t="array" ref="AR357">_xlfn._xlws.FILTER(RPD_Revisi[Jmlh],RPD_Revisi[MAK]=Form_Cetak_POK[[#This Row],[MAK]],0)-Form_Cetak_POK[[#This Row],[Jmlh]]</f>
        <v>0</v>
      </c>
    </row>
    <row r="358" spans="1:44" hidden="1" x14ac:dyDescent="0.3">
      <c r="A358" t="s">
        <v>26</v>
      </c>
      <c r="B358" t="s">
        <v>28</v>
      </c>
      <c r="C358" t="s">
        <v>29</v>
      </c>
      <c r="D358" t="s">
        <v>461</v>
      </c>
      <c r="E358" t="s">
        <v>118</v>
      </c>
      <c r="F358" t="s">
        <v>130</v>
      </c>
      <c r="G358" t="s">
        <v>472</v>
      </c>
      <c r="H358" t="s">
        <v>252</v>
      </c>
      <c r="I358" t="s">
        <v>296</v>
      </c>
      <c r="J358" t="s">
        <v>255</v>
      </c>
      <c r="K358" t="s">
        <v>940</v>
      </c>
      <c r="L358">
        <v>60</v>
      </c>
      <c r="M358">
        <v>1500000</v>
      </c>
      <c r="N358">
        <v>90000000</v>
      </c>
      <c r="O358">
        <v>0</v>
      </c>
      <c r="P358">
        <v>90000000</v>
      </c>
      <c r="R358">
        <v>5929821</v>
      </c>
      <c r="S358">
        <v>7112715</v>
      </c>
      <c r="T358">
        <v>7112715</v>
      </c>
      <c r="U358">
        <v>7112715</v>
      </c>
      <c r="V358">
        <v>7112715</v>
      </c>
      <c r="W358">
        <v>7115991</v>
      </c>
      <c r="X358">
        <v>7115991</v>
      </c>
      <c r="Y358">
        <v>7112967</v>
      </c>
      <c r="Z358">
        <v>7117898</v>
      </c>
      <c r="AA358">
        <v>7112715</v>
      </c>
      <c r="AB358">
        <v>9723130</v>
      </c>
      <c r="AC358">
        <v>10320627</v>
      </c>
      <c r="AD358" t="s">
        <v>3882</v>
      </c>
      <c r="AE358" t="s">
        <v>3883</v>
      </c>
      <c r="AF358" t="s">
        <v>3884</v>
      </c>
      <c r="AG358" t="s">
        <v>3885</v>
      </c>
      <c r="AH358" t="s">
        <v>6559</v>
      </c>
      <c r="AI358" t="s">
        <v>6061</v>
      </c>
      <c r="AJ358" t="s">
        <v>6458</v>
      </c>
      <c r="AK358" t="s">
        <v>98</v>
      </c>
      <c r="AL358" t="s">
        <v>127</v>
      </c>
      <c r="AM358" t="s">
        <v>128</v>
      </c>
      <c r="AN358" t="s">
        <v>1311</v>
      </c>
      <c r="AO358" t="s">
        <v>3409</v>
      </c>
      <c r="AP358" t="s">
        <v>3410</v>
      </c>
      <c r="AQ358" t="s">
        <v>1314</v>
      </c>
      <c r="AR358" cm="1">
        <f t="array" ref="AR358">_xlfn._xlws.FILTER(RPD_Revisi[Jmlh],RPD_Revisi[MAK]=Form_Cetak_POK[[#This Row],[MAK]],0)-Form_Cetak_POK[[#This Row],[Jmlh]]</f>
        <v>0</v>
      </c>
    </row>
    <row r="359" spans="1:44" hidden="1" x14ac:dyDescent="0.3">
      <c r="A359" t="s">
        <v>26</v>
      </c>
      <c r="B359" t="s">
        <v>28</v>
      </c>
      <c r="C359" t="s">
        <v>29</v>
      </c>
      <c r="D359" t="s">
        <v>461</v>
      </c>
      <c r="E359" t="s">
        <v>118</v>
      </c>
      <c r="F359" t="s">
        <v>130</v>
      </c>
      <c r="G359" t="s">
        <v>472</v>
      </c>
      <c r="H359" t="s">
        <v>252</v>
      </c>
      <c r="I359" t="s">
        <v>296</v>
      </c>
      <c r="J359" t="s">
        <v>255</v>
      </c>
      <c r="K359" t="s">
        <v>975</v>
      </c>
      <c r="L359">
        <v>1</v>
      </c>
      <c r="M359">
        <v>63386000</v>
      </c>
      <c r="N359">
        <v>63386000</v>
      </c>
      <c r="O359">
        <v>0</v>
      </c>
      <c r="P359">
        <v>63386000</v>
      </c>
      <c r="R359">
        <v>3537863</v>
      </c>
      <c r="S359">
        <v>4243604</v>
      </c>
      <c r="T359">
        <v>4243604</v>
      </c>
      <c r="U359">
        <v>4243604</v>
      </c>
      <c r="V359">
        <v>5243604</v>
      </c>
      <c r="W359">
        <v>4245558</v>
      </c>
      <c r="X359">
        <v>5245558</v>
      </c>
      <c r="Y359">
        <v>5243754</v>
      </c>
      <c r="Z359">
        <v>5246696</v>
      </c>
      <c r="AA359">
        <v>4243604</v>
      </c>
      <c r="AB359">
        <v>12291036</v>
      </c>
      <c r="AC359">
        <v>5357515</v>
      </c>
      <c r="AD359" t="s">
        <v>3882</v>
      </c>
      <c r="AE359" t="s">
        <v>3883</v>
      </c>
      <c r="AF359" t="s">
        <v>3890</v>
      </c>
      <c r="AG359" t="s">
        <v>3891</v>
      </c>
      <c r="AH359" t="s">
        <v>6560</v>
      </c>
      <c r="AI359" t="s">
        <v>6064</v>
      </c>
      <c r="AJ359" t="s">
        <v>6458</v>
      </c>
      <c r="AK359" t="s">
        <v>98</v>
      </c>
      <c r="AL359" t="s">
        <v>127</v>
      </c>
      <c r="AM359" t="s">
        <v>128</v>
      </c>
      <c r="AN359" t="s">
        <v>1311</v>
      </c>
      <c r="AO359" t="s">
        <v>3409</v>
      </c>
      <c r="AP359" t="s">
        <v>3410</v>
      </c>
      <c r="AQ359" t="s">
        <v>1314</v>
      </c>
      <c r="AR359" cm="1">
        <f t="array" ref="AR359">_xlfn._xlws.FILTER(RPD_Revisi[Jmlh],RPD_Revisi[MAK]=Form_Cetak_POK[[#This Row],[MAK]],0)-Form_Cetak_POK[[#This Row],[Jmlh]]</f>
        <v>0</v>
      </c>
    </row>
    <row r="360" spans="1:44" hidden="1" x14ac:dyDescent="0.3">
      <c r="A360" t="s">
        <v>26</v>
      </c>
      <c r="B360" t="s">
        <v>28</v>
      </c>
      <c r="C360" t="s">
        <v>29</v>
      </c>
      <c r="D360" t="s">
        <v>461</v>
      </c>
      <c r="E360" t="s">
        <v>118</v>
      </c>
      <c r="F360" t="s">
        <v>130</v>
      </c>
      <c r="G360" t="s">
        <v>472</v>
      </c>
      <c r="H360" t="s">
        <v>252</v>
      </c>
      <c r="I360" t="s">
        <v>296</v>
      </c>
      <c r="J360" t="s">
        <v>255</v>
      </c>
      <c r="K360" t="s">
        <v>976</v>
      </c>
      <c r="L360">
        <v>144</v>
      </c>
      <c r="M360">
        <v>5100000</v>
      </c>
      <c r="N360">
        <v>734400000</v>
      </c>
      <c r="O360">
        <v>0</v>
      </c>
      <c r="P360">
        <v>734400000</v>
      </c>
      <c r="R360">
        <v>48387336</v>
      </c>
      <c r="S360">
        <v>58039753</v>
      </c>
      <c r="T360">
        <v>58039753</v>
      </c>
      <c r="U360">
        <v>58039753</v>
      </c>
      <c r="V360">
        <v>58039753</v>
      </c>
      <c r="W360">
        <v>58066485</v>
      </c>
      <c r="X360">
        <v>58066485</v>
      </c>
      <c r="Y360">
        <v>58041809</v>
      </c>
      <c r="Z360">
        <v>58082048</v>
      </c>
      <c r="AA360">
        <v>58039753</v>
      </c>
      <c r="AB360">
        <v>79340744</v>
      </c>
      <c r="AC360">
        <v>84216328</v>
      </c>
      <c r="AD360" t="s">
        <v>3882</v>
      </c>
      <c r="AE360" t="s">
        <v>3883</v>
      </c>
      <c r="AF360" t="s">
        <v>3893</v>
      </c>
      <c r="AG360" t="s">
        <v>3894</v>
      </c>
      <c r="AH360" t="s">
        <v>6561</v>
      </c>
      <c r="AI360" t="s">
        <v>6075</v>
      </c>
      <c r="AJ360" t="s">
        <v>6458</v>
      </c>
      <c r="AK360" t="s">
        <v>98</v>
      </c>
      <c r="AL360" t="s">
        <v>127</v>
      </c>
      <c r="AM360" t="s">
        <v>128</v>
      </c>
      <c r="AN360" t="s">
        <v>1311</v>
      </c>
      <c r="AO360" t="s">
        <v>3409</v>
      </c>
      <c r="AP360" t="s">
        <v>3410</v>
      </c>
      <c r="AQ360" t="s">
        <v>1314</v>
      </c>
      <c r="AR360" cm="1">
        <f t="array" ref="AR360">_xlfn._xlws.FILTER(RPD_Revisi[Jmlh],RPD_Revisi[MAK]=Form_Cetak_POK[[#This Row],[MAK]],0)-Form_Cetak_POK[[#This Row],[Jmlh]]</f>
        <v>0</v>
      </c>
    </row>
    <row r="361" spans="1:44" hidden="1" x14ac:dyDescent="0.3">
      <c r="A361" t="s">
        <v>26</v>
      </c>
      <c r="B361" t="s">
        <v>28</v>
      </c>
      <c r="C361" t="s">
        <v>29</v>
      </c>
      <c r="D361" t="s">
        <v>461</v>
      </c>
      <c r="E361" t="s">
        <v>118</v>
      </c>
      <c r="F361" t="s">
        <v>130</v>
      </c>
      <c r="G361" t="s">
        <v>472</v>
      </c>
      <c r="H361" t="s">
        <v>252</v>
      </c>
      <c r="I361" t="s">
        <v>296</v>
      </c>
      <c r="J361" t="s">
        <v>255</v>
      </c>
      <c r="K361" t="s">
        <v>977</v>
      </c>
      <c r="L361">
        <v>12</v>
      </c>
      <c r="M361">
        <v>5600000</v>
      </c>
      <c r="N361">
        <v>67200000</v>
      </c>
      <c r="O361">
        <v>0</v>
      </c>
      <c r="P361">
        <v>67200000</v>
      </c>
      <c r="R361">
        <v>4427599</v>
      </c>
      <c r="S361">
        <v>5310827</v>
      </c>
      <c r="T361">
        <v>5310827</v>
      </c>
      <c r="U361">
        <v>5310827</v>
      </c>
      <c r="V361">
        <v>5310827</v>
      </c>
      <c r="W361">
        <v>5313273</v>
      </c>
      <c r="X361">
        <v>5313273</v>
      </c>
      <c r="Y361">
        <v>5311015</v>
      </c>
      <c r="Z361">
        <v>5314697</v>
      </c>
      <c r="AA361">
        <v>5310827</v>
      </c>
      <c r="AB361">
        <v>7259937</v>
      </c>
      <c r="AC361">
        <v>7706071</v>
      </c>
      <c r="AD361" t="s">
        <v>3882</v>
      </c>
      <c r="AE361" t="s">
        <v>3883</v>
      </c>
      <c r="AF361" t="s">
        <v>3896</v>
      </c>
      <c r="AG361" t="s">
        <v>3897</v>
      </c>
      <c r="AH361" t="s">
        <v>6562</v>
      </c>
      <c r="AI361" t="s">
        <v>6085</v>
      </c>
      <c r="AJ361" t="s">
        <v>6458</v>
      </c>
      <c r="AK361" t="s">
        <v>98</v>
      </c>
      <c r="AL361" t="s">
        <v>127</v>
      </c>
      <c r="AM361" t="s">
        <v>128</v>
      </c>
      <c r="AN361" t="s">
        <v>1311</v>
      </c>
      <c r="AO361" t="s">
        <v>3409</v>
      </c>
      <c r="AP361" t="s">
        <v>3410</v>
      </c>
      <c r="AQ361" t="s">
        <v>1314</v>
      </c>
      <c r="AR361" cm="1">
        <f t="array" ref="AR361">_xlfn._xlws.FILTER(RPD_Revisi[Jmlh],RPD_Revisi[MAK]=Form_Cetak_POK[[#This Row],[MAK]],0)-Form_Cetak_POK[[#This Row],[Jmlh]]</f>
        <v>0</v>
      </c>
    </row>
    <row r="362" spans="1:44" hidden="1" x14ac:dyDescent="0.3">
      <c r="A362" t="s">
        <v>26</v>
      </c>
      <c r="B362" t="s">
        <v>28</v>
      </c>
      <c r="C362" t="s">
        <v>29</v>
      </c>
      <c r="D362" t="s">
        <v>461</v>
      </c>
      <c r="E362" t="s">
        <v>118</v>
      </c>
      <c r="F362" t="s">
        <v>130</v>
      </c>
      <c r="G362" t="s">
        <v>472</v>
      </c>
      <c r="H362" t="s">
        <v>252</v>
      </c>
      <c r="I362" t="s">
        <v>296</v>
      </c>
      <c r="J362" t="s">
        <v>255</v>
      </c>
      <c r="K362" t="s">
        <v>978</v>
      </c>
      <c r="L362">
        <v>11</v>
      </c>
      <c r="M362">
        <v>400000</v>
      </c>
      <c r="N362">
        <v>4400000</v>
      </c>
      <c r="O362">
        <v>0</v>
      </c>
      <c r="P362">
        <v>4400000</v>
      </c>
      <c r="R362">
        <v>289902</v>
      </c>
      <c r="S362">
        <v>347733</v>
      </c>
      <c r="T362">
        <v>347733</v>
      </c>
      <c r="U362">
        <v>347733</v>
      </c>
      <c r="V362">
        <v>347733</v>
      </c>
      <c r="W362">
        <v>347893</v>
      </c>
      <c r="X362">
        <v>347893</v>
      </c>
      <c r="Y362">
        <v>347745</v>
      </c>
      <c r="Z362">
        <v>347986</v>
      </c>
      <c r="AA362">
        <v>347733</v>
      </c>
      <c r="AB362">
        <v>475353</v>
      </c>
      <c r="AC362">
        <v>504563</v>
      </c>
      <c r="AD362" t="s">
        <v>3882</v>
      </c>
      <c r="AE362" t="s">
        <v>3883</v>
      </c>
      <c r="AF362" t="s">
        <v>3899</v>
      </c>
      <c r="AG362" t="s">
        <v>3900</v>
      </c>
      <c r="AH362" t="s">
        <v>6563</v>
      </c>
      <c r="AI362" t="s">
        <v>6168</v>
      </c>
      <c r="AJ362" t="s">
        <v>6458</v>
      </c>
      <c r="AK362" t="s">
        <v>98</v>
      </c>
      <c r="AL362" t="s">
        <v>127</v>
      </c>
      <c r="AM362" t="s">
        <v>128</v>
      </c>
      <c r="AN362" t="s">
        <v>1311</v>
      </c>
      <c r="AO362" t="s">
        <v>3409</v>
      </c>
      <c r="AP362" t="s">
        <v>3410</v>
      </c>
      <c r="AQ362" t="s">
        <v>1314</v>
      </c>
      <c r="AR362" cm="1">
        <f t="array" ref="AR362">_xlfn._xlws.FILTER(RPD_Revisi[Jmlh],RPD_Revisi[MAK]=Form_Cetak_POK[[#This Row],[MAK]],0)-Form_Cetak_POK[[#This Row],[Jmlh]]</f>
        <v>0</v>
      </c>
    </row>
    <row r="363" spans="1:44" hidden="1" x14ac:dyDescent="0.3">
      <c r="A363" t="s">
        <v>26</v>
      </c>
      <c r="B363" t="s">
        <v>28</v>
      </c>
      <c r="C363" t="s">
        <v>29</v>
      </c>
      <c r="D363" t="s">
        <v>461</v>
      </c>
      <c r="E363" t="s">
        <v>118</v>
      </c>
      <c r="F363" t="s">
        <v>130</v>
      </c>
      <c r="G363" t="s">
        <v>472</v>
      </c>
      <c r="H363" t="s">
        <v>252</v>
      </c>
      <c r="I363" t="s">
        <v>296</v>
      </c>
      <c r="J363" t="s">
        <v>255</v>
      </c>
      <c r="K363" t="s">
        <v>979</v>
      </c>
      <c r="L363">
        <v>70</v>
      </c>
      <c r="M363">
        <v>500000</v>
      </c>
      <c r="N363">
        <v>35000000</v>
      </c>
      <c r="O363">
        <v>0</v>
      </c>
      <c r="P363">
        <v>35000000</v>
      </c>
      <c r="R363">
        <v>2306041</v>
      </c>
      <c r="S363">
        <v>2766056</v>
      </c>
      <c r="T363">
        <v>2766056</v>
      </c>
      <c r="U363">
        <v>2766056</v>
      </c>
      <c r="V363">
        <v>2766056</v>
      </c>
      <c r="W363">
        <v>2767330</v>
      </c>
      <c r="X363">
        <v>2767330</v>
      </c>
      <c r="Y363">
        <v>2766154</v>
      </c>
      <c r="Z363">
        <v>2768071</v>
      </c>
      <c r="AA363">
        <v>2766056</v>
      </c>
      <c r="AB363">
        <v>3781217</v>
      </c>
      <c r="AC363">
        <v>4013577</v>
      </c>
      <c r="AD363" t="s">
        <v>3882</v>
      </c>
      <c r="AE363" t="s">
        <v>3883</v>
      </c>
      <c r="AF363" t="s">
        <v>3902</v>
      </c>
      <c r="AG363" t="s">
        <v>3903</v>
      </c>
      <c r="AH363" t="s">
        <v>6564</v>
      </c>
      <c r="AI363" t="s">
        <v>6565</v>
      </c>
      <c r="AJ363" t="s">
        <v>6458</v>
      </c>
      <c r="AK363" t="s">
        <v>98</v>
      </c>
      <c r="AL363" t="s">
        <v>127</v>
      </c>
      <c r="AM363" t="s">
        <v>128</v>
      </c>
      <c r="AN363" t="s">
        <v>1311</v>
      </c>
      <c r="AO363" t="s">
        <v>3409</v>
      </c>
      <c r="AP363" t="s">
        <v>3410</v>
      </c>
      <c r="AQ363" t="s">
        <v>1314</v>
      </c>
      <c r="AR363" cm="1">
        <f t="array" ref="AR363">_xlfn._xlws.FILTER(RPD_Revisi[Jmlh],RPD_Revisi[MAK]=Form_Cetak_POK[[#This Row],[MAK]],0)-Form_Cetak_POK[[#This Row],[Jmlh]]</f>
        <v>0</v>
      </c>
    </row>
    <row r="364" spans="1:44" x14ac:dyDescent="0.3">
      <c r="A364" t="s">
        <v>26</v>
      </c>
      <c r="B364" t="s">
        <v>28</v>
      </c>
      <c r="C364" t="s">
        <v>29</v>
      </c>
      <c r="D364" t="s">
        <v>461</v>
      </c>
      <c r="E364" t="s">
        <v>118</v>
      </c>
      <c r="F364" t="s">
        <v>130</v>
      </c>
      <c r="G364" t="s">
        <v>472</v>
      </c>
      <c r="H364" t="s">
        <v>252</v>
      </c>
      <c r="I364" t="s">
        <v>296</v>
      </c>
      <c r="J364" t="s">
        <v>255</v>
      </c>
      <c r="K364" t="s">
        <v>835</v>
      </c>
      <c r="L364">
        <v>12</v>
      </c>
      <c r="M364">
        <v>750000</v>
      </c>
      <c r="N364">
        <v>9000000</v>
      </c>
      <c r="O364">
        <v>0</v>
      </c>
      <c r="P364">
        <v>9000000</v>
      </c>
      <c r="R364">
        <v>592982</v>
      </c>
      <c r="S364">
        <v>711271</v>
      </c>
      <c r="T364">
        <v>711271</v>
      </c>
      <c r="U364">
        <v>711271</v>
      </c>
      <c r="V364">
        <v>711271</v>
      </c>
      <c r="W364">
        <v>711599</v>
      </c>
      <c r="X364">
        <v>711599</v>
      </c>
      <c r="Y364">
        <v>711297</v>
      </c>
      <c r="Z364">
        <v>711790</v>
      </c>
      <c r="AA364">
        <v>711271</v>
      </c>
      <c r="AB364">
        <v>972313</v>
      </c>
      <c r="AC364">
        <v>1032065</v>
      </c>
      <c r="AD364" t="s">
        <v>3882</v>
      </c>
      <c r="AE364" t="s">
        <v>3883</v>
      </c>
      <c r="AF364" t="s">
        <v>3905</v>
      </c>
      <c r="AG364" t="s">
        <v>3906</v>
      </c>
      <c r="AH364" t="s">
        <v>6566</v>
      </c>
      <c r="AI364" t="s">
        <v>6567</v>
      </c>
      <c r="AJ364" t="s">
        <v>6458</v>
      </c>
      <c r="AK364" t="s">
        <v>98</v>
      </c>
      <c r="AL364" t="s">
        <v>127</v>
      </c>
      <c r="AM364" t="s">
        <v>128</v>
      </c>
      <c r="AN364" t="s">
        <v>1311</v>
      </c>
      <c r="AO364" t="s">
        <v>3409</v>
      </c>
      <c r="AP364" t="s">
        <v>3410</v>
      </c>
      <c r="AQ364" t="s">
        <v>1314</v>
      </c>
      <c r="AR364" cm="1">
        <f t="array" ref="AR364">_xlfn._xlws.FILTER(RPD_Revisi[Jmlh],RPD_Revisi[MAK]=Form_Cetak_POK[[#This Row],[MAK]],0)-Form_Cetak_POK[[#This Row],[Jmlh]]</f>
        <v>-9000000</v>
      </c>
    </row>
    <row r="365" spans="1:44" hidden="1" x14ac:dyDescent="0.3">
      <c r="A365" t="s">
        <v>26</v>
      </c>
      <c r="B365" t="s">
        <v>28</v>
      </c>
      <c r="C365" t="s">
        <v>29</v>
      </c>
      <c r="D365" t="s">
        <v>461</v>
      </c>
      <c r="E365" t="s">
        <v>118</v>
      </c>
      <c r="F365" t="s">
        <v>130</v>
      </c>
      <c r="G365" t="s">
        <v>472</v>
      </c>
      <c r="H365" t="s">
        <v>252</v>
      </c>
      <c r="I365" t="s">
        <v>296</v>
      </c>
      <c r="J365" t="s">
        <v>255</v>
      </c>
      <c r="K365" t="s">
        <v>980</v>
      </c>
      <c r="L365">
        <v>12</v>
      </c>
      <c r="M365">
        <v>1325000</v>
      </c>
      <c r="N365">
        <v>15900000</v>
      </c>
      <c r="O365">
        <v>0</v>
      </c>
      <c r="P365">
        <v>15900000</v>
      </c>
      <c r="R365">
        <v>1047602.0000000001</v>
      </c>
      <c r="S365">
        <v>1256580</v>
      </c>
      <c r="T365">
        <v>1256580</v>
      </c>
      <c r="U365">
        <v>1256580</v>
      </c>
      <c r="V365">
        <v>1256580</v>
      </c>
      <c r="W365">
        <v>1257158</v>
      </c>
      <c r="X365">
        <v>1257158</v>
      </c>
      <c r="Y365">
        <v>1256624</v>
      </c>
      <c r="Z365">
        <v>1257495</v>
      </c>
      <c r="AA365">
        <v>1256580</v>
      </c>
      <c r="AB365">
        <v>1717753</v>
      </c>
      <c r="AC365">
        <v>1823310</v>
      </c>
      <c r="AD365" t="s">
        <v>3882</v>
      </c>
      <c r="AE365" t="s">
        <v>3883</v>
      </c>
      <c r="AF365" t="s">
        <v>3908</v>
      </c>
      <c r="AG365" t="s">
        <v>3909</v>
      </c>
      <c r="AH365" t="s">
        <v>6568</v>
      </c>
      <c r="AI365" t="s">
        <v>6170</v>
      </c>
      <c r="AJ365" t="s">
        <v>6458</v>
      </c>
      <c r="AK365" t="s">
        <v>98</v>
      </c>
      <c r="AL365" t="s">
        <v>127</v>
      </c>
      <c r="AM365" t="s">
        <v>128</v>
      </c>
      <c r="AN365" t="s">
        <v>1311</v>
      </c>
      <c r="AO365" t="s">
        <v>3409</v>
      </c>
      <c r="AP365" t="s">
        <v>3410</v>
      </c>
      <c r="AQ365" t="s">
        <v>1314</v>
      </c>
      <c r="AR365" s="140" cm="1">
        <f t="array" ref="AR365">_xlfn._xlws.FILTER(RPD_Revisi[Jmlh],RPD_Revisi[MAK]=Form_Cetak_POK[[#This Row],[MAK]],0)-Form_Cetak_POK[[#This Row],[Jmlh]]</f>
        <v>0</v>
      </c>
    </row>
    <row r="366" spans="1:44" hidden="1" x14ac:dyDescent="0.3">
      <c r="A366" t="s">
        <v>26</v>
      </c>
      <c r="B366" t="s">
        <v>28</v>
      </c>
      <c r="C366" t="s">
        <v>29</v>
      </c>
      <c r="D366" t="s">
        <v>461</v>
      </c>
      <c r="E366" t="s">
        <v>118</v>
      </c>
      <c r="F366" t="s">
        <v>130</v>
      </c>
      <c r="G366" t="s">
        <v>472</v>
      </c>
      <c r="H366" t="s">
        <v>252</v>
      </c>
      <c r="I366" t="s">
        <v>296</v>
      </c>
      <c r="J366" t="s">
        <v>255</v>
      </c>
      <c r="K366" t="s">
        <v>981</v>
      </c>
      <c r="L366">
        <v>12</v>
      </c>
      <c r="M366">
        <v>3000000</v>
      </c>
      <c r="N366">
        <v>36000000</v>
      </c>
      <c r="O366">
        <v>0</v>
      </c>
      <c r="P366">
        <v>36000000</v>
      </c>
      <c r="R366">
        <v>2371928</v>
      </c>
      <c r="S366">
        <v>2845086</v>
      </c>
      <c r="T366">
        <v>2845086</v>
      </c>
      <c r="U366">
        <v>2845086</v>
      </c>
      <c r="V366">
        <v>2845086</v>
      </c>
      <c r="W366">
        <v>2846396</v>
      </c>
      <c r="X366">
        <v>2846396</v>
      </c>
      <c r="Y366">
        <v>2845187</v>
      </c>
      <c r="Z366">
        <v>2847159</v>
      </c>
      <c r="AA366">
        <v>2845086</v>
      </c>
      <c r="AB366">
        <v>3889252</v>
      </c>
      <c r="AC366">
        <v>4128252.0000000005</v>
      </c>
      <c r="AD366" t="s">
        <v>3882</v>
      </c>
      <c r="AE366" t="s">
        <v>3883</v>
      </c>
      <c r="AF366" t="s">
        <v>3911</v>
      </c>
      <c r="AG366" t="s">
        <v>3912</v>
      </c>
      <c r="AH366" t="s">
        <v>6569</v>
      </c>
      <c r="AI366" t="s">
        <v>6172</v>
      </c>
      <c r="AJ366" t="s">
        <v>6458</v>
      </c>
      <c r="AK366" t="s">
        <v>98</v>
      </c>
      <c r="AL366" t="s">
        <v>127</v>
      </c>
      <c r="AM366" t="s">
        <v>128</v>
      </c>
      <c r="AN366" t="s">
        <v>1311</v>
      </c>
      <c r="AO366" t="s">
        <v>3409</v>
      </c>
      <c r="AP366" t="s">
        <v>3410</v>
      </c>
      <c r="AQ366" t="s">
        <v>1314</v>
      </c>
      <c r="AR366" cm="1">
        <f t="array" ref="AR366">_xlfn._xlws.FILTER(RPD_Revisi[Jmlh],RPD_Revisi[MAK]=Form_Cetak_POK[[#This Row],[MAK]],0)-Form_Cetak_POK[[#This Row],[Jmlh]]</f>
        <v>0</v>
      </c>
    </row>
    <row r="367" spans="1:44" hidden="1" x14ac:dyDescent="0.3">
      <c r="A367" t="s">
        <v>26</v>
      </c>
      <c r="B367" t="s">
        <v>28</v>
      </c>
      <c r="C367" t="s">
        <v>29</v>
      </c>
      <c r="D367" t="s">
        <v>461</v>
      </c>
      <c r="E367" t="s">
        <v>118</v>
      </c>
      <c r="F367" t="s">
        <v>130</v>
      </c>
      <c r="G367" t="s">
        <v>472</v>
      </c>
      <c r="H367" t="s">
        <v>252</v>
      </c>
      <c r="I367" t="s">
        <v>296</v>
      </c>
      <c r="J367" t="s">
        <v>255</v>
      </c>
      <c r="K367" t="s">
        <v>982</v>
      </c>
      <c r="L367">
        <v>1</v>
      </c>
      <c r="M367">
        <v>44304000</v>
      </c>
      <c r="N367">
        <v>44304000</v>
      </c>
      <c r="O367">
        <v>0</v>
      </c>
      <c r="P367">
        <v>44304000</v>
      </c>
      <c r="R367">
        <v>2919053</v>
      </c>
      <c r="S367">
        <v>3501352</v>
      </c>
      <c r="T367">
        <v>3501352</v>
      </c>
      <c r="U367">
        <v>3501352</v>
      </c>
      <c r="V367">
        <v>3501352</v>
      </c>
      <c r="W367">
        <v>3502965</v>
      </c>
      <c r="X367">
        <v>3502965</v>
      </c>
      <c r="Y367">
        <v>3501476</v>
      </c>
      <c r="Z367">
        <v>3503904</v>
      </c>
      <c r="AA367">
        <v>3501352</v>
      </c>
      <c r="AB367">
        <v>4786373</v>
      </c>
      <c r="AC367">
        <v>5080504</v>
      </c>
      <c r="AD367" t="s">
        <v>3882</v>
      </c>
      <c r="AE367" t="s">
        <v>3883</v>
      </c>
      <c r="AF367" t="s">
        <v>3887</v>
      </c>
      <c r="AG367" t="s">
        <v>3888</v>
      </c>
      <c r="AH367" t="s">
        <v>6570</v>
      </c>
      <c r="AI367" t="s">
        <v>6174</v>
      </c>
      <c r="AJ367" t="s">
        <v>6458</v>
      </c>
      <c r="AK367" t="s">
        <v>98</v>
      </c>
      <c r="AL367" t="s">
        <v>127</v>
      </c>
      <c r="AM367" t="s">
        <v>128</v>
      </c>
      <c r="AN367" t="s">
        <v>1311</v>
      </c>
      <c r="AO367" t="s">
        <v>3409</v>
      </c>
      <c r="AP367" t="s">
        <v>3410</v>
      </c>
      <c r="AQ367" t="s">
        <v>1314</v>
      </c>
      <c r="AR367" cm="1">
        <f t="array" ref="AR367">_xlfn._xlws.FILTER(RPD_Revisi[Jmlh],RPD_Revisi[MAK]=Form_Cetak_POK[[#This Row],[MAK]],0)-Form_Cetak_POK[[#This Row],[Jmlh]]</f>
        <v>-44304000</v>
      </c>
    </row>
    <row r="368" spans="1:44" hidden="1" x14ac:dyDescent="0.3">
      <c r="A368" t="s">
        <v>26</v>
      </c>
      <c r="B368" t="s">
        <v>28</v>
      </c>
      <c r="C368" t="s">
        <v>29</v>
      </c>
      <c r="D368" t="s">
        <v>461</v>
      </c>
      <c r="E368" t="s">
        <v>118</v>
      </c>
      <c r="F368" t="s">
        <v>130</v>
      </c>
      <c r="G368" t="s">
        <v>472</v>
      </c>
      <c r="H368" t="s">
        <v>252</v>
      </c>
      <c r="I368" t="s">
        <v>296</v>
      </c>
      <c r="J368" t="s">
        <v>138</v>
      </c>
      <c r="K368" t="s">
        <v>507</v>
      </c>
      <c r="L368">
        <v>48</v>
      </c>
      <c r="M368">
        <v>1500000</v>
      </c>
      <c r="N368">
        <v>72000000</v>
      </c>
      <c r="O368">
        <v>0</v>
      </c>
      <c r="P368">
        <v>72000000</v>
      </c>
      <c r="R368">
        <v>4743856</v>
      </c>
      <c r="S368">
        <v>5690172</v>
      </c>
      <c r="T368">
        <v>5690172</v>
      </c>
      <c r="U368">
        <v>5690172</v>
      </c>
      <c r="V368">
        <v>5690172</v>
      </c>
      <c r="W368">
        <v>5692793</v>
      </c>
      <c r="X368">
        <v>5692793</v>
      </c>
      <c r="Y368">
        <v>5690373</v>
      </c>
      <c r="Z368">
        <v>5694318</v>
      </c>
      <c r="AA368">
        <v>5690172</v>
      </c>
      <c r="AB368">
        <v>7778504</v>
      </c>
      <c r="AC368">
        <v>8256503.0000000009</v>
      </c>
      <c r="AD368" t="s">
        <v>3882</v>
      </c>
      <c r="AE368" t="s">
        <v>3918</v>
      </c>
      <c r="AF368" t="s">
        <v>3922</v>
      </c>
      <c r="AG368" t="s">
        <v>3923</v>
      </c>
      <c r="AH368" t="s">
        <v>6571</v>
      </c>
      <c r="AI368" t="s">
        <v>6064</v>
      </c>
      <c r="AJ368" t="s">
        <v>6458</v>
      </c>
      <c r="AK368" t="s">
        <v>98</v>
      </c>
      <c r="AL368" t="s">
        <v>127</v>
      </c>
      <c r="AM368" t="s">
        <v>128</v>
      </c>
      <c r="AN368" t="s">
        <v>1311</v>
      </c>
      <c r="AO368" t="s">
        <v>3409</v>
      </c>
      <c r="AP368" t="s">
        <v>2026</v>
      </c>
      <c r="AQ368" t="s">
        <v>1314</v>
      </c>
      <c r="AR368" cm="1">
        <f t="array" ref="AR368">_xlfn._xlws.FILTER(RPD_Revisi[Jmlh],RPD_Revisi[MAK]=Form_Cetak_POK[[#This Row],[MAK]],0)-Form_Cetak_POK[[#This Row],[Jmlh]]</f>
        <v>0</v>
      </c>
    </row>
    <row r="369" spans="1:44" hidden="1" x14ac:dyDescent="0.3">
      <c r="A369" t="s">
        <v>26</v>
      </c>
      <c r="B369" t="s">
        <v>28</v>
      </c>
      <c r="C369" t="s">
        <v>29</v>
      </c>
      <c r="D369" t="s">
        <v>461</v>
      </c>
      <c r="E369" t="s">
        <v>118</v>
      </c>
      <c r="F369" t="s">
        <v>130</v>
      </c>
      <c r="G369" t="s">
        <v>472</v>
      </c>
      <c r="H369" t="s">
        <v>252</v>
      </c>
      <c r="I369" t="s">
        <v>296</v>
      </c>
      <c r="J369" t="s">
        <v>138</v>
      </c>
      <c r="K369" t="s">
        <v>984</v>
      </c>
      <c r="L369">
        <v>192</v>
      </c>
      <c r="M369">
        <v>50000</v>
      </c>
      <c r="N369">
        <v>9600000</v>
      </c>
      <c r="O369">
        <v>0</v>
      </c>
      <c r="P369">
        <v>9600000</v>
      </c>
      <c r="R369">
        <v>632514</v>
      </c>
      <c r="S369">
        <v>758690</v>
      </c>
      <c r="T369">
        <v>758690</v>
      </c>
      <c r="U369">
        <v>758690</v>
      </c>
      <c r="V369">
        <v>758690</v>
      </c>
      <c r="W369">
        <v>759039</v>
      </c>
      <c r="X369">
        <v>759039</v>
      </c>
      <c r="Y369">
        <v>758716</v>
      </c>
      <c r="Z369">
        <v>759242</v>
      </c>
      <c r="AA369">
        <v>758690</v>
      </c>
      <c r="AB369">
        <v>1037134</v>
      </c>
      <c r="AC369">
        <v>1100866</v>
      </c>
      <c r="AD369" t="s">
        <v>3882</v>
      </c>
      <c r="AE369" t="s">
        <v>3918</v>
      </c>
      <c r="AF369" t="s">
        <v>3925</v>
      </c>
      <c r="AG369" t="s">
        <v>3926</v>
      </c>
      <c r="AH369" t="s">
        <v>6572</v>
      </c>
      <c r="AI369" t="s">
        <v>6075</v>
      </c>
      <c r="AJ369" t="s">
        <v>6458</v>
      </c>
      <c r="AK369" t="s">
        <v>98</v>
      </c>
      <c r="AL369" t="s">
        <v>127</v>
      </c>
      <c r="AM369" t="s">
        <v>128</v>
      </c>
      <c r="AN369" t="s">
        <v>1311</v>
      </c>
      <c r="AO369" t="s">
        <v>3409</v>
      </c>
      <c r="AP369" t="s">
        <v>2026</v>
      </c>
      <c r="AQ369" t="s">
        <v>1314</v>
      </c>
      <c r="AR369" cm="1">
        <f t="array" ref="AR369">_xlfn._xlws.FILTER(RPD_Revisi[Jmlh],RPD_Revisi[MAK]=Form_Cetak_POK[[#This Row],[MAK]],0)-Form_Cetak_POK[[#This Row],[Jmlh]]</f>
        <v>0</v>
      </c>
    </row>
    <row r="370" spans="1:44" hidden="1" x14ac:dyDescent="0.3">
      <c r="A370" t="s">
        <v>26</v>
      </c>
      <c r="B370" t="s">
        <v>28</v>
      </c>
      <c r="C370" t="s">
        <v>29</v>
      </c>
      <c r="D370" t="s">
        <v>461</v>
      </c>
      <c r="E370" t="s">
        <v>118</v>
      </c>
      <c r="F370" t="s">
        <v>130</v>
      </c>
      <c r="G370" t="s">
        <v>472</v>
      </c>
      <c r="H370" t="s">
        <v>252</v>
      </c>
      <c r="I370" t="s">
        <v>296</v>
      </c>
      <c r="J370" t="s">
        <v>138</v>
      </c>
      <c r="K370" t="s">
        <v>985</v>
      </c>
      <c r="L370">
        <v>192</v>
      </c>
      <c r="M370">
        <v>55000</v>
      </c>
      <c r="N370">
        <v>10560000</v>
      </c>
      <c r="O370">
        <v>0</v>
      </c>
      <c r="P370">
        <v>10560000</v>
      </c>
      <c r="R370">
        <v>695766</v>
      </c>
      <c r="S370">
        <v>834559</v>
      </c>
      <c r="T370">
        <v>834559</v>
      </c>
      <c r="U370">
        <v>834559</v>
      </c>
      <c r="V370">
        <v>834559</v>
      </c>
      <c r="W370">
        <v>834943</v>
      </c>
      <c r="X370">
        <v>834943</v>
      </c>
      <c r="Y370">
        <v>834588</v>
      </c>
      <c r="Z370">
        <v>835167</v>
      </c>
      <c r="AA370">
        <v>834559</v>
      </c>
      <c r="AB370">
        <v>1140847</v>
      </c>
      <c r="AC370">
        <v>1210951</v>
      </c>
      <c r="AD370" t="s">
        <v>3882</v>
      </c>
      <c r="AE370" t="s">
        <v>3918</v>
      </c>
      <c r="AF370" t="s">
        <v>3928</v>
      </c>
      <c r="AG370" t="s">
        <v>3929</v>
      </c>
      <c r="AH370" t="s">
        <v>6573</v>
      </c>
      <c r="AI370" t="s">
        <v>6085</v>
      </c>
      <c r="AJ370" t="s">
        <v>6458</v>
      </c>
      <c r="AK370" t="s">
        <v>98</v>
      </c>
      <c r="AL370" t="s">
        <v>127</v>
      </c>
      <c r="AM370" t="s">
        <v>128</v>
      </c>
      <c r="AN370" t="s">
        <v>1311</v>
      </c>
      <c r="AO370" t="s">
        <v>3409</v>
      </c>
      <c r="AP370" t="s">
        <v>2026</v>
      </c>
      <c r="AQ370" t="s">
        <v>1314</v>
      </c>
      <c r="AR370" cm="1">
        <f t="array" ref="AR370">_xlfn._xlws.FILTER(RPD_Revisi[Jmlh],RPD_Revisi[MAK]=Form_Cetak_POK[[#This Row],[MAK]],0)-Form_Cetak_POK[[#This Row],[Jmlh]]</f>
        <v>0</v>
      </c>
    </row>
    <row r="371" spans="1:44" hidden="1" x14ac:dyDescent="0.3">
      <c r="A371" t="s">
        <v>26</v>
      </c>
      <c r="B371" t="s">
        <v>28</v>
      </c>
      <c r="C371" t="s">
        <v>29</v>
      </c>
      <c r="D371" t="s">
        <v>461</v>
      </c>
      <c r="E371" t="s">
        <v>118</v>
      </c>
      <c r="F371" t="s">
        <v>130</v>
      </c>
      <c r="G371" t="s">
        <v>472</v>
      </c>
      <c r="H371" t="s">
        <v>252</v>
      </c>
      <c r="I371" t="s">
        <v>296</v>
      </c>
      <c r="J371" t="s">
        <v>138</v>
      </c>
      <c r="K371" t="s">
        <v>986</v>
      </c>
      <c r="L371">
        <v>60</v>
      </c>
      <c r="M371">
        <v>220000</v>
      </c>
      <c r="N371">
        <v>13200000</v>
      </c>
      <c r="O371">
        <v>0</v>
      </c>
      <c r="P371">
        <v>13200000</v>
      </c>
      <c r="R371">
        <v>869707</v>
      </c>
      <c r="S371">
        <v>1043198.0000000001</v>
      </c>
      <c r="T371">
        <v>1043198.0000000001</v>
      </c>
      <c r="U371">
        <v>1043198.0000000001</v>
      </c>
      <c r="V371">
        <v>1043198.0000000001</v>
      </c>
      <c r="W371">
        <v>1043679.0000000001</v>
      </c>
      <c r="X371">
        <v>1043679.0000000001</v>
      </c>
      <c r="Y371">
        <v>1043234.9999999999</v>
      </c>
      <c r="Z371">
        <v>1043958.0000000001</v>
      </c>
      <c r="AA371">
        <v>1043198.0000000001</v>
      </c>
      <c r="AB371">
        <v>1426059</v>
      </c>
      <c r="AC371">
        <v>1513693</v>
      </c>
      <c r="AD371" t="s">
        <v>3882</v>
      </c>
      <c r="AE371" t="s">
        <v>3918</v>
      </c>
      <c r="AF371" t="s">
        <v>3931</v>
      </c>
      <c r="AG371" t="s">
        <v>3932</v>
      </c>
      <c r="AH371" t="s">
        <v>6574</v>
      </c>
      <c r="AI371" t="s">
        <v>6168</v>
      </c>
      <c r="AJ371" t="s">
        <v>6458</v>
      </c>
      <c r="AK371" t="s">
        <v>98</v>
      </c>
      <c r="AL371" t="s">
        <v>127</v>
      </c>
      <c r="AM371" t="s">
        <v>128</v>
      </c>
      <c r="AN371" t="s">
        <v>1311</v>
      </c>
      <c r="AO371" t="s">
        <v>3409</v>
      </c>
      <c r="AP371" t="s">
        <v>2026</v>
      </c>
      <c r="AQ371" t="s">
        <v>1314</v>
      </c>
      <c r="AR371" cm="1">
        <f t="array" ref="AR371">_xlfn._xlws.FILTER(RPD_Revisi[Jmlh],RPD_Revisi[MAK]=Form_Cetak_POK[[#This Row],[MAK]],0)-Form_Cetak_POK[[#This Row],[Jmlh]]</f>
        <v>0</v>
      </c>
    </row>
    <row r="372" spans="1:44" hidden="1" x14ac:dyDescent="0.3">
      <c r="A372" t="s">
        <v>26</v>
      </c>
      <c r="B372" t="s">
        <v>28</v>
      </c>
      <c r="C372" t="s">
        <v>29</v>
      </c>
      <c r="D372" t="s">
        <v>461</v>
      </c>
      <c r="E372" t="s">
        <v>118</v>
      </c>
      <c r="F372" t="s">
        <v>130</v>
      </c>
      <c r="G372" t="s">
        <v>472</v>
      </c>
      <c r="H372" t="s">
        <v>252</v>
      </c>
      <c r="I372" t="s">
        <v>296</v>
      </c>
      <c r="J372" t="s">
        <v>138</v>
      </c>
      <c r="K372" t="s">
        <v>987</v>
      </c>
      <c r="L372">
        <v>60</v>
      </c>
      <c r="M372">
        <v>240000</v>
      </c>
      <c r="N372">
        <v>14400000</v>
      </c>
      <c r="O372">
        <v>0</v>
      </c>
      <c r="P372">
        <v>14400000</v>
      </c>
      <c r="R372">
        <v>948771</v>
      </c>
      <c r="S372">
        <v>1138034</v>
      </c>
      <c r="T372">
        <v>1138034</v>
      </c>
      <c r="U372">
        <v>1138034</v>
      </c>
      <c r="V372">
        <v>1138034</v>
      </c>
      <c r="W372">
        <v>1138559</v>
      </c>
      <c r="X372">
        <v>1138559</v>
      </c>
      <c r="Y372">
        <v>1138075</v>
      </c>
      <c r="Z372">
        <v>1138864</v>
      </c>
      <c r="AA372">
        <v>1138034</v>
      </c>
      <c r="AB372">
        <v>1555701</v>
      </c>
      <c r="AC372">
        <v>1651301</v>
      </c>
      <c r="AD372" t="s">
        <v>3882</v>
      </c>
      <c r="AE372" t="s">
        <v>3918</v>
      </c>
      <c r="AF372" t="s">
        <v>3934</v>
      </c>
      <c r="AG372" t="s">
        <v>3935</v>
      </c>
      <c r="AH372" t="s">
        <v>6575</v>
      </c>
      <c r="AI372" t="s">
        <v>6565</v>
      </c>
      <c r="AJ372" t="s">
        <v>6458</v>
      </c>
      <c r="AK372" t="s">
        <v>98</v>
      </c>
      <c r="AL372" t="s">
        <v>127</v>
      </c>
      <c r="AM372" t="s">
        <v>128</v>
      </c>
      <c r="AN372" t="s">
        <v>1311</v>
      </c>
      <c r="AO372" t="s">
        <v>3409</v>
      </c>
      <c r="AP372" t="s">
        <v>2026</v>
      </c>
      <c r="AQ372" t="s">
        <v>1314</v>
      </c>
      <c r="AR372" cm="1">
        <f t="array" ref="AR372">_xlfn._xlws.FILTER(RPD_Revisi[Jmlh],RPD_Revisi[MAK]=Form_Cetak_POK[[#This Row],[MAK]],0)-Form_Cetak_POK[[#This Row],[Jmlh]]</f>
        <v>0</v>
      </c>
    </row>
    <row r="373" spans="1:44" hidden="1" x14ac:dyDescent="0.3">
      <c r="A373" t="s">
        <v>26</v>
      </c>
      <c r="B373" t="s">
        <v>28</v>
      </c>
      <c r="C373" t="s">
        <v>29</v>
      </c>
      <c r="D373" t="s">
        <v>461</v>
      </c>
      <c r="E373" t="s">
        <v>118</v>
      </c>
      <c r="F373" t="s">
        <v>130</v>
      </c>
      <c r="G373" t="s">
        <v>472</v>
      </c>
      <c r="H373" t="s">
        <v>252</v>
      </c>
      <c r="I373" t="s">
        <v>296</v>
      </c>
      <c r="J373" t="s">
        <v>138</v>
      </c>
      <c r="K373" t="s">
        <v>988</v>
      </c>
      <c r="L373">
        <v>950</v>
      </c>
      <c r="M373">
        <v>5000</v>
      </c>
      <c r="N373">
        <v>4750000</v>
      </c>
      <c r="O373">
        <v>0</v>
      </c>
      <c r="P373">
        <v>4750000</v>
      </c>
      <c r="R373">
        <v>312963</v>
      </c>
      <c r="S373">
        <v>375393</v>
      </c>
      <c r="T373">
        <v>375393</v>
      </c>
      <c r="U373">
        <v>375393</v>
      </c>
      <c r="V373">
        <v>375393</v>
      </c>
      <c r="W373">
        <v>375566</v>
      </c>
      <c r="X373">
        <v>375566</v>
      </c>
      <c r="Y373">
        <v>375407</v>
      </c>
      <c r="Z373">
        <v>375667</v>
      </c>
      <c r="AA373">
        <v>375393</v>
      </c>
      <c r="AB373">
        <v>513164.99999999994</v>
      </c>
      <c r="AC373">
        <v>544701</v>
      </c>
      <c r="AD373" t="s">
        <v>3882</v>
      </c>
      <c r="AE373" t="s">
        <v>3918</v>
      </c>
      <c r="AF373" t="s">
        <v>3937</v>
      </c>
      <c r="AG373" t="s">
        <v>3938</v>
      </c>
      <c r="AH373" t="s">
        <v>6576</v>
      </c>
      <c r="AI373" t="s">
        <v>6567</v>
      </c>
      <c r="AJ373" t="s">
        <v>6458</v>
      </c>
      <c r="AK373" t="s">
        <v>98</v>
      </c>
      <c r="AL373" t="s">
        <v>127</v>
      </c>
      <c r="AM373" t="s">
        <v>128</v>
      </c>
      <c r="AN373" t="s">
        <v>1311</v>
      </c>
      <c r="AO373" t="s">
        <v>3409</v>
      </c>
      <c r="AP373" t="s">
        <v>2026</v>
      </c>
      <c r="AQ373" t="s">
        <v>1314</v>
      </c>
      <c r="AR373" cm="1">
        <f t="array" ref="AR373">_xlfn._xlws.FILTER(RPD_Revisi[Jmlh],RPD_Revisi[MAK]=Form_Cetak_POK[[#This Row],[MAK]],0)-Form_Cetak_POK[[#This Row],[Jmlh]]</f>
        <v>0</v>
      </c>
    </row>
    <row r="374" spans="1:44" hidden="1" x14ac:dyDescent="0.3">
      <c r="A374" t="s">
        <v>26</v>
      </c>
      <c r="B374" t="s">
        <v>28</v>
      </c>
      <c r="C374" t="s">
        <v>29</v>
      </c>
      <c r="D374" t="s">
        <v>461</v>
      </c>
      <c r="E374" t="s">
        <v>118</v>
      </c>
      <c r="F374" t="s">
        <v>130</v>
      </c>
      <c r="G374" t="s">
        <v>472</v>
      </c>
      <c r="H374" t="s">
        <v>252</v>
      </c>
      <c r="I374" t="s">
        <v>296</v>
      </c>
      <c r="J374" t="s">
        <v>138</v>
      </c>
      <c r="K374" t="s">
        <v>989</v>
      </c>
      <c r="L374">
        <v>50</v>
      </c>
      <c r="M374">
        <v>220000</v>
      </c>
      <c r="N374">
        <v>11000000</v>
      </c>
      <c r="O374">
        <v>0</v>
      </c>
      <c r="P374">
        <v>11000000</v>
      </c>
      <c r="R374">
        <v>724756</v>
      </c>
      <c r="S374">
        <v>869332</v>
      </c>
      <c r="T374">
        <v>869332</v>
      </c>
      <c r="U374">
        <v>869332</v>
      </c>
      <c r="V374">
        <v>869332</v>
      </c>
      <c r="W374">
        <v>869732</v>
      </c>
      <c r="X374">
        <v>869732</v>
      </c>
      <c r="Y374">
        <v>869363</v>
      </c>
      <c r="Z374">
        <v>869965</v>
      </c>
      <c r="AA374">
        <v>869332</v>
      </c>
      <c r="AB374">
        <v>1188383</v>
      </c>
      <c r="AC374">
        <v>1261409</v>
      </c>
      <c r="AD374" t="s">
        <v>3882</v>
      </c>
      <c r="AE374" t="s">
        <v>3918</v>
      </c>
      <c r="AF374" t="s">
        <v>3940</v>
      </c>
      <c r="AG374" t="s">
        <v>3941</v>
      </c>
      <c r="AH374" t="s">
        <v>6577</v>
      </c>
      <c r="AI374" t="s">
        <v>6170</v>
      </c>
      <c r="AJ374" t="s">
        <v>6458</v>
      </c>
      <c r="AK374" t="s">
        <v>98</v>
      </c>
      <c r="AL374" t="s">
        <v>127</v>
      </c>
      <c r="AM374" t="s">
        <v>128</v>
      </c>
      <c r="AN374" t="s">
        <v>1311</v>
      </c>
      <c r="AO374" t="s">
        <v>3409</v>
      </c>
      <c r="AP374" t="s">
        <v>2026</v>
      </c>
      <c r="AQ374" t="s">
        <v>1314</v>
      </c>
      <c r="AR374" cm="1">
        <f t="array" ref="AR374">_xlfn._xlws.FILTER(RPD_Revisi[Jmlh],RPD_Revisi[MAK]=Form_Cetak_POK[[#This Row],[MAK]],0)-Form_Cetak_POK[[#This Row],[Jmlh]]</f>
        <v>0</v>
      </c>
    </row>
    <row r="375" spans="1:44" hidden="1" x14ac:dyDescent="0.3">
      <c r="A375" t="s">
        <v>26</v>
      </c>
      <c r="B375" t="s">
        <v>28</v>
      </c>
      <c r="C375" t="s">
        <v>29</v>
      </c>
      <c r="D375" t="s">
        <v>461</v>
      </c>
      <c r="E375" t="s">
        <v>118</v>
      </c>
      <c r="F375" t="s">
        <v>130</v>
      </c>
      <c r="G375" t="s">
        <v>472</v>
      </c>
      <c r="H375" t="s">
        <v>252</v>
      </c>
      <c r="I375" t="s">
        <v>296</v>
      </c>
      <c r="J375" t="s">
        <v>138</v>
      </c>
      <c r="K375" t="s">
        <v>990</v>
      </c>
      <c r="L375">
        <v>950</v>
      </c>
      <c r="M375">
        <v>25000</v>
      </c>
      <c r="N375">
        <v>23750000</v>
      </c>
      <c r="O375">
        <v>0</v>
      </c>
      <c r="P375">
        <v>23750000</v>
      </c>
      <c r="R375">
        <v>1564814</v>
      </c>
      <c r="S375">
        <v>1876966</v>
      </c>
      <c r="T375">
        <v>1876966</v>
      </c>
      <c r="U375">
        <v>1876966</v>
      </c>
      <c r="V375">
        <v>1876966</v>
      </c>
      <c r="W375">
        <v>1877831</v>
      </c>
      <c r="X375">
        <v>1877831</v>
      </c>
      <c r="Y375">
        <v>1877033</v>
      </c>
      <c r="Z375">
        <v>1878334</v>
      </c>
      <c r="AA375">
        <v>1876966</v>
      </c>
      <c r="AB375">
        <v>2565826</v>
      </c>
      <c r="AC375">
        <v>2723501</v>
      </c>
      <c r="AD375" t="s">
        <v>3882</v>
      </c>
      <c r="AE375" t="s">
        <v>3918</v>
      </c>
      <c r="AF375" t="s">
        <v>3943</v>
      </c>
      <c r="AG375" t="s">
        <v>3944</v>
      </c>
      <c r="AH375" t="s">
        <v>6578</v>
      </c>
      <c r="AI375" t="s">
        <v>6172</v>
      </c>
      <c r="AJ375" t="s">
        <v>6458</v>
      </c>
      <c r="AK375" t="s">
        <v>98</v>
      </c>
      <c r="AL375" t="s">
        <v>127</v>
      </c>
      <c r="AM375" t="s">
        <v>128</v>
      </c>
      <c r="AN375" t="s">
        <v>1311</v>
      </c>
      <c r="AO375" t="s">
        <v>3409</v>
      </c>
      <c r="AP375" t="s">
        <v>2026</v>
      </c>
      <c r="AQ375" t="s">
        <v>1314</v>
      </c>
      <c r="AR375" cm="1">
        <f t="array" ref="AR375">_xlfn._xlws.FILTER(RPD_Revisi[Jmlh],RPD_Revisi[MAK]=Form_Cetak_POK[[#This Row],[MAK]],0)-Form_Cetak_POK[[#This Row],[Jmlh]]</f>
        <v>0</v>
      </c>
    </row>
    <row r="376" spans="1:44" hidden="1" x14ac:dyDescent="0.3">
      <c r="A376" t="s">
        <v>26</v>
      </c>
      <c r="B376" t="s">
        <v>28</v>
      </c>
      <c r="C376" t="s">
        <v>29</v>
      </c>
      <c r="D376" t="s">
        <v>461</v>
      </c>
      <c r="E376" t="s">
        <v>118</v>
      </c>
      <c r="F376" t="s">
        <v>130</v>
      </c>
      <c r="G376" t="s">
        <v>472</v>
      </c>
      <c r="H376" t="s">
        <v>252</v>
      </c>
      <c r="I376" t="s">
        <v>298</v>
      </c>
      <c r="J376" t="s">
        <v>261</v>
      </c>
      <c r="K376" t="s">
        <v>991</v>
      </c>
      <c r="L376">
        <v>12</v>
      </c>
      <c r="M376">
        <v>2500000</v>
      </c>
      <c r="N376">
        <v>30000000</v>
      </c>
      <c r="O376">
        <v>0</v>
      </c>
      <c r="P376">
        <v>30000000</v>
      </c>
      <c r="R376">
        <v>1976607</v>
      </c>
      <c r="S376">
        <v>2370905</v>
      </c>
      <c r="T376">
        <v>2370905</v>
      </c>
      <c r="U376">
        <v>2370905</v>
      </c>
      <c r="V376">
        <v>2370905</v>
      </c>
      <c r="W376">
        <v>2371997</v>
      </c>
      <c r="X376">
        <v>2371997</v>
      </c>
      <c r="Y376">
        <v>2370989</v>
      </c>
      <c r="Z376">
        <v>2372633</v>
      </c>
      <c r="AA376">
        <v>2370905</v>
      </c>
      <c r="AB376">
        <v>3241043</v>
      </c>
      <c r="AC376">
        <v>3440209</v>
      </c>
      <c r="AD376" t="s">
        <v>3946</v>
      </c>
      <c r="AE376" t="s">
        <v>3947</v>
      </c>
      <c r="AF376" t="s">
        <v>3948</v>
      </c>
      <c r="AG376" t="s">
        <v>3949</v>
      </c>
      <c r="AH376" t="s">
        <v>6579</v>
      </c>
      <c r="AI376" t="s">
        <v>6061</v>
      </c>
      <c r="AJ376" t="s">
        <v>6580</v>
      </c>
      <c r="AK376" t="s">
        <v>98</v>
      </c>
      <c r="AL376" t="s">
        <v>127</v>
      </c>
      <c r="AM376" t="s">
        <v>128</v>
      </c>
      <c r="AN376" t="s">
        <v>1311</v>
      </c>
      <c r="AO376" t="s">
        <v>3409</v>
      </c>
      <c r="AP376" t="s">
        <v>3460</v>
      </c>
      <c r="AQ376" t="s">
        <v>1314</v>
      </c>
      <c r="AR376" cm="1">
        <f t="array" ref="AR376">_xlfn._xlws.FILTER(RPD_Revisi[Jmlh],RPD_Revisi[MAK]=Form_Cetak_POK[[#This Row],[MAK]],0)-Form_Cetak_POK[[#This Row],[Jmlh]]</f>
        <v>0</v>
      </c>
    </row>
    <row r="377" spans="1:44" hidden="1" x14ac:dyDescent="0.3">
      <c r="A377" t="s">
        <v>26</v>
      </c>
      <c r="B377" t="s">
        <v>28</v>
      </c>
      <c r="C377" t="s">
        <v>29</v>
      </c>
      <c r="D377" t="s">
        <v>461</v>
      </c>
      <c r="E377" t="s">
        <v>118</v>
      </c>
      <c r="F377" t="s">
        <v>130</v>
      </c>
      <c r="G377" t="s">
        <v>472</v>
      </c>
      <c r="H377" t="s">
        <v>252</v>
      </c>
      <c r="I377" t="s">
        <v>298</v>
      </c>
      <c r="J377" t="s">
        <v>195</v>
      </c>
      <c r="K377" t="s">
        <v>992</v>
      </c>
      <c r="L377">
        <v>12</v>
      </c>
      <c r="M377">
        <v>5000000</v>
      </c>
      <c r="N377">
        <v>60000000</v>
      </c>
      <c r="O377">
        <v>0</v>
      </c>
      <c r="P377">
        <v>60000000</v>
      </c>
      <c r="R377">
        <v>3953214</v>
      </c>
      <c r="S377">
        <v>4741810</v>
      </c>
      <c r="T377">
        <v>4741810</v>
      </c>
      <c r="U377">
        <v>4741810</v>
      </c>
      <c r="V377">
        <v>4741810</v>
      </c>
      <c r="W377">
        <v>4743994</v>
      </c>
      <c r="X377">
        <v>4743994</v>
      </c>
      <c r="Y377">
        <v>4741978</v>
      </c>
      <c r="Z377">
        <v>4745265</v>
      </c>
      <c r="AA377">
        <v>4741810</v>
      </c>
      <c r="AB377">
        <v>6482087</v>
      </c>
      <c r="AC377">
        <v>6880418</v>
      </c>
      <c r="AD377" t="s">
        <v>3946</v>
      </c>
      <c r="AE377" t="s">
        <v>3951</v>
      </c>
      <c r="AF377" t="s">
        <v>3952</v>
      </c>
      <c r="AG377" t="s">
        <v>3953</v>
      </c>
      <c r="AH377" t="s">
        <v>6581</v>
      </c>
      <c r="AI377" t="s">
        <v>6061</v>
      </c>
      <c r="AJ377" t="s">
        <v>6580</v>
      </c>
      <c r="AK377" t="s">
        <v>98</v>
      </c>
      <c r="AL377" t="s">
        <v>127</v>
      </c>
      <c r="AM377" t="s">
        <v>128</v>
      </c>
      <c r="AN377" t="s">
        <v>1311</v>
      </c>
      <c r="AO377" t="s">
        <v>3409</v>
      </c>
      <c r="AP377" t="s">
        <v>2806</v>
      </c>
      <c r="AQ377" t="s">
        <v>1314</v>
      </c>
      <c r="AR377" cm="1">
        <f t="array" ref="AR377">_xlfn._xlws.FILTER(RPD_Revisi[Jmlh],RPD_Revisi[MAK]=Form_Cetak_POK[[#This Row],[MAK]],0)-Form_Cetak_POK[[#This Row],[Jmlh]]</f>
        <v>0</v>
      </c>
    </row>
    <row r="378" spans="1:44" hidden="1" x14ac:dyDescent="0.3">
      <c r="A378" t="s">
        <v>26</v>
      </c>
      <c r="B378" t="s">
        <v>28</v>
      </c>
      <c r="C378" t="s">
        <v>29</v>
      </c>
      <c r="D378" t="s">
        <v>461</v>
      </c>
      <c r="E378" t="s">
        <v>118</v>
      </c>
      <c r="F378" t="s">
        <v>130</v>
      </c>
      <c r="G378" t="s">
        <v>472</v>
      </c>
      <c r="H378" t="s">
        <v>252</v>
      </c>
      <c r="I378" t="s">
        <v>298</v>
      </c>
      <c r="J378" t="s">
        <v>195</v>
      </c>
      <c r="K378" t="s">
        <v>993</v>
      </c>
      <c r="L378">
        <v>1</v>
      </c>
      <c r="M378">
        <v>60000000</v>
      </c>
      <c r="N378">
        <v>60000000</v>
      </c>
      <c r="O378">
        <v>0</v>
      </c>
      <c r="P378">
        <v>60000000</v>
      </c>
      <c r="R378">
        <v>3953214</v>
      </c>
      <c r="S378">
        <v>4741810</v>
      </c>
      <c r="T378">
        <v>4741810</v>
      </c>
      <c r="U378">
        <v>4741810</v>
      </c>
      <c r="V378">
        <v>4741810</v>
      </c>
      <c r="W378">
        <v>4743994</v>
      </c>
      <c r="X378">
        <v>4743994</v>
      </c>
      <c r="Y378">
        <v>4741978</v>
      </c>
      <c r="Z378">
        <v>4745265</v>
      </c>
      <c r="AA378">
        <v>4741810</v>
      </c>
      <c r="AB378">
        <v>6482087</v>
      </c>
      <c r="AC378">
        <v>6880418</v>
      </c>
      <c r="AD378" t="s">
        <v>3946</v>
      </c>
      <c r="AE378" t="s">
        <v>3951</v>
      </c>
      <c r="AF378" t="s">
        <v>3955</v>
      </c>
      <c r="AG378" t="s">
        <v>3956</v>
      </c>
      <c r="AH378" t="s">
        <v>6582</v>
      </c>
      <c r="AI378" t="s">
        <v>6064</v>
      </c>
      <c r="AJ378" t="s">
        <v>6580</v>
      </c>
      <c r="AK378" t="s">
        <v>98</v>
      </c>
      <c r="AL378" t="s">
        <v>127</v>
      </c>
      <c r="AM378" t="s">
        <v>128</v>
      </c>
      <c r="AN378" t="s">
        <v>1311</v>
      </c>
      <c r="AO378" t="s">
        <v>3409</v>
      </c>
      <c r="AP378" t="s">
        <v>2806</v>
      </c>
      <c r="AQ378" t="s">
        <v>1314</v>
      </c>
      <c r="AR378" cm="1">
        <f t="array" ref="AR378">_xlfn._xlws.FILTER(RPD_Revisi[Jmlh],RPD_Revisi[MAK]=Form_Cetak_POK[[#This Row],[MAK]],0)-Form_Cetak_POK[[#This Row],[Jmlh]]</f>
        <v>0</v>
      </c>
    </row>
    <row r="379" spans="1:44" hidden="1" x14ac:dyDescent="0.3">
      <c r="A379" t="s">
        <v>26</v>
      </c>
      <c r="B379" t="s">
        <v>28</v>
      </c>
      <c r="C379" t="s">
        <v>29</v>
      </c>
      <c r="D379" t="s">
        <v>461</v>
      </c>
      <c r="E379" t="s">
        <v>118</v>
      </c>
      <c r="F379" t="s">
        <v>130</v>
      </c>
      <c r="G379" t="s">
        <v>472</v>
      </c>
      <c r="H379" t="s">
        <v>252</v>
      </c>
      <c r="I379" t="s">
        <v>300</v>
      </c>
      <c r="J379" t="s">
        <v>269</v>
      </c>
      <c r="K379" t="s">
        <v>994</v>
      </c>
      <c r="L379">
        <v>1</v>
      </c>
      <c r="M379">
        <v>38730000</v>
      </c>
      <c r="N379">
        <v>38730000</v>
      </c>
      <c r="O379">
        <v>0</v>
      </c>
      <c r="P379">
        <v>38730000</v>
      </c>
      <c r="R379">
        <v>2551799</v>
      </c>
      <c r="S379">
        <v>3060838</v>
      </c>
      <c r="T379">
        <v>3060838</v>
      </c>
      <c r="U379">
        <v>3060838</v>
      </c>
      <c r="V379">
        <v>3060838</v>
      </c>
      <c r="W379">
        <v>3062248</v>
      </c>
      <c r="X379">
        <v>3062248</v>
      </c>
      <c r="Y379">
        <v>3060947</v>
      </c>
      <c r="Z379">
        <v>3063069</v>
      </c>
      <c r="AA379">
        <v>3060838</v>
      </c>
      <c r="AB379">
        <v>4184187</v>
      </c>
      <c r="AC379">
        <v>4441312</v>
      </c>
      <c r="AD379" t="s">
        <v>3958</v>
      </c>
      <c r="AE379" t="s">
        <v>3959</v>
      </c>
      <c r="AF379" t="s">
        <v>3960</v>
      </c>
      <c r="AG379" t="s">
        <v>3961</v>
      </c>
      <c r="AH379" t="s">
        <v>6583</v>
      </c>
      <c r="AI379" t="s">
        <v>6061</v>
      </c>
      <c r="AJ379" t="s">
        <v>6584</v>
      </c>
      <c r="AK379" t="s">
        <v>98</v>
      </c>
      <c r="AL379" t="s">
        <v>127</v>
      </c>
      <c r="AM379" t="s">
        <v>128</v>
      </c>
      <c r="AN379" t="s">
        <v>1311</v>
      </c>
      <c r="AO379" t="s">
        <v>3409</v>
      </c>
      <c r="AP379" t="s">
        <v>3483</v>
      </c>
      <c r="AQ379" t="s">
        <v>1314</v>
      </c>
      <c r="AR379" cm="1">
        <f t="array" ref="AR379">_xlfn._xlws.FILTER(RPD_Revisi[Jmlh],RPD_Revisi[MAK]=Form_Cetak_POK[[#This Row],[MAK]],0)-Form_Cetak_POK[[#This Row],[Jmlh]]</f>
        <v>0</v>
      </c>
    </row>
    <row r="380" spans="1:44" hidden="1" x14ac:dyDescent="0.3">
      <c r="A380" t="s">
        <v>26</v>
      </c>
      <c r="B380" t="s">
        <v>28</v>
      </c>
      <c r="C380" t="s">
        <v>29</v>
      </c>
      <c r="D380" t="s">
        <v>461</v>
      </c>
      <c r="E380" t="s">
        <v>118</v>
      </c>
      <c r="F380" t="s">
        <v>130</v>
      </c>
      <c r="G380" t="s">
        <v>472</v>
      </c>
      <c r="H380" t="s">
        <v>252</v>
      </c>
      <c r="I380" t="s">
        <v>300</v>
      </c>
      <c r="J380" t="s">
        <v>269</v>
      </c>
      <c r="K380" t="s">
        <v>995</v>
      </c>
      <c r="L380">
        <v>8</v>
      </c>
      <c r="M380">
        <v>32850000</v>
      </c>
      <c r="N380">
        <v>262800000</v>
      </c>
      <c r="O380">
        <v>0</v>
      </c>
      <c r="P380">
        <v>262800000</v>
      </c>
      <c r="R380">
        <v>17315076</v>
      </c>
      <c r="S380">
        <v>20769127</v>
      </c>
      <c r="T380">
        <v>20769127</v>
      </c>
      <c r="U380">
        <v>20769127</v>
      </c>
      <c r="V380">
        <v>20769127</v>
      </c>
      <c r="W380">
        <v>20778693</v>
      </c>
      <c r="X380">
        <v>20778693</v>
      </c>
      <c r="Y380">
        <v>20769863</v>
      </c>
      <c r="Z380">
        <v>20784262</v>
      </c>
      <c r="AA380">
        <v>20769127</v>
      </c>
      <c r="AB380">
        <v>28391541</v>
      </c>
      <c r="AC380">
        <v>30136237</v>
      </c>
      <c r="AD380" t="s">
        <v>3958</v>
      </c>
      <c r="AE380" t="s">
        <v>3959</v>
      </c>
      <c r="AF380" t="s">
        <v>3963</v>
      </c>
      <c r="AG380" t="s">
        <v>3964</v>
      </c>
      <c r="AH380" t="s">
        <v>6585</v>
      </c>
      <c r="AI380" t="s">
        <v>6064</v>
      </c>
      <c r="AJ380" t="s">
        <v>6584</v>
      </c>
      <c r="AK380" t="s">
        <v>98</v>
      </c>
      <c r="AL380" t="s">
        <v>127</v>
      </c>
      <c r="AM380" t="s">
        <v>128</v>
      </c>
      <c r="AN380" t="s">
        <v>1311</v>
      </c>
      <c r="AO380" t="s">
        <v>3409</v>
      </c>
      <c r="AP380" t="s">
        <v>3483</v>
      </c>
      <c r="AQ380" t="s">
        <v>1314</v>
      </c>
      <c r="AR380" cm="1">
        <f t="array" ref="AR380">_xlfn._xlws.FILTER(RPD_Revisi[Jmlh],RPD_Revisi[MAK]=Form_Cetak_POK[[#This Row],[MAK]],0)-Form_Cetak_POK[[#This Row],[Jmlh]]</f>
        <v>0</v>
      </c>
    </row>
    <row r="381" spans="1:44" hidden="1" x14ac:dyDescent="0.3">
      <c r="A381" t="s">
        <v>26</v>
      </c>
      <c r="B381" t="s">
        <v>28</v>
      </c>
      <c r="C381" t="s">
        <v>29</v>
      </c>
      <c r="D381" t="s">
        <v>461</v>
      </c>
      <c r="E381" t="s">
        <v>118</v>
      </c>
      <c r="F381" t="s">
        <v>130</v>
      </c>
      <c r="G381" t="s">
        <v>472</v>
      </c>
      <c r="H381" t="s">
        <v>252</v>
      </c>
      <c r="I381" t="s">
        <v>300</v>
      </c>
      <c r="J381" t="s">
        <v>269</v>
      </c>
      <c r="K381" t="s">
        <v>996</v>
      </c>
      <c r="L381">
        <v>5</v>
      </c>
      <c r="M381">
        <v>3640000</v>
      </c>
      <c r="N381">
        <v>18200000</v>
      </c>
      <c r="O381">
        <v>0</v>
      </c>
      <c r="P381">
        <v>18200000</v>
      </c>
      <c r="R381">
        <v>1199141</v>
      </c>
      <c r="S381">
        <v>1438349</v>
      </c>
      <c r="T381">
        <v>1438349</v>
      </c>
      <c r="U381">
        <v>1438349</v>
      </c>
      <c r="V381">
        <v>1438349</v>
      </c>
      <c r="W381">
        <v>1439011</v>
      </c>
      <c r="X381">
        <v>1439011</v>
      </c>
      <c r="Y381">
        <v>1438400</v>
      </c>
      <c r="Z381">
        <v>1439397</v>
      </c>
      <c r="AA381">
        <v>1438349</v>
      </c>
      <c r="AB381">
        <v>1966233</v>
      </c>
      <c r="AC381">
        <v>2087062</v>
      </c>
      <c r="AD381" t="s">
        <v>3958</v>
      </c>
      <c r="AE381" t="s">
        <v>3959</v>
      </c>
      <c r="AF381" t="s">
        <v>3966</v>
      </c>
      <c r="AG381" t="s">
        <v>3967</v>
      </c>
      <c r="AH381" t="s">
        <v>6586</v>
      </c>
      <c r="AI381" t="s">
        <v>6075</v>
      </c>
      <c r="AJ381" t="s">
        <v>6584</v>
      </c>
      <c r="AK381" t="s">
        <v>98</v>
      </c>
      <c r="AL381" t="s">
        <v>127</v>
      </c>
      <c r="AM381" t="s">
        <v>128</v>
      </c>
      <c r="AN381" t="s">
        <v>1311</v>
      </c>
      <c r="AO381" t="s">
        <v>3409</v>
      </c>
      <c r="AP381" t="s">
        <v>3483</v>
      </c>
      <c r="AQ381" t="s">
        <v>1314</v>
      </c>
      <c r="AR381" cm="1">
        <f t="array" ref="AR381">_xlfn._xlws.FILTER(RPD_Revisi[Jmlh],RPD_Revisi[MAK]=Form_Cetak_POK[[#This Row],[MAK]],0)-Form_Cetak_POK[[#This Row],[Jmlh]]</f>
        <v>0</v>
      </c>
    </row>
    <row r="382" spans="1:44" hidden="1" x14ac:dyDescent="0.3">
      <c r="A382" t="s">
        <v>26</v>
      </c>
      <c r="B382" t="s">
        <v>28</v>
      </c>
      <c r="C382" t="s">
        <v>29</v>
      </c>
      <c r="D382" t="s">
        <v>461</v>
      </c>
      <c r="E382" t="s">
        <v>118</v>
      </c>
      <c r="F382" t="s">
        <v>130</v>
      </c>
      <c r="G382" t="s">
        <v>472</v>
      </c>
      <c r="H382" t="s">
        <v>252</v>
      </c>
      <c r="I382" t="s">
        <v>300</v>
      </c>
      <c r="J382" t="s">
        <v>269</v>
      </c>
      <c r="K382" t="s">
        <v>997</v>
      </c>
      <c r="L382">
        <v>30</v>
      </c>
      <c r="M382">
        <v>730000</v>
      </c>
      <c r="N382">
        <v>21900000</v>
      </c>
      <c r="O382">
        <v>0</v>
      </c>
      <c r="P382">
        <v>21900000</v>
      </c>
      <c r="R382">
        <v>1442923</v>
      </c>
      <c r="S382">
        <v>1730761</v>
      </c>
      <c r="T382">
        <v>1730761</v>
      </c>
      <c r="U382">
        <v>1730761</v>
      </c>
      <c r="V382">
        <v>1730761</v>
      </c>
      <c r="W382">
        <v>1731558</v>
      </c>
      <c r="X382">
        <v>1731558</v>
      </c>
      <c r="Y382">
        <v>1730822</v>
      </c>
      <c r="Z382">
        <v>1732022</v>
      </c>
      <c r="AA382">
        <v>1730761</v>
      </c>
      <c r="AB382">
        <v>2365962</v>
      </c>
      <c r="AC382">
        <v>2511350</v>
      </c>
      <c r="AD382" t="s">
        <v>3958</v>
      </c>
      <c r="AE382" t="s">
        <v>3959</v>
      </c>
      <c r="AF382" t="s">
        <v>3969</v>
      </c>
      <c r="AG382" t="s">
        <v>3970</v>
      </c>
      <c r="AH382" t="s">
        <v>6587</v>
      </c>
      <c r="AI382" t="s">
        <v>6085</v>
      </c>
      <c r="AJ382" t="s">
        <v>6584</v>
      </c>
      <c r="AK382" t="s">
        <v>98</v>
      </c>
      <c r="AL382" t="s">
        <v>127</v>
      </c>
      <c r="AM382" t="s">
        <v>128</v>
      </c>
      <c r="AN382" t="s">
        <v>1311</v>
      </c>
      <c r="AO382" t="s">
        <v>3409</v>
      </c>
      <c r="AP382" t="s">
        <v>3483</v>
      </c>
      <c r="AQ382" t="s">
        <v>1314</v>
      </c>
      <c r="AR382" cm="1">
        <f t="array" ref="AR382">_xlfn._xlws.FILTER(RPD_Revisi[Jmlh],RPD_Revisi[MAK]=Form_Cetak_POK[[#This Row],[MAK]],0)-Form_Cetak_POK[[#This Row],[Jmlh]]</f>
        <v>0</v>
      </c>
    </row>
    <row r="383" spans="1:44" hidden="1" x14ac:dyDescent="0.3">
      <c r="A383" t="s">
        <v>26</v>
      </c>
      <c r="B383" t="s">
        <v>28</v>
      </c>
      <c r="C383" t="s">
        <v>29</v>
      </c>
      <c r="D383" t="s">
        <v>461</v>
      </c>
      <c r="E383" t="s">
        <v>118</v>
      </c>
      <c r="F383" t="s">
        <v>130</v>
      </c>
      <c r="G383" t="s">
        <v>472</v>
      </c>
      <c r="H383" t="s">
        <v>252</v>
      </c>
      <c r="I383" t="s">
        <v>300</v>
      </c>
      <c r="J383" t="s">
        <v>269</v>
      </c>
      <c r="K383" t="s">
        <v>998</v>
      </c>
      <c r="L383">
        <v>35</v>
      </c>
      <c r="M383">
        <v>730000</v>
      </c>
      <c r="N383">
        <v>25550000</v>
      </c>
      <c r="O383">
        <v>0</v>
      </c>
      <c r="P383">
        <v>25550000</v>
      </c>
      <c r="R383">
        <v>1683410</v>
      </c>
      <c r="S383">
        <v>2019221</v>
      </c>
      <c r="T383">
        <v>2019221</v>
      </c>
      <c r="U383">
        <v>2019221</v>
      </c>
      <c r="V383">
        <v>2019221</v>
      </c>
      <c r="W383">
        <v>2020151</v>
      </c>
      <c r="X383">
        <v>2020151</v>
      </c>
      <c r="Y383">
        <v>2019292</v>
      </c>
      <c r="Z383">
        <v>2020692</v>
      </c>
      <c r="AA383">
        <v>2019221</v>
      </c>
      <c r="AB383">
        <v>2760289</v>
      </c>
      <c r="AC383">
        <v>2929910</v>
      </c>
      <c r="AD383" t="s">
        <v>3958</v>
      </c>
      <c r="AE383" t="s">
        <v>3959</v>
      </c>
      <c r="AF383" t="s">
        <v>3972</v>
      </c>
      <c r="AG383" t="s">
        <v>3973</v>
      </c>
      <c r="AH383" t="s">
        <v>6588</v>
      </c>
      <c r="AI383" t="s">
        <v>6168</v>
      </c>
      <c r="AJ383" t="s">
        <v>6584</v>
      </c>
      <c r="AK383" t="s">
        <v>98</v>
      </c>
      <c r="AL383" t="s">
        <v>127</v>
      </c>
      <c r="AM383" t="s">
        <v>128</v>
      </c>
      <c r="AN383" t="s">
        <v>1311</v>
      </c>
      <c r="AO383" t="s">
        <v>3409</v>
      </c>
      <c r="AP383" t="s">
        <v>3483</v>
      </c>
      <c r="AQ383" t="s">
        <v>1314</v>
      </c>
      <c r="AR383" cm="1">
        <f t="array" ref="AR383">_xlfn._xlws.FILTER(RPD_Revisi[Jmlh],RPD_Revisi[MAK]=Form_Cetak_POK[[#This Row],[MAK]],0)-Form_Cetak_POK[[#This Row],[Jmlh]]</f>
        <v>0</v>
      </c>
    </row>
    <row r="384" spans="1:44" hidden="1" x14ac:dyDescent="0.3">
      <c r="A384" t="s">
        <v>26</v>
      </c>
      <c r="B384" t="s">
        <v>28</v>
      </c>
      <c r="C384" t="s">
        <v>29</v>
      </c>
      <c r="D384" t="s">
        <v>461</v>
      </c>
      <c r="E384" t="s">
        <v>118</v>
      </c>
      <c r="F384" t="s">
        <v>130</v>
      </c>
      <c r="G384" t="s">
        <v>472</v>
      </c>
      <c r="H384" t="s">
        <v>252</v>
      </c>
      <c r="I384" t="s">
        <v>300</v>
      </c>
      <c r="J384" t="s">
        <v>269</v>
      </c>
      <c r="K384" t="s">
        <v>999</v>
      </c>
      <c r="L384">
        <v>40</v>
      </c>
      <c r="M384">
        <v>690000</v>
      </c>
      <c r="N384">
        <v>27600000</v>
      </c>
      <c r="O384">
        <v>0</v>
      </c>
      <c r="P384">
        <v>27600000</v>
      </c>
      <c r="R384">
        <v>1818478</v>
      </c>
      <c r="S384">
        <v>2181233</v>
      </c>
      <c r="T384">
        <v>2181233</v>
      </c>
      <c r="U384">
        <v>2181233</v>
      </c>
      <c r="V384">
        <v>2181233</v>
      </c>
      <c r="W384">
        <v>2182237</v>
      </c>
      <c r="X384">
        <v>2182237</v>
      </c>
      <c r="Y384">
        <v>2181310</v>
      </c>
      <c r="Z384">
        <v>2182822</v>
      </c>
      <c r="AA384">
        <v>2181233</v>
      </c>
      <c r="AB384">
        <v>2981760</v>
      </c>
      <c r="AC384">
        <v>3164991</v>
      </c>
      <c r="AD384" t="s">
        <v>3958</v>
      </c>
      <c r="AE384" t="s">
        <v>3959</v>
      </c>
      <c r="AF384" t="s">
        <v>3975</v>
      </c>
      <c r="AG384" t="s">
        <v>3976</v>
      </c>
      <c r="AH384" t="s">
        <v>6589</v>
      </c>
      <c r="AI384" t="s">
        <v>6565</v>
      </c>
      <c r="AJ384" t="s">
        <v>6584</v>
      </c>
      <c r="AK384" t="s">
        <v>98</v>
      </c>
      <c r="AL384" t="s">
        <v>127</v>
      </c>
      <c r="AM384" t="s">
        <v>128</v>
      </c>
      <c r="AN384" t="s">
        <v>1311</v>
      </c>
      <c r="AO384" t="s">
        <v>3409</v>
      </c>
      <c r="AP384" t="s">
        <v>3483</v>
      </c>
      <c r="AQ384" t="s">
        <v>1314</v>
      </c>
      <c r="AR384" cm="1">
        <f t="array" ref="AR384">_xlfn._xlws.FILTER(RPD_Revisi[Jmlh],RPD_Revisi[MAK]=Form_Cetak_POK[[#This Row],[MAK]],0)-Form_Cetak_POK[[#This Row],[Jmlh]]</f>
        <v>0</v>
      </c>
    </row>
    <row r="385" spans="1:44" hidden="1" x14ac:dyDescent="0.3">
      <c r="A385" t="s">
        <v>26</v>
      </c>
      <c r="B385" t="s">
        <v>28</v>
      </c>
      <c r="C385" t="s">
        <v>29</v>
      </c>
      <c r="D385" t="s">
        <v>461</v>
      </c>
      <c r="E385" t="s">
        <v>118</v>
      </c>
      <c r="F385" t="s">
        <v>130</v>
      </c>
      <c r="G385" t="s">
        <v>472</v>
      </c>
      <c r="H385" t="s">
        <v>252</v>
      </c>
      <c r="I385" t="s">
        <v>300</v>
      </c>
      <c r="J385" t="s">
        <v>269</v>
      </c>
      <c r="K385" t="s">
        <v>1000</v>
      </c>
      <c r="L385">
        <v>3</v>
      </c>
      <c r="M385">
        <v>3500000</v>
      </c>
      <c r="N385">
        <v>10500000</v>
      </c>
      <c r="O385">
        <v>0</v>
      </c>
      <c r="P385">
        <v>10500000</v>
      </c>
      <c r="R385">
        <v>691812</v>
      </c>
      <c r="S385">
        <v>829817</v>
      </c>
      <c r="T385">
        <v>829817</v>
      </c>
      <c r="U385">
        <v>829817</v>
      </c>
      <c r="V385">
        <v>829817</v>
      </c>
      <c r="W385">
        <v>830199</v>
      </c>
      <c r="X385">
        <v>830199</v>
      </c>
      <c r="Y385">
        <v>829846</v>
      </c>
      <c r="Z385">
        <v>830421</v>
      </c>
      <c r="AA385">
        <v>829817</v>
      </c>
      <c r="AB385">
        <v>1134365</v>
      </c>
      <c r="AC385">
        <v>1204073</v>
      </c>
      <c r="AD385" t="s">
        <v>3958</v>
      </c>
      <c r="AE385" t="s">
        <v>3959</v>
      </c>
      <c r="AF385" t="s">
        <v>3978</v>
      </c>
      <c r="AG385" t="s">
        <v>3979</v>
      </c>
      <c r="AH385" t="s">
        <v>6590</v>
      </c>
      <c r="AI385" t="s">
        <v>6567</v>
      </c>
      <c r="AJ385" t="s">
        <v>6584</v>
      </c>
      <c r="AK385" t="s">
        <v>98</v>
      </c>
      <c r="AL385" t="s">
        <v>127</v>
      </c>
      <c r="AM385" t="s">
        <v>128</v>
      </c>
      <c r="AN385" t="s">
        <v>1311</v>
      </c>
      <c r="AO385" t="s">
        <v>3409</v>
      </c>
      <c r="AP385" t="s">
        <v>3483</v>
      </c>
      <c r="AQ385" t="s">
        <v>1314</v>
      </c>
      <c r="AR385" cm="1">
        <f t="array" ref="AR385">_xlfn._xlws.FILTER(RPD_Revisi[Jmlh],RPD_Revisi[MAK]=Form_Cetak_POK[[#This Row],[MAK]],0)-Form_Cetak_POK[[#This Row],[Jmlh]]</f>
        <v>0</v>
      </c>
    </row>
    <row r="386" spans="1:44" hidden="1" x14ac:dyDescent="0.3">
      <c r="A386" t="s">
        <v>26</v>
      </c>
      <c r="B386" t="s">
        <v>28</v>
      </c>
      <c r="C386" t="s">
        <v>29</v>
      </c>
      <c r="D386" t="s">
        <v>461</v>
      </c>
      <c r="E386" t="s">
        <v>118</v>
      </c>
      <c r="F386" t="s">
        <v>130</v>
      </c>
      <c r="G386" t="s">
        <v>472</v>
      </c>
      <c r="H386" t="s">
        <v>252</v>
      </c>
      <c r="I386" t="s">
        <v>300</v>
      </c>
      <c r="J386" t="s">
        <v>269</v>
      </c>
      <c r="K386" t="s">
        <v>1001</v>
      </c>
      <c r="L386">
        <v>6</v>
      </c>
      <c r="M386">
        <v>470000</v>
      </c>
      <c r="N386">
        <v>2820000</v>
      </c>
      <c r="O386">
        <v>0</v>
      </c>
      <c r="P386">
        <v>2820000</v>
      </c>
      <c r="R386">
        <v>185801</v>
      </c>
      <c r="S386">
        <v>222865</v>
      </c>
      <c r="T386">
        <v>222865</v>
      </c>
      <c r="U386">
        <v>222865</v>
      </c>
      <c r="V386">
        <v>222865</v>
      </c>
      <c r="W386">
        <v>222968</v>
      </c>
      <c r="X386">
        <v>222968</v>
      </c>
      <c r="Y386">
        <v>222873</v>
      </c>
      <c r="Z386">
        <v>223027</v>
      </c>
      <c r="AA386">
        <v>222865</v>
      </c>
      <c r="AB386">
        <v>304658</v>
      </c>
      <c r="AC386">
        <v>323380</v>
      </c>
      <c r="AD386" t="s">
        <v>3958</v>
      </c>
      <c r="AE386" t="s">
        <v>3959</v>
      </c>
      <c r="AF386" t="s">
        <v>3981</v>
      </c>
      <c r="AG386" t="s">
        <v>3982</v>
      </c>
      <c r="AH386" t="s">
        <v>6591</v>
      </c>
      <c r="AI386" t="s">
        <v>6170</v>
      </c>
      <c r="AJ386" t="s">
        <v>6584</v>
      </c>
      <c r="AK386" t="s">
        <v>98</v>
      </c>
      <c r="AL386" t="s">
        <v>127</v>
      </c>
      <c r="AM386" t="s">
        <v>128</v>
      </c>
      <c r="AN386" t="s">
        <v>1311</v>
      </c>
      <c r="AO386" t="s">
        <v>3409</v>
      </c>
      <c r="AP386" t="s">
        <v>3483</v>
      </c>
      <c r="AQ386" t="s">
        <v>1314</v>
      </c>
      <c r="AR386" cm="1">
        <f t="array" ref="AR386">_xlfn._xlws.FILTER(RPD_Revisi[Jmlh],RPD_Revisi[MAK]=Form_Cetak_POK[[#This Row],[MAK]],0)-Form_Cetak_POK[[#This Row],[Jmlh]]</f>
        <v>0</v>
      </c>
    </row>
    <row r="387" spans="1:44" hidden="1" x14ac:dyDescent="0.3">
      <c r="A387" t="s">
        <v>26</v>
      </c>
      <c r="B387" t="s">
        <v>28</v>
      </c>
      <c r="C387" t="s">
        <v>29</v>
      </c>
      <c r="D387" t="s">
        <v>461</v>
      </c>
      <c r="E387" t="s">
        <v>118</v>
      </c>
      <c r="F387" t="s">
        <v>130</v>
      </c>
      <c r="G387" t="s">
        <v>472</v>
      </c>
      <c r="H387" t="s">
        <v>252</v>
      </c>
      <c r="I387" t="s">
        <v>300</v>
      </c>
      <c r="J387" t="s">
        <v>269</v>
      </c>
      <c r="K387" t="s">
        <v>1002</v>
      </c>
      <c r="L387">
        <v>1</v>
      </c>
      <c r="M387">
        <v>54062000</v>
      </c>
      <c r="N387">
        <v>54062000</v>
      </c>
      <c r="O387">
        <v>0</v>
      </c>
      <c r="P387">
        <v>54062000</v>
      </c>
      <c r="R387">
        <v>3561977</v>
      </c>
      <c r="S387">
        <v>4272529</v>
      </c>
      <c r="T387">
        <v>4272529</v>
      </c>
      <c r="U387">
        <v>4272529</v>
      </c>
      <c r="V387">
        <v>4272529</v>
      </c>
      <c r="W387">
        <v>4274497</v>
      </c>
      <c r="X387">
        <v>4274497</v>
      </c>
      <c r="Y387">
        <v>4272680</v>
      </c>
      <c r="Z387">
        <v>4275642</v>
      </c>
      <c r="AA387">
        <v>4272529</v>
      </c>
      <c r="AB387">
        <v>5840576</v>
      </c>
      <c r="AC387">
        <v>6199486</v>
      </c>
      <c r="AD387" t="s">
        <v>3958</v>
      </c>
      <c r="AE387" t="s">
        <v>3959</v>
      </c>
      <c r="AF387" t="s">
        <v>3984</v>
      </c>
      <c r="AG387" t="s">
        <v>3985</v>
      </c>
      <c r="AH387" t="s">
        <v>6592</v>
      </c>
      <c r="AI387" t="s">
        <v>6172</v>
      </c>
      <c r="AJ387" t="s">
        <v>6584</v>
      </c>
      <c r="AK387" t="s">
        <v>98</v>
      </c>
      <c r="AL387" t="s">
        <v>127</v>
      </c>
      <c r="AM387" t="s">
        <v>128</v>
      </c>
      <c r="AN387" t="s">
        <v>1311</v>
      </c>
      <c r="AO387" t="s">
        <v>3409</v>
      </c>
      <c r="AP387" t="s">
        <v>3483</v>
      </c>
      <c r="AQ387" t="s">
        <v>1314</v>
      </c>
      <c r="AR387" cm="1">
        <f t="array" ref="AR387">_xlfn._xlws.FILTER(RPD_Revisi[Jmlh],RPD_Revisi[MAK]=Form_Cetak_POK[[#This Row],[MAK]],0)-Form_Cetak_POK[[#This Row],[Jmlh]]</f>
        <v>0</v>
      </c>
    </row>
    <row r="388" spans="1:44" hidden="1" x14ac:dyDescent="0.3">
      <c r="A388" t="s">
        <v>26</v>
      </c>
      <c r="B388" t="s">
        <v>28</v>
      </c>
      <c r="C388" t="s">
        <v>29</v>
      </c>
      <c r="D388" t="s">
        <v>461</v>
      </c>
      <c r="E388" t="s">
        <v>118</v>
      </c>
      <c r="F388" t="s">
        <v>130</v>
      </c>
      <c r="G388" t="s">
        <v>472</v>
      </c>
      <c r="H388" t="s">
        <v>252</v>
      </c>
      <c r="I388" t="s">
        <v>300</v>
      </c>
      <c r="J388" t="s">
        <v>271</v>
      </c>
      <c r="K388" t="s">
        <v>1003</v>
      </c>
      <c r="L388">
        <v>24</v>
      </c>
      <c r="M388">
        <v>1500000</v>
      </c>
      <c r="N388">
        <v>36000000</v>
      </c>
      <c r="O388">
        <v>0</v>
      </c>
      <c r="P388">
        <v>36000000</v>
      </c>
      <c r="R388">
        <v>2371928</v>
      </c>
      <c r="S388">
        <v>2845086</v>
      </c>
      <c r="T388">
        <v>2845086</v>
      </c>
      <c r="U388">
        <v>2845086</v>
      </c>
      <c r="V388">
        <v>2845086</v>
      </c>
      <c r="W388">
        <v>2846396</v>
      </c>
      <c r="X388">
        <v>2846396</v>
      </c>
      <c r="Y388">
        <v>2845187</v>
      </c>
      <c r="Z388">
        <v>2847159</v>
      </c>
      <c r="AA388">
        <v>2845086</v>
      </c>
      <c r="AB388">
        <v>3889252</v>
      </c>
      <c r="AC388">
        <v>4128252.0000000005</v>
      </c>
      <c r="AD388" t="s">
        <v>3958</v>
      </c>
      <c r="AE388" t="s">
        <v>3987</v>
      </c>
      <c r="AF388" t="s">
        <v>3988</v>
      </c>
      <c r="AG388" t="s">
        <v>3989</v>
      </c>
      <c r="AH388" t="s">
        <v>6593</v>
      </c>
      <c r="AI388" t="s">
        <v>6061</v>
      </c>
      <c r="AJ388" t="s">
        <v>6584</v>
      </c>
      <c r="AK388" t="s">
        <v>98</v>
      </c>
      <c r="AL388" t="s">
        <v>127</v>
      </c>
      <c r="AM388" t="s">
        <v>128</v>
      </c>
      <c r="AN388" t="s">
        <v>1311</v>
      </c>
      <c r="AO388" t="s">
        <v>3409</v>
      </c>
      <c r="AP388" t="s">
        <v>3483</v>
      </c>
      <c r="AQ388" t="s">
        <v>1314</v>
      </c>
      <c r="AR388" cm="1">
        <f t="array" ref="AR388">_xlfn._xlws.FILTER(RPD_Revisi[Jmlh],RPD_Revisi[MAK]=Form_Cetak_POK[[#This Row],[MAK]],0)-Form_Cetak_POK[[#This Row],[Jmlh]]</f>
        <v>0</v>
      </c>
    </row>
    <row r="389" spans="1:44" hidden="1" x14ac:dyDescent="0.3">
      <c r="A389" t="s">
        <v>26</v>
      </c>
      <c r="B389" t="s">
        <v>28</v>
      </c>
      <c r="C389" t="s">
        <v>29</v>
      </c>
      <c r="D389" t="s">
        <v>461</v>
      </c>
      <c r="E389" t="s">
        <v>118</v>
      </c>
      <c r="F389" t="s">
        <v>130</v>
      </c>
      <c r="G389" t="s">
        <v>472</v>
      </c>
      <c r="H389" t="s">
        <v>252</v>
      </c>
      <c r="I389" t="s">
        <v>302</v>
      </c>
      <c r="J389" t="s">
        <v>255</v>
      </c>
      <c r="K389" t="s">
        <v>1004</v>
      </c>
      <c r="L389">
        <v>118</v>
      </c>
      <c r="M389">
        <v>670000</v>
      </c>
      <c r="N389">
        <v>79060000</v>
      </c>
      <c r="O389">
        <v>0</v>
      </c>
      <c r="P389">
        <v>79060000</v>
      </c>
      <c r="R389">
        <v>0</v>
      </c>
      <c r="S389">
        <v>0</v>
      </c>
      <c r="T389">
        <v>8061077</v>
      </c>
      <c r="U389">
        <v>8061077</v>
      </c>
      <c r="V389">
        <v>8061077</v>
      </c>
      <c r="W389">
        <v>8064790</v>
      </c>
      <c r="X389">
        <v>8064790</v>
      </c>
      <c r="Y389">
        <v>8061362</v>
      </c>
      <c r="Z389">
        <v>8066951</v>
      </c>
      <c r="AA389">
        <v>8061077</v>
      </c>
      <c r="AB389">
        <v>4561088</v>
      </c>
      <c r="AC389">
        <v>9996711</v>
      </c>
      <c r="AD389" t="s">
        <v>3991</v>
      </c>
      <c r="AE389" t="s">
        <v>3992</v>
      </c>
      <c r="AF389" t="s">
        <v>3993</v>
      </c>
      <c r="AG389" t="s">
        <v>3994</v>
      </c>
      <c r="AH389" t="s">
        <v>6594</v>
      </c>
      <c r="AI389" t="s">
        <v>6061</v>
      </c>
      <c r="AJ389" t="s">
        <v>6595</v>
      </c>
      <c r="AK389" t="s">
        <v>98</v>
      </c>
      <c r="AL389" t="s">
        <v>127</v>
      </c>
      <c r="AM389" t="s">
        <v>128</v>
      </c>
      <c r="AN389" t="s">
        <v>1311</v>
      </c>
      <c r="AO389" t="s">
        <v>3409</v>
      </c>
      <c r="AP389" t="s">
        <v>3410</v>
      </c>
      <c r="AQ389" t="s">
        <v>1314</v>
      </c>
      <c r="AR389" cm="1">
        <f t="array" ref="AR389">_xlfn._xlws.FILTER(RPD_Revisi[Jmlh],RPD_Revisi[MAK]=Form_Cetak_POK[[#This Row],[MAK]],0)-Form_Cetak_POK[[#This Row],[Jmlh]]</f>
        <v>0</v>
      </c>
    </row>
    <row r="390" spans="1:44" hidden="1" x14ac:dyDescent="0.3">
      <c r="A390" t="s">
        <v>26</v>
      </c>
      <c r="B390" t="s">
        <v>28</v>
      </c>
      <c r="C390" t="s">
        <v>29</v>
      </c>
      <c r="D390" t="s">
        <v>461</v>
      </c>
      <c r="E390" t="s">
        <v>118</v>
      </c>
      <c r="F390" t="s">
        <v>130</v>
      </c>
      <c r="G390" t="s">
        <v>472</v>
      </c>
      <c r="H390" t="s">
        <v>252</v>
      </c>
      <c r="I390" t="s">
        <v>302</v>
      </c>
      <c r="J390" t="s">
        <v>275</v>
      </c>
      <c r="K390" t="s">
        <v>1005</v>
      </c>
      <c r="L390">
        <v>12</v>
      </c>
      <c r="M390">
        <v>2920000</v>
      </c>
      <c r="N390">
        <v>35040000</v>
      </c>
      <c r="O390">
        <v>0</v>
      </c>
      <c r="P390">
        <v>35040000</v>
      </c>
      <c r="R390">
        <v>2308677</v>
      </c>
      <c r="S390">
        <v>2769217</v>
      </c>
      <c r="T390">
        <v>2769217</v>
      </c>
      <c r="U390">
        <v>2769217</v>
      </c>
      <c r="V390">
        <v>2769217</v>
      </c>
      <c r="W390">
        <v>2770492</v>
      </c>
      <c r="X390">
        <v>2770492</v>
      </c>
      <c r="Y390">
        <v>2769315</v>
      </c>
      <c r="Z390">
        <v>2771235</v>
      </c>
      <c r="AA390">
        <v>2769217</v>
      </c>
      <c r="AB390">
        <v>3785539</v>
      </c>
      <c r="AC390">
        <v>4018165</v>
      </c>
      <c r="AD390" t="s">
        <v>3991</v>
      </c>
      <c r="AE390" t="s">
        <v>3996</v>
      </c>
      <c r="AF390" t="s">
        <v>3997</v>
      </c>
      <c r="AG390" t="s">
        <v>3998</v>
      </c>
      <c r="AH390" t="s">
        <v>6596</v>
      </c>
      <c r="AI390" t="s">
        <v>6061</v>
      </c>
      <c r="AJ390" t="s">
        <v>6595</v>
      </c>
      <c r="AK390" t="s">
        <v>98</v>
      </c>
      <c r="AL390" t="s">
        <v>127</v>
      </c>
      <c r="AM390" t="s">
        <v>128</v>
      </c>
      <c r="AN390" t="s">
        <v>1311</v>
      </c>
      <c r="AO390" t="s">
        <v>3409</v>
      </c>
      <c r="AP390" t="s">
        <v>3567</v>
      </c>
      <c r="AQ390" t="s">
        <v>1314</v>
      </c>
      <c r="AR390" cm="1">
        <f t="array" ref="AR390">_xlfn._xlws.FILTER(RPD_Revisi[Jmlh],RPD_Revisi[MAK]=Form_Cetak_POK[[#This Row],[MAK]],0)-Form_Cetak_POK[[#This Row],[Jmlh]]</f>
        <v>0</v>
      </c>
    </row>
    <row r="391" spans="1:44" hidden="1" x14ac:dyDescent="0.3">
      <c r="A391" t="s">
        <v>26</v>
      </c>
      <c r="B391" t="s">
        <v>28</v>
      </c>
      <c r="C391" t="s">
        <v>29</v>
      </c>
      <c r="D391" t="s">
        <v>461</v>
      </c>
      <c r="E391" t="s">
        <v>118</v>
      </c>
      <c r="F391" t="s">
        <v>130</v>
      </c>
      <c r="G391" t="s">
        <v>472</v>
      </c>
      <c r="H391" t="s">
        <v>252</v>
      </c>
      <c r="I391" t="s">
        <v>302</v>
      </c>
      <c r="J391" t="s">
        <v>275</v>
      </c>
      <c r="K391" t="s">
        <v>1006</v>
      </c>
      <c r="L391">
        <v>12</v>
      </c>
      <c r="M391">
        <v>324000</v>
      </c>
      <c r="N391">
        <v>3888000</v>
      </c>
      <c r="O391">
        <v>0</v>
      </c>
      <c r="P391">
        <v>3888000</v>
      </c>
      <c r="R391">
        <v>256168</v>
      </c>
      <c r="S391">
        <v>307269</v>
      </c>
      <c r="T391">
        <v>307269</v>
      </c>
      <c r="U391">
        <v>307269</v>
      </c>
      <c r="V391">
        <v>307269</v>
      </c>
      <c r="W391">
        <v>307411</v>
      </c>
      <c r="X391">
        <v>307411</v>
      </c>
      <c r="Y391">
        <v>307280</v>
      </c>
      <c r="Z391">
        <v>307493</v>
      </c>
      <c r="AA391">
        <v>307269</v>
      </c>
      <c r="AB391">
        <v>420039</v>
      </c>
      <c r="AC391">
        <v>445853</v>
      </c>
      <c r="AD391" t="s">
        <v>3991</v>
      </c>
      <c r="AE391" t="s">
        <v>3996</v>
      </c>
      <c r="AF391" t="s">
        <v>4003</v>
      </c>
      <c r="AG391" t="s">
        <v>4004</v>
      </c>
      <c r="AH391" t="s">
        <v>6597</v>
      </c>
      <c r="AI391" t="s">
        <v>6064</v>
      </c>
      <c r="AJ391" t="s">
        <v>6595</v>
      </c>
      <c r="AK391" t="s">
        <v>98</v>
      </c>
      <c r="AL391" t="s">
        <v>127</v>
      </c>
      <c r="AM391" t="s">
        <v>128</v>
      </c>
      <c r="AN391" t="s">
        <v>1311</v>
      </c>
      <c r="AO391" t="s">
        <v>3409</v>
      </c>
      <c r="AP391" t="s">
        <v>3567</v>
      </c>
      <c r="AQ391" t="s">
        <v>1314</v>
      </c>
      <c r="AR391" cm="1">
        <f t="array" ref="AR391">_xlfn._xlws.FILTER(RPD_Revisi[Jmlh],RPD_Revisi[MAK]=Form_Cetak_POK[[#This Row],[MAK]],0)-Form_Cetak_POK[[#This Row],[Jmlh]]</f>
        <v>0</v>
      </c>
    </row>
    <row r="392" spans="1:44" hidden="1" x14ac:dyDescent="0.3">
      <c r="A392" t="s">
        <v>26</v>
      </c>
      <c r="B392" t="s">
        <v>28</v>
      </c>
      <c r="C392" t="s">
        <v>29</v>
      </c>
      <c r="D392" t="s">
        <v>461</v>
      </c>
      <c r="E392" t="s">
        <v>118</v>
      </c>
      <c r="F392" t="s">
        <v>130</v>
      </c>
      <c r="G392" t="s">
        <v>472</v>
      </c>
      <c r="H392" t="s">
        <v>252</v>
      </c>
      <c r="I392" t="s">
        <v>302</v>
      </c>
      <c r="J392" t="s">
        <v>275</v>
      </c>
      <c r="K392" t="s">
        <v>1007</v>
      </c>
      <c r="L392">
        <v>12</v>
      </c>
      <c r="M392">
        <v>324000</v>
      </c>
      <c r="N392">
        <v>3888000</v>
      </c>
      <c r="O392">
        <v>0</v>
      </c>
      <c r="P392">
        <v>3888000</v>
      </c>
      <c r="R392">
        <v>256168</v>
      </c>
      <c r="S392">
        <v>307269</v>
      </c>
      <c r="T392">
        <v>307269</v>
      </c>
      <c r="U392">
        <v>307269</v>
      </c>
      <c r="V392">
        <v>307269</v>
      </c>
      <c r="W392">
        <v>307411</v>
      </c>
      <c r="X392">
        <v>307411</v>
      </c>
      <c r="Y392">
        <v>307280</v>
      </c>
      <c r="Z392">
        <v>307493</v>
      </c>
      <c r="AA392">
        <v>307269</v>
      </c>
      <c r="AB392">
        <v>420039</v>
      </c>
      <c r="AC392">
        <v>445853</v>
      </c>
      <c r="AD392" t="s">
        <v>3991</v>
      </c>
      <c r="AE392" t="s">
        <v>3996</v>
      </c>
      <c r="AF392" t="s">
        <v>4006</v>
      </c>
      <c r="AG392" t="s">
        <v>4007</v>
      </c>
      <c r="AH392" t="s">
        <v>6598</v>
      </c>
      <c r="AI392" t="s">
        <v>6075</v>
      </c>
      <c r="AJ392" t="s">
        <v>6595</v>
      </c>
      <c r="AK392" t="s">
        <v>98</v>
      </c>
      <c r="AL392" t="s">
        <v>127</v>
      </c>
      <c r="AM392" t="s">
        <v>128</v>
      </c>
      <c r="AN392" t="s">
        <v>1311</v>
      </c>
      <c r="AO392" t="s">
        <v>3409</v>
      </c>
      <c r="AP392" t="s">
        <v>3567</v>
      </c>
      <c r="AQ392" t="s">
        <v>1314</v>
      </c>
      <c r="AR392" cm="1">
        <f t="array" ref="AR392">_xlfn._xlws.FILTER(RPD_Revisi[Jmlh],RPD_Revisi[MAK]=Form_Cetak_POK[[#This Row],[MAK]],0)-Form_Cetak_POK[[#This Row],[Jmlh]]</f>
        <v>0</v>
      </c>
    </row>
    <row r="393" spans="1:44" hidden="1" x14ac:dyDescent="0.3">
      <c r="A393" t="s">
        <v>26</v>
      </c>
      <c r="B393" t="s">
        <v>28</v>
      </c>
      <c r="C393" t="s">
        <v>29</v>
      </c>
      <c r="D393" t="s">
        <v>461</v>
      </c>
      <c r="E393" t="s">
        <v>118</v>
      </c>
      <c r="F393" t="s">
        <v>130</v>
      </c>
      <c r="G393" t="s">
        <v>472</v>
      </c>
      <c r="H393" t="s">
        <v>252</v>
      </c>
      <c r="I393" t="s">
        <v>302</v>
      </c>
      <c r="J393" t="s">
        <v>275</v>
      </c>
      <c r="K393" t="s">
        <v>1008</v>
      </c>
      <c r="L393">
        <v>12</v>
      </c>
      <c r="M393">
        <v>680000</v>
      </c>
      <c r="N393">
        <v>8160000</v>
      </c>
      <c r="O393">
        <v>0</v>
      </c>
      <c r="P393">
        <v>8160000</v>
      </c>
      <c r="R393">
        <v>537637</v>
      </c>
      <c r="S393">
        <v>644886</v>
      </c>
      <c r="T393">
        <v>644886</v>
      </c>
      <c r="U393">
        <v>644886</v>
      </c>
      <c r="V393">
        <v>644886</v>
      </c>
      <c r="W393">
        <v>645183</v>
      </c>
      <c r="X393">
        <v>645183</v>
      </c>
      <c r="Y393">
        <v>644909</v>
      </c>
      <c r="Z393">
        <v>645356</v>
      </c>
      <c r="AA393">
        <v>644886</v>
      </c>
      <c r="AB393">
        <v>881564</v>
      </c>
      <c r="AC393">
        <v>935738</v>
      </c>
      <c r="AD393" t="s">
        <v>3991</v>
      </c>
      <c r="AE393" t="s">
        <v>3996</v>
      </c>
      <c r="AF393" t="s">
        <v>4009</v>
      </c>
      <c r="AG393" t="s">
        <v>4010</v>
      </c>
      <c r="AH393" t="s">
        <v>6599</v>
      </c>
      <c r="AI393" t="s">
        <v>6085</v>
      </c>
      <c r="AJ393" t="s">
        <v>6595</v>
      </c>
      <c r="AK393" t="s">
        <v>98</v>
      </c>
      <c r="AL393" t="s">
        <v>127</v>
      </c>
      <c r="AM393" t="s">
        <v>128</v>
      </c>
      <c r="AN393" t="s">
        <v>1311</v>
      </c>
      <c r="AO393" t="s">
        <v>3409</v>
      </c>
      <c r="AP393" t="s">
        <v>3567</v>
      </c>
      <c r="AQ393" t="s">
        <v>1314</v>
      </c>
      <c r="AR393" cm="1">
        <f t="array" ref="AR393">_xlfn._xlws.FILTER(RPD_Revisi[Jmlh],RPD_Revisi[MAK]=Form_Cetak_POK[[#This Row],[MAK]],0)-Form_Cetak_POK[[#This Row],[Jmlh]]</f>
        <v>0</v>
      </c>
    </row>
    <row r="394" spans="1:44" hidden="1" x14ac:dyDescent="0.3">
      <c r="A394" t="s">
        <v>26</v>
      </c>
      <c r="B394" t="s">
        <v>28</v>
      </c>
      <c r="C394" t="s">
        <v>29</v>
      </c>
      <c r="D394" t="s">
        <v>461</v>
      </c>
      <c r="E394" t="s">
        <v>118</v>
      </c>
      <c r="F394" t="s">
        <v>130</v>
      </c>
      <c r="G394" t="s">
        <v>472</v>
      </c>
      <c r="H394" t="s">
        <v>252</v>
      </c>
      <c r="I394" t="s">
        <v>302</v>
      </c>
      <c r="J394" t="s">
        <v>275</v>
      </c>
      <c r="K394" t="s">
        <v>1009</v>
      </c>
      <c r="L394">
        <v>12</v>
      </c>
      <c r="M394">
        <v>200000</v>
      </c>
      <c r="N394">
        <v>2400000</v>
      </c>
      <c r="O394">
        <v>0</v>
      </c>
      <c r="P394">
        <v>2400000</v>
      </c>
      <c r="R394">
        <v>158129</v>
      </c>
      <c r="S394">
        <v>189672</v>
      </c>
      <c r="T394">
        <v>189672</v>
      </c>
      <c r="U394">
        <v>189672</v>
      </c>
      <c r="V394">
        <v>189672</v>
      </c>
      <c r="W394">
        <v>189760</v>
      </c>
      <c r="X394">
        <v>189760</v>
      </c>
      <c r="Y394">
        <v>189679</v>
      </c>
      <c r="Z394">
        <v>189811</v>
      </c>
      <c r="AA394">
        <v>189672</v>
      </c>
      <c r="AB394">
        <v>259283.00000000003</v>
      </c>
      <c r="AC394">
        <v>275218</v>
      </c>
      <c r="AD394" t="s">
        <v>3991</v>
      </c>
      <c r="AE394" t="s">
        <v>3996</v>
      </c>
      <c r="AF394" t="s">
        <v>4012</v>
      </c>
      <c r="AG394" t="s">
        <v>4013</v>
      </c>
      <c r="AH394" t="s">
        <v>6600</v>
      </c>
      <c r="AI394" t="s">
        <v>6168</v>
      </c>
      <c r="AJ394" t="s">
        <v>6595</v>
      </c>
      <c r="AK394" t="s">
        <v>98</v>
      </c>
      <c r="AL394" t="s">
        <v>127</v>
      </c>
      <c r="AM394" t="s">
        <v>128</v>
      </c>
      <c r="AN394" t="s">
        <v>1311</v>
      </c>
      <c r="AO394" t="s">
        <v>3409</v>
      </c>
      <c r="AP394" t="s">
        <v>3567</v>
      </c>
      <c r="AQ394" t="s">
        <v>1314</v>
      </c>
      <c r="AR394" cm="1">
        <f t="array" ref="AR394">_xlfn._xlws.FILTER(RPD_Revisi[Jmlh],RPD_Revisi[MAK]=Form_Cetak_POK[[#This Row],[MAK]],0)-Form_Cetak_POK[[#This Row],[Jmlh]]</f>
        <v>0</v>
      </c>
    </row>
    <row r="395" spans="1:44" hidden="1" x14ac:dyDescent="0.3">
      <c r="A395" t="s">
        <v>26</v>
      </c>
      <c r="B395" t="s">
        <v>28</v>
      </c>
      <c r="C395" t="s">
        <v>29</v>
      </c>
      <c r="D395" t="s">
        <v>461</v>
      </c>
      <c r="E395" t="s">
        <v>118</v>
      </c>
      <c r="F395" t="s">
        <v>130</v>
      </c>
      <c r="G395" t="s">
        <v>472</v>
      </c>
      <c r="H395" t="s">
        <v>252</v>
      </c>
      <c r="I395" t="s">
        <v>302</v>
      </c>
      <c r="J395" t="s">
        <v>275</v>
      </c>
      <c r="K395" t="s">
        <v>1010</v>
      </c>
      <c r="L395">
        <v>12</v>
      </c>
      <c r="M395">
        <v>80000</v>
      </c>
      <c r="N395">
        <v>960000</v>
      </c>
      <c r="O395">
        <v>0</v>
      </c>
      <c r="P395">
        <v>960000</v>
      </c>
      <c r="R395">
        <v>63251</v>
      </c>
      <c r="S395">
        <v>75869</v>
      </c>
      <c r="T395">
        <v>75869</v>
      </c>
      <c r="U395">
        <v>75869</v>
      </c>
      <c r="V395">
        <v>75869</v>
      </c>
      <c r="W395">
        <v>75904</v>
      </c>
      <c r="X395">
        <v>75904</v>
      </c>
      <c r="Y395">
        <v>75872</v>
      </c>
      <c r="Z395">
        <v>75924</v>
      </c>
      <c r="AA395">
        <v>75869</v>
      </c>
      <c r="AB395">
        <v>103713</v>
      </c>
      <c r="AC395">
        <v>110087</v>
      </c>
      <c r="AD395" t="s">
        <v>3991</v>
      </c>
      <c r="AE395" t="s">
        <v>3996</v>
      </c>
      <c r="AF395" t="s">
        <v>4015</v>
      </c>
      <c r="AG395" t="s">
        <v>4016</v>
      </c>
      <c r="AH395" t="s">
        <v>6601</v>
      </c>
      <c r="AI395" t="s">
        <v>6565</v>
      </c>
      <c r="AJ395" t="s">
        <v>6595</v>
      </c>
      <c r="AK395" t="s">
        <v>98</v>
      </c>
      <c r="AL395" t="s">
        <v>127</v>
      </c>
      <c r="AM395" t="s">
        <v>128</v>
      </c>
      <c r="AN395" t="s">
        <v>1311</v>
      </c>
      <c r="AO395" t="s">
        <v>3409</v>
      </c>
      <c r="AP395" t="s">
        <v>3567</v>
      </c>
      <c r="AQ395" t="s">
        <v>1314</v>
      </c>
      <c r="AR395" cm="1">
        <f t="array" ref="AR395">_xlfn._xlws.FILTER(RPD_Revisi[Jmlh],RPD_Revisi[MAK]=Form_Cetak_POK[[#This Row],[MAK]],0)-Form_Cetak_POK[[#This Row],[Jmlh]]</f>
        <v>0</v>
      </c>
    </row>
    <row r="396" spans="1:44" hidden="1" x14ac:dyDescent="0.3">
      <c r="A396" t="s">
        <v>26</v>
      </c>
      <c r="B396" t="s">
        <v>28</v>
      </c>
      <c r="C396" t="s">
        <v>29</v>
      </c>
      <c r="D396" t="s">
        <v>461</v>
      </c>
      <c r="E396" t="s">
        <v>118</v>
      </c>
      <c r="F396" t="s">
        <v>130</v>
      </c>
      <c r="G396" t="s">
        <v>472</v>
      </c>
      <c r="H396" t="s">
        <v>252</v>
      </c>
      <c r="I396" t="s">
        <v>302</v>
      </c>
      <c r="J396" t="s">
        <v>275</v>
      </c>
      <c r="K396" t="s">
        <v>1011</v>
      </c>
      <c r="L396">
        <v>12</v>
      </c>
      <c r="M396">
        <v>200000</v>
      </c>
      <c r="N396">
        <v>2400000</v>
      </c>
      <c r="O396">
        <v>0</v>
      </c>
      <c r="P396">
        <v>2400000</v>
      </c>
      <c r="R396">
        <v>158129</v>
      </c>
      <c r="S396">
        <v>189672</v>
      </c>
      <c r="T396">
        <v>189672</v>
      </c>
      <c r="U396">
        <v>189672</v>
      </c>
      <c r="V396">
        <v>189672</v>
      </c>
      <c r="W396">
        <v>189760</v>
      </c>
      <c r="X396">
        <v>189760</v>
      </c>
      <c r="Y396">
        <v>189679</v>
      </c>
      <c r="Z396">
        <v>189811</v>
      </c>
      <c r="AA396">
        <v>189672</v>
      </c>
      <c r="AB396">
        <v>259283.00000000003</v>
      </c>
      <c r="AC396">
        <v>275218</v>
      </c>
      <c r="AD396" t="s">
        <v>3991</v>
      </c>
      <c r="AE396" t="s">
        <v>3996</v>
      </c>
      <c r="AF396" t="s">
        <v>4018</v>
      </c>
      <c r="AG396" t="s">
        <v>4019</v>
      </c>
      <c r="AH396" t="s">
        <v>6602</v>
      </c>
      <c r="AI396" t="s">
        <v>6567</v>
      </c>
      <c r="AJ396" t="s">
        <v>6595</v>
      </c>
      <c r="AK396" t="s">
        <v>98</v>
      </c>
      <c r="AL396" t="s">
        <v>127</v>
      </c>
      <c r="AM396" t="s">
        <v>128</v>
      </c>
      <c r="AN396" t="s">
        <v>1311</v>
      </c>
      <c r="AO396" t="s">
        <v>3409</v>
      </c>
      <c r="AP396" t="s">
        <v>3567</v>
      </c>
      <c r="AQ396" t="s">
        <v>1314</v>
      </c>
      <c r="AR396" cm="1">
        <f t="array" ref="AR396">_xlfn._xlws.FILTER(RPD_Revisi[Jmlh],RPD_Revisi[MAK]=Form_Cetak_POK[[#This Row],[MAK]],0)-Form_Cetak_POK[[#This Row],[Jmlh]]</f>
        <v>0</v>
      </c>
    </row>
    <row r="397" spans="1:44" hidden="1" x14ac:dyDescent="0.3">
      <c r="A397" t="s">
        <v>26</v>
      </c>
      <c r="B397" t="s">
        <v>28</v>
      </c>
      <c r="C397" t="s">
        <v>29</v>
      </c>
      <c r="D397" t="s">
        <v>461</v>
      </c>
      <c r="E397" t="s">
        <v>118</v>
      </c>
      <c r="F397" t="s">
        <v>130</v>
      </c>
      <c r="G397" t="s">
        <v>472</v>
      </c>
      <c r="H397" t="s">
        <v>252</v>
      </c>
      <c r="I397" t="s">
        <v>302</v>
      </c>
      <c r="J397" t="s">
        <v>275</v>
      </c>
      <c r="K397" t="s">
        <v>1012</v>
      </c>
      <c r="L397">
        <v>1</v>
      </c>
      <c r="M397">
        <v>400000</v>
      </c>
      <c r="N397">
        <v>400000</v>
      </c>
      <c r="O397">
        <v>0</v>
      </c>
      <c r="P397">
        <v>400000</v>
      </c>
      <c r="R397">
        <v>26355</v>
      </c>
      <c r="S397">
        <v>31612</v>
      </c>
      <c r="T397">
        <v>31612</v>
      </c>
      <c r="U397">
        <v>31612</v>
      </c>
      <c r="V397">
        <v>31612</v>
      </c>
      <c r="W397">
        <v>31627</v>
      </c>
      <c r="X397">
        <v>31627</v>
      </c>
      <c r="Y397">
        <v>31613</v>
      </c>
      <c r="Z397">
        <v>31635</v>
      </c>
      <c r="AA397">
        <v>31612</v>
      </c>
      <c r="AB397">
        <v>43214</v>
      </c>
      <c r="AC397">
        <v>45869</v>
      </c>
      <c r="AD397" t="s">
        <v>3991</v>
      </c>
      <c r="AE397" t="s">
        <v>3996</v>
      </c>
      <c r="AF397" t="s">
        <v>4021</v>
      </c>
      <c r="AG397" t="s">
        <v>4022</v>
      </c>
      <c r="AH397" t="s">
        <v>6603</v>
      </c>
      <c r="AI397" t="s">
        <v>6170</v>
      </c>
      <c r="AJ397" t="s">
        <v>6595</v>
      </c>
      <c r="AK397" t="s">
        <v>98</v>
      </c>
      <c r="AL397" t="s">
        <v>127</v>
      </c>
      <c r="AM397" t="s">
        <v>128</v>
      </c>
      <c r="AN397" t="s">
        <v>1311</v>
      </c>
      <c r="AO397" t="s">
        <v>3409</v>
      </c>
      <c r="AP397" t="s">
        <v>3567</v>
      </c>
      <c r="AQ397" t="s">
        <v>1314</v>
      </c>
      <c r="AR397" cm="1">
        <f t="array" ref="AR397">_xlfn._xlws.FILTER(RPD_Revisi[Jmlh],RPD_Revisi[MAK]=Form_Cetak_POK[[#This Row],[MAK]],0)-Form_Cetak_POK[[#This Row],[Jmlh]]</f>
        <v>0</v>
      </c>
    </row>
    <row r="398" spans="1:44" hidden="1" x14ac:dyDescent="0.3">
      <c r="A398" t="s">
        <v>26</v>
      </c>
      <c r="B398" t="s">
        <v>28</v>
      </c>
      <c r="C398" t="s">
        <v>29</v>
      </c>
      <c r="D398" t="s">
        <v>461</v>
      </c>
      <c r="E398" t="s">
        <v>118</v>
      </c>
      <c r="F398" t="s">
        <v>130</v>
      </c>
      <c r="G398" t="s">
        <v>472</v>
      </c>
      <c r="H398" t="s">
        <v>252</v>
      </c>
      <c r="I398" t="s">
        <v>302</v>
      </c>
      <c r="J398" t="s">
        <v>275</v>
      </c>
      <c r="K398" t="s">
        <v>1013</v>
      </c>
      <c r="L398">
        <v>1</v>
      </c>
      <c r="M398">
        <v>300000</v>
      </c>
      <c r="N398">
        <v>300000</v>
      </c>
      <c r="O398">
        <v>0</v>
      </c>
      <c r="P398">
        <v>300000</v>
      </c>
      <c r="R398">
        <v>19766</v>
      </c>
      <c r="S398">
        <v>23709</v>
      </c>
      <c r="T398">
        <v>23709</v>
      </c>
      <c r="U398">
        <v>23709</v>
      </c>
      <c r="V398">
        <v>23709</v>
      </c>
      <c r="W398">
        <v>23720</v>
      </c>
      <c r="X398">
        <v>23720</v>
      </c>
      <c r="Y398">
        <v>23710</v>
      </c>
      <c r="Z398">
        <v>23726</v>
      </c>
      <c r="AA398">
        <v>23709</v>
      </c>
      <c r="AB398">
        <v>32409.999999999996</v>
      </c>
      <c r="AC398">
        <v>34403</v>
      </c>
      <c r="AD398" t="s">
        <v>3991</v>
      </c>
      <c r="AE398" t="s">
        <v>3996</v>
      </c>
      <c r="AF398" t="s">
        <v>4024</v>
      </c>
      <c r="AG398" t="s">
        <v>4025</v>
      </c>
      <c r="AH398" t="s">
        <v>6604</v>
      </c>
      <c r="AI398" t="s">
        <v>6172</v>
      </c>
      <c r="AJ398" t="s">
        <v>6595</v>
      </c>
      <c r="AK398" t="s">
        <v>98</v>
      </c>
      <c r="AL398" t="s">
        <v>127</v>
      </c>
      <c r="AM398" t="s">
        <v>128</v>
      </c>
      <c r="AN398" t="s">
        <v>1311</v>
      </c>
      <c r="AO398" t="s">
        <v>3409</v>
      </c>
      <c r="AP398" t="s">
        <v>3567</v>
      </c>
      <c r="AQ398" t="s">
        <v>1314</v>
      </c>
      <c r="AR398" cm="1">
        <f t="array" ref="AR398">_xlfn._xlws.FILTER(RPD_Revisi[Jmlh],RPD_Revisi[MAK]=Form_Cetak_POK[[#This Row],[MAK]],0)-Form_Cetak_POK[[#This Row],[Jmlh]]</f>
        <v>0</v>
      </c>
    </row>
    <row r="399" spans="1:44" hidden="1" x14ac:dyDescent="0.3">
      <c r="A399" t="s">
        <v>26</v>
      </c>
      <c r="B399" t="s">
        <v>28</v>
      </c>
      <c r="C399" t="s">
        <v>29</v>
      </c>
      <c r="D399" t="s">
        <v>461</v>
      </c>
      <c r="E399" t="s">
        <v>118</v>
      </c>
      <c r="F399" t="s">
        <v>130</v>
      </c>
      <c r="G399" t="s">
        <v>472</v>
      </c>
      <c r="H399" t="s">
        <v>252</v>
      </c>
      <c r="I399" t="s">
        <v>302</v>
      </c>
      <c r="J399" t="s">
        <v>275</v>
      </c>
      <c r="K399" t="s">
        <v>1014</v>
      </c>
      <c r="L399">
        <v>3</v>
      </c>
      <c r="M399">
        <v>300000</v>
      </c>
      <c r="N399">
        <v>900000</v>
      </c>
      <c r="O399">
        <v>0</v>
      </c>
      <c r="P399">
        <v>900000</v>
      </c>
      <c r="R399">
        <v>59295</v>
      </c>
      <c r="S399">
        <v>71123</v>
      </c>
      <c r="T399">
        <v>71123</v>
      </c>
      <c r="U399">
        <v>71123</v>
      </c>
      <c r="V399">
        <v>71123</v>
      </c>
      <c r="W399">
        <v>71158</v>
      </c>
      <c r="X399">
        <v>71158</v>
      </c>
      <c r="Y399">
        <v>71130</v>
      </c>
      <c r="Z399">
        <v>71179</v>
      </c>
      <c r="AA399">
        <v>71123</v>
      </c>
      <c r="AB399">
        <v>97231</v>
      </c>
      <c r="AC399">
        <v>103234</v>
      </c>
      <c r="AD399" t="s">
        <v>3991</v>
      </c>
      <c r="AE399" t="s">
        <v>3996</v>
      </c>
      <c r="AF399" t="s">
        <v>4000</v>
      </c>
      <c r="AG399" t="s">
        <v>4001</v>
      </c>
      <c r="AH399" t="s">
        <v>6605</v>
      </c>
      <c r="AI399" t="s">
        <v>6174</v>
      </c>
      <c r="AJ399" t="s">
        <v>6595</v>
      </c>
      <c r="AK399" t="s">
        <v>98</v>
      </c>
      <c r="AL399" t="s">
        <v>127</v>
      </c>
      <c r="AM399" t="s">
        <v>128</v>
      </c>
      <c r="AN399" t="s">
        <v>1311</v>
      </c>
      <c r="AO399" t="s">
        <v>3409</v>
      </c>
      <c r="AP399" t="s">
        <v>3567</v>
      </c>
      <c r="AQ399" t="s">
        <v>1314</v>
      </c>
      <c r="AR399" cm="1">
        <f t="array" ref="AR399">_xlfn._xlws.FILTER(RPD_Revisi[Jmlh],RPD_Revisi[MAK]=Form_Cetak_POK[[#This Row],[MAK]],0)-Form_Cetak_POK[[#This Row],[Jmlh]]</f>
        <v>-900000</v>
      </c>
    </row>
    <row r="400" spans="1:44" hidden="1" x14ac:dyDescent="0.3">
      <c r="A400" t="s">
        <v>26</v>
      </c>
      <c r="B400" t="s">
        <v>28</v>
      </c>
      <c r="C400" t="s">
        <v>29</v>
      </c>
      <c r="D400" t="s">
        <v>461</v>
      </c>
      <c r="E400" t="s">
        <v>118</v>
      </c>
      <c r="F400" t="s">
        <v>304</v>
      </c>
      <c r="G400" t="s">
        <v>473</v>
      </c>
      <c r="H400" t="s">
        <v>484</v>
      </c>
      <c r="I400" t="s">
        <v>313</v>
      </c>
      <c r="J400" t="s">
        <v>126</v>
      </c>
      <c r="K400" t="s">
        <v>1018</v>
      </c>
      <c r="L400">
        <v>1</v>
      </c>
      <c r="M400">
        <v>200000000</v>
      </c>
      <c r="N400">
        <v>200000000</v>
      </c>
      <c r="O400">
        <v>0</v>
      </c>
      <c r="P400">
        <v>200000000</v>
      </c>
      <c r="R400">
        <v>0</v>
      </c>
      <c r="S400">
        <v>0</v>
      </c>
      <c r="T400">
        <v>0</v>
      </c>
      <c r="U400">
        <v>200000000</v>
      </c>
      <c r="V400">
        <v>0</v>
      </c>
      <c r="W400">
        <v>0</v>
      </c>
      <c r="X400">
        <v>0</v>
      </c>
      <c r="Y400">
        <v>0</v>
      </c>
      <c r="Z400">
        <v>0</v>
      </c>
      <c r="AA400">
        <v>0</v>
      </c>
      <c r="AB400">
        <v>0</v>
      </c>
      <c r="AC400">
        <v>0</v>
      </c>
      <c r="AD400" t="s">
        <v>4040</v>
      </c>
      <c r="AE400" t="s">
        <v>4041</v>
      </c>
      <c r="AF400" t="s">
        <v>4042</v>
      </c>
      <c r="AG400" t="s">
        <v>4043</v>
      </c>
      <c r="AH400" t="s">
        <v>6606</v>
      </c>
      <c r="AI400" t="s">
        <v>6061</v>
      </c>
      <c r="AJ400" t="s">
        <v>6607</v>
      </c>
      <c r="AK400" t="s">
        <v>98</v>
      </c>
      <c r="AL400" t="s">
        <v>127</v>
      </c>
      <c r="AM400" t="s">
        <v>128</v>
      </c>
      <c r="AN400" t="s">
        <v>2012</v>
      </c>
      <c r="AO400" t="s">
        <v>2012</v>
      </c>
      <c r="AP400" t="s">
        <v>2013</v>
      </c>
      <c r="AQ400" t="s">
        <v>1314</v>
      </c>
      <c r="AR400" cm="1">
        <f t="array" ref="AR400">_xlfn._xlws.FILTER(RPD_Revisi[Jmlh],RPD_Revisi[MAK]=Form_Cetak_POK[[#This Row],[MAK]],0)-Form_Cetak_POK[[#This Row],[Jmlh]]</f>
        <v>0</v>
      </c>
    </row>
    <row r="401" spans="1:44" hidden="1" x14ac:dyDescent="0.3">
      <c r="A401" t="s">
        <v>26</v>
      </c>
      <c r="B401" t="s">
        <v>28</v>
      </c>
      <c r="C401" t="s">
        <v>29</v>
      </c>
      <c r="D401" t="s">
        <v>461</v>
      </c>
      <c r="E401" t="s">
        <v>118</v>
      </c>
      <c r="F401" t="s">
        <v>334</v>
      </c>
      <c r="G401" t="s">
        <v>476</v>
      </c>
      <c r="H401" t="s">
        <v>347</v>
      </c>
      <c r="I401" t="s">
        <v>348</v>
      </c>
      <c r="J401" t="s">
        <v>84</v>
      </c>
      <c r="K401" t="s">
        <v>680</v>
      </c>
      <c r="L401">
        <v>4</v>
      </c>
      <c r="M401">
        <v>250000</v>
      </c>
      <c r="N401">
        <v>1000000</v>
      </c>
      <c r="O401">
        <v>0</v>
      </c>
      <c r="P401">
        <v>1000000</v>
      </c>
      <c r="R401">
        <v>75845</v>
      </c>
      <c r="S401">
        <v>75845</v>
      </c>
      <c r="T401">
        <v>75845</v>
      </c>
      <c r="U401">
        <v>75845</v>
      </c>
      <c r="V401">
        <v>75845</v>
      </c>
      <c r="W401">
        <v>75845</v>
      </c>
      <c r="X401">
        <v>75845</v>
      </c>
      <c r="Y401">
        <v>75845</v>
      </c>
      <c r="Z401">
        <v>75845</v>
      </c>
      <c r="AA401">
        <v>75845</v>
      </c>
      <c r="AB401">
        <v>75845</v>
      </c>
      <c r="AC401">
        <v>165705</v>
      </c>
      <c r="AD401" t="s">
        <v>4612</v>
      </c>
      <c r="AE401" t="s">
        <v>4629</v>
      </c>
      <c r="AF401" t="s">
        <v>4630</v>
      </c>
      <c r="AG401" t="s">
        <v>4631</v>
      </c>
      <c r="AH401" t="s">
        <v>6608</v>
      </c>
      <c r="AI401" t="s">
        <v>6061</v>
      </c>
      <c r="AJ401" t="s">
        <v>6460</v>
      </c>
      <c r="AK401" t="s">
        <v>98</v>
      </c>
      <c r="AL401" t="s">
        <v>168</v>
      </c>
      <c r="AM401" t="s">
        <v>169</v>
      </c>
      <c r="AN401" t="s">
        <v>1311</v>
      </c>
      <c r="AO401" t="s">
        <v>1312</v>
      </c>
      <c r="AP401" t="s">
        <v>1485</v>
      </c>
      <c r="AQ401" t="s">
        <v>1314</v>
      </c>
      <c r="AR401" cm="1">
        <f t="array" ref="AR401">_xlfn._xlws.FILTER(RPD_Revisi[Jmlh],RPD_Revisi[MAK]=Form_Cetak_POK[[#This Row],[MAK]],0)-Form_Cetak_POK[[#This Row],[Jmlh]]</f>
        <v>0</v>
      </c>
    </row>
    <row r="402" spans="1:44" hidden="1" x14ac:dyDescent="0.3">
      <c r="A402" t="s">
        <v>26</v>
      </c>
      <c r="B402" t="s">
        <v>28</v>
      </c>
      <c r="C402" t="s">
        <v>29</v>
      </c>
      <c r="D402" t="s">
        <v>461</v>
      </c>
      <c r="E402" t="s">
        <v>118</v>
      </c>
      <c r="F402" t="s">
        <v>334</v>
      </c>
      <c r="G402" t="s">
        <v>476</v>
      </c>
      <c r="H402" t="s">
        <v>347</v>
      </c>
      <c r="I402" t="s">
        <v>348</v>
      </c>
      <c r="J402" t="s">
        <v>48</v>
      </c>
      <c r="K402" t="s">
        <v>1124</v>
      </c>
      <c r="L402">
        <v>25</v>
      </c>
      <c r="M402">
        <v>5200000</v>
      </c>
      <c r="N402">
        <v>130000000</v>
      </c>
      <c r="O402">
        <v>0</v>
      </c>
      <c r="P402">
        <v>130000000</v>
      </c>
      <c r="R402">
        <v>9859881</v>
      </c>
      <c r="S402">
        <v>9859881</v>
      </c>
      <c r="T402">
        <v>9859881</v>
      </c>
      <c r="U402">
        <v>9859881</v>
      </c>
      <c r="V402">
        <v>9859881</v>
      </c>
      <c r="W402">
        <v>9859881</v>
      </c>
      <c r="X402">
        <v>9859881</v>
      </c>
      <c r="Y402">
        <v>9859881</v>
      </c>
      <c r="Z402">
        <v>9859881</v>
      </c>
      <c r="AA402">
        <v>9859881</v>
      </c>
      <c r="AB402">
        <v>9859881</v>
      </c>
      <c r="AC402">
        <v>21541309</v>
      </c>
      <c r="AD402" t="s">
        <v>4612</v>
      </c>
      <c r="AE402" t="s">
        <v>4633</v>
      </c>
      <c r="AF402" t="s">
        <v>4634</v>
      </c>
      <c r="AG402" t="s">
        <v>4635</v>
      </c>
      <c r="AH402" t="s">
        <v>6609</v>
      </c>
      <c r="AI402" t="s">
        <v>6061</v>
      </c>
      <c r="AJ402" t="s">
        <v>6460</v>
      </c>
      <c r="AK402" t="s">
        <v>98</v>
      </c>
      <c r="AL402" t="s">
        <v>168</v>
      </c>
      <c r="AM402" t="s">
        <v>169</v>
      </c>
      <c r="AN402" t="s">
        <v>1311</v>
      </c>
      <c r="AO402" t="s">
        <v>1312</v>
      </c>
      <c r="AP402" t="s">
        <v>1336</v>
      </c>
      <c r="AQ402" t="s">
        <v>1314</v>
      </c>
      <c r="AR402" cm="1">
        <f t="array" ref="AR402">_xlfn._xlws.FILTER(RPD_Revisi[Jmlh],RPD_Revisi[MAK]=Form_Cetak_POK[[#This Row],[MAK]],0)-Form_Cetak_POK[[#This Row],[Jmlh]]</f>
        <v>0</v>
      </c>
    </row>
    <row r="403" spans="1:44" hidden="1" x14ac:dyDescent="0.3">
      <c r="A403" t="s">
        <v>26</v>
      </c>
      <c r="B403" t="s">
        <v>28</v>
      </c>
      <c r="C403" t="s">
        <v>29</v>
      </c>
      <c r="D403" t="s">
        <v>461</v>
      </c>
      <c r="E403" t="s">
        <v>118</v>
      </c>
      <c r="F403" t="s">
        <v>334</v>
      </c>
      <c r="G403" t="s">
        <v>476</v>
      </c>
      <c r="H403" t="s">
        <v>347</v>
      </c>
      <c r="I403" t="s">
        <v>349</v>
      </c>
      <c r="J403" t="s">
        <v>84</v>
      </c>
      <c r="K403" t="s">
        <v>680</v>
      </c>
      <c r="L403">
        <v>4</v>
      </c>
      <c r="M403">
        <v>250000</v>
      </c>
      <c r="N403">
        <v>1000000</v>
      </c>
      <c r="O403">
        <v>0</v>
      </c>
      <c r="P403">
        <v>1000000</v>
      </c>
      <c r="R403">
        <v>75845</v>
      </c>
      <c r="S403">
        <v>75845</v>
      </c>
      <c r="T403">
        <v>75845</v>
      </c>
      <c r="U403">
        <v>75845</v>
      </c>
      <c r="V403">
        <v>75845</v>
      </c>
      <c r="W403">
        <v>75845</v>
      </c>
      <c r="X403">
        <v>75845</v>
      </c>
      <c r="Y403">
        <v>75845</v>
      </c>
      <c r="Z403">
        <v>75845</v>
      </c>
      <c r="AA403">
        <v>75845</v>
      </c>
      <c r="AB403">
        <v>75845</v>
      </c>
      <c r="AC403">
        <v>165705</v>
      </c>
      <c r="AD403" t="s">
        <v>4637</v>
      </c>
      <c r="AE403" t="s">
        <v>4654</v>
      </c>
      <c r="AF403" t="s">
        <v>4655</v>
      </c>
      <c r="AG403" t="s">
        <v>4656</v>
      </c>
      <c r="AH403" t="s">
        <v>6610</v>
      </c>
      <c r="AI403" t="s">
        <v>6061</v>
      </c>
      <c r="AJ403" t="s">
        <v>6462</v>
      </c>
      <c r="AK403" t="s">
        <v>98</v>
      </c>
      <c r="AL403" t="s">
        <v>168</v>
      </c>
      <c r="AM403" t="s">
        <v>169</v>
      </c>
      <c r="AN403" t="s">
        <v>1311</v>
      </c>
      <c r="AO403" t="s">
        <v>1312</v>
      </c>
      <c r="AP403" t="s">
        <v>1485</v>
      </c>
      <c r="AQ403" t="s">
        <v>1314</v>
      </c>
      <c r="AR403" cm="1">
        <f t="array" ref="AR403">_xlfn._xlws.FILTER(RPD_Revisi[Jmlh],RPD_Revisi[MAK]=Form_Cetak_POK[[#This Row],[MAK]],0)-Form_Cetak_POK[[#This Row],[Jmlh]]</f>
        <v>0</v>
      </c>
    </row>
    <row r="404" spans="1:44" hidden="1" x14ac:dyDescent="0.3">
      <c r="A404" t="s">
        <v>26</v>
      </c>
      <c r="B404" t="s">
        <v>28</v>
      </c>
      <c r="C404" t="s">
        <v>29</v>
      </c>
      <c r="D404" t="s">
        <v>461</v>
      </c>
      <c r="E404" t="s">
        <v>118</v>
      </c>
      <c r="F404" t="s">
        <v>334</v>
      </c>
      <c r="G404" t="s">
        <v>476</v>
      </c>
      <c r="H404" t="s">
        <v>347</v>
      </c>
      <c r="I404" t="s">
        <v>349</v>
      </c>
      <c r="J404" t="s">
        <v>48</v>
      </c>
      <c r="K404" t="s">
        <v>1125</v>
      </c>
      <c r="L404">
        <v>18</v>
      </c>
      <c r="M404">
        <v>6500000</v>
      </c>
      <c r="N404">
        <v>117000000</v>
      </c>
      <c r="O404">
        <v>0</v>
      </c>
      <c r="P404">
        <v>117000000</v>
      </c>
      <c r="R404">
        <v>8873893</v>
      </c>
      <c r="S404">
        <v>8873893</v>
      </c>
      <c r="T404">
        <v>8873893</v>
      </c>
      <c r="U404">
        <v>8873893</v>
      </c>
      <c r="V404">
        <v>8873893</v>
      </c>
      <c r="W404">
        <v>8873893</v>
      </c>
      <c r="X404">
        <v>8873893</v>
      </c>
      <c r="Y404">
        <v>8873893</v>
      </c>
      <c r="Z404">
        <v>8873893</v>
      </c>
      <c r="AA404">
        <v>8873893</v>
      </c>
      <c r="AB404">
        <v>8873893</v>
      </c>
      <c r="AC404">
        <v>19387177</v>
      </c>
      <c r="AD404" t="s">
        <v>4637</v>
      </c>
      <c r="AE404" t="s">
        <v>4662</v>
      </c>
      <c r="AF404" t="s">
        <v>4663</v>
      </c>
      <c r="AG404" t="s">
        <v>4664</v>
      </c>
      <c r="AH404" t="s">
        <v>6611</v>
      </c>
      <c r="AI404" t="s">
        <v>6061</v>
      </c>
      <c r="AJ404" t="s">
        <v>6462</v>
      </c>
      <c r="AK404" t="s">
        <v>98</v>
      </c>
      <c r="AL404" t="s">
        <v>168</v>
      </c>
      <c r="AM404" t="s">
        <v>169</v>
      </c>
      <c r="AN404" t="s">
        <v>1311</v>
      </c>
      <c r="AO404" t="s">
        <v>1312</v>
      </c>
      <c r="AP404" t="s">
        <v>1336</v>
      </c>
      <c r="AQ404" t="s">
        <v>1314</v>
      </c>
      <c r="AR404" cm="1">
        <f t="array" ref="AR404">_xlfn._xlws.FILTER(RPD_Revisi[Jmlh],RPD_Revisi[MAK]=Form_Cetak_POK[[#This Row],[MAK]],0)-Form_Cetak_POK[[#This Row],[Jmlh]]</f>
        <v>0</v>
      </c>
    </row>
    <row r="405" spans="1:44" hidden="1" x14ac:dyDescent="0.3">
      <c r="A405" t="s">
        <v>26</v>
      </c>
      <c r="B405" t="s">
        <v>28</v>
      </c>
      <c r="C405" t="s">
        <v>29</v>
      </c>
      <c r="D405" t="s">
        <v>461</v>
      </c>
      <c r="E405" t="s">
        <v>118</v>
      </c>
      <c r="F405" t="s">
        <v>334</v>
      </c>
      <c r="G405" t="s">
        <v>476</v>
      </c>
      <c r="H405" t="s">
        <v>347</v>
      </c>
      <c r="I405" t="s">
        <v>350</v>
      </c>
      <c r="J405" t="s">
        <v>84</v>
      </c>
      <c r="K405" t="s">
        <v>680</v>
      </c>
      <c r="L405">
        <v>4</v>
      </c>
      <c r="M405">
        <v>250000</v>
      </c>
      <c r="N405">
        <v>1000000</v>
      </c>
      <c r="O405">
        <v>0</v>
      </c>
      <c r="P405">
        <v>1000000</v>
      </c>
      <c r="R405">
        <v>75845</v>
      </c>
      <c r="S405">
        <v>75845</v>
      </c>
      <c r="T405">
        <v>75845</v>
      </c>
      <c r="U405">
        <v>75845</v>
      </c>
      <c r="V405">
        <v>75845</v>
      </c>
      <c r="W405">
        <v>75845</v>
      </c>
      <c r="X405">
        <v>75845</v>
      </c>
      <c r="Y405">
        <v>75845</v>
      </c>
      <c r="Z405">
        <v>75845</v>
      </c>
      <c r="AA405">
        <v>75845</v>
      </c>
      <c r="AB405">
        <v>75845</v>
      </c>
      <c r="AC405">
        <v>165705</v>
      </c>
      <c r="AD405" t="s">
        <v>4666</v>
      </c>
      <c r="AE405" t="s">
        <v>4683</v>
      </c>
      <c r="AF405" t="s">
        <v>4684</v>
      </c>
      <c r="AG405" t="s">
        <v>4685</v>
      </c>
      <c r="AH405" t="s">
        <v>6612</v>
      </c>
      <c r="AI405" t="s">
        <v>6061</v>
      </c>
      <c r="AJ405" t="s">
        <v>6465</v>
      </c>
      <c r="AK405" t="s">
        <v>98</v>
      </c>
      <c r="AL405" t="s">
        <v>168</v>
      </c>
      <c r="AM405" t="s">
        <v>169</v>
      </c>
      <c r="AN405" t="s">
        <v>1311</v>
      </c>
      <c r="AO405" t="s">
        <v>1312</v>
      </c>
      <c r="AP405" t="s">
        <v>1485</v>
      </c>
      <c r="AQ405" t="s">
        <v>1314</v>
      </c>
      <c r="AR405" cm="1">
        <f t="array" ref="AR405">_xlfn._xlws.FILTER(RPD_Revisi[Jmlh],RPD_Revisi[MAK]=Form_Cetak_POK[[#This Row],[MAK]],0)-Form_Cetak_POK[[#This Row],[Jmlh]]</f>
        <v>0</v>
      </c>
    </row>
    <row r="406" spans="1:44" hidden="1" x14ac:dyDescent="0.3">
      <c r="A406" t="s">
        <v>26</v>
      </c>
      <c r="B406" t="s">
        <v>28</v>
      </c>
      <c r="C406" t="s">
        <v>29</v>
      </c>
      <c r="D406" t="s">
        <v>461</v>
      </c>
      <c r="E406" t="s">
        <v>118</v>
      </c>
      <c r="F406" t="s">
        <v>334</v>
      </c>
      <c r="G406" t="s">
        <v>476</v>
      </c>
      <c r="H406" t="s">
        <v>347</v>
      </c>
      <c r="I406" t="s">
        <v>350</v>
      </c>
      <c r="J406" t="s">
        <v>48</v>
      </c>
      <c r="K406" t="s">
        <v>1126</v>
      </c>
      <c r="L406">
        <v>20</v>
      </c>
      <c r="M406">
        <v>5872000</v>
      </c>
      <c r="N406">
        <v>117435000</v>
      </c>
      <c r="O406">
        <v>0</v>
      </c>
      <c r="P406">
        <v>117435000</v>
      </c>
      <c r="R406">
        <v>8906885</v>
      </c>
      <c r="S406">
        <v>8906885</v>
      </c>
      <c r="T406">
        <v>8906885</v>
      </c>
      <c r="U406">
        <v>8906885</v>
      </c>
      <c r="V406">
        <v>8906885</v>
      </c>
      <c r="W406">
        <v>8906885</v>
      </c>
      <c r="X406">
        <v>8906885</v>
      </c>
      <c r="Y406">
        <v>8906885</v>
      </c>
      <c r="Z406">
        <v>8906885</v>
      </c>
      <c r="AA406">
        <v>8906885</v>
      </c>
      <c r="AB406">
        <v>8906885</v>
      </c>
      <c r="AC406">
        <v>19459265</v>
      </c>
      <c r="AD406" t="s">
        <v>4666</v>
      </c>
      <c r="AE406" t="s">
        <v>4691</v>
      </c>
      <c r="AF406" t="s">
        <v>4692</v>
      </c>
      <c r="AG406" t="s">
        <v>4693</v>
      </c>
      <c r="AH406" t="s">
        <v>6613</v>
      </c>
      <c r="AI406" t="s">
        <v>6061</v>
      </c>
      <c r="AJ406" t="s">
        <v>6465</v>
      </c>
      <c r="AK406" t="s">
        <v>98</v>
      </c>
      <c r="AL406" t="s">
        <v>168</v>
      </c>
      <c r="AM406" t="s">
        <v>169</v>
      </c>
      <c r="AN406" t="s">
        <v>1311</v>
      </c>
      <c r="AO406" t="s">
        <v>1312</v>
      </c>
      <c r="AP406" t="s">
        <v>1336</v>
      </c>
      <c r="AQ406" t="s">
        <v>1314</v>
      </c>
      <c r="AR406" cm="1">
        <f t="array" ref="AR406">_xlfn._xlws.FILTER(RPD_Revisi[Jmlh],RPD_Revisi[MAK]=Form_Cetak_POK[[#This Row],[MAK]],0)-Form_Cetak_POK[[#This Row],[Jmlh]]</f>
        <v>0</v>
      </c>
    </row>
    <row r="407" spans="1:44" hidden="1" x14ac:dyDescent="0.3">
      <c r="A407" t="s">
        <v>26</v>
      </c>
      <c r="B407" t="s">
        <v>28</v>
      </c>
      <c r="C407" t="s">
        <v>29</v>
      </c>
      <c r="D407" t="s">
        <v>461</v>
      </c>
      <c r="E407" t="s">
        <v>118</v>
      </c>
      <c r="F407" t="s">
        <v>334</v>
      </c>
      <c r="G407" t="s">
        <v>476</v>
      </c>
      <c r="H407" t="s">
        <v>347</v>
      </c>
      <c r="I407" t="s">
        <v>351</v>
      </c>
      <c r="J407" t="s">
        <v>48</v>
      </c>
      <c r="K407" t="s">
        <v>1127</v>
      </c>
      <c r="L407">
        <v>25</v>
      </c>
      <c r="M407">
        <v>5500000</v>
      </c>
      <c r="N407">
        <v>137500000</v>
      </c>
      <c r="O407">
        <v>0</v>
      </c>
      <c r="P407">
        <v>137500000</v>
      </c>
      <c r="R407">
        <v>10428720</v>
      </c>
      <c r="S407">
        <v>10428720</v>
      </c>
      <c r="T407">
        <v>10428720</v>
      </c>
      <c r="U407">
        <v>10428720</v>
      </c>
      <c r="V407">
        <v>10428720</v>
      </c>
      <c r="W407">
        <v>10428720</v>
      </c>
      <c r="X407">
        <v>10428720</v>
      </c>
      <c r="Y407">
        <v>10428720</v>
      </c>
      <c r="Z407">
        <v>10428720</v>
      </c>
      <c r="AA407">
        <v>10428720</v>
      </c>
      <c r="AB407">
        <v>10428720</v>
      </c>
      <c r="AC407">
        <v>22784080</v>
      </c>
      <c r="AD407" t="s">
        <v>4695</v>
      </c>
      <c r="AE407" t="s">
        <v>4709</v>
      </c>
      <c r="AF407" t="s">
        <v>4710</v>
      </c>
      <c r="AG407" t="s">
        <v>4711</v>
      </c>
      <c r="AH407" t="s">
        <v>6614</v>
      </c>
      <c r="AI407" t="s">
        <v>6061</v>
      </c>
      <c r="AJ407" t="s">
        <v>6468</v>
      </c>
      <c r="AK407" t="s">
        <v>98</v>
      </c>
      <c r="AL407" t="s">
        <v>168</v>
      </c>
      <c r="AM407" t="s">
        <v>169</v>
      </c>
      <c r="AN407" t="s">
        <v>1311</v>
      </c>
      <c r="AO407" t="s">
        <v>1312</v>
      </c>
      <c r="AP407" t="s">
        <v>1336</v>
      </c>
      <c r="AQ407" t="s">
        <v>1314</v>
      </c>
      <c r="AR407" cm="1">
        <f t="array" ref="AR407">_xlfn._xlws.FILTER(RPD_Revisi[Jmlh],RPD_Revisi[MAK]=Form_Cetak_POK[[#This Row],[MAK]],0)-Form_Cetak_POK[[#This Row],[Jmlh]]</f>
        <v>0</v>
      </c>
    </row>
    <row r="408" spans="1:44" hidden="1" x14ac:dyDescent="0.3">
      <c r="A408" t="s">
        <v>26</v>
      </c>
      <c r="B408" t="s">
        <v>28</v>
      </c>
      <c r="C408" t="s">
        <v>29</v>
      </c>
      <c r="D408" t="s">
        <v>461</v>
      </c>
      <c r="E408" t="s">
        <v>118</v>
      </c>
      <c r="F408" t="s">
        <v>334</v>
      </c>
      <c r="G408" t="s">
        <v>476</v>
      </c>
      <c r="H408" t="s">
        <v>347</v>
      </c>
      <c r="I408" t="s">
        <v>352</v>
      </c>
      <c r="J408" t="s">
        <v>48</v>
      </c>
      <c r="K408" t="s">
        <v>1128</v>
      </c>
      <c r="L408">
        <v>25</v>
      </c>
      <c r="M408">
        <v>5437000</v>
      </c>
      <c r="N408">
        <v>135937000</v>
      </c>
      <c r="O408">
        <v>0</v>
      </c>
      <c r="P408">
        <v>135937000</v>
      </c>
      <c r="R408">
        <v>10310174</v>
      </c>
      <c r="S408">
        <v>10310174</v>
      </c>
      <c r="T408">
        <v>10310174</v>
      </c>
      <c r="U408">
        <v>10310174</v>
      </c>
      <c r="V408">
        <v>10310174</v>
      </c>
      <c r="W408">
        <v>10310174</v>
      </c>
      <c r="X408">
        <v>10310174</v>
      </c>
      <c r="Y408">
        <v>10310174</v>
      </c>
      <c r="Z408">
        <v>10310174</v>
      </c>
      <c r="AA408">
        <v>10310174</v>
      </c>
      <c r="AB408">
        <v>10310174</v>
      </c>
      <c r="AC408">
        <v>22525086</v>
      </c>
      <c r="AD408" t="s">
        <v>4713</v>
      </c>
      <c r="AE408" t="s">
        <v>4727</v>
      </c>
      <c r="AF408" t="s">
        <v>4728</v>
      </c>
      <c r="AG408" t="s">
        <v>4729</v>
      </c>
      <c r="AH408" t="s">
        <v>6615</v>
      </c>
      <c r="AI408" t="s">
        <v>6061</v>
      </c>
      <c r="AJ408" t="s">
        <v>6470</v>
      </c>
      <c r="AK408" t="s">
        <v>98</v>
      </c>
      <c r="AL408" t="s">
        <v>168</v>
      </c>
      <c r="AM408" t="s">
        <v>169</v>
      </c>
      <c r="AN408" t="s">
        <v>1311</v>
      </c>
      <c r="AO408" t="s">
        <v>1312</v>
      </c>
      <c r="AP408" t="s">
        <v>1336</v>
      </c>
      <c r="AQ408" t="s">
        <v>1314</v>
      </c>
      <c r="AR408" cm="1">
        <f t="array" ref="AR408">_xlfn._xlws.FILTER(RPD_Revisi[Jmlh],RPD_Revisi[MAK]=Form_Cetak_POK[[#This Row],[MAK]],0)-Form_Cetak_POK[[#This Row],[Jmlh]]</f>
        <v>0</v>
      </c>
    </row>
    <row r="409" spans="1:44" hidden="1" x14ac:dyDescent="0.3">
      <c r="A409" t="s">
        <v>26</v>
      </c>
      <c r="B409" t="s">
        <v>28</v>
      </c>
      <c r="C409" t="s">
        <v>29</v>
      </c>
      <c r="D409" t="s">
        <v>461</v>
      </c>
      <c r="E409" t="s">
        <v>118</v>
      </c>
      <c r="F409" t="s">
        <v>334</v>
      </c>
      <c r="G409" t="s">
        <v>476</v>
      </c>
      <c r="H409" t="s">
        <v>347</v>
      </c>
      <c r="I409" t="s">
        <v>353</v>
      </c>
      <c r="J409" t="s">
        <v>48</v>
      </c>
      <c r="K409" t="s">
        <v>1130</v>
      </c>
      <c r="L409">
        <v>2</v>
      </c>
      <c r="M409">
        <v>7500000</v>
      </c>
      <c r="N409">
        <v>15000000</v>
      </c>
      <c r="O409">
        <v>0</v>
      </c>
      <c r="P409">
        <v>15000000</v>
      </c>
      <c r="R409">
        <v>1137679</v>
      </c>
      <c r="S409">
        <v>1137679</v>
      </c>
      <c r="T409">
        <v>1137679</v>
      </c>
      <c r="U409">
        <v>1137679</v>
      </c>
      <c r="V409">
        <v>1137679</v>
      </c>
      <c r="W409">
        <v>1137679</v>
      </c>
      <c r="X409">
        <v>1137679</v>
      </c>
      <c r="Y409">
        <v>1137679</v>
      </c>
      <c r="Z409">
        <v>1137679</v>
      </c>
      <c r="AA409">
        <v>1137679</v>
      </c>
      <c r="AB409">
        <v>1137679</v>
      </c>
      <c r="AC409">
        <v>2485531</v>
      </c>
      <c r="AD409" t="s">
        <v>4731</v>
      </c>
      <c r="AE409" t="s">
        <v>4755</v>
      </c>
      <c r="AF409" t="s">
        <v>4756</v>
      </c>
      <c r="AG409" t="s">
        <v>4757</v>
      </c>
      <c r="AH409" t="s">
        <v>6616</v>
      </c>
      <c r="AI409" t="s">
        <v>6061</v>
      </c>
      <c r="AJ409" t="s">
        <v>6472</v>
      </c>
      <c r="AK409" t="s">
        <v>98</v>
      </c>
      <c r="AL409" t="s">
        <v>168</v>
      </c>
      <c r="AM409" t="s">
        <v>169</v>
      </c>
      <c r="AN409" t="s">
        <v>1311</v>
      </c>
      <c r="AO409" t="s">
        <v>1312</v>
      </c>
      <c r="AP409" t="s">
        <v>1336</v>
      </c>
      <c r="AQ409" t="s">
        <v>1314</v>
      </c>
      <c r="AR409" cm="1">
        <f t="array" ref="AR409">_xlfn._xlws.FILTER(RPD_Revisi[Jmlh],RPD_Revisi[MAK]=Form_Cetak_POK[[#This Row],[MAK]],0)-Form_Cetak_POK[[#This Row],[Jmlh]]</f>
        <v>0</v>
      </c>
    </row>
    <row r="410" spans="1:44" hidden="1" x14ac:dyDescent="0.3">
      <c r="A410" t="s">
        <v>26</v>
      </c>
      <c r="B410" t="s">
        <v>28</v>
      </c>
      <c r="C410" t="s">
        <v>29</v>
      </c>
      <c r="D410" t="s">
        <v>461</v>
      </c>
      <c r="E410" t="s">
        <v>118</v>
      </c>
      <c r="F410" t="s">
        <v>334</v>
      </c>
      <c r="G410" t="s">
        <v>476</v>
      </c>
      <c r="H410" t="s">
        <v>347</v>
      </c>
      <c r="I410" t="s">
        <v>353</v>
      </c>
      <c r="J410" t="s">
        <v>50</v>
      </c>
      <c r="K410" t="s">
        <v>1131</v>
      </c>
      <c r="L410">
        <v>160</v>
      </c>
      <c r="M410">
        <v>825000</v>
      </c>
      <c r="N410">
        <v>132000000</v>
      </c>
      <c r="O410">
        <v>0</v>
      </c>
      <c r="P410">
        <v>132000000</v>
      </c>
      <c r="R410">
        <v>10011571</v>
      </c>
      <c r="S410">
        <v>10011571</v>
      </c>
      <c r="T410">
        <v>10011571</v>
      </c>
      <c r="U410">
        <v>10011571</v>
      </c>
      <c r="V410">
        <v>10011571</v>
      </c>
      <c r="W410">
        <v>10011571</v>
      </c>
      <c r="X410">
        <v>10011571</v>
      </c>
      <c r="Y410">
        <v>10011571</v>
      </c>
      <c r="Z410">
        <v>10011571</v>
      </c>
      <c r="AA410">
        <v>10011571</v>
      </c>
      <c r="AB410">
        <v>10011571</v>
      </c>
      <c r="AC410">
        <v>21872719</v>
      </c>
      <c r="AD410" t="s">
        <v>4731</v>
      </c>
      <c r="AE410" t="s">
        <v>4759</v>
      </c>
      <c r="AF410" t="s">
        <v>4760</v>
      </c>
      <c r="AG410" t="s">
        <v>4761</v>
      </c>
      <c r="AH410" t="s">
        <v>6617</v>
      </c>
      <c r="AI410" t="s">
        <v>6061</v>
      </c>
      <c r="AJ410" t="s">
        <v>6472</v>
      </c>
      <c r="AK410" t="s">
        <v>98</v>
      </c>
      <c r="AL410" t="s">
        <v>168</v>
      </c>
      <c r="AM410" t="s">
        <v>169</v>
      </c>
      <c r="AN410" t="s">
        <v>1311</v>
      </c>
      <c r="AO410" t="s">
        <v>1312</v>
      </c>
      <c r="AP410" t="s">
        <v>1336</v>
      </c>
      <c r="AQ410" t="s">
        <v>1314</v>
      </c>
      <c r="AR410" cm="1">
        <f t="array" ref="AR410">_xlfn._xlws.FILTER(RPD_Revisi[Jmlh],RPD_Revisi[MAK]=Form_Cetak_POK[[#This Row],[MAK]],0)-Form_Cetak_POK[[#This Row],[Jmlh]]</f>
        <v>0</v>
      </c>
    </row>
    <row r="411" spans="1:44" hidden="1" x14ac:dyDescent="0.3">
      <c r="A411" t="s">
        <v>26</v>
      </c>
      <c r="B411" t="s">
        <v>28</v>
      </c>
      <c r="C411" t="s">
        <v>29</v>
      </c>
      <c r="D411" t="s">
        <v>461</v>
      </c>
      <c r="E411" t="s">
        <v>118</v>
      </c>
      <c r="F411" t="s">
        <v>334</v>
      </c>
      <c r="G411" t="s">
        <v>476</v>
      </c>
      <c r="H411" t="s">
        <v>347</v>
      </c>
      <c r="I411" t="s">
        <v>353</v>
      </c>
      <c r="J411" t="s">
        <v>50</v>
      </c>
      <c r="K411" t="s">
        <v>1132</v>
      </c>
      <c r="L411">
        <v>240</v>
      </c>
      <c r="M411">
        <v>145000</v>
      </c>
      <c r="N411">
        <v>34800000</v>
      </c>
      <c r="O411">
        <v>0</v>
      </c>
      <c r="P411">
        <v>34800000</v>
      </c>
      <c r="R411">
        <v>2639414</v>
      </c>
      <c r="S411">
        <v>2639414</v>
      </c>
      <c r="T411">
        <v>2639414</v>
      </c>
      <c r="U411">
        <v>2639414</v>
      </c>
      <c r="V411">
        <v>2639414</v>
      </c>
      <c r="W411">
        <v>2639414</v>
      </c>
      <c r="X411">
        <v>2639414</v>
      </c>
      <c r="Y411">
        <v>2639414</v>
      </c>
      <c r="Z411">
        <v>2639414</v>
      </c>
      <c r="AA411">
        <v>2639414</v>
      </c>
      <c r="AB411">
        <v>2639414</v>
      </c>
      <c r="AC411">
        <v>5766446</v>
      </c>
      <c r="AD411" t="s">
        <v>4731</v>
      </c>
      <c r="AE411" t="s">
        <v>4759</v>
      </c>
      <c r="AF411" t="s">
        <v>4763</v>
      </c>
      <c r="AG411" t="s">
        <v>4764</v>
      </c>
      <c r="AH411" t="s">
        <v>6618</v>
      </c>
      <c r="AI411" t="s">
        <v>6064</v>
      </c>
      <c r="AJ411" t="s">
        <v>6472</v>
      </c>
      <c r="AK411" t="s">
        <v>98</v>
      </c>
      <c r="AL411" t="s">
        <v>168</v>
      </c>
      <c r="AM411" t="s">
        <v>169</v>
      </c>
      <c r="AN411" t="s">
        <v>1311</v>
      </c>
      <c r="AO411" t="s">
        <v>1312</v>
      </c>
      <c r="AP411" t="s">
        <v>1336</v>
      </c>
      <c r="AQ411" t="s">
        <v>1314</v>
      </c>
      <c r="AR411" cm="1">
        <f t="array" ref="AR411">_xlfn._xlws.FILTER(RPD_Revisi[Jmlh],RPD_Revisi[MAK]=Form_Cetak_POK[[#This Row],[MAK]],0)-Form_Cetak_POK[[#This Row],[Jmlh]]</f>
        <v>0</v>
      </c>
    </row>
    <row r="412" spans="1:44" hidden="1" x14ac:dyDescent="0.3">
      <c r="A412" t="s">
        <v>26</v>
      </c>
      <c r="B412" t="s">
        <v>28</v>
      </c>
      <c r="C412" t="s">
        <v>29</v>
      </c>
      <c r="D412" t="s">
        <v>461</v>
      </c>
      <c r="E412" t="s">
        <v>118</v>
      </c>
      <c r="F412" t="s">
        <v>334</v>
      </c>
      <c r="G412" t="s">
        <v>476</v>
      </c>
      <c r="H412" t="s">
        <v>347</v>
      </c>
      <c r="I412" t="s">
        <v>353</v>
      </c>
      <c r="J412" t="s">
        <v>50</v>
      </c>
      <c r="K412" t="s">
        <v>1133</v>
      </c>
      <c r="L412">
        <v>30</v>
      </c>
      <c r="M412">
        <v>6000000</v>
      </c>
      <c r="N412">
        <v>180000000</v>
      </c>
      <c r="O412">
        <v>0</v>
      </c>
      <c r="P412">
        <v>180000000</v>
      </c>
      <c r="R412">
        <v>13652142</v>
      </c>
      <c r="S412">
        <v>13652142</v>
      </c>
      <c r="T412">
        <v>13652142</v>
      </c>
      <c r="U412">
        <v>13652142</v>
      </c>
      <c r="V412">
        <v>13652142</v>
      </c>
      <c r="W412">
        <v>13652142</v>
      </c>
      <c r="X412">
        <v>13652142</v>
      </c>
      <c r="Y412">
        <v>13652142</v>
      </c>
      <c r="Z412">
        <v>13652142</v>
      </c>
      <c r="AA412">
        <v>13652142</v>
      </c>
      <c r="AB412">
        <v>13652142</v>
      </c>
      <c r="AC412">
        <v>29826438</v>
      </c>
      <c r="AD412" t="s">
        <v>4731</v>
      </c>
      <c r="AE412" t="s">
        <v>4759</v>
      </c>
      <c r="AF412" t="s">
        <v>4766</v>
      </c>
      <c r="AG412" t="s">
        <v>4767</v>
      </c>
      <c r="AH412" t="s">
        <v>6619</v>
      </c>
      <c r="AI412" t="s">
        <v>6075</v>
      </c>
      <c r="AJ412" t="s">
        <v>6472</v>
      </c>
      <c r="AK412" t="s">
        <v>98</v>
      </c>
      <c r="AL412" t="s">
        <v>168</v>
      </c>
      <c r="AM412" t="s">
        <v>169</v>
      </c>
      <c r="AN412" t="s">
        <v>1311</v>
      </c>
      <c r="AO412" t="s">
        <v>1312</v>
      </c>
      <c r="AP412" t="s">
        <v>1336</v>
      </c>
      <c r="AQ412" t="s">
        <v>1314</v>
      </c>
      <c r="AR412" cm="1">
        <f t="array" ref="AR412">_xlfn._xlws.FILTER(RPD_Revisi[Jmlh],RPD_Revisi[MAK]=Form_Cetak_POK[[#This Row],[MAK]],0)-Form_Cetak_POK[[#This Row],[Jmlh]]</f>
        <v>0</v>
      </c>
    </row>
    <row r="413" spans="1:44" hidden="1" x14ac:dyDescent="0.3">
      <c r="A413" t="s">
        <v>26</v>
      </c>
      <c r="B413" t="s">
        <v>28</v>
      </c>
      <c r="C413" t="s">
        <v>29</v>
      </c>
      <c r="D413" t="s">
        <v>461</v>
      </c>
      <c r="E413" t="s">
        <v>118</v>
      </c>
      <c r="F413" t="s">
        <v>334</v>
      </c>
      <c r="G413" t="s">
        <v>477</v>
      </c>
      <c r="H413" t="s">
        <v>375</v>
      </c>
      <c r="I413" t="s">
        <v>376</v>
      </c>
      <c r="J413" t="s">
        <v>84</v>
      </c>
      <c r="K413" t="s">
        <v>1195</v>
      </c>
      <c r="L413">
        <v>4</v>
      </c>
      <c r="M413">
        <v>250000</v>
      </c>
      <c r="N413">
        <v>1000000</v>
      </c>
      <c r="O413">
        <v>0</v>
      </c>
      <c r="P413">
        <v>1000000</v>
      </c>
      <c r="R413">
        <v>4240</v>
      </c>
      <c r="S413">
        <v>66433</v>
      </c>
      <c r="T413">
        <v>66433</v>
      </c>
      <c r="U413">
        <v>66433</v>
      </c>
      <c r="V413">
        <v>66433</v>
      </c>
      <c r="W413">
        <v>66433</v>
      </c>
      <c r="X413">
        <v>66433</v>
      </c>
      <c r="Y413">
        <v>66433</v>
      </c>
      <c r="Z413">
        <v>66433</v>
      </c>
      <c r="AA413">
        <v>66433</v>
      </c>
      <c r="AB413">
        <v>188060</v>
      </c>
      <c r="AC413">
        <v>209803</v>
      </c>
      <c r="AD413" t="s">
        <v>5214</v>
      </c>
      <c r="AE413" t="s">
        <v>5231</v>
      </c>
      <c r="AF413" t="s">
        <v>5232</v>
      </c>
      <c r="AG413" t="s">
        <v>5233</v>
      </c>
      <c r="AH413" t="s">
        <v>6620</v>
      </c>
      <c r="AI413" t="s">
        <v>6061</v>
      </c>
      <c r="AJ413" t="s">
        <v>6475</v>
      </c>
      <c r="AK413" t="s">
        <v>98</v>
      </c>
      <c r="AL413" t="s">
        <v>168</v>
      </c>
      <c r="AM413" t="s">
        <v>208</v>
      </c>
      <c r="AN413" t="s">
        <v>1311</v>
      </c>
      <c r="AO413" t="s">
        <v>1312</v>
      </c>
      <c r="AP413" t="s">
        <v>1485</v>
      </c>
      <c r="AQ413" t="s">
        <v>1314</v>
      </c>
      <c r="AR413" cm="1">
        <f t="array" ref="AR413">_xlfn._xlws.FILTER(RPD_Revisi[Jmlh],RPD_Revisi[MAK]=Form_Cetak_POK[[#This Row],[MAK]],0)-Form_Cetak_POK[[#This Row],[Jmlh]]</f>
        <v>0</v>
      </c>
    </row>
    <row r="414" spans="1:44" hidden="1" x14ac:dyDescent="0.3">
      <c r="A414" t="s">
        <v>26</v>
      </c>
      <c r="B414" t="s">
        <v>28</v>
      </c>
      <c r="C414" t="s">
        <v>29</v>
      </c>
      <c r="D414" t="s">
        <v>461</v>
      </c>
      <c r="E414" t="s">
        <v>118</v>
      </c>
      <c r="F414" t="s">
        <v>334</v>
      </c>
      <c r="G414" t="s">
        <v>477</v>
      </c>
      <c r="H414" t="s">
        <v>375</v>
      </c>
      <c r="I414" t="s">
        <v>376</v>
      </c>
      <c r="J414" t="s">
        <v>48</v>
      </c>
      <c r="K414" t="s">
        <v>1196</v>
      </c>
      <c r="L414">
        <v>18</v>
      </c>
      <c r="M414">
        <v>6060000</v>
      </c>
      <c r="N414">
        <v>109075000</v>
      </c>
      <c r="O414">
        <v>0</v>
      </c>
      <c r="P414">
        <v>109075000</v>
      </c>
      <c r="R414">
        <v>462500</v>
      </c>
      <c r="S414">
        <v>7246171</v>
      </c>
      <c r="T414">
        <v>7246171</v>
      </c>
      <c r="U414">
        <v>7246171</v>
      </c>
      <c r="V414">
        <v>7246171</v>
      </c>
      <c r="W414">
        <v>7246171</v>
      </c>
      <c r="X414">
        <v>7246171</v>
      </c>
      <c r="Y414">
        <v>7246171</v>
      </c>
      <c r="Z414">
        <v>7246171</v>
      </c>
      <c r="AA414">
        <v>7246171</v>
      </c>
      <c r="AB414">
        <v>20512690</v>
      </c>
      <c r="AC414">
        <v>22884271</v>
      </c>
      <c r="AD414" t="s">
        <v>5214</v>
      </c>
      <c r="AE414" t="s">
        <v>5235</v>
      </c>
      <c r="AF414" t="s">
        <v>5236</v>
      </c>
      <c r="AG414" t="s">
        <v>5237</v>
      </c>
      <c r="AH414" t="s">
        <v>6621</v>
      </c>
      <c r="AI414" t="s">
        <v>6061</v>
      </c>
      <c r="AJ414" t="s">
        <v>6475</v>
      </c>
      <c r="AK414" t="s">
        <v>98</v>
      </c>
      <c r="AL414" t="s">
        <v>168</v>
      </c>
      <c r="AM414" t="s">
        <v>208</v>
      </c>
      <c r="AN414" t="s">
        <v>1311</v>
      </c>
      <c r="AO414" t="s">
        <v>1312</v>
      </c>
      <c r="AP414" t="s">
        <v>1336</v>
      </c>
      <c r="AQ414" t="s">
        <v>1314</v>
      </c>
      <c r="AR414" cm="1">
        <f t="array" ref="AR414">_xlfn._xlws.FILTER(RPD_Revisi[Jmlh],RPD_Revisi[MAK]=Form_Cetak_POK[[#This Row],[MAK]],0)-Form_Cetak_POK[[#This Row],[Jmlh]]</f>
        <v>0</v>
      </c>
    </row>
    <row r="415" spans="1:44" hidden="1" x14ac:dyDescent="0.3">
      <c r="A415" t="s">
        <v>26</v>
      </c>
      <c r="B415" t="s">
        <v>28</v>
      </c>
      <c r="C415" t="s">
        <v>29</v>
      </c>
      <c r="D415" t="s">
        <v>461</v>
      </c>
      <c r="E415" t="s">
        <v>118</v>
      </c>
      <c r="F415" t="s">
        <v>334</v>
      </c>
      <c r="G415" t="s">
        <v>477</v>
      </c>
      <c r="H415" t="s">
        <v>375</v>
      </c>
      <c r="I415" t="s">
        <v>377</v>
      </c>
      <c r="J415" t="s">
        <v>84</v>
      </c>
      <c r="K415" t="s">
        <v>1195</v>
      </c>
      <c r="L415">
        <v>4</v>
      </c>
      <c r="M415">
        <v>250000</v>
      </c>
      <c r="N415">
        <v>1000000</v>
      </c>
      <c r="O415">
        <v>0</v>
      </c>
      <c r="P415">
        <v>1000000</v>
      </c>
      <c r="R415">
        <v>4240</v>
      </c>
      <c r="S415">
        <v>66433</v>
      </c>
      <c r="T415">
        <v>66433</v>
      </c>
      <c r="U415">
        <v>66433</v>
      </c>
      <c r="V415">
        <v>66433</v>
      </c>
      <c r="W415">
        <v>66433</v>
      </c>
      <c r="X415">
        <v>66433</v>
      </c>
      <c r="Y415">
        <v>66433</v>
      </c>
      <c r="Z415">
        <v>66433</v>
      </c>
      <c r="AA415">
        <v>66433</v>
      </c>
      <c r="AB415">
        <v>188060</v>
      </c>
      <c r="AC415">
        <v>209803</v>
      </c>
      <c r="AD415" t="s">
        <v>5239</v>
      </c>
      <c r="AE415" t="s">
        <v>5256</v>
      </c>
      <c r="AF415" t="s">
        <v>5257</v>
      </c>
      <c r="AG415" t="s">
        <v>5258</v>
      </c>
      <c r="AH415" t="s">
        <v>6622</v>
      </c>
      <c r="AI415" t="s">
        <v>6061</v>
      </c>
      <c r="AJ415" t="s">
        <v>6477</v>
      </c>
      <c r="AK415" t="s">
        <v>98</v>
      </c>
      <c r="AL415" t="s">
        <v>168</v>
      </c>
      <c r="AM415" t="s">
        <v>208</v>
      </c>
      <c r="AN415" t="s">
        <v>1311</v>
      </c>
      <c r="AO415" t="s">
        <v>1312</v>
      </c>
      <c r="AP415" t="s">
        <v>1485</v>
      </c>
      <c r="AQ415" t="s">
        <v>1314</v>
      </c>
      <c r="AR415" cm="1">
        <f t="array" ref="AR415">_xlfn._xlws.FILTER(RPD_Revisi[Jmlh],RPD_Revisi[MAK]=Form_Cetak_POK[[#This Row],[MAK]],0)-Form_Cetak_POK[[#This Row],[Jmlh]]</f>
        <v>0</v>
      </c>
    </row>
    <row r="416" spans="1:44" hidden="1" x14ac:dyDescent="0.3">
      <c r="A416" t="s">
        <v>26</v>
      </c>
      <c r="B416" t="s">
        <v>28</v>
      </c>
      <c r="C416" t="s">
        <v>29</v>
      </c>
      <c r="D416" t="s">
        <v>461</v>
      </c>
      <c r="E416" t="s">
        <v>118</v>
      </c>
      <c r="F416" t="s">
        <v>334</v>
      </c>
      <c r="G416" t="s">
        <v>477</v>
      </c>
      <c r="H416" t="s">
        <v>375</v>
      </c>
      <c r="I416" t="s">
        <v>377</v>
      </c>
      <c r="J416" t="s">
        <v>84</v>
      </c>
      <c r="K416" t="s">
        <v>1198</v>
      </c>
      <c r="L416">
        <v>2</v>
      </c>
      <c r="M416">
        <v>15000000</v>
      </c>
      <c r="N416">
        <v>30000000</v>
      </c>
      <c r="O416">
        <v>0</v>
      </c>
      <c r="P416">
        <v>30000000</v>
      </c>
      <c r="R416">
        <v>127206</v>
      </c>
      <c r="S416">
        <v>1992988</v>
      </c>
      <c r="T416">
        <v>1992988</v>
      </c>
      <c r="U416">
        <v>1992988</v>
      </c>
      <c r="V416">
        <v>1992988</v>
      </c>
      <c r="W416">
        <v>1992988</v>
      </c>
      <c r="X416">
        <v>1992988</v>
      </c>
      <c r="Y416">
        <v>1992988</v>
      </c>
      <c r="Z416">
        <v>1992988</v>
      </c>
      <c r="AA416">
        <v>1992988</v>
      </c>
      <c r="AB416">
        <v>5641813</v>
      </c>
      <c r="AC416">
        <v>6294089</v>
      </c>
      <c r="AD416" t="s">
        <v>5239</v>
      </c>
      <c r="AE416" t="s">
        <v>5256</v>
      </c>
      <c r="AF416" t="s">
        <v>5260</v>
      </c>
      <c r="AG416" t="s">
        <v>5261</v>
      </c>
      <c r="AH416" t="s">
        <v>6623</v>
      </c>
      <c r="AI416" t="s">
        <v>6064</v>
      </c>
      <c r="AJ416" t="s">
        <v>6477</v>
      </c>
      <c r="AK416" t="s">
        <v>98</v>
      </c>
      <c r="AL416" t="s">
        <v>168</v>
      </c>
      <c r="AM416" t="s">
        <v>208</v>
      </c>
      <c r="AN416" t="s">
        <v>1311</v>
      </c>
      <c r="AO416" t="s">
        <v>1312</v>
      </c>
      <c r="AP416" t="s">
        <v>1485</v>
      </c>
      <c r="AQ416" t="s">
        <v>1314</v>
      </c>
      <c r="AR416" cm="1">
        <f t="array" ref="AR416">_xlfn._xlws.FILTER(RPD_Revisi[Jmlh],RPD_Revisi[MAK]=Form_Cetak_POK[[#This Row],[MAK]],0)-Form_Cetak_POK[[#This Row],[Jmlh]]</f>
        <v>0</v>
      </c>
    </row>
    <row r="417" spans="1:44" hidden="1" x14ac:dyDescent="0.3">
      <c r="A417" t="s">
        <v>26</v>
      </c>
      <c r="B417" t="s">
        <v>28</v>
      </c>
      <c r="C417" t="s">
        <v>29</v>
      </c>
      <c r="D417" t="s">
        <v>461</v>
      </c>
      <c r="E417" t="s">
        <v>118</v>
      </c>
      <c r="F417" t="s">
        <v>334</v>
      </c>
      <c r="G417" t="s">
        <v>477</v>
      </c>
      <c r="H417" t="s">
        <v>375</v>
      </c>
      <c r="I417" t="s">
        <v>377</v>
      </c>
      <c r="J417" t="s">
        <v>48</v>
      </c>
      <c r="K417" t="s">
        <v>1199</v>
      </c>
      <c r="L417">
        <v>20</v>
      </c>
      <c r="M417">
        <v>5715000</v>
      </c>
      <c r="N417">
        <v>114306000</v>
      </c>
      <c r="O417">
        <v>0</v>
      </c>
      <c r="P417">
        <v>114306000</v>
      </c>
      <c r="R417">
        <v>484681</v>
      </c>
      <c r="S417">
        <v>7593682</v>
      </c>
      <c r="T417">
        <v>7593682</v>
      </c>
      <c r="U417">
        <v>7593682</v>
      </c>
      <c r="V417">
        <v>7593682</v>
      </c>
      <c r="W417">
        <v>7593682</v>
      </c>
      <c r="X417">
        <v>7593682</v>
      </c>
      <c r="Y417">
        <v>7593682</v>
      </c>
      <c r="Z417">
        <v>7593682</v>
      </c>
      <c r="AA417">
        <v>7593682</v>
      </c>
      <c r="AB417">
        <v>21496434</v>
      </c>
      <c r="AC417">
        <v>23981747</v>
      </c>
      <c r="AD417" t="s">
        <v>5239</v>
      </c>
      <c r="AE417" t="s">
        <v>5267</v>
      </c>
      <c r="AF417" t="s">
        <v>5268</v>
      </c>
      <c r="AG417" t="s">
        <v>5269</v>
      </c>
      <c r="AH417" t="s">
        <v>6624</v>
      </c>
      <c r="AI417" t="s">
        <v>6061</v>
      </c>
      <c r="AJ417" t="s">
        <v>6477</v>
      </c>
      <c r="AK417" t="s">
        <v>98</v>
      </c>
      <c r="AL417" t="s">
        <v>168</v>
      </c>
      <c r="AM417" t="s">
        <v>208</v>
      </c>
      <c r="AN417" t="s">
        <v>1311</v>
      </c>
      <c r="AO417" t="s">
        <v>1312</v>
      </c>
      <c r="AP417" t="s">
        <v>1336</v>
      </c>
      <c r="AQ417" t="s">
        <v>1314</v>
      </c>
      <c r="AR417" cm="1">
        <f t="array" ref="AR417">_xlfn._xlws.FILTER(RPD_Revisi[Jmlh],RPD_Revisi[MAK]=Form_Cetak_POK[[#This Row],[MAK]],0)-Form_Cetak_POK[[#This Row],[Jmlh]]</f>
        <v>0</v>
      </c>
    </row>
    <row r="418" spans="1:44" hidden="1" x14ac:dyDescent="0.3">
      <c r="A418" t="s">
        <v>26</v>
      </c>
      <c r="B418" t="s">
        <v>28</v>
      </c>
      <c r="C418" t="s">
        <v>29</v>
      </c>
      <c r="D418" t="s">
        <v>461</v>
      </c>
      <c r="E418" t="s">
        <v>118</v>
      </c>
      <c r="F418" t="s">
        <v>334</v>
      </c>
      <c r="G418" t="s">
        <v>477</v>
      </c>
      <c r="H418" t="s">
        <v>375</v>
      </c>
      <c r="I418" t="s">
        <v>378</v>
      </c>
      <c r="J418" t="s">
        <v>84</v>
      </c>
      <c r="K418" t="s">
        <v>1195</v>
      </c>
      <c r="L418">
        <v>4</v>
      </c>
      <c r="M418">
        <v>250000</v>
      </c>
      <c r="N418">
        <v>1000000</v>
      </c>
      <c r="O418">
        <v>0</v>
      </c>
      <c r="P418">
        <v>1000000</v>
      </c>
      <c r="R418">
        <v>4240</v>
      </c>
      <c r="S418">
        <v>66433</v>
      </c>
      <c r="T418">
        <v>66433</v>
      </c>
      <c r="U418">
        <v>66433</v>
      </c>
      <c r="V418">
        <v>66433</v>
      </c>
      <c r="W418">
        <v>66433</v>
      </c>
      <c r="X418">
        <v>66433</v>
      </c>
      <c r="Y418">
        <v>66433</v>
      </c>
      <c r="Z418">
        <v>66433</v>
      </c>
      <c r="AA418">
        <v>66433</v>
      </c>
      <c r="AB418">
        <v>188060</v>
      </c>
      <c r="AC418">
        <v>209803</v>
      </c>
      <c r="AD418" t="s">
        <v>5271</v>
      </c>
      <c r="AE418" t="s">
        <v>5288</v>
      </c>
      <c r="AF418" t="s">
        <v>5289</v>
      </c>
      <c r="AG418" t="s">
        <v>5290</v>
      </c>
      <c r="AH418" t="s">
        <v>6625</v>
      </c>
      <c r="AI418" t="s">
        <v>6061</v>
      </c>
      <c r="AJ418" t="s">
        <v>6480</v>
      </c>
      <c r="AK418" t="s">
        <v>98</v>
      </c>
      <c r="AL418" t="s">
        <v>168</v>
      </c>
      <c r="AM418" t="s">
        <v>208</v>
      </c>
      <c r="AN418" t="s">
        <v>1311</v>
      </c>
      <c r="AO418" t="s">
        <v>1312</v>
      </c>
      <c r="AP418" t="s">
        <v>1485</v>
      </c>
      <c r="AQ418" t="s">
        <v>1314</v>
      </c>
      <c r="AR418" cm="1">
        <f t="array" ref="AR418">_xlfn._xlws.FILTER(RPD_Revisi[Jmlh],RPD_Revisi[MAK]=Form_Cetak_POK[[#This Row],[MAK]],0)-Form_Cetak_POK[[#This Row],[Jmlh]]</f>
        <v>0</v>
      </c>
    </row>
    <row r="419" spans="1:44" hidden="1" x14ac:dyDescent="0.3">
      <c r="A419" t="s">
        <v>26</v>
      </c>
      <c r="B419" t="s">
        <v>28</v>
      </c>
      <c r="C419" t="s">
        <v>29</v>
      </c>
      <c r="D419" t="s">
        <v>461</v>
      </c>
      <c r="E419" t="s">
        <v>118</v>
      </c>
      <c r="F419" t="s">
        <v>334</v>
      </c>
      <c r="G419" t="s">
        <v>477</v>
      </c>
      <c r="H419" t="s">
        <v>375</v>
      </c>
      <c r="I419" t="s">
        <v>378</v>
      </c>
      <c r="J419" t="s">
        <v>48</v>
      </c>
      <c r="K419" t="s">
        <v>1200</v>
      </c>
      <c r="L419">
        <v>45</v>
      </c>
      <c r="M419">
        <v>6301000</v>
      </c>
      <c r="N419">
        <v>283540000</v>
      </c>
      <c r="O419">
        <v>0</v>
      </c>
      <c r="P419">
        <v>283540000</v>
      </c>
      <c r="R419">
        <v>1202268</v>
      </c>
      <c r="S419">
        <v>18836389</v>
      </c>
      <c r="T419">
        <v>18836389</v>
      </c>
      <c r="U419">
        <v>18836389</v>
      </c>
      <c r="V419">
        <v>18836389</v>
      </c>
      <c r="W419">
        <v>18836389</v>
      </c>
      <c r="X419">
        <v>18836389</v>
      </c>
      <c r="Y419">
        <v>18836389</v>
      </c>
      <c r="Z419">
        <v>18836389</v>
      </c>
      <c r="AA419">
        <v>18836389</v>
      </c>
      <c r="AB419">
        <v>53322650</v>
      </c>
      <c r="AC419">
        <v>59487581</v>
      </c>
      <c r="AD419" t="s">
        <v>5271</v>
      </c>
      <c r="AE419" t="s">
        <v>5292</v>
      </c>
      <c r="AF419" t="s">
        <v>5293</v>
      </c>
      <c r="AG419" t="s">
        <v>5294</v>
      </c>
      <c r="AH419" t="s">
        <v>6626</v>
      </c>
      <c r="AI419" t="s">
        <v>6061</v>
      </c>
      <c r="AJ419" t="s">
        <v>6480</v>
      </c>
      <c r="AK419" t="s">
        <v>98</v>
      </c>
      <c r="AL419" t="s">
        <v>168</v>
      </c>
      <c r="AM419" t="s">
        <v>208</v>
      </c>
      <c r="AN419" t="s">
        <v>1311</v>
      </c>
      <c r="AO419" t="s">
        <v>1312</v>
      </c>
      <c r="AP419" t="s">
        <v>1336</v>
      </c>
      <c r="AQ419" t="s">
        <v>1314</v>
      </c>
      <c r="AR419" cm="1">
        <f t="array" ref="AR419">_xlfn._xlws.FILTER(RPD_Revisi[Jmlh],RPD_Revisi[MAK]=Form_Cetak_POK[[#This Row],[MAK]],0)-Form_Cetak_POK[[#This Row],[Jmlh]]</f>
        <v>0</v>
      </c>
    </row>
    <row r="420" spans="1:44" hidden="1" x14ac:dyDescent="0.3">
      <c r="A420" t="s">
        <v>26</v>
      </c>
      <c r="B420" t="s">
        <v>28</v>
      </c>
      <c r="C420" t="s">
        <v>29</v>
      </c>
      <c r="D420" t="s">
        <v>461</v>
      </c>
      <c r="E420" t="s">
        <v>118</v>
      </c>
      <c r="F420" t="s">
        <v>334</v>
      </c>
      <c r="G420" t="s">
        <v>477</v>
      </c>
      <c r="H420" t="s">
        <v>380</v>
      </c>
      <c r="I420" t="s">
        <v>381</v>
      </c>
      <c r="J420" t="s">
        <v>48</v>
      </c>
      <c r="K420" t="s">
        <v>1201</v>
      </c>
      <c r="L420">
        <v>15</v>
      </c>
      <c r="M420">
        <v>4587000</v>
      </c>
      <c r="N420">
        <v>68811000</v>
      </c>
      <c r="O420">
        <v>0</v>
      </c>
      <c r="P420">
        <v>68811000</v>
      </c>
      <c r="R420">
        <v>1045096</v>
      </c>
      <c r="S420">
        <v>725638</v>
      </c>
      <c r="T420">
        <v>5808568</v>
      </c>
      <c r="U420">
        <v>4489223</v>
      </c>
      <c r="V420">
        <v>4489223</v>
      </c>
      <c r="W420">
        <v>4489223</v>
      </c>
      <c r="X420">
        <v>5808568</v>
      </c>
      <c r="Y420">
        <v>4489223</v>
      </c>
      <c r="Z420">
        <v>4489223</v>
      </c>
      <c r="AA420">
        <v>4489223</v>
      </c>
      <c r="AB420">
        <v>22630191</v>
      </c>
      <c r="AC420">
        <v>5857601</v>
      </c>
      <c r="AD420" t="s">
        <v>5296</v>
      </c>
      <c r="AE420" t="s">
        <v>5313</v>
      </c>
      <c r="AF420" t="s">
        <v>5314</v>
      </c>
      <c r="AG420" t="s">
        <v>5315</v>
      </c>
      <c r="AH420" t="s">
        <v>6627</v>
      </c>
      <c r="AI420" t="s">
        <v>6061</v>
      </c>
      <c r="AJ420" t="s">
        <v>6482</v>
      </c>
      <c r="AK420" t="s">
        <v>98</v>
      </c>
      <c r="AL420" t="s">
        <v>168</v>
      </c>
      <c r="AM420" t="s">
        <v>208</v>
      </c>
      <c r="AN420" t="s">
        <v>1311</v>
      </c>
      <c r="AO420" t="s">
        <v>1312</v>
      </c>
      <c r="AP420" t="s">
        <v>1336</v>
      </c>
      <c r="AQ420" t="s">
        <v>1314</v>
      </c>
      <c r="AR420" cm="1">
        <f t="array" ref="AR420">_xlfn._xlws.FILTER(RPD_Revisi[Jmlh],RPD_Revisi[MAK]=Form_Cetak_POK[[#This Row],[MAK]],0)-Form_Cetak_POK[[#This Row],[Jmlh]]</f>
        <v>0</v>
      </c>
    </row>
    <row r="421" spans="1:44" hidden="1" x14ac:dyDescent="0.3">
      <c r="A421" t="s">
        <v>26</v>
      </c>
      <c r="B421" t="s">
        <v>28</v>
      </c>
      <c r="C421" t="s">
        <v>29</v>
      </c>
      <c r="D421" t="s">
        <v>461</v>
      </c>
      <c r="E421" t="s">
        <v>118</v>
      </c>
      <c r="F421" t="s">
        <v>334</v>
      </c>
      <c r="G421" t="s">
        <v>478</v>
      </c>
      <c r="H421" t="s">
        <v>396</v>
      </c>
      <c r="I421" t="s">
        <v>397</v>
      </c>
      <c r="J421" t="s">
        <v>48</v>
      </c>
      <c r="K421" t="s">
        <v>1253</v>
      </c>
      <c r="L421">
        <v>10</v>
      </c>
      <c r="M421">
        <v>3753000</v>
      </c>
      <c r="N421">
        <v>37528000</v>
      </c>
      <c r="O421">
        <v>0</v>
      </c>
      <c r="P421">
        <v>37528000</v>
      </c>
      <c r="R421">
        <v>518065.00000000006</v>
      </c>
      <c r="S421">
        <v>2894722</v>
      </c>
      <c r="T421">
        <v>2894722</v>
      </c>
      <c r="U421">
        <v>2894722</v>
      </c>
      <c r="V421">
        <v>2894722</v>
      </c>
      <c r="W421">
        <v>2894722</v>
      </c>
      <c r="X421">
        <v>2894722</v>
      </c>
      <c r="Y421">
        <v>2894722</v>
      </c>
      <c r="Z421">
        <v>2894722</v>
      </c>
      <c r="AA421">
        <v>2894722</v>
      </c>
      <c r="AB421">
        <v>2055079.0000000002</v>
      </c>
      <c r="AC421">
        <v>8902358</v>
      </c>
      <c r="AD421" t="s">
        <v>5632</v>
      </c>
      <c r="AE421" t="s">
        <v>5646</v>
      </c>
      <c r="AF421" t="s">
        <v>5647</v>
      </c>
      <c r="AG421" t="s">
        <v>5648</v>
      </c>
      <c r="AH421" t="s">
        <v>6628</v>
      </c>
      <c r="AI421" t="s">
        <v>6061</v>
      </c>
      <c r="AJ421" t="s">
        <v>6484</v>
      </c>
      <c r="AK421" t="s">
        <v>98</v>
      </c>
      <c r="AL421" t="s">
        <v>127</v>
      </c>
      <c r="AM421" t="s">
        <v>248</v>
      </c>
      <c r="AN421" t="s">
        <v>1311</v>
      </c>
      <c r="AO421" t="s">
        <v>1312</v>
      </c>
      <c r="AP421" t="s">
        <v>1336</v>
      </c>
      <c r="AQ421" t="s">
        <v>1314</v>
      </c>
      <c r="AR421" cm="1">
        <f t="array" ref="AR421">_xlfn._xlws.FILTER(RPD_Revisi[Jmlh],RPD_Revisi[MAK]=Form_Cetak_POK[[#This Row],[MAK]],0)-Form_Cetak_POK[[#This Row],[Jmlh]]</f>
        <v>0</v>
      </c>
    </row>
    <row r="422" spans="1:44" hidden="1" x14ac:dyDescent="0.3">
      <c r="A422" t="s">
        <v>26</v>
      </c>
      <c r="B422" t="s">
        <v>28</v>
      </c>
      <c r="C422" t="s">
        <v>29</v>
      </c>
      <c r="D422" t="s">
        <v>461</v>
      </c>
      <c r="E422" t="s">
        <v>118</v>
      </c>
      <c r="F422" t="s">
        <v>334</v>
      </c>
      <c r="G422" t="s">
        <v>478</v>
      </c>
      <c r="H422" t="s">
        <v>396</v>
      </c>
      <c r="I422" t="s">
        <v>397</v>
      </c>
      <c r="J422" t="s">
        <v>73</v>
      </c>
      <c r="K422" t="s">
        <v>527</v>
      </c>
      <c r="L422">
        <v>24</v>
      </c>
      <c r="M422">
        <v>150000</v>
      </c>
      <c r="N422">
        <v>3600000</v>
      </c>
      <c r="O422">
        <v>0</v>
      </c>
      <c r="P422">
        <v>3600000</v>
      </c>
      <c r="R422">
        <v>49697</v>
      </c>
      <c r="S422">
        <v>277686</v>
      </c>
      <c r="T422">
        <v>277686</v>
      </c>
      <c r="U422">
        <v>277686</v>
      </c>
      <c r="V422">
        <v>277686</v>
      </c>
      <c r="W422">
        <v>277686</v>
      </c>
      <c r="X422">
        <v>277686</v>
      </c>
      <c r="Y422">
        <v>277686</v>
      </c>
      <c r="Z422">
        <v>277686</v>
      </c>
      <c r="AA422">
        <v>277686</v>
      </c>
      <c r="AB422">
        <v>197140</v>
      </c>
      <c r="AC422">
        <v>853989</v>
      </c>
      <c r="AD422" t="s">
        <v>5632</v>
      </c>
      <c r="AE422" t="s">
        <v>5650</v>
      </c>
      <c r="AF422" t="s">
        <v>5651</v>
      </c>
      <c r="AG422" t="s">
        <v>5652</v>
      </c>
      <c r="AH422" t="s">
        <v>6629</v>
      </c>
      <c r="AI422" t="s">
        <v>6061</v>
      </c>
      <c r="AJ422" t="s">
        <v>6484</v>
      </c>
      <c r="AK422" t="s">
        <v>98</v>
      </c>
      <c r="AL422" t="s">
        <v>127</v>
      </c>
      <c r="AM422" t="s">
        <v>248</v>
      </c>
      <c r="AN422" t="s">
        <v>1311</v>
      </c>
      <c r="AO422" t="s">
        <v>1312</v>
      </c>
      <c r="AP422" t="s">
        <v>1336</v>
      </c>
      <c r="AQ422" t="s">
        <v>1314</v>
      </c>
      <c r="AR422" cm="1">
        <f t="array" ref="AR422">_xlfn._xlws.FILTER(RPD_Revisi[Jmlh],RPD_Revisi[MAK]=Form_Cetak_POK[[#This Row],[MAK]],0)-Form_Cetak_POK[[#This Row],[Jmlh]]</f>
        <v>0</v>
      </c>
    </row>
    <row r="423" spans="1:44" hidden="1" x14ac:dyDescent="0.3">
      <c r="A423" t="s">
        <v>26</v>
      </c>
      <c r="B423" t="s">
        <v>28</v>
      </c>
      <c r="C423" t="s">
        <v>29</v>
      </c>
      <c r="D423" t="s">
        <v>461</v>
      </c>
      <c r="E423" t="s">
        <v>118</v>
      </c>
      <c r="F423" t="s">
        <v>334</v>
      </c>
      <c r="G423" t="s">
        <v>478</v>
      </c>
      <c r="H423" t="s">
        <v>396</v>
      </c>
      <c r="I423" t="s">
        <v>398</v>
      </c>
      <c r="J423" t="s">
        <v>48</v>
      </c>
      <c r="K423" t="s">
        <v>1254</v>
      </c>
      <c r="L423">
        <v>10</v>
      </c>
      <c r="M423">
        <v>3212000</v>
      </c>
      <c r="N423">
        <v>32120000</v>
      </c>
      <c r="O423">
        <v>0</v>
      </c>
      <c r="P423">
        <v>32120000</v>
      </c>
      <c r="R423">
        <v>443409</v>
      </c>
      <c r="S423">
        <v>2477576</v>
      </c>
      <c r="T423">
        <v>2477576</v>
      </c>
      <c r="U423">
        <v>2477576</v>
      </c>
      <c r="V423">
        <v>2477576</v>
      </c>
      <c r="W423">
        <v>2477576</v>
      </c>
      <c r="X423">
        <v>2477576</v>
      </c>
      <c r="Y423">
        <v>2477576</v>
      </c>
      <c r="Z423">
        <v>2477576</v>
      </c>
      <c r="AA423">
        <v>2477576</v>
      </c>
      <c r="AB423">
        <v>1758930</v>
      </c>
      <c r="AC423">
        <v>7619477</v>
      </c>
      <c r="AD423" t="s">
        <v>5654</v>
      </c>
      <c r="AE423" t="s">
        <v>5668</v>
      </c>
      <c r="AF423" t="s">
        <v>5669</v>
      </c>
      <c r="AG423" t="s">
        <v>5670</v>
      </c>
      <c r="AH423" t="s">
        <v>6630</v>
      </c>
      <c r="AI423" t="s">
        <v>6061</v>
      </c>
      <c r="AJ423" t="s">
        <v>6486</v>
      </c>
      <c r="AK423" t="s">
        <v>98</v>
      </c>
      <c r="AL423" t="s">
        <v>127</v>
      </c>
      <c r="AM423" t="s">
        <v>248</v>
      </c>
      <c r="AN423" t="s">
        <v>1311</v>
      </c>
      <c r="AO423" t="s">
        <v>1312</v>
      </c>
      <c r="AP423" t="s">
        <v>1336</v>
      </c>
      <c r="AQ423" t="s">
        <v>1314</v>
      </c>
      <c r="AR423" cm="1">
        <f t="array" ref="AR423">_xlfn._xlws.FILTER(RPD_Revisi[Jmlh],RPD_Revisi[MAK]=Form_Cetak_POK[[#This Row],[MAK]],0)-Form_Cetak_POK[[#This Row],[Jmlh]]</f>
        <v>0</v>
      </c>
    </row>
    <row r="424" spans="1:44" hidden="1" x14ac:dyDescent="0.3">
      <c r="A424" t="s">
        <v>26</v>
      </c>
      <c r="B424" t="s">
        <v>28</v>
      </c>
      <c r="C424" t="s">
        <v>29</v>
      </c>
      <c r="D424" t="s">
        <v>461</v>
      </c>
      <c r="E424" t="s">
        <v>118</v>
      </c>
      <c r="F424" t="s">
        <v>334</v>
      </c>
      <c r="G424" t="s">
        <v>478</v>
      </c>
      <c r="H424" t="s">
        <v>396</v>
      </c>
      <c r="I424" t="s">
        <v>398</v>
      </c>
      <c r="J424" t="s">
        <v>73</v>
      </c>
      <c r="K424" t="s">
        <v>527</v>
      </c>
      <c r="L424">
        <v>8</v>
      </c>
      <c r="M424">
        <v>150000</v>
      </c>
      <c r="N424">
        <v>1200000</v>
      </c>
      <c r="O424">
        <v>0</v>
      </c>
      <c r="P424">
        <v>1200000</v>
      </c>
      <c r="R424">
        <v>16566</v>
      </c>
      <c r="S424">
        <v>92562</v>
      </c>
      <c r="T424">
        <v>92562</v>
      </c>
      <c r="U424">
        <v>92562</v>
      </c>
      <c r="V424">
        <v>92562</v>
      </c>
      <c r="W424">
        <v>92562</v>
      </c>
      <c r="X424">
        <v>92562</v>
      </c>
      <c r="Y424">
        <v>92562</v>
      </c>
      <c r="Z424">
        <v>92562</v>
      </c>
      <c r="AA424">
        <v>92562</v>
      </c>
      <c r="AB424">
        <v>65713</v>
      </c>
      <c r="AC424">
        <v>284663</v>
      </c>
      <c r="AD424" t="s">
        <v>5654</v>
      </c>
      <c r="AE424" t="s">
        <v>5672</v>
      </c>
      <c r="AF424" t="s">
        <v>5673</v>
      </c>
      <c r="AG424" t="s">
        <v>5674</v>
      </c>
      <c r="AH424" t="s">
        <v>6631</v>
      </c>
      <c r="AI424" t="s">
        <v>6061</v>
      </c>
      <c r="AJ424" t="s">
        <v>6486</v>
      </c>
      <c r="AK424" t="s">
        <v>98</v>
      </c>
      <c r="AL424" t="s">
        <v>127</v>
      </c>
      <c r="AM424" t="s">
        <v>248</v>
      </c>
      <c r="AN424" t="s">
        <v>1311</v>
      </c>
      <c r="AO424" t="s">
        <v>1312</v>
      </c>
      <c r="AP424" t="s">
        <v>1336</v>
      </c>
      <c r="AQ424" t="s">
        <v>1314</v>
      </c>
      <c r="AR424" cm="1">
        <f t="array" ref="AR424">_xlfn._xlws.FILTER(RPD_Revisi[Jmlh],RPD_Revisi[MAK]=Form_Cetak_POK[[#This Row],[MAK]],0)-Form_Cetak_POK[[#This Row],[Jmlh]]</f>
        <v>0</v>
      </c>
    </row>
    <row r="425" spans="1:44" hidden="1" x14ac:dyDescent="0.3">
      <c r="A425" t="s">
        <v>26</v>
      </c>
      <c r="B425" t="s">
        <v>28</v>
      </c>
      <c r="C425" t="s">
        <v>29</v>
      </c>
      <c r="D425" t="s">
        <v>461</v>
      </c>
      <c r="E425" t="s">
        <v>118</v>
      </c>
      <c r="F425" t="s">
        <v>334</v>
      </c>
      <c r="G425" t="s">
        <v>478</v>
      </c>
      <c r="H425" t="s">
        <v>396</v>
      </c>
      <c r="I425" t="s">
        <v>399</v>
      </c>
      <c r="J425" t="s">
        <v>48</v>
      </c>
      <c r="K425" t="s">
        <v>1257</v>
      </c>
      <c r="L425">
        <v>10</v>
      </c>
      <c r="M425">
        <v>4032000</v>
      </c>
      <c r="N425">
        <v>40320000</v>
      </c>
      <c r="O425">
        <v>0</v>
      </c>
      <c r="P425">
        <v>40320000</v>
      </c>
      <c r="R425">
        <v>556608</v>
      </c>
      <c r="S425">
        <v>3110083</v>
      </c>
      <c r="T425">
        <v>3110083</v>
      </c>
      <c r="U425">
        <v>3110083</v>
      </c>
      <c r="V425">
        <v>3110083</v>
      </c>
      <c r="W425">
        <v>3110083</v>
      </c>
      <c r="X425">
        <v>3110083</v>
      </c>
      <c r="Y425">
        <v>3110083</v>
      </c>
      <c r="Z425">
        <v>3110083</v>
      </c>
      <c r="AA425">
        <v>3110083</v>
      </c>
      <c r="AB425">
        <v>2207972</v>
      </c>
      <c r="AC425">
        <v>9564673</v>
      </c>
      <c r="AD425" t="s">
        <v>5676</v>
      </c>
      <c r="AE425" t="s">
        <v>5693</v>
      </c>
      <c r="AF425" t="s">
        <v>5694</v>
      </c>
      <c r="AG425" t="s">
        <v>5695</v>
      </c>
      <c r="AH425" t="s">
        <v>6632</v>
      </c>
      <c r="AI425" t="s">
        <v>6061</v>
      </c>
      <c r="AJ425" t="s">
        <v>6488</v>
      </c>
      <c r="AK425" t="s">
        <v>98</v>
      </c>
      <c r="AL425" t="s">
        <v>127</v>
      </c>
      <c r="AM425" t="s">
        <v>248</v>
      </c>
      <c r="AN425" t="s">
        <v>1311</v>
      </c>
      <c r="AO425" t="s">
        <v>1312</v>
      </c>
      <c r="AP425" t="s">
        <v>1336</v>
      </c>
      <c r="AQ425" t="s">
        <v>1314</v>
      </c>
      <c r="AR425" cm="1">
        <f t="array" ref="AR425">_xlfn._xlws.FILTER(RPD_Revisi[Jmlh],RPD_Revisi[MAK]=Form_Cetak_POK[[#This Row],[MAK]],0)-Form_Cetak_POK[[#This Row],[Jmlh]]</f>
        <v>0</v>
      </c>
    </row>
    <row r="426" spans="1:44" hidden="1" x14ac:dyDescent="0.3">
      <c r="A426" t="s">
        <v>26</v>
      </c>
      <c r="B426" t="s">
        <v>28</v>
      </c>
      <c r="C426" t="s">
        <v>29</v>
      </c>
      <c r="D426" t="s">
        <v>461</v>
      </c>
      <c r="E426" t="s">
        <v>118</v>
      </c>
      <c r="F426" t="s">
        <v>334</v>
      </c>
      <c r="G426" t="s">
        <v>478</v>
      </c>
      <c r="H426" t="s">
        <v>396</v>
      </c>
      <c r="I426" t="s">
        <v>399</v>
      </c>
      <c r="J426" t="s">
        <v>73</v>
      </c>
      <c r="K426" t="s">
        <v>527</v>
      </c>
      <c r="L426">
        <v>12</v>
      </c>
      <c r="M426">
        <v>150000</v>
      </c>
      <c r="N426">
        <v>1800000</v>
      </c>
      <c r="O426">
        <v>0</v>
      </c>
      <c r="P426">
        <v>1800000</v>
      </c>
      <c r="R426">
        <v>24849</v>
      </c>
      <c r="S426">
        <v>138843</v>
      </c>
      <c r="T426">
        <v>138843</v>
      </c>
      <c r="U426">
        <v>138843</v>
      </c>
      <c r="V426">
        <v>138843</v>
      </c>
      <c r="W426">
        <v>138843</v>
      </c>
      <c r="X426">
        <v>138843</v>
      </c>
      <c r="Y426">
        <v>138843</v>
      </c>
      <c r="Z426">
        <v>138843</v>
      </c>
      <c r="AA426">
        <v>138843</v>
      </c>
      <c r="AB426">
        <v>98570</v>
      </c>
      <c r="AC426">
        <v>426994</v>
      </c>
      <c r="AD426" t="s">
        <v>5676</v>
      </c>
      <c r="AE426" t="s">
        <v>5697</v>
      </c>
      <c r="AF426" t="s">
        <v>5698</v>
      </c>
      <c r="AG426" t="s">
        <v>5699</v>
      </c>
      <c r="AH426" t="s">
        <v>6633</v>
      </c>
      <c r="AI426" t="s">
        <v>6061</v>
      </c>
      <c r="AJ426" t="s">
        <v>6488</v>
      </c>
      <c r="AK426" t="s">
        <v>98</v>
      </c>
      <c r="AL426" t="s">
        <v>127</v>
      </c>
      <c r="AM426" t="s">
        <v>248</v>
      </c>
      <c r="AN426" t="s">
        <v>1311</v>
      </c>
      <c r="AO426" t="s">
        <v>1312</v>
      </c>
      <c r="AP426" t="s">
        <v>1336</v>
      </c>
      <c r="AQ426" t="s">
        <v>1314</v>
      </c>
      <c r="AR426" cm="1">
        <f t="array" ref="AR426">_xlfn._xlws.FILTER(RPD_Revisi[Jmlh],RPD_Revisi[MAK]=Form_Cetak_POK[[#This Row],[MAK]],0)-Form_Cetak_POK[[#This Row],[Jmlh]]</f>
        <v>0</v>
      </c>
    </row>
    <row r="427" spans="1:44" hidden="1" x14ac:dyDescent="0.3">
      <c r="A427" t="s">
        <v>26</v>
      </c>
      <c r="B427" t="s">
        <v>28</v>
      </c>
      <c r="C427" t="s">
        <v>29</v>
      </c>
      <c r="D427" t="s">
        <v>461</v>
      </c>
      <c r="E427" t="s">
        <v>118</v>
      </c>
      <c r="F427" t="s">
        <v>334</v>
      </c>
      <c r="G427" t="s">
        <v>478</v>
      </c>
      <c r="H427" t="s">
        <v>396</v>
      </c>
      <c r="I427" t="s">
        <v>400</v>
      </c>
      <c r="J427" t="s">
        <v>48</v>
      </c>
      <c r="K427" t="s">
        <v>1259</v>
      </c>
      <c r="L427">
        <v>4</v>
      </c>
      <c r="M427">
        <v>5345000</v>
      </c>
      <c r="N427">
        <v>21379000</v>
      </c>
      <c r="O427">
        <v>0</v>
      </c>
      <c r="P427">
        <v>21379000</v>
      </c>
      <c r="R427">
        <v>295132</v>
      </c>
      <c r="S427">
        <v>1649069</v>
      </c>
      <c r="T427">
        <v>1649069</v>
      </c>
      <c r="U427">
        <v>1649069</v>
      </c>
      <c r="V427">
        <v>1649069</v>
      </c>
      <c r="W427">
        <v>1649069</v>
      </c>
      <c r="X427">
        <v>1649069</v>
      </c>
      <c r="Y427">
        <v>1649069</v>
      </c>
      <c r="Z427">
        <v>1649069</v>
      </c>
      <c r="AA427">
        <v>1649069</v>
      </c>
      <c r="AB427">
        <v>1170740</v>
      </c>
      <c r="AC427">
        <v>5071507</v>
      </c>
      <c r="AD427" t="s">
        <v>5701</v>
      </c>
      <c r="AE427" t="s">
        <v>5715</v>
      </c>
      <c r="AF427" t="s">
        <v>5716</v>
      </c>
      <c r="AG427" t="s">
        <v>5717</v>
      </c>
      <c r="AH427" t="s">
        <v>6634</v>
      </c>
      <c r="AI427" t="s">
        <v>6061</v>
      </c>
      <c r="AJ427" t="s">
        <v>6490</v>
      </c>
      <c r="AK427" t="s">
        <v>98</v>
      </c>
      <c r="AL427" t="s">
        <v>127</v>
      </c>
      <c r="AM427" t="s">
        <v>248</v>
      </c>
      <c r="AN427" t="s">
        <v>1311</v>
      </c>
      <c r="AO427" t="s">
        <v>1312</v>
      </c>
      <c r="AP427" t="s">
        <v>1336</v>
      </c>
      <c r="AQ427" t="s">
        <v>1314</v>
      </c>
      <c r="AR427" cm="1">
        <f t="array" ref="AR427">_xlfn._xlws.FILTER(RPD_Revisi[Jmlh],RPD_Revisi[MAK]=Form_Cetak_POK[[#This Row],[MAK]],0)-Form_Cetak_POK[[#This Row],[Jmlh]]</f>
        <v>0</v>
      </c>
    </row>
    <row r="428" spans="1:44" hidden="1" x14ac:dyDescent="0.3">
      <c r="A428" t="s">
        <v>26</v>
      </c>
      <c r="B428" t="s">
        <v>28</v>
      </c>
      <c r="C428" t="s">
        <v>29</v>
      </c>
      <c r="D428" t="s">
        <v>461</v>
      </c>
      <c r="E428" t="s">
        <v>118</v>
      </c>
      <c r="F428" t="s">
        <v>334</v>
      </c>
      <c r="G428" t="s">
        <v>478</v>
      </c>
      <c r="H428" t="s">
        <v>396</v>
      </c>
      <c r="I428" t="s">
        <v>400</v>
      </c>
      <c r="J428" t="s">
        <v>73</v>
      </c>
      <c r="K428" t="s">
        <v>527</v>
      </c>
      <c r="L428">
        <v>10</v>
      </c>
      <c r="M428">
        <v>150000</v>
      </c>
      <c r="N428">
        <v>1500000</v>
      </c>
      <c r="O428">
        <v>0</v>
      </c>
      <c r="P428">
        <v>1500000</v>
      </c>
      <c r="R428">
        <v>20707</v>
      </c>
      <c r="S428">
        <v>115702</v>
      </c>
      <c r="T428">
        <v>115702</v>
      </c>
      <c r="U428">
        <v>115702</v>
      </c>
      <c r="V428">
        <v>115702</v>
      </c>
      <c r="W428">
        <v>115702</v>
      </c>
      <c r="X428">
        <v>115702</v>
      </c>
      <c r="Y428">
        <v>115702</v>
      </c>
      <c r="Z428">
        <v>115702</v>
      </c>
      <c r="AA428">
        <v>115702</v>
      </c>
      <c r="AB428">
        <v>82142</v>
      </c>
      <c r="AC428">
        <v>355833</v>
      </c>
      <c r="AD428" t="s">
        <v>5701</v>
      </c>
      <c r="AE428" t="s">
        <v>5719</v>
      </c>
      <c r="AF428" t="s">
        <v>5720</v>
      </c>
      <c r="AG428" t="s">
        <v>5721</v>
      </c>
      <c r="AH428" t="s">
        <v>6635</v>
      </c>
      <c r="AI428" t="s">
        <v>6061</v>
      </c>
      <c r="AJ428" t="s">
        <v>6490</v>
      </c>
      <c r="AK428" t="s">
        <v>98</v>
      </c>
      <c r="AL428" t="s">
        <v>127</v>
      </c>
      <c r="AM428" t="s">
        <v>248</v>
      </c>
      <c r="AN428" t="s">
        <v>1311</v>
      </c>
      <c r="AO428" t="s">
        <v>1312</v>
      </c>
      <c r="AP428" t="s">
        <v>1336</v>
      </c>
      <c r="AQ428" t="s">
        <v>1314</v>
      </c>
      <c r="AR428" cm="1">
        <f t="array" ref="AR428">_xlfn._xlws.FILTER(RPD_Revisi[Jmlh],RPD_Revisi[MAK]=Form_Cetak_POK[[#This Row],[MAK]],0)-Form_Cetak_POK[[#This Row],[Jmlh]]</f>
        <v>0</v>
      </c>
    </row>
    <row r="429" spans="1:44" hidden="1" x14ac:dyDescent="0.3">
      <c r="A429" t="s">
        <v>26</v>
      </c>
      <c r="B429" t="s">
        <v>28</v>
      </c>
      <c r="C429" t="s">
        <v>29</v>
      </c>
      <c r="D429" t="s">
        <v>461</v>
      </c>
      <c r="E429" t="s">
        <v>118</v>
      </c>
      <c r="F429" t="s">
        <v>334</v>
      </c>
      <c r="G429" t="s">
        <v>478</v>
      </c>
      <c r="H429" t="s">
        <v>396</v>
      </c>
      <c r="I429" t="s">
        <v>401</v>
      </c>
      <c r="J429" t="s">
        <v>48</v>
      </c>
      <c r="K429" t="s">
        <v>1260</v>
      </c>
      <c r="L429">
        <v>10</v>
      </c>
      <c r="M429">
        <v>3500000</v>
      </c>
      <c r="N429">
        <v>35003000</v>
      </c>
      <c r="O429">
        <v>0</v>
      </c>
      <c r="P429">
        <v>35003000</v>
      </c>
      <c r="R429">
        <v>483208</v>
      </c>
      <c r="S429">
        <v>2699956</v>
      </c>
      <c r="T429">
        <v>2699956</v>
      </c>
      <c r="U429">
        <v>2699956</v>
      </c>
      <c r="V429">
        <v>2699956</v>
      </c>
      <c r="W429">
        <v>2699956</v>
      </c>
      <c r="X429">
        <v>2699956</v>
      </c>
      <c r="Y429">
        <v>2699956</v>
      </c>
      <c r="Z429">
        <v>2699956</v>
      </c>
      <c r="AA429">
        <v>2699956</v>
      </c>
      <c r="AB429">
        <v>1916806</v>
      </c>
      <c r="AC429">
        <v>8303382</v>
      </c>
      <c r="AD429" t="s">
        <v>5723</v>
      </c>
      <c r="AE429" t="s">
        <v>5737</v>
      </c>
      <c r="AF429" t="s">
        <v>5738</v>
      </c>
      <c r="AG429" t="s">
        <v>5739</v>
      </c>
      <c r="AH429" t="s">
        <v>6636</v>
      </c>
      <c r="AI429" t="s">
        <v>6061</v>
      </c>
      <c r="AJ429" t="s">
        <v>6492</v>
      </c>
      <c r="AK429" t="s">
        <v>98</v>
      </c>
      <c r="AL429" t="s">
        <v>127</v>
      </c>
      <c r="AM429" t="s">
        <v>248</v>
      </c>
      <c r="AN429" t="s">
        <v>1311</v>
      </c>
      <c r="AO429" t="s">
        <v>1312</v>
      </c>
      <c r="AP429" t="s">
        <v>1336</v>
      </c>
      <c r="AQ429" t="s">
        <v>1314</v>
      </c>
      <c r="AR429" cm="1">
        <f t="array" ref="AR429">_xlfn._xlws.FILTER(RPD_Revisi[Jmlh],RPD_Revisi[MAK]=Form_Cetak_POK[[#This Row],[MAK]],0)-Form_Cetak_POK[[#This Row],[Jmlh]]</f>
        <v>0</v>
      </c>
    </row>
    <row r="430" spans="1:44" x14ac:dyDescent="0.3">
      <c r="A430" t="s">
        <v>26</v>
      </c>
      <c r="B430" t="s">
        <v>28</v>
      </c>
      <c r="C430" t="s">
        <v>29</v>
      </c>
      <c r="D430" t="s">
        <v>461</v>
      </c>
      <c r="E430" t="s">
        <v>118</v>
      </c>
      <c r="F430" t="s">
        <v>334</v>
      </c>
      <c r="G430" t="s">
        <v>478</v>
      </c>
      <c r="H430" t="s">
        <v>396</v>
      </c>
      <c r="I430" t="s">
        <v>401</v>
      </c>
      <c r="J430" t="s">
        <v>73</v>
      </c>
      <c r="K430" t="s">
        <v>527</v>
      </c>
      <c r="L430">
        <v>12</v>
      </c>
      <c r="M430">
        <v>150000</v>
      </c>
      <c r="N430">
        <v>1800000</v>
      </c>
      <c r="O430">
        <v>0</v>
      </c>
      <c r="P430">
        <v>1800000</v>
      </c>
      <c r="R430">
        <v>24849</v>
      </c>
      <c r="S430">
        <v>138843</v>
      </c>
      <c r="T430">
        <v>138843</v>
      </c>
      <c r="U430">
        <v>138843</v>
      </c>
      <c r="V430">
        <v>138843</v>
      </c>
      <c r="W430">
        <v>138843</v>
      </c>
      <c r="X430">
        <v>138843</v>
      </c>
      <c r="Y430">
        <v>138843</v>
      </c>
      <c r="Z430">
        <v>138843</v>
      </c>
      <c r="AA430">
        <v>138843</v>
      </c>
      <c r="AB430">
        <v>98570</v>
      </c>
      <c r="AC430">
        <v>426994</v>
      </c>
      <c r="AD430" t="s">
        <v>5723</v>
      </c>
      <c r="AE430" t="s">
        <v>5741</v>
      </c>
      <c r="AF430" t="s">
        <v>5742</v>
      </c>
      <c r="AG430" t="s">
        <v>5743</v>
      </c>
      <c r="AH430" t="s">
        <v>6637</v>
      </c>
      <c r="AI430" t="s">
        <v>6061</v>
      </c>
      <c r="AJ430" t="s">
        <v>6492</v>
      </c>
      <c r="AK430" t="s">
        <v>98</v>
      </c>
      <c r="AL430" t="s">
        <v>127</v>
      </c>
      <c r="AM430" t="s">
        <v>248</v>
      </c>
      <c r="AN430" t="s">
        <v>1311</v>
      </c>
      <c r="AO430" t="s">
        <v>1312</v>
      </c>
      <c r="AP430" t="s">
        <v>1336</v>
      </c>
      <c r="AQ430" t="s">
        <v>1314</v>
      </c>
      <c r="AR430" cm="1">
        <f t="array" ref="AR430">_xlfn._xlws.FILTER(RPD_Revisi[Jmlh],RPD_Revisi[MAK]=Form_Cetak_POK[[#This Row],[MAK]],0)-Form_Cetak_POK[[#This Row],[Jmlh]]</f>
        <v>-1800000</v>
      </c>
    </row>
    <row r="431" spans="1:44" hidden="1" x14ac:dyDescent="0.3">
      <c r="A431" t="s">
        <v>26</v>
      </c>
      <c r="B431" t="s">
        <v>28</v>
      </c>
      <c r="C431" t="s">
        <v>29</v>
      </c>
      <c r="D431" t="s">
        <v>461</v>
      </c>
      <c r="E431" t="s">
        <v>118</v>
      </c>
      <c r="F431" t="s">
        <v>334</v>
      </c>
      <c r="G431" t="s">
        <v>478</v>
      </c>
      <c r="H431" t="s">
        <v>396</v>
      </c>
      <c r="I431" t="s">
        <v>402</v>
      </c>
      <c r="J431" t="s">
        <v>48</v>
      </c>
      <c r="K431" t="s">
        <v>1261</v>
      </c>
      <c r="L431">
        <v>20</v>
      </c>
      <c r="M431">
        <v>6350000</v>
      </c>
      <c r="N431">
        <v>127000000</v>
      </c>
      <c r="O431">
        <v>0</v>
      </c>
      <c r="P431">
        <v>127000000</v>
      </c>
      <c r="R431">
        <v>1753205</v>
      </c>
      <c r="S431">
        <v>9796143</v>
      </c>
      <c r="T431">
        <v>9796143</v>
      </c>
      <c r="U431">
        <v>9796143</v>
      </c>
      <c r="V431">
        <v>9796143</v>
      </c>
      <c r="W431">
        <v>9796143</v>
      </c>
      <c r="X431">
        <v>9796143</v>
      </c>
      <c r="Y431">
        <v>9796143</v>
      </c>
      <c r="Z431">
        <v>9796143</v>
      </c>
      <c r="AA431">
        <v>9796143</v>
      </c>
      <c r="AB431">
        <v>6954673</v>
      </c>
      <c r="AC431">
        <v>30126835</v>
      </c>
      <c r="AD431" t="s">
        <v>5745</v>
      </c>
      <c r="AE431" t="s">
        <v>5763</v>
      </c>
      <c r="AF431" t="s">
        <v>5764</v>
      </c>
      <c r="AG431" t="s">
        <v>5765</v>
      </c>
      <c r="AH431" t="s">
        <v>6638</v>
      </c>
      <c r="AI431" t="s">
        <v>6061</v>
      </c>
      <c r="AJ431" t="s">
        <v>6494</v>
      </c>
      <c r="AK431" t="s">
        <v>98</v>
      </c>
      <c r="AL431" t="s">
        <v>127</v>
      </c>
      <c r="AM431" t="s">
        <v>248</v>
      </c>
      <c r="AN431" t="s">
        <v>1311</v>
      </c>
      <c r="AO431" t="s">
        <v>1312</v>
      </c>
      <c r="AP431" t="s">
        <v>1336</v>
      </c>
      <c r="AQ431" t="s">
        <v>1314</v>
      </c>
      <c r="AR431" s="140" cm="1">
        <f t="array" ref="AR431">_xlfn._xlws.FILTER(RPD_Revisi[Jmlh],RPD_Revisi[MAK]=Form_Cetak_POK[[#This Row],[MAK]],0)-Form_Cetak_POK[[#This Row],[Jmlh]]</f>
        <v>0</v>
      </c>
    </row>
    <row r="432" spans="1:44" hidden="1" x14ac:dyDescent="0.3">
      <c r="A432" t="s">
        <v>26</v>
      </c>
      <c r="B432" t="s">
        <v>28</v>
      </c>
      <c r="C432" t="s">
        <v>29</v>
      </c>
      <c r="D432" t="s">
        <v>461</v>
      </c>
      <c r="E432" t="s">
        <v>118</v>
      </c>
      <c r="F432" t="s">
        <v>334</v>
      </c>
      <c r="G432" t="s">
        <v>478</v>
      </c>
      <c r="H432" t="s">
        <v>396</v>
      </c>
      <c r="I432" t="s">
        <v>403</v>
      </c>
      <c r="J432" t="s">
        <v>48</v>
      </c>
      <c r="K432" t="s">
        <v>1262</v>
      </c>
      <c r="L432">
        <v>10</v>
      </c>
      <c r="M432">
        <v>4330000</v>
      </c>
      <c r="N432">
        <v>43303000</v>
      </c>
      <c r="O432">
        <v>0</v>
      </c>
      <c r="P432">
        <v>43303000</v>
      </c>
      <c r="R432">
        <v>597783</v>
      </c>
      <c r="S432">
        <v>3340176</v>
      </c>
      <c r="T432">
        <v>3340176</v>
      </c>
      <c r="U432">
        <v>3340176</v>
      </c>
      <c r="V432">
        <v>3340176</v>
      </c>
      <c r="W432">
        <v>3340176</v>
      </c>
      <c r="X432">
        <v>3340176</v>
      </c>
      <c r="Y432">
        <v>3340176</v>
      </c>
      <c r="Z432">
        <v>3340176</v>
      </c>
      <c r="AA432">
        <v>3340176</v>
      </c>
      <c r="AB432">
        <v>2371324</v>
      </c>
      <c r="AC432">
        <v>10272309</v>
      </c>
      <c r="AD432" t="s">
        <v>5767</v>
      </c>
      <c r="AE432" t="s">
        <v>5785</v>
      </c>
      <c r="AF432" t="s">
        <v>5786</v>
      </c>
      <c r="AG432" t="s">
        <v>5787</v>
      </c>
      <c r="AH432" t="s">
        <v>6639</v>
      </c>
      <c r="AI432" t="s">
        <v>6061</v>
      </c>
      <c r="AJ432" t="s">
        <v>6497</v>
      </c>
      <c r="AK432" t="s">
        <v>98</v>
      </c>
      <c r="AL432" t="s">
        <v>99</v>
      </c>
      <c r="AM432" t="s">
        <v>100</v>
      </c>
      <c r="AN432" t="s">
        <v>1311</v>
      </c>
      <c r="AO432" t="s">
        <v>1312</v>
      </c>
      <c r="AP432" t="s">
        <v>1336</v>
      </c>
      <c r="AQ432" t="s">
        <v>1314</v>
      </c>
      <c r="AR432" cm="1">
        <f t="array" ref="AR432">_xlfn._xlws.FILTER(RPD_Revisi[Jmlh],RPD_Revisi[MAK]=Form_Cetak_POK[[#This Row],[MAK]],0)-Form_Cetak_POK[[#This Row],[Jmlh]]</f>
        <v>0</v>
      </c>
    </row>
    <row r="433" spans="1:44" hidden="1" x14ac:dyDescent="0.3">
      <c r="A433" t="s">
        <v>26</v>
      </c>
      <c r="B433" t="s">
        <v>28</v>
      </c>
      <c r="C433" t="s">
        <v>29</v>
      </c>
      <c r="D433" t="s">
        <v>461</v>
      </c>
      <c r="E433" t="s">
        <v>417</v>
      </c>
      <c r="F433" t="s">
        <v>418</v>
      </c>
      <c r="G433" t="s">
        <v>481</v>
      </c>
      <c r="H433" t="s">
        <v>421</v>
      </c>
      <c r="I433" t="s">
        <v>422</v>
      </c>
      <c r="J433" t="s">
        <v>84</v>
      </c>
      <c r="K433" t="s">
        <v>1276</v>
      </c>
      <c r="L433">
        <v>89</v>
      </c>
      <c r="M433">
        <v>23281000</v>
      </c>
      <c r="N433">
        <v>2071977000</v>
      </c>
      <c r="O433">
        <v>0</v>
      </c>
      <c r="P433">
        <v>2071977000</v>
      </c>
      <c r="R433">
        <v>0</v>
      </c>
      <c r="S433">
        <v>331044438</v>
      </c>
      <c r="T433">
        <v>0</v>
      </c>
      <c r="U433">
        <v>551740730</v>
      </c>
      <c r="V433">
        <v>0</v>
      </c>
      <c r="W433">
        <v>0</v>
      </c>
      <c r="X433">
        <v>248283328</v>
      </c>
      <c r="Y433">
        <v>0</v>
      </c>
      <c r="Z433">
        <v>165522219</v>
      </c>
      <c r="AA433">
        <v>579841095</v>
      </c>
      <c r="AB433">
        <v>0</v>
      </c>
      <c r="AC433">
        <v>195545190</v>
      </c>
      <c r="AD433" t="s">
        <v>5887</v>
      </c>
      <c r="AE433" t="s">
        <v>5907</v>
      </c>
      <c r="AF433" t="s">
        <v>5908</v>
      </c>
      <c r="AG433" t="s">
        <v>5909</v>
      </c>
      <c r="AH433" t="s">
        <v>6640</v>
      </c>
      <c r="AI433" t="s">
        <v>6061</v>
      </c>
      <c r="AJ433" t="s">
        <v>6500</v>
      </c>
      <c r="AK433" t="s">
        <v>98</v>
      </c>
      <c r="AL433" t="s">
        <v>168</v>
      </c>
      <c r="AM433" t="s">
        <v>169</v>
      </c>
      <c r="AN433" t="s">
        <v>1311</v>
      </c>
      <c r="AO433" t="s">
        <v>1312</v>
      </c>
      <c r="AP433" t="s">
        <v>1485</v>
      </c>
      <c r="AQ433" t="s">
        <v>1314</v>
      </c>
      <c r="AR433" cm="1">
        <f t="array" ref="AR433">_xlfn._xlws.FILTER(RPD_Revisi[Jmlh],RPD_Revisi[MAK]=Form_Cetak_POK[[#This Row],[MAK]],0)-Form_Cetak_POK[[#This Row],[Jmlh]]</f>
        <v>0</v>
      </c>
    </row>
    <row r="434" spans="1:44" hidden="1" x14ac:dyDescent="0.3">
      <c r="A434" t="s">
        <v>26</v>
      </c>
      <c r="B434" t="s">
        <v>28</v>
      </c>
      <c r="C434" t="s">
        <v>29</v>
      </c>
      <c r="D434" t="s">
        <v>461</v>
      </c>
      <c r="E434" t="s">
        <v>417</v>
      </c>
      <c r="F434" t="s">
        <v>418</v>
      </c>
      <c r="G434" t="s">
        <v>481</v>
      </c>
      <c r="H434" t="s">
        <v>421</v>
      </c>
      <c r="I434" t="s">
        <v>422</v>
      </c>
      <c r="J434" t="s">
        <v>84</v>
      </c>
      <c r="K434" t="s">
        <v>1277</v>
      </c>
      <c r="L434">
        <v>1</v>
      </c>
      <c r="M434">
        <v>250000</v>
      </c>
      <c r="N434">
        <v>250000</v>
      </c>
      <c r="O434">
        <v>0</v>
      </c>
      <c r="P434">
        <v>250000</v>
      </c>
      <c r="R434">
        <v>0</v>
      </c>
      <c r="S434">
        <v>35677</v>
      </c>
      <c r="T434">
        <v>0</v>
      </c>
      <c r="U434">
        <v>59461</v>
      </c>
      <c r="V434">
        <v>0</v>
      </c>
      <c r="W434">
        <v>0</v>
      </c>
      <c r="X434">
        <v>26758</v>
      </c>
      <c r="Y434">
        <v>0</v>
      </c>
      <c r="Z434">
        <v>17838</v>
      </c>
      <c r="AA434">
        <v>0</v>
      </c>
      <c r="AB434">
        <v>89192</v>
      </c>
      <c r="AC434">
        <v>21074</v>
      </c>
      <c r="AD434" t="s">
        <v>5887</v>
      </c>
      <c r="AE434" t="s">
        <v>5907</v>
      </c>
      <c r="AF434" t="s">
        <v>5911</v>
      </c>
      <c r="AG434" t="s">
        <v>5912</v>
      </c>
      <c r="AH434" t="s">
        <v>6641</v>
      </c>
      <c r="AI434" t="s">
        <v>6064</v>
      </c>
      <c r="AJ434" t="s">
        <v>6500</v>
      </c>
      <c r="AK434" t="s">
        <v>98</v>
      </c>
      <c r="AL434" t="s">
        <v>168</v>
      </c>
      <c r="AM434" t="s">
        <v>169</v>
      </c>
      <c r="AN434" t="s">
        <v>1311</v>
      </c>
      <c r="AO434" t="s">
        <v>1312</v>
      </c>
      <c r="AP434" t="s">
        <v>1485</v>
      </c>
      <c r="AQ434" t="s">
        <v>1314</v>
      </c>
      <c r="AR434" cm="1">
        <f t="array" ref="AR434">_xlfn._xlws.FILTER(RPD_Revisi[Jmlh],RPD_Revisi[MAK]=Form_Cetak_POK[[#This Row],[MAK]],0)-Form_Cetak_POK[[#This Row],[Jmlh]]</f>
        <v>0</v>
      </c>
    </row>
    <row r="435" spans="1:44" hidden="1" x14ac:dyDescent="0.3">
      <c r="A435" t="s">
        <v>26</v>
      </c>
      <c r="B435" t="s">
        <v>28</v>
      </c>
      <c r="C435" t="s">
        <v>29</v>
      </c>
      <c r="D435" t="s">
        <v>461</v>
      </c>
      <c r="E435" t="s">
        <v>417</v>
      </c>
      <c r="F435" t="s">
        <v>418</v>
      </c>
      <c r="G435" t="s">
        <v>481</v>
      </c>
      <c r="H435" t="s">
        <v>421</v>
      </c>
      <c r="I435" t="s">
        <v>422</v>
      </c>
      <c r="J435" t="s">
        <v>58</v>
      </c>
      <c r="K435" t="s">
        <v>1278</v>
      </c>
      <c r="L435">
        <v>90</v>
      </c>
      <c r="M435">
        <v>855000</v>
      </c>
      <c r="N435">
        <v>76950000</v>
      </c>
      <c r="O435">
        <v>0</v>
      </c>
      <c r="P435">
        <v>76950000</v>
      </c>
      <c r="R435">
        <v>0</v>
      </c>
      <c r="S435">
        <v>14641752</v>
      </c>
      <c r="T435">
        <v>0</v>
      </c>
      <c r="U435">
        <v>24402919</v>
      </c>
      <c r="V435">
        <v>0</v>
      </c>
      <c r="W435">
        <v>0</v>
      </c>
      <c r="X435">
        <v>10981314</v>
      </c>
      <c r="Y435">
        <v>0</v>
      </c>
      <c r="Z435">
        <v>7320876</v>
      </c>
      <c r="AA435">
        <v>0</v>
      </c>
      <c r="AB435">
        <v>10954379</v>
      </c>
      <c r="AC435">
        <v>8648760</v>
      </c>
      <c r="AD435" t="s">
        <v>5887</v>
      </c>
      <c r="AE435" t="s">
        <v>5918</v>
      </c>
      <c r="AF435" t="s">
        <v>5919</v>
      </c>
      <c r="AG435" t="s">
        <v>5920</v>
      </c>
      <c r="AH435" t="s">
        <v>6642</v>
      </c>
      <c r="AI435" t="s">
        <v>6061</v>
      </c>
      <c r="AJ435" t="s">
        <v>6500</v>
      </c>
      <c r="AK435" t="s">
        <v>98</v>
      </c>
      <c r="AL435" t="s">
        <v>168</v>
      </c>
      <c r="AM435" t="s">
        <v>169</v>
      </c>
      <c r="AN435" t="s">
        <v>1311</v>
      </c>
      <c r="AO435" t="s">
        <v>1312</v>
      </c>
      <c r="AP435" t="s">
        <v>1331</v>
      </c>
      <c r="AQ435" t="s">
        <v>1314</v>
      </c>
      <c r="AR435" cm="1">
        <f t="array" ref="AR435">_xlfn._xlws.FILTER(RPD_Revisi[Jmlh],RPD_Revisi[MAK]=Form_Cetak_POK[[#This Row],[MAK]],0)-Form_Cetak_POK[[#This Row],[Jmlh]]</f>
        <v>0</v>
      </c>
    </row>
    <row r="436" spans="1:44" hidden="1" x14ac:dyDescent="0.3">
      <c r="A436" t="s">
        <v>26</v>
      </c>
      <c r="B436" t="s">
        <v>28</v>
      </c>
      <c r="C436" t="s">
        <v>29</v>
      </c>
      <c r="D436" t="s">
        <v>461</v>
      </c>
      <c r="E436" t="s">
        <v>417</v>
      </c>
      <c r="F436" t="s">
        <v>418</v>
      </c>
      <c r="G436" t="s">
        <v>481</v>
      </c>
      <c r="H436" t="s">
        <v>421</v>
      </c>
      <c r="I436" t="s">
        <v>422</v>
      </c>
      <c r="J436" t="s">
        <v>48</v>
      </c>
      <c r="K436" t="s">
        <v>1279</v>
      </c>
      <c r="L436">
        <v>20</v>
      </c>
      <c r="M436">
        <v>5500000</v>
      </c>
      <c r="N436">
        <v>110000000</v>
      </c>
      <c r="O436">
        <v>0</v>
      </c>
      <c r="P436">
        <v>110000000</v>
      </c>
      <c r="R436">
        <v>0</v>
      </c>
      <c r="S436">
        <v>15697784</v>
      </c>
      <c r="T436">
        <v>0</v>
      </c>
      <c r="U436">
        <v>26162974</v>
      </c>
      <c r="V436">
        <v>0</v>
      </c>
      <c r="W436">
        <v>0</v>
      </c>
      <c r="X436">
        <v>11773338</v>
      </c>
      <c r="Y436">
        <v>0</v>
      </c>
      <c r="Z436">
        <v>7848892</v>
      </c>
      <c r="AA436">
        <v>0</v>
      </c>
      <c r="AB436">
        <v>39244461</v>
      </c>
      <c r="AC436">
        <v>9272551</v>
      </c>
      <c r="AD436" t="s">
        <v>5887</v>
      </c>
      <c r="AE436" t="s">
        <v>5922</v>
      </c>
      <c r="AF436" t="s">
        <v>5923</v>
      </c>
      <c r="AG436" t="s">
        <v>5924</v>
      </c>
      <c r="AH436" t="s">
        <v>6643</v>
      </c>
      <c r="AI436" t="s">
        <v>6061</v>
      </c>
      <c r="AJ436" t="s">
        <v>6500</v>
      </c>
      <c r="AK436" t="s">
        <v>98</v>
      </c>
      <c r="AL436" t="s">
        <v>168</v>
      </c>
      <c r="AM436" t="s">
        <v>169</v>
      </c>
      <c r="AN436" t="s">
        <v>1311</v>
      </c>
      <c r="AO436" t="s">
        <v>1312</v>
      </c>
      <c r="AP436" t="s">
        <v>1336</v>
      </c>
      <c r="AQ436" t="s">
        <v>1314</v>
      </c>
      <c r="AR436" cm="1">
        <f t="array" ref="AR436">_xlfn._xlws.FILTER(RPD_Revisi[Jmlh],RPD_Revisi[MAK]=Form_Cetak_POK[[#This Row],[MAK]],0)-Form_Cetak_POK[[#This Row],[Jmlh]]</f>
        <v>0</v>
      </c>
    </row>
    <row r="437" spans="1:44" hidden="1" x14ac:dyDescent="0.3">
      <c r="A437" t="s">
        <v>26</v>
      </c>
      <c r="B437" t="s">
        <v>28</v>
      </c>
      <c r="C437" t="s">
        <v>29</v>
      </c>
      <c r="D437" t="s">
        <v>461</v>
      </c>
      <c r="E437" t="s">
        <v>417</v>
      </c>
      <c r="F437" t="s">
        <v>418</v>
      </c>
      <c r="G437" t="s">
        <v>481</v>
      </c>
      <c r="H437" t="s">
        <v>421</v>
      </c>
      <c r="I437" t="s">
        <v>422</v>
      </c>
      <c r="J437" t="s">
        <v>48</v>
      </c>
      <c r="K437" t="s">
        <v>1280</v>
      </c>
      <c r="L437">
        <v>89</v>
      </c>
      <c r="M437">
        <v>1400000</v>
      </c>
      <c r="N437">
        <v>124600000</v>
      </c>
      <c r="O437">
        <v>0</v>
      </c>
      <c r="P437">
        <v>124600000</v>
      </c>
      <c r="R437">
        <v>0</v>
      </c>
      <c r="S437">
        <v>17781308</v>
      </c>
      <c r="T437">
        <v>0</v>
      </c>
      <c r="U437">
        <v>29635514</v>
      </c>
      <c r="V437">
        <v>0</v>
      </c>
      <c r="W437">
        <v>0</v>
      </c>
      <c r="X437">
        <v>13335981</v>
      </c>
      <c r="Y437">
        <v>0</v>
      </c>
      <c r="Z437">
        <v>8890654</v>
      </c>
      <c r="AA437">
        <v>0</v>
      </c>
      <c r="AB437">
        <v>44453271</v>
      </c>
      <c r="AC437">
        <v>10503272</v>
      </c>
      <c r="AD437" t="s">
        <v>5887</v>
      </c>
      <c r="AE437" t="s">
        <v>5922</v>
      </c>
      <c r="AF437" t="s">
        <v>5926</v>
      </c>
      <c r="AG437" t="s">
        <v>5927</v>
      </c>
      <c r="AH437" t="s">
        <v>6644</v>
      </c>
      <c r="AI437" t="s">
        <v>6064</v>
      </c>
      <c r="AJ437" t="s">
        <v>6500</v>
      </c>
      <c r="AK437" t="s">
        <v>98</v>
      </c>
      <c r="AL437" t="s">
        <v>168</v>
      </c>
      <c r="AM437" t="s">
        <v>169</v>
      </c>
      <c r="AN437" t="s">
        <v>1311</v>
      </c>
      <c r="AO437" t="s">
        <v>1312</v>
      </c>
      <c r="AP437" t="s">
        <v>1336</v>
      </c>
      <c r="AQ437" t="s">
        <v>1314</v>
      </c>
      <c r="AR437" cm="1">
        <f t="array" ref="AR437">_xlfn._xlws.FILTER(RPD_Revisi[Jmlh],RPD_Revisi[MAK]=Form_Cetak_POK[[#This Row],[MAK]],0)-Form_Cetak_POK[[#This Row],[Jmlh]]</f>
        <v>0</v>
      </c>
    </row>
    <row r="438" spans="1:44" hidden="1" x14ac:dyDescent="0.3">
      <c r="A438" t="s">
        <v>26</v>
      </c>
      <c r="B438" t="s">
        <v>28</v>
      </c>
      <c r="C438" t="s">
        <v>29</v>
      </c>
      <c r="D438" t="s">
        <v>461</v>
      </c>
      <c r="E438" t="s">
        <v>417</v>
      </c>
      <c r="F438" t="s">
        <v>418</v>
      </c>
      <c r="G438" t="s">
        <v>481</v>
      </c>
      <c r="H438" t="s">
        <v>421</v>
      </c>
      <c r="I438" t="s">
        <v>423</v>
      </c>
      <c r="J438" t="s">
        <v>84</v>
      </c>
      <c r="K438" t="s">
        <v>1276</v>
      </c>
      <c r="L438">
        <v>101</v>
      </c>
      <c r="M438">
        <v>52048000</v>
      </c>
      <c r="N438">
        <v>5256842000</v>
      </c>
      <c r="O438">
        <v>0</v>
      </c>
      <c r="P438">
        <v>5256842000</v>
      </c>
      <c r="R438">
        <v>0</v>
      </c>
      <c r="S438">
        <v>750959456</v>
      </c>
      <c r="T438">
        <v>0</v>
      </c>
      <c r="U438">
        <v>1251599093</v>
      </c>
      <c r="V438">
        <v>0</v>
      </c>
      <c r="W438">
        <v>0</v>
      </c>
      <c r="X438">
        <v>563219592</v>
      </c>
      <c r="Y438">
        <v>0</v>
      </c>
      <c r="Z438">
        <v>375479728</v>
      </c>
      <c r="AA438">
        <v>0</v>
      </c>
      <c r="AB438">
        <v>1871998639</v>
      </c>
      <c r="AC438">
        <v>443585492</v>
      </c>
      <c r="AD438" t="s">
        <v>5929</v>
      </c>
      <c r="AE438" t="s">
        <v>5949</v>
      </c>
      <c r="AF438" t="s">
        <v>5950</v>
      </c>
      <c r="AG438" t="s">
        <v>5951</v>
      </c>
      <c r="AH438" t="s">
        <v>6645</v>
      </c>
      <c r="AI438" t="s">
        <v>6061</v>
      </c>
      <c r="AJ438" t="s">
        <v>6503</v>
      </c>
      <c r="AK438" t="s">
        <v>98</v>
      </c>
      <c r="AL438" t="s">
        <v>168</v>
      </c>
      <c r="AM438" t="s">
        <v>169</v>
      </c>
      <c r="AN438" t="s">
        <v>1311</v>
      </c>
      <c r="AO438" t="s">
        <v>1312</v>
      </c>
      <c r="AP438" t="s">
        <v>1485</v>
      </c>
      <c r="AQ438" t="s">
        <v>1314</v>
      </c>
      <c r="AR438" cm="1">
        <f t="array" ref="AR438">_xlfn._xlws.FILTER(RPD_Revisi[Jmlh],RPD_Revisi[MAK]=Form_Cetak_POK[[#This Row],[MAK]],0)-Form_Cetak_POK[[#This Row],[Jmlh]]</f>
        <v>0</v>
      </c>
    </row>
    <row r="439" spans="1:44" hidden="1" x14ac:dyDescent="0.3">
      <c r="A439" t="s">
        <v>26</v>
      </c>
      <c r="B439" t="s">
        <v>28</v>
      </c>
      <c r="C439" t="s">
        <v>29</v>
      </c>
      <c r="D439" t="s">
        <v>461</v>
      </c>
      <c r="E439" t="s">
        <v>417</v>
      </c>
      <c r="F439" t="s">
        <v>418</v>
      </c>
      <c r="G439" t="s">
        <v>481</v>
      </c>
      <c r="H439" t="s">
        <v>421</v>
      </c>
      <c r="I439" t="s">
        <v>423</v>
      </c>
      <c r="J439" t="s">
        <v>84</v>
      </c>
      <c r="K439" t="s">
        <v>1277</v>
      </c>
      <c r="L439">
        <v>3</v>
      </c>
      <c r="M439">
        <v>250000</v>
      </c>
      <c r="N439">
        <v>750000</v>
      </c>
      <c r="O439">
        <v>0</v>
      </c>
      <c r="P439">
        <v>750000</v>
      </c>
      <c r="R439">
        <v>0</v>
      </c>
      <c r="S439">
        <v>107030</v>
      </c>
      <c r="T439">
        <v>0</v>
      </c>
      <c r="U439">
        <v>178384</v>
      </c>
      <c r="V439">
        <v>0</v>
      </c>
      <c r="W439">
        <v>0</v>
      </c>
      <c r="X439">
        <v>80273</v>
      </c>
      <c r="Y439">
        <v>0</v>
      </c>
      <c r="Z439">
        <v>53515</v>
      </c>
      <c r="AA439">
        <v>0</v>
      </c>
      <c r="AB439">
        <v>267576</v>
      </c>
      <c r="AC439">
        <v>63222</v>
      </c>
      <c r="AD439" t="s">
        <v>5929</v>
      </c>
      <c r="AE439" t="s">
        <v>5949</v>
      </c>
      <c r="AF439" t="s">
        <v>5953</v>
      </c>
      <c r="AG439" t="s">
        <v>5954</v>
      </c>
      <c r="AH439" t="s">
        <v>6646</v>
      </c>
      <c r="AI439" t="s">
        <v>6064</v>
      </c>
      <c r="AJ439" t="s">
        <v>6503</v>
      </c>
      <c r="AK439" t="s">
        <v>98</v>
      </c>
      <c r="AL439" t="s">
        <v>168</v>
      </c>
      <c r="AM439" t="s">
        <v>169</v>
      </c>
      <c r="AN439" t="s">
        <v>1311</v>
      </c>
      <c r="AO439" t="s">
        <v>1312</v>
      </c>
      <c r="AP439" t="s">
        <v>1485</v>
      </c>
      <c r="AQ439" t="s">
        <v>1314</v>
      </c>
      <c r="AR439" cm="1">
        <f t="array" ref="AR439">_xlfn._xlws.FILTER(RPD_Revisi[Jmlh],RPD_Revisi[MAK]=Form_Cetak_POK[[#This Row],[MAK]],0)-Form_Cetak_POK[[#This Row],[Jmlh]]</f>
        <v>0</v>
      </c>
    </row>
    <row r="440" spans="1:44" hidden="1" x14ac:dyDescent="0.3">
      <c r="A440" t="s">
        <v>26</v>
      </c>
      <c r="B440" t="s">
        <v>28</v>
      </c>
      <c r="C440" t="s">
        <v>29</v>
      </c>
      <c r="D440" t="s">
        <v>461</v>
      </c>
      <c r="E440" t="s">
        <v>417</v>
      </c>
      <c r="F440" t="s">
        <v>418</v>
      </c>
      <c r="G440" t="s">
        <v>481</v>
      </c>
      <c r="H440" t="s">
        <v>421</v>
      </c>
      <c r="I440" t="s">
        <v>423</v>
      </c>
      <c r="J440" t="s">
        <v>48</v>
      </c>
      <c r="K440" t="s">
        <v>1279</v>
      </c>
      <c r="L440">
        <v>20</v>
      </c>
      <c r="M440">
        <v>5500000</v>
      </c>
      <c r="N440">
        <v>110000000</v>
      </c>
      <c r="O440">
        <v>0</v>
      </c>
      <c r="P440">
        <v>110000000</v>
      </c>
      <c r="R440">
        <v>0</v>
      </c>
      <c r="S440">
        <v>15697784</v>
      </c>
      <c r="T440">
        <v>0</v>
      </c>
      <c r="U440">
        <v>26162974</v>
      </c>
      <c r="V440">
        <v>0</v>
      </c>
      <c r="W440">
        <v>0</v>
      </c>
      <c r="X440">
        <v>11773338</v>
      </c>
      <c r="Y440">
        <v>0</v>
      </c>
      <c r="Z440">
        <v>7848892</v>
      </c>
      <c r="AA440">
        <v>0</v>
      </c>
      <c r="AB440">
        <v>39244461</v>
      </c>
      <c r="AC440">
        <v>9272551</v>
      </c>
      <c r="AD440" t="s">
        <v>5929</v>
      </c>
      <c r="AE440" t="s">
        <v>5960</v>
      </c>
      <c r="AF440" t="s">
        <v>5961</v>
      </c>
      <c r="AG440" t="s">
        <v>5962</v>
      </c>
      <c r="AH440" t="s">
        <v>6647</v>
      </c>
      <c r="AI440" t="s">
        <v>6061</v>
      </c>
      <c r="AJ440" t="s">
        <v>6503</v>
      </c>
      <c r="AK440" t="s">
        <v>98</v>
      </c>
      <c r="AL440" t="s">
        <v>168</v>
      </c>
      <c r="AM440" t="s">
        <v>169</v>
      </c>
      <c r="AN440" t="s">
        <v>1311</v>
      </c>
      <c r="AO440" t="s">
        <v>1312</v>
      </c>
      <c r="AP440" t="s">
        <v>1336</v>
      </c>
      <c r="AQ440" t="s">
        <v>1314</v>
      </c>
      <c r="AR440" cm="1">
        <f t="array" ref="AR440">_xlfn._xlws.FILTER(RPD_Revisi[Jmlh],RPD_Revisi[MAK]=Form_Cetak_POK[[#This Row],[MAK]],0)-Form_Cetak_POK[[#This Row],[Jmlh]]</f>
        <v>0</v>
      </c>
    </row>
    <row r="441" spans="1:44" hidden="1" x14ac:dyDescent="0.3">
      <c r="A441" t="s">
        <v>26</v>
      </c>
      <c r="B441" t="s">
        <v>28</v>
      </c>
      <c r="C441" t="s">
        <v>29</v>
      </c>
      <c r="D441" t="s">
        <v>461</v>
      </c>
      <c r="E441" t="s">
        <v>417</v>
      </c>
      <c r="F441" t="s">
        <v>418</v>
      </c>
      <c r="G441" t="s">
        <v>481</v>
      </c>
      <c r="H441" t="s">
        <v>421</v>
      </c>
      <c r="I441" t="s">
        <v>423</v>
      </c>
      <c r="J441" t="s">
        <v>48</v>
      </c>
      <c r="K441" t="s">
        <v>1280</v>
      </c>
      <c r="L441">
        <v>28</v>
      </c>
      <c r="M441">
        <v>1500000</v>
      </c>
      <c r="N441">
        <v>42000000</v>
      </c>
      <c r="O441">
        <v>0</v>
      </c>
      <c r="P441">
        <v>42000000</v>
      </c>
      <c r="R441">
        <v>0</v>
      </c>
      <c r="S441">
        <v>5993699</v>
      </c>
      <c r="T441">
        <v>0</v>
      </c>
      <c r="U441">
        <v>9989499</v>
      </c>
      <c r="V441">
        <v>0</v>
      </c>
      <c r="W441">
        <v>0</v>
      </c>
      <c r="X441">
        <v>4495275</v>
      </c>
      <c r="Y441">
        <v>0</v>
      </c>
      <c r="Z441">
        <v>2996850</v>
      </c>
      <c r="AA441">
        <v>0</v>
      </c>
      <c r="AB441">
        <v>14984249</v>
      </c>
      <c r="AC441">
        <v>3540428</v>
      </c>
      <c r="AD441" t="s">
        <v>5929</v>
      </c>
      <c r="AE441" t="s">
        <v>5960</v>
      </c>
      <c r="AF441" t="s">
        <v>5964</v>
      </c>
      <c r="AG441" t="s">
        <v>5965</v>
      </c>
      <c r="AH441" t="s">
        <v>6648</v>
      </c>
      <c r="AI441" t="s">
        <v>6064</v>
      </c>
      <c r="AJ441" t="s">
        <v>6503</v>
      </c>
      <c r="AK441" t="s">
        <v>98</v>
      </c>
      <c r="AL441" t="s">
        <v>168</v>
      </c>
      <c r="AM441" t="s">
        <v>169</v>
      </c>
      <c r="AN441" t="s">
        <v>1311</v>
      </c>
      <c r="AO441" t="s">
        <v>1312</v>
      </c>
      <c r="AP441" t="s">
        <v>1336</v>
      </c>
      <c r="AQ441" t="s">
        <v>1314</v>
      </c>
      <c r="AR441" cm="1">
        <f t="array" ref="AR441">_xlfn._xlws.FILTER(RPD_Revisi[Jmlh],RPD_Revisi[MAK]=Form_Cetak_POK[[#This Row],[MAK]],0)-Form_Cetak_POK[[#This Row],[Jmlh]]</f>
        <v>0</v>
      </c>
    </row>
    <row r="442" spans="1:44" hidden="1" x14ac:dyDescent="0.3">
      <c r="A442" t="s">
        <v>26</v>
      </c>
      <c r="B442" t="s">
        <v>28</v>
      </c>
      <c r="C442" t="s">
        <v>29</v>
      </c>
      <c r="D442" t="s">
        <v>461</v>
      </c>
      <c r="E442" t="s">
        <v>417</v>
      </c>
      <c r="F442" t="s">
        <v>418</v>
      </c>
      <c r="G442" t="s">
        <v>481</v>
      </c>
      <c r="H442" t="s">
        <v>421</v>
      </c>
      <c r="I442" t="s">
        <v>423</v>
      </c>
      <c r="J442" t="s">
        <v>50</v>
      </c>
      <c r="K442" t="s">
        <v>1281</v>
      </c>
      <c r="L442">
        <v>108</v>
      </c>
      <c r="M442">
        <v>850000</v>
      </c>
      <c r="N442">
        <v>91800000</v>
      </c>
      <c r="O442">
        <v>0</v>
      </c>
      <c r="P442">
        <v>91800000</v>
      </c>
      <c r="R442">
        <v>0</v>
      </c>
      <c r="S442">
        <v>0</v>
      </c>
      <c r="T442">
        <v>0</v>
      </c>
      <c r="U442">
        <v>0</v>
      </c>
      <c r="V442">
        <v>0</v>
      </c>
      <c r="W442">
        <v>0</v>
      </c>
      <c r="X442">
        <v>0</v>
      </c>
      <c r="Y442">
        <v>0</v>
      </c>
      <c r="Z442">
        <v>0</v>
      </c>
      <c r="AA442">
        <v>0</v>
      </c>
      <c r="AB442">
        <v>91800000</v>
      </c>
      <c r="AC442">
        <v>0</v>
      </c>
      <c r="AD442" t="s">
        <v>5929</v>
      </c>
      <c r="AE442" t="s">
        <v>5967</v>
      </c>
      <c r="AF442" t="s">
        <v>5968</v>
      </c>
      <c r="AG442" t="s">
        <v>5969</v>
      </c>
      <c r="AH442" t="s">
        <v>6649</v>
      </c>
      <c r="AI442" t="s">
        <v>6061</v>
      </c>
      <c r="AJ442" t="s">
        <v>6503</v>
      </c>
      <c r="AK442" t="s">
        <v>98</v>
      </c>
      <c r="AL442" t="s">
        <v>168</v>
      </c>
      <c r="AM442" t="s">
        <v>169</v>
      </c>
      <c r="AN442" t="s">
        <v>1311</v>
      </c>
      <c r="AO442" t="s">
        <v>1312</v>
      </c>
      <c r="AP442" t="s">
        <v>1336</v>
      </c>
      <c r="AQ442" t="s">
        <v>1314</v>
      </c>
      <c r="AR442" cm="1">
        <f t="array" ref="AR442">_xlfn._xlws.FILTER(RPD_Revisi[Jmlh],RPD_Revisi[MAK]=Form_Cetak_POK[[#This Row],[MAK]],0)-Form_Cetak_POK[[#This Row],[Jmlh]]</f>
        <v>0</v>
      </c>
    </row>
    <row r="443" spans="1:44" hidden="1" x14ac:dyDescent="0.3">
      <c r="A443" t="s">
        <v>26</v>
      </c>
      <c r="B443" t="s">
        <v>28</v>
      </c>
      <c r="C443" t="s">
        <v>29</v>
      </c>
      <c r="D443" t="s">
        <v>461</v>
      </c>
      <c r="E443" t="s">
        <v>417</v>
      </c>
      <c r="F443" t="s">
        <v>418</v>
      </c>
      <c r="G443" t="s">
        <v>481</v>
      </c>
      <c r="H443" t="s">
        <v>421</v>
      </c>
      <c r="I443" t="s">
        <v>423</v>
      </c>
      <c r="J443" t="s">
        <v>50</v>
      </c>
      <c r="K443" t="s">
        <v>1282</v>
      </c>
      <c r="L443">
        <v>54</v>
      </c>
      <c r="M443">
        <v>450000</v>
      </c>
      <c r="N443">
        <v>24300000</v>
      </c>
      <c r="O443">
        <v>0</v>
      </c>
      <c r="P443">
        <v>24300000</v>
      </c>
      <c r="R443">
        <v>0</v>
      </c>
      <c r="S443">
        <v>0</v>
      </c>
      <c r="T443">
        <v>0</v>
      </c>
      <c r="U443">
        <v>0</v>
      </c>
      <c r="V443">
        <v>0</v>
      </c>
      <c r="W443">
        <v>0</v>
      </c>
      <c r="X443">
        <v>0</v>
      </c>
      <c r="Y443">
        <v>0</v>
      </c>
      <c r="Z443">
        <v>0</v>
      </c>
      <c r="AA443">
        <v>0</v>
      </c>
      <c r="AB443">
        <v>24300000</v>
      </c>
      <c r="AC443">
        <v>0</v>
      </c>
      <c r="AD443" t="s">
        <v>5929</v>
      </c>
      <c r="AE443" t="s">
        <v>5967</v>
      </c>
      <c r="AF443" t="s">
        <v>5971</v>
      </c>
      <c r="AG443" t="s">
        <v>5972</v>
      </c>
      <c r="AH443" t="s">
        <v>6650</v>
      </c>
      <c r="AI443" t="s">
        <v>6064</v>
      </c>
      <c r="AJ443" t="s">
        <v>6503</v>
      </c>
      <c r="AK443" t="s">
        <v>98</v>
      </c>
      <c r="AL443" t="s">
        <v>168</v>
      </c>
      <c r="AM443" t="s">
        <v>169</v>
      </c>
      <c r="AN443" t="s">
        <v>1311</v>
      </c>
      <c r="AO443" t="s">
        <v>1312</v>
      </c>
      <c r="AP443" t="s">
        <v>1336</v>
      </c>
      <c r="AQ443" t="s">
        <v>1314</v>
      </c>
      <c r="AR443" cm="1">
        <f t="array" ref="AR443">_xlfn._xlws.FILTER(RPD_Revisi[Jmlh],RPD_Revisi[MAK]=Form_Cetak_POK[[#This Row],[MAK]],0)-Form_Cetak_POK[[#This Row],[Jmlh]]</f>
        <v>0</v>
      </c>
    </row>
    <row r="444" spans="1:44" hidden="1" x14ac:dyDescent="0.3">
      <c r="A444" t="s">
        <v>26</v>
      </c>
      <c r="B444" t="s">
        <v>28</v>
      </c>
      <c r="C444" t="s">
        <v>29</v>
      </c>
      <c r="D444" t="s">
        <v>461</v>
      </c>
      <c r="E444" t="s">
        <v>417</v>
      </c>
      <c r="F444" t="s">
        <v>418</v>
      </c>
      <c r="G444" t="s">
        <v>481</v>
      </c>
      <c r="H444" t="s">
        <v>421</v>
      </c>
      <c r="I444" t="s">
        <v>423</v>
      </c>
      <c r="J444" t="s">
        <v>50</v>
      </c>
      <c r="K444" t="s">
        <v>1283</v>
      </c>
      <c r="L444">
        <v>54</v>
      </c>
      <c r="M444">
        <v>1650000</v>
      </c>
      <c r="N444">
        <v>89100000</v>
      </c>
      <c r="O444">
        <v>0</v>
      </c>
      <c r="P444">
        <v>89100000</v>
      </c>
      <c r="R444">
        <v>0</v>
      </c>
      <c r="S444">
        <v>0</v>
      </c>
      <c r="T444">
        <v>0</v>
      </c>
      <c r="U444">
        <v>0</v>
      </c>
      <c r="V444">
        <v>0</v>
      </c>
      <c r="W444">
        <v>0</v>
      </c>
      <c r="X444">
        <v>0</v>
      </c>
      <c r="Y444">
        <v>0</v>
      </c>
      <c r="Z444">
        <v>0</v>
      </c>
      <c r="AA444">
        <v>0</v>
      </c>
      <c r="AB444">
        <v>89100000</v>
      </c>
      <c r="AC444">
        <v>0</v>
      </c>
      <c r="AD444" t="s">
        <v>5929</v>
      </c>
      <c r="AE444" t="s">
        <v>5967</v>
      </c>
      <c r="AF444" t="s">
        <v>5974</v>
      </c>
      <c r="AG444" t="s">
        <v>5975</v>
      </c>
      <c r="AH444" t="s">
        <v>6651</v>
      </c>
      <c r="AI444" t="s">
        <v>6075</v>
      </c>
      <c r="AJ444" t="s">
        <v>6503</v>
      </c>
      <c r="AK444" t="s">
        <v>98</v>
      </c>
      <c r="AL444" t="s">
        <v>168</v>
      </c>
      <c r="AM444" t="s">
        <v>169</v>
      </c>
      <c r="AN444" t="s">
        <v>1311</v>
      </c>
      <c r="AO444" t="s">
        <v>1312</v>
      </c>
      <c r="AP444" t="s">
        <v>1336</v>
      </c>
      <c r="AQ444" t="s">
        <v>1314</v>
      </c>
      <c r="AR444" cm="1">
        <f t="array" ref="AR444">_xlfn._xlws.FILTER(RPD_Revisi[Jmlh],RPD_Revisi[MAK]=Form_Cetak_POK[[#This Row],[MAK]],0)-Form_Cetak_POK[[#This Row],[Jmlh]]</f>
        <v>0</v>
      </c>
    </row>
    <row r="445" spans="1:44" hidden="1" x14ac:dyDescent="0.3">
      <c r="A445" t="s">
        <v>26</v>
      </c>
      <c r="B445" t="s">
        <v>28</v>
      </c>
      <c r="C445" t="s">
        <v>29</v>
      </c>
      <c r="D445" t="s">
        <v>461</v>
      </c>
      <c r="E445" t="s">
        <v>417</v>
      </c>
      <c r="F445" t="s">
        <v>418</v>
      </c>
      <c r="G445" t="s">
        <v>481</v>
      </c>
      <c r="H445" t="s">
        <v>421</v>
      </c>
      <c r="I445" t="s">
        <v>424</v>
      </c>
      <c r="J445" t="s">
        <v>84</v>
      </c>
      <c r="K445" t="s">
        <v>1284</v>
      </c>
      <c r="L445">
        <v>2</v>
      </c>
      <c r="M445">
        <v>10000000</v>
      </c>
      <c r="N445">
        <v>20000000</v>
      </c>
      <c r="O445">
        <v>0</v>
      </c>
      <c r="P445">
        <v>20000000</v>
      </c>
      <c r="R445">
        <v>0</v>
      </c>
      <c r="S445">
        <v>2854143</v>
      </c>
      <c r="T445">
        <v>0</v>
      </c>
      <c r="U445">
        <v>4756904</v>
      </c>
      <c r="V445">
        <v>0</v>
      </c>
      <c r="W445">
        <v>0</v>
      </c>
      <c r="X445">
        <v>2140607</v>
      </c>
      <c r="Y445">
        <v>0</v>
      </c>
      <c r="Z445">
        <v>1427071</v>
      </c>
      <c r="AA445">
        <v>0</v>
      </c>
      <c r="AB445">
        <v>7135357</v>
      </c>
      <c r="AC445">
        <v>1685918</v>
      </c>
      <c r="AD445" t="s">
        <v>5977</v>
      </c>
      <c r="AE445" t="s">
        <v>5988</v>
      </c>
      <c r="AF445" t="s">
        <v>5989</v>
      </c>
      <c r="AG445" t="s">
        <v>5990</v>
      </c>
      <c r="AH445" t="s">
        <v>6652</v>
      </c>
      <c r="AI445" t="s">
        <v>6061</v>
      </c>
      <c r="AJ445" t="s">
        <v>6506</v>
      </c>
      <c r="AK445" t="s">
        <v>98</v>
      </c>
      <c r="AL445" t="s">
        <v>168</v>
      </c>
      <c r="AM445" t="s">
        <v>169</v>
      </c>
      <c r="AN445" t="s">
        <v>1311</v>
      </c>
      <c r="AO445" t="s">
        <v>1312</v>
      </c>
      <c r="AP445" t="s">
        <v>1485</v>
      </c>
      <c r="AQ445" t="s">
        <v>1314</v>
      </c>
      <c r="AR445" cm="1">
        <f t="array" ref="AR445">_xlfn._xlws.FILTER(RPD_Revisi[Jmlh],RPD_Revisi[MAK]=Form_Cetak_POK[[#This Row],[MAK]],0)-Form_Cetak_POK[[#This Row],[Jmlh]]</f>
        <v>0</v>
      </c>
    </row>
    <row r="446" spans="1:44" hidden="1" x14ac:dyDescent="0.3">
      <c r="A446" t="s">
        <v>26</v>
      </c>
      <c r="B446" t="s">
        <v>28</v>
      </c>
      <c r="C446" t="s">
        <v>29</v>
      </c>
      <c r="D446" t="s">
        <v>461</v>
      </c>
      <c r="E446" t="s">
        <v>417</v>
      </c>
      <c r="F446" t="s">
        <v>418</v>
      </c>
      <c r="G446" t="s">
        <v>481</v>
      </c>
      <c r="H446" t="s">
        <v>421</v>
      </c>
      <c r="I446" t="s">
        <v>424</v>
      </c>
      <c r="J446" t="s">
        <v>163</v>
      </c>
      <c r="K446" t="s">
        <v>1285</v>
      </c>
      <c r="L446">
        <v>3</v>
      </c>
      <c r="M446">
        <v>47347000</v>
      </c>
      <c r="N446">
        <v>142041000</v>
      </c>
      <c r="O446">
        <v>0</v>
      </c>
      <c r="P446">
        <v>142041000</v>
      </c>
      <c r="R446">
        <v>0</v>
      </c>
      <c r="S446">
        <v>20270262</v>
      </c>
      <c r="T446">
        <v>0</v>
      </c>
      <c r="U446">
        <v>33783771</v>
      </c>
      <c r="V446">
        <v>0</v>
      </c>
      <c r="W446">
        <v>0</v>
      </c>
      <c r="X446">
        <v>15202698</v>
      </c>
      <c r="Y446">
        <v>0</v>
      </c>
      <c r="Z446">
        <v>10135130</v>
      </c>
      <c r="AA446">
        <v>0</v>
      </c>
      <c r="AB446">
        <v>50675657</v>
      </c>
      <c r="AC446">
        <v>11973482</v>
      </c>
      <c r="AD446" t="s">
        <v>5977</v>
      </c>
      <c r="AE446" t="s">
        <v>5992</v>
      </c>
      <c r="AF446" t="s">
        <v>5993</v>
      </c>
      <c r="AG446" t="s">
        <v>5994</v>
      </c>
      <c r="AH446" t="s">
        <v>6653</v>
      </c>
      <c r="AI446" t="s">
        <v>6061</v>
      </c>
      <c r="AJ446" t="s">
        <v>6506</v>
      </c>
      <c r="AK446" t="s">
        <v>98</v>
      </c>
      <c r="AL446" t="s">
        <v>168</v>
      </c>
      <c r="AM446" t="s">
        <v>169</v>
      </c>
      <c r="AN446" t="s">
        <v>1311</v>
      </c>
      <c r="AO446" t="s">
        <v>1312</v>
      </c>
      <c r="AP446" t="s">
        <v>1336</v>
      </c>
      <c r="AQ446" t="s">
        <v>1314</v>
      </c>
      <c r="AR446" cm="1">
        <f t="array" ref="AR446">_xlfn._xlws.FILTER(RPD_Revisi[Jmlh],RPD_Revisi[MAK]=Form_Cetak_POK[[#This Row],[MAK]],0)-Form_Cetak_POK[[#This Row],[Jmlh]]</f>
        <v>0</v>
      </c>
    </row>
    <row r="447" spans="1:44" hidden="1" x14ac:dyDescent="0.3">
      <c r="A447" t="s">
        <v>26</v>
      </c>
      <c r="B447" t="s">
        <v>28</v>
      </c>
      <c r="C447" t="s">
        <v>29</v>
      </c>
      <c r="D447" t="s">
        <v>461</v>
      </c>
      <c r="E447" t="s">
        <v>417</v>
      </c>
      <c r="F447" t="s">
        <v>418</v>
      </c>
      <c r="G447" t="s">
        <v>481</v>
      </c>
      <c r="H447" t="s">
        <v>425</v>
      </c>
      <c r="I447" t="s">
        <v>426</v>
      </c>
      <c r="J447" t="s">
        <v>48</v>
      </c>
      <c r="K447" t="s">
        <v>1286</v>
      </c>
      <c r="L447">
        <v>10</v>
      </c>
      <c r="M447">
        <v>5217000</v>
      </c>
      <c r="N447">
        <v>52170000</v>
      </c>
      <c r="O447">
        <v>0</v>
      </c>
      <c r="P447">
        <v>52170000</v>
      </c>
      <c r="R447">
        <v>0</v>
      </c>
      <c r="S447">
        <v>5207272</v>
      </c>
      <c r="T447">
        <v>5207272</v>
      </c>
      <c r="U447">
        <v>5207272</v>
      </c>
      <c r="V447">
        <v>5207272</v>
      </c>
      <c r="W447">
        <v>5207272</v>
      </c>
      <c r="X447">
        <v>5207272</v>
      </c>
      <c r="Y447">
        <v>5207272</v>
      </c>
      <c r="Z447">
        <v>5207272</v>
      </c>
      <c r="AA447">
        <v>5207272</v>
      </c>
      <c r="AB447">
        <v>5304552</v>
      </c>
      <c r="AC447">
        <v>0</v>
      </c>
      <c r="AD447" t="s">
        <v>5996</v>
      </c>
      <c r="AE447" t="s">
        <v>6010</v>
      </c>
      <c r="AF447" t="s">
        <v>6011</v>
      </c>
      <c r="AG447" t="s">
        <v>6012</v>
      </c>
      <c r="AH447" t="s">
        <v>6654</v>
      </c>
      <c r="AI447" t="s">
        <v>6061</v>
      </c>
      <c r="AJ447" t="s">
        <v>6508</v>
      </c>
      <c r="AK447" t="s">
        <v>98</v>
      </c>
      <c r="AL447" t="s">
        <v>168</v>
      </c>
      <c r="AM447" t="s">
        <v>169</v>
      </c>
      <c r="AN447" t="s">
        <v>1311</v>
      </c>
      <c r="AO447" t="s">
        <v>1312</v>
      </c>
      <c r="AP447" t="s">
        <v>1336</v>
      </c>
      <c r="AQ447" t="s">
        <v>1314</v>
      </c>
      <c r="AR447" cm="1">
        <f t="array" ref="AR447">_xlfn._xlws.FILTER(RPD_Revisi[Jmlh],RPD_Revisi[MAK]=Form_Cetak_POK[[#This Row],[MAK]],0)-Form_Cetak_POK[[#This Row],[Jmlh]]</f>
        <v>0</v>
      </c>
    </row>
    <row r="448" spans="1:44" hidden="1" x14ac:dyDescent="0.3">
      <c r="A448" t="s">
        <v>26</v>
      </c>
      <c r="B448" t="s">
        <v>28</v>
      </c>
      <c r="C448" t="s">
        <v>29</v>
      </c>
      <c r="D448" t="s">
        <v>460</v>
      </c>
      <c r="E448" t="s">
        <v>93</v>
      </c>
      <c r="F448" t="s">
        <v>94</v>
      </c>
      <c r="G448" t="s">
        <v>464</v>
      </c>
      <c r="H448" t="s">
        <v>96</v>
      </c>
      <c r="I448" t="s">
        <v>97</v>
      </c>
      <c r="J448" t="s">
        <v>43</v>
      </c>
      <c r="K448" t="s">
        <v>582</v>
      </c>
      <c r="L448">
        <v>503</v>
      </c>
      <c r="M448">
        <v>75000</v>
      </c>
      <c r="N448">
        <v>37725000</v>
      </c>
      <c r="O448">
        <v>0</v>
      </c>
      <c r="P448">
        <v>37725000</v>
      </c>
      <c r="R448">
        <v>0</v>
      </c>
      <c r="S448">
        <v>2512406</v>
      </c>
      <c r="T448">
        <v>2512406</v>
      </c>
      <c r="U448">
        <v>2512406</v>
      </c>
      <c r="V448">
        <v>2512406</v>
      </c>
      <c r="W448">
        <v>2512406</v>
      </c>
      <c r="X448">
        <v>2512406</v>
      </c>
      <c r="Y448">
        <v>2512406</v>
      </c>
      <c r="Z448">
        <v>2512406</v>
      </c>
      <c r="AA448">
        <v>2512406</v>
      </c>
      <c r="AB448">
        <v>2532670</v>
      </c>
      <c r="AC448">
        <v>12580676</v>
      </c>
      <c r="AD448" t="s">
        <v>1830</v>
      </c>
      <c r="AE448" t="s">
        <v>1831</v>
      </c>
      <c r="AF448" t="s">
        <v>1832</v>
      </c>
      <c r="AG448" t="s">
        <v>1833</v>
      </c>
      <c r="AH448" t="s">
        <v>6655</v>
      </c>
      <c r="AI448" t="s">
        <v>6061</v>
      </c>
      <c r="AJ448" t="s">
        <v>6413</v>
      </c>
      <c r="AK448" t="s">
        <v>98</v>
      </c>
      <c r="AL448" t="s">
        <v>99</v>
      </c>
      <c r="AM448" t="s">
        <v>100</v>
      </c>
      <c r="AN448" t="s">
        <v>1311</v>
      </c>
      <c r="AO448" t="s">
        <v>1312</v>
      </c>
      <c r="AP448" t="s">
        <v>1313</v>
      </c>
      <c r="AQ448" t="s">
        <v>1314</v>
      </c>
      <c r="AR448" cm="1">
        <f t="array" ref="AR448">_xlfn._xlws.FILTER(RPD_Revisi[Jmlh],RPD_Revisi[MAK]=Form_Cetak_POK[[#This Row],[MAK]],0)-Form_Cetak_POK[[#This Row],[Jmlh]]</f>
        <v>0</v>
      </c>
    </row>
    <row r="449" spans="1:44" hidden="1" x14ac:dyDescent="0.3">
      <c r="A449" t="s">
        <v>26</v>
      </c>
      <c r="B449" t="s">
        <v>28</v>
      </c>
      <c r="C449" t="s">
        <v>29</v>
      </c>
      <c r="D449" t="s">
        <v>460</v>
      </c>
      <c r="E449" t="s">
        <v>93</v>
      </c>
      <c r="F449" t="s">
        <v>94</v>
      </c>
      <c r="G449" t="s">
        <v>464</v>
      </c>
      <c r="H449" t="s">
        <v>96</v>
      </c>
      <c r="I449" t="s">
        <v>97</v>
      </c>
      <c r="J449" t="s">
        <v>43</v>
      </c>
      <c r="K449" t="s">
        <v>572</v>
      </c>
      <c r="L449">
        <v>3</v>
      </c>
      <c r="M449">
        <v>1500000</v>
      </c>
      <c r="N449">
        <v>4500000</v>
      </c>
      <c r="O449">
        <v>0</v>
      </c>
      <c r="P449">
        <v>4500000</v>
      </c>
      <c r="R449">
        <v>0</v>
      </c>
      <c r="S449">
        <v>199794</v>
      </c>
      <c r="T449">
        <v>199794</v>
      </c>
      <c r="U449">
        <v>199794</v>
      </c>
      <c r="V449">
        <v>199794</v>
      </c>
      <c r="W449">
        <v>199794</v>
      </c>
      <c r="X449">
        <v>199794</v>
      </c>
      <c r="Y449">
        <v>199794</v>
      </c>
      <c r="Z449">
        <v>199794</v>
      </c>
      <c r="AA449">
        <v>199794</v>
      </c>
      <c r="AB449">
        <v>201405</v>
      </c>
      <c r="AC449">
        <v>2500449</v>
      </c>
      <c r="AD449" t="s">
        <v>1830</v>
      </c>
      <c r="AE449" t="s">
        <v>1831</v>
      </c>
      <c r="AF449" t="s">
        <v>1838</v>
      </c>
      <c r="AG449" t="s">
        <v>1839</v>
      </c>
      <c r="AH449" t="s">
        <v>6656</v>
      </c>
      <c r="AI449" t="s">
        <v>6075</v>
      </c>
      <c r="AJ449" t="s">
        <v>6413</v>
      </c>
      <c r="AK449" t="s">
        <v>98</v>
      </c>
      <c r="AL449" t="s">
        <v>99</v>
      </c>
      <c r="AM449" t="s">
        <v>100</v>
      </c>
      <c r="AN449" t="s">
        <v>1311</v>
      </c>
      <c r="AO449" t="s">
        <v>1312</v>
      </c>
      <c r="AP449" t="s">
        <v>1313</v>
      </c>
      <c r="AQ449" t="s">
        <v>1314</v>
      </c>
      <c r="AR449" cm="1">
        <f t="array" ref="AR449">_xlfn._xlws.FILTER(RPD_Revisi[Jmlh],RPD_Revisi[MAK]=Form_Cetak_POK[[#This Row],[MAK]],0)-Form_Cetak_POK[[#This Row],[Jmlh]]</f>
        <v>0</v>
      </c>
    </row>
    <row r="450" spans="1:44" hidden="1" x14ac:dyDescent="0.3">
      <c r="A450" t="s">
        <v>26</v>
      </c>
      <c r="B450" t="s">
        <v>28</v>
      </c>
      <c r="C450" t="s">
        <v>29</v>
      </c>
      <c r="D450" t="s">
        <v>460</v>
      </c>
      <c r="E450" t="s">
        <v>93</v>
      </c>
      <c r="F450" t="s">
        <v>94</v>
      </c>
      <c r="G450" t="s">
        <v>464</v>
      </c>
      <c r="H450" t="s">
        <v>96</v>
      </c>
      <c r="I450" t="s">
        <v>101</v>
      </c>
      <c r="J450" t="s">
        <v>43</v>
      </c>
      <c r="K450" t="s">
        <v>582</v>
      </c>
      <c r="L450">
        <v>140</v>
      </c>
      <c r="M450">
        <v>75000</v>
      </c>
      <c r="N450">
        <v>10500000</v>
      </c>
      <c r="O450">
        <v>0</v>
      </c>
      <c r="P450">
        <v>10500000</v>
      </c>
      <c r="R450">
        <v>0</v>
      </c>
      <c r="S450">
        <v>699278</v>
      </c>
      <c r="T450">
        <v>699278</v>
      </c>
      <c r="U450">
        <v>699278</v>
      </c>
      <c r="V450">
        <v>699278</v>
      </c>
      <c r="W450">
        <v>699278</v>
      </c>
      <c r="X450">
        <v>699278</v>
      </c>
      <c r="Y450">
        <v>699278</v>
      </c>
      <c r="Z450">
        <v>699278</v>
      </c>
      <c r="AA450">
        <v>699278</v>
      </c>
      <c r="AB450">
        <v>704918</v>
      </c>
      <c r="AC450">
        <v>3501580</v>
      </c>
      <c r="AD450" t="s">
        <v>1852</v>
      </c>
      <c r="AE450" t="s">
        <v>1853</v>
      </c>
      <c r="AF450" t="s">
        <v>1854</v>
      </c>
      <c r="AG450" t="s">
        <v>1855</v>
      </c>
      <c r="AH450" t="s">
        <v>6657</v>
      </c>
      <c r="AI450" t="s">
        <v>6061</v>
      </c>
      <c r="AJ450" t="s">
        <v>6417</v>
      </c>
      <c r="AK450" t="s">
        <v>98</v>
      </c>
      <c r="AL450" t="s">
        <v>99</v>
      </c>
      <c r="AM450" t="s">
        <v>100</v>
      </c>
      <c r="AN450" t="s">
        <v>1311</v>
      </c>
      <c r="AO450" t="s">
        <v>1312</v>
      </c>
      <c r="AP450" t="s">
        <v>1313</v>
      </c>
      <c r="AQ450" t="s">
        <v>1314</v>
      </c>
      <c r="AR450" cm="1">
        <f t="array" ref="AR450">_xlfn._xlws.FILTER(RPD_Revisi[Jmlh],RPD_Revisi[MAK]=Form_Cetak_POK[[#This Row],[MAK]],0)-Form_Cetak_POK[[#This Row],[Jmlh]]</f>
        <v>0</v>
      </c>
    </row>
    <row r="451" spans="1:44" hidden="1" x14ac:dyDescent="0.3">
      <c r="A451" t="s">
        <v>26</v>
      </c>
      <c r="B451" t="s">
        <v>28</v>
      </c>
      <c r="C451" t="s">
        <v>29</v>
      </c>
      <c r="D451" t="s">
        <v>460</v>
      </c>
      <c r="E451" t="s">
        <v>93</v>
      </c>
      <c r="F451" t="s">
        <v>94</v>
      </c>
      <c r="G451" t="s">
        <v>464</v>
      </c>
      <c r="H451" t="s">
        <v>96</v>
      </c>
      <c r="I451" t="s">
        <v>101</v>
      </c>
      <c r="J451" t="s">
        <v>43</v>
      </c>
      <c r="K451" t="s">
        <v>572</v>
      </c>
      <c r="L451">
        <v>2</v>
      </c>
      <c r="M451">
        <v>1500000</v>
      </c>
      <c r="N451">
        <v>3000000</v>
      </c>
      <c r="O451">
        <v>0</v>
      </c>
      <c r="P451">
        <v>3000000</v>
      </c>
      <c r="R451">
        <v>0</v>
      </c>
      <c r="S451">
        <v>199794</v>
      </c>
      <c r="T451">
        <v>199794</v>
      </c>
      <c r="U451">
        <v>199794</v>
      </c>
      <c r="V451">
        <v>199794</v>
      </c>
      <c r="W451">
        <v>199794</v>
      </c>
      <c r="X451">
        <v>199794</v>
      </c>
      <c r="Y451">
        <v>199794</v>
      </c>
      <c r="Z451">
        <v>199794</v>
      </c>
      <c r="AA451">
        <v>199794</v>
      </c>
      <c r="AB451">
        <v>201405</v>
      </c>
      <c r="AC451">
        <v>1000449</v>
      </c>
      <c r="AD451" t="s">
        <v>1852</v>
      </c>
      <c r="AE451" t="s">
        <v>1853</v>
      </c>
      <c r="AF451" t="s">
        <v>1860</v>
      </c>
      <c r="AG451" t="s">
        <v>1861</v>
      </c>
      <c r="AH451" t="s">
        <v>6658</v>
      </c>
      <c r="AI451" t="s">
        <v>6075</v>
      </c>
      <c r="AJ451" t="s">
        <v>6417</v>
      </c>
      <c r="AK451" t="s">
        <v>98</v>
      </c>
      <c r="AL451" t="s">
        <v>99</v>
      </c>
      <c r="AM451" t="s">
        <v>100</v>
      </c>
      <c r="AN451" t="s">
        <v>1311</v>
      </c>
      <c r="AO451" t="s">
        <v>1312</v>
      </c>
      <c r="AP451" t="s">
        <v>1313</v>
      </c>
      <c r="AQ451" t="s">
        <v>1314</v>
      </c>
      <c r="AR451" cm="1">
        <f t="array" ref="AR451">_xlfn._xlws.FILTER(RPD_Revisi[Jmlh],RPD_Revisi[MAK]=Form_Cetak_POK[[#This Row],[MAK]],0)-Form_Cetak_POK[[#This Row],[Jmlh]]</f>
        <v>0</v>
      </c>
    </row>
    <row r="452" spans="1:44" hidden="1" x14ac:dyDescent="0.3">
      <c r="A452" t="s">
        <v>26</v>
      </c>
      <c r="B452" t="s">
        <v>28</v>
      </c>
      <c r="C452" t="s">
        <v>29</v>
      </c>
      <c r="D452" t="s">
        <v>460</v>
      </c>
      <c r="E452" t="s">
        <v>93</v>
      </c>
      <c r="F452" t="s">
        <v>94</v>
      </c>
      <c r="G452" t="s">
        <v>464</v>
      </c>
      <c r="H452" t="s">
        <v>102</v>
      </c>
      <c r="I452" t="s">
        <v>103</v>
      </c>
      <c r="J452" t="s">
        <v>43</v>
      </c>
      <c r="K452" t="s">
        <v>582</v>
      </c>
      <c r="L452">
        <v>100</v>
      </c>
      <c r="M452">
        <v>75000</v>
      </c>
      <c r="N452">
        <v>7500000</v>
      </c>
      <c r="O452">
        <v>0</v>
      </c>
      <c r="P452">
        <v>7500000</v>
      </c>
      <c r="R452">
        <v>0</v>
      </c>
      <c r="S452">
        <v>505487</v>
      </c>
      <c r="T452">
        <v>506114</v>
      </c>
      <c r="U452">
        <v>506114</v>
      </c>
      <c r="V452">
        <v>506114</v>
      </c>
      <c r="W452">
        <v>506114</v>
      </c>
      <c r="X452">
        <v>506114</v>
      </c>
      <c r="Y452">
        <v>506114</v>
      </c>
      <c r="Z452">
        <v>506114</v>
      </c>
      <c r="AA452">
        <v>506114</v>
      </c>
      <c r="AB452">
        <v>511383</v>
      </c>
      <c r="AC452">
        <v>2434218</v>
      </c>
      <c r="AD452" t="s">
        <v>1874</v>
      </c>
      <c r="AE452" t="s">
        <v>1875</v>
      </c>
      <c r="AF452" t="s">
        <v>1876</v>
      </c>
      <c r="AG452" t="s">
        <v>1877</v>
      </c>
      <c r="AH452" t="s">
        <v>6659</v>
      </c>
      <c r="AI452" t="s">
        <v>6061</v>
      </c>
      <c r="AJ452" t="s">
        <v>6421</v>
      </c>
      <c r="AK452" t="s">
        <v>98</v>
      </c>
      <c r="AL452" t="s">
        <v>99</v>
      </c>
      <c r="AM452" t="s">
        <v>104</v>
      </c>
      <c r="AN452" t="s">
        <v>1311</v>
      </c>
      <c r="AO452" t="s">
        <v>1312</v>
      </c>
      <c r="AP452" t="s">
        <v>1313</v>
      </c>
      <c r="AQ452" t="s">
        <v>1314</v>
      </c>
      <c r="AR452" cm="1">
        <f t="array" ref="AR452">_xlfn._xlws.FILTER(RPD_Revisi[Jmlh],RPD_Revisi[MAK]=Form_Cetak_POK[[#This Row],[MAK]],0)-Form_Cetak_POK[[#This Row],[Jmlh]]</f>
        <v>0</v>
      </c>
    </row>
    <row r="453" spans="1:44" hidden="1" x14ac:dyDescent="0.3">
      <c r="A453" t="s">
        <v>26</v>
      </c>
      <c r="B453" t="s">
        <v>28</v>
      </c>
      <c r="C453" t="s">
        <v>29</v>
      </c>
      <c r="D453" t="s">
        <v>460</v>
      </c>
      <c r="E453" t="s">
        <v>93</v>
      </c>
      <c r="F453" t="s">
        <v>94</v>
      </c>
      <c r="G453" t="s">
        <v>464</v>
      </c>
      <c r="H453" t="s">
        <v>102</v>
      </c>
      <c r="I453" t="s">
        <v>103</v>
      </c>
      <c r="J453" t="s">
        <v>43</v>
      </c>
      <c r="K453" t="s">
        <v>507</v>
      </c>
      <c r="L453">
        <v>1</v>
      </c>
      <c r="M453">
        <v>1500000</v>
      </c>
      <c r="N453">
        <v>1500000</v>
      </c>
      <c r="O453">
        <v>0</v>
      </c>
      <c r="P453">
        <v>1500000</v>
      </c>
      <c r="R453">
        <v>0</v>
      </c>
      <c r="S453">
        <v>101097</v>
      </c>
      <c r="T453">
        <v>101223</v>
      </c>
      <c r="U453">
        <v>101223</v>
      </c>
      <c r="V453">
        <v>101223</v>
      </c>
      <c r="W453">
        <v>101223</v>
      </c>
      <c r="X453">
        <v>101223</v>
      </c>
      <c r="Y453">
        <v>101223</v>
      </c>
      <c r="Z453">
        <v>101223</v>
      </c>
      <c r="AA453">
        <v>101223</v>
      </c>
      <c r="AB453">
        <v>102277</v>
      </c>
      <c r="AC453">
        <v>486842</v>
      </c>
      <c r="AD453" t="s">
        <v>1874</v>
      </c>
      <c r="AE453" t="s">
        <v>1875</v>
      </c>
      <c r="AF453" t="s">
        <v>1879</v>
      </c>
      <c r="AG453" t="s">
        <v>1880</v>
      </c>
      <c r="AH453" t="s">
        <v>6660</v>
      </c>
      <c r="AI453" t="s">
        <v>6064</v>
      </c>
      <c r="AJ453" t="s">
        <v>6421</v>
      </c>
      <c r="AK453" t="s">
        <v>98</v>
      </c>
      <c r="AL453" t="s">
        <v>99</v>
      </c>
      <c r="AM453" t="s">
        <v>104</v>
      </c>
      <c r="AN453" t="s">
        <v>1311</v>
      </c>
      <c r="AO453" t="s">
        <v>1312</v>
      </c>
      <c r="AP453" t="s">
        <v>1313</v>
      </c>
      <c r="AQ453" t="s">
        <v>1314</v>
      </c>
      <c r="AR453" cm="1">
        <f t="array" ref="AR453">_xlfn._xlws.FILTER(RPD_Revisi[Jmlh],RPD_Revisi[MAK]=Form_Cetak_POK[[#This Row],[MAK]],0)-Form_Cetak_POK[[#This Row],[Jmlh]]</f>
        <v>0</v>
      </c>
    </row>
    <row r="454" spans="1:44" hidden="1" x14ac:dyDescent="0.3">
      <c r="A454" t="s">
        <v>26</v>
      </c>
      <c r="B454" t="s">
        <v>28</v>
      </c>
      <c r="C454" t="s">
        <v>29</v>
      </c>
      <c r="D454" t="s">
        <v>460</v>
      </c>
      <c r="E454" t="s">
        <v>93</v>
      </c>
      <c r="F454" t="s">
        <v>94</v>
      </c>
      <c r="G454" t="s">
        <v>464</v>
      </c>
      <c r="H454" t="s">
        <v>102</v>
      </c>
      <c r="I454" t="s">
        <v>103</v>
      </c>
      <c r="J454" t="s">
        <v>43</v>
      </c>
      <c r="K454" t="s">
        <v>588</v>
      </c>
      <c r="L454">
        <v>3</v>
      </c>
      <c r="M454">
        <v>350000</v>
      </c>
      <c r="N454">
        <v>1050000</v>
      </c>
      <c r="O454">
        <v>0</v>
      </c>
      <c r="P454">
        <v>1050000</v>
      </c>
      <c r="R454">
        <v>0</v>
      </c>
      <c r="S454">
        <v>70768</v>
      </c>
      <c r="T454">
        <v>70856</v>
      </c>
      <c r="U454">
        <v>70856</v>
      </c>
      <c r="V454">
        <v>70856</v>
      </c>
      <c r="W454">
        <v>70856</v>
      </c>
      <c r="X454">
        <v>70856</v>
      </c>
      <c r="Y454">
        <v>70856</v>
      </c>
      <c r="Z454">
        <v>70856</v>
      </c>
      <c r="AA454">
        <v>70856</v>
      </c>
      <c r="AB454">
        <v>71594</v>
      </c>
      <c r="AC454">
        <v>340790</v>
      </c>
      <c r="AD454" t="s">
        <v>1874</v>
      </c>
      <c r="AE454" t="s">
        <v>1875</v>
      </c>
      <c r="AF454" t="s">
        <v>1885</v>
      </c>
      <c r="AG454" t="s">
        <v>1886</v>
      </c>
      <c r="AH454" t="s">
        <v>6661</v>
      </c>
      <c r="AI454" t="s">
        <v>6085</v>
      </c>
      <c r="AJ454" t="s">
        <v>6421</v>
      </c>
      <c r="AK454" t="s">
        <v>98</v>
      </c>
      <c r="AL454" t="s">
        <v>99</v>
      </c>
      <c r="AM454" t="s">
        <v>104</v>
      </c>
      <c r="AN454" t="s">
        <v>1311</v>
      </c>
      <c r="AO454" t="s">
        <v>1312</v>
      </c>
      <c r="AP454" t="s">
        <v>1313</v>
      </c>
      <c r="AQ454" t="s">
        <v>1314</v>
      </c>
      <c r="AR454" cm="1">
        <f t="array" ref="AR454">_xlfn._xlws.FILTER(RPD_Revisi[Jmlh],RPD_Revisi[MAK]=Form_Cetak_POK[[#This Row],[MAK]],0)-Form_Cetak_POK[[#This Row],[Jmlh]]</f>
        <v>0</v>
      </c>
    </row>
    <row r="455" spans="1:44" hidden="1" x14ac:dyDescent="0.3">
      <c r="A455" t="s">
        <v>26</v>
      </c>
      <c r="B455" t="s">
        <v>28</v>
      </c>
      <c r="C455" t="s">
        <v>29</v>
      </c>
      <c r="D455" t="s">
        <v>460</v>
      </c>
      <c r="E455" t="s">
        <v>93</v>
      </c>
      <c r="F455" t="s">
        <v>94</v>
      </c>
      <c r="G455" t="s">
        <v>464</v>
      </c>
      <c r="H455" t="s">
        <v>102</v>
      </c>
      <c r="I455" t="s">
        <v>105</v>
      </c>
      <c r="J455" t="s">
        <v>43</v>
      </c>
      <c r="K455" t="s">
        <v>582</v>
      </c>
      <c r="L455">
        <v>100</v>
      </c>
      <c r="M455">
        <v>75000</v>
      </c>
      <c r="N455">
        <v>7500000</v>
      </c>
      <c r="O455">
        <v>0</v>
      </c>
      <c r="P455">
        <v>7500000</v>
      </c>
      <c r="R455">
        <v>0</v>
      </c>
      <c r="S455">
        <v>505487</v>
      </c>
      <c r="T455">
        <v>506114</v>
      </c>
      <c r="U455">
        <v>506114</v>
      </c>
      <c r="V455">
        <v>506114</v>
      </c>
      <c r="W455">
        <v>506114</v>
      </c>
      <c r="X455">
        <v>506114</v>
      </c>
      <c r="Y455">
        <v>506114</v>
      </c>
      <c r="Z455">
        <v>506114</v>
      </c>
      <c r="AA455">
        <v>506114</v>
      </c>
      <c r="AB455">
        <v>511383</v>
      </c>
      <c r="AC455">
        <v>2434218</v>
      </c>
      <c r="AD455" t="s">
        <v>1892</v>
      </c>
      <c r="AE455" t="s">
        <v>1893</v>
      </c>
      <c r="AF455" t="s">
        <v>1894</v>
      </c>
      <c r="AG455" t="s">
        <v>1895</v>
      </c>
      <c r="AH455" t="s">
        <v>6662</v>
      </c>
      <c r="AI455" t="s">
        <v>6061</v>
      </c>
      <c r="AJ455" t="s">
        <v>6423</v>
      </c>
      <c r="AK455" t="s">
        <v>98</v>
      </c>
      <c r="AL455" t="s">
        <v>99</v>
      </c>
      <c r="AM455" t="s">
        <v>104</v>
      </c>
      <c r="AN455" t="s">
        <v>1311</v>
      </c>
      <c r="AO455" t="s">
        <v>1312</v>
      </c>
      <c r="AP455" t="s">
        <v>1313</v>
      </c>
      <c r="AQ455" t="s">
        <v>1314</v>
      </c>
      <c r="AR455" cm="1">
        <f t="array" ref="AR455">_xlfn._xlws.FILTER(RPD_Revisi[Jmlh],RPD_Revisi[MAK]=Form_Cetak_POK[[#This Row],[MAK]],0)-Form_Cetak_POK[[#This Row],[Jmlh]]</f>
        <v>0</v>
      </c>
    </row>
    <row r="456" spans="1:44" hidden="1" x14ac:dyDescent="0.3">
      <c r="A456" t="s">
        <v>26</v>
      </c>
      <c r="B456" t="s">
        <v>28</v>
      </c>
      <c r="C456" t="s">
        <v>29</v>
      </c>
      <c r="D456" t="s">
        <v>460</v>
      </c>
      <c r="E456" t="s">
        <v>93</v>
      </c>
      <c r="F456" t="s">
        <v>94</v>
      </c>
      <c r="G456" t="s">
        <v>464</v>
      </c>
      <c r="H456" t="s">
        <v>102</v>
      </c>
      <c r="I456" t="s">
        <v>105</v>
      </c>
      <c r="J456" t="s">
        <v>43</v>
      </c>
      <c r="K456" t="s">
        <v>507</v>
      </c>
      <c r="L456">
        <v>2</v>
      </c>
      <c r="M456">
        <v>1500000</v>
      </c>
      <c r="N456">
        <v>3000000</v>
      </c>
      <c r="O456">
        <v>0</v>
      </c>
      <c r="P456">
        <v>3000000</v>
      </c>
      <c r="R456">
        <v>0</v>
      </c>
      <c r="S456">
        <v>202195</v>
      </c>
      <c r="T456">
        <v>202446</v>
      </c>
      <c r="U456">
        <v>202446</v>
      </c>
      <c r="V456">
        <v>202446</v>
      </c>
      <c r="W456">
        <v>202446</v>
      </c>
      <c r="X456">
        <v>202446</v>
      </c>
      <c r="Y456">
        <v>202446</v>
      </c>
      <c r="Z456">
        <v>202446</v>
      </c>
      <c r="AA456">
        <v>202446</v>
      </c>
      <c r="AB456">
        <v>204553</v>
      </c>
      <c r="AC456">
        <v>973684</v>
      </c>
      <c r="AD456" t="s">
        <v>1892</v>
      </c>
      <c r="AE456" t="s">
        <v>1893</v>
      </c>
      <c r="AF456" t="s">
        <v>1897</v>
      </c>
      <c r="AG456" t="s">
        <v>1898</v>
      </c>
      <c r="AH456" t="s">
        <v>6663</v>
      </c>
      <c r="AI456" t="s">
        <v>6064</v>
      </c>
      <c r="AJ456" t="s">
        <v>6423</v>
      </c>
      <c r="AK456" t="s">
        <v>98</v>
      </c>
      <c r="AL456" t="s">
        <v>99</v>
      </c>
      <c r="AM456" t="s">
        <v>104</v>
      </c>
      <c r="AN456" t="s">
        <v>1311</v>
      </c>
      <c r="AO456" t="s">
        <v>1312</v>
      </c>
      <c r="AP456" t="s">
        <v>1313</v>
      </c>
      <c r="AQ456" t="s">
        <v>1314</v>
      </c>
      <c r="AR456" cm="1">
        <f t="array" ref="AR456">_xlfn._xlws.FILTER(RPD_Revisi[Jmlh],RPD_Revisi[MAK]=Form_Cetak_POK[[#This Row],[MAK]],0)-Form_Cetak_POK[[#This Row],[Jmlh]]</f>
        <v>0</v>
      </c>
    </row>
    <row r="457" spans="1:44" hidden="1" x14ac:dyDescent="0.3">
      <c r="A457" t="s">
        <v>26</v>
      </c>
      <c r="B457" t="s">
        <v>28</v>
      </c>
      <c r="C457" t="s">
        <v>29</v>
      </c>
      <c r="D457" t="s">
        <v>460</v>
      </c>
      <c r="E457" t="s">
        <v>93</v>
      </c>
      <c r="F457" t="s">
        <v>94</v>
      </c>
      <c r="G457" t="s">
        <v>464</v>
      </c>
      <c r="H457" t="s">
        <v>102</v>
      </c>
      <c r="I457" t="s">
        <v>105</v>
      </c>
      <c r="J457" t="s">
        <v>43</v>
      </c>
      <c r="K457" t="s">
        <v>590</v>
      </c>
      <c r="L457">
        <v>4</v>
      </c>
      <c r="M457">
        <v>250000</v>
      </c>
      <c r="N457">
        <v>1000000</v>
      </c>
      <c r="O457">
        <v>0</v>
      </c>
      <c r="P457">
        <v>1000000</v>
      </c>
      <c r="R457">
        <v>0</v>
      </c>
      <c r="S457">
        <v>67398</v>
      </c>
      <c r="T457">
        <v>67482</v>
      </c>
      <c r="U457">
        <v>67482</v>
      </c>
      <c r="V457">
        <v>67482</v>
      </c>
      <c r="W457">
        <v>67482</v>
      </c>
      <c r="X457">
        <v>67482</v>
      </c>
      <c r="Y457">
        <v>67482</v>
      </c>
      <c r="Z457">
        <v>67482</v>
      </c>
      <c r="AA457">
        <v>67482</v>
      </c>
      <c r="AB457">
        <v>68184</v>
      </c>
      <c r="AC457">
        <v>324562</v>
      </c>
      <c r="AD457" t="s">
        <v>1892</v>
      </c>
      <c r="AE457" t="s">
        <v>1893</v>
      </c>
      <c r="AF457" t="s">
        <v>1903</v>
      </c>
      <c r="AG457" t="s">
        <v>1904</v>
      </c>
      <c r="AH457" t="s">
        <v>6664</v>
      </c>
      <c r="AI457" t="s">
        <v>6085</v>
      </c>
      <c r="AJ457" t="s">
        <v>6423</v>
      </c>
      <c r="AK457" t="s">
        <v>98</v>
      </c>
      <c r="AL457" t="s">
        <v>99</v>
      </c>
      <c r="AM457" t="s">
        <v>104</v>
      </c>
      <c r="AN457" t="s">
        <v>1311</v>
      </c>
      <c r="AO457" t="s">
        <v>1312</v>
      </c>
      <c r="AP457" t="s">
        <v>1313</v>
      </c>
      <c r="AQ457" t="s">
        <v>1314</v>
      </c>
      <c r="AR457" cm="1">
        <f t="array" ref="AR457">_xlfn._xlws.FILTER(RPD_Revisi[Jmlh],RPD_Revisi[MAK]=Form_Cetak_POK[[#This Row],[MAK]],0)-Form_Cetak_POK[[#This Row],[Jmlh]]</f>
        <v>0</v>
      </c>
    </row>
    <row r="458" spans="1:44" hidden="1" x14ac:dyDescent="0.3">
      <c r="A458" t="s">
        <v>26</v>
      </c>
      <c r="B458" t="s">
        <v>28</v>
      </c>
      <c r="C458" t="s">
        <v>29</v>
      </c>
      <c r="D458" t="s">
        <v>460</v>
      </c>
      <c r="E458" t="s">
        <v>93</v>
      </c>
      <c r="F458" t="s">
        <v>94</v>
      </c>
      <c r="G458" t="s">
        <v>464</v>
      </c>
      <c r="H458" t="s">
        <v>106</v>
      </c>
      <c r="I458" t="s">
        <v>107</v>
      </c>
      <c r="J458" t="s">
        <v>43</v>
      </c>
      <c r="K458" t="s">
        <v>582</v>
      </c>
      <c r="L458">
        <v>200</v>
      </c>
      <c r="M458">
        <v>75000</v>
      </c>
      <c r="N458">
        <v>15000000</v>
      </c>
      <c r="O458">
        <v>0</v>
      </c>
      <c r="P458">
        <v>15000000</v>
      </c>
      <c r="R458">
        <v>0</v>
      </c>
      <c r="S458">
        <v>1613209</v>
      </c>
      <c r="T458">
        <v>1613209</v>
      </c>
      <c r="U458">
        <v>1613209</v>
      </c>
      <c r="V458">
        <v>1613209</v>
      </c>
      <c r="W458">
        <v>1613209</v>
      </c>
      <c r="X458">
        <v>1613209</v>
      </c>
      <c r="Y458">
        <v>1613209</v>
      </c>
      <c r="Z458">
        <v>1613209</v>
      </c>
      <c r="AA458">
        <v>1613209</v>
      </c>
      <c r="AB458">
        <v>481119</v>
      </c>
      <c r="AC458">
        <v>0</v>
      </c>
      <c r="AD458" t="s">
        <v>1914</v>
      </c>
      <c r="AE458" t="s">
        <v>1915</v>
      </c>
      <c r="AF458" t="s">
        <v>1916</v>
      </c>
      <c r="AG458" t="s">
        <v>1917</v>
      </c>
      <c r="AH458" t="s">
        <v>6665</v>
      </c>
      <c r="AI458" t="s">
        <v>6061</v>
      </c>
      <c r="AJ458" t="s">
        <v>6426</v>
      </c>
      <c r="AK458" t="s">
        <v>98</v>
      </c>
      <c r="AL458" t="s">
        <v>108</v>
      </c>
      <c r="AM458" t="s">
        <v>109</v>
      </c>
      <c r="AN458" t="s">
        <v>1311</v>
      </c>
      <c r="AO458" t="s">
        <v>1312</v>
      </c>
      <c r="AP458" t="s">
        <v>1313</v>
      </c>
      <c r="AQ458" t="s">
        <v>1314</v>
      </c>
      <c r="AR458" cm="1">
        <f t="array" ref="AR458">_xlfn._xlws.FILTER(RPD_Revisi[Jmlh],RPD_Revisi[MAK]=Form_Cetak_POK[[#This Row],[MAK]],0)-Form_Cetak_POK[[#This Row],[Jmlh]]</f>
        <v>0</v>
      </c>
    </row>
    <row r="459" spans="1:44" hidden="1" x14ac:dyDescent="0.3">
      <c r="A459" t="s">
        <v>26</v>
      </c>
      <c r="B459" t="s">
        <v>28</v>
      </c>
      <c r="C459" t="s">
        <v>29</v>
      </c>
      <c r="D459" t="s">
        <v>460</v>
      </c>
      <c r="E459" t="s">
        <v>93</v>
      </c>
      <c r="F459" t="s">
        <v>94</v>
      </c>
      <c r="G459" t="s">
        <v>464</v>
      </c>
      <c r="H459" t="s">
        <v>106</v>
      </c>
      <c r="I459" t="s">
        <v>107</v>
      </c>
      <c r="J459" t="s">
        <v>43</v>
      </c>
      <c r="K459" t="s">
        <v>572</v>
      </c>
      <c r="L459">
        <v>8</v>
      </c>
      <c r="M459">
        <v>1500000</v>
      </c>
      <c r="N459">
        <v>12000000</v>
      </c>
      <c r="O459">
        <v>0</v>
      </c>
      <c r="P459">
        <v>12000000</v>
      </c>
      <c r="R459">
        <v>0</v>
      </c>
      <c r="S459">
        <v>1290567</v>
      </c>
      <c r="T459">
        <v>1290567</v>
      </c>
      <c r="U459">
        <v>1290567</v>
      </c>
      <c r="V459">
        <v>1290567</v>
      </c>
      <c r="W459">
        <v>1290567</v>
      </c>
      <c r="X459">
        <v>1290567</v>
      </c>
      <c r="Y459">
        <v>1290567</v>
      </c>
      <c r="Z459">
        <v>1290567</v>
      </c>
      <c r="AA459">
        <v>1290567</v>
      </c>
      <c r="AB459">
        <v>384897</v>
      </c>
      <c r="AC459">
        <v>0</v>
      </c>
      <c r="AD459" t="s">
        <v>1914</v>
      </c>
      <c r="AE459" t="s">
        <v>1915</v>
      </c>
      <c r="AF459" t="s">
        <v>1922</v>
      </c>
      <c r="AG459" t="s">
        <v>1923</v>
      </c>
      <c r="AH459" t="s">
        <v>6666</v>
      </c>
      <c r="AI459" t="s">
        <v>6075</v>
      </c>
      <c r="AJ459" t="s">
        <v>6426</v>
      </c>
      <c r="AK459" t="s">
        <v>98</v>
      </c>
      <c r="AL459" t="s">
        <v>108</v>
      </c>
      <c r="AM459" t="s">
        <v>109</v>
      </c>
      <c r="AN459" t="s">
        <v>1311</v>
      </c>
      <c r="AO459" t="s">
        <v>1312</v>
      </c>
      <c r="AP459" t="s">
        <v>1313</v>
      </c>
      <c r="AQ459" t="s">
        <v>1314</v>
      </c>
      <c r="AR459" cm="1">
        <f t="array" ref="AR459">_xlfn._xlws.FILTER(RPD_Revisi[Jmlh],RPD_Revisi[MAK]=Form_Cetak_POK[[#This Row],[MAK]],0)-Form_Cetak_POK[[#This Row],[Jmlh]]</f>
        <v>0</v>
      </c>
    </row>
    <row r="460" spans="1:44" x14ac:dyDescent="0.3">
      <c r="A460" t="s">
        <v>26</v>
      </c>
      <c r="B460" t="s">
        <v>28</v>
      </c>
      <c r="C460" t="s">
        <v>29</v>
      </c>
      <c r="D460" t="s">
        <v>460</v>
      </c>
      <c r="E460" t="s">
        <v>93</v>
      </c>
      <c r="F460" t="s">
        <v>94</v>
      </c>
      <c r="G460" t="s">
        <v>464</v>
      </c>
      <c r="H460" t="s">
        <v>106</v>
      </c>
      <c r="I460" t="s">
        <v>107</v>
      </c>
      <c r="J460" t="s">
        <v>43</v>
      </c>
      <c r="K460" t="s">
        <v>592</v>
      </c>
      <c r="L460">
        <v>62</v>
      </c>
      <c r="M460">
        <v>500000</v>
      </c>
      <c r="N460">
        <v>31000000</v>
      </c>
      <c r="O460">
        <v>0</v>
      </c>
      <c r="P460">
        <v>31000000</v>
      </c>
      <c r="R460">
        <v>0</v>
      </c>
      <c r="S460">
        <v>3226418</v>
      </c>
      <c r="T460">
        <v>3226418</v>
      </c>
      <c r="U460">
        <v>3226418</v>
      </c>
      <c r="V460">
        <v>3226418</v>
      </c>
      <c r="W460">
        <v>3226418</v>
      </c>
      <c r="X460">
        <v>3226418</v>
      </c>
      <c r="Y460">
        <v>3226418</v>
      </c>
      <c r="Z460">
        <v>3226418</v>
      </c>
      <c r="AA460">
        <v>3226418</v>
      </c>
      <c r="AB460">
        <v>962238</v>
      </c>
      <c r="AC460">
        <v>1000000</v>
      </c>
      <c r="AD460" t="s">
        <v>1914</v>
      </c>
      <c r="AE460" t="s">
        <v>1915</v>
      </c>
      <c r="AF460" t="s">
        <v>1928</v>
      </c>
      <c r="AG460" t="s">
        <v>1929</v>
      </c>
      <c r="AH460" t="s">
        <v>6667</v>
      </c>
      <c r="AI460" t="s">
        <v>6168</v>
      </c>
      <c r="AJ460" t="s">
        <v>6426</v>
      </c>
      <c r="AK460" t="s">
        <v>98</v>
      </c>
      <c r="AL460" t="s">
        <v>108</v>
      </c>
      <c r="AM460" t="s">
        <v>109</v>
      </c>
      <c r="AN460" t="s">
        <v>1311</v>
      </c>
      <c r="AO460" t="s">
        <v>1312</v>
      </c>
      <c r="AP460" t="s">
        <v>1313</v>
      </c>
      <c r="AQ460" t="s">
        <v>1314</v>
      </c>
      <c r="AR460" cm="1">
        <f t="array" ref="AR460">_xlfn._xlws.FILTER(RPD_Revisi[Jmlh],RPD_Revisi[MAK]=Form_Cetak_POK[[#This Row],[MAK]],0)-Form_Cetak_POK[[#This Row],[Jmlh]]</f>
        <v>-31000000</v>
      </c>
    </row>
    <row r="461" spans="1:44" hidden="1" x14ac:dyDescent="0.3">
      <c r="A461" t="s">
        <v>26</v>
      </c>
      <c r="B461" t="s">
        <v>28</v>
      </c>
      <c r="C461" t="s">
        <v>29</v>
      </c>
      <c r="D461" t="s">
        <v>460</v>
      </c>
      <c r="E461" t="s">
        <v>93</v>
      </c>
      <c r="F461" t="s">
        <v>94</v>
      </c>
      <c r="G461" t="s">
        <v>464</v>
      </c>
      <c r="H461" t="s">
        <v>106</v>
      </c>
      <c r="I461" t="s">
        <v>110</v>
      </c>
      <c r="J461" t="s">
        <v>43</v>
      </c>
      <c r="K461" t="s">
        <v>582</v>
      </c>
      <c r="L461">
        <v>75</v>
      </c>
      <c r="M461">
        <v>75000</v>
      </c>
      <c r="N461">
        <v>5625000</v>
      </c>
      <c r="O461">
        <v>0</v>
      </c>
      <c r="P461">
        <v>5625000</v>
      </c>
      <c r="R461">
        <v>0</v>
      </c>
      <c r="S461">
        <v>604953</v>
      </c>
      <c r="T461">
        <v>604953</v>
      </c>
      <c r="U461">
        <v>604953</v>
      </c>
      <c r="V461">
        <v>604953</v>
      </c>
      <c r="W461">
        <v>604953</v>
      </c>
      <c r="X461">
        <v>604953</v>
      </c>
      <c r="Y461">
        <v>604953</v>
      </c>
      <c r="Z461">
        <v>604953</v>
      </c>
      <c r="AA461">
        <v>604953</v>
      </c>
      <c r="AB461">
        <v>180423</v>
      </c>
      <c r="AC461">
        <v>0</v>
      </c>
      <c r="AD461" t="s">
        <v>1943</v>
      </c>
      <c r="AE461" t="s">
        <v>1944</v>
      </c>
      <c r="AF461" t="s">
        <v>1945</v>
      </c>
      <c r="AG461" t="s">
        <v>1946</v>
      </c>
      <c r="AH461" t="s">
        <v>6668</v>
      </c>
      <c r="AI461" t="s">
        <v>6061</v>
      </c>
      <c r="AJ461" t="s">
        <v>6429</v>
      </c>
      <c r="AK461" t="s">
        <v>98</v>
      </c>
      <c r="AL461" t="s">
        <v>108</v>
      </c>
      <c r="AM461" t="s">
        <v>109</v>
      </c>
      <c r="AN461" t="s">
        <v>1311</v>
      </c>
      <c r="AO461" t="s">
        <v>1312</v>
      </c>
      <c r="AP461" t="s">
        <v>1313</v>
      </c>
      <c r="AQ461" t="s">
        <v>1314</v>
      </c>
      <c r="AR461" s="140" cm="1">
        <f t="array" ref="AR461">_xlfn._xlws.FILTER(RPD_Revisi[Jmlh],RPD_Revisi[MAK]=Form_Cetak_POK[[#This Row],[MAK]],0)-Form_Cetak_POK[[#This Row],[Jmlh]]</f>
        <v>0</v>
      </c>
    </row>
    <row r="462" spans="1:44" hidden="1" x14ac:dyDescent="0.3">
      <c r="A462" t="s">
        <v>26</v>
      </c>
      <c r="B462" t="s">
        <v>28</v>
      </c>
      <c r="C462" t="s">
        <v>29</v>
      </c>
      <c r="D462" t="s">
        <v>460</v>
      </c>
      <c r="E462" t="s">
        <v>93</v>
      </c>
      <c r="F462" t="s">
        <v>94</v>
      </c>
      <c r="G462" t="s">
        <v>464</v>
      </c>
      <c r="H462" t="s">
        <v>106</v>
      </c>
      <c r="I462" t="s">
        <v>110</v>
      </c>
      <c r="J462" t="s">
        <v>43</v>
      </c>
      <c r="K462" t="s">
        <v>583</v>
      </c>
      <c r="L462">
        <v>4</v>
      </c>
      <c r="M462">
        <v>1500000</v>
      </c>
      <c r="N462">
        <v>6000000</v>
      </c>
      <c r="O462">
        <v>0</v>
      </c>
      <c r="P462">
        <v>6000000</v>
      </c>
      <c r="R462">
        <v>0</v>
      </c>
      <c r="S462">
        <v>645284</v>
      </c>
      <c r="T462">
        <v>645284</v>
      </c>
      <c r="U462">
        <v>645284</v>
      </c>
      <c r="V462">
        <v>645284</v>
      </c>
      <c r="W462">
        <v>645284</v>
      </c>
      <c r="X462">
        <v>645284</v>
      </c>
      <c r="Y462">
        <v>645284</v>
      </c>
      <c r="Z462">
        <v>645284</v>
      </c>
      <c r="AA462">
        <v>645284</v>
      </c>
      <c r="AB462">
        <v>192444</v>
      </c>
      <c r="AC462">
        <v>0</v>
      </c>
      <c r="AD462" t="s">
        <v>1943</v>
      </c>
      <c r="AE462" t="s">
        <v>1944</v>
      </c>
      <c r="AF462" t="s">
        <v>1948</v>
      </c>
      <c r="AG462" t="s">
        <v>1949</v>
      </c>
      <c r="AH462" t="s">
        <v>6669</v>
      </c>
      <c r="AI462" t="s">
        <v>6064</v>
      </c>
      <c r="AJ462" t="s">
        <v>6429</v>
      </c>
      <c r="AK462" t="s">
        <v>98</v>
      </c>
      <c r="AL462" t="s">
        <v>108</v>
      </c>
      <c r="AM462" t="s">
        <v>109</v>
      </c>
      <c r="AN462" t="s">
        <v>1311</v>
      </c>
      <c r="AO462" t="s">
        <v>1312</v>
      </c>
      <c r="AP462" t="s">
        <v>1313</v>
      </c>
      <c r="AQ462" t="s">
        <v>1314</v>
      </c>
      <c r="AR462" cm="1">
        <f t="array" ref="AR462">_xlfn._xlws.FILTER(RPD_Revisi[Jmlh],RPD_Revisi[MAK]=Form_Cetak_POK[[#This Row],[MAK]],0)-Form_Cetak_POK[[#This Row],[Jmlh]]</f>
        <v>0</v>
      </c>
    </row>
    <row r="463" spans="1:44" hidden="1" x14ac:dyDescent="0.3">
      <c r="A463" t="s">
        <v>26</v>
      </c>
      <c r="B463" t="s">
        <v>28</v>
      </c>
      <c r="C463" t="s">
        <v>29</v>
      </c>
      <c r="D463" t="s">
        <v>460</v>
      </c>
      <c r="E463" t="s">
        <v>93</v>
      </c>
      <c r="F463" t="s">
        <v>94</v>
      </c>
      <c r="G463" t="s">
        <v>464</v>
      </c>
      <c r="H463" t="s">
        <v>106</v>
      </c>
      <c r="I463" t="s">
        <v>110</v>
      </c>
      <c r="J463" t="s">
        <v>43</v>
      </c>
      <c r="K463" t="s">
        <v>572</v>
      </c>
      <c r="L463">
        <v>4</v>
      </c>
      <c r="M463">
        <v>1500000</v>
      </c>
      <c r="N463">
        <v>6000000</v>
      </c>
      <c r="O463">
        <v>0</v>
      </c>
      <c r="P463">
        <v>6000000</v>
      </c>
      <c r="R463">
        <v>0</v>
      </c>
      <c r="S463">
        <v>645284</v>
      </c>
      <c r="T463">
        <v>645284</v>
      </c>
      <c r="U463">
        <v>645284</v>
      </c>
      <c r="V463">
        <v>645284</v>
      </c>
      <c r="W463">
        <v>645284</v>
      </c>
      <c r="X463">
        <v>645284</v>
      </c>
      <c r="Y463">
        <v>645284</v>
      </c>
      <c r="Z463">
        <v>645284</v>
      </c>
      <c r="AA463">
        <v>645284</v>
      </c>
      <c r="AB463">
        <v>192444</v>
      </c>
      <c r="AC463">
        <v>0</v>
      </c>
      <c r="AD463" t="s">
        <v>1943</v>
      </c>
      <c r="AE463" t="s">
        <v>1944</v>
      </c>
      <c r="AF463" t="s">
        <v>1951</v>
      </c>
      <c r="AG463" t="s">
        <v>1952</v>
      </c>
      <c r="AH463" t="s">
        <v>6670</v>
      </c>
      <c r="AI463" t="s">
        <v>6075</v>
      </c>
      <c r="AJ463" t="s">
        <v>6429</v>
      </c>
      <c r="AK463" t="s">
        <v>98</v>
      </c>
      <c r="AL463" t="s">
        <v>108</v>
      </c>
      <c r="AM463" t="s">
        <v>109</v>
      </c>
      <c r="AN463" t="s">
        <v>1311</v>
      </c>
      <c r="AO463" t="s">
        <v>1312</v>
      </c>
      <c r="AP463" t="s">
        <v>1313</v>
      </c>
      <c r="AQ463" t="s">
        <v>1314</v>
      </c>
      <c r="AR463" cm="1">
        <f t="array" ref="AR463">_xlfn._xlws.FILTER(RPD_Revisi[Jmlh],RPD_Revisi[MAK]=Form_Cetak_POK[[#This Row],[MAK]],0)-Form_Cetak_POK[[#This Row],[Jmlh]]</f>
        <v>0</v>
      </c>
    </row>
    <row r="464" spans="1:44" hidden="1" x14ac:dyDescent="0.3">
      <c r="A464" t="s">
        <v>26</v>
      </c>
      <c r="B464" t="s">
        <v>28</v>
      </c>
      <c r="C464" t="s">
        <v>29</v>
      </c>
      <c r="D464" t="s">
        <v>460</v>
      </c>
      <c r="E464" t="s">
        <v>93</v>
      </c>
      <c r="F464" t="s">
        <v>94</v>
      </c>
      <c r="G464" t="s">
        <v>464</v>
      </c>
      <c r="H464" t="s">
        <v>111</v>
      </c>
      <c r="I464" t="s">
        <v>112</v>
      </c>
      <c r="J464" t="s">
        <v>43</v>
      </c>
      <c r="K464" t="s">
        <v>582</v>
      </c>
      <c r="L464">
        <v>250</v>
      </c>
      <c r="M464">
        <v>75000</v>
      </c>
      <c r="N464">
        <v>18750000</v>
      </c>
      <c r="O464">
        <v>0</v>
      </c>
      <c r="P464">
        <v>18750000</v>
      </c>
      <c r="R464">
        <v>42407</v>
      </c>
      <c r="S464">
        <v>1617974</v>
      </c>
      <c r="T464">
        <v>1617974</v>
      </c>
      <c r="U464">
        <v>1617974</v>
      </c>
      <c r="V464">
        <v>1617974</v>
      </c>
      <c r="W464">
        <v>1617974</v>
      </c>
      <c r="X464">
        <v>1617974</v>
      </c>
      <c r="Y464">
        <v>1617974</v>
      </c>
      <c r="Z464">
        <v>1617974</v>
      </c>
      <c r="AA464">
        <v>1617974</v>
      </c>
      <c r="AB464">
        <v>1992065</v>
      </c>
      <c r="AC464">
        <v>2153762</v>
      </c>
      <c r="AD464" t="s">
        <v>1965</v>
      </c>
      <c r="AE464" t="s">
        <v>1966</v>
      </c>
      <c r="AF464" t="s">
        <v>1967</v>
      </c>
      <c r="AG464" t="s">
        <v>1968</v>
      </c>
      <c r="AH464" t="s">
        <v>6671</v>
      </c>
      <c r="AI464" t="s">
        <v>6061</v>
      </c>
      <c r="AJ464" t="s">
        <v>6431</v>
      </c>
      <c r="AK464" t="s">
        <v>98</v>
      </c>
      <c r="AL464" t="s">
        <v>108</v>
      </c>
      <c r="AM464" t="s">
        <v>113</v>
      </c>
      <c r="AN464" t="s">
        <v>1311</v>
      </c>
      <c r="AO464" t="s">
        <v>1312</v>
      </c>
      <c r="AP464" t="s">
        <v>1313</v>
      </c>
      <c r="AQ464" t="s">
        <v>1314</v>
      </c>
      <c r="AR464" cm="1">
        <f t="array" ref="AR464">_xlfn._xlws.FILTER(RPD_Revisi[Jmlh],RPD_Revisi[MAK]=Form_Cetak_POK[[#This Row],[MAK]],0)-Form_Cetak_POK[[#This Row],[Jmlh]]</f>
        <v>0</v>
      </c>
    </row>
    <row r="465" spans="1:44" hidden="1" x14ac:dyDescent="0.3">
      <c r="A465" t="s">
        <v>26</v>
      </c>
      <c r="B465" t="s">
        <v>28</v>
      </c>
      <c r="C465" t="s">
        <v>29</v>
      </c>
      <c r="D465" t="s">
        <v>460</v>
      </c>
      <c r="E465" t="s">
        <v>93</v>
      </c>
      <c r="F465" t="s">
        <v>94</v>
      </c>
      <c r="G465" t="s">
        <v>464</v>
      </c>
      <c r="H465" t="s">
        <v>111</v>
      </c>
      <c r="I465" t="s">
        <v>112</v>
      </c>
      <c r="J465" t="s">
        <v>43</v>
      </c>
      <c r="K465" t="s">
        <v>583</v>
      </c>
      <c r="L465">
        <v>8</v>
      </c>
      <c r="M465">
        <v>1500000</v>
      </c>
      <c r="N465">
        <v>12000000</v>
      </c>
      <c r="O465">
        <v>0</v>
      </c>
      <c r="P465">
        <v>12000000</v>
      </c>
      <c r="R465">
        <v>27141</v>
      </c>
      <c r="S465">
        <v>1035502.9999999999</v>
      </c>
      <c r="T465">
        <v>1035502.9999999999</v>
      </c>
      <c r="U465">
        <v>1035502.9999999999</v>
      </c>
      <c r="V465">
        <v>1035502.9999999999</v>
      </c>
      <c r="W465">
        <v>1035502.9999999999</v>
      </c>
      <c r="X465">
        <v>1035502.9999999999</v>
      </c>
      <c r="Y465">
        <v>1035502.9999999999</v>
      </c>
      <c r="Z465">
        <v>1035502.9999999999</v>
      </c>
      <c r="AA465">
        <v>1035502.9999999999</v>
      </c>
      <c r="AB465">
        <v>1274922</v>
      </c>
      <c r="AC465">
        <v>1378410</v>
      </c>
      <c r="AD465" t="s">
        <v>1965</v>
      </c>
      <c r="AE465" t="s">
        <v>1966</v>
      </c>
      <c r="AF465" t="s">
        <v>1970</v>
      </c>
      <c r="AG465" t="s">
        <v>1971</v>
      </c>
      <c r="AH465" t="s">
        <v>6672</v>
      </c>
      <c r="AI465" t="s">
        <v>6064</v>
      </c>
      <c r="AJ465" t="s">
        <v>6431</v>
      </c>
      <c r="AK465" t="s">
        <v>98</v>
      </c>
      <c r="AL465" t="s">
        <v>108</v>
      </c>
      <c r="AM465" t="s">
        <v>113</v>
      </c>
      <c r="AN465" t="s">
        <v>1311</v>
      </c>
      <c r="AO465" t="s">
        <v>1312</v>
      </c>
      <c r="AP465" t="s">
        <v>1313</v>
      </c>
      <c r="AQ465" t="s">
        <v>1314</v>
      </c>
      <c r="AR465" cm="1">
        <f t="array" ref="AR465">_xlfn._xlws.FILTER(RPD_Revisi[Jmlh],RPD_Revisi[MAK]=Form_Cetak_POK[[#This Row],[MAK]],0)-Form_Cetak_POK[[#This Row],[Jmlh]]</f>
        <v>0</v>
      </c>
    </row>
    <row r="466" spans="1:44" hidden="1" x14ac:dyDescent="0.3">
      <c r="A466" t="s">
        <v>26</v>
      </c>
      <c r="B466" t="s">
        <v>28</v>
      </c>
      <c r="C466" t="s">
        <v>29</v>
      </c>
      <c r="D466" t="s">
        <v>460</v>
      </c>
      <c r="E466" t="s">
        <v>93</v>
      </c>
      <c r="F466" t="s">
        <v>94</v>
      </c>
      <c r="G466" t="s">
        <v>464</v>
      </c>
      <c r="H466" t="s">
        <v>111</v>
      </c>
      <c r="I466" t="s">
        <v>112</v>
      </c>
      <c r="J466" t="s">
        <v>43</v>
      </c>
      <c r="K466" t="s">
        <v>572</v>
      </c>
      <c r="L466">
        <v>8</v>
      </c>
      <c r="M466">
        <v>1500000</v>
      </c>
      <c r="N466">
        <v>12000000</v>
      </c>
      <c r="O466">
        <v>0</v>
      </c>
      <c r="P466">
        <v>12000000</v>
      </c>
      <c r="R466">
        <v>27141</v>
      </c>
      <c r="S466">
        <v>1035502.9999999999</v>
      </c>
      <c r="T466">
        <v>1035502.9999999999</v>
      </c>
      <c r="U466">
        <v>1035502.9999999999</v>
      </c>
      <c r="V466">
        <v>1035502.9999999999</v>
      </c>
      <c r="W466">
        <v>1035502.9999999999</v>
      </c>
      <c r="X466">
        <v>1035502.9999999999</v>
      </c>
      <c r="Y466">
        <v>1035502.9999999999</v>
      </c>
      <c r="Z466">
        <v>1035502.9999999999</v>
      </c>
      <c r="AA466">
        <v>1035502.9999999999</v>
      </c>
      <c r="AB466">
        <v>1274922</v>
      </c>
      <c r="AC466">
        <v>1378410</v>
      </c>
      <c r="AD466" t="s">
        <v>1965</v>
      </c>
      <c r="AE466" t="s">
        <v>1966</v>
      </c>
      <c r="AF466" t="s">
        <v>1973</v>
      </c>
      <c r="AG466" t="s">
        <v>1974</v>
      </c>
      <c r="AH466" t="s">
        <v>6673</v>
      </c>
      <c r="AI466" t="s">
        <v>6075</v>
      </c>
      <c r="AJ466" t="s">
        <v>6431</v>
      </c>
      <c r="AK466" t="s">
        <v>98</v>
      </c>
      <c r="AL466" t="s">
        <v>108</v>
      </c>
      <c r="AM466" t="s">
        <v>113</v>
      </c>
      <c r="AN466" t="s">
        <v>1311</v>
      </c>
      <c r="AO466" t="s">
        <v>1312</v>
      </c>
      <c r="AP466" t="s">
        <v>1313</v>
      </c>
      <c r="AQ466" t="s">
        <v>1314</v>
      </c>
      <c r="AR466" cm="1">
        <f t="array" ref="AR466">_xlfn._xlws.FILTER(RPD_Revisi[Jmlh],RPD_Revisi[MAK]=Form_Cetak_POK[[#This Row],[MAK]],0)-Form_Cetak_POK[[#This Row],[Jmlh]]</f>
        <v>0</v>
      </c>
    </row>
    <row r="467" spans="1:44" hidden="1" x14ac:dyDescent="0.3">
      <c r="A467" t="s">
        <v>26</v>
      </c>
      <c r="B467" t="s">
        <v>28</v>
      </c>
      <c r="C467" t="s">
        <v>29</v>
      </c>
      <c r="D467" t="s">
        <v>460</v>
      </c>
      <c r="E467" t="s">
        <v>93</v>
      </c>
      <c r="F467" t="s">
        <v>94</v>
      </c>
      <c r="G467" t="s">
        <v>464</v>
      </c>
      <c r="H467" t="s">
        <v>111</v>
      </c>
      <c r="I467" t="s">
        <v>114</v>
      </c>
      <c r="J467" t="s">
        <v>43</v>
      </c>
      <c r="K467" t="s">
        <v>582</v>
      </c>
      <c r="L467">
        <v>90</v>
      </c>
      <c r="M467">
        <v>75000</v>
      </c>
      <c r="N467">
        <v>6750000</v>
      </c>
      <c r="O467">
        <v>0</v>
      </c>
      <c r="P467">
        <v>6750000</v>
      </c>
      <c r="R467">
        <v>15267</v>
      </c>
      <c r="S467">
        <v>582471</v>
      </c>
      <c r="T467">
        <v>582471</v>
      </c>
      <c r="U467">
        <v>582471</v>
      </c>
      <c r="V467">
        <v>582471</v>
      </c>
      <c r="W467">
        <v>582471</v>
      </c>
      <c r="X467">
        <v>582471</v>
      </c>
      <c r="Y467">
        <v>582471</v>
      </c>
      <c r="Z467">
        <v>582471</v>
      </c>
      <c r="AA467">
        <v>582471</v>
      </c>
      <c r="AB467">
        <v>717143</v>
      </c>
      <c r="AC467">
        <v>775351</v>
      </c>
      <c r="AD467" t="s">
        <v>1983</v>
      </c>
      <c r="AE467" t="s">
        <v>1984</v>
      </c>
      <c r="AF467" t="s">
        <v>1985</v>
      </c>
      <c r="AG467" t="s">
        <v>1986</v>
      </c>
      <c r="AH467" t="s">
        <v>6674</v>
      </c>
      <c r="AI467" t="s">
        <v>6061</v>
      </c>
      <c r="AJ467" t="s">
        <v>6433</v>
      </c>
      <c r="AK467" t="s">
        <v>98</v>
      </c>
      <c r="AL467" t="s">
        <v>108</v>
      </c>
      <c r="AM467" t="s">
        <v>113</v>
      </c>
      <c r="AN467" t="s">
        <v>1311</v>
      </c>
      <c r="AO467" t="s">
        <v>1312</v>
      </c>
      <c r="AP467" t="s">
        <v>1313</v>
      </c>
      <c r="AQ467" t="s">
        <v>1314</v>
      </c>
      <c r="AR467" cm="1">
        <f t="array" ref="AR467">_xlfn._xlws.FILTER(RPD_Revisi[Jmlh],RPD_Revisi[MAK]=Form_Cetak_POK[[#This Row],[MAK]],0)-Form_Cetak_POK[[#This Row],[Jmlh]]</f>
        <v>0</v>
      </c>
    </row>
    <row r="468" spans="1:44" hidden="1" x14ac:dyDescent="0.3">
      <c r="A468" t="s">
        <v>26</v>
      </c>
      <c r="B468" t="s">
        <v>28</v>
      </c>
      <c r="C468" t="s">
        <v>29</v>
      </c>
      <c r="D468" t="s">
        <v>460</v>
      </c>
      <c r="E468" t="s">
        <v>93</v>
      </c>
      <c r="F468" t="s">
        <v>94</v>
      </c>
      <c r="G468" t="s">
        <v>464</v>
      </c>
      <c r="H468" t="s">
        <v>111</v>
      </c>
      <c r="I468" t="s">
        <v>114</v>
      </c>
      <c r="J468" t="s">
        <v>43</v>
      </c>
      <c r="K468" t="s">
        <v>583</v>
      </c>
      <c r="L468">
        <v>2</v>
      </c>
      <c r="M468">
        <v>1500000</v>
      </c>
      <c r="N468">
        <v>3000000</v>
      </c>
      <c r="O468">
        <v>0</v>
      </c>
      <c r="P468">
        <v>3000000</v>
      </c>
      <c r="R468">
        <v>6785</v>
      </c>
      <c r="S468">
        <v>258875.99999999997</v>
      </c>
      <c r="T468">
        <v>258875.99999999997</v>
      </c>
      <c r="U468">
        <v>258875.99999999997</v>
      </c>
      <c r="V468">
        <v>258875.99999999997</v>
      </c>
      <c r="W468">
        <v>258875.99999999997</v>
      </c>
      <c r="X468">
        <v>258875.99999999997</v>
      </c>
      <c r="Y468">
        <v>258875.99999999997</v>
      </c>
      <c r="Z468">
        <v>258875.99999999997</v>
      </c>
      <c r="AA468">
        <v>258875.99999999997</v>
      </c>
      <c r="AB468">
        <v>318730</v>
      </c>
      <c r="AC468">
        <v>344601</v>
      </c>
      <c r="AD468" t="s">
        <v>1983</v>
      </c>
      <c r="AE468" t="s">
        <v>1984</v>
      </c>
      <c r="AF468" t="s">
        <v>1988</v>
      </c>
      <c r="AG468" t="s">
        <v>1989</v>
      </c>
      <c r="AH468" t="s">
        <v>6675</v>
      </c>
      <c r="AI468" t="s">
        <v>6064</v>
      </c>
      <c r="AJ468" t="s">
        <v>6433</v>
      </c>
      <c r="AK468" t="s">
        <v>98</v>
      </c>
      <c r="AL468" t="s">
        <v>108</v>
      </c>
      <c r="AM468" t="s">
        <v>113</v>
      </c>
      <c r="AN468" t="s">
        <v>1311</v>
      </c>
      <c r="AO468" t="s">
        <v>1312</v>
      </c>
      <c r="AP468" t="s">
        <v>1313</v>
      </c>
      <c r="AQ468" t="s">
        <v>1314</v>
      </c>
      <c r="AR468" cm="1">
        <f t="array" ref="AR468">_xlfn._xlws.FILTER(RPD_Revisi[Jmlh],RPD_Revisi[MAK]=Form_Cetak_POK[[#This Row],[MAK]],0)-Form_Cetak_POK[[#This Row],[Jmlh]]</f>
        <v>0</v>
      </c>
    </row>
    <row r="469" spans="1:44" hidden="1" x14ac:dyDescent="0.3">
      <c r="A469" t="s">
        <v>26</v>
      </c>
      <c r="B469" t="s">
        <v>28</v>
      </c>
      <c r="C469" t="s">
        <v>29</v>
      </c>
      <c r="D469" t="s">
        <v>460</v>
      </c>
      <c r="E469" t="s">
        <v>93</v>
      </c>
      <c r="F469" t="s">
        <v>94</v>
      </c>
      <c r="G469" t="s">
        <v>464</v>
      </c>
      <c r="H469" t="s">
        <v>111</v>
      </c>
      <c r="I469" t="s">
        <v>114</v>
      </c>
      <c r="J469" t="s">
        <v>43</v>
      </c>
      <c r="K469" t="s">
        <v>572</v>
      </c>
      <c r="L469">
        <v>2</v>
      </c>
      <c r="M469">
        <v>1500000</v>
      </c>
      <c r="N469">
        <v>3000000</v>
      </c>
      <c r="O469">
        <v>0</v>
      </c>
      <c r="P469">
        <v>3000000</v>
      </c>
      <c r="R469">
        <v>6785</v>
      </c>
      <c r="S469">
        <v>258875.99999999997</v>
      </c>
      <c r="T469">
        <v>258875.99999999997</v>
      </c>
      <c r="U469">
        <v>258875.99999999997</v>
      </c>
      <c r="V469">
        <v>258875.99999999997</v>
      </c>
      <c r="W469">
        <v>258875.99999999997</v>
      </c>
      <c r="X469">
        <v>258875.99999999997</v>
      </c>
      <c r="Y469">
        <v>258875.99999999997</v>
      </c>
      <c r="Z469">
        <v>258875.99999999997</v>
      </c>
      <c r="AA469">
        <v>258875.99999999997</v>
      </c>
      <c r="AB469">
        <v>318730</v>
      </c>
      <c r="AC469">
        <v>344601</v>
      </c>
      <c r="AD469" t="s">
        <v>1983</v>
      </c>
      <c r="AE469" t="s">
        <v>1984</v>
      </c>
      <c r="AF469" t="s">
        <v>1991</v>
      </c>
      <c r="AG469" t="s">
        <v>1992</v>
      </c>
      <c r="AH469" t="s">
        <v>6676</v>
      </c>
      <c r="AI469" t="s">
        <v>6075</v>
      </c>
      <c r="AJ469" t="s">
        <v>6433</v>
      </c>
      <c r="AK469" t="s">
        <v>98</v>
      </c>
      <c r="AL469" t="s">
        <v>108</v>
      </c>
      <c r="AM469" t="s">
        <v>113</v>
      </c>
      <c r="AN469" t="s">
        <v>1311</v>
      </c>
      <c r="AO469" t="s">
        <v>1312</v>
      </c>
      <c r="AP469" t="s">
        <v>1313</v>
      </c>
      <c r="AQ469" t="s">
        <v>1314</v>
      </c>
      <c r="AR469" cm="1">
        <f t="array" ref="AR469">_xlfn._xlws.FILTER(RPD_Revisi[Jmlh],RPD_Revisi[MAK]=Form_Cetak_POK[[#This Row],[MAK]],0)-Form_Cetak_POK[[#This Row],[Jmlh]]</f>
        <v>0</v>
      </c>
    </row>
    <row r="470" spans="1:44" hidden="1" x14ac:dyDescent="0.3">
      <c r="A470" t="s">
        <v>26</v>
      </c>
      <c r="B470" t="s">
        <v>28</v>
      </c>
      <c r="C470" t="s">
        <v>29</v>
      </c>
      <c r="D470" t="s">
        <v>460</v>
      </c>
      <c r="E470" t="s">
        <v>93</v>
      </c>
      <c r="F470" t="s">
        <v>94</v>
      </c>
      <c r="G470" t="s">
        <v>464</v>
      </c>
      <c r="H470" t="s">
        <v>111</v>
      </c>
      <c r="I470" t="s">
        <v>114</v>
      </c>
      <c r="J470" t="s">
        <v>43</v>
      </c>
      <c r="K470" t="s">
        <v>596</v>
      </c>
      <c r="L470">
        <v>36</v>
      </c>
      <c r="M470">
        <v>250000</v>
      </c>
      <c r="N470">
        <v>9000000</v>
      </c>
      <c r="O470">
        <v>0</v>
      </c>
      <c r="P470">
        <v>9000000</v>
      </c>
      <c r="R470">
        <v>20355</v>
      </c>
      <c r="S470">
        <v>776628</v>
      </c>
      <c r="T470">
        <v>776628</v>
      </c>
      <c r="U470">
        <v>776628</v>
      </c>
      <c r="V470">
        <v>776628</v>
      </c>
      <c r="W470">
        <v>776628</v>
      </c>
      <c r="X470">
        <v>776628</v>
      </c>
      <c r="Y470">
        <v>776628</v>
      </c>
      <c r="Z470">
        <v>776628</v>
      </c>
      <c r="AA470">
        <v>776628</v>
      </c>
      <c r="AB470">
        <v>956191</v>
      </c>
      <c r="AC470">
        <v>1033801.9999999999</v>
      </c>
      <c r="AD470" t="s">
        <v>1983</v>
      </c>
      <c r="AE470" t="s">
        <v>1984</v>
      </c>
      <c r="AF470" t="s">
        <v>1997</v>
      </c>
      <c r="AG470" t="s">
        <v>1998</v>
      </c>
      <c r="AH470" t="s">
        <v>6677</v>
      </c>
      <c r="AI470" t="s">
        <v>6168</v>
      </c>
      <c r="AJ470" t="s">
        <v>6433</v>
      </c>
      <c r="AK470" t="s">
        <v>98</v>
      </c>
      <c r="AL470" t="s">
        <v>108</v>
      </c>
      <c r="AM470" t="s">
        <v>113</v>
      </c>
      <c r="AN470" t="s">
        <v>1311</v>
      </c>
      <c r="AO470" t="s">
        <v>1312</v>
      </c>
      <c r="AP470" t="s">
        <v>1313</v>
      </c>
      <c r="AQ470" t="s">
        <v>1314</v>
      </c>
      <c r="AR470" cm="1">
        <f t="array" ref="AR470">_xlfn._xlws.FILTER(RPD_Revisi[Jmlh],RPD_Revisi[MAK]=Form_Cetak_POK[[#This Row],[MAK]],0)-Form_Cetak_POK[[#This Row],[Jmlh]]</f>
        <v>0</v>
      </c>
    </row>
    <row r="471" spans="1:44" hidden="1" x14ac:dyDescent="0.3">
      <c r="A471" t="s">
        <v>26</v>
      </c>
      <c r="B471" t="s">
        <v>28</v>
      </c>
      <c r="C471" t="s">
        <v>29</v>
      </c>
      <c r="D471" t="s">
        <v>461</v>
      </c>
      <c r="E471" t="s">
        <v>118</v>
      </c>
      <c r="F471" t="s">
        <v>130</v>
      </c>
      <c r="G471" t="s">
        <v>468</v>
      </c>
      <c r="H471" t="s">
        <v>166</v>
      </c>
      <c r="I471" t="s">
        <v>167</v>
      </c>
      <c r="J471" t="s">
        <v>43</v>
      </c>
      <c r="K471" t="s">
        <v>582</v>
      </c>
      <c r="L471">
        <v>200</v>
      </c>
      <c r="M471">
        <v>75000</v>
      </c>
      <c r="N471">
        <v>15000000</v>
      </c>
      <c r="O471">
        <v>0</v>
      </c>
      <c r="P471">
        <v>15000000</v>
      </c>
      <c r="R471">
        <v>0</v>
      </c>
      <c r="S471">
        <v>1477658</v>
      </c>
      <c r="T471">
        <v>1477658</v>
      </c>
      <c r="U471">
        <v>1477658</v>
      </c>
      <c r="V471">
        <v>1477658</v>
      </c>
      <c r="W471">
        <v>1477658</v>
      </c>
      <c r="X471">
        <v>1477658</v>
      </c>
      <c r="Y471">
        <v>1477658</v>
      </c>
      <c r="Z471">
        <v>1477658</v>
      </c>
      <c r="AA471">
        <v>1477658</v>
      </c>
      <c r="AB471">
        <v>1701078</v>
      </c>
      <c r="AC471">
        <v>0</v>
      </c>
      <c r="AD471" t="s">
        <v>2463</v>
      </c>
      <c r="AE471" t="s">
        <v>2464</v>
      </c>
      <c r="AF471" t="s">
        <v>2465</v>
      </c>
      <c r="AG471" t="s">
        <v>2466</v>
      </c>
      <c r="AH471" t="s">
        <v>6678</v>
      </c>
      <c r="AI471" t="s">
        <v>6061</v>
      </c>
      <c r="AJ471" t="s">
        <v>6436</v>
      </c>
      <c r="AK471" t="s">
        <v>98</v>
      </c>
      <c r="AL471" t="s">
        <v>168</v>
      </c>
      <c r="AM471" t="s">
        <v>169</v>
      </c>
      <c r="AN471" t="s">
        <v>1311</v>
      </c>
      <c r="AO471" t="s">
        <v>1312</v>
      </c>
      <c r="AP471" t="s">
        <v>1313</v>
      </c>
      <c r="AQ471" t="s">
        <v>1314</v>
      </c>
      <c r="AR471" cm="1">
        <f t="array" ref="AR471">_xlfn._xlws.FILTER(RPD_Revisi[Jmlh],RPD_Revisi[MAK]=Form_Cetak_POK[[#This Row],[MAK]],0)-Form_Cetak_POK[[#This Row],[Jmlh]]</f>
        <v>0</v>
      </c>
    </row>
    <row r="472" spans="1:44" hidden="1" x14ac:dyDescent="0.3">
      <c r="A472" t="s">
        <v>26</v>
      </c>
      <c r="B472" t="s">
        <v>28</v>
      </c>
      <c r="C472" t="s">
        <v>29</v>
      </c>
      <c r="D472" t="s">
        <v>461</v>
      </c>
      <c r="E472" t="s">
        <v>118</v>
      </c>
      <c r="F472" t="s">
        <v>130</v>
      </c>
      <c r="G472" t="s">
        <v>468</v>
      </c>
      <c r="H472" t="s">
        <v>166</v>
      </c>
      <c r="I472" t="s">
        <v>167</v>
      </c>
      <c r="J472" t="s">
        <v>43</v>
      </c>
      <c r="K472" t="s">
        <v>583</v>
      </c>
      <c r="L472">
        <v>6</v>
      </c>
      <c r="M472">
        <v>1500000</v>
      </c>
      <c r="N472">
        <v>9000000</v>
      </c>
      <c r="O472">
        <v>0</v>
      </c>
      <c r="P472">
        <v>9000000</v>
      </c>
      <c r="R472">
        <v>0</v>
      </c>
      <c r="S472">
        <v>886595</v>
      </c>
      <c r="T472">
        <v>886595</v>
      </c>
      <c r="U472">
        <v>886595</v>
      </c>
      <c r="V472">
        <v>886595</v>
      </c>
      <c r="W472">
        <v>886595</v>
      </c>
      <c r="X472">
        <v>886595</v>
      </c>
      <c r="Y472">
        <v>886595</v>
      </c>
      <c r="Z472">
        <v>886595</v>
      </c>
      <c r="AA472">
        <v>886595</v>
      </c>
      <c r="AB472">
        <v>1020645</v>
      </c>
      <c r="AC472">
        <v>0</v>
      </c>
      <c r="AD472" t="s">
        <v>2463</v>
      </c>
      <c r="AE472" t="s">
        <v>2464</v>
      </c>
      <c r="AF472" t="s">
        <v>2468</v>
      </c>
      <c r="AG472" t="s">
        <v>2469</v>
      </c>
      <c r="AH472" t="s">
        <v>6679</v>
      </c>
      <c r="AI472" t="s">
        <v>6064</v>
      </c>
      <c r="AJ472" t="s">
        <v>6436</v>
      </c>
      <c r="AK472" t="s">
        <v>98</v>
      </c>
      <c r="AL472" t="s">
        <v>168</v>
      </c>
      <c r="AM472" t="s">
        <v>169</v>
      </c>
      <c r="AN472" t="s">
        <v>1311</v>
      </c>
      <c r="AO472" t="s">
        <v>1312</v>
      </c>
      <c r="AP472" t="s">
        <v>1313</v>
      </c>
      <c r="AQ472" t="s">
        <v>1314</v>
      </c>
      <c r="AR472" cm="1">
        <f t="array" ref="AR472">_xlfn._xlws.FILTER(RPD_Revisi[Jmlh],RPD_Revisi[MAK]=Form_Cetak_POK[[#This Row],[MAK]],0)-Form_Cetak_POK[[#This Row],[Jmlh]]</f>
        <v>0</v>
      </c>
    </row>
    <row r="473" spans="1:44" hidden="1" x14ac:dyDescent="0.3">
      <c r="A473" t="s">
        <v>26</v>
      </c>
      <c r="B473" t="s">
        <v>28</v>
      </c>
      <c r="C473" t="s">
        <v>29</v>
      </c>
      <c r="D473" t="s">
        <v>461</v>
      </c>
      <c r="E473" t="s">
        <v>118</v>
      </c>
      <c r="F473" t="s">
        <v>130</v>
      </c>
      <c r="G473" t="s">
        <v>468</v>
      </c>
      <c r="H473" t="s">
        <v>166</v>
      </c>
      <c r="I473" t="s">
        <v>167</v>
      </c>
      <c r="J473" t="s">
        <v>43</v>
      </c>
      <c r="K473" t="s">
        <v>572</v>
      </c>
      <c r="L473">
        <v>6</v>
      </c>
      <c r="M473">
        <v>1500000</v>
      </c>
      <c r="N473">
        <v>9000000</v>
      </c>
      <c r="O473">
        <v>0</v>
      </c>
      <c r="P473">
        <v>9000000</v>
      </c>
      <c r="R473">
        <v>0</v>
      </c>
      <c r="S473">
        <v>591063</v>
      </c>
      <c r="T473">
        <v>591063</v>
      </c>
      <c r="U473">
        <v>591063</v>
      </c>
      <c r="V473">
        <v>591063</v>
      </c>
      <c r="W473">
        <v>591063</v>
      </c>
      <c r="X473">
        <v>591063</v>
      </c>
      <c r="Y473">
        <v>591063</v>
      </c>
      <c r="Z473">
        <v>591063</v>
      </c>
      <c r="AA473">
        <v>591063</v>
      </c>
      <c r="AB473">
        <v>680433</v>
      </c>
      <c r="AC473">
        <v>3000000</v>
      </c>
      <c r="AD473" t="s">
        <v>2463</v>
      </c>
      <c r="AE473" t="s">
        <v>2464</v>
      </c>
      <c r="AF473" t="s">
        <v>2471</v>
      </c>
      <c r="AG473" t="s">
        <v>2472</v>
      </c>
      <c r="AH473" t="s">
        <v>6680</v>
      </c>
      <c r="AI473" t="s">
        <v>6075</v>
      </c>
      <c r="AJ473" t="s">
        <v>6436</v>
      </c>
      <c r="AK473" t="s">
        <v>98</v>
      </c>
      <c r="AL473" t="s">
        <v>168</v>
      </c>
      <c r="AM473" t="s">
        <v>169</v>
      </c>
      <c r="AN473" t="s">
        <v>1311</v>
      </c>
      <c r="AO473" t="s">
        <v>1312</v>
      </c>
      <c r="AP473" t="s">
        <v>1313</v>
      </c>
      <c r="AQ473" t="s">
        <v>1314</v>
      </c>
      <c r="AR473" cm="1">
        <f t="array" ref="AR473">_xlfn._xlws.FILTER(RPD_Revisi[Jmlh],RPD_Revisi[MAK]=Form_Cetak_POK[[#This Row],[MAK]],0)-Form_Cetak_POK[[#This Row],[Jmlh]]</f>
        <v>0</v>
      </c>
    </row>
    <row r="474" spans="1:44" hidden="1" x14ac:dyDescent="0.3">
      <c r="A474" t="s">
        <v>26</v>
      </c>
      <c r="B474" t="s">
        <v>28</v>
      </c>
      <c r="C474" t="s">
        <v>29</v>
      </c>
      <c r="D474" t="s">
        <v>461</v>
      </c>
      <c r="E474" t="s">
        <v>118</v>
      </c>
      <c r="F474" t="s">
        <v>130</v>
      </c>
      <c r="G474" t="s">
        <v>470</v>
      </c>
      <c r="H474" t="s">
        <v>196</v>
      </c>
      <c r="I474" t="s">
        <v>197</v>
      </c>
      <c r="J474" t="s">
        <v>43</v>
      </c>
      <c r="K474" t="s">
        <v>735</v>
      </c>
      <c r="L474">
        <v>4</v>
      </c>
      <c r="M474">
        <v>1500000</v>
      </c>
      <c r="N474">
        <v>6000000</v>
      </c>
      <c r="O474">
        <v>0</v>
      </c>
      <c r="P474">
        <v>6000000</v>
      </c>
      <c r="R474">
        <v>24812</v>
      </c>
      <c r="S474">
        <v>739251</v>
      </c>
      <c r="T474">
        <v>739251</v>
      </c>
      <c r="U474">
        <v>739251</v>
      </c>
      <c r="V474">
        <v>739251</v>
      </c>
      <c r="W474">
        <v>429517</v>
      </c>
      <c r="X474">
        <v>429517</v>
      </c>
      <c r="Y474">
        <v>429517</v>
      </c>
      <c r="Z474">
        <v>429517</v>
      </c>
      <c r="AA474">
        <v>429517</v>
      </c>
      <c r="AB474">
        <v>429517</v>
      </c>
      <c r="AC474">
        <v>441082</v>
      </c>
      <c r="AD474" t="s">
        <v>2826</v>
      </c>
      <c r="AE474" t="s">
        <v>2827</v>
      </c>
      <c r="AF474" t="s">
        <v>2828</v>
      </c>
      <c r="AG474" t="s">
        <v>2829</v>
      </c>
      <c r="AH474" t="s">
        <v>6681</v>
      </c>
      <c r="AI474" t="s">
        <v>6061</v>
      </c>
      <c r="AJ474" t="s">
        <v>6439</v>
      </c>
      <c r="AK474" t="s">
        <v>98</v>
      </c>
      <c r="AL474" t="s">
        <v>127</v>
      </c>
      <c r="AM474" t="s">
        <v>128</v>
      </c>
      <c r="AN474" t="s">
        <v>1311</v>
      </c>
      <c r="AO474" t="s">
        <v>1312</v>
      </c>
      <c r="AP474" t="s">
        <v>1313</v>
      </c>
      <c r="AQ474" t="s">
        <v>1314</v>
      </c>
      <c r="AR474" cm="1">
        <f t="array" ref="AR474">_xlfn._xlws.FILTER(RPD_Revisi[Jmlh],RPD_Revisi[MAK]=Form_Cetak_POK[[#This Row],[MAK]],0)-Form_Cetak_POK[[#This Row],[Jmlh]]</f>
        <v>0</v>
      </c>
    </row>
    <row r="475" spans="1:44" hidden="1" x14ac:dyDescent="0.3">
      <c r="A475" t="s">
        <v>26</v>
      </c>
      <c r="B475" t="s">
        <v>28</v>
      </c>
      <c r="C475" t="s">
        <v>29</v>
      </c>
      <c r="D475" t="s">
        <v>461</v>
      </c>
      <c r="E475" t="s">
        <v>118</v>
      </c>
      <c r="F475" t="s">
        <v>130</v>
      </c>
      <c r="G475" t="s">
        <v>470</v>
      </c>
      <c r="H475" t="s">
        <v>196</v>
      </c>
      <c r="I475" t="s">
        <v>197</v>
      </c>
      <c r="J475" t="s">
        <v>43</v>
      </c>
      <c r="K475" t="s">
        <v>507</v>
      </c>
      <c r="L475">
        <v>4</v>
      </c>
      <c r="M475">
        <v>1500000</v>
      </c>
      <c r="N475">
        <v>6000000</v>
      </c>
      <c r="O475">
        <v>0</v>
      </c>
      <c r="P475">
        <v>6000000</v>
      </c>
      <c r="R475">
        <v>24812</v>
      </c>
      <c r="S475">
        <v>739251</v>
      </c>
      <c r="T475">
        <v>739251</v>
      </c>
      <c r="U475">
        <v>739251</v>
      </c>
      <c r="V475">
        <v>739251</v>
      </c>
      <c r="W475">
        <v>429517</v>
      </c>
      <c r="X475">
        <v>429517</v>
      </c>
      <c r="Y475">
        <v>429517</v>
      </c>
      <c r="Z475">
        <v>429517</v>
      </c>
      <c r="AA475">
        <v>429517</v>
      </c>
      <c r="AB475">
        <v>429517</v>
      </c>
      <c r="AC475">
        <v>441082</v>
      </c>
      <c r="AD475" t="s">
        <v>2826</v>
      </c>
      <c r="AE475" t="s">
        <v>2827</v>
      </c>
      <c r="AF475" t="s">
        <v>2831</v>
      </c>
      <c r="AG475" t="s">
        <v>2832</v>
      </c>
      <c r="AH475" t="s">
        <v>6682</v>
      </c>
      <c r="AI475" t="s">
        <v>6064</v>
      </c>
      <c r="AJ475" t="s">
        <v>6439</v>
      </c>
      <c r="AK475" t="s">
        <v>98</v>
      </c>
      <c r="AL475" t="s">
        <v>127</v>
      </c>
      <c r="AM475" t="s">
        <v>128</v>
      </c>
      <c r="AN475" t="s">
        <v>1311</v>
      </c>
      <c r="AO475" t="s">
        <v>1312</v>
      </c>
      <c r="AP475" t="s">
        <v>1313</v>
      </c>
      <c r="AQ475" t="s">
        <v>1314</v>
      </c>
      <c r="AR475" cm="1">
        <f t="array" ref="AR475">_xlfn._xlws.FILTER(RPD_Revisi[Jmlh],RPD_Revisi[MAK]=Form_Cetak_POK[[#This Row],[MAK]],0)-Form_Cetak_POK[[#This Row],[Jmlh]]</f>
        <v>0</v>
      </c>
    </row>
    <row r="476" spans="1:44" hidden="1" x14ac:dyDescent="0.3">
      <c r="A476" t="s">
        <v>26</v>
      </c>
      <c r="B476" t="s">
        <v>28</v>
      </c>
      <c r="C476" t="s">
        <v>29</v>
      </c>
      <c r="D476" t="s">
        <v>461</v>
      </c>
      <c r="E476" t="s">
        <v>118</v>
      </c>
      <c r="F476" t="s">
        <v>130</v>
      </c>
      <c r="G476" t="s">
        <v>470</v>
      </c>
      <c r="H476" t="s">
        <v>196</v>
      </c>
      <c r="I476" t="s">
        <v>197</v>
      </c>
      <c r="J476" t="s">
        <v>43</v>
      </c>
      <c r="K476" t="s">
        <v>736</v>
      </c>
      <c r="L476">
        <v>12</v>
      </c>
      <c r="M476">
        <v>500000</v>
      </c>
      <c r="N476">
        <v>6000000</v>
      </c>
      <c r="O476">
        <v>0</v>
      </c>
      <c r="P476">
        <v>6000000</v>
      </c>
      <c r="R476">
        <v>24812</v>
      </c>
      <c r="S476">
        <v>739251</v>
      </c>
      <c r="T476">
        <v>739251</v>
      </c>
      <c r="U476">
        <v>739251</v>
      </c>
      <c r="V476">
        <v>739251</v>
      </c>
      <c r="W476">
        <v>429517</v>
      </c>
      <c r="X476">
        <v>429517</v>
      </c>
      <c r="Y476">
        <v>429517</v>
      </c>
      <c r="Z476">
        <v>429517</v>
      </c>
      <c r="AA476">
        <v>429517</v>
      </c>
      <c r="AB476">
        <v>429517</v>
      </c>
      <c r="AC476">
        <v>441082</v>
      </c>
      <c r="AD476" t="s">
        <v>2826</v>
      </c>
      <c r="AE476" t="s">
        <v>2827</v>
      </c>
      <c r="AF476" t="s">
        <v>2837</v>
      </c>
      <c r="AG476" t="s">
        <v>2838</v>
      </c>
      <c r="AH476" t="s">
        <v>6683</v>
      </c>
      <c r="AI476" t="s">
        <v>6085</v>
      </c>
      <c r="AJ476" t="s">
        <v>6439</v>
      </c>
      <c r="AK476" t="s">
        <v>98</v>
      </c>
      <c r="AL476" t="s">
        <v>127</v>
      </c>
      <c r="AM476" t="s">
        <v>128</v>
      </c>
      <c r="AN476" t="s">
        <v>1311</v>
      </c>
      <c r="AO476" t="s">
        <v>1312</v>
      </c>
      <c r="AP476" t="s">
        <v>1313</v>
      </c>
      <c r="AQ476" t="s">
        <v>1314</v>
      </c>
      <c r="AR476" cm="1">
        <f t="array" ref="AR476">_xlfn._xlws.FILTER(RPD_Revisi[Jmlh],RPD_Revisi[MAK]=Form_Cetak_POK[[#This Row],[MAK]],0)-Form_Cetak_POK[[#This Row],[Jmlh]]</f>
        <v>0</v>
      </c>
    </row>
    <row r="477" spans="1:44" hidden="1" x14ac:dyDescent="0.3">
      <c r="A477" t="s">
        <v>26</v>
      </c>
      <c r="B477" t="s">
        <v>28</v>
      </c>
      <c r="C477" t="s">
        <v>29</v>
      </c>
      <c r="D477" t="s">
        <v>461</v>
      </c>
      <c r="E477" t="s">
        <v>118</v>
      </c>
      <c r="F477" t="s">
        <v>130</v>
      </c>
      <c r="G477" t="s">
        <v>470</v>
      </c>
      <c r="H477" t="s">
        <v>196</v>
      </c>
      <c r="I477" t="s">
        <v>198</v>
      </c>
      <c r="J477" t="s">
        <v>43</v>
      </c>
      <c r="K477" t="s">
        <v>739</v>
      </c>
      <c r="L477">
        <v>4</v>
      </c>
      <c r="M477">
        <v>1500000</v>
      </c>
      <c r="N477">
        <v>6000000</v>
      </c>
      <c r="O477">
        <v>0</v>
      </c>
      <c r="P477">
        <v>6000000</v>
      </c>
      <c r="R477">
        <v>24812</v>
      </c>
      <c r="S477">
        <v>739251</v>
      </c>
      <c r="T477">
        <v>739251</v>
      </c>
      <c r="U477">
        <v>739251</v>
      </c>
      <c r="V477">
        <v>739251</v>
      </c>
      <c r="W477">
        <v>429517</v>
      </c>
      <c r="X477">
        <v>429517</v>
      </c>
      <c r="Y477">
        <v>429517</v>
      </c>
      <c r="Z477">
        <v>429517</v>
      </c>
      <c r="AA477">
        <v>429517</v>
      </c>
      <c r="AB477">
        <v>429517</v>
      </c>
      <c r="AC477">
        <v>441082</v>
      </c>
      <c r="AD477" t="s">
        <v>2848</v>
      </c>
      <c r="AE477" t="s">
        <v>2849</v>
      </c>
      <c r="AF477" t="s">
        <v>2850</v>
      </c>
      <c r="AG477" t="s">
        <v>2851</v>
      </c>
      <c r="AH477" t="s">
        <v>6684</v>
      </c>
      <c r="AI477" t="s">
        <v>6061</v>
      </c>
      <c r="AJ477" t="s">
        <v>6441</v>
      </c>
      <c r="AK477" t="s">
        <v>98</v>
      </c>
      <c r="AL477" t="s">
        <v>127</v>
      </c>
      <c r="AM477" t="s">
        <v>128</v>
      </c>
      <c r="AN477" t="s">
        <v>1311</v>
      </c>
      <c r="AO477" t="s">
        <v>1312</v>
      </c>
      <c r="AP477" t="s">
        <v>1313</v>
      </c>
      <c r="AQ477" t="s">
        <v>1314</v>
      </c>
      <c r="AR477" cm="1">
        <f t="array" ref="AR477">_xlfn._xlws.FILTER(RPD_Revisi[Jmlh],RPD_Revisi[MAK]=Form_Cetak_POK[[#This Row],[MAK]],0)-Form_Cetak_POK[[#This Row],[Jmlh]]</f>
        <v>0</v>
      </c>
    </row>
    <row r="478" spans="1:44" hidden="1" x14ac:dyDescent="0.3">
      <c r="A478" t="s">
        <v>26</v>
      </c>
      <c r="B478" t="s">
        <v>28</v>
      </c>
      <c r="C478" t="s">
        <v>29</v>
      </c>
      <c r="D478" t="s">
        <v>461</v>
      </c>
      <c r="E478" t="s">
        <v>118</v>
      </c>
      <c r="F478" t="s">
        <v>130</v>
      </c>
      <c r="G478" t="s">
        <v>470</v>
      </c>
      <c r="H478" t="s">
        <v>196</v>
      </c>
      <c r="I478" t="s">
        <v>199</v>
      </c>
      <c r="J478" t="s">
        <v>43</v>
      </c>
      <c r="K478" t="s">
        <v>507</v>
      </c>
      <c r="L478">
        <v>8</v>
      </c>
      <c r="M478">
        <v>1500000</v>
      </c>
      <c r="N478">
        <v>12000000</v>
      </c>
      <c r="O478">
        <v>0</v>
      </c>
      <c r="P478">
        <v>12000000</v>
      </c>
      <c r="R478">
        <v>49623</v>
      </c>
      <c r="S478">
        <v>1478503</v>
      </c>
      <c r="T478">
        <v>1478503</v>
      </c>
      <c r="U478">
        <v>1478503</v>
      </c>
      <c r="V478">
        <v>1478503</v>
      </c>
      <c r="W478">
        <v>859035</v>
      </c>
      <c r="X478">
        <v>859035</v>
      </c>
      <c r="Y478">
        <v>859035</v>
      </c>
      <c r="Z478">
        <v>859035</v>
      </c>
      <c r="AA478">
        <v>859035</v>
      </c>
      <c r="AB478">
        <v>859035</v>
      </c>
      <c r="AC478">
        <v>882155</v>
      </c>
      <c r="AD478" t="s">
        <v>2867</v>
      </c>
      <c r="AE478" t="s">
        <v>2868</v>
      </c>
      <c r="AF478" t="s">
        <v>2872</v>
      </c>
      <c r="AG478" t="s">
        <v>2873</v>
      </c>
      <c r="AH478" t="s">
        <v>6685</v>
      </c>
      <c r="AI478" t="s">
        <v>6064</v>
      </c>
      <c r="AJ478" t="s">
        <v>6443</v>
      </c>
      <c r="AK478" t="s">
        <v>98</v>
      </c>
      <c r="AL478" t="s">
        <v>127</v>
      </c>
      <c r="AM478" t="s">
        <v>128</v>
      </c>
      <c r="AN478" t="s">
        <v>1311</v>
      </c>
      <c r="AO478" t="s">
        <v>1312</v>
      </c>
      <c r="AP478" t="s">
        <v>1313</v>
      </c>
      <c r="AQ478" t="s">
        <v>1314</v>
      </c>
      <c r="AR478" cm="1">
        <f t="array" ref="AR478">_xlfn._xlws.FILTER(RPD_Revisi[Jmlh],RPD_Revisi[MAK]=Form_Cetak_POK[[#This Row],[MAK]],0)-Form_Cetak_POK[[#This Row],[Jmlh]]</f>
        <v>0</v>
      </c>
    </row>
    <row r="479" spans="1:44" hidden="1" x14ac:dyDescent="0.3">
      <c r="A479" t="s">
        <v>26</v>
      </c>
      <c r="B479" t="s">
        <v>28</v>
      </c>
      <c r="C479" t="s">
        <v>29</v>
      </c>
      <c r="D479" t="s">
        <v>461</v>
      </c>
      <c r="E479" t="s">
        <v>118</v>
      </c>
      <c r="F479" t="s">
        <v>130</v>
      </c>
      <c r="G479" t="s">
        <v>470</v>
      </c>
      <c r="H479" t="s">
        <v>196</v>
      </c>
      <c r="I479" t="s">
        <v>199</v>
      </c>
      <c r="J479" t="s">
        <v>43</v>
      </c>
      <c r="K479" t="s">
        <v>742</v>
      </c>
      <c r="L479">
        <v>12</v>
      </c>
      <c r="M479">
        <v>500000</v>
      </c>
      <c r="N479">
        <v>6000000</v>
      </c>
      <c r="O479">
        <v>0</v>
      </c>
      <c r="P479">
        <v>6000000</v>
      </c>
      <c r="R479">
        <v>24812</v>
      </c>
      <c r="S479">
        <v>739251</v>
      </c>
      <c r="T479">
        <v>739251</v>
      </c>
      <c r="U479">
        <v>739251</v>
      </c>
      <c r="V479">
        <v>739251</v>
      </c>
      <c r="W479">
        <v>429517</v>
      </c>
      <c r="X479">
        <v>429517</v>
      </c>
      <c r="Y479">
        <v>429517</v>
      </c>
      <c r="Z479">
        <v>429517</v>
      </c>
      <c r="AA479">
        <v>429517</v>
      </c>
      <c r="AB479">
        <v>429517</v>
      </c>
      <c r="AC479">
        <v>441082</v>
      </c>
      <c r="AD479" t="s">
        <v>2867</v>
      </c>
      <c r="AE479" t="s">
        <v>2868</v>
      </c>
      <c r="AF479" t="s">
        <v>2878</v>
      </c>
      <c r="AG479" t="s">
        <v>2879</v>
      </c>
      <c r="AH479" t="s">
        <v>6686</v>
      </c>
      <c r="AI479" t="s">
        <v>6085</v>
      </c>
      <c r="AJ479" t="s">
        <v>6443</v>
      </c>
      <c r="AK479" t="s">
        <v>98</v>
      </c>
      <c r="AL479" t="s">
        <v>127</v>
      </c>
      <c r="AM479" t="s">
        <v>128</v>
      </c>
      <c r="AN479" t="s">
        <v>1311</v>
      </c>
      <c r="AO479" t="s">
        <v>1312</v>
      </c>
      <c r="AP479" t="s">
        <v>1313</v>
      </c>
      <c r="AQ479" t="s">
        <v>1314</v>
      </c>
      <c r="AR479" cm="1">
        <f t="array" ref="AR479">_xlfn._xlws.FILTER(RPD_Revisi[Jmlh],RPD_Revisi[MAK]=Form_Cetak_POK[[#This Row],[MAK]],0)-Form_Cetak_POK[[#This Row],[Jmlh]]</f>
        <v>0</v>
      </c>
    </row>
    <row r="480" spans="1:44" hidden="1" x14ac:dyDescent="0.3">
      <c r="A480" t="s">
        <v>26</v>
      </c>
      <c r="B480" t="s">
        <v>28</v>
      </c>
      <c r="C480" t="s">
        <v>29</v>
      </c>
      <c r="D480" t="s">
        <v>461</v>
      </c>
      <c r="E480" t="s">
        <v>118</v>
      </c>
      <c r="F480" t="s">
        <v>130</v>
      </c>
      <c r="G480" t="s">
        <v>470</v>
      </c>
      <c r="H480" t="s">
        <v>196</v>
      </c>
      <c r="I480" t="s">
        <v>200</v>
      </c>
      <c r="J480" t="s">
        <v>43</v>
      </c>
      <c r="K480" t="s">
        <v>735</v>
      </c>
      <c r="L480">
        <v>4</v>
      </c>
      <c r="M480">
        <v>1500000</v>
      </c>
      <c r="N480">
        <v>6000000</v>
      </c>
      <c r="O480">
        <v>0</v>
      </c>
      <c r="P480">
        <v>6000000</v>
      </c>
      <c r="R480">
        <v>24812</v>
      </c>
      <c r="S480">
        <v>739251</v>
      </c>
      <c r="T480">
        <v>739251</v>
      </c>
      <c r="U480">
        <v>739251</v>
      </c>
      <c r="V480">
        <v>739251</v>
      </c>
      <c r="W480">
        <v>429517</v>
      </c>
      <c r="X480">
        <v>429517</v>
      </c>
      <c r="Y480">
        <v>429517</v>
      </c>
      <c r="Z480">
        <v>429517</v>
      </c>
      <c r="AA480">
        <v>429517</v>
      </c>
      <c r="AB480">
        <v>429517</v>
      </c>
      <c r="AC480">
        <v>441082</v>
      </c>
      <c r="AD480" t="s">
        <v>2893</v>
      </c>
      <c r="AE480" t="s">
        <v>2894</v>
      </c>
      <c r="AF480" t="s">
        <v>2895</v>
      </c>
      <c r="AG480" t="s">
        <v>2896</v>
      </c>
      <c r="AH480" t="s">
        <v>6687</v>
      </c>
      <c r="AI480" t="s">
        <v>6061</v>
      </c>
      <c r="AJ480" t="s">
        <v>6446</v>
      </c>
      <c r="AK480" t="s">
        <v>98</v>
      </c>
      <c r="AL480" t="s">
        <v>127</v>
      </c>
      <c r="AM480" t="s">
        <v>128</v>
      </c>
      <c r="AN480" t="s">
        <v>1311</v>
      </c>
      <c r="AO480" t="s">
        <v>1312</v>
      </c>
      <c r="AP480" t="s">
        <v>1313</v>
      </c>
      <c r="AQ480" t="s">
        <v>1314</v>
      </c>
      <c r="AR480" cm="1">
        <f t="array" ref="AR480">_xlfn._xlws.FILTER(RPD_Revisi[Jmlh],RPD_Revisi[MAK]=Form_Cetak_POK[[#This Row],[MAK]],0)-Form_Cetak_POK[[#This Row],[Jmlh]]</f>
        <v>0</v>
      </c>
    </row>
    <row r="481" spans="1:44" hidden="1" x14ac:dyDescent="0.3">
      <c r="A481" t="s">
        <v>26</v>
      </c>
      <c r="B481" t="s">
        <v>28</v>
      </c>
      <c r="C481" t="s">
        <v>29</v>
      </c>
      <c r="D481" t="s">
        <v>461</v>
      </c>
      <c r="E481" t="s">
        <v>118</v>
      </c>
      <c r="F481" t="s">
        <v>130</v>
      </c>
      <c r="G481" t="s">
        <v>470</v>
      </c>
      <c r="H481" t="s">
        <v>196</v>
      </c>
      <c r="I481" t="s">
        <v>200</v>
      </c>
      <c r="J481" t="s">
        <v>43</v>
      </c>
      <c r="K481" t="s">
        <v>507</v>
      </c>
      <c r="L481">
        <v>4</v>
      </c>
      <c r="M481">
        <v>1500000</v>
      </c>
      <c r="N481">
        <v>6000000</v>
      </c>
      <c r="O481">
        <v>0</v>
      </c>
      <c r="P481">
        <v>6000000</v>
      </c>
      <c r="R481">
        <v>24812</v>
      </c>
      <c r="S481">
        <v>739251</v>
      </c>
      <c r="T481">
        <v>739251</v>
      </c>
      <c r="U481">
        <v>739251</v>
      </c>
      <c r="V481">
        <v>739251</v>
      </c>
      <c r="W481">
        <v>429517</v>
      </c>
      <c r="X481">
        <v>429517</v>
      </c>
      <c r="Y481">
        <v>429517</v>
      </c>
      <c r="Z481">
        <v>429517</v>
      </c>
      <c r="AA481">
        <v>429517</v>
      </c>
      <c r="AB481">
        <v>429517</v>
      </c>
      <c r="AC481">
        <v>441082</v>
      </c>
      <c r="AD481" t="s">
        <v>2893</v>
      </c>
      <c r="AE481" t="s">
        <v>2894</v>
      </c>
      <c r="AF481" t="s">
        <v>2898</v>
      </c>
      <c r="AG481" t="s">
        <v>2899</v>
      </c>
      <c r="AH481" t="s">
        <v>6688</v>
      </c>
      <c r="AI481" t="s">
        <v>6064</v>
      </c>
      <c r="AJ481" t="s">
        <v>6446</v>
      </c>
      <c r="AK481" t="s">
        <v>98</v>
      </c>
      <c r="AL481" t="s">
        <v>127</v>
      </c>
      <c r="AM481" t="s">
        <v>128</v>
      </c>
      <c r="AN481" t="s">
        <v>1311</v>
      </c>
      <c r="AO481" t="s">
        <v>1312</v>
      </c>
      <c r="AP481" t="s">
        <v>1313</v>
      </c>
      <c r="AQ481" t="s">
        <v>1314</v>
      </c>
      <c r="AR481" cm="1">
        <f t="array" ref="AR481">_xlfn._xlws.FILTER(RPD_Revisi[Jmlh],RPD_Revisi[MAK]=Form_Cetak_POK[[#This Row],[MAK]],0)-Form_Cetak_POK[[#This Row],[Jmlh]]</f>
        <v>0</v>
      </c>
    </row>
    <row r="482" spans="1:44" hidden="1" x14ac:dyDescent="0.3">
      <c r="A482" t="s">
        <v>26</v>
      </c>
      <c r="B482" t="s">
        <v>28</v>
      </c>
      <c r="C482" t="s">
        <v>29</v>
      </c>
      <c r="D482" t="s">
        <v>461</v>
      </c>
      <c r="E482" t="s">
        <v>118</v>
      </c>
      <c r="F482" t="s">
        <v>130</v>
      </c>
      <c r="G482" t="s">
        <v>470</v>
      </c>
      <c r="H482" t="s">
        <v>196</v>
      </c>
      <c r="I482" t="s">
        <v>200</v>
      </c>
      <c r="J482" t="s">
        <v>43</v>
      </c>
      <c r="K482" t="s">
        <v>742</v>
      </c>
      <c r="L482">
        <v>12</v>
      </c>
      <c r="M482">
        <v>500000</v>
      </c>
      <c r="N482">
        <v>6000000</v>
      </c>
      <c r="O482">
        <v>0</v>
      </c>
      <c r="P482">
        <v>6000000</v>
      </c>
      <c r="R482">
        <v>24812</v>
      </c>
      <c r="S482">
        <v>739251</v>
      </c>
      <c r="T482">
        <v>739251</v>
      </c>
      <c r="U482">
        <v>739251</v>
      </c>
      <c r="V482">
        <v>739251</v>
      </c>
      <c r="W482">
        <v>429517</v>
      </c>
      <c r="X482">
        <v>429517</v>
      </c>
      <c r="Y482">
        <v>429517</v>
      </c>
      <c r="Z482">
        <v>429517</v>
      </c>
      <c r="AA482">
        <v>429517</v>
      </c>
      <c r="AB482">
        <v>429517</v>
      </c>
      <c r="AC482">
        <v>441082</v>
      </c>
      <c r="AD482" t="s">
        <v>2893</v>
      </c>
      <c r="AE482" t="s">
        <v>2894</v>
      </c>
      <c r="AF482" t="s">
        <v>2904</v>
      </c>
      <c r="AG482" t="s">
        <v>2905</v>
      </c>
      <c r="AH482" t="s">
        <v>6689</v>
      </c>
      <c r="AI482" t="s">
        <v>6085</v>
      </c>
      <c r="AJ482" t="s">
        <v>6446</v>
      </c>
      <c r="AK482" t="s">
        <v>98</v>
      </c>
      <c r="AL482" t="s">
        <v>127</v>
      </c>
      <c r="AM482" t="s">
        <v>128</v>
      </c>
      <c r="AN482" t="s">
        <v>1311</v>
      </c>
      <c r="AO482" t="s">
        <v>1312</v>
      </c>
      <c r="AP482" t="s">
        <v>1313</v>
      </c>
      <c r="AQ482" t="s">
        <v>1314</v>
      </c>
      <c r="AR482" cm="1">
        <f t="array" ref="AR482">_xlfn._xlws.FILTER(RPD_Revisi[Jmlh],RPD_Revisi[MAK]=Form_Cetak_POK[[#This Row],[MAK]],0)-Form_Cetak_POK[[#This Row],[Jmlh]]</f>
        <v>0</v>
      </c>
    </row>
    <row r="483" spans="1:44" hidden="1" x14ac:dyDescent="0.3">
      <c r="A483" t="s">
        <v>26</v>
      </c>
      <c r="B483" t="s">
        <v>28</v>
      </c>
      <c r="C483" t="s">
        <v>29</v>
      </c>
      <c r="D483" t="s">
        <v>461</v>
      </c>
      <c r="E483" t="s">
        <v>118</v>
      </c>
      <c r="F483" t="s">
        <v>130</v>
      </c>
      <c r="G483" t="s">
        <v>470</v>
      </c>
      <c r="H483" t="s">
        <v>196</v>
      </c>
      <c r="I483" t="s">
        <v>201</v>
      </c>
      <c r="J483" t="s">
        <v>43</v>
      </c>
      <c r="K483" t="s">
        <v>735</v>
      </c>
      <c r="L483">
        <v>4</v>
      </c>
      <c r="M483">
        <v>1500000</v>
      </c>
      <c r="N483">
        <v>6000000</v>
      </c>
      <c r="O483">
        <v>0</v>
      </c>
      <c r="P483">
        <v>6000000</v>
      </c>
      <c r="R483">
        <v>24812</v>
      </c>
      <c r="S483">
        <v>739251</v>
      </c>
      <c r="T483">
        <v>739251</v>
      </c>
      <c r="U483">
        <v>739251</v>
      </c>
      <c r="V483">
        <v>739251</v>
      </c>
      <c r="W483">
        <v>429517</v>
      </c>
      <c r="X483">
        <v>429517</v>
      </c>
      <c r="Y483">
        <v>429517</v>
      </c>
      <c r="Z483">
        <v>429517</v>
      </c>
      <c r="AA483">
        <v>429517</v>
      </c>
      <c r="AB483">
        <v>429517</v>
      </c>
      <c r="AC483">
        <v>441082</v>
      </c>
      <c r="AD483" t="s">
        <v>2915</v>
      </c>
      <c r="AE483" t="s">
        <v>2916</v>
      </c>
      <c r="AF483" t="s">
        <v>2917</v>
      </c>
      <c r="AG483" t="s">
        <v>2918</v>
      </c>
      <c r="AH483" t="s">
        <v>6690</v>
      </c>
      <c r="AI483" t="s">
        <v>6061</v>
      </c>
      <c r="AJ483" t="s">
        <v>6448</v>
      </c>
      <c r="AK483" t="s">
        <v>98</v>
      </c>
      <c r="AL483" t="s">
        <v>127</v>
      </c>
      <c r="AM483" t="s">
        <v>128</v>
      </c>
      <c r="AN483" t="s">
        <v>1311</v>
      </c>
      <c r="AO483" t="s">
        <v>1312</v>
      </c>
      <c r="AP483" t="s">
        <v>1313</v>
      </c>
      <c r="AQ483" t="s">
        <v>1314</v>
      </c>
      <c r="AR483" cm="1">
        <f t="array" ref="AR483">_xlfn._xlws.FILTER(RPD_Revisi[Jmlh],RPD_Revisi[MAK]=Form_Cetak_POK[[#This Row],[MAK]],0)-Form_Cetak_POK[[#This Row],[Jmlh]]</f>
        <v>0</v>
      </c>
    </row>
    <row r="484" spans="1:44" hidden="1" x14ac:dyDescent="0.3">
      <c r="A484" t="s">
        <v>26</v>
      </c>
      <c r="B484" t="s">
        <v>28</v>
      </c>
      <c r="C484" t="s">
        <v>29</v>
      </c>
      <c r="D484" t="s">
        <v>461</v>
      </c>
      <c r="E484" t="s">
        <v>118</v>
      </c>
      <c r="F484" t="s">
        <v>130</v>
      </c>
      <c r="G484" t="s">
        <v>470</v>
      </c>
      <c r="H484" t="s">
        <v>196</v>
      </c>
      <c r="I484" t="s">
        <v>201</v>
      </c>
      <c r="J484" t="s">
        <v>43</v>
      </c>
      <c r="K484" t="s">
        <v>507</v>
      </c>
      <c r="L484">
        <v>4</v>
      </c>
      <c r="M484">
        <v>1500000</v>
      </c>
      <c r="N484">
        <v>6000000</v>
      </c>
      <c r="O484">
        <v>0</v>
      </c>
      <c r="P484">
        <v>6000000</v>
      </c>
      <c r="R484">
        <v>24812</v>
      </c>
      <c r="S484">
        <v>739251</v>
      </c>
      <c r="T484">
        <v>739251</v>
      </c>
      <c r="U484">
        <v>739251</v>
      </c>
      <c r="V484">
        <v>739251</v>
      </c>
      <c r="W484">
        <v>429517</v>
      </c>
      <c r="X484">
        <v>429517</v>
      </c>
      <c r="Y484">
        <v>429517</v>
      </c>
      <c r="Z484">
        <v>429517</v>
      </c>
      <c r="AA484">
        <v>429517</v>
      </c>
      <c r="AB484">
        <v>429517</v>
      </c>
      <c r="AC484">
        <v>441082</v>
      </c>
      <c r="AD484" t="s">
        <v>2915</v>
      </c>
      <c r="AE484" t="s">
        <v>2916</v>
      </c>
      <c r="AF484" t="s">
        <v>2920</v>
      </c>
      <c r="AG484" t="s">
        <v>2921</v>
      </c>
      <c r="AH484" t="s">
        <v>6691</v>
      </c>
      <c r="AI484" t="s">
        <v>6064</v>
      </c>
      <c r="AJ484" t="s">
        <v>6448</v>
      </c>
      <c r="AK484" t="s">
        <v>98</v>
      </c>
      <c r="AL484" t="s">
        <v>127</v>
      </c>
      <c r="AM484" t="s">
        <v>128</v>
      </c>
      <c r="AN484" t="s">
        <v>1311</v>
      </c>
      <c r="AO484" t="s">
        <v>1312</v>
      </c>
      <c r="AP484" t="s">
        <v>1313</v>
      </c>
      <c r="AQ484" t="s">
        <v>1314</v>
      </c>
      <c r="AR484" cm="1">
        <f t="array" ref="AR484">_xlfn._xlws.FILTER(RPD_Revisi[Jmlh],RPD_Revisi[MAK]=Form_Cetak_POK[[#This Row],[MAK]],0)-Form_Cetak_POK[[#This Row],[Jmlh]]</f>
        <v>0</v>
      </c>
    </row>
    <row r="485" spans="1:44" hidden="1" x14ac:dyDescent="0.3">
      <c r="A485" t="s">
        <v>26</v>
      </c>
      <c r="B485" t="s">
        <v>28</v>
      </c>
      <c r="C485" t="s">
        <v>29</v>
      </c>
      <c r="D485" t="s">
        <v>461</v>
      </c>
      <c r="E485" t="s">
        <v>118</v>
      </c>
      <c r="F485" t="s">
        <v>130</v>
      </c>
      <c r="G485" t="s">
        <v>470</v>
      </c>
      <c r="H485" t="s">
        <v>196</v>
      </c>
      <c r="I485" t="s">
        <v>201</v>
      </c>
      <c r="J485" t="s">
        <v>43</v>
      </c>
      <c r="K485" t="s">
        <v>742</v>
      </c>
      <c r="L485">
        <v>24</v>
      </c>
      <c r="M485">
        <v>250000</v>
      </c>
      <c r="N485">
        <v>6000000</v>
      </c>
      <c r="O485">
        <v>0</v>
      </c>
      <c r="P485">
        <v>6000000</v>
      </c>
      <c r="R485">
        <v>24812</v>
      </c>
      <c r="S485">
        <v>739251</v>
      </c>
      <c r="T485">
        <v>739251</v>
      </c>
      <c r="U485">
        <v>739251</v>
      </c>
      <c r="V485">
        <v>739251</v>
      </c>
      <c r="W485">
        <v>429517</v>
      </c>
      <c r="X485">
        <v>429517</v>
      </c>
      <c r="Y485">
        <v>429517</v>
      </c>
      <c r="Z485">
        <v>429517</v>
      </c>
      <c r="AA485">
        <v>429517</v>
      </c>
      <c r="AB485">
        <v>429517</v>
      </c>
      <c r="AC485">
        <v>441082</v>
      </c>
      <c r="AD485" t="s">
        <v>2915</v>
      </c>
      <c r="AE485" t="s">
        <v>2916</v>
      </c>
      <c r="AF485" t="s">
        <v>2926</v>
      </c>
      <c r="AG485" t="s">
        <v>2927</v>
      </c>
      <c r="AH485" t="s">
        <v>6692</v>
      </c>
      <c r="AI485" t="s">
        <v>6085</v>
      </c>
      <c r="AJ485" t="s">
        <v>6448</v>
      </c>
      <c r="AK485" t="s">
        <v>98</v>
      </c>
      <c r="AL485" t="s">
        <v>127</v>
      </c>
      <c r="AM485" t="s">
        <v>128</v>
      </c>
      <c r="AN485" t="s">
        <v>1311</v>
      </c>
      <c r="AO485" t="s">
        <v>1312</v>
      </c>
      <c r="AP485" t="s">
        <v>1313</v>
      </c>
      <c r="AQ485" t="s">
        <v>1314</v>
      </c>
      <c r="AR485" cm="1">
        <f t="array" ref="AR485">_xlfn._xlws.FILTER(RPD_Revisi[Jmlh],RPD_Revisi[MAK]=Form_Cetak_POK[[#This Row],[MAK]],0)-Form_Cetak_POK[[#This Row],[Jmlh]]</f>
        <v>0</v>
      </c>
    </row>
    <row r="486" spans="1:44" hidden="1" x14ac:dyDescent="0.3">
      <c r="A486" t="s">
        <v>26</v>
      </c>
      <c r="B486" t="s">
        <v>28</v>
      </c>
      <c r="C486" t="s">
        <v>29</v>
      </c>
      <c r="D486" t="s">
        <v>461</v>
      </c>
      <c r="E486" t="s">
        <v>118</v>
      </c>
      <c r="F486" t="s">
        <v>130</v>
      </c>
      <c r="G486" t="s">
        <v>470</v>
      </c>
      <c r="H486" t="s">
        <v>196</v>
      </c>
      <c r="I486" t="s">
        <v>202</v>
      </c>
      <c r="J486" t="s">
        <v>43</v>
      </c>
      <c r="K486" t="s">
        <v>582</v>
      </c>
      <c r="L486">
        <v>160</v>
      </c>
      <c r="M486">
        <v>75000</v>
      </c>
      <c r="N486">
        <v>12000000</v>
      </c>
      <c r="O486">
        <v>0</v>
      </c>
      <c r="P486">
        <v>12000000</v>
      </c>
      <c r="R486">
        <v>49623</v>
      </c>
      <c r="S486">
        <v>1478503</v>
      </c>
      <c r="T486">
        <v>1478503</v>
      </c>
      <c r="U486">
        <v>1478503</v>
      </c>
      <c r="V486">
        <v>1478503</v>
      </c>
      <c r="W486">
        <v>859035</v>
      </c>
      <c r="X486">
        <v>859035</v>
      </c>
      <c r="Y486">
        <v>859035</v>
      </c>
      <c r="Z486">
        <v>859035</v>
      </c>
      <c r="AA486">
        <v>859035</v>
      </c>
      <c r="AB486">
        <v>859035</v>
      </c>
      <c r="AC486">
        <v>882155</v>
      </c>
      <c r="AD486" t="s">
        <v>2941</v>
      </c>
      <c r="AE486" t="s">
        <v>2942</v>
      </c>
      <c r="AF486" t="s">
        <v>2943</v>
      </c>
      <c r="AG486" t="s">
        <v>2944</v>
      </c>
      <c r="AH486" t="s">
        <v>6693</v>
      </c>
      <c r="AI486" t="s">
        <v>6061</v>
      </c>
      <c r="AJ486" t="s">
        <v>6450</v>
      </c>
      <c r="AK486" t="s">
        <v>98</v>
      </c>
      <c r="AL486" t="s">
        <v>108</v>
      </c>
      <c r="AM486" t="s">
        <v>109</v>
      </c>
      <c r="AN486" t="s">
        <v>1311</v>
      </c>
      <c r="AO486" t="s">
        <v>1312</v>
      </c>
      <c r="AP486" t="s">
        <v>1313</v>
      </c>
      <c r="AQ486" t="s">
        <v>1314</v>
      </c>
      <c r="AR486" cm="1">
        <f t="array" ref="AR486">_xlfn._xlws.FILTER(RPD_Revisi[Jmlh],RPD_Revisi[MAK]=Form_Cetak_POK[[#This Row],[MAK]],0)-Form_Cetak_POK[[#This Row],[Jmlh]]</f>
        <v>0</v>
      </c>
    </row>
    <row r="487" spans="1:44" hidden="1" x14ac:dyDescent="0.3">
      <c r="A487" t="s">
        <v>26</v>
      </c>
      <c r="B487" t="s">
        <v>28</v>
      </c>
      <c r="C487" t="s">
        <v>29</v>
      </c>
      <c r="D487" t="s">
        <v>461</v>
      </c>
      <c r="E487" t="s">
        <v>118</v>
      </c>
      <c r="F487" t="s">
        <v>130</v>
      </c>
      <c r="G487" t="s">
        <v>470</v>
      </c>
      <c r="H487" t="s">
        <v>196</v>
      </c>
      <c r="I487" t="s">
        <v>202</v>
      </c>
      <c r="J487" t="s">
        <v>43</v>
      </c>
      <c r="K487" t="s">
        <v>583</v>
      </c>
      <c r="L487">
        <v>2</v>
      </c>
      <c r="M487">
        <v>1500000</v>
      </c>
      <c r="N487">
        <v>3000000</v>
      </c>
      <c r="O487">
        <v>0</v>
      </c>
      <c r="P487">
        <v>3000000</v>
      </c>
      <c r="R487">
        <v>12406</v>
      </c>
      <c r="S487">
        <v>369626</v>
      </c>
      <c r="T487">
        <v>369626</v>
      </c>
      <c r="U487">
        <v>369626</v>
      </c>
      <c r="V487">
        <v>369626</v>
      </c>
      <c r="W487">
        <v>214759</v>
      </c>
      <c r="X487">
        <v>214759</v>
      </c>
      <c r="Y487">
        <v>214759</v>
      </c>
      <c r="Z487">
        <v>214759</v>
      </c>
      <c r="AA487">
        <v>214759</v>
      </c>
      <c r="AB487">
        <v>214759</v>
      </c>
      <c r="AC487">
        <v>220536</v>
      </c>
      <c r="AD487" t="s">
        <v>2941</v>
      </c>
      <c r="AE487" t="s">
        <v>2942</v>
      </c>
      <c r="AF487" t="s">
        <v>2946</v>
      </c>
      <c r="AG487" t="s">
        <v>2947</v>
      </c>
      <c r="AH487" t="s">
        <v>6694</v>
      </c>
      <c r="AI487" t="s">
        <v>6064</v>
      </c>
      <c r="AJ487" t="s">
        <v>6450</v>
      </c>
      <c r="AK487" t="s">
        <v>98</v>
      </c>
      <c r="AL487" t="s">
        <v>108</v>
      </c>
      <c r="AM487" t="s">
        <v>109</v>
      </c>
      <c r="AN487" t="s">
        <v>1311</v>
      </c>
      <c r="AO487" t="s">
        <v>1312</v>
      </c>
      <c r="AP487" t="s">
        <v>1313</v>
      </c>
      <c r="AQ487" t="s">
        <v>1314</v>
      </c>
      <c r="AR487" cm="1">
        <f t="array" ref="AR487">_xlfn._xlws.FILTER(RPD_Revisi[Jmlh],RPD_Revisi[MAK]=Form_Cetak_POK[[#This Row],[MAK]],0)-Form_Cetak_POK[[#This Row],[Jmlh]]</f>
        <v>0</v>
      </c>
    </row>
    <row r="488" spans="1:44" hidden="1" x14ac:dyDescent="0.3">
      <c r="A488" t="s">
        <v>26</v>
      </c>
      <c r="B488" t="s">
        <v>28</v>
      </c>
      <c r="C488" t="s">
        <v>29</v>
      </c>
      <c r="D488" t="s">
        <v>461</v>
      </c>
      <c r="E488" t="s">
        <v>118</v>
      </c>
      <c r="F488" t="s">
        <v>130</v>
      </c>
      <c r="G488" t="s">
        <v>470</v>
      </c>
      <c r="H488" t="s">
        <v>196</v>
      </c>
      <c r="I488" t="s">
        <v>202</v>
      </c>
      <c r="J488" t="s">
        <v>43</v>
      </c>
      <c r="K488" t="s">
        <v>572</v>
      </c>
      <c r="L488">
        <v>2</v>
      </c>
      <c r="M488">
        <v>1500000</v>
      </c>
      <c r="N488">
        <v>3000000</v>
      </c>
      <c r="O488">
        <v>0</v>
      </c>
      <c r="P488">
        <v>3000000</v>
      </c>
      <c r="R488">
        <v>12406</v>
      </c>
      <c r="S488">
        <v>369626</v>
      </c>
      <c r="T488">
        <v>369626</v>
      </c>
      <c r="U488">
        <v>369626</v>
      </c>
      <c r="V488">
        <v>369626</v>
      </c>
      <c r="W488">
        <v>214759</v>
      </c>
      <c r="X488">
        <v>214759</v>
      </c>
      <c r="Y488">
        <v>214759</v>
      </c>
      <c r="Z488">
        <v>214759</v>
      </c>
      <c r="AA488">
        <v>214759</v>
      </c>
      <c r="AB488">
        <v>214759</v>
      </c>
      <c r="AC488">
        <v>220536</v>
      </c>
      <c r="AD488" t="s">
        <v>2941</v>
      </c>
      <c r="AE488" t="s">
        <v>2942</v>
      </c>
      <c r="AF488" t="s">
        <v>2949</v>
      </c>
      <c r="AG488" t="s">
        <v>2950</v>
      </c>
      <c r="AH488" t="s">
        <v>6695</v>
      </c>
      <c r="AI488" t="s">
        <v>6075</v>
      </c>
      <c r="AJ488" t="s">
        <v>6450</v>
      </c>
      <c r="AK488" t="s">
        <v>98</v>
      </c>
      <c r="AL488" t="s">
        <v>108</v>
      </c>
      <c r="AM488" t="s">
        <v>109</v>
      </c>
      <c r="AN488" t="s">
        <v>1311</v>
      </c>
      <c r="AO488" t="s">
        <v>1312</v>
      </c>
      <c r="AP488" t="s">
        <v>1313</v>
      </c>
      <c r="AQ488" t="s">
        <v>1314</v>
      </c>
      <c r="AR488" cm="1">
        <f t="array" ref="AR488">_xlfn._xlws.FILTER(RPD_Revisi[Jmlh],RPD_Revisi[MAK]=Form_Cetak_POK[[#This Row],[MAK]],0)-Form_Cetak_POK[[#This Row],[Jmlh]]</f>
        <v>0</v>
      </c>
    </row>
    <row r="489" spans="1:44" hidden="1" x14ac:dyDescent="0.3">
      <c r="A489" t="s">
        <v>26</v>
      </c>
      <c r="B489" t="s">
        <v>28</v>
      </c>
      <c r="C489" t="s">
        <v>29</v>
      </c>
      <c r="D489" t="s">
        <v>461</v>
      </c>
      <c r="E489" t="s">
        <v>118</v>
      </c>
      <c r="F489" t="s">
        <v>130</v>
      </c>
      <c r="G489" t="s">
        <v>470</v>
      </c>
      <c r="H489" t="s">
        <v>196</v>
      </c>
      <c r="I489" t="s">
        <v>203</v>
      </c>
      <c r="J489" t="s">
        <v>43</v>
      </c>
      <c r="K489" t="s">
        <v>582</v>
      </c>
      <c r="L489">
        <v>224</v>
      </c>
      <c r="M489">
        <v>75000</v>
      </c>
      <c r="N489">
        <v>16800000</v>
      </c>
      <c r="O489">
        <v>0</v>
      </c>
      <c r="P489">
        <v>16800000</v>
      </c>
      <c r="R489">
        <v>69472</v>
      </c>
      <c r="S489">
        <v>2069904</v>
      </c>
      <c r="T489">
        <v>2069904</v>
      </c>
      <c r="U489">
        <v>2069904</v>
      </c>
      <c r="V489">
        <v>2069904</v>
      </c>
      <c r="W489">
        <v>1202648</v>
      </c>
      <c r="X489">
        <v>1202648</v>
      </c>
      <c r="Y489">
        <v>1202648</v>
      </c>
      <c r="Z489">
        <v>1202648</v>
      </c>
      <c r="AA489">
        <v>1202648</v>
      </c>
      <c r="AB489">
        <v>1202648</v>
      </c>
      <c r="AC489">
        <v>1235024</v>
      </c>
      <c r="AD489" t="s">
        <v>2967</v>
      </c>
      <c r="AE489" t="s">
        <v>2968</v>
      </c>
      <c r="AF489" t="s">
        <v>2969</v>
      </c>
      <c r="AG489" t="s">
        <v>2970</v>
      </c>
      <c r="AH489" t="s">
        <v>6696</v>
      </c>
      <c r="AI489" t="s">
        <v>6061</v>
      </c>
      <c r="AJ489" t="s">
        <v>6452</v>
      </c>
      <c r="AK489" t="s">
        <v>98</v>
      </c>
      <c r="AL489" t="s">
        <v>99</v>
      </c>
      <c r="AM489" t="s">
        <v>100</v>
      </c>
      <c r="AN489" t="s">
        <v>1311</v>
      </c>
      <c r="AO489" t="s">
        <v>1312</v>
      </c>
      <c r="AP489" t="s">
        <v>1313</v>
      </c>
      <c r="AQ489" t="s">
        <v>1314</v>
      </c>
      <c r="AR489" cm="1">
        <f t="array" ref="AR489">_xlfn._xlws.FILTER(RPD_Revisi[Jmlh],RPD_Revisi[MAK]=Form_Cetak_POK[[#This Row],[MAK]],0)-Form_Cetak_POK[[#This Row],[Jmlh]]</f>
        <v>0</v>
      </c>
    </row>
    <row r="490" spans="1:44" hidden="1" x14ac:dyDescent="0.3">
      <c r="A490" t="s">
        <v>26</v>
      </c>
      <c r="B490" t="s">
        <v>28</v>
      </c>
      <c r="C490" t="s">
        <v>29</v>
      </c>
      <c r="D490" t="s">
        <v>461</v>
      </c>
      <c r="E490" t="s">
        <v>118</v>
      </c>
      <c r="F490" t="s">
        <v>130</v>
      </c>
      <c r="G490" t="s">
        <v>470</v>
      </c>
      <c r="H490" t="s">
        <v>196</v>
      </c>
      <c r="I490" t="s">
        <v>203</v>
      </c>
      <c r="J490" t="s">
        <v>43</v>
      </c>
      <c r="K490" t="s">
        <v>583</v>
      </c>
      <c r="L490">
        <v>2</v>
      </c>
      <c r="M490">
        <v>1500000</v>
      </c>
      <c r="N490">
        <v>3000000</v>
      </c>
      <c r="O490">
        <v>0</v>
      </c>
      <c r="P490">
        <v>3000000</v>
      </c>
      <c r="R490">
        <v>12406</v>
      </c>
      <c r="S490">
        <v>369626</v>
      </c>
      <c r="T490">
        <v>369626</v>
      </c>
      <c r="U490">
        <v>369626</v>
      </c>
      <c r="V490">
        <v>369626</v>
      </c>
      <c r="W490">
        <v>214759</v>
      </c>
      <c r="X490">
        <v>214759</v>
      </c>
      <c r="Y490">
        <v>214759</v>
      </c>
      <c r="Z490">
        <v>214759</v>
      </c>
      <c r="AA490">
        <v>214759</v>
      </c>
      <c r="AB490">
        <v>214759</v>
      </c>
      <c r="AC490">
        <v>220536</v>
      </c>
      <c r="AD490" t="s">
        <v>2967</v>
      </c>
      <c r="AE490" t="s">
        <v>2968</v>
      </c>
      <c r="AF490" t="s">
        <v>2972</v>
      </c>
      <c r="AG490" t="s">
        <v>2973</v>
      </c>
      <c r="AH490" t="s">
        <v>6697</v>
      </c>
      <c r="AI490" t="s">
        <v>6064</v>
      </c>
      <c r="AJ490" t="s">
        <v>6452</v>
      </c>
      <c r="AK490" t="s">
        <v>98</v>
      </c>
      <c r="AL490" t="s">
        <v>99</v>
      </c>
      <c r="AM490" t="s">
        <v>100</v>
      </c>
      <c r="AN490" t="s">
        <v>1311</v>
      </c>
      <c r="AO490" t="s">
        <v>1312</v>
      </c>
      <c r="AP490" t="s">
        <v>1313</v>
      </c>
      <c r="AQ490" t="s">
        <v>1314</v>
      </c>
      <c r="AR490" cm="1">
        <f t="array" ref="AR490">_xlfn._xlws.FILTER(RPD_Revisi[Jmlh],RPD_Revisi[MAK]=Form_Cetak_POK[[#This Row],[MAK]],0)-Form_Cetak_POK[[#This Row],[Jmlh]]</f>
        <v>0</v>
      </c>
    </row>
    <row r="491" spans="1:44" hidden="1" x14ac:dyDescent="0.3">
      <c r="A491" t="s">
        <v>26</v>
      </c>
      <c r="B491" t="s">
        <v>28</v>
      </c>
      <c r="C491" t="s">
        <v>29</v>
      </c>
      <c r="D491" t="s">
        <v>461</v>
      </c>
      <c r="E491" t="s">
        <v>118</v>
      </c>
      <c r="F491" t="s">
        <v>130</v>
      </c>
      <c r="G491" t="s">
        <v>470</v>
      </c>
      <c r="H491" t="s">
        <v>196</v>
      </c>
      <c r="I491" t="s">
        <v>203</v>
      </c>
      <c r="J491" t="s">
        <v>43</v>
      </c>
      <c r="K491" t="s">
        <v>572</v>
      </c>
      <c r="L491">
        <v>2</v>
      </c>
      <c r="M491">
        <v>1500000</v>
      </c>
      <c r="N491">
        <v>3000000</v>
      </c>
      <c r="O491">
        <v>0</v>
      </c>
      <c r="P491">
        <v>3000000</v>
      </c>
      <c r="R491">
        <v>12406</v>
      </c>
      <c r="S491">
        <v>369626</v>
      </c>
      <c r="T491">
        <v>369626</v>
      </c>
      <c r="U491">
        <v>369626</v>
      </c>
      <c r="V491">
        <v>369626</v>
      </c>
      <c r="W491">
        <v>214759</v>
      </c>
      <c r="X491">
        <v>214759</v>
      </c>
      <c r="Y491">
        <v>214759</v>
      </c>
      <c r="Z491">
        <v>214759</v>
      </c>
      <c r="AA491">
        <v>214759</v>
      </c>
      <c r="AB491">
        <v>214759</v>
      </c>
      <c r="AC491">
        <v>220536</v>
      </c>
      <c r="AD491" t="s">
        <v>2967</v>
      </c>
      <c r="AE491" t="s">
        <v>2968</v>
      </c>
      <c r="AF491" t="s">
        <v>2975</v>
      </c>
      <c r="AG491" t="s">
        <v>2976</v>
      </c>
      <c r="AH491" t="s">
        <v>6698</v>
      </c>
      <c r="AI491" t="s">
        <v>6075</v>
      </c>
      <c r="AJ491" t="s">
        <v>6452</v>
      </c>
      <c r="AK491" t="s">
        <v>98</v>
      </c>
      <c r="AL491" t="s">
        <v>99</v>
      </c>
      <c r="AM491" t="s">
        <v>100</v>
      </c>
      <c r="AN491" t="s">
        <v>1311</v>
      </c>
      <c r="AO491" t="s">
        <v>1312</v>
      </c>
      <c r="AP491" t="s">
        <v>1313</v>
      </c>
      <c r="AQ491" t="s">
        <v>1314</v>
      </c>
      <c r="AR491" cm="1">
        <f t="array" ref="AR491">_xlfn._xlws.FILTER(RPD_Revisi[Jmlh],RPD_Revisi[MAK]=Form_Cetak_POK[[#This Row],[MAK]],0)-Form_Cetak_POK[[#This Row],[Jmlh]]</f>
        <v>0</v>
      </c>
    </row>
    <row r="492" spans="1:44" hidden="1" x14ac:dyDescent="0.3">
      <c r="A492" t="s">
        <v>26</v>
      </c>
      <c r="B492" t="s">
        <v>28</v>
      </c>
      <c r="C492" t="s">
        <v>29</v>
      </c>
      <c r="D492" t="s">
        <v>461</v>
      </c>
      <c r="E492" t="s">
        <v>118</v>
      </c>
      <c r="F492" t="s">
        <v>130</v>
      </c>
      <c r="G492" t="s">
        <v>470</v>
      </c>
      <c r="H492" t="s">
        <v>196</v>
      </c>
      <c r="I492" t="s">
        <v>205</v>
      </c>
      <c r="J492" t="s">
        <v>43</v>
      </c>
      <c r="K492" t="s">
        <v>582</v>
      </c>
      <c r="L492">
        <v>100</v>
      </c>
      <c r="M492">
        <v>75000</v>
      </c>
      <c r="N492">
        <v>7500000</v>
      </c>
      <c r="O492">
        <v>0</v>
      </c>
      <c r="P492">
        <v>7500000</v>
      </c>
      <c r="R492">
        <v>31014</v>
      </c>
      <c r="S492">
        <v>924064</v>
      </c>
      <c r="T492">
        <v>924064</v>
      </c>
      <c r="U492">
        <v>924064</v>
      </c>
      <c r="V492">
        <v>924064</v>
      </c>
      <c r="W492">
        <v>536897</v>
      </c>
      <c r="X492">
        <v>536897</v>
      </c>
      <c r="Y492">
        <v>536897</v>
      </c>
      <c r="Z492">
        <v>536897</v>
      </c>
      <c r="AA492">
        <v>536897</v>
      </c>
      <c r="AB492">
        <v>536897</v>
      </c>
      <c r="AC492">
        <v>551348</v>
      </c>
      <c r="AD492" t="s">
        <v>2989</v>
      </c>
      <c r="AE492" t="s">
        <v>2990</v>
      </c>
      <c r="AF492" t="s">
        <v>2991</v>
      </c>
      <c r="AG492" t="s">
        <v>2992</v>
      </c>
      <c r="AH492" t="s">
        <v>6699</v>
      </c>
      <c r="AI492" t="s">
        <v>6061</v>
      </c>
      <c r="AJ492" t="s">
        <v>6454</v>
      </c>
      <c r="AK492" t="s">
        <v>98</v>
      </c>
      <c r="AL492" t="s">
        <v>99</v>
      </c>
      <c r="AM492" t="s">
        <v>104</v>
      </c>
      <c r="AN492" t="s">
        <v>1311</v>
      </c>
      <c r="AO492" t="s">
        <v>1312</v>
      </c>
      <c r="AP492" t="s">
        <v>1313</v>
      </c>
      <c r="AQ492" t="s">
        <v>1314</v>
      </c>
      <c r="AR492" cm="1">
        <f t="array" ref="AR492">_xlfn._xlws.FILTER(RPD_Revisi[Jmlh],RPD_Revisi[MAK]=Form_Cetak_POK[[#This Row],[MAK]],0)-Form_Cetak_POK[[#This Row],[Jmlh]]</f>
        <v>0</v>
      </c>
    </row>
    <row r="493" spans="1:44" hidden="1" x14ac:dyDescent="0.3">
      <c r="A493" t="s">
        <v>26</v>
      </c>
      <c r="B493" t="s">
        <v>28</v>
      </c>
      <c r="C493" t="s">
        <v>29</v>
      </c>
      <c r="D493" t="s">
        <v>461</v>
      </c>
      <c r="E493" t="s">
        <v>118</v>
      </c>
      <c r="F493" t="s">
        <v>130</v>
      </c>
      <c r="G493" t="s">
        <v>470</v>
      </c>
      <c r="H493" t="s">
        <v>196</v>
      </c>
      <c r="I493" t="s">
        <v>205</v>
      </c>
      <c r="J493" t="s">
        <v>43</v>
      </c>
      <c r="K493" t="s">
        <v>583</v>
      </c>
      <c r="L493">
        <v>4</v>
      </c>
      <c r="M493">
        <v>1500000</v>
      </c>
      <c r="N493">
        <v>6000000</v>
      </c>
      <c r="O493">
        <v>0</v>
      </c>
      <c r="P493">
        <v>6000000</v>
      </c>
      <c r="R493">
        <v>24812</v>
      </c>
      <c r="S493">
        <v>739251</v>
      </c>
      <c r="T493">
        <v>739251</v>
      </c>
      <c r="U493">
        <v>739251</v>
      </c>
      <c r="V493">
        <v>739251</v>
      </c>
      <c r="W493">
        <v>429517</v>
      </c>
      <c r="X493">
        <v>429517</v>
      </c>
      <c r="Y493">
        <v>429517</v>
      </c>
      <c r="Z493">
        <v>429517</v>
      </c>
      <c r="AA493">
        <v>429517</v>
      </c>
      <c r="AB493">
        <v>429517</v>
      </c>
      <c r="AC493">
        <v>441082</v>
      </c>
      <c r="AD493" t="s">
        <v>2989</v>
      </c>
      <c r="AE493" t="s">
        <v>2990</v>
      </c>
      <c r="AF493" t="s">
        <v>2994</v>
      </c>
      <c r="AG493" t="s">
        <v>2995</v>
      </c>
      <c r="AH493" t="s">
        <v>6700</v>
      </c>
      <c r="AI493" t="s">
        <v>6064</v>
      </c>
      <c r="AJ493" t="s">
        <v>6454</v>
      </c>
      <c r="AK493" t="s">
        <v>98</v>
      </c>
      <c r="AL493" t="s">
        <v>99</v>
      </c>
      <c r="AM493" t="s">
        <v>104</v>
      </c>
      <c r="AN493" t="s">
        <v>1311</v>
      </c>
      <c r="AO493" t="s">
        <v>1312</v>
      </c>
      <c r="AP493" t="s">
        <v>1313</v>
      </c>
      <c r="AQ493" t="s">
        <v>1314</v>
      </c>
      <c r="AR493" cm="1">
        <f t="array" ref="AR493">_xlfn._xlws.FILTER(RPD_Revisi[Jmlh],RPD_Revisi[MAK]=Form_Cetak_POK[[#This Row],[MAK]],0)-Form_Cetak_POK[[#This Row],[Jmlh]]</f>
        <v>0</v>
      </c>
    </row>
    <row r="494" spans="1:44" hidden="1" x14ac:dyDescent="0.3">
      <c r="A494" t="s">
        <v>26</v>
      </c>
      <c r="B494" t="s">
        <v>28</v>
      </c>
      <c r="C494" t="s">
        <v>29</v>
      </c>
      <c r="D494" t="s">
        <v>461</v>
      </c>
      <c r="E494" t="s">
        <v>118</v>
      </c>
      <c r="F494" t="s">
        <v>130</v>
      </c>
      <c r="G494" t="s">
        <v>470</v>
      </c>
      <c r="H494" t="s">
        <v>196</v>
      </c>
      <c r="I494" t="s">
        <v>205</v>
      </c>
      <c r="J494" t="s">
        <v>43</v>
      </c>
      <c r="K494" t="s">
        <v>572</v>
      </c>
      <c r="L494">
        <v>4</v>
      </c>
      <c r="M494">
        <v>1500000</v>
      </c>
      <c r="N494">
        <v>6000000</v>
      </c>
      <c r="O494">
        <v>0</v>
      </c>
      <c r="P494">
        <v>6000000</v>
      </c>
      <c r="R494">
        <v>24812</v>
      </c>
      <c r="S494">
        <v>739251</v>
      </c>
      <c r="T494">
        <v>739251</v>
      </c>
      <c r="U494">
        <v>739251</v>
      </c>
      <c r="V494">
        <v>739251</v>
      </c>
      <c r="W494">
        <v>429517</v>
      </c>
      <c r="X494">
        <v>429517</v>
      </c>
      <c r="Y494">
        <v>429517</v>
      </c>
      <c r="Z494">
        <v>429517</v>
      </c>
      <c r="AA494">
        <v>429517</v>
      </c>
      <c r="AB494">
        <v>429517</v>
      </c>
      <c r="AC494">
        <v>441082</v>
      </c>
      <c r="AD494" t="s">
        <v>2989</v>
      </c>
      <c r="AE494" t="s">
        <v>2990</v>
      </c>
      <c r="AF494" t="s">
        <v>2997</v>
      </c>
      <c r="AG494" t="s">
        <v>2998</v>
      </c>
      <c r="AH494" t="s">
        <v>6701</v>
      </c>
      <c r="AI494" t="s">
        <v>6075</v>
      </c>
      <c r="AJ494" t="s">
        <v>6454</v>
      </c>
      <c r="AK494" t="s">
        <v>98</v>
      </c>
      <c r="AL494" t="s">
        <v>99</v>
      </c>
      <c r="AM494" t="s">
        <v>104</v>
      </c>
      <c r="AN494" t="s">
        <v>1311</v>
      </c>
      <c r="AO494" t="s">
        <v>1312</v>
      </c>
      <c r="AP494" t="s">
        <v>1313</v>
      </c>
      <c r="AQ494" t="s">
        <v>1314</v>
      </c>
      <c r="AR494" cm="1">
        <f t="array" ref="AR494">_xlfn._xlws.FILTER(RPD_Revisi[Jmlh],RPD_Revisi[MAK]=Form_Cetak_POK[[#This Row],[MAK]],0)-Form_Cetak_POK[[#This Row],[Jmlh]]</f>
        <v>0</v>
      </c>
    </row>
    <row r="495" spans="1:44" hidden="1" x14ac:dyDescent="0.3">
      <c r="A495" t="s">
        <v>26</v>
      </c>
      <c r="B495" t="s">
        <v>28</v>
      </c>
      <c r="C495" t="s">
        <v>29</v>
      </c>
      <c r="D495" t="s">
        <v>461</v>
      </c>
      <c r="E495" t="s">
        <v>118</v>
      </c>
      <c r="F495" t="s">
        <v>130</v>
      </c>
      <c r="G495" t="s">
        <v>470</v>
      </c>
      <c r="H495" t="s">
        <v>196</v>
      </c>
      <c r="I495" t="s">
        <v>207</v>
      </c>
      <c r="J495" t="s">
        <v>43</v>
      </c>
      <c r="K495" t="s">
        <v>582</v>
      </c>
      <c r="L495">
        <v>100</v>
      </c>
      <c r="M495">
        <v>75000</v>
      </c>
      <c r="N495">
        <v>7500000</v>
      </c>
      <c r="O495">
        <v>0</v>
      </c>
      <c r="P495">
        <v>7500000</v>
      </c>
      <c r="R495">
        <v>31014</v>
      </c>
      <c r="S495">
        <v>924064</v>
      </c>
      <c r="T495">
        <v>924064</v>
      </c>
      <c r="U495">
        <v>924064</v>
      </c>
      <c r="V495">
        <v>924064</v>
      </c>
      <c r="W495">
        <v>536897</v>
      </c>
      <c r="X495">
        <v>536897</v>
      </c>
      <c r="Y495">
        <v>536897</v>
      </c>
      <c r="Z495">
        <v>536897</v>
      </c>
      <c r="AA495">
        <v>536897</v>
      </c>
      <c r="AB495">
        <v>536897</v>
      </c>
      <c r="AC495">
        <v>551348</v>
      </c>
      <c r="AD495" t="s">
        <v>3007</v>
      </c>
      <c r="AE495" t="s">
        <v>3008</v>
      </c>
      <c r="AF495" t="s">
        <v>3009</v>
      </c>
      <c r="AG495" t="s">
        <v>3010</v>
      </c>
      <c r="AH495" t="s">
        <v>6702</v>
      </c>
      <c r="AI495" t="s">
        <v>6061</v>
      </c>
      <c r="AJ495" t="s">
        <v>6456</v>
      </c>
      <c r="AK495" t="s">
        <v>98</v>
      </c>
      <c r="AL495" t="s">
        <v>168</v>
      </c>
      <c r="AM495" t="s">
        <v>208</v>
      </c>
      <c r="AN495" t="s">
        <v>1311</v>
      </c>
      <c r="AO495" t="s">
        <v>1312</v>
      </c>
      <c r="AP495" t="s">
        <v>1313</v>
      </c>
      <c r="AQ495" t="s">
        <v>1314</v>
      </c>
      <c r="AR495" cm="1">
        <f t="array" ref="AR495">_xlfn._xlws.FILTER(RPD_Revisi[Jmlh],RPD_Revisi[MAK]=Form_Cetak_POK[[#This Row],[MAK]],0)-Form_Cetak_POK[[#This Row],[Jmlh]]</f>
        <v>0</v>
      </c>
    </row>
    <row r="496" spans="1:44" hidden="1" x14ac:dyDescent="0.3">
      <c r="A496" t="s">
        <v>26</v>
      </c>
      <c r="B496" t="s">
        <v>28</v>
      </c>
      <c r="C496" t="s">
        <v>29</v>
      </c>
      <c r="D496" t="s">
        <v>461</v>
      </c>
      <c r="E496" t="s">
        <v>118</v>
      </c>
      <c r="F496" t="s">
        <v>130</v>
      </c>
      <c r="G496" t="s">
        <v>470</v>
      </c>
      <c r="H496" t="s">
        <v>196</v>
      </c>
      <c r="I496" t="s">
        <v>207</v>
      </c>
      <c r="J496" t="s">
        <v>43</v>
      </c>
      <c r="K496" t="s">
        <v>583</v>
      </c>
      <c r="L496">
        <v>2</v>
      </c>
      <c r="M496">
        <v>1500000</v>
      </c>
      <c r="N496">
        <v>3000000</v>
      </c>
      <c r="O496">
        <v>0</v>
      </c>
      <c r="P496">
        <v>3000000</v>
      </c>
      <c r="R496">
        <v>12406</v>
      </c>
      <c r="S496">
        <v>369626</v>
      </c>
      <c r="T496">
        <v>369626</v>
      </c>
      <c r="U496">
        <v>369626</v>
      </c>
      <c r="V496">
        <v>369626</v>
      </c>
      <c r="W496">
        <v>214759</v>
      </c>
      <c r="X496">
        <v>214759</v>
      </c>
      <c r="Y496">
        <v>214759</v>
      </c>
      <c r="Z496">
        <v>214759</v>
      </c>
      <c r="AA496">
        <v>214759</v>
      </c>
      <c r="AB496">
        <v>214759</v>
      </c>
      <c r="AC496">
        <v>220536</v>
      </c>
      <c r="AD496" t="s">
        <v>3007</v>
      </c>
      <c r="AE496" t="s">
        <v>3008</v>
      </c>
      <c r="AF496" t="s">
        <v>3012</v>
      </c>
      <c r="AG496" t="s">
        <v>3013</v>
      </c>
      <c r="AH496" t="s">
        <v>6703</v>
      </c>
      <c r="AI496" t="s">
        <v>6064</v>
      </c>
      <c r="AJ496" t="s">
        <v>6456</v>
      </c>
      <c r="AK496" t="s">
        <v>98</v>
      </c>
      <c r="AL496" t="s">
        <v>168</v>
      </c>
      <c r="AM496" t="s">
        <v>208</v>
      </c>
      <c r="AN496" t="s">
        <v>1311</v>
      </c>
      <c r="AO496" t="s">
        <v>1312</v>
      </c>
      <c r="AP496" t="s">
        <v>1313</v>
      </c>
      <c r="AQ496" t="s">
        <v>1314</v>
      </c>
      <c r="AR496" cm="1">
        <f t="array" ref="AR496">_xlfn._xlws.FILTER(RPD_Revisi[Jmlh],RPD_Revisi[MAK]=Form_Cetak_POK[[#This Row],[MAK]],0)-Form_Cetak_POK[[#This Row],[Jmlh]]</f>
        <v>0</v>
      </c>
    </row>
    <row r="497" spans="1:44" hidden="1" x14ac:dyDescent="0.3">
      <c r="A497" t="s">
        <v>26</v>
      </c>
      <c r="B497" t="s">
        <v>28</v>
      </c>
      <c r="C497" t="s">
        <v>29</v>
      </c>
      <c r="D497" t="s">
        <v>461</v>
      </c>
      <c r="E497" t="s">
        <v>118</v>
      </c>
      <c r="F497" t="s">
        <v>130</v>
      </c>
      <c r="G497" t="s">
        <v>470</v>
      </c>
      <c r="H497" t="s">
        <v>196</v>
      </c>
      <c r="I497" t="s">
        <v>207</v>
      </c>
      <c r="J497" t="s">
        <v>43</v>
      </c>
      <c r="K497" t="s">
        <v>572</v>
      </c>
      <c r="L497">
        <v>2</v>
      </c>
      <c r="M497">
        <v>1500000</v>
      </c>
      <c r="N497">
        <v>3000000</v>
      </c>
      <c r="O497">
        <v>0</v>
      </c>
      <c r="P497">
        <v>3000000</v>
      </c>
      <c r="R497">
        <v>12406</v>
      </c>
      <c r="S497">
        <v>369626</v>
      </c>
      <c r="T497">
        <v>369626</v>
      </c>
      <c r="U497">
        <v>369626</v>
      </c>
      <c r="V497">
        <v>369626</v>
      </c>
      <c r="W497">
        <v>214759</v>
      </c>
      <c r="X497">
        <v>214759</v>
      </c>
      <c r="Y497">
        <v>214759</v>
      </c>
      <c r="Z497">
        <v>214759</v>
      </c>
      <c r="AA497">
        <v>214759</v>
      </c>
      <c r="AB497">
        <v>214759</v>
      </c>
      <c r="AC497">
        <v>220536</v>
      </c>
      <c r="AD497" t="s">
        <v>3007</v>
      </c>
      <c r="AE497" t="s">
        <v>3008</v>
      </c>
      <c r="AF497" t="s">
        <v>3015</v>
      </c>
      <c r="AG497" t="s">
        <v>3016</v>
      </c>
      <c r="AH497" t="s">
        <v>6704</v>
      </c>
      <c r="AI497" t="s">
        <v>6075</v>
      </c>
      <c r="AJ497" t="s">
        <v>6456</v>
      </c>
      <c r="AK497" t="s">
        <v>98</v>
      </c>
      <c r="AL497" t="s">
        <v>168</v>
      </c>
      <c r="AM497" t="s">
        <v>208</v>
      </c>
      <c r="AN497" t="s">
        <v>1311</v>
      </c>
      <c r="AO497" t="s">
        <v>1312</v>
      </c>
      <c r="AP497" t="s">
        <v>1313</v>
      </c>
      <c r="AQ497" t="s">
        <v>1314</v>
      </c>
      <c r="AR497" cm="1">
        <f t="array" ref="AR497">_xlfn._xlws.FILTER(RPD_Revisi[Jmlh],RPD_Revisi[MAK]=Form_Cetak_POK[[#This Row],[MAK]],0)-Form_Cetak_POK[[#This Row],[Jmlh]]</f>
        <v>0</v>
      </c>
    </row>
    <row r="498" spans="1:44" hidden="1" x14ac:dyDescent="0.3">
      <c r="A498" t="s">
        <v>26</v>
      </c>
      <c r="B498" t="s">
        <v>28</v>
      </c>
      <c r="C498" t="s">
        <v>29</v>
      </c>
      <c r="D498" t="s">
        <v>461</v>
      </c>
      <c r="E498" t="s">
        <v>118</v>
      </c>
      <c r="F498" t="s">
        <v>334</v>
      </c>
      <c r="G498" t="s">
        <v>476</v>
      </c>
      <c r="H498" t="s">
        <v>347</v>
      </c>
      <c r="I498" t="s">
        <v>348</v>
      </c>
      <c r="J498" t="s">
        <v>43</v>
      </c>
      <c r="K498" t="s">
        <v>582</v>
      </c>
      <c r="L498">
        <v>230</v>
      </c>
      <c r="M498">
        <v>75000</v>
      </c>
      <c r="N498">
        <v>17250000</v>
      </c>
      <c r="O498">
        <v>0</v>
      </c>
      <c r="P498">
        <v>17250000</v>
      </c>
      <c r="R498">
        <v>1308330</v>
      </c>
      <c r="S498">
        <v>1308330</v>
      </c>
      <c r="T498">
        <v>1308330</v>
      </c>
      <c r="U498">
        <v>1308330</v>
      </c>
      <c r="V498">
        <v>1308330</v>
      </c>
      <c r="W498">
        <v>1308330</v>
      </c>
      <c r="X498">
        <v>1308330</v>
      </c>
      <c r="Y498">
        <v>1308330</v>
      </c>
      <c r="Z498">
        <v>1308330</v>
      </c>
      <c r="AA498">
        <v>1308330</v>
      </c>
      <c r="AB498">
        <v>1308330</v>
      </c>
      <c r="AC498">
        <v>2858370</v>
      </c>
      <c r="AD498" t="s">
        <v>4612</v>
      </c>
      <c r="AE498" t="s">
        <v>4613</v>
      </c>
      <c r="AF498" t="s">
        <v>4614</v>
      </c>
      <c r="AG498" t="s">
        <v>4615</v>
      </c>
      <c r="AH498" t="s">
        <v>6705</v>
      </c>
      <c r="AI498" t="s">
        <v>6061</v>
      </c>
      <c r="AJ498" t="s">
        <v>6460</v>
      </c>
      <c r="AK498" t="s">
        <v>98</v>
      </c>
      <c r="AL498" t="s">
        <v>168</v>
      </c>
      <c r="AM498" t="s">
        <v>169</v>
      </c>
      <c r="AN498" t="s">
        <v>1311</v>
      </c>
      <c r="AO498" t="s">
        <v>1312</v>
      </c>
      <c r="AP498" t="s">
        <v>1313</v>
      </c>
      <c r="AQ498" t="s">
        <v>1314</v>
      </c>
      <c r="AR498" cm="1">
        <f t="array" ref="AR498">_xlfn._xlws.FILTER(RPD_Revisi[Jmlh],RPD_Revisi[MAK]=Form_Cetak_POK[[#This Row],[MAK]],0)-Form_Cetak_POK[[#This Row],[Jmlh]]</f>
        <v>0</v>
      </c>
    </row>
    <row r="499" spans="1:44" hidden="1" x14ac:dyDescent="0.3">
      <c r="A499" t="s">
        <v>26</v>
      </c>
      <c r="B499" t="s">
        <v>28</v>
      </c>
      <c r="C499" t="s">
        <v>29</v>
      </c>
      <c r="D499" t="s">
        <v>461</v>
      </c>
      <c r="E499" t="s">
        <v>118</v>
      </c>
      <c r="F499" t="s">
        <v>334</v>
      </c>
      <c r="G499" t="s">
        <v>476</v>
      </c>
      <c r="H499" t="s">
        <v>347</v>
      </c>
      <c r="I499" t="s">
        <v>348</v>
      </c>
      <c r="J499" t="s">
        <v>43</v>
      </c>
      <c r="K499" t="s">
        <v>583</v>
      </c>
      <c r="L499">
        <v>8</v>
      </c>
      <c r="M499">
        <v>1500000</v>
      </c>
      <c r="N499">
        <v>12000000</v>
      </c>
      <c r="O499">
        <v>0</v>
      </c>
      <c r="P499">
        <v>12000000</v>
      </c>
      <c r="R499">
        <v>910143</v>
      </c>
      <c r="S499">
        <v>910143</v>
      </c>
      <c r="T499">
        <v>910143</v>
      </c>
      <c r="U499">
        <v>910143</v>
      </c>
      <c r="V499">
        <v>910143</v>
      </c>
      <c r="W499">
        <v>910143</v>
      </c>
      <c r="X499">
        <v>910143</v>
      </c>
      <c r="Y499">
        <v>910143</v>
      </c>
      <c r="Z499">
        <v>910143</v>
      </c>
      <c r="AA499">
        <v>910143</v>
      </c>
      <c r="AB499">
        <v>910143</v>
      </c>
      <c r="AC499">
        <v>1988427</v>
      </c>
      <c r="AD499" t="s">
        <v>4612</v>
      </c>
      <c r="AE499" t="s">
        <v>4613</v>
      </c>
      <c r="AF499" t="s">
        <v>4617</v>
      </c>
      <c r="AG499" t="s">
        <v>4618</v>
      </c>
      <c r="AH499" t="s">
        <v>6706</v>
      </c>
      <c r="AI499" t="s">
        <v>6064</v>
      </c>
      <c r="AJ499" t="s">
        <v>6460</v>
      </c>
      <c r="AK499" t="s">
        <v>98</v>
      </c>
      <c r="AL499" t="s">
        <v>168</v>
      </c>
      <c r="AM499" t="s">
        <v>169</v>
      </c>
      <c r="AN499" t="s">
        <v>1311</v>
      </c>
      <c r="AO499" t="s">
        <v>1312</v>
      </c>
      <c r="AP499" t="s">
        <v>1313</v>
      </c>
      <c r="AQ499" t="s">
        <v>1314</v>
      </c>
      <c r="AR499" cm="1">
        <f t="array" ref="AR499">_xlfn._xlws.FILTER(RPD_Revisi[Jmlh],RPD_Revisi[MAK]=Form_Cetak_POK[[#This Row],[MAK]],0)-Form_Cetak_POK[[#This Row],[Jmlh]]</f>
        <v>0</v>
      </c>
    </row>
    <row r="500" spans="1:44" hidden="1" x14ac:dyDescent="0.3">
      <c r="A500" t="s">
        <v>26</v>
      </c>
      <c r="B500" t="s">
        <v>28</v>
      </c>
      <c r="C500" t="s">
        <v>29</v>
      </c>
      <c r="D500" t="s">
        <v>461</v>
      </c>
      <c r="E500" t="s">
        <v>118</v>
      </c>
      <c r="F500" t="s">
        <v>334</v>
      </c>
      <c r="G500" t="s">
        <v>476</v>
      </c>
      <c r="H500" t="s">
        <v>347</v>
      </c>
      <c r="I500" t="s">
        <v>348</v>
      </c>
      <c r="J500" t="s">
        <v>43</v>
      </c>
      <c r="K500" t="s">
        <v>572</v>
      </c>
      <c r="L500">
        <v>8</v>
      </c>
      <c r="M500">
        <v>1500000</v>
      </c>
      <c r="N500">
        <v>12000000</v>
      </c>
      <c r="O500">
        <v>0</v>
      </c>
      <c r="P500">
        <v>12000000</v>
      </c>
      <c r="R500">
        <v>910143</v>
      </c>
      <c r="S500">
        <v>910143</v>
      </c>
      <c r="T500">
        <v>910143</v>
      </c>
      <c r="U500">
        <v>910143</v>
      </c>
      <c r="V500">
        <v>910143</v>
      </c>
      <c r="W500">
        <v>910143</v>
      </c>
      <c r="X500">
        <v>910143</v>
      </c>
      <c r="Y500">
        <v>910143</v>
      </c>
      <c r="Z500">
        <v>910143</v>
      </c>
      <c r="AA500">
        <v>910143</v>
      </c>
      <c r="AB500">
        <v>910143</v>
      </c>
      <c r="AC500">
        <v>1988427</v>
      </c>
      <c r="AD500" t="s">
        <v>4612</v>
      </c>
      <c r="AE500" t="s">
        <v>4613</v>
      </c>
      <c r="AF500" t="s">
        <v>4620</v>
      </c>
      <c r="AG500" t="s">
        <v>4621</v>
      </c>
      <c r="AH500" t="s">
        <v>6707</v>
      </c>
      <c r="AI500" t="s">
        <v>6075</v>
      </c>
      <c r="AJ500" t="s">
        <v>6460</v>
      </c>
      <c r="AK500" t="s">
        <v>98</v>
      </c>
      <c r="AL500" t="s">
        <v>168</v>
      </c>
      <c r="AM500" t="s">
        <v>169</v>
      </c>
      <c r="AN500" t="s">
        <v>1311</v>
      </c>
      <c r="AO500" t="s">
        <v>1312</v>
      </c>
      <c r="AP500" t="s">
        <v>1313</v>
      </c>
      <c r="AQ500" t="s">
        <v>1314</v>
      </c>
      <c r="AR500" cm="1">
        <f t="array" ref="AR500">_xlfn._xlws.FILTER(RPD_Revisi[Jmlh],RPD_Revisi[MAK]=Form_Cetak_POK[[#This Row],[MAK]],0)-Form_Cetak_POK[[#This Row],[Jmlh]]</f>
        <v>0</v>
      </c>
    </row>
    <row r="501" spans="1:44" hidden="1" x14ac:dyDescent="0.3">
      <c r="A501" t="s">
        <v>26</v>
      </c>
      <c r="B501" t="s">
        <v>28</v>
      </c>
      <c r="C501" t="s">
        <v>29</v>
      </c>
      <c r="D501" t="s">
        <v>461</v>
      </c>
      <c r="E501" t="s">
        <v>118</v>
      </c>
      <c r="F501" t="s">
        <v>334</v>
      </c>
      <c r="G501" t="s">
        <v>476</v>
      </c>
      <c r="H501" t="s">
        <v>347</v>
      </c>
      <c r="I501" t="s">
        <v>348</v>
      </c>
      <c r="J501" t="s">
        <v>43</v>
      </c>
      <c r="K501" t="s">
        <v>1123</v>
      </c>
      <c r="L501">
        <v>38</v>
      </c>
      <c r="M501">
        <v>250000</v>
      </c>
      <c r="N501">
        <v>9500000</v>
      </c>
      <c r="O501">
        <v>0</v>
      </c>
      <c r="P501">
        <v>9500000</v>
      </c>
      <c r="R501">
        <v>720530</v>
      </c>
      <c r="S501">
        <v>720530</v>
      </c>
      <c r="T501">
        <v>720530</v>
      </c>
      <c r="U501">
        <v>720530</v>
      </c>
      <c r="V501">
        <v>720530</v>
      </c>
      <c r="W501">
        <v>720530</v>
      </c>
      <c r="X501">
        <v>720530</v>
      </c>
      <c r="Y501">
        <v>720530</v>
      </c>
      <c r="Z501">
        <v>720530</v>
      </c>
      <c r="AA501">
        <v>720530</v>
      </c>
      <c r="AB501">
        <v>720530</v>
      </c>
      <c r="AC501">
        <v>1574170</v>
      </c>
      <c r="AD501" t="s">
        <v>4612</v>
      </c>
      <c r="AE501" t="s">
        <v>4613</v>
      </c>
      <c r="AF501" t="s">
        <v>4626</v>
      </c>
      <c r="AG501" t="s">
        <v>4627</v>
      </c>
      <c r="AH501" t="s">
        <v>6708</v>
      </c>
      <c r="AI501" t="s">
        <v>6168</v>
      </c>
      <c r="AJ501" t="s">
        <v>6460</v>
      </c>
      <c r="AK501" t="s">
        <v>98</v>
      </c>
      <c r="AL501" t="s">
        <v>168</v>
      </c>
      <c r="AM501" t="s">
        <v>169</v>
      </c>
      <c r="AN501" t="s">
        <v>1311</v>
      </c>
      <c r="AO501" t="s">
        <v>1312</v>
      </c>
      <c r="AP501" t="s">
        <v>1313</v>
      </c>
      <c r="AQ501" t="s">
        <v>1314</v>
      </c>
      <c r="AR501" cm="1">
        <f t="array" ref="AR501">_xlfn._xlws.FILTER(RPD_Revisi[Jmlh],RPD_Revisi[MAK]=Form_Cetak_POK[[#This Row],[MAK]],0)-Form_Cetak_POK[[#This Row],[Jmlh]]</f>
        <v>0</v>
      </c>
    </row>
    <row r="502" spans="1:44" hidden="1" x14ac:dyDescent="0.3">
      <c r="A502" t="s">
        <v>26</v>
      </c>
      <c r="B502" t="s">
        <v>28</v>
      </c>
      <c r="C502" t="s">
        <v>29</v>
      </c>
      <c r="D502" t="s">
        <v>461</v>
      </c>
      <c r="E502" t="s">
        <v>118</v>
      </c>
      <c r="F502" t="s">
        <v>334</v>
      </c>
      <c r="G502" t="s">
        <v>476</v>
      </c>
      <c r="H502" t="s">
        <v>347</v>
      </c>
      <c r="I502" t="s">
        <v>349</v>
      </c>
      <c r="J502" t="s">
        <v>43</v>
      </c>
      <c r="K502" t="s">
        <v>582</v>
      </c>
      <c r="L502">
        <v>350</v>
      </c>
      <c r="M502">
        <v>75000</v>
      </c>
      <c r="N502">
        <v>26250000</v>
      </c>
      <c r="O502">
        <v>0</v>
      </c>
      <c r="P502">
        <v>26250000</v>
      </c>
      <c r="R502">
        <v>1990937</v>
      </c>
      <c r="S502">
        <v>1990937</v>
      </c>
      <c r="T502">
        <v>1990937</v>
      </c>
      <c r="U502">
        <v>1990937</v>
      </c>
      <c r="V502">
        <v>1990937</v>
      </c>
      <c r="W502">
        <v>1990937</v>
      </c>
      <c r="X502">
        <v>1990937</v>
      </c>
      <c r="Y502">
        <v>1990937</v>
      </c>
      <c r="Z502">
        <v>1990937</v>
      </c>
      <c r="AA502">
        <v>1990937</v>
      </c>
      <c r="AB502">
        <v>1990937</v>
      </c>
      <c r="AC502">
        <v>4349693</v>
      </c>
      <c r="AD502" t="s">
        <v>4637</v>
      </c>
      <c r="AE502" t="s">
        <v>4638</v>
      </c>
      <c r="AF502" t="s">
        <v>4639</v>
      </c>
      <c r="AG502" t="s">
        <v>4640</v>
      </c>
      <c r="AH502" t="s">
        <v>6709</v>
      </c>
      <c r="AI502" t="s">
        <v>6061</v>
      </c>
      <c r="AJ502" t="s">
        <v>6462</v>
      </c>
      <c r="AK502" t="s">
        <v>98</v>
      </c>
      <c r="AL502" t="s">
        <v>168</v>
      </c>
      <c r="AM502" t="s">
        <v>169</v>
      </c>
      <c r="AN502" t="s">
        <v>1311</v>
      </c>
      <c r="AO502" t="s">
        <v>1312</v>
      </c>
      <c r="AP502" t="s">
        <v>1313</v>
      </c>
      <c r="AQ502" t="s">
        <v>1314</v>
      </c>
      <c r="AR502" cm="1">
        <f t="array" ref="AR502">_xlfn._xlws.FILTER(RPD_Revisi[Jmlh],RPD_Revisi[MAK]=Form_Cetak_POK[[#This Row],[MAK]],0)-Form_Cetak_POK[[#This Row],[Jmlh]]</f>
        <v>0</v>
      </c>
    </row>
    <row r="503" spans="1:44" hidden="1" x14ac:dyDescent="0.3">
      <c r="A503" t="s">
        <v>26</v>
      </c>
      <c r="B503" t="s">
        <v>28</v>
      </c>
      <c r="C503" t="s">
        <v>29</v>
      </c>
      <c r="D503" t="s">
        <v>461</v>
      </c>
      <c r="E503" t="s">
        <v>118</v>
      </c>
      <c r="F503" t="s">
        <v>334</v>
      </c>
      <c r="G503" t="s">
        <v>476</v>
      </c>
      <c r="H503" t="s">
        <v>347</v>
      </c>
      <c r="I503" t="s">
        <v>349</v>
      </c>
      <c r="J503" t="s">
        <v>43</v>
      </c>
      <c r="K503" t="s">
        <v>583</v>
      </c>
      <c r="L503">
        <v>8</v>
      </c>
      <c r="M503">
        <v>1500000</v>
      </c>
      <c r="N503">
        <v>12000000</v>
      </c>
      <c r="O503">
        <v>0</v>
      </c>
      <c r="P503">
        <v>12000000</v>
      </c>
      <c r="R503">
        <v>910143</v>
      </c>
      <c r="S503">
        <v>910143</v>
      </c>
      <c r="T503">
        <v>910143</v>
      </c>
      <c r="U503">
        <v>910143</v>
      </c>
      <c r="V503">
        <v>910143</v>
      </c>
      <c r="W503">
        <v>910143</v>
      </c>
      <c r="X503">
        <v>910143</v>
      </c>
      <c r="Y503">
        <v>910143</v>
      </c>
      <c r="Z503">
        <v>910143</v>
      </c>
      <c r="AA503">
        <v>910143</v>
      </c>
      <c r="AB503">
        <v>910143</v>
      </c>
      <c r="AC503">
        <v>1988427</v>
      </c>
      <c r="AD503" t="s">
        <v>4637</v>
      </c>
      <c r="AE503" t="s">
        <v>4638</v>
      </c>
      <c r="AF503" t="s">
        <v>4642</v>
      </c>
      <c r="AG503" t="s">
        <v>4643</v>
      </c>
      <c r="AH503" t="s">
        <v>6710</v>
      </c>
      <c r="AI503" t="s">
        <v>6064</v>
      </c>
      <c r="AJ503" t="s">
        <v>6462</v>
      </c>
      <c r="AK503" t="s">
        <v>98</v>
      </c>
      <c r="AL503" t="s">
        <v>168</v>
      </c>
      <c r="AM503" t="s">
        <v>169</v>
      </c>
      <c r="AN503" t="s">
        <v>1311</v>
      </c>
      <c r="AO503" t="s">
        <v>1312</v>
      </c>
      <c r="AP503" t="s">
        <v>1313</v>
      </c>
      <c r="AQ503" t="s">
        <v>1314</v>
      </c>
      <c r="AR503" cm="1">
        <f t="array" ref="AR503">_xlfn._xlws.FILTER(RPD_Revisi[Jmlh],RPD_Revisi[MAK]=Form_Cetak_POK[[#This Row],[MAK]],0)-Form_Cetak_POK[[#This Row],[Jmlh]]</f>
        <v>0</v>
      </c>
    </row>
    <row r="504" spans="1:44" hidden="1" x14ac:dyDescent="0.3">
      <c r="A504" t="s">
        <v>26</v>
      </c>
      <c r="B504" t="s">
        <v>28</v>
      </c>
      <c r="C504" t="s">
        <v>29</v>
      </c>
      <c r="D504" t="s">
        <v>461</v>
      </c>
      <c r="E504" t="s">
        <v>118</v>
      </c>
      <c r="F504" t="s">
        <v>334</v>
      </c>
      <c r="G504" t="s">
        <v>476</v>
      </c>
      <c r="H504" t="s">
        <v>347</v>
      </c>
      <c r="I504" t="s">
        <v>349</v>
      </c>
      <c r="J504" t="s">
        <v>43</v>
      </c>
      <c r="K504" t="s">
        <v>572</v>
      </c>
      <c r="L504">
        <v>8</v>
      </c>
      <c r="M504">
        <v>1500000</v>
      </c>
      <c r="N504">
        <v>12000000</v>
      </c>
      <c r="O504">
        <v>0</v>
      </c>
      <c r="P504">
        <v>12000000</v>
      </c>
      <c r="R504">
        <v>910143</v>
      </c>
      <c r="S504">
        <v>910143</v>
      </c>
      <c r="T504">
        <v>910143</v>
      </c>
      <c r="U504">
        <v>910143</v>
      </c>
      <c r="V504">
        <v>910143</v>
      </c>
      <c r="W504">
        <v>910143</v>
      </c>
      <c r="X504">
        <v>910143</v>
      </c>
      <c r="Y504">
        <v>910143</v>
      </c>
      <c r="Z504">
        <v>910143</v>
      </c>
      <c r="AA504">
        <v>910143</v>
      </c>
      <c r="AB504">
        <v>910143</v>
      </c>
      <c r="AC504">
        <v>1988427</v>
      </c>
      <c r="AD504" t="s">
        <v>4637</v>
      </c>
      <c r="AE504" t="s">
        <v>4638</v>
      </c>
      <c r="AF504" t="s">
        <v>4645</v>
      </c>
      <c r="AG504" t="s">
        <v>4646</v>
      </c>
      <c r="AH504" t="s">
        <v>6711</v>
      </c>
      <c r="AI504" t="s">
        <v>6075</v>
      </c>
      <c r="AJ504" t="s">
        <v>6462</v>
      </c>
      <c r="AK504" t="s">
        <v>98</v>
      </c>
      <c r="AL504" t="s">
        <v>168</v>
      </c>
      <c r="AM504" t="s">
        <v>169</v>
      </c>
      <c r="AN504" t="s">
        <v>1311</v>
      </c>
      <c r="AO504" t="s">
        <v>1312</v>
      </c>
      <c r="AP504" t="s">
        <v>1313</v>
      </c>
      <c r="AQ504" t="s">
        <v>1314</v>
      </c>
      <c r="AR504" cm="1">
        <f t="array" ref="AR504">_xlfn._xlws.FILTER(RPD_Revisi[Jmlh],RPD_Revisi[MAK]=Form_Cetak_POK[[#This Row],[MAK]],0)-Form_Cetak_POK[[#This Row],[Jmlh]]</f>
        <v>0</v>
      </c>
    </row>
    <row r="505" spans="1:44" hidden="1" x14ac:dyDescent="0.3">
      <c r="A505" t="s">
        <v>26</v>
      </c>
      <c r="B505" t="s">
        <v>28</v>
      </c>
      <c r="C505" t="s">
        <v>29</v>
      </c>
      <c r="D505" t="s">
        <v>461</v>
      </c>
      <c r="E505" t="s">
        <v>118</v>
      </c>
      <c r="F505" t="s">
        <v>334</v>
      </c>
      <c r="G505" t="s">
        <v>476</v>
      </c>
      <c r="H505" t="s">
        <v>347</v>
      </c>
      <c r="I505" t="s">
        <v>349</v>
      </c>
      <c r="J505" t="s">
        <v>43</v>
      </c>
      <c r="K505" t="s">
        <v>1123</v>
      </c>
      <c r="L505">
        <v>40</v>
      </c>
      <c r="M505">
        <v>250000</v>
      </c>
      <c r="N505">
        <v>10000000</v>
      </c>
      <c r="O505">
        <v>0</v>
      </c>
      <c r="P505">
        <v>10000000</v>
      </c>
      <c r="R505">
        <v>758452</v>
      </c>
      <c r="S505">
        <v>758452</v>
      </c>
      <c r="T505">
        <v>758452</v>
      </c>
      <c r="U505">
        <v>758452</v>
      </c>
      <c r="V505">
        <v>758452</v>
      </c>
      <c r="W505">
        <v>758452</v>
      </c>
      <c r="X505">
        <v>758452</v>
      </c>
      <c r="Y505">
        <v>758452</v>
      </c>
      <c r="Z505">
        <v>758452</v>
      </c>
      <c r="AA505">
        <v>758452</v>
      </c>
      <c r="AB505">
        <v>758452</v>
      </c>
      <c r="AC505">
        <v>1657028</v>
      </c>
      <c r="AD505" t="s">
        <v>4637</v>
      </c>
      <c r="AE505" t="s">
        <v>4638</v>
      </c>
      <c r="AF505" t="s">
        <v>4651</v>
      </c>
      <c r="AG505" t="s">
        <v>4652</v>
      </c>
      <c r="AH505" t="s">
        <v>6712</v>
      </c>
      <c r="AI505" t="s">
        <v>6168</v>
      </c>
      <c r="AJ505" t="s">
        <v>6462</v>
      </c>
      <c r="AK505" t="s">
        <v>98</v>
      </c>
      <c r="AL505" t="s">
        <v>168</v>
      </c>
      <c r="AM505" t="s">
        <v>169</v>
      </c>
      <c r="AN505" t="s">
        <v>1311</v>
      </c>
      <c r="AO505" t="s">
        <v>1312</v>
      </c>
      <c r="AP505" t="s">
        <v>1313</v>
      </c>
      <c r="AQ505" t="s">
        <v>1314</v>
      </c>
      <c r="AR505" cm="1">
        <f t="array" ref="AR505">_xlfn._xlws.FILTER(RPD_Revisi[Jmlh],RPD_Revisi[MAK]=Form_Cetak_POK[[#This Row],[MAK]],0)-Form_Cetak_POK[[#This Row],[Jmlh]]</f>
        <v>0</v>
      </c>
    </row>
    <row r="506" spans="1:44" hidden="1" x14ac:dyDescent="0.3">
      <c r="A506" t="s">
        <v>26</v>
      </c>
      <c r="B506" t="s">
        <v>28</v>
      </c>
      <c r="C506" t="s">
        <v>29</v>
      </c>
      <c r="D506" t="s">
        <v>461</v>
      </c>
      <c r="E506" t="s">
        <v>118</v>
      </c>
      <c r="F506" t="s">
        <v>334</v>
      </c>
      <c r="G506" t="s">
        <v>476</v>
      </c>
      <c r="H506" t="s">
        <v>347</v>
      </c>
      <c r="I506" t="s">
        <v>350</v>
      </c>
      <c r="J506" t="s">
        <v>43</v>
      </c>
      <c r="K506" t="s">
        <v>582</v>
      </c>
      <c r="L506">
        <v>200</v>
      </c>
      <c r="M506">
        <v>75000</v>
      </c>
      <c r="N506">
        <v>15000000</v>
      </c>
      <c r="O506">
        <v>0</v>
      </c>
      <c r="P506">
        <v>15000000</v>
      </c>
      <c r="R506">
        <v>1137679</v>
      </c>
      <c r="S506">
        <v>1137679</v>
      </c>
      <c r="T506">
        <v>1137679</v>
      </c>
      <c r="U506">
        <v>1137679</v>
      </c>
      <c r="V506">
        <v>1137679</v>
      </c>
      <c r="W506">
        <v>1137679</v>
      </c>
      <c r="X506">
        <v>1137679</v>
      </c>
      <c r="Y506">
        <v>1137679</v>
      </c>
      <c r="Z506">
        <v>1137679</v>
      </c>
      <c r="AA506">
        <v>1137679</v>
      </c>
      <c r="AB506">
        <v>1137679</v>
      </c>
      <c r="AC506">
        <v>2485531</v>
      </c>
      <c r="AD506" t="s">
        <v>4666</v>
      </c>
      <c r="AE506" t="s">
        <v>4667</v>
      </c>
      <c r="AF506" t="s">
        <v>4668</v>
      </c>
      <c r="AG506" t="s">
        <v>4669</v>
      </c>
      <c r="AH506" t="s">
        <v>6713</v>
      </c>
      <c r="AI506" t="s">
        <v>6061</v>
      </c>
      <c r="AJ506" t="s">
        <v>6465</v>
      </c>
      <c r="AK506" t="s">
        <v>98</v>
      </c>
      <c r="AL506" t="s">
        <v>168</v>
      </c>
      <c r="AM506" t="s">
        <v>169</v>
      </c>
      <c r="AN506" t="s">
        <v>1311</v>
      </c>
      <c r="AO506" t="s">
        <v>1312</v>
      </c>
      <c r="AP506" t="s">
        <v>1313</v>
      </c>
      <c r="AQ506" t="s">
        <v>1314</v>
      </c>
      <c r="AR506" cm="1">
        <f t="array" ref="AR506">_xlfn._xlws.FILTER(RPD_Revisi[Jmlh],RPD_Revisi[MAK]=Form_Cetak_POK[[#This Row],[MAK]],0)-Form_Cetak_POK[[#This Row],[Jmlh]]</f>
        <v>0</v>
      </c>
    </row>
    <row r="507" spans="1:44" hidden="1" x14ac:dyDescent="0.3">
      <c r="A507" t="s">
        <v>26</v>
      </c>
      <c r="B507" t="s">
        <v>28</v>
      </c>
      <c r="C507" t="s">
        <v>29</v>
      </c>
      <c r="D507" t="s">
        <v>461</v>
      </c>
      <c r="E507" t="s">
        <v>118</v>
      </c>
      <c r="F507" t="s">
        <v>334</v>
      </c>
      <c r="G507" t="s">
        <v>476</v>
      </c>
      <c r="H507" t="s">
        <v>347</v>
      </c>
      <c r="I507" t="s">
        <v>350</v>
      </c>
      <c r="J507" t="s">
        <v>43</v>
      </c>
      <c r="K507" t="s">
        <v>583</v>
      </c>
      <c r="L507">
        <v>8</v>
      </c>
      <c r="M507">
        <v>1500000</v>
      </c>
      <c r="N507">
        <v>12000000</v>
      </c>
      <c r="O507">
        <v>0</v>
      </c>
      <c r="P507">
        <v>12000000</v>
      </c>
      <c r="R507">
        <v>910143</v>
      </c>
      <c r="S507">
        <v>910143</v>
      </c>
      <c r="T507">
        <v>910143</v>
      </c>
      <c r="U507">
        <v>910143</v>
      </c>
      <c r="V507">
        <v>910143</v>
      </c>
      <c r="W507">
        <v>910143</v>
      </c>
      <c r="X507">
        <v>910143</v>
      </c>
      <c r="Y507">
        <v>910143</v>
      </c>
      <c r="Z507">
        <v>910143</v>
      </c>
      <c r="AA507">
        <v>910143</v>
      </c>
      <c r="AB507">
        <v>910143</v>
      </c>
      <c r="AC507">
        <v>1988427</v>
      </c>
      <c r="AD507" t="s">
        <v>4666</v>
      </c>
      <c r="AE507" t="s">
        <v>4667</v>
      </c>
      <c r="AF507" t="s">
        <v>4671</v>
      </c>
      <c r="AG507" t="s">
        <v>4672</v>
      </c>
      <c r="AH507" t="s">
        <v>6714</v>
      </c>
      <c r="AI507" t="s">
        <v>6064</v>
      </c>
      <c r="AJ507" t="s">
        <v>6465</v>
      </c>
      <c r="AK507" t="s">
        <v>98</v>
      </c>
      <c r="AL507" t="s">
        <v>168</v>
      </c>
      <c r="AM507" t="s">
        <v>169</v>
      </c>
      <c r="AN507" t="s">
        <v>1311</v>
      </c>
      <c r="AO507" t="s">
        <v>1312</v>
      </c>
      <c r="AP507" t="s">
        <v>1313</v>
      </c>
      <c r="AQ507" t="s">
        <v>1314</v>
      </c>
      <c r="AR507" cm="1">
        <f t="array" ref="AR507">_xlfn._xlws.FILTER(RPD_Revisi[Jmlh],RPD_Revisi[MAK]=Form_Cetak_POK[[#This Row],[MAK]],0)-Form_Cetak_POK[[#This Row],[Jmlh]]</f>
        <v>0</v>
      </c>
    </row>
    <row r="508" spans="1:44" hidden="1" x14ac:dyDescent="0.3">
      <c r="A508" t="s">
        <v>26</v>
      </c>
      <c r="B508" t="s">
        <v>28</v>
      </c>
      <c r="C508" t="s">
        <v>29</v>
      </c>
      <c r="D508" t="s">
        <v>461</v>
      </c>
      <c r="E508" t="s">
        <v>118</v>
      </c>
      <c r="F508" t="s">
        <v>334</v>
      </c>
      <c r="G508" t="s">
        <v>476</v>
      </c>
      <c r="H508" t="s">
        <v>347</v>
      </c>
      <c r="I508" t="s">
        <v>350</v>
      </c>
      <c r="J508" t="s">
        <v>43</v>
      </c>
      <c r="K508" t="s">
        <v>572</v>
      </c>
      <c r="L508">
        <v>8</v>
      </c>
      <c r="M508">
        <v>1500000</v>
      </c>
      <c r="N508">
        <v>12000000</v>
      </c>
      <c r="O508">
        <v>0</v>
      </c>
      <c r="P508">
        <v>12000000</v>
      </c>
      <c r="R508">
        <v>910143</v>
      </c>
      <c r="S508">
        <v>910143</v>
      </c>
      <c r="T508">
        <v>910143</v>
      </c>
      <c r="U508">
        <v>910143</v>
      </c>
      <c r="V508">
        <v>910143</v>
      </c>
      <c r="W508">
        <v>910143</v>
      </c>
      <c r="X508">
        <v>910143</v>
      </c>
      <c r="Y508">
        <v>910143</v>
      </c>
      <c r="Z508">
        <v>910143</v>
      </c>
      <c r="AA508">
        <v>910143</v>
      </c>
      <c r="AB508">
        <v>910143</v>
      </c>
      <c r="AC508">
        <v>1988427</v>
      </c>
      <c r="AD508" t="s">
        <v>4666</v>
      </c>
      <c r="AE508" t="s">
        <v>4667</v>
      </c>
      <c r="AF508" t="s">
        <v>4674</v>
      </c>
      <c r="AG508" t="s">
        <v>4675</v>
      </c>
      <c r="AH508" t="s">
        <v>6715</v>
      </c>
      <c r="AI508" t="s">
        <v>6075</v>
      </c>
      <c r="AJ508" t="s">
        <v>6465</v>
      </c>
      <c r="AK508" t="s">
        <v>98</v>
      </c>
      <c r="AL508" t="s">
        <v>168</v>
      </c>
      <c r="AM508" t="s">
        <v>169</v>
      </c>
      <c r="AN508" t="s">
        <v>1311</v>
      </c>
      <c r="AO508" t="s">
        <v>1312</v>
      </c>
      <c r="AP508" t="s">
        <v>1313</v>
      </c>
      <c r="AQ508" t="s">
        <v>1314</v>
      </c>
      <c r="AR508" cm="1">
        <f t="array" ref="AR508">_xlfn._xlws.FILTER(RPD_Revisi[Jmlh],RPD_Revisi[MAK]=Form_Cetak_POK[[#This Row],[MAK]],0)-Form_Cetak_POK[[#This Row],[Jmlh]]</f>
        <v>0</v>
      </c>
    </row>
    <row r="509" spans="1:44" hidden="1" x14ac:dyDescent="0.3">
      <c r="A509" t="s">
        <v>26</v>
      </c>
      <c r="B509" t="s">
        <v>28</v>
      </c>
      <c r="C509" t="s">
        <v>29</v>
      </c>
      <c r="D509" t="s">
        <v>461</v>
      </c>
      <c r="E509" t="s">
        <v>118</v>
      </c>
      <c r="F509" t="s">
        <v>334</v>
      </c>
      <c r="G509" t="s">
        <v>476</v>
      </c>
      <c r="H509" t="s">
        <v>347</v>
      </c>
      <c r="I509" t="s">
        <v>350</v>
      </c>
      <c r="J509" t="s">
        <v>43</v>
      </c>
      <c r="K509" t="s">
        <v>1123</v>
      </c>
      <c r="L509">
        <v>20</v>
      </c>
      <c r="M509">
        <v>250000</v>
      </c>
      <c r="N509">
        <v>5000000</v>
      </c>
      <c r="O509">
        <v>0</v>
      </c>
      <c r="P509">
        <v>5000000</v>
      </c>
      <c r="R509">
        <v>379226</v>
      </c>
      <c r="S509">
        <v>379226</v>
      </c>
      <c r="T509">
        <v>379226</v>
      </c>
      <c r="U509">
        <v>379226</v>
      </c>
      <c r="V509">
        <v>379226</v>
      </c>
      <c r="W509">
        <v>379226</v>
      </c>
      <c r="X509">
        <v>379226</v>
      </c>
      <c r="Y509">
        <v>379226</v>
      </c>
      <c r="Z509">
        <v>379226</v>
      </c>
      <c r="AA509">
        <v>379226</v>
      </c>
      <c r="AB509">
        <v>379226</v>
      </c>
      <c r="AC509">
        <v>828514</v>
      </c>
      <c r="AD509" t="s">
        <v>4666</v>
      </c>
      <c r="AE509" t="s">
        <v>4667</v>
      </c>
      <c r="AF509" t="s">
        <v>4680</v>
      </c>
      <c r="AG509" t="s">
        <v>4681</v>
      </c>
      <c r="AH509" t="s">
        <v>6716</v>
      </c>
      <c r="AI509" t="s">
        <v>6168</v>
      </c>
      <c r="AJ509" t="s">
        <v>6465</v>
      </c>
      <c r="AK509" t="s">
        <v>98</v>
      </c>
      <c r="AL509" t="s">
        <v>168</v>
      </c>
      <c r="AM509" t="s">
        <v>169</v>
      </c>
      <c r="AN509" t="s">
        <v>1311</v>
      </c>
      <c r="AO509" t="s">
        <v>1312</v>
      </c>
      <c r="AP509" t="s">
        <v>1313</v>
      </c>
      <c r="AQ509" t="s">
        <v>1314</v>
      </c>
      <c r="AR509" cm="1">
        <f t="array" ref="AR509">_xlfn._xlws.FILTER(RPD_Revisi[Jmlh],RPD_Revisi[MAK]=Form_Cetak_POK[[#This Row],[MAK]],0)-Form_Cetak_POK[[#This Row],[Jmlh]]</f>
        <v>0</v>
      </c>
    </row>
    <row r="510" spans="1:44" hidden="1" x14ac:dyDescent="0.3">
      <c r="A510" t="s">
        <v>26</v>
      </c>
      <c r="B510" t="s">
        <v>28</v>
      </c>
      <c r="C510" t="s">
        <v>29</v>
      </c>
      <c r="D510" t="s">
        <v>461</v>
      </c>
      <c r="E510" t="s">
        <v>118</v>
      </c>
      <c r="F510" t="s">
        <v>334</v>
      </c>
      <c r="G510" t="s">
        <v>476</v>
      </c>
      <c r="H510" t="s">
        <v>347</v>
      </c>
      <c r="I510" t="s">
        <v>351</v>
      </c>
      <c r="J510" t="s">
        <v>43</v>
      </c>
      <c r="K510" t="s">
        <v>582</v>
      </c>
      <c r="L510">
        <v>230</v>
      </c>
      <c r="M510">
        <v>75000</v>
      </c>
      <c r="N510">
        <v>17250000</v>
      </c>
      <c r="O510">
        <v>0</v>
      </c>
      <c r="P510">
        <v>17250000</v>
      </c>
      <c r="R510">
        <v>1308330</v>
      </c>
      <c r="S510">
        <v>1308330</v>
      </c>
      <c r="T510">
        <v>1308330</v>
      </c>
      <c r="U510">
        <v>1308330</v>
      </c>
      <c r="V510">
        <v>1308330</v>
      </c>
      <c r="W510">
        <v>1308330</v>
      </c>
      <c r="X510">
        <v>1308330</v>
      </c>
      <c r="Y510">
        <v>1308330</v>
      </c>
      <c r="Z510">
        <v>1308330</v>
      </c>
      <c r="AA510">
        <v>1308330</v>
      </c>
      <c r="AB510">
        <v>1308330</v>
      </c>
      <c r="AC510">
        <v>2858370</v>
      </c>
      <c r="AD510" t="s">
        <v>4695</v>
      </c>
      <c r="AE510" t="s">
        <v>4696</v>
      </c>
      <c r="AF510" t="s">
        <v>4697</v>
      </c>
      <c r="AG510" t="s">
        <v>4698</v>
      </c>
      <c r="AH510" t="s">
        <v>6717</v>
      </c>
      <c r="AI510" t="s">
        <v>6061</v>
      </c>
      <c r="AJ510" t="s">
        <v>6468</v>
      </c>
      <c r="AK510" t="s">
        <v>98</v>
      </c>
      <c r="AL510" t="s">
        <v>168</v>
      </c>
      <c r="AM510" t="s">
        <v>169</v>
      </c>
      <c r="AN510" t="s">
        <v>1311</v>
      </c>
      <c r="AO510" t="s">
        <v>1312</v>
      </c>
      <c r="AP510" t="s">
        <v>1313</v>
      </c>
      <c r="AQ510" t="s">
        <v>1314</v>
      </c>
      <c r="AR510" cm="1">
        <f t="array" ref="AR510">_xlfn._xlws.FILTER(RPD_Revisi[Jmlh],RPD_Revisi[MAK]=Form_Cetak_POK[[#This Row],[MAK]],0)-Form_Cetak_POK[[#This Row],[Jmlh]]</f>
        <v>0</v>
      </c>
    </row>
    <row r="511" spans="1:44" hidden="1" x14ac:dyDescent="0.3">
      <c r="A511" t="s">
        <v>26</v>
      </c>
      <c r="B511" t="s">
        <v>28</v>
      </c>
      <c r="C511" t="s">
        <v>29</v>
      </c>
      <c r="D511" t="s">
        <v>461</v>
      </c>
      <c r="E511" t="s">
        <v>118</v>
      </c>
      <c r="F511" t="s">
        <v>334</v>
      </c>
      <c r="G511" t="s">
        <v>476</v>
      </c>
      <c r="H511" t="s">
        <v>347</v>
      </c>
      <c r="I511" t="s">
        <v>351</v>
      </c>
      <c r="J511" t="s">
        <v>43</v>
      </c>
      <c r="K511" t="s">
        <v>583</v>
      </c>
      <c r="L511">
        <v>8</v>
      </c>
      <c r="M511">
        <v>1500000</v>
      </c>
      <c r="N511">
        <v>12000000</v>
      </c>
      <c r="O511">
        <v>0</v>
      </c>
      <c r="P511">
        <v>12000000</v>
      </c>
      <c r="R511">
        <v>910143</v>
      </c>
      <c r="S511">
        <v>910143</v>
      </c>
      <c r="T511">
        <v>910143</v>
      </c>
      <c r="U511">
        <v>910143</v>
      </c>
      <c r="V511">
        <v>910143</v>
      </c>
      <c r="W511">
        <v>910143</v>
      </c>
      <c r="X511">
        <v>910143</v>
      </c>
      <c r="Y511">
        <v>910143</v>
      </c>
      <c r="Z511">
        <v>910143</v>
      </c>
      <c r="AA511">
        <v>910143</v>
      </c>
      <c r="AB511">
        <v>910143</v>
      </c>
      <c r="AC511">
        <v>1988427</v>
      </c>
      <c r="AD511" t="s">
        <v>4695</v>
      </c>
      <c r="AE511" t="s">
        <v>4696</v>
      </c>
      <c r="AF511" t="s">
        <v>4700</v>
      </c>
      <c r="AG511" t="s">
        <v>4701</v>
      </c>
      <c r="AH511" t="s">
        <v>6718</v>
      </c>
      <c r="AI511" t="s">
        <v>6064</v>
      </c>
      <c r="AJ511" t="s">
        <v>6468</v>
      </c>
      <c r="AK511" t="s">
        <v>98</v>
      </c>
      <c r="AL511" t="s">
        <v>168</v>
      </c>
      <c r="AM511" t="s">
        <v>169</v>
      </c>
      <c r="AN511" t="s">
        <v>1311</v>
      </c>
      <c r="AO511" t="s">
        <v>1312</v>
      </c>
      <c r="AP511" t="s">
        <v>1313</v>
      </c>
      <c r="AQ511" t="s">
        <v>1314</v>
      </c>
      <c r="AR511" cm="1">
        <f t="array" ref="AR511">_xlfn._xlws.FILTER(RPD_Revisi[Jmlh],RPD_Revisi[MAK]=Form_Cetak_POK[[#This Row],[MAK]],0)-Form_Cetak_POK[[#This Row],[Jmlh]]</f>
        <v>0</v>
      </c>
    </row>
    <row r="512" spans="1:44" hidden="1" x14ac:dyDescent="0.3">
      <c r="A512" t="s">
        <v>26</v>
      </c>
      <c r="B512" t="s">
        <v>28</v>
      </c>
      <c r="C512" t="s">
        <v>29</v>
      </c>
      <c r="D512" t="s">
        <v>461</v>
      </c>
      <c r="E512" t="s">
        <v>118</v>
      </c>
      <c r="F512" t="s">
        <v>334</v>
      </c>
      <c r="G512" t="s">
        <v>476</v>
      </c>
      <c r="H512" t="s">
        <v>347</v>
      </c>
      <c r="I512" t="s">
        <v>351</v>
      </c>
      <c r="J512" t="s">
        <v>43</v>
      </c>
      <c r="K512" t="s">
        <v>572</v>
      </c>
      <c r="L512">
        <v>8</v>
      </c>
      <c r="M512">
        <v>1500000</v>
      </c>
      <c r="N512">
        <v>12000000</v>
      </c>
      <c r="O512">
        <v>0</v>
      </c>
      <c r="P512">
        <v>12000000</v>
      </c>
      <c r="R512">
        <v>910143</v>
      </c>
      <c r="S512">
        <v>910143</v>
      </c>
      <c r="T512">
        <v>910143</v>
      </c>
      <c r="U512">
        <v>910143</v>
      </c>
      <c r="V512">
        <v>910143</v>
      </c>
      <c r="W512">
        <v>910143</v>
      </c>
      <c r="X512">
        <v>910143</v>
      </c>
      <c r="Y512">
        <v>910143</v>
      </c>
      <c r="Z512">
        <v>910143</v>
      </c>
      <c r="AA512">
        <v>910143</v>
      </c>
      <c r="AB512">
        <v>910143</v>
      </c>
      <c r="AC512">
        <v>1988427</v>
      </c>
      <c r="AD512" t="s">
        <v>4695</v>
      </c>
      <c r="AE512" t="s">
        <v>4696</v>
      </c>
      <c r="AF512" t="s">
        <v>4703</v>
      </c>
      <c r="AG512" t="s">
        <v>4704</v>
      </c>
      <c r="AH512" t="s">
        <v>6719</v>
      </c>
      <c r="AI512" t="s">
        <v>6075</v>
      </c>
      <c r="AJ512" t="s">
        <v>6468</v>
      </c>
      <c r="AK512" t="s">
        <v>98</v>
      </c>
      <c r="AL512" t="s">
        <v>168</v>
      </c>
      <c r="AM512" t="s">
        <v>169</v>
      </c>
      <c r="AN512" t="s">
        <v>1311</v>
      </c>
      <c r="AO512" t="s">
        <v>1312</v>
      </c>
      <c r="AP512" t="s">
        <v>1313</v>
      </c>
      <c r="AQ512" t="s">
        <v>1314</v>
      </c>
      <c r="AR512" cm="1">
        <f t="array" ref="AR512">_xlfn._xlws.FILTER(RPD_Revisi[Jmlh],RPD_Revisi[MAK]=Form_Cetak_POK[[#This Row],[MAK]],0)-Form_Cetak_POK[[#This Row],[Jmlh]]</f>
        <v>0</v>
      </c>
    </row>
    <row r="513" spans="1:44" hidden="1" x14ac:dyDescent="0.3">
      <c r="A513" t="s">
        <v>26</v>
      </c>
      <c r="B513" t="s">
        <v>28</v>
      </c>
      <c r="C513" t="s">
        <v>29</v>
      </c>
      <c r="D513" t="s">
        <v>461</v>
      </c>
      <c r="E513" t="s">
        <v>118</v>
      </c>
      <c r="F513" t="s">
        <v>334</v>
      </c>
      <c r="G513" t="s">
        <v>476</v>
      </c>
      <c r="H513" t="s">
        <v>347</v>
      </c>
      <c r="I513" t="s">
        <v>352</v>
      </c>
      <c r="J513" t="s">
        <v>43</v>
      </c>
      <c r="K513" t="s">
        <v>582</v>
      </c>
      <c r="L513">
        <v>70</v>
      </c>
      <c r="M513">
        <v>75000</v>
      </c>
      <c r="N513">
        <v>5250000</v>
      </c>
      <c r="O513">
        <v>0</v>
      </c>
      <c r="P513">
        <v>5250000</v>
      </c>
      <c r="R513">
        <v>398187</v>
      </c>
      <c r="S513">
        <v>398187</v>
      </c>
      <c r="T513">
        <v>398187</v>
      </c>
      <c r="U513">
        <v>398187</v>
      </c>
      <c r="V513">
        <v>398187</v>
      </c>
      <c r="W513">
        <v>398187</v>
      </c>
      <c r="X513">
        <v>398187</v>
      </c>
      <c r="Y513">
        <v>398187</v>
      </c>
      <c r="Z513">
        <v>398187</v>
      </c>
      <c r="AA513">
        <v>398187</v>
      </c>
      <c r="AB513">
        <v>398187</v>
      </c>
      <c r="AC513">
        <v>869943</v>
      </c>
      <c r="AD513" t="s">
        <v>4713</v>
      </c>
      <c r="AE513" t="s">
        <v>4714</v>
      </c>
      <c r="AF513" t="s">
        <v>4715</v>
      </c>
      <c r="AG513" t="s">
        <v>4716</v>
      </c>
      <c r="AH513" t="s">
        <v>6720</v>
      </c>
      <c r="AI513" t="s">
        <v>6061</v>
      </c>
      <c r="AJ513" t="s">
        <v>6470</v>
      </c>
      <c r="AK513" t="s">
        <v>98</v>
      </c>
      <c r="AL513" t="s">
        <v>168</v>
      </c>
      <c r="AM513" t="s">
        <v>169</v>
      </c>
      <c r="AN513" t="s">
        <v>1311</v>
      </c>
      <c r="AO513" t="s">
        <v>1312</v>
      </c>
      <c r="AP513" t="s">
        <v>1313</v>
      </c>
      <c r="AQ513" t="s">
        <v>1314</v>
      </c>
      <c r="AR513" cm="1">
        <f t="array" ref="AR513">_xlfn._xlws.FILTER(RPD_Revisi[Jmlh],RPD_Revisi[MAK]=Form_Cetak_POK[[#This Row],[MAK]],0)-Form_Cetak_POK[[#This Row],[Jmlh]]</f>
        <v>0</v>
      </c>
    </row>
    <row r="514" spans="1:44" hidden="1" x14ac:dyDescent="0.3">
      <c r="A514" t="s">
        <v>26</v>
      </c>
      <c r="B514" t="s">
        <v>28</v>
      </c>
      <c r="C514" t="s">
        <v>29</v>
      </c>
      <c r="D514" t="s">
        <v>461</v>
      </c>
      <c r="E514" t="s">
        <v>118</v>
      </c>
      <c r="F514" t="s">
        <v>334</v>
      </c>
      <c r="G514" t="s">
        <v>476</v>
      </c>
      <c r="H514" t="s">
        <v>347</v>
      </c>
      <c r="I514" t="s">
        <v>352</v>
      </c>
      <c r="J514" t="s">
        <v>43</v>
      </c>
      <c r="K514" t="s">
        <v>583</v>
      </c>
      <c r="L514">
        <v>6</v>
      </c>
      <c r="M514">
        <v>1500000</v>
      </c>
      <c r="N514">
        <v>9000000</v>
      </c>
      <c r="O514">
        <v>0</v>
      </c>
      <c r="P514">
        <v>9000000</v>
      </c>
      <c r="R514">
        <v>682607</v>
      </c>
      <c r="S514">
        <v>682607</v>
      </c>
      <c r="T514">
        <v>682607</v>
      </c>
      <c r="U514">
        <v>682607</v>
      </c>
      <c r="V514">
        <v>682607</v>
      </c>
      <c r="W514">
        <v>682607</v>
      </c>
      <c r="X514">
        <v>682607</v>
      </c>
      <c r="Y514">
        <v>682607</v>
      </c>
      <c r="Z514">
        <v>682607</v>
      </c>
      <c r="AA514">
        <v>682607</v>
      </c>
      <c r="AB514">
        <v>682607</v>
      </c>
      <c r="AC514">
        <v>1491323</v>
      </c>
      <c r="AD514" t="s">
        <v>4713</v>
      </c>
      <c r="AE514" t="s">
        <v>4714</v>
      </c>
      <c r="AF514" t="s">
        <v>4718</v>
      </c>
      <c r="AG514" t="s">
        <v>4719</v>
      </c>
      <c r="AH514" t="s">
        <v>6721</v>
      </c>
      <c r="AI514" t="s">
        <v>6064</v>
      </c>
      <c r="AJ514" t="s">
        <v>6470</v>
      </c>
      <c r="AK514" t="s">
        <v>98</v>
      </c>
      <c r="AL514" t="s">
        <v>168</v>
      </c>
      <c r="AM514" t="s">
        <v>169</v>
      </c>
      <c r="AN514" t="s">
        <v>1311</v>
      </c>
      <c r="AO514" t="s">
        <v>1312</v>
      </c>
      <c r="AP514" t="s">
        <v>1313</v>
      </c>
      <c r="AQ514" t="s">
        <v>1314</v>
      </c>
      <c r="AR514" cm="1">
        <f t="array" ref="AR514">_xlfn._xlws.FILTER(RPD_Revisi[Jmlh],RPD_Revisi[MAK]=Form_Cetak_POK[[#This Row],[MAK]],0)-Form_Cetak_POK[[#This Row],[Jmlh]]</f>
        <v>0</v>
      </c>
    </row>
    <row r="515" spans="1:44" hidden="1" x14ac:dyDescent="0.3">
      <c r="A515" t="s">
        <v>26</v>
      </c>
      <c r="B515" t="s">
        <v>28</v>
      </c>
      <c r="C515" t="s">
        <v>29</v>
      </c>
      <c r="D515" t="s">
        <v>461</v>
      </c>
      <c r="E515" t="s">
        <v>118</v>
      </c>
      <c r="F515" t="s">
        <v>334</v>
      </c>
      <c r="G515" t="s">
        <v>476</v>
      </c>
      <c r="H515" t="s">
        <v>347</v>
      </c>
      <c r="I515" t="s">
        <v>352</v>
      </c>
      <c r="J515" t="s">
        <v>43</v>
      </c>
      <c r="K515" t="s">
        <v>572</v>
      </c>
      <c r="L515">
        <v>6</v>
      </c>
      <c r="M515">
        <v>1500000</v>
      </c>
      <c r="N515">
        <v>9000000</v>
      </c>
      <c r="O515">
        <v>0</v>
      </c>
      <c r="P515">
        <v>9000000</v>
      </c>
      <c r="R515">
        <v>682607</v>
      </c>
      <c r="S515">
        <v>682607</v>
      </c>
      <c r="T515">
        <v>682607</v>
      </c>
      <c r="U515">
        <v>682607</v>
      </c>
      <c r="V515">
        <v>682607</v>
      </c>
      <c r="W515">
        <v>682607</v>
      </c>
      <c r="X515">
        <v>682607</v>
      </c>
      <c r="Y515">
        <v>682607</v>
      </c>
      <c r="Z515">
        <v>682607</v>
      </c>
      <c r="AA515">
        <v>682607</v>
      </c>
      <c r="AB515">
        <v>682607</v>
      </c>
      <c r="AC515">
        <v>1491323</v>
      </c>
      <c r="AD515" t="s">
        <v>4713</v>
      </c>
      <c r="AE515" t="s">
        <v>4714</v>
      </c>
      <c r="AF515" t="s">
        <v>4721</v>
      </c>
      <c r="AG515" t="s">
        <v>4722</v>
      </c>
      <c r="AH515" t="s">
        <v>6722</v>
      </c>
      <c r="AI515" t="s">
        <v>6075</v>
      </c>
      <c r="AJ515" t="s">
        <v>6470</v>
      </c>
      <c r="AK515" t="s">
        <v>98</v>
      </c>
      <c r="AL515" t="s">
        <v>168</v>
      </c>
      <c r="AM515" t="s">
        <v>169</v>
      </c>
      <c r="AN515" t="s">
        <v>1311</v>
      </c>
      <c r="AO515" t="s">
        <v>1312</v>
      </c>
      <c r="AP515" t="s">
        <v>1313</v>
      </c>
      <c r="AQ515" t="s">
        <v>1314</v>
      </c>
      <c r="AR515" cm="1">
        <f t="array" ref="AR515">_xlfn._xlws.FILTER(RPD_Revisi[Jmlh],RPD_Revisi[MAK]=Form_Cetak_POK[[#This Row],[MAK]],0)-Form_Cetak_POK[[#This Row],[Jmlh]]</f>
        <v>0</v>
      </c>
    </row>
    <row r="516" spans="1:44" hidden="1" x14ac:dyDescent="0.3">
      <c r="A516" t="s">
        <v>26</v>
      </c>
      <c r="B516" t="s">
        <v>28</v>
      </c>
      <c r="C516" t="s">
        <v>29</v>
      </c>
      <c r="D516" t="s">
        <v>461</v>
      </c>
      <c r="E516" t="s">
        <v>118</v>
      </c>
      <c r="F516" t="s">
        <v>334</v>
      </c>
      <c r="G516" t="s">
        <v>476</v>
      </c>
      <c r="H516" t="s">
        <v>347</v>
      </c>
      <c r="I516" t="s">
        <v>353</v>
      </c>
      <c r="J516" t="s">
        <v>43</v>
      </c>
      <c r="K516" t="s">
        <v>582</v>
      </c>
      <c r="L516">
        <v>100</v>
      </c>
      <c r="M516">
        <v>75000</v>
      </c>
      <c r="N516">
        <v>7500000</v>
      </c>
      <c r="O516">
        <v>0</v>
      </c>
      <c r="P516">
        <v>7500000</v>
      </c>
      <c r="R516">
        <v>568839</v>
      </c>
      <c r="S516">
        <v>568839</v>
      </c>
      <c r="T516">
        <v>568839</v>
      </c>
      <c r="U516">
        <v>568839</v>
      </c>
      <c r="V516">
        <v>568839</v>
      </c>
      <c r="W516">
        <v>568839</v>
      </c>
      <c r="X516">
        <v>568839</v>
      </c>
      <c r="Y516">
        <v>568839</v>
      </c>
      <c r="Z516">
        <v>568839</v>
      </c>
      <c r="AA516">
        <v>568839</v>
      </c>
      <c r="AB516">
        <v>568839</v>
      </c>
      <c r="AC516">
        <v>1242771</v>
      </c>
      <c r="AD516" t="s">
        <v>4731</v>
      </c>
      <c r="AE516" t="s">
        <v>4732</v>
      </c>
      <c r="AF516" t="s">
        <v>4733</v>
      </c>
      <c r="AG516" t="s">
        <v>4734</v>
      </c>
      <c r="AH516" t="s">
        <v>6723</v>
      </c>
      <c r="AI516" t="s">
        <v>6061</v>
      </c>
      <c r="AJ516" t="s">
        <v>6472</v>
      </c>
      <c r="AK516" t="s">
        <v>98</v>
      </c>
      <c r="AL516" t="s">
        <v>168</v>
      </c>
      <c r="AM516" t="s">
        <v>169</v>
      </c>
      <c r="AN516" t="s">
        <v>1311</v>
      </c>
      <c r="AO516" t="s">
        <v>1312</v>
      </c>
      <c r="AP516" t="s">
        <v>1313</v>
      </c>
      <c r="AQ516" t="s">
        <v>1314</v>
      </c>
      <c r="AR516" cm="1">
        <f t="array" ref="AR516">_xlfn._xlws.FILTER(RPD_Revisi[Jmlh],RPD_Revisi[MAK]=Form_Cetak_POK[[#This Row],[MAK]],0)-Form_Cetak_POK[[#This Row],[Jmlh]]</f>
        <v>0</v>
      </c>
    </row>
    <row r="517" spans="1:44" hidden="1" x14ac:dyDescent="0.3">
      <c r="A517" t="s">
        <v>26</v>
      </c>
      <c r="B517" t="s">
        <v>28</v>
      </c>
      <c r="C517" t="s">
        <v>29</v>
      </c>
      <c r="D517" t="s">
        <v>461</v>
      </c>
      <c r="E517" t="s">
        <v>118</v>
      </c>
      <c r="F517" t="s">
        <v>334</v>
      </c>
      <c r="G517" t="s">
        <v>476</v>
      </c>
      <c r="H517" t="s">
        <v>347</v>
      </c>
      <c r="I517" t="s">
        <v>353</v>
      </c>
      <c r="J517" t="s">
        <v>43</v>
      </c>
      <c r="K517" t="s">
        <v>583</v>
      </c>
      <c r="L517">
        <v>2</v>
      </c>
      <c r="M517">
        <v>1500000</v>
      </c>
      <c r="N517">
        <v>3000000</v>
      </c>
      <c r="O517">
        <v>0</v>
      </c>
      <c r="P517">
        <v>3000000</v>
      </c>
      <c r="R517">
        <v>227536</v>
      </c>
      <c r="S517">
        <v>227536</v>
      </c>
      <c r="T517">
        <v>227536</v>
      </c>
      <c r="U517">
        <v>227536</v>
      </c>
      <c r="V517">
        <v>227536</v>
      </c>
      <c r="W517">
        <v>227536</v>
      </c>
      <c r="X517">
        <v>227536</v>
      </c>
      <c r="Y517">
        <v>227536</v>
      </c>
      <c r="Z517">
        <v>227536</v>
      </c>
      <c r="AA517">
        <v>227536</v>
      </c>
      <c r="AB517">
        <v>227536</v>
      </c>
      <c r="AC517">
        <v>497104</v>
      </c>
      <c r="AD517" t="s">
        <v>4731</v>
      </c>
      <c r="AE517" t="s">
        <v>4732</v>
      </c>
      <c r="AF517" t="s">
        <v>4736</v>
      </c>
      <c r="AG517" t="s">
        <v>4737</v>
      </c>
      <c r="AH517" t="s">
        <v>6724</v>
      </c>
      <c r="AI517" t="s">
        <v>6064</v>
      </c>
      <c r="AJ517" t="s">
        <v>6472</v>
      </c>
      <c r="AK517" t="s">
        <v>98</v>
      </c>
      <c r="AL517" t="s">
        <v>168</v>
      </c>
      <c r="AM517" t="s">
        <v>169</v>
      </c>
      <c r="AN517" t="s">
        <v>1311</v>
      </c>
      <c r="AO517" t="s">
        <v>1312</v>
      </c>
      <c r="AP517" t="s">
        <v>1313</v>
      </c>
      <c r="AQ517" t="s">
        <v>1314</v>
      </c>
      <c r="AR517" cm="1">
        <f t="array" ref="AR517">_xlfn._xlws.FILTER(RPD_Revisi[Jmlh],RPD_Revisi[MAK]=Form_Cetak_POK[[#This Row],[MAK]],0)-Form_Cetak_POK[[#This Row],[Jmlh]]</f>
        <v>0</v>
      </c>
    </row>
    <row r="518" spans="1:44" hidden="1" x14ac:dyDescent="0.3">
      <c r="A518" t="s">
        <v>26</v>
      </c>
      <c r="B518" t="s">
        <v>28</v>
      </c>
      <c r="C518" t="s">
        <v>29</v>
      </c>
      <c r="D518" t="s">
        <v>461</v>
      </c>
      <c r="E518" t="s">
        <v>118</v>
      </c>
      <c r="F518" t="s">
        <v>334</v>
      </c>
      <c r="G518" t="s">
        <v>476</v>
      </c>
      <c r="H518" t="s">
        <v>347</v>
      </c>
      <c r="I518" t="s">
        <v>353</v>
      </c>
      <c r="J518" t="s">
        <v>43</v>
      </c>
      <c r="K518" t="s">
        <v>572</v>
      </c>
      <c r="L518">
        <v>2</v>
      </c>
      <c r="M518">
        <v>1500000</v>
      </c>
      <c r="N518">
        <v>3000000</v>
      </c>
      <c r="O518">
        <v>0</v>
      </c>
      <c r="P518">
        <v>3000000</v>
      </c>
      <c r="R518">
        <v>227536</v>
      </c>
      <c r="S518">
        <v>227536</v>
      </c>
      <c r="T518">
        <v>227536</v>
      </c>
      <c r="U518">
        <v>227536</v>
      </c>
      <c r="V518">
        <v>227536</v>
      </c>
      <c r="W518">
        <v>227536</v>
      </c>
      <c r="X518">
        <v>227536</v>
      </c>
      <c r="Y518">
        <v>227536</v>
      </c>
      <c r="Z518">
        <v>227536</v>
      </c>
      <c r="AA518">
        <v>227536</v>
      </c>
      <c r="AB518">
        <v>227536</v>
      </c>
      <c r="AC518">
        <v>497104</v>
      </c>
      <c r="AD518" t="s">
        <v>4731</v>
      </c>
      <c r="AE518" t="s">
        <v>4732</v>
      </c>
      <c r="AF518" t="s">
        <v>4739</v>
      </c>
      <c r="AG518" t="s">
        <v>4740</v>
      </c>
      <c r="AH518" t="s">
        <v>6725</v>
      </c>
      <c r="AI518" t="s">
        <v>6075</v>
      </c>
      <c r="AJ518" t="s">
        <v>6472</v>
      </c>
      <c r="AK518" t="s">
        <v>98</v>
      </c>
      <c r="AL518" t="s">
        <v>168</v>
      </c>
      <c r="AM518" t="s">
        <v>169</v>
      </c>
      <c r="AN518" t="s">
        <v>1311</v>
      </c>
      <c r="AO518" t="s">
        <v>1312</v>
      </c>
      <c r="AP518" t="s">
        <v>1313</v>
      </c>
      <c r="AQ518" t="s">
        <v>1314</v>
      </c>
      <c r="AR518" cm="1">
        <f t="array" ref="AR518">_xlfn._xlws.FILTER(RPD_Revisi[Jmlh],RPD_Revisi[MAK]=Form_Cetak_POK[[#This Row],[MAK]],0)-Form_Cetak_POK[[#This Row],[Jmlh]]</f>
        <v>0</v>
      </c>
    </row>
    <row r="519" spans="1:44" hidden="1" x14ac:dyDescent="0.3">
      <c r="A519" t="s">
        <v>26</v>
      </c>
      <c r="B519" t="s">
        <v>28</v>
      </c>
      <c r="C519" t="s">
        <v>29</v>
      </c>
      <c r="D519" t="s">
        <v>461</v>
      </c>
      <c r="E519" t="s">
        <v>118</v>
      </c>
      <c r="F519" t="s">
        <v>334</v>
      </c>
      <c r="G519" t="s">
        <v>476</v>
      </c>
      <c r="H519" t="s">
        <v>347</v>
      </c>
      <c r="I519" t="s">
        <v>353</v>
      </c>
      <c r="J519" t="s">
        <v>43</v>
      </c>
      <c r="K519" t="s">
        <v>1129</v>
      </c>
      <c r="L519">
        <v>20</v>
      </c>
      <c r="M519">
        <v>250000</v>
      </c>
      <c r="N519">
        <v>5000000</v>
      </c>
      <c r="O519">
        <v>0</v>
      </c>
      <c r="P519">
        <v>5000000</v>
      </c>
      <c r="R519">
        <v>379226</v>
      </c>
      <c r="S519">
        <v>379226</v>
      </c>
      <c r="T519">
        <v>379226</v>
      </c>
      <c r="U519">
        <v>379226</v>
      </c>
      <c r="V519">
        <v>379226</v>
      </c>
      <c r="W519">
        <v>379226</v>
      </c>
      <c r="X519">
        <v>379226</v>
      </c>
      <c r="Y519">
        <v>379226</v>
      </c>
      <c r="Z519">
        <v>379226</v>
      </c>
      <c r="AA519">
        <v>379226</v>
      </c>
      <c r="AB519">
        <v>379226</v>
      </c>
      <c r="AC519">
        <v>828514</v>
      </c>
      <c r="AD519" t="s">
        <v>4731</v>
      </c>
      <c r="AE519" t="s">
        <v>4732</v>
      </c>
      <c r="AF519" t="s">
        <v>4745</v>
      </c>
      <c r="AG519" t="s">
        <v>4746</v>
      </c>
      <c r="AH519" t="s">
        <v>6726</v>
      </c>
      <c r="AI519" t="s">
        <v>6168</v>
      </c>
      <c r="AJ519" t="s">
        <v>6472</v>
      </c>
      <c r="AK519" t="s">
        <v>98</v>
      </c>
      <c r="AL519" t="s">
        <v>168</v>
      </c>
      <c r="AM519" t="s">
        <v>169</v>
      </c>
      <c r="AN519" t="s">
        <v>1311</v>
      </c>
      <c r="AO519" t="s">
        <v>1312</v>
      </c>
      <c r="AP519" t="s">
        <v>1313</v>
      </c>
      <c r="AQ519" t="s">
        <v>1314</v>
      </c>
      <c r="AR519" cm="1">
        <f t="array" ref="AR519">_xlfn._xlws.FILTER(RPD_Revisi[Jmlh],RPD_Revisi[MAK]=Form_Cetak_POK[[#This Row],[MAK]],0)-Form_Cetak_POK[[#This Row],[Jmlh]]</f>
        <v>0</v>
      </c>
    </row>
    <row r="520" spans="1:44" hidden="1" x14ac:dyDescent="0.3">
      <c r="A520" t="s">
        <v>26</v>
      </c>
      <c r="B520" t="s">
        <v>28</v>
      </c>
      <c r="C520" t="s">
        <v>29</v>
      </c>
      <c r="D520" t="s">
        <v>461</v>
      </c>
      <c r="E520" t="s">
        <v>118</v>
      </c>
      <c r="F520" t="s">
        <v>334</v>
      </c>
      <c r="G520" t="s">
        <v>476</v>
      </c>
      <c r="H520" t="s">
        <v>347</v>
      </c>
      <c r="I520" t="s">
        <v>353</v>
      </c>
      <c r="J520" t="s">
        <v>43</v>
      </c>
      <c r="K520" t="s">
        <v>765</v>
      </c>
      <c r="L520">
        <v>80</v>
      </c>
      <c r="M520">
        <v>280000</v>
      </c>
      <c r="N520">
        <v>22400000</v>
      </c>
      <c r="O520">
        <v>0</v>
      </c>
      <c r="P520">
        <v>22400000</v>
      </c>
      <c r="R520">
        <v>1698933</v>
      </c>
      <c r="S520">
        <v>1698933</v>
      </c>
      <c r="T520">
        <v>1698933</v>
      </c>
      <c r="U520">
        <v>1698933</v>
      </c>
      <c r="V520">
        <v>1698933</v>
      </c>
      <c r="W520">
        <v>1698933</v>
      </c>
      <c r="X520">
        <v>1698933</v>
      </c>
      <c r="Y520">
        <v>1698933</v>
      </c>
      <c r="Z520">
        <v>1698933</v>
      </c>
      <c r="AA520">
        <v>1698933</v>
      </c>
      <c r="AB520">
        <v>1698933</v>
      </c>
      <c r="AC520">
        <v>3711737</v>
      </c>
      <c r="AD520" t="s">
        <v>4731</v>
      </c>
      <c r="AE520" t="s">
        <v>4732</v>
      </c>
      <c r="AF520" t="s">
        <v>4748</v>
      </c>
      <c r="AG520" t="s">
        <v>4749</v>
      </c>
      <c r="AH520" t="s">
        <v>6727</v>
      </c>
      <c r="AI520" t="s">
        <v>6565</v>
      </c>
      <c r="AJ520" t="s">
        <v>6472</v>
      </c>
      <c r="AK520" t="s">
        <v>98</v>
      </c>
      <c r="AL520" t="s">
        <v>168</v>
      </c>
      <c r="AM520" t="s">
        <v>169</v>
      </c>
      <c r="AN520" t="s">
        <v>1311</v>
      </c>
      <c r="AO520" t="s">
        <v>1312</v>
      </c>
      <c r="AP520" t="s">
        <v>1313</v>
      </c>
      <c r="AQ520" t="s">
        <v>1314</v>
      </c>
      <c r="AR520" cm="1">
        <f t="array" ref="AR520">_xlfn._xlws.FILTER(RPD_Revisi[Jmlh],RPD_Revisi[MAK]=Form_Cetak_POK[[#This Row],[MAK]],0)-Form_Cetak_POK[[#This Row],[Jmlh]]</f>
        <v>0</v>
      </c>
    </row>
    <row r="521" spans="1:44" hidden="1" x14ac:dyDescent="0.3">
      <c r="A521" t="s">
        <v>26</v>
      </c>
      <c r="B521" t="s">
        <v>28</v>
      </c>
      <c r="C521" t="s">
        <v>29</v>
      </c>
      <c r="D521" t="s">
        <v>461</v>
      </c>
      <c r="E521" t="s">
        <v>118</v>
      </c>
      <c r="F521" t="s">
        <v>334</v>
      </c>
      <c r="G521" t="s">
        <v>477</v>
      </c>
      <c r="H521" t="s">
        <v>375</v>
      </c>
      <c r="I521" t="s">
        <v>376</v>
      </c>
      <c r="J521" t="s">
        <v>43</v>
      </c>
      <c r="K521" t="s">
        <v>582</v>
      </c>
      <c r="L521">
        <v>280</v>
      </c>
      <c r="M521">
        <v>75000</v>
      </c>
      <c r="N521">
        <v>21000000</v>
      </c>
      <c r="O521">
        <v>0</v>
      </c>
      <c r="P521">
        <v>21000000</v>
      </c>
      <c r="R521">
        <v>89044</v>
      </c>
      <c r="S521">
        <v>1395091</v>
      </c>
      <c r="T521">
        <v>1395091</v>
      </c>
      <c r="U521">
        <v>1395091</v>
      </c>
      <c r="V521">
        <v>1395091</v>
      </c>
      <c r="W521">
        <v>1395091</v>
      </c>
      <c r="X521">
        <v>1395091</v>
      </c>
      <c r="Y521">
        <v>1395091</v>
      </c>
      <c r="Z521">
        <v>1395091</v>
      </c>
      <c r="AA521">
        <v>1395091</v>
      </c>
      <c r="AB521">
        <v>3949269</v>
      </c>
      <c r="AC521">
        <v>4405868</v>
      </c>
      <c r="AD521" t="s">
        <v>5214</v>
      </c>
      <c r="AE521" t="s">
        <v>5215</v>
      </c>
      <c r="AF521" t="s">
        <v>5216</v>
      </c>
      <c r="AG521" t="s">
        <v>5217</v>
      </c>
      <c r="AH521" t="s">
        <v>6728</v>
      </c>
      <c r="AI521" t="s">
        <v>6061</v>
      </c>
      <c r="AJ521" t="s">
        <v>6475</v>
      </c>
      <c r="AK521" t="s">
        <v>98</v>
      </c>
      <c r="AL521" t="s">
        <v>168</v>
      </c>
      <c r="AM521" t="s">
        <v>208</v>
      </c>
      <c r="AN521" t="s">
        <v>1311</v>
      </c>
      <c r="AO521" t="s">
        <v>1312</v>
      </c>
      <c r="AP521" t="s">
        <v>1313</v>
      </c>
      <c r="AQ521" t="s">
        <v>1314</v>
      </c>
      <c r="AR521" cm="1">
        <f t="array" ref="AR521">_xlfn._xlws.FILTER(RPD_Revisi[Jmlh],RPD_Revisi[MAK]=Form_Cetak_POK[[#This Row],[MAK]],0)-Form_Cetak_POK[[#This Row],[Jmlh]]</f>
        <v>0</v>
      </c>
    </row>
    <row r="522" spans="1:44" hidden="1" x14ac:dyDescent="0.3">
      <c r="A522" t="s">
        <v>26</v>
      </c>
      <c r="B522" t="s">
        <v>28</v>
      </c>
      <c r="C522" t="s">
        <v>29</v>
      </c>
      <c r="D522" t="s">
        <v>461</v>
      </c>
      <c r="E522" t="s">
        <v>118</v>
      </c>
      <c r="F522" t="s">
        <v>334</v>
      </c>
      <c r="G522" t="s">
        <v>477</v>
      </c>
      <c r="H522" t="s">
        <v>375</v>
      </c>
      <c r="I522" t="s">
        <v>376</v>
      </c>
      <c r="J522" t="s">
        <v>43</v>
      </c>
      <c r="K522" t="s">
        <v>583</v>
      </c>
      <c r="L522">
        <v>4</v>
      </c>
      <c r="M522">
        <v>1500000</v>
      </c>
      <c r="N522">
        <v>6000000</v>
      </c>
      <c r="O522">
        <v>0</v>
      </c>
      <c r="P522">
        <v>6000000</v>
      </c>
      <c r="R522">
        <v>25441</v>
      </c>
      <c r="S522">
        <v>398598</v>
      </c>
      <c r="T522">
        <v>398598</v>
      </c>
      <c r="U522">
        <v>398598</v>
      </c>
      <c r="V522">
        <v>398598</v>
      </c>
      <c r="W522">
        <v>398598</v>
      </c>
      <c r="X522">
        <v>398598</v>
      </c>
      <c r="Y522">
        <v>398598</v>
      </c>
      <c r="Z522">
        <v>398598</v>
      </c>
      <c r="AA522">
        <v>398598</v>
      </c>
      <c r="AB522">
        <v>1128363</v>
      </c>
      <c r="AC522">
        <v>1258814</v>
      </c>
      <c r="AD522" t="s">
        <v>5214</v>
      </c>
      <c r="AE522" t="s">
        <v>5215</v>
      </c>
      <c r="AF522" t="s">
        <v>5219</v>
      </c>
      <c r="AG522" t="s">
        <v>5220</v>
      </c>
      <c r="AH522" t="s">
        <v>6729</v>
      </c>
      <c r="AI522" t="s">
        <v>6064</v>
      </c>
      <c r="AJ522" t="s">
        <v>6475</v>
      </c>
      <c r="AK522" t="s">
        <v>98</v>
      </c>
      <c r="AL522" t="s">
        <v>168</v>
      </c>
      <c r="AM522" t="s">
        <v>208</v>
      </c>
      <c r="AN522" t="s">
        <v>1311</v>
      </c>
      <c r="AO522" t="s">
        <v>1312</v>
      </c>
      <c r="AP522" t="s">
        <v>1313</v>
      </c>
      <c r="AQ522" t="s">
        <v>1314</v>
      </c>
      <c r="AR522" cm="1">
        <f t="array" ref="AR522">_xlfn._xlws.FILTER(RPD_Revisi[Jmlh],RPD_Revisi[MAK]=Form_Cetak_POK[[#This Row],[MAK]],0)-Form_Cetak_POK[[#This Row],[Jmlh]]</f>
        <v>0</v>
      </c>
    </row>
    <row r="523" spans="1:44" hidden="1" x14ac:dyDescent="0.3">
      <c r="A523" t="s">
        <v>26</v>
      </c>
      <c r="B523" t="s">
        <v>28</v>
      </c>
      <c r="C523" t="s">
        <v>29</v>
      </c>
      <c r="D523" t="s">
        <v>461</v>
      </c>
      <c r="E523" t="s">
        <v>118</v>
      </c>
      <c r="F523" t="s">
        <v>334</v>
      </c>
      <c r="G523" t="s">
        <v>477</v>
      </c>
      <c r="H523" t="s">
        <v>375</v>
      </c>
      <c r="I523" t="s">
        <v>376</v>
      </c>
      <c r="J523" t="s">
        <v>43</v>
      </c>
      <c r="K523" t="s">
        <v>572</v>
      </c>
      <c r="L523">
        <v>4</v>
      </c>
      <c r="M523">
        <v>1500000</v>
      </c>
      <c r="N523">
        <v>6000000</v>
      </c>
      <c r="O523">
        <v>0</v>
      </c>
      <c r="P523">
        <v>6000000</v>
      </c>
      <c r="R523">
        <v>25441</v>
      </c>
      <c r="S523">
        <v>398598</v>
      </c>
      <c r="T523">
        <v>398598</v>
      </c>
      <c r="U523">
        <v>398598</v>
      </c>
      <c r="V523">
        <v>398598</v>
      </c>
      <c r="W523">
        <v>398598</v>
      </c>
      <c r="X523">
        <v>398598</v>
      </c>
      <c r="Y523">
        <v>398598</v>
      </c>
      <c r="Z523">
        <v>398598</v>
      </c>
      <c r="AA523">
        <v>398598</v>
      </c>
      <c r="AB523">
        <v>1128363</v>
      </c>
      <c r="AC523">
        <v>1258814</v>
      </c>
      <c r="AD523" t="s">
        <v>5214</v>
      </c>
      <c r="AE523" t="s">
        <v>5215</v>
      </c>
      <c r="AF523" t="s">
        <v>5222</v>
      </c>
      <c r="AG523" t="s">
        <v>5223</v>
      </c>
      <c r="AH523" t="s">
        <v>6730</v>
      </c>
      <c r="AI523" t="s">
        <v>6075</v>
      </c>
      <c r="AJ523" t="s">
        <v>6475</v>
      </c>
      <c r="AK523" t="s">
        <v>98</v>
      </c>
      <c r="AL523" t="s">
        <v>168</v>
      </c>
      <c r="AM523" t="s">
        <v>208</v>
      </c>
      <c r="AN523" t="s">
        <v>1311</v>
      </c>
      <c r="AO523" t="s">
        <v>1312</v>
      </c>
      <c r="AP523" t="s">
        <v>1313</v>
      </c>
      <c r="AQ523" t="s">
        <v>1314</v>
      </c>
      <c r="AR523" cm="1">
        <f t="array" ref="AR523">_xlfn._xlws.FILTER(RPD_Revisi[Jmlh],RPD_Revisi[MAK]=Form_Cetak_POK[[#This Row],[MAK]],0)-Form_Cetak_POK[[#This Row],[Jmlh]]</f>
        <v>0</v>
      </c>
    </row>
    <row r="524" spans="1:44" hidden="1" x14ac:dyDescent="0.3">
      <c r="A524" t="s">
        <v>26</v>
      </c>
      <c r="B524" t="s">
        <v>28</v>
      </c>
      <c r="C524" t="s">
        <v>29</v>
      </c>
      <c r="D524" t="s">
        <v>461</v>
      </c>
      <c r="E524" t="s">
        <v>118</v>
      </c>
      <c r="F524" t="s">
        <v>334</v>
      </c>
      <c r="G524" t="s">
        <v>477</v>
      </c>
      <c r="H524" t="s">
        <v>375</v>
      </c>
      <c r="I524" t="s">
        <v>376</v>
      </c>
      <c r="J524" t="s">
        <v>43</v>
      </c>
      <c r="K524" t="s">
        <v>1123</v>
      </c>
      <c r="L524">
        <v>12</v>
      </c>
      <c r="M524">
        <v>250000</v>
      </c>
      <c r="N524">
        <v>3000000</v>
      </c>
      <c r="O524">
        <v>0</v>
      </c>
      <c r="P524">
        <v>3000000</v>
      </c>
      <c r="R524">
        <v>12721</v>
      </c>
      <c r="S524">
        <v>199299</v>
      </c>
      <c r="T524">
        <v>199299</v>
      </c>
      <c r="U524">
        <v>199299</v>
      </c>
      <c r="V524">
        <v>199299</v>
      </c>
      <c r="W524">
        <v>199299</v>
      </c>
      <c r="X524">
        <v>199299</v>
      </c>
      <c r="Y524">
        <v>199299</v>
      </c>
      <c r="Z524">
        <v>199299</v>
      </c>
      <c r="AA524">
        <v>199299</v>
      </c>
      <c r="AB524">
        <v>564181</v>
      </c>
      <c r="AC524">
        <v>629407</v>
      </c>
      <c r="AD524" t="s">
        <v>5214</v>
      </c>
      <c r="AE524" t="s">
        <v>5215</v>
      </c>
      <c r="AF524" t="s">
        <v>5228</v>
      </c>
      <c r="AG524" t="s">
        <v>5229</v>
      </c>
      <c r="AH524" t="s">
        <v>6731</v>
      </c>
      <c r="AI524" t="s">
        <v>6168</v>
      </c>
      <c r="AJ524" t="s">
        <v>6475</v>
      </c>
      <c r="AK524" t="s">
        <v>98</v>
      </c>
      <c r="AL524" t="s">
        <v>168</v>
      </c>
      <c r="AM524" t="s">
        <v>208</v>
      </c>
      <c r="AN524" t="s">
        <v>1311</v>
      </c>
      <c r="AO524" t="s">
        <v>1312</v>
      </c>
      <c r="AP524" t="s">
        <v>1313</v>
      </c>
      <c r="AQ524" t="s">
        <v>1314</v>
      </c>
      <c r="AR524" cm="1">
        <f t="array" ref="AR524">_xlfn._xlws.FILTER(RPD_Revisi[Jmlh],RPD_Revisi[MAK]=Form_Cetak_POK[[#This Row],[MAK]],0)-Form_Cetak_POK[[#This Row],[Jmlh]]</f>
        <v>0</v>
      </c>
    </row>
    <row r="525" spans="1:44" hidden="1" x14ac:dyDescent="0.3">
      <c r="A525" t="s">
        <v>26</v>
      </c>
      <c r="B525" t="s">
        <v>28</v>
      </c>
      <c r="C525" t="s">
        <v>29</v>
      </c>
      <c r="D525" t="s">
        <v>461</v>
      </c>
      <c r="E525" t="s">
        <v>118</v>
      </c>
      <c r="F525" t="s">
        <v>334</v>
      </c>
      <c r="G525" t="s">
        <v>477</v>
      </c>
      <c r="H525" t="s">
        <v>375</v>
      </c>
      <c r="I525" t="s">
        <v>377</v>
      </c>
      <c r="J525" t="s">
        <v>43</v>
      </c>
      <c r="K525" t="s">
        <v>582</v>
      </c>
      <c r="L525">
        <v>180</v>
      </c>
      <c r="M525">
        <v>75000</v>
      </c>
      <c r="N525">
        <v>13500000</v>
      </c>
      <c r="O525">
        <v>0</v>
      </c>
      <c r="P525">
        <v>13500000</v>
      </c>
      <c r="R525">
        <v>57243</v>
      </c>
      <c r="S525">
        <v>896844</v>
      </c>
      <c r="T525">
        <v>896844</v>
      </c>
      <c r="U525">
        <v>896844</v>
      </c>
      <c r="V525">
        <v>896844</v>
      </c>
      <c r="W525">
        <v>896844</v>
      </c>
      <c r="X525">
        <v>896844</v>
      </c>
      <c r="Y525">
        <v>896844</v>
      </c>
      <c r="Z525">
        <v>896844</v>
      </c>
      <c r="AA525">
        <v>896844</v>
      </c>
      <c r="AB525">
        <v>2538816</v>
      </c>
      <c r="AC525">
        <v>2832345</v>
      </c>
      <c r="AD525" t="s">
        <v>5239</v>
      </c>
      <c r="AE525" t="s">
        <v>5240</v>
      </c>
      <c r="AF525" t="s">
        <v>5241</v>
      </c>
      <c r="AG525" t="s">
        <v>5242</v>
      </c>
      <c r="AH525" t="s">
        <v>6732</v>
      </c>
      <c r="AI525" t="s">
        <v>6061</v>
      </c>
      <c r="AJ525" t="s">
        <v>6477</v>
      </c>
      <c r="AK525" t="s">
        <v>98</v>
      </c>
      <c r="AL525" t="s">
        <v>168</v>
      </c>
      <c r="AM525" t="s">
        <v>208</v>
      </c>
      <c r="AN525" t="s">
        <v>1311</v>
      </c>
      <c r="AO525" t="s">
        <v>1312</v>
      </c>
      <c r="AP525" t="s">
        <v>1313</v>
      </c>
      <c r="AQ525" t="s">
        <v>1314</v>
      </c>
      <c r="AR525" cm="1">
        <f t="array" ref="AR525">_xlfn._xlws.FILTER(RPD_Revisi[Jmlh],RPD_Revisi[MAK]=Form_Cetak_POK[[#This Row],[MAK]],0)-Form_Cetak_POK[[#This Row],[Jmlh]]</f>
        <v>0</v>
      </c>
    </row>
    <row r="526" spans="1:44" hidden="1" x14ac:dyDescent="0.3">
      <c r="A526" t="s">
        <v>26</v>
      </c>
      <c r="B526" t="s">
        <v>28</v>
      </c>
      <c r="C526" t="s">
        <v>29</v>
      </c>
      <c r="D526" t="s">
        <v>461</v>
      </c>
      <c r="E526" t="s">
        <v>118</v>
      </c>
      <c r="F526" t="s">
        <v>334</v>
      </c>
      <c r="G526" t="s">
        <v>477</v>
      </c>
      <c r="H526" t="s">
        <v>375</v>
      </c>
      <c r="I526" t="s">
        <v>377</v>
      </c>
      <c r="J526" t="s">
        <v>43</v>
      </c>
      <c r="K526" t="s">
        <v>583</v>
      </c>
      <c r="L526">
        <v>4</v>
      </c>
      <c r="M526">
        <v>1500000</v>
      </c>
      <c r="N526">
        <v>6000000</v>
      </c>
      <c r="O526">
        <v>0</v>
      </c>
      <c r="P526">
        <v>6000000</v>
      </c>
      <c r="R526">
        <v>25441</v>
      </c>
      <c r="S526">
        <v>398598</v>
      </c>
      <c r="T526">
        <v>398598</v>
      </c>
      <c r="U526">
        <v>398598</v>
      </c>
      <c r="V526">
        <v>398598</v>
      </c>
      <c r="W526">
        <v>398598</v>
      </c>
      <c r="X526">
        <v>398598</v>
      </c>
      <c r="Y526">
        <v>398598</v>
      </c>
      <c r="Z526">
        <v>398598</v>
      </c>
      <c r="AA526">
        <v>398598</v>
      </c>
      <c r="AB526">
        <v>1128363</v>
      </c>
      <c r="AC526">
        <v>1258814</v>
      </c>
      <c r="AD526" t="s">
        <v>5239</v>
      </c>
      <c r="AE526" t="s">
        <v>5240</v>
      </c>
      <c r="AF526" t="s">
        <v>5244</v>
      </c>
      <c r="AG526" t="s">
        <v>5245</v>
      </c>
      <c r="AH526" t="s">
        <v>6733</v>
      </c>
      <c r="AI526" t="s">
        <v>6064</v>
      </c>
      <c r="AJ526" t="s">
        <v>6477</v>
      </c>
      <c r="AK526" t="s">
        <v>98</v>
      </c>
      <c r="AL526" t="s">
        <v>168</v>
      </c>
      <c r="AM526" t="s">
        <v>208</v>
      </c>
      <c r="AN526" t="s">
        <v>1311</v>
      </c>
      <c r="AO526" t="s">
        <v>1312</v>
      </c>
      <c r="AP526" t="s">
        <v>1313</v>
      </c>
      <c r="AQ526" t="s">
        <v>1314</v>
      </c>
      <c r="AR526" cm="1">
        <f t="array" ref="AR526">_xlfn._xlws.FILTER(RPD_Revisi[Jmlh],RPD_Revisi[MAK]=Form_Cetak_POK[[#This Row],[MAK]],0)-Form_Cetak_POK[[#This Row],[Jmlh]]</f>
        <v>0</v>
      </c>
    </row>
    <row r="527" spans="1:44" hidden="1" x14ac:dyDescent="0.3">
      <c r="A527" t="s">
        <v>26</v>
      </c>
      <c r="B527" t="s">
        <v>28</v>
      </c>
      <c r="C527" t="s">
        <v>29</v>
      </c>
      <c r="D527" t="s">
        <v>461</v>
      </c>
      <c r="E527" t="s">
        <v>118</v>
      </c>
      <c r="F527" t="s">
        <v>334</v>
      </c>
      <c r="G527" t="s">
        <v>477</v>
      </c>
      <c r="H527" t="s">
        <v>375</v>
      </c>
      <c r="I527" t="s">
        <v>377</v>
      </c>
      <c r="J527" t="s">
        <v>43</v>
      </c>
      <c r="K527" t="s">
        <v>572</v>
      </c>
      <c r="L527">
        <v>4</v>
      </c>
      <c r="M527">
        <v>1500000</v>
      </c>
      <c r="N527">
        <v>6000000</v>
      </c>
      <c r="O527">
        <v>0</v>
      </c>
      <c r="P527">
        <v>6000000</v>
      </c>
      <c r="R527">
        <v>25441</v>
      </c>
      <c r="S527">
        <v>398598</v>
      </c>
      <c r="T527">
        <v>398598</v>
      </c>
      <c r="U527">
        <v>398598</v>
      </c>
      <c r="V527">
        <v>398598</v>
      </c>
      <c r="W527">
        <v>398598</v>
      </c>
      <c r="X527">
        <v>398598</v>
      </c>
      <c r="Y527">
        <v>398598</v>
      </c>
      <c r="Z527">
        <v>398598</v>
      </c>
      <c r="AA527">
        <v>398598</v>
      </c>
      <c r="AB527">
        <v>1128363</v>
      </c>
      <c r="AC527">
        <v>1258814</v>
      </c>
      <c r="AD527" t="s">
        <v>5239</v>
      </c>
      <c r="AE527" t="s">
        <v>5240</v>
      </c>
      <c r="AF527" t="s">
        <v>5247</v>
      </c>
      <c r="AG527" t="s">
        <v>5248</v>
      </c>
      <c r="AH527" t="s">
        <v>6734</v>
      </c>
      <c r="AI527" t="s">
        <v>6075</v>
      </c>
      <c r="AJ527" t="s">
        <v>6477</v>
      </c>
      <c r="AK527" t="s">
        <v>98</v>
      </c>
      <c r="AL527" t="s">
        <v>168</v>
      </c>
      <c r="AM527" t="s">
        <v>208</v>
      </c>
      <c r="AN527" t="s">
        <v>1311</v>
      </c>
      <c r="AO527" t="s">
        <v>1312</v>
      </c>
      <c r="AP527" t="s">
        <v>1313</v>
      </c>
      <c r="AQ527" t="s">
        <v>1314</v>
      </c>
      <c r="AR527" cm="1">
        <f t="array" ref="AR527">_xlfn._xlws.FILTER(RPD_Revisi[Jmlh],RPD_Revisi[MAK]=Form_Cetak_POK[[#This Row],[MAK]],0)-Form_Cetak_POK[[#This Row],[Jmlh]]</f>
        <v>0</v>
      </c>
    </row>
    <row r="528" spans="1:44" hidden="1" x14ac:dyDescent="0.3">
      <c r="A528" t="s">
        <v>26</v>
      </c>
      <c r="B528" t="s">
        <v>28</v>
      </c>
      <c r="C528" t="s">
        <v>29</v>
      </c>
      <c r="D528" t="s">
        <v>461</v>
      </c>
      <c r="E528" t="s">
        <v>118</v>
      </c>
      <c r="F528" t="s">
        <v>334</v>
      </c>
      <c r="G528" t="s">
        <v>477</v>
      </c>
      <c r="H528" t="s">
        <v>375</v>
      </c>
      <c r="I528" t="s">
        <v>377</v>
      </c>
      <c r="J528" t="s">
        <v>43</v>
      </c>
      <c r="K528" t="s">
        <v>1197</v>
      </c>
      <c r="L528">
        <v>8</v>
      </c>
      <c r="M528">
        <v>500000</v>
      </c>
      <c r="N528">
        <v>4000000</v>
      </c>
      <c r="O528">
        <v>0</v>
      </c>
      <c r="P528">
        <v>4000000</v>
      </c>
      <c r="R528">
        <v>16961</v>
      </c>
      <c r="S528">
        <v>265732</v>
      </c>
      <c r="T528">
        <v>265732</v>
      </c>
      <c r="U528">
        <v>265732</v>
      </c>
      <c r="V528">
        <v>265732</v>
      </c>
      <c r="W528">
        <v>265732</v>
      </c>
      <c r="X528">
        <v>265732</v>
      </c>
      <c r="Y528">
        <v>265732</v>
      </c>
      <c r="Z528">
        <v>265732</v>
      </c>
      <c r="AA528">
        <v>265732</v>
      </c>
      <c r="AB528">
        <v>752242</v>
      </c>
      <c r="AC528">
        <v>839209</v>
      </c>
      <c r="AD528" t="s">
        <v>5239</v>
      </c>
      <c r="AE528" t="s">
        <v>5240</v>
      </c>
      <c r="AF528" t="s">
        <v>5253</v>
      </c>
      <c r="AG528" t="s">
        <v>5254</v>
      </c>
      <c r="AH528" t="s">
        <v>6735</v>
      </c>
      <c r="AI528" t="s">
        <v>6168</v>
      </c>
      <c r="AJ528" t="s">
        <v>6477</v>
      </c>
      <c r="AK528" t="s">
        <v>98</v>
      </c>
      <c r="AL528" t="s">
        <v>168</v>
      </c>
      <c r="AM528" t="s">
        <v>208</v>
      </c>
      <c r="AN528" t="s">
        <v>1311</v>
      </c>
      <c r="AO528" t="s">
        <v>1312</v>
      </c>
      <c r="AP528" t="s">
        <v>1313</v>
      </c>
      <c r="AQ528" t="s">
        <v>1314</v>
      </c>
      <c r="AR528" cm="1">
        <f t="array" ref="AR528">_xlfn._xlws.FILTER(RPD_Revisi[Jmlh],RPD_Revisi[MAK]=Form_Cetak_POK[[#This Row],[MAK]],0)-Form_Cetak_POK[[#This Row],[Jmlh]]</f>
        <v>0</v>
      </c>
    </row>
    <row r="529" spans="1:44" hidden="1" x14ac:dyDescent="0.3">
      <c r="A529" t="s">
        <v>26</v>
      </c>
      <c r="B529" t="s">
        <v>28</v>
      </c>
      <c r="C529" t="s">
        <v>29</v>
      </c>
      <c r="D529" t="s">
        <v>461</v>
      </c>
      <c r="E529" t="s">
        <v>118</v>
      </c>
      <c r="F529" t="s">
        <v>334</v>
      </c>
      <c r="G529" t="s">
        <v>477</v>
      </c>
      <c r="H529" t="s">
        <v>375</v>
      </c>
      <c r="I529" t="s">
        <v>378</v>
      </c>
      <c r="J529" t="s">
        <v>43</v>
      </c>
      <c r="K529" t="s">
        <v>582</v>
      </c>
      <c r="L529">
        <v>280</v>
      </c>
      <c r="M529">
        <v>75000</v>
      </c>
      <c r="N529">
        <v>21000000</v>
      </c>
      <c r="O529">
        <v>0</v>
      </c>
      <c r="P529">
        <v>21000000</v>
      </c>
      <c r="R529">
        <v>89044</v>
      </c>
      <c r="S529">
        <v>1395091</v>
      </c>
      <c r="T529">
        <v>1395091</v>
      </c>
      <c r="U529">
        <v>1395091</v>
      </c>
      <c r="V529">
        <v>1395091</v>
      </c>
      <c r="W529">
        <v>1395091</v>
      </c>
      <c r="X529">
        <v>1395091</v>
      </c>
      <c r="Y529">
        <v>1395091</v>
      </c>
      <c r="Z529">
        <v>1395091</v>
      </c>
      <c r="AA529">
        <v>1395091</v>
      </c>
      <c r="AB529">
        <v>3949269</v>
      </c>
      <c r="AC529">
        <v>4405868</v>
      </c>
      <c r="AD529" t="s">
        <v>5271</v>
      </c>
      <c r="AE529" t="s">
        <v>5272</v>
      </c>
      <c r="AF529" t="s">
        <v>5273</v>
      </c>
      <c r="AG529" t="s">
        <v>5274</v>
      </c>
      <c r="AH529" t="s">
        <v>6736</v>
      </c>
      <c r="AI529" t="s">
        <v>6061</v>
      </c>
      <c r="AJ529" t="s">
        <v>6480</v>
      </c>
      <c r="AK529" t="s">
        <v>98</v>
      </c>
      <c r="AL529" t="s">
        <v>168</v>
      </c>
      <c r="AM529" t="s">
        <v>208</v>
      </c>
      <c r="AN529" t="s">
        <v>1311</v>
      </c>
      <c r="AO529" t="s">
        <v>1312</v>
      </c>
      <c r="AP529" t="s">
        <v>1313</v>
      </c>
      <c r="AQ529" t="s">
        <v>1314</v>
      </c>
      <c r="AR529" cm="1">
        <f t="array" ref="AR529">_xlfn._xlws.FILTER(RPD_Revisi[Jmlh],RPD_Revisi[MAK]=Form_Cetak_POK[[#This Row],[MAK]],0)-Form_Cetak_POK[[#This Row],[Jmlh]]</f>
        <v>0</v>
      </c>
    </row>
    <row r="530" spans="1:44" hidden="1" x14ac:dyDescent="0.3">
      <c r="A530" t="s">
        <v>26</v>
      </c>
      <c r="B530" t="s">
        <v>28</v>
      </c>
      <c r="C530" t="s">
        <v>29</v>
      </c>
      <c r="D530" t="s">
        <v>461</v>
      </c>
      <c r="E530" t="s">
        <v>118</v>
      </c>
      <c r="F530" t="s">
        <v>334</v>
      </c>
      <c r="G530" t="s">
        <v>477</v>
      </c>
      <c r="H530" t="s">
        <v>375</v>
      </c>
      <c r="I530" t="s">
        <v>378</v>
      </c>
      <c r="J530" t="s">
        <v>43</v>
      </c>
      <c r="K530" t="s">
        <v>583</v>
      </c>
      <c r="L530">
        <v>5</v>
      </c>
      <c r="M530">
        <v>1500000</v>
      </c>
      <c r="N530">
        <v>7500000</v>
      </c>
      <c r="O530">
        <v>0</v>
      </c>
      <c r="P530">
        <v>7500000</v>
      </c>
      <c r="R530">
        <v>31802</v>
      </c>
      <c r="S530">
        <v>498247</v>
      </c>
      <c r="T530">
        <v>498247</v>
      </c>
      <c r="U530">
        <v>498247</v>
      </c>
      <c r="V530">
        <v>498247</v>
      </c>
      <c r="W530">
        <v>498247</v>
      </c>
      <c r="X530">
        <v>498247</v>
      </c>
      <c r="Y530">
        <v>498247</v>
      </c>
      <c r="Z530">
        <v>498247</v>
      </c>
      <c r="AA530">
        <v>498247</v>
      </c>
      <c r="AB530">
        <v>1410453</v>
      </c>
      <c r="AC530">
        <v>1573522</v>
      </c>
      <c r="AD530" t="s">
        <v>5271</v>
      </c>
      <c r="AE530" t="s">
        <v>5272</v>
      </c>
      <c r="AF530" t="s">
        <v>5276</v>
      </c>
      <c r="AG530" t="s">
        <v>5277</v>
      </c>
      <c r="AH530" t="s">
        <v>6737</v>
      </c>
      <c r="AI530" t="s">
        <v>6064</v>
      </c>
      <c r="AJ530" t="s">
        <v>6480</v>
      </c>
      <c r="AK530" t="s">
        <v>98</v>
      </c>
      <c r="AL530" t="s">
        <v>168</v>
      </c>
      <c r="AM530" t="s">
        <v>208</v>
      </c>
      <c r="AN530" t="s">
        <v>1311</v>
      </c>
      <c r="AO530" t="s">
        <v>1312</v>
      </c>
      <c r="AP530" t="s">
        <v>1313</v>
      </c>
      <c r="AQ530" t="s">
        <v>1314</v>
      </c>
      <c r="AR530" cm="1">
        <f t="array" ref="AR530">_xlfn._xlws.FILTER(RPD_Revisi[Jmlh],RPD_Revisi[MAK]=Form_Cetak_POK[[#This Row],[MAK]],0)-Form_Cetak_POK[[#This Row],[Jmlh]]</f>
        <v>0</v>
      </c>
    </row>
    <row r="531" spans="1:44" hidden="1" x14ac:dyDescent="0.3">
      <c r="A531" t="s">
        <v>26</v>
      </c>
      <c r="B531" t="s">
        <v>28</v>
      </c>
      <c r="C531" t="s">
        <v>29</v>
      </c>
      <c r="D531" t="s">
        <v>461</v>
      </c>
      <c r="E531" t="s">
        <v>118</v>
      </c>
      <c r="F531" t="s">
        <v>334</v>
      </c>
      <c r="G531" t="s">
        <v>477</v>
      </c>
      <c r="H531" t="s">
        <v>375</v>
      </c>
      <c r="I531" t="s">
        <v>378</v>
      </c>
      <c r="J531" t="s">
        <v>43</v>
      </c>
      <c r="K531" t="s">
        <v>572</v>
      </c>
      <c r="L531">
        <v>4</v>
      </c>
      <c r="M531">
        <v>1500000</v>
      </c>
      <c r="N531">
        <v>6000000</v>
      </c>
      <c r="O531">
        <v>0</v>
      </c>
      <c r="P531">
        <v>6000000</v>
      </c>
      <c r="R531">
        <v>25441</v>
      </c>
      <c r="S531">
        <v>398598</v>
      </c>
      <c r="T531">
        <v>398598</v>
      </c>
      <c r="U531">
        <v>398598</v>
      </c>
      <c r="V531">
        <v>398598</v>
      </c>
      <c r="W531">
        <v>398598</v>
      </c>
      <c r="X531">
        <v>398598</v>
      </c>
      <c r="Y531">
        <v>398598</v>
      </c>
      <c r="Z531">
        <v>398598</v>
      </c>
      <c r="AA531">
        <v>398598</v>
      </c>
      <c r="AB531">
        <v>1128363</v>
      </c>
      <c r="AC531">
        <v>1258814</v>
      </c>
      <c r="AD531" t="s">
        <v>5271</v>
      </c>
      <c r="AE531" t="s">
        <v>5272</v>
      </c>
      <c r="AF531" t="s">
        <v>5279</v>
      </c>
      <c r="AG531" t="s">
        <v>5280</v>
      </c>
      <c r="AH531" t="s">
        <v>6738</v>
      </c>
      <c r="AI531" t="s">
        <v>6075</v>
      </c>
      <c r="AJ531" t="s">
        <v>6480</v>
      </c>
      <c r="AK531" t="s">
        <v>98</v>
      </c>
      <c r="AL531" t="s">
        <v>168</v>
      </c>
      <c r="AM531" t="s">
        <v>208</v>
      </c>
      <c r="AN531" t="s">
        <v>1311</v>
      </c>
      <c r="AO531" t="s">
        <v>1312</v>
      </c>
      <c r="AP531" t="s">
        <v>1313</v>
      </c>
      <c r="AQ531" t="s">
        <v>1314</v>
      </c>
      <c r="AR531" cm="1">
        <f t="array" ref="AR531">_xlfn._xlws.FILTER(RPD_Revisi[Jmlh],RPD_Revisi[MAK]=Form_Cetak_POK[[#This Row],[MAK]],0)-Form_Cetak_POK[[#This Row],[Jmlh]]</f>
        <v>0</v>
      </c>
    </row>
    <row r="532" spans="1:44" hidden="1" x14ac:dyDescent="0.3">
      <c r="A532" t="s">
        <v>26</v>
      </c>
      <c r="B532" t="s">
        <v>28</v>
      </c>
      <c r="C532" t="s">
        <v>29</v>
      </c>
      <c r="D532" t="s">
        <v>461</v>
      </c>
      <c r="E532" t="s">
        <v>118</v>
      </c>
      <c r="F532" t="s">
        <v>334</v>
      </c>
      <c r="G532" t="s">
        <v>477</v>
      </c>
      <c r="H532" t="s">
        <v>375</v>
      </c>
      <c r="I532" t="s">
        <v>378</v>
      </c>
      <c r="J532" t="s">
        <v>43</v>
      </c>
      <c r="K532" t="s">
        <v>1123</v>
      </c>
      <c r="L532">
        <v>30</v>
      </c>
      <c r="M532">
        <v>250000</v>
      </c>
      <c r="N532">
        <v>7500000</v>
      </c>
      <c r="O532">
        <v>0</v>
      </c>
      <c r="P532">
        <v>7500000</v>
      </c>
      <c r="R532">
        <v>31802</v>
      </c>
      <c r="S532">
        <v>498247</v>
      </c>
      <c r="T532">
        <v>498247</v>
      </c>
      <c r="U532">
        <v>498247</v>
      </c>
      <c r="V532">
        <v>498247</v>
      </c>
      <c r="W532">
        <v>498247</v>
      </c>
      <c r="X532">
        <v>498247</v>
      </c>
      <c r="Y532">
        <v>498247</v>
      </c>
      <c r="Z532">
        <v>498247</v>
      </c>
      <c r="AA532">
        <v>498247</v>
      </c>
      <c r="AB532">
        <v>1410453</v>
      </c>
      <c r="AC532">
        <v>1573522</v>
      </c>
      <c r="AD532" t="s">
        <v>5271</v>
      </c>
      <c r="AE532" t="s">
        <v>5272</v>
      </c>
      <c r="AF532" t="s">
        <v>5285</v>
      </c>
      <c r="AG532" t="s">
        <v>5286</v>
      </c>
      <c r="AH532" t="s">
        <v>6739</v>
      </c>
      <c r="AI532" t="s">
        <v>6168</v>
      </c>
      <c r="AJ532" t="s">
        <v>6480</v>
      </c>
      <c r="AK532" t="s">
        <v>98</v>
      </c>
      <c r="AL532" t="s">
        <v>168</v>
      </c>
      <c r="AM532" t="s">
        <v>208</v>
      </c>
      <c r="AN532" t="s">
        <v>1311</v>
      </c>
      <c r="AO532" t="s">
        <v>1312</v>
      </c>
      <c r="AP532" t="s">
        <v>1313</v>
      </c>
      <c r="AQ532" t="s">
        <v>1314</v>
      </c>
      <c r="AR532" cm="1">
        <f t="array" ref="AR532">_xlfn._xlws.FILTER(RPD_Revisi[Jmlh],RPD_Revisi[MAK]=Form_Cetak_POK[[#This Row],[MAK]],0)-Form_Cetak_POK[[#This Row],[Jmlh]]</f>
        <v>0</v>
      </c>
    </row>
    <row r="533" spans="1:44" hidden="1" x14ac:dyDescent="0.3">
      <c r="A533" t="s">
        <v>26</v>
      </c>
      <c r="B533" t="s">
        <v>28</v>
      </c>
      <c r="C533" t="s">
        <v>29</v>
      </c>
      <c r="D533" t="s">
        <v>461</v>
      </c>
      <c r="E533" t="s">
        <v>118</v>
      </c>
      <c r="F533" t="s">
        <v>334</v>
      </c>
      <c r="G533" t="s">
        <v>477</v>
      </c>
      <c r="H533" t="s">
        <v>380</v>
      </c>
      <c r="I533" t="s">
        <v>381</v>
      </c>
      <c r="J533" t="s">
        <v>43</v>
      </c>
      <c r="K533" t="s">
        <v>582</v>
      </c>
      <c r="L533">
        <v>180</v>
      </c>
      <c r="M533">
        <v>75000</v>
      </c>
      <c r="N533">
        <v>13500000</v>
      </c>
      <c r="O533">
        <v>0</v>
      </c>
      <c r="P533">
        <v>13500000</v>
      </c>
      <c r="R533">
        <v>205037</v>
      </c>
      <c r="S533">
        <v>142363</v>
      </c>
      <c r="T533">
        <v>1139580</v>
      </c>
      <c r="U533">
        <v>880739</v>
      </c>
      <c r="V533">
        <v>880739</v>
      </c>
      <c r="W533">
        <v>880739</v>
      </c>
      <c r="X533">
        <v>1139580</v>
      </c>
      <c r="Y533">
        <v>880739</v>
      </c>
      <c r="Z533">
        <v>880739</v>
      </c>
      <c r="AA533">
        <v>880739</v>
      </c>
      <c r="AB533">
        <v>4439808</v>
      </c>
      <c r="AC533">
        <v>1149198</v>
      </c>
      <c r="AD533" t="s">
        <v>5296</v>
      </c>
      <c r="AE533" t="s">
        <v>5297</v>
      </c>
      <c r="AF533" t="s">
        <v>5298</v>
      </c>
      <c r="AG533" t="s">
        <v>5299</v>
      </c>
      <c r="AH533" t="s">
        <v>6740</v>
      </c>
      <c r="AI533" t="s">
        <v>6061</v>
      </c>
      <c r="AJ533" t="s">
        <v>6482</v>
      </c>
      <c r="AK533" t="s">
        <v>98</v>
      </c>
      <c r="AL533" t="s">
        <v>168</v>
      </c>
      <c r="AM533" t="s">
        <v>208</v>
      </c>
      <c r="AN533" t="s">
        <v>1311</v>
      </c>
      <c r="AO533" t="s">
        <v>1312</v>
      </c>
      <c r="AP533" t="s">
        <v>1313</v>
      </c>
      <c r="AQ533" t="s">
        <v>1314</v>
      </c>
      <c r="AR533" cm="1">
        <f t="array" ref="AR533">_xlfn._xlws.FILTER(RPD_Revisi[Jmlh],RPD_Revisi[MAK]=Form_Cetak_POK[[#This Row],[MAK]],0)-Form_Cetak_POK[[#This Row],[Jmlh]]</f>
        <v>0</v>
      </c>
    </row>
    <row r="534" spans="1:44" hidden="1" x14ac:dyDescent="0.3">
      <c r="A534" t="s">
        <v>26</v>
      </c>
      <c r="B534" t="s">
        <v>28</v>
      </c>
      <c r="C534" t="s">
        <v>29</v>
      </c>
      <c r="D534" t="s">
        <v>461</v>
      </c>
      <c r="E534" t="s">
        <v>118</v>
      </c>
      <c r="F534" t="s">
        <v>334</v>
      </c>
      <c r="G534" t="s">
        <v>477</v>
      </c>
      <c r="H534" t="s">
        <v>380</v>
      </c>
      <c r="I534" t="s">
        <v>381</v>
      </c>
      <c r="J534" t="s">
        <v>43</v>
      </c>
      <c r="K534" t="s">
        <v>583</v>
      </c>
      <c r="L534">
        <v>4</v>
      </c>
      <c r="M534">
        <v>1500000</v>
      </c>
      <c r="N534">
        <v>6000000</v>
      </c>
      <c r="O534">
        <v>0</v>
      </c>
      <c r="P534">
        <v>6000000</v>
      </c>
      <c r="R534">
        <v>91128</v>
      </c>
      <c r="S534">
        <v>63272</v>
      </c>
      <c r="T534">
        <v>506480</v>
      </c>
      <c r="U534">
        <v>391440</v>
      </c>
      <c r="V534">
        <v>391440</v>
      </c>
      <c r="W534">
        <v>391440</v>
      </c>
      <c r="X534">
        <v>506480</v>
      </c>
      <c r="Y534">
        <v>391440</v>
      </c>
      <c r="Z534">
        <v>391440</v>
      </c>
      <c r="AA534">
        <v>391440</v>
      </c>
      <c r="AB534">
        <v>1973248</v>
      </c>
      <c r="AC534">
        <v>510752</v>
      </c>
      <c r="AD534" t="s">
        <v>5296</v>
      </c>
      <c r="AE534" t="s">
        <v>5297</v>
      </c>
      <c r="AF534" t="s">
        <v>5301</v>
      </c>
      <c r="AG534" t="s">
        <v>5302</v>
      </c>
      <c r="AH534" t="s">
        <v>6741</v>
      </c>
      <c r="AI534" t="s">
        <v>6064</v>
      </c>
      <c r="AJ534" t="s">
        <v>6482</v>
      </c>
      <c r="AK534" t="s">
        <v>98</v>
      </c>
      <c r="AL534" t="s">
        <v>168</v>
      </c>
      <c r="AM534" t="s">
        <v>208</v>
      </c>
      <c r="AN534" t="s">
        <v>1311</v>
      </c>
      <c r="AO534" t="s">
        <v>1312</v>
      </c>
      <c r="AP534" t="s">
        <v>1313</v>
      </c>
      <c r="AQ534" t="s">
        <v>1314</v>
      </c>
      <c r="AR534" cm="1">
        <f t="array" ref="AR534">_xlfn._xlws.FILTER(RPD_Revisi[Jmlh],RPD_Revisi[MAK]=Form_Cetak_POK[[#This Row],[MAK]],0)-Form_Cetak_POK[[#This Row],[Jmlh]]</f>
        <v>0</v>
      </c>
    </row>
    <row r="535" spans="1:44" hidden="1" x14ac:dyDescent="0.3">
      <c r="A535" t="s">
        <v>26</v>
      </c>
      <c r="B535" t="s">
        <v>28</v>
      </c>
      <c r="C535" t="s">
        <v>29</v>
      </c>
      <c r="D535" t="s">
        <v>461</v>
      </c>
      <c r="E535" t="s">
        <v>118</v>
      </c>
      <c r="F535" t="s">
        <v>334</v>
      </c>
      <c r="G535" t="s">
        <v>477</v>
      </c>
      <c r="H535" t="s">
        <v>380</v>
      </c>
      <c r="I535" t="s">
        <v>381</v>
      </c>
      <c r="J535" t="s">
        <v>43</v>
      </c>
      <c r="K535" t="s">
        <v>572</v>
      </c>
      <c r="L535">
        <v>4</v>
      </c>
      <c r="M535">
        <v>1500000</v>
      </c>
      <c r="N535">
        <v>6000000</v>
      </c>
      <c r="O535">
        <v>0</v>
      </c>
      <c r="P535">
        <v>6000000</v>
      </c>
      <c r="R535">
        <v>91128</v>
      </c>
      <c r="S535">
        <v>63272</v>
      </c>
      <c r="T535">
        <v>506480</v>
      </c>
      <c r="U535">
        <v>391440</v>
      </c>
      <c r="V535">
        <v>391440</v>
      </c>
      <c r="W535">
        <v>391440</v>
      </c>
      <c r="X535">
        <v>506480</v>
      </c>
      <c r="Y535">
        <v>391440</v>
      </c>
      <c r="Z535">
        <v>391440</v>
      </c>
      <c r="AA535">
        <v>391440</v>
      </c>
      <c r="AB535">
        <v>1973248</v>
      </c>
      <c r="AC535">
        <v>510752</v>
      </c>
      <c r="AD535" t="s">
        <v>5296</v>
      </c>
      <c r="AE535" t="s">
        <v>5297</v>
      </c>
      <c r="AF535" t="s">
        <v>5304</v>
      </c>
      <c r="AG535" t="s">
        <v>5305</v>
      </c>
      <c r="AH535" t="s">
        <v>6742</v>
      </c>
      <c r="AI535" t="s">
        <v>6075</v>
      </c>
      <c r="AJ535" t="s">
        <v>6482</v>
      </c>
      <c r="AK535" t="s">
        <v>98</v>
      </c>
      <c r="AL535" t="s">
        <v>168</v>
      </c>
      <c r="AM535" t="s">
        <v>208</v>
      </c>
      <c r="AN535" t="s">
        <v>1311</v>
      </c>
      <c r="AO535" t="s">
        <v>1312</v>
      </c>
      <c r="AP535" t="s">
        <v>1313</v>
      </c>
      <c r="AQ535" t="s">
        <v>1314</v>
      </c>
      <c r="AR535" cm="1">
        <f t="array" ref="AR535">_xlfn._xlws.FILTER(RPD_Revisi[Jmlh],RPD_Revisi[MAK]=Form_Cetak_POK[[#This Row],[MAK]],0)-Form_Cetak_POK[[#This Row],[Jmlh]]</f>
        <v>0</v>
      </c>
    </row>
    <row r="536" spans="1:44" hidden="1" x14ac:dyDescent="0.3">
      <c r="A536" t="s">
        <v>26</v>
      </c>
      <c r="B536" t="s">
        <v>28</v>
      </c>
      <c r="C536" t="s">
        <v>29</v>
      </c>
      <c r="D536" t="s">
        <v>461</v>
      </c>
      <c r="E536" t="s">
        <v>118</v>
      </c>
      <c r="F536" t="s">
        <v>334</v>
      </c>
      <c r="G536" t="s">
        <v>477</v>
      </c>
      <c r="H536" t="s">
        <v>380</v>
      </c>
      <c r="I536" t="s">
        <v>381</v>
      </c>
      <c r="J536" t="s">
        <v>43</v>
      </c>
      <c r="K536" t="s">
        <v>1129</v>
      </c>
      <c r="L536">
        <v>12</v>
      </c>
      <c r="M536">
        <v>500000</v>
      </c>
      <c r="N536">
        <v>6000000</v>
      </c>
      <c r="O536">
        <v>0</v>
      </c>
      <c r="P536">
        <v>6000000</v>
      </c>
      <c r="R536">
        <v>91128</v>
      </c>
      <c r="S536">
        <v>63272</v>
      </c>
      <c r="T536">
        <v>506480</v>
      </c>
      <c r="U536">
        <v>391440</v>
      </c>
      <c r="V536">
        <v>391440</v>
      </c>
      <c r="W536">
        <v>391440</v>
      </c>
      <c r="X536">
        <v>506480</v>
      </c>
      <c r="Y536">
        <v>391440</v>
      </c>
      <c r="Z536">
        <v>391440</v>
      </c>
      <c r="AA536">
        <v>391440</v>
      </c>
      <c r="AB536">
        <v>1973248</v>
      </c>
      <c r="AC536">
        <v>510752</v>
      </c>
      <c r="AD536" t="s">
        <v>5296</v>
      </c>
      <c r="AE536" t="s">
        <v>5297</v>
      </c>
      <c r="AF536" t="s">
        <v>5310</v>
      </c>
      <c r="AG536" t="s">
        <v>5311</v>
      </c>
      <c r="AH536" t="s">
        <v>6743</v>
      </c>
      <c r="AI536" t="s">
        <v>6168</v>
      </c>
      <c r="AJ536" t="s">
        <v>6482</v>
      </c>
      <c r="AK536" t="s">
        <v>98</v>
      </c>
      <c r="AL536" t="s">
        <v>168</v>
      </c>
      <c r="AM536" t="s">
        <v>208</v>
      </c>
      <c r="AN536" t="s">
        <v>1311</v>
      </c>
      <c r="AO536" t="s">
        <v>1312</v>
      </c>
      <c r="AP536" t="s">
        <v>1313</v>
      </c>
      <c r="AQ536" t="s">
        <v>1314</v>
      </c>
      <c r="AR536" cm="1">
        <f t="array" ref="AR536">_xlfn._xlws.FILTER(RPD_Revisi[Jmlh],RPD_Revisi[MAK]=Form_Cetak_POK[[#This Row],[MAK]],0)-Form_Cetak_POK[[#This Row],[Jmlh]]</f>
        <v>0</v>
      </c>
    </row>
    <row r="537" spans="1:44" hidden="1" x14ac:dyDescent="0.3">
      <c r="A537" t="s">
        <v>26</v>
      </c>
      <c r="B537" t="s">
        <v>28</v>
      </c>
      <c r="C537" t="s">
        <v>29</v>
      </c>
      <c r="D537" t="s">
        <v>461</v>
      </c>
      <c r="E537" t="s">
        <v>118</v>
      </c>
      <c r="F537" t="s">
        <v>334</v>
      </c>
      <c r="G537" t="s">
        <v>478</v>
      </c>
      <c r="H537" t="s">
        <v>396</v>
      </c>
      <c r="I537" t="s">
        <v>397</v>
      </c>
      <c r="J537" t="s">
        <v>43</v>
      </c>
      <c r="K537" t="s">
        <v>582</v>
      </c>
      <c r="L537">
        <v>50</v>
      </c>
      <c r="M537">
        <v>75000</v>
      </c>
      <c r="N537">
        <v>3750000</v>
      </c>
      <c r="O537">
        <v>0</v>
      </c>
      <c r="P537">
        <v>3750000</v>
      </c>
      <c r="R537">
        <v>51768</v>
      </c>
      <c r="S537">
        <v>289256</v>
      </c>
      <c r="T537">
        <v>289256</v>
      </c>
      <c r="U537">
        <v>289256</v>
      </c>
      <c r="V537">
        <v>289256</v>
      </c>
      <c r="W537">
        <v>289256</v>
      </c>
      <c r="X537">
        <v>289256</v>
      </c>
      <c r="Y537">
        <v>289256</v>
      </c>
      <c r="Z537">
        <v>289256</v>
      </c>
      <c r="AA537">
        <v>289256</v>
      </c>
      <c r="AB537">
        <v>205355</v>
      </c>
      <c r="AC537">
        <v>889573</v>
      </c>
      <c r="AD537" t="s">
        <v>5632</v>
      </c>
      <c r="AE537" t="s">
        <v>5633</v>
      </c>
      <c r="AF537" t="s">
        <v>5634</v>
      </c>
      <c r="AG537" t="s">
        <v>5635</v>
      </c>
      <c r="AH537" t="s">
        <v>6744</v>
      </c>
      <c r="AI537" t="s">
        <v>6061</v>
      </c>
      <c r="AJ537" t="s">
        <v>6484</v>
      </c>
      <c r="AK537" t="s">
        <v>98</v>
      </c>
      <c r="AL537" t="s">
        <v>127</v>
      </c>
      <c r="AM537" t="s">
        <v>248</v>
      </c>
      <c r="AN537" t="s">
        <v>1311</v>
      </c>
      <c r="AO537" t="s">
        <v>1312</v>
      </c>
      <c r="AP537" t="s">
        <v>1313</v>
      </c>
      <c r="AQ537" t="s">
        <v>1314</v>
      </c>
      <c r="AR537" cm="1">
        <f t="array" ref="AR537">_xlfn._xlws.FILTER(RPD_Revisi[Jmlh],RPD_Revisi[MAK]=Form_Cetak_POK[[#This Row],[MAK]],0)-Form_Cetak_POK[[#This Row],[Jmlh]]</f>
        <v>0</v>
      </c>
    </row>
    <row r="538" spans="1:44" hidden="1" x14ac:dyDescent="0.3">
      <c r="A538" t="s">
        <v>26</v>
      </c>
      <c r="B538" t="s">
        <v>28</v>
      </c>
      <c r="C538" t="s">
        <v>29</v>
      </c>
      <c r="D538" t="s">
        <v>461</v>
      </c>
      <c r="E538" t="s">
        <v>118</v>
      </c>
      <c r="F538" t="s">
        <v>334</v>
      </c>
      <c r="G538" t="s">
        <v>478</v>
      </c>
      <c r="H538" t="s">
        <v>396</v>
      </c>
      <c r="I538" t="s">
        <v>397</v>
      </c>
      <c r="J538" t="s">
        <v>43</v>
      </c>
      <c r="K538" t="s">
        <v>583</v>
      </c>
      <c r="L538">
        <v>4</v>
      </c>
      <c r="M538">
        <v>1500000</v>
      </c>
      <c r="N538">
        <v>6000000</v>
      </c>
      <c r="O538">
        <v>0</v>
      </c>
      <c r="P538">
        <v>6000000</v>
      </c>
      <c r="R538">
        <v>82829</v>
      </c>
      <c r="S538">
        <v>462810</v>
      </c>
      <c r="T538">
        <v>462810</v>
      </c>
      <c r="U538">
        <v>462810</v>
      </c>
      <c r="V538">
        <v>462810</v>
      </c>
      <c r="W538">
        <v>462810</v>
      </c>
      <c r="X538">
        <v>462810</v>
      </c>
      <c r="Y538">
        <v>462810</v>
      </c>
      <c r="Z538">
        <v>462810</v>
      </c>
      <c r="AA538">
        <v>462810</v>
      </c>
      <c r="AB538">
        <v>328567</v>
      </c>
      <c r="AC538">
        <v>1423314</v>
      </c>
      <c r="AD538" t="s">
        <v>5632</v>
      </c>
      <c r="AE538" t="s">
        <v>5633</v>
      </c>
      <c r="AF538" t="s">
        <v>5637</v>
      </c>
      <c r="AG538" t="s">
        <v>5638</v>
      </c>
      <c r="AH538" t="s">
        <v>6745</v>
      </c>
      <c r="AI538" t="s">
        <v>6064</v>
      </c>
      <c r="AJ538" t="s">
        <v>6484</v>
      </c>
      <c r="AK538" t="s">
        <v>98</v>
      </c>
      <c r="AL538" t="s">
        <v>127</v>
      </c>
      <c r="AM538" t="s">
        <v>248</v>
      </c>
      <c r="AN538" t="s">
        <v>1311</v>
      </c>
      <c r="AO538" t="s">
        <v>1312</v>
      </c>
      <c r="AP538" t="s">
        <v>1313</v>
      </c>
      <c r="AQ538" t="s">
        <v>1314</v>
      </c>
      <c r="AR538" cm="1">
        <f t="array" ref="AR538">_xlfn._xlws.FILTER(RPD_Revisi[Jmlh],RPD_Revisi[MAK]=Form_Cetak_POK[[#This Row],[MAK]],0)-Form_Cetak_POK[[#This Row],[Jmlh]]</f>
        <v>0</v>
      </c>
    </row>
    <row r="539" spans="1:44" hidden="1" x14ac:dyDescent="0.3">
      <c r="A539" t="s">
        <v>26</v>
      </c>
      <c r="B539" t="s">
        <v>28</v>
      </c>
      <c r="C539" t="s">
        <v>29</v>
      </c>
      <c r="D539" t="s">
        <v>461</v>
      </c>
      <c r="E539" t="s">
        <v>118</v>
      </c>
      <c r="F539" t="s">
        <v>334</v>
      </c>
      <c r="G539" t="s">
        <v>478</v>
      </c>
      <c r="H539" t="s">
        <v>396</v>
      </c>
      <c r="I539" t="s">
        <v>397</v>
      </c>
      <c r="J539" t="s">
        <v>43</v>
      </c>
      <c r="K539" t="s">
        <v>572</v>
      </c>
      <c r="L539">
        <v>4</v>
      </c>
      <c r="M539">
        <v>1500000</v>
      </c>
      <c r="N539">
        <v>6000000</v>
      </c>
      <c r="O539">
        <v>0</v>
      </c>
      <c r="P539">
        <v>6000000</v>
      </c>
      <c r="R539">
        <v>82829</v>
      </c>
      <c r="S539">
        <v>462810</v>
      </c>
      <c r="T539">
        <v>462810</v>
      </c>
      <c r="U539">
        <v>462810</v>
      </c>
      <c r="V539">
        <v>462810</v>
      </c>
      <c r="W539">
        <v>462810</v>
      </c>
      <c r="X539">
        <v>462810</v>
      </c>
      <c r="Y539">
        <v>462810</v>
      </c>
      <c r="Z539">
        <v>462810</v>
      </c>
      <c r="AA539">
        <v>462810</v>
      </c>
      <c r="AB539">
        <v>328567</v>
      </c>
      <c r="AC539">
        <v>1423314</v>
      </c>
      <c r="AD539" t="s">
        <v>5632</v>
      </c>
      <c r="AE539" t="s">
        <v>5633</v>
      </c>
      <c r="AF539" t="s">
        <v>5640</v>
      </c>
      <c r="AG539" t="s">
        <v>5641</v>
      </c>
      <c r="AH539" t="s">
        <v>6746</v>
      </c>
      <c r="AI539" t="s">
        <v>6075</v>
      </c>
      <c r="AJ539" t="s">
        <v>6484</v>
      </c>
      <c r="AK539" t="s">
        <v>98</v>
      </c>
      <c r="AL539" t="s">
        <v>127</v>
      </c>
      <c r="AM539" t="s">
        <v>248</v>
      </c>
      <c r="AN539" t="s">
        <v>1311</v>
      </c>
      <c r="AO539" t="s">
        <v>1312</v>
      </c>
      <c r="AP539" t="s">
        <v>1313</v>
      </c>
      <c r="AQ539" t="s">
        <v>1314</v>
      </c>
      <c r="AR539" cm="1">
        <f t="array" ref="AR539">_xlfn._xlws.FILTER(RPD_Revisi[Jmlh],RPD_Revisi[MAK]=Form_Cetak_POK[[#This Row],[MAK]],0)-Form_Cetak_POK[[#This Row],[Jmlh]]</f>
        <v>0</v>
      </c>
    </row>
    <row r="540" spans="1:44" hidden="1" x14ac:dyDescent="0.3">
      <c r="A540" t="s">
        <v>26</v>
      </c>
      <c r="B540" t="s">
        <v>28</v>
      </c>
      <c r="C540" t="s">
        <v>29</v>
      </c>
      <c r="D540" t="s">
        <v>461</v>
      </c>
      <c r="E540" t="s">
        <v>118</v>
      </c>
      <c r="F540" t="s">
        <v>334</v>
      </c>
      <c r="G540" t="s">
        <v>478</v>
      </c>
      <c r="H540" t="s">
        <v>396</v>
      </c>
      <c r="I540" t="s">
        <v>398</v>
      </c>
      <c r="J540" t="s">
        <v>43</v>
      </c>
      <c r="K540" t="s">
        <v>582</v>
      </c>
      <c r="L540">
        <v>40</v>
      </c>
      <c r="M540">
        <v>75000</v>
      </c>
      <c r="N540">
        <v>3000000</v>
      </c>
      <c r="O540">
        <v>0</v>
      </c>
      <c r="P540">
        <v>3000000</v>
      </c>
      <c r="R540">
        <v>41414</v>
      </c>
      <c r="S540">
        <v>231405</v>
      </c>
      <c r="T540">
        <v>231405</v>
      </c>
      <c r="U540">
        <v>231405</v>
      </c>
      <c r="V540">
        <v>231405</v>
      </c>
      <c r="W540">
        <v>231405</v>
      </c>
      <c r="X540">
        <v>231405</v>
      </c>
      <c r="Y540">
        <v>231405</v>
      </c>
      <c r="Z540">
        <v>231405</v>
      </c>
      <c r="AA540">
        <v>231405</v>
      </c>
      <c r="AB540">
        <v>164284</v>
      </c>
      <c r="AC540">
        <v>711657</v>
      </c>
      <c r="AD540" t="s">
        <v>5654</v>
      </c>
      <c r="AE540" t="s">
        <v>5655</v>
      </c>
      <c r="AF540" t="s">
        <v>5656</v>
      </c>
      <c r="AG540" t="s">
        <v>5657</v>
      </c>
      <c r="AH540" t="s">
        <v>6747</v>
      </c>
      <c r="AI540" t="s">
        <v>6061</v>
      </c>
      <c r="AJ540" t="s">
        <v>6486</v>
      </c>
      <c r="AK540" t="s">
        <v>98</v>
      </c>
      <c r="AL540" t="s">
        <v>127</v>
      </c>
      <c r="AM540" t="s">
        <v>248</v>
      </c>
      <c r="AN540" t="s">
        <v>1311</v>
      </c>
      <c r="AO540" t="s">
        <v>1312</v>
      </c>
      <c r="AP540" t="s">
        <v>1313</v>
      </c>
      <c r="AQ540" t="s">
        <v>1314</v>
      </c>
      <c r="AR540" cm="1">
        <f t="array" ref="AR540">_xlfn._xlws.FILTER(RPD_Revisi[Jmlh],RPD_Revisi[MAK]=Form_Cetak_POK[[#This Row],[MAK]],0)-Form_Cetak_POK[[#This Row],[Jmlh]]</f>
        <v>0</v>
      </c>
    </row>
    <row r="541" spans="1:44" hidden="1" x14ac:dyDescent="0.3">
      <c r="A541" t="s">
        <v>26</v>
      </c>
      <c r="B541" t="s">
        <v>28</v>
      </c>
      <c r="C541" t="s">
        <v>29</v>
      </c>
      <c r="D541" t="s">
        <v>461</v>
      </c>
      <c r="E541" t="s">
        <v>118</v>
      </c>
      <c r="F541" t="s">
        <v>334</v>
      </c>
      <c r="G541" t="s">
        <v>478</v>
      </c>
      <c r="H541" t="s">
        <v>396</v>
      </c>
      <c r="I541" t="s">
        <v>398</v>
      </c>
      <c r="J541" t="s">
        <v>43</v>
      </c>
      <c r="K541" t="s">
        <v>583</v>
      </c>
      <c r="L541">
        <v>4</v>
      </c>
      <c r="M541">
        <v>1500000</v>
      </c>
      <c r="N541">
        <v>6000000</v>
      </c>
      <c r="O541">
        <v>0</v>
      </c>
      <c r="P541">
        <v>6000000</v>
      </c>
      <c r="R541">
        <v>82829</v>
      </c>
      <c r="S541">
        <v>462810</v>
      </c>
      <c r="T541">
        <v>462810</v>
      </c>
      <c r="U541">
        <v>462810</v>
      </c>
      <c r="V541">
        <v>462810</v>
      </c>
      <c r="W541">
        <v>462810</v>
      </c>
      <c r="X541">
        <v>462810</v>
      </c>
      <c r="Y541">
        <v>462810</v>
      </c>
      <c r="Z541">
        <v>462810</v>
      </c>
      <c r="AA541">
        <v>462810</v>
      </c>
      <c r="AB541">
        <v>328567</v>
      </c>
      <c r="AC541">
        <v>1423314</v>
      </c>
      <c r="AD541" t="s">
        <v>5654</v>
      </c>
      <c r="AE541" t="s">
        <v>5655</v>
      </c>
      <c r="AF541" t="s">
        <v>5659</v>
      </c>
      <c r="AG541" t="s">
        <v>5660</v>
      </c>
      <c r="AH541" t="s">
        <v>6748</v>
      </c>
      <c r="AI541" t="s">
        <v>6064</v>
      </c>
      <c r="AJ541" t="s">
        <v>6486</v>
      </c>
      <c r="AK541" t="s">
        <v>98</v>
      </c>
      <c r="AL541" t="s">
        <v>127</v>
      </c>
      <c r="AM541" t="s">
        <v>248</v>
      </c>
      <c r="AN541" t="s">
        <v>1311</v>
      </c>
      <c r="AO541" t="s">
        <v>1312</v>
      </c>
      <c r="AP541" t="s">
        <v>1313</v>
      </c>
      <c r="AQ541" t="s">
        <v>1314</v>
      </c>
      <c r="AR541" cm="1">
        <f t="array" ref="AR541">_xlfn._xlws.FILTER(RPD_Revisi[Jmlh],RPD_Revisi[MAK]=Form_Cetak_POK[[#This Row],[MAK]],0)-Form_Cetak_POK[[#This Row],[Jmlh]]</f>
        <v>0</v>
      </c>
    </row>
    <row r="542" spans="1:44" hidden="1" x14ac:dyDescent="0.3">
      <c r="A542" t="s">
        <v>26</v>
      </c>
      <c r="B542" t="s">
        <v>28</v>
      </c>
      <c r="C542" t="s">
        <v>29</v>
      </c>
      <c r="D542" t="s">
        <v>461</v>
      </c>
      <c r="E542" t="s">
        <v>118</v>
      </c>
      <c r="F542" t="s">
        <v>334</v>
      </c>
      <c r="G542" t="s">
        <v>478</v>
      </c>
      <c r="H542" t="s">
        <v>396</v>
      </c>
      <c r="I542" t="s">
        <v>398</v>
      </c>
      <c r="J542" t="s">
        <v>43</v>
      </c>
      <c r="K542" t="s">
        <v>572</v>
      </c>
      <c r="L542">
        <v>4</v>
      </c>
      <c r="M542">
        <v>1500000</v>
      </c>
      <c r="N542">
        <v>6000000</v>
      </c>
      <c r="O542">
        <v>0</v>
      </c>
      <c r="P542">
        <v>6000000</v>
      </c>
      <c r="R542">
        <v>82829</v>
      </c>
      <c r="S542">
        <v>462810</v>
      </c>
      <c r="T542">
        <v>462810</v>
      </c>
      <c r="U542">
        <v>462810</v>
      </c>
      <c r="V542">
        <v>462810</v>
      </c>
      <c r="W542">
        <v>462810</v>
      </c>
      <c r="X542">
        <v>462810</v>
      </c>
      <c r="Y542">
        <v>462810</v>
      </c>
      <c r="Z542">
        <v>462810</v>
      </c>
      <c r="AA542">
        <v>462810</v>
      </c>
      <c r="AB542">
        <v>328567</v>
      </c>
      <c r="AC542">
        <v>1423314</v>
      </c>
      <c r="AD542" t="s">
        <v>5654</v>
      </c>
      <c r="AE542" t="s">
        <v>5655</v>
      </c>
      <c r="AF542" t="s">
        <v>5662</v>
      </c>
      <c r="AG542" t="s">
        <v>5663</v>
      </c>
      <c r="AH542" t="s">
        <v>6749</v>
      </c>
      <c r="AI542" t="s">
        <v>6075</v>
      </c>
      <c r="AJ542" t="s">
        <v>6486</v>
      </c>
      <c r="AK542" t="s">
        <v>98</v>
      </c>
      <c r="AL542" t="s">
        <v>127</v>
      </c>
      <c r="AM542" t="s">
        <v>248</v>
      </c>
      <c r="AN542" t="s">
        <v>1311</v>
      </c>
      <c r="AO542" t="s">
        <v>1312</v>
      </c>
      <c r="AP542" t="s">
        <v>1313</v>
      </c>
      <c r="AQ542" t="s">
        <v>1314</v>
      </c>
      <c r="AR542" cm="1">
        <f t="array" ref="AR542">_xlfn._xlws.FILTER(RPD_Revisi[Jmlh],RPD_Revisi[MAK]=Form_Cetak_POK[[#This Row],[MAK]],0)-Form_Cetak_POK[[#This Row],[Jmlh]]</f>
        <v>0</v>
      </c>
    </row>
    <row r="543" spans="1:44" hidden="1" x14ac:dyDescent="0.3">
      <c r="A543" t="s">
        <v>26</v>
      </c>
      <c r="B543" t="s">
        <v>28</v>
      </c>
      <c r="C543" t="s">
        <v>29</v>
      </c>
      <c r="D543" t="s">
        <v>461</v>
      </c>
      <c r="E543" t="s">
        <v>118</v>
      </c>
      <c r="F543" t="s">
        <v>334</v>
      </c>
      <c r="G543" t="s">
        <v>478</v>
      </c>
      <c r="H543" t="s">
        <v>396</v>
      </c>
      <c r="I543" t="s">
        <v>399</v>
      </c>
      <c r="J543" t="s">
        <v>43</v>
      </c>
      <c r="K543" t="s">
        <v>582</v>
      </c>
      <c r="L543">
        <v>50</v>
      </c>
      <c r="M543">
        <v>75000</v>
      </c>
      <c r="N543">
        <v>3750000</v>
      </c>
      <c r="O543">
        <v>0</v>
      </c>
      <c r="P543">
        <v>3750000</v>
      </c>
      <c r="R543">
        <v>51768</v>
      </c>
      <c r="S543">
        <v>289256</v>
      </c>
      <c r="T543">
        <v>289256</v>
      </c>
      <c r="U543">
        <v>289256</v>
      </c>
      <c r="V543">
        <v>289256</v>
      </c>
      <c r="W543">
        <v>289256</v>
      </c>
      <c r="X543">
        <v>289256</v>
      </c>
      <c r="Y543">
        <v>289256</v>
      </c>
      <c r="Z543">
        <v>289256</v>
      </c>
      <c r="AA543">
        <v>289256</v>
      </c>
      <c r="AB543">
        <v>205355</v>
      </c>
      <c r="AC543">
        <v>889573</v>
      </c>
      <c r="AD543" t="s">
        <v>5676</v>
      </c>
      <c r="AE543" t="s">
        <v>5677</v>
      </c>
      <c r="AF543" t="s">
        <v>5678</v>
      </c>
      <c r="AG543" t="s">
        <v>5679</v>
      </c>
      <c r="AH543" t="s">
        <v>6750</v>
      </c>
      <c r="AI543" t="s">
        <v>6061</v>
      </c>
      <c r="AJ543" t="s">
        <v>6488</v>
      </c>
      <c r="AK543" t="s">
        <v>98</v>
      </c>
      <c r="AL543" t="s">
        <v>127</v>
      </c>
      <c r="AM543" t="s">
        <v>248</v>
      </c>
      <c r="AN543" t="s">
        <v>1311</v>
      </c>
      <c r="AO543" t="s">
        <v>1312</v>
      </c>
      <c r="AP543" t="s">
        <v>1313</v>
      </c>
      <c r="AQ543" t="s">
        <v>1314</v>
      </c>
      <c r="AR543" cm="1">
        <f t="array" ref="AR543">_xlfn._xlws.FILTER(RPD_Revisi[Jmlh],RPD_Revisi[MAK]=Form_Cetak_POK[[#This Row],[MAK]],0)-Form_Cetak_POK[[#This Row],[Jmlh]]</f>
        <v>0</v>
      </c>
    </row>
    <row r="544" spans="1:44" hidden="1" x14ac:dyDescent="0.3">
      <c r="A544" t="s">
        <v>26</v>
      </c>
      <c r="B544" t="s">
        <v>28</v>
      </c>
      <c r="C544" t="s">
        <v>29</v>
      </c>
      <c r="D544" t="s">
        <v>461</v>
      </c>
      <c r="E544" t="s">
        <v>118</v>
      </c>
      <c r="F544" t="s">
        <v>334</v>
      </c>
      <c r="G544" t="s">
        <v>478</v>
      </c>
      <c r="H544" t="s">
        <v>396</v>
      </c>
      <c r="I544" t="s">
        <v>399</v>
      </c>
      <c r="J544" t="s">
        <v>43</v>
      </c>
      <c r="K544" t="s">
        <v>1255</v>
      </c>
      <c r="L544">
        <v>6</v>
      </c>
      <c r="M544">
        <v>1500000</v>
      </c>
      <c r="N544">
        <v>9000000</v>
      </c>
      <c r="O544">
        <v>0</v>
      </c>
      <c r="P544">
        <v>9000000</v>
      </c>
      <c r="R544">
        <v>124243</v>
      </c>
      <c r="S544">
        <v>694215</v>
      </c>
      <c r="T544">
        <v>694215</v>
      </c>
      <c r="U544">
        <v>694215</v>
      </c>
      <c r="V544">
        <v>694215</v>
      </c>
      <c r="W544">
        <v>694215</v>
      </c>
      <c r="X544">
        <v>694215</v>
      </c>
      <c r="Y544">
        <v>694215</v>
      </c>
      <c r="Z544">
        <v>694215</v>
      </c>
      <c r="AA544">
        <v>694215</v>
      </c>
      <c r="AB544">
        <v>492851</v>
      </c>
      <c r="AC544">
        <v>2134971</v>
      </c>
      <c r="AD544" t="s">
        <v>5676</v>
      </c>
      <c r="AE544" t="s">
        <v>5677</v>
      </c>
      <c r="AF544" t="s">
        <v>5681</v>
      </c>
      <c r="AG544" t="s">
        <v>5682</v>
      </c>
      <c r="AH544" t="s">
        <v>6751</v>
      </c>
      <c r="AI544" t="s">
        <v>6064</v>
      </c>
      <c r="AJ544" t="s">
        <v>6488</v>
      </c>
      <c r="AK544" t="s">
        <v>98</v>
      </c>
      <c r="AL544" t="s">
        <v>127</v>
      </c>
      <c r="AM544" t="s">
        <v>248</v>
      </c>
      <c r="AN544" t="s">
        <v>1311</v>
      </c>
      <c r="AO544" t="s">
        <v>1312</v>
      </c>
      <c r="AP544" t="s">
        <v>1313</v>
      </c>
      <c r="AQ544" t="s">
        <v>1314</v>
      </c>
      <c r="AR544" cm="1">
        <f t="array" ref="AR544">_xlfn._xlws.FILTER(RPD_Revisi[Jmlh],RPD_Revisi[MAK]=Form_Cetak_POK[[#This Row],[MAK]],0)-Form_Cetak_POK[[#This Row],[Jmlh]]</f>
        <v>0</v>
      </c>
    </row>
    <row r="545" spans="1:44" hidden="1" x14ac:dyDescent="0.3">
      <c r="A545" t="s">
        <v>26</v>
      </c>
      <c r="B545" t="s">
        <v>28</v>
      </c>
      <c r="C545" t="s">
        <v>29</v>
      </c>
      <c r="D545" t="s">
        <v>461</v>
      </c>
      <c r="E545" t="s">
        <v>118</v>
      </c>
      <c r="F545" t="s">
        <v>334</v>
      </c>
      <c r="G545" t="s">
        <v>478</v>
      </c>
      <c r="H545" t="s">
        <v>396</v>
      </c>
      <c r="I545" t="s">
        <v>399</v>
      </c>
      <c r="J545" t="s">
        <v>43</v>
      </c>
      <c r="K545" t="s">
        <v>1256</v>
      </c>
      <c r="L545">
        <v>4</v>
      </c>
      <c r="M545">
        <v>1500000</v>
      </c>
      <c r="N545">
        <v>6000000</v>
      </c>
      <c r="O545">
        <v>0</v>
      </c>
      <c r="P545">
        <v>6000000</v>
      </c>
      <c r="R545">
        <v>82829</v>
      </c>
      <c r="S545">
        <v>462810</v>
      </c>
      <c r="T545">
        <v>462810</v>
      </c>
      <c r="U545">
        <v>462810</v>
      </c>
      <c r="V545">
        <v>462810</v>
      </c>
      <c r="W545">
        <v>462810</v>
      </c>
      <c r="X545">
        <v>462810</v>
      </c>
      <c r="Y545">
        <v>462810</v>
      </c>
      <c r="Z545">
        <v>462810</v>
      </c>
      <c r="AA545">
        <v>462810</v>
      </c>
      <c r="AB545">
        <v>328567</v>
      </c>
      <c r="AC545">
        <v>1423314</v>
      </c>
      <c r="AD545" t="s">
        <v>5676</v>
      </c>
      <c r="AE545" t="s">
        <v>5677</v>
      </c>
      <c r="AF545" t="s">
        <v>5684</v>
      </c>
      <c r="AG545" t="s">
        <v>5685</v>
      </c>
      <c r="AH545" t="s">
        <v>6752</v>
      </c>
      <c r="AI545" t="s">
        <v>6075</v>
      </c>
      <c r="AJ545" t="s">
        <v>6488</v>
      </c>
      <c r="AK545" t="s">
        <v>98</v>
      </c>
      <c r="AL545" t="s">
        <v>127</v>
      </c>
      <c r="AM545" t="s">
        <v>248</v>
      </c>
      <c r="AN545" t="s">
        <v>1311</v>
      </c>
      <c r="AO545" t="s">
        <v>1312</v>
      </c>
      <c r="AP545" t="s">
        <v>1313</v>
      </c>
      <c r="AQ545" t="s">
        <v>1314</v>
      </c>
      <c r="AR545" cm="1">
        <f t="array" ref="AR545">_xlfn._xlws.FILTER(RPD_Revisi[Jmlh],RPD_Revisi[MAK]=Form_Cetak_POK[[#This Row],[MAK]],0)-Form_Cetak_POK[[#This Row],[Jmlh]]</f>
        <v>0</v>
      </c>
    </row>
    <row r="546" spans="1:44" hidden="1" x14ac:dyDescent="0.3">
      <c r="A546" t="s">
        <v>26</v>
      </c>
      <c r="B546" t="s">
        <v>28</v>
      </c>
      <c r="C546" t="s">
        <v>29</v>
      </c>
      <c r="D546" t="s">
        <v>461</v>
      </c>
      <c r="E546" t="s">
        <v>118</v>
      </c>
      <c r="F546" t="s">
        <v>334</v>
      </c>
      <c r="G546" t="s">
        <v>478</v>
      </c>
      <c r="H546" t="s">
        <v>396</v>
      </c>
      <c r="I546" t="s">
        <v>399</v>
      </c>
      <c r="J546" t="s">
        <v>43</v>
      </c>
      <c r="K546" t="s">
        <v>488</v>
      </c>
      <c r="L546">
        <v>4</v>
      </c>
      <c r="M546">
        <v>1500000</v>
      </c>
      <c r="N546">
        <v>6000000</v>
      </c>
      <c r="O546">
        <v>0</v>
      </c>
      <c r="P546">
        <v>6000000</v>
      </c>
      <c r="R546">
        <v>82829</v>
      </c>
      <c r="S546">
        <v>462810</v>
      </c>
      <c r="T546">
        <v>462810</v>
      </c>
      <c r="U546">
        <v>462810</v>
      </c>
      <c r="V546">
        <v>462810</v>
      </c>
      <c r="W546">
        <v>462810</v>
      </c>
      <c r="X546">
        <v>462810</v>
      </c>
      <c r="Y546">
        <v>462810</v>
      </c>
      <c r="Z546">
        <v>462810</v>
      </c>
      <c r="AA546">
        <v>462810</v>
      </c>
      <c r="AB546">
        <v>328567</v>
      </c>
      <c r="AC546">
        <v>1423314</v>
      </c>
      <c r="AD546" t="s">
        <v>5676</v>
      </c>
      <c r="AE546" t="s">
        <v>5677</v>
      </c>
      <c r="AF546" t="s">
        <v>5687</v>
      </c>
      <c r="AG546" t="s">
        <v>5688</v>
      </c>
      <c r="AH546" t="s">
        <v>6753</v>
      </c>
      <c r="AI546" t="s">
        <v>6085</v>
      </c>
      <c r="AJ546" t="s">
        <v>6488</v>
      </c>
      <c r="AK546" t="s">
        <v>98</v>
      </c>
      <c r="AL546" t="s">
        <v>127</v>
      </c>
      <c r="AM546" t="s">
        <v>248</v>
      </c>
      <c r="AN546" t="s">
        <v>1311</v>
      </c>
      <c r="AO546" t="s">
        <v>1312</v>
      </c>
      <c r="AP546" t="s">
        <v>1313</v>
      </c>
      <c r="AQ546" t="s">
        <v>1314</v>
      </c>
      <c r="AR546" cm="1">
        <f t="array" ref="AR546">_xlfn._xlws.FILTER(RPD_Revisi[Jmlh],RPD_Revisi[MAK]=Form_Cetak_POK[[#This Row],[MAK]],0)-Form_Cetak_POK[[#This Row],[Jmlh]]</f>
        <v>0</v>
      </c>
    </row>
    <row r="547" spans="1:44" hidden="1" x14ac:dyDescent="0.3">
      <c r="A547" t="s">
        <v>26</v>
      </c>
      <c r="B547" t="s">
        <v>28</v>
      </c>
      <c r="C547" t="s">
        <v>29</v>
      </c>
      <c r="D547" t="s">
        <v>461</v>
      </c>
      <c r="E547" t="s">
        <v>118</v>
      </c>
      <c r="F547" t="s">
        <v>334</v>
      </c>
      <c r="G547" t="s">
        <v>478</v>
      </c>
      <c r="H547" t="s">
        <v>396</v>
      </c>
      <c r="I547" t="s">
        <v>400</v>
      </c>
      <c r="J547" t="s">
        <v>43</v>
      </c>
      <c r="K547" t="s">
        <v>582</v>
      </c>
      <c r="L547">
        <v>60</v>
      </c>
      <c r="M547">
        <v>75000</v>
      </c>
      <c r="N547">
        <v>4500000</v>
      </c>
      <c r="O547">
        <v>0</v>
      </c>
      <c r="P547">
        <v>4500000</v>
      </c>
      <c r="R547">
        <v>62121</v>
      </c>
      <c r="S547">
        <v>347107</v>
      </c>
      <c r="T547">
        <v>347107</v>
      </c>
      <c r="U547">
        <v>347107</v>
      </c>
      <c r="V547">
        <v>347107</v>
      </c>
      <c r="W547">
        <v>347107</v>
      </c>
      <c r="X547">
        <v>347107</v>
      </c>
      <c r="Y547">
        <v>347107</v>
      </c>
      <c r="Z547">
        <v>347107</v>
      </c>
      <c r="AA547">
        <v>347107</v>
      </c>
      <c r="AB547">
        <v>246425</v>
      </c>
      <c r="AC547">
        <v>1067491</v>
      </c>
      <c r="AD547" t="s">
        <v>5701</v>
      </c>
      <c r="AE547" t="s">
        <v>5702</v>
      </c>
      <c r="AF547" t="s">
        <v>5703</v>
      </c>
      <c r="AG547" t="s">
        <v>5704</v>
      </c>
      <c r="AH547" t="s">
        <v>6754</v>
      </c>
      <c r="AI547" t="s">
        <v>6061</v>
      </c>
      <c r="AJ547" t="s">
        <v>6490</v>
      </c>
      <c r="AK547" t="s">
        <v>98</v>
      </c>
      <c r="AL547" t="s">
        <v>127</v>
      </c>
      <c r="AM547" t="s">
        <v>248</v>
      </c>
      <c r="AN547" t="s">
        <v>1311</v>
      </c>
      <c r="AO547" t="s">
        <v>1312</v>
      </c>
      <c r="AP547" t="s">
        <v>1313</v>
      </c>
      <c r="AQ547" t="s">
        <v>1314</v>
      </c>
      <c r="AR547" cm="1">
        <f t="array" ref="AR547">_xlfn._xlws.FILTER(RPD_Revisi[Jmlh],RPD_Revisi[MAK]=Form_Cetak_POK[[#This Row],[MAK]],0)-Form_Cetak_POK[[#This Row],[Jmlh]]</f>
        <v>0</v>
      </c>
    </row>
    <row r="548" spans="1:44" hidden="1" x14ac:dyDescent="0.3">
      <c r="A548" t="s">
        <v>26</v>
      </c>
      <c r="B548" t="s">
        <v>28</v>
      </c>
      <c r="C548" t="s">
        <v>29</v>
      </c>
      <c r="D548" t="s">
        <v>461</v>
      </c>
      <c r="E548" t="s">
        <v>118</v>
      </c>
      <c r="F548" t="s">
        <v>334</v>
      </c>
      <c r="G548" t="s">
        <v>478</v>
      </c>
      <c r="H548" t="s">
        <v>396</v>
      </c>
      <c r="I548" t="s">
        <v>400</v>
      </c>
      <c r="J548" t="s">
        <v>43</v>
      </c>
      <c r="K548" t="s">
        <v>1258</v>
      </c>
      <c r="L548">
        <v>6</v>
      </c>
      <c r="M548">
        <v>1500000</v>
      </c>
      <c r="N548">
        <v>9000000</v>
      </c>
      <c r="O548">
        <v>0</v>
      </c>
      <c r="P548">
        <v>9000000</v>
      </c>
      <c r="R548">
        <v>124243</v>
      </c>
      <c r="S548">
        <v>694215</v>
      </c>
      <c r="T548">
        <v>694215</v>
      </c>
      <c r="U548">
        <v>694215</v>
      </c>
      <c r="V548">
        <v>694215</v>
      </c>
      <c r="W548">
        <v>694215</v>
      </c>
      <c r="X548">
        <v>694215</v>
      </c>
      <c r="Y548">
        <v>694215</v>
      </c>
      <c r="Z548">
        <v>694215</v>
      </c>
      <c r="AA548">
        <v>694215</v>
      </c>
      <c r="AB548">
        <v>492851</v>
      </c>
      <c r="AC548">
        <v>2134971</v>
      </c>
      <c r="AD548" t="s">
        <v>5701</v>
      </c>
      <c r="AE548" t="s">
        <v>5702</v>
      </c>
      <c r="AF548" t="s">
        <v>5706</v>
      </c>
      <c r="AG548" t="s">
        <v>5707</v>
      </c>
      <c r="AH548" t="s">
        <v>6755</v>
      </c>
      <c r="AI548" t="s">
        <v>6064</v>
      </c>
      <c r="AJ548" t="s">
        <v>6490</v>
      </c>
      <c r="AK548" t="s">
        <v>98</v>
      </c>
      <c r="AL548" t="s">
        <v>127</v>
      </c>
      <c r="AM548" t="s">
        <v>248</v>
      </c>
      <c r="AN548" t="s">
        <v>1311</v>
      </c>
      <c r="AO548" t="s">
        <v>1312</v>
      </c>
      <c r="AP548" t="s">
        <v>1313</v>
      </c>
      <c r="AQ548" t="s">
        <v>1314</v>
      </c>
      <c r="AR548" cm="1">
        <f t="array" ref="AR548">_xlfn._xlws.FILTER(RPD_Revisi[Jmlh],RPD_Revisi[MAK]=Form_Cetak_POK[[#This Row],[MAK]],0)-Form_Cetak_POK[[#This Row],[Jmlh]]</f>
        <v>0</v>
      </c>
    </row>
    <row r="549" spans="1:44" hidden="1" x14ac:dyDescent="0.3">
      <c r="A549" t="s">
        <v>26</v>
      </c>
      <c r="B549" t="s">
        <v>28</v>
      </c>
      <c r="C549" t="s">
        <v>29</v>
      </c>
      <c r="D549" t="s">
        <v>461</v>
      </c>
      <c r="E549" t="s">
        <v>118</v>
      </c>
      <c r="F549" t="s">
        <v>334</v>
      </c>
      <c r="G549" t="s">
        <v>478</v>
      </c>
      <c r="H549" t="s">
        <v>396</v>
      </c>
      <c r="I549" t="s">
        <v>400</v>
      </c>
      <c r="J549" t="s">
        <v>43</v>
      </c>
      <c r="K549" t="s">
        <v>572</v>
      </c>
      <c r="L549">
        <v>6</v>
      </c>
      <c r="M549">
        <v>1500000</v>
      </c>
      <c r="N549">
        <v>9000000</v>
      </c>
      <c r="O549">
        <v>0</v>
      </c>
      <c r="P549">
        <v>9000000</v>
      </c>
      <c r="R549">
        <v>124243</v>
      </c>
      <c r="S549">
        <v>694215</v>
      </c>
      <c r="T549">
        <v>694215</v>
      </c>
      <c r="U549">
        <v>694215</v>
      </c>
      <c r="V549">
        <v>694215</v>
      </c>
      <c r="W549">
        <v>694215</v>
      </c>
      <c r="X549">
        <v>694215</v>
      </c>
      <c r="Y549">
        <v>694215</v>
      </c>
      <c r="Z549">
        <v>694215</v>
      </c>
      <c r="AA549">
        <v>694215</v>
      </c>
      <c r="AB549">
        <v>492851</v>
      </c>
      <c r="AC549">
        <v>2134971</v>
      </c>
      <c r="AD549" t="s">
        <v>5701</v>
      </c>
      <c r="AE549" t="s">
        <v>5702</v>
      </c>
      <c r="AF549" t="s">
        <v>5709</v>
      </c>
      <c r="AG549" t="s">
        <v>5710</v>
      </c>
      <c r="AH549" t="s">
        <v>6756</v>
      </c>
      <c r="AI549" t="s">
        <v>6075</v>
      </c>
      <c r="AJ549" t="s">
        <v>6490</v>
      </c>
      <c r="AK549" t="s">
        <v>98</v>
      </c>
      <c r="AL549" t="s">
        <v>127</v>
      </c>
      <c r="AM549" t="s">
        <v>248</v>
      </c>
      <c r="AN549" t="s">
        <v>1311</v>
      </c>
      <c r="AO549" t="s">
        <v>1312</v>
      </c>
      <c r="AP549" t="s">
        <v>1313</v>
      </c>
      <c r="AQ549" t="s">
        <v>1314</v>
      </c>
      <c r="AR549" cm="1">
        <f t="array" ref="AR549">_xlfn._xlws.FILTER(RPD_Revisi[Jmlh],RPD_Revisi[MAK]=Form_Cetak_POK[[#This Row],[MAK]],0)-Form_Cetak_POK[[#This Row],[Jmlh]]</f>
        <v>0</v>
      </c>
    </row>
    <row r="550" spans="1:44" hidden="1" x14ac:dyDescent="0.3">
      <c r="A550" t="s">
        <v>26</v>
      </c>
      <c r="B550" t="s">
        <v>28</v>
      </c>
      <c r="C550" t="s">
        <v>29</v>
      </c>
      <c r="D550" t="s">
        <v>461</v>
      </c>
      <c r="E550" t="s">
        <v>118</v>
      </c>
      <c r="F550" t="s">
        <v>334</v>
      </c>
      <c r="G550" t="s">
        <v>478</v>
      </c>
      <c r="H550" t="s">
        <v>396</v>
      </c>
      <c r="I550" t="s">
        <v>401</v>
      </c>
      <c r="J550" t="s">
        <v>43</v>
      </c>
      <c r="K550" t="s">
        <v>582</v>
      </c>
      <c r="L550">
        <v>50</v>
      </c>
      <c r="M550">
        <v>75000</v>
      </c>
      <c r="N550">
        <v>3750000</v>
      </c>
      <c r="O550">
        <v>0</v>
      </c>
      <c r="P550">
        <v>3750000</v>
      </c>
      <c r="R550">
        <v>51768</v>
      </c>
      <c r="S550">
        <v>289256</v>
      </c>
      <c r="T550">
        <v>289256</v>
      </c>
      <c r="U550">
        <v>289256</v>
      </c>
      <c r="V550">
        <v>289256</v>
      </c>
      <c r="W550">
        <v>289256</v>
      </c>
      <c r="X550">
        <v>289256</v>
      </c>
      <c r="Y550">
        <v>289256</v>
      </c>
      <c r="Z550">
        <v>289256</v>
      </c>
      <c r="AA550">
        <v>289256</v>
      </c>
      <c r="AB550">
        <v>205355</v>
      </c>
      <c r="AC550">
        <v>889573</v>
      </c>
      <c r="AD550" t="s">
        <v>5723</v>
      </c>
      <c r="AE550" t="s">
        <v>5724</v>
      </c>
      <c r="AF550" t="s">
        <v>5725</v>
      </c>
      <c r="AG550" t="s">
        <v>5726</v>
      </c>
      <c r="AH550" t="s">
        <v>6757</v>
      </c>
      <c r="AI550" t="s">
        <v>6061</v>
      </c>
      <c r="AJ550" t="s">
        <v>6492</v>
      </c>
      <c r="AK550" t="s">
        <v>98</v>
      </c>
      <c r="AL550" t="s">
        <v>127</v>
      </c>
      <c r="AM550" t="s">
        <v>248</v>
      </c>
      <c r="AN550" t="s">
        <v>1311</v>
      </c>
      <c r="AO550" t="s">
        <v>1312</v>
      </c>
      <c r="AP550" t="s">
        <v>1313</v>
      </c>
      <c r="AQ550" t="s">
        <v>1314</v>
      </c>
      <c r="AR550" cm="1">
        <f t="array" ref="AR550">_xlfn._xlws.FILTER(RPD_Revisi[Jmlh],RPD_Revisi[MAK]=Form_Cetak_POK[[#This Row],[MAK]],0)-Form_Cetak_POK[[#This Row],[Jmlh]]</f>
        <v>0</v>
      </c>
    </row>
    <row r="551" spans="1:44" hidden="1" x14ac:dyDescent="0.3">
      <c r="A551" t="s">
        <v>26</v>
      </c>
      <c r="B551" t="s">
        <v>28</v>
      </c>
      <c r="C551" t="s">
        <v>29</v>
      </c>
      <c r="D551" t="s">
        <v>461</v>
      </c>
      <c r="E551" t="s">
        <v>118</v>
      </c>
      <c r="F551" t="s">
        <v>334</v>
      </c>
      <c r="G551" t="s">
        <v>478</v>
      </c>
      <c r="H551" t="s">
        <v>396</v>
      </c>
      <c r="I551" t="s">
        <v>401</v>
      </c>
      <c r="J551" t="s">
        <v>43</v>
      </c>
      <c r="K551" t="s">
        <v>1258</v>
      </c>
      <c r="L551">
        <v>6</v>
      </c>
      <c r="M551">
        <v>1500000</v>
      </c>
      <c r="N551">
        <v>9000000</v>
      </c>
      <c r="O551">
        <v>0</v>
      </c>
      <c r="P551">
        <v>9000000</v>
      </c>
      <c r="R551">
        <v>124243</v>
      </c>
      <c r="S551">
        <v>694215</v>
      </c>
      <c r="T551">
        <v>694215</v>
      </c>
      <c r="U551">
        <v>694215</v>
      </c>
      <c r="V551">
        <v>694215</v>
      </c>
      <c r="W551">
        <v>694215</v>
      </c>
      <c r="X551">
        <v>694215</v>
      </c>
      <c r="Y551">
        <v>694215</v>
      </c>
      <c r="Z551">
        <v>694215</v>
      </c>
      <c r="AA551">
        <v>694215</v>
      </c>
      <c r="AB551">
        <v>492851</v>
      </c>
      <c r="AC551">
        <v>2134971</v>
      </c>
      <c r="AD551" t="s">
        <v>5723</v>
      </c>
      <c r="AE551" t="s">
        <v>5724</v>
      </c>
      <c r="AF551" t="s">
        <v>5728</v>
      </c>
      <c r="AG551" t="s">
        <v>5729</v>
      </c>
      <c r="AH551" t="s">
        <v>6758</v>
      </c>
      <c r="AI551" t="s">
        <v>6064</v>
      </c>
      <c r="AJ551" t="s">
        <v>6492</v>
      </c>
      <c r="AK551" t="s">
        <v>98</v>
      </c>
      <c r="AL551" t="s">
        <v>127</v>
      </c>
      <c r="AM551" t="s">
        <v>248</v>
      </c>
      <c r="AN551" t="s">
        <v>1311</v>
      </c>
      <c r="AO551" t="s">
        <v>1312</v>
      </c>
      <c r="AP551" t="s">
        <v>1313</v>
      </c>
      <c r="AQ551" t="s">
        <v>1314</v>
      </c>
      <c r="AR551" cm="1">
        <f t="array" ref="AR551">_xlfn._xlws.FILTER(RPD_Revisi[Jmlh],RPD_Revisi[MAK]=Form_Cetak_POK[[#This Row],[MAK]],0)-Form_Cetak_POK[[#This Row],[Jmlh]]</f>
        <v>0</v>
      </c>
    </row>
    <row r="552" spans="1:44" hidden="1" x14ac:dyDescent="0.3">
      <c r="A552" t="s">
        <v>26</v>
      </c>
      <c r="B552" t="s">
        <v>28</v>
      </c>
      <c r="C552" t="s">
        <v>29</v>
      </c>
      <c r="D552" t="s">
        <v>461</v>
      </c>
      <c r="E552" t="s">
        <v>118</v>
      </c>
      <c r="F552" t="s">
        <v>334</v>
      </c>
      <c r="G552" t="s">
        <v>478</v>
      </c>
      <c r="H552" t="s">
        <v>396</v>
      </c>
      <c r="I552" t="s">
        <v>401</v>
      </c>
      <c r="J552" t="s">
        <v>43</v>
      </c>
      <c r="K552" t="s">
        <v>572</v>
      </c>
      <c r="L552">
        <v>6</v>
      </c>
      <c r="M552">
        <v>1500000</v>
      </c>
      <c r="N552">
        <v>9000000</v>
      </c>
      <c r="O552">
        <v>0</v>
      </c>
      <c r="P552">
        <v>9000000</v>
      </c>
      <c r="R552">
        <v>124243</v>
      </c>
      <c r="S552">
        <v>694215</v>
      </c>
      <c r="T552">
        <v>694215</v>
      </c>
      <c r="U552">
        <v>694215</v>
      </c>
      <c r="V552">
        <v>694215</v>
      </c>
      <c r="W552">
        <v>694215</v>
      </c>
      <c r="X552">
        <v>694215</v>
      </c>
      <c r="Y552">
        <v>694215</v>
      </c>
      <c r="Z552">
        <v>694215</v>
      </c>
      <c r="AA552">
        <v>694215</v>
      </c>
      <c r="AB552">
        <v>492851</v>
      </c>
      <c r="AC552">
        <v>2134971</v>
      </c>
      <c r="AD552" t="s">
        <v>5723</v>
      </c>
      <c r="AE552" t="s">
        <v>5724</v>
      </c>
      <c r="AF552" t="s">
        <v>5731</v>
      </c>
      <c r="AG552" t="s">
        <v>5732</v>
      </c>
      <c r="AH552" t="s">
        <v>6759</v>
      </c>
      <c r="AI552" t="s">
        <v>6075</v>
      </c>
      <c r="AJ552" t="s">
        <v>6492</v>
      </c>
      <c r="AK552" t="s">
        <v>98</v>
      </c>
      <c r="AL552" t="s">
        <v>127</v>
      </c>
      <c r="AM552" t="s">
        <v>248</v>
      </c>
      <c r="AN552" t="s">
        <v>1311</v>
      </c>
      <c r="AO552" t="s">
        <v>1312</v>
      </c>
      <c r="AP552" t="s">
        <v>1313</v>
      </c>
      <c r="AQ552" t="s">
        <v>1314</v>
      </c>
      <c r="AR552" cm="1">
        <f t="array" ref="AR552">_xlfn._xlws.FILTER(RPD_Revisi[Jmlh],RPD_Revisi[MAK]=Form_Cetak_POK[[#This Row],[MAK]],0)-Form_Cetak_POK[[#This Row],[Jmlh]]</f>
        <v>0</v>
      </c>
    </row>
    <row r="553" spans="1:44" hidden="1" x14ac:dyDescent="0.3">
      <c r="A553" t="s">
        <v>26</v>
      </c>
      <c r="B553" t="s">
        <v>28</v>
      </c>
      <c r="C553" t="s">
        <v>29</v>
      </c>
      <c r="D553" t="s">
        <v>461</v>
      </c>
      <c r="E553" t="s">
        <v>118</v>
      </c>
      <c r="F553" t="s">
        <v>334</v>
      </c>
      <c r="G553" t="s">
        <v>478</v>
      </c>
      <c r="H553" t="s">
        <v>396</v>
      </c>
      <c r="I553" t="s">
        <v>402</v>
      </c>
      <c r="J553" t="s">
        <v>43</v>
      </c>
      <c r="K553" t="s">
        <v>582</v>
      </c>
      <c r="L553">
        <v>120</v>
      </c>
      <c r="M553">
        <v>75000</v>
      </c>
      <c r="N553">
        <v>9000000</v>
      </c>
      <c r="O553">
        <v>0</v>
      </c>
      <c r="P553">
        <v>9000000</v>
      </c>
      <c r="R553">
        <v>124243</v>
      </c>
      <c r="S553">
        <v>694215</v>
      </c>
      <c r="T553">
        <v>694215</v>
      </c>
      <c r="U553">
        <v>694215</v>
      </c>
      <c r="V553">
        <v>694215</v>
      </c>
      <c r="W553">
        <v>694215</v>
      </c>
      <c r="X553">
        <v>694215</v>
      </c>
      <c r="Y553">
        <v>694215</v>
      </c>
      <c r="Z553">
        <v>694215</v>
      </c>
      <c r="AA553">
        <v>694215</v>
      </c>
      <c r="AB553">
        <v>492851</v>
      </c>
      <c r="AC553">
        <v>2134971</v>
      </c>
      <c r="AD553" t="s">
        <v>5745</v>
      </c>
      <c r="AE553" t="s">
        <v>5746</v>
      </c>
      <c r="AF553" t="s">
        <v>5747</v>
      </c>
      <c r="AG553" t="s">
        <v>5748</v>
      </c>
      <c r="AH553" t="s">
        <v>6760</v>
      </c>
      <c r="AI553" t="s">
        <v>6061</v>
      </c>
      <c r="AJ553" t="s">
        <v>6494</v>
      </c>
      <c r="AK553" t="s">
        <v>98</v>
      </c>
      <c r="AL553" t="s">
        <v>127</v>
      </c>
      <c r="AM553" t="s">
        <v>248</v>
      </c>
      <c r="AN553" t="s">
        <v>1311</v>
      </c>
      <c r="AO553" t="s">
        <v>1312</v>
      </c>
      <c r="AP553" t="s">
        <v>1313</v>
      </c>
      <c r="AQ553" t="s">
        <v>1314</v>
      </c>
      <c r="AR553" cm="1">
        <f t="array" ref="AR553">_xlfn._xlws.FILTER(RPD_Revisi[Jmlh],RPD_Revisi[MAK]=Form_Cetak_POK[[#This Row],[MAK]],0)-Form_Cetak_POK[[#This Row],[Jmlh]]</f>
        <v>0</v>
      </c>
    </row>
    <row r="554" spans="1:44" hidden="1" x14ac:dyDescent="0.3">
      <c r="A554" t="s">
        <v>26</v>
      </c>
      <c r="B554" t="s">
        <v>28</v>
      </c>
      <c r="C554" t="s">
        <v>29</v>
      </c>
      <c r="D554" t="s">
        <v>461</v>
      </c>
      <c r="E554" t="s">
        <v>118</v>
      </c>
      <c r="F554" t="s">
        <v>334</v>
      </c>
      <c r="G554" t="s">
        <v>478</v>
      </c>
      <c r="H554" t="s">
        <v>396</v>
      </c>
      <c r="I554" t="s">
        <v>402</v>
      </c>
      <c r="J554" t="s">
        <v>43</v>
      </c>
      <c r="K554" t="s">
        <v>1258</v>
      </c>
      <c r="L554">
        <v>1</v>
      </c>
      <c r="M554">
        <v>1500000</v>
      </c>
      <c r="N554">
        <v>1500000</v>
      </c>
      <c r="O554">
        <v>0</v>
      </c>
      <c r="P554">
        <v>1500000</v>
      </c>
      <c r="R554">
        <v>20707</v>
      </c>
      <c r="S554">
        <v>115702</v>
      </c>
      <c r="T554">
        <v>115702</v>
      </c>
      <c r="U554">
        <v>115702</v>
      </c>
      <c r="V554">
        <v>115702</v>
      </c>
      <c r="W554">
        <v>115702</v>
      </c>
      <c r="X554">
        <v>115702</v>
      </c>
      <c r="Y554">
        <v>115702</v>
      </c>
      <c r="Z554">
        <v>115702</v>
      </c>
      <c r="AA554">
        <v>115702</v>
      </c>
      <c r="AB554">
        <v>82142</v>
      </c>
      <c r="AC554">
        <v>355833</v>
      </c>
      <c r="AD554" t="s">
        <v>5745</v>
      </c>
      <c r="AE554" t="s">
        <v>5746</v>
      </c>
      <c r="AF554" t="s">
        <v>5750</v>
      </c>
      <c r="AG554" t="s">
        <v>5751</v>
      </c>
      <c r="AH554" t="s">
        <v>6761</v>
      </c>
      <c r="AI554" t="s">
        <v>6064</v>
      </c>
      <c r="AJ554" t="s">
        <v>6494</v>
      </c>
      <c r="AK554" t="s">
        <v>98</v>
      </c>
      <c r="AL554" t="s">
        <v>127</v>
      </c>
      <c r="AM554" t="s">
        <v>248</v>
      </c>
      <c r="AN554" t="s">
        <v>1311</v>
      </c>
      <c r="AO554" t="s">
        <v>1312</v>
      </c>
      <c r="AP554" t="s">
        <v>1313</v>
      </c>
      <c r="AQ554" t="s">
        <v>1314</v>
      </c>
      <c r="AR554" cm="1">
        <f t="array" ref="AR554">_xlfn._xlws.FILTER(RPD_Revisi[Jmlh],RPD_Revisi[MAK]=Form_Cetak_POK[[#This Row],[MAK]],0)-Form_Cetak_POK[[#This Row],[Jmlh]]</f>
        <v>0</v>
      </c>
    </row>
    <row r="555" spans="1:44" hidden="1" x14ac:dyDescent="0.3">
      <c r="A555" t="s">
        <v>26</v>
      </c>
      <c r="B555" t="s">
        <v>28</v>
      </c>
      <c r="C555" t="s">
        <v>29</v>
      </c>
      <c r="D555" t="s">
        <v>461</v>
      </c>
      <c r="E555" t="s">
        <v>118</v>
      </c>
      <c r="F555" t="s">
        <v>334</v>
      </c>
      <c r="G555" t="s">
        <v>478</v>
      </c>
      <c r="H555" t="s">
        <v>396</v>
      </c>
      <c r="I555" t="s">
        <v>402</v>
      </c>
      <c r="J555" t="s">
        <v>43</v>
      </c>
      <c r="K555" t="s">
        <v>572</v>
      </c>
      <c r="L555">
        <v>1</v>
      </c>
      <c r="M555">
        <v>1500000</v>
      </c>
      <c r="N555">
        <v>1500000</v>
      </c>
      <c r="O555">
        <v>0</v>
      </c>
      <c r="P555">
        <v>1500000</v>
      </c>
      <c r="R555">
        <v>20707</v>
      </c>
      <c r="S555">
        <v>115702</v>
      </c>
      <c r="T555">
        <v>115702</v>
      </c>
      <c r="U555">
        <v>115702</v>
      </c>
      <c r="V555">
        <v>115702</v>
      </c>
      <c r="W555">
        <v>115702</v>
      </c>
      <c r="X555">
        <v>115702</v>
      </c>
      <c r="Y555">
        <v>115702</v>
      </c>
      <c r="Z555">
        <v>115702</v>
      </c>
      <c r="AA555">
        <v>115702</v>
      </c>
      <c r="AB555">
        <v>82142</v>
      </c>
      <c r="AC555">
        <v>355833</v>
      </c>
      <c r="AD555" t="s">
        <v>5745</v>
      </c>
      <c r="AE555" t="s">
        <v>5746</v>
      </c>
      <c r="AF555" t="s">
        <v>5753</v>
      </c>
      <c r="AG555" t="s">
        <v>5754</v>
      </c>
      <c r="AH555" t="s">
        <v>6762</v>
      </c>
      <c r="AI555" t="s">
        <v>6075</v>
      </c>
      <c r="AJ555" t="s">
        <v>6494</v>
      </c>
      <c r="AK555" t="s">
        <v>98</v>
      </c>
      <c r="AL555" t="s">
        <v>127</v>
      </c>
      <c r="AM555" t="s">
        <v>248</v>
      </c>
      <c r="AN555" t="s">
        <v>1311</v>
      </c>
      <c r="AO555" t="s">
        <v>1312</v>
      </c>
      <c r="AP555" t="s">
        <v>1313</v>
      </c>
      <c r="AQ555" t="s">
        <v>1314</v>
      </c>
      <c r="AR555" cm="1">
        <f t="array" ref="AR555">_xlfn._xlws.FILTER(RPD_Revisi[Jmlh],RPD_Revisi[MAK]=Form_Cetak_POK[[#This Row],[MAK]],0)-Form_Cetak_POK[[#This Row],[Jmlh]]</f>
        <v>0</v>
      </c>
    </row>
    <row r="556" spans="1:44" hidden="1" x14ac:dyDescent="0.3">
      <c r="A556" t="s">
        <v>26</v>
      </c>
      <c r="B556" t="s">
        <v>28</v>
      </c>
      <c r="C556" t="s">
        <v>29</v>
      </c>
      <c r="D556" t="s">
        <v>461</v>
      </c>
      <c r="E556" t="s">
        <v>118</v>
      </c>
      <c r="F556" t="s">
        <v>334</v>
      </c>
      <c r="G556" t="s">
        <v>478</v>
      </c>
      <c r="H556" t="s">
        <v>396</v>
      </c>
      <c r="I556" t="s">
        <v>403</v>
      </c>
      <c r="J556" t="s">
        <v>43</v>
      </c>
      <c r="K556" t="s">
        <v>582</v>
      </c>
      <c r="L556">
        <v>100</v>
      </c>
      <c r="M556">
        <v>75000</v>
      </c>
      <c r="N556">
        <v>7500000</v>
      </c>
      <c r="O556">
        <v>0</v>
      </c>
      <c r="P556">
        <v>7500000</v>
      </c>
      <c r="R556">
        <v>103536</v>
      </c>
      <c r="S556">
        <v>578512</v>
      </c>
      <c r="T556">
        <v>578512</v>
      </c>
      <c r="U556">
        <v>578512</v>
      </c>
      <c r="V556">
        <v>578512</v>
      </c>
      <c r="W556">
        <v>578512</v>
      </c>
      <c r="X556">
        <v>578512</v>
      </c>
      <c r="Y556">
        <v>578512</v>
      </c>
      <c r="Z556">
        <v>578512</v>
      </c>
      <c r="AA556">
        <v>578512</v>
      </c>
      <c r="AB556">
        <v>410709</v>
      </c>
      <c r="AC556">
        <v>1779147</v>
      </c>
      <c r="AD556" t="s">
        <v>5767</v>
      </c>
      <c r="AE556" t="s">
        <v>5768</v>
      </c>
      <c r="AF556" t="s">
        <v>5769</v>
      </c>
      <c r="AG556" t="s">
        <v>5770</v>
      </c>
      <c r="AH556" t="s">
        <v>6763</v>
      </c>
      <c r="AI556" t="s">
        <v>6061</v>
      </c>
      <c r="AJ556" t="s">
        <v>6497</v>
      </c>
      <c r="AK556" t="s">
        <v>98</v>
      </c>
      <c r="AL556" t="s">
        <v>99</v>
      </c>
      <c r="AM556" t="s">
        <v>100</v>
      </c>
      <c r="AN556" t="s">
        <v>1311</v>
      </c>
      <c r="AO556" t="s">
        <v>1312</v>
      </c>
      <c r="AP556" t="s">
        <v>1313</v>
      </c>
      <c r="AQ556" t="s">
        <v>1314</v>
      </c>
      <c r="AR556" cm="1">
        <f t="array" ref="AR556">_xlfn._xlws.FILTER(RPD_Revisi[Jmlh],RPD_Revisi[MAK]=Form_Cetak_POK[[#This Row],[MAK]],0)-Form_Cetak_POK[[#This Row],[Jmlh]]</f>
        <v>0</v>
      </c>
    </row>
    <row r="557" spans="1:44" hidden="1" x14ac:dyDescent="0.3">
      <c r="A557" t="s">
        <v>26</v>
      </c>
      <c r="B557" t="s">
        <v>28</v>
      </c>
      <c r="C557" t="s">
        <v>29</v>
      </c>
      <c r="D557" t="s">
        <v>461</v>
      </c>
      <c r="E557" t="s">
        <v>118</v>
      </c>
      <c r="F557" t="s">
        <v>334</v>
      </c>
      <c r="G557" t="s">
        <v>478</v>
      </c>
      <c r="H557" t="s">
        <v>396</v>
      </c>
      <c r="I557" t="s">
        <v>403</v>
      </c>
      <c r="J557" t="s">
        <v>43</v>
      </c>
      <c r="K557" t="s">
        <v>1258</v>
      </c>
      <c r="L557">
        <v>2</v>
      </c>
      <c r="M557">
        <v>1500000</v>
      </c>
      <c r="N557">
        <v>3000000</v>
      </c>
      <c r="O557">
        <v>0</v>
      </c>
      <c r="P557">
        <v>3000000</v>
      </c>
      <c r="R557">
        <v>41414</v>
      </c>
      <c r="S557">
        <v>231405</v>
      </c>
      <c r="T557">
        <v>231405</v>
      </c>
      <c r="U557">
        <v>231405</v>
      </c>
      <c r="V557">
        <v>231405</v>
      </c>
      <c r="W557">
        <v>231405</v>
      </c>
      <c r="X557">
        <v>231405</v>
      </c>
      <c r="Y557">
        <v>231405</v>
      </c>
      <c r="Z557">
        <v>231405</v>
      </c>
      <c r="AA557">
        <v>231405</v>
      </c>
      <c r="AB557">
        <v>164284</v>
      </c>
      <c r="AC557">
        <v>711657</v>
      </c>
      <c r="AD557" t="s">
        <v>5767</v>
      </c>
      <c r="AE557" t="s">
        <v>5768</v>
      </c>
      <c r="AF557" t="s">
        <v>5772</v>
      </c>
      <c r="AG557" t="s">
        <v>5773</v>
      </c>
      <c r="AH557" t="s">
        <v>6764</v>
      </c>
      <c r="AI557" t="s">
        <v>6064</v>
      </c>
      <c r="AJ557" t="s">
        <v>6497</v>
      </c>
      <c r="AK557" t="s">
        <v>98</v>
      </c>
      <c r="AL557" t="s">
        <v>99</v>
      </c>
      <c r="AM557" t="s">
        <v>100</v>
      </c>
      <c r="AN557" t="s">
        <v>1311</v>
      </c>
      <c r="AO557" t="s">
        <v>1312</v>
      </c>
      <c r="AP557" t="s">
        <v>1313</v>
      </c>
      <c r="AQ557" t="s">
        <v>1314</v>
      </c>
      <c r="AR557" cm="1">
        <f t="array" ref="AR557">_xlfn._xlws.FILTER(RPD_Revisi[Jmlh],RPD_Revisi[MAK]=Form_Cetak_POK[[#This Row],[MAK]],0)-Form_Cetak_POK[[#This Row],[Jmlh]]</f>
        <v>0</v>
      </c>
    </row>
    <row r="558" spans="1:44" hidden="1" x14ac:dyDescent="0.3">
      <c r="A558" t="s">
        <v>26</v>
      </c>
      <c r="B558" t="s">
        <v>28</v>
      </c>
      <c r="C558" t="s">
        <v>29</v>
      </c>
      <c r="D558" t="s">
        <v>461</v>
      </c>
      <c r="E558" t="s">
        <v>118</v>
      </c>
      <c r="F558" t="s">
        <v>334</v>
      </c>
      <c r="G558" t="s">
        <v>478</v>
      </c>
      <c r="H558" t="s">
        <v>396</v>
      </c>
      <c r="I558" t="s">
        <v>403</v>
      </c>
      <c r="J558" t="s">
        <v>43</v>
      </c>
      <c r="K558" t="s">
        <v>572</v>
      </c>
      <c r="L558">
        <v>2</v>
      </c>
      <c r="M558">
        <v>1500000</v>
      </c>
      <c r="N558">
        <v>3000000</v>
      </c>
      <c r="O558">
        <v>0</v>
      </c>
      <c r="P558">
        <v>3000000</v>
      </c>
      <c r="R558">
        <v>41414</v>
      </c>
      <c r="S558">
        <v>231405</v>
      </c>
      <c r="T558">
        <v>231405</v>
      </c>
      <c r="U558">
        <v>231405</v>
      </c>
      <c r="V558">
        <v>231405</v>
      </c>
      <c r="W558">
        <v>231405</v>
      </c>
      <c r="X558">
        <v>231405</v>
      </c>
      <c r="Y558">
        <v>231405</v>
      </c>
      <c r="Z558">
        <v>231405</v>
      </c>
      <c r="AA558">
        <v>231405</v>
      </c>
      <c r="AB558">
        <v>164284</v>
      </c>
      <c r="AC558">
        <v>711657</v>
      </c>
      <c r="AD558" t="s">
        <v>5767</v>
      </c>
      <c r="AE558" t="s">
        <v>5768</v>
      </c>
      <c r="AF558" t="s">
        <v>5775</v>
      </c>
      <c r="AG558" t="s">
        <v>5776</v>
      </c>
      <c r="AH558" t="s">
        <v>6765</v>
      </c>
      <c r="AI558" t="s">
        <v>6075</v>
      </c>
      <c r="AJ558" t="s">
        <v>6497</v>
      </c>
      <c r="AK558" t="s">
        <v>98</v>
      </c>
      <c r="AL558" t="s">
        <v>99</v>
      </c>
      <c r="AM558" t="s">
        <v>100</v>
      </c>
      <c r="AN558" t="s">
        <v>1311</v>
      </c>
      <c r="AO558" t="s">
        <v>1312</v>
      </c>
      <c r="AP558" t="s">
        <v>1313</v>
      </c>
      <c r="AQ558" t="s">
        <v>1314</v>
      </c>
      <c r="AR558" cm="1">
        <f t="array" ref="AR558">_xlfn._xlws.FILTER(RPD_Revisi[Jmlh],RPD_Revisi[MAK]=Form_Cetak_POK[[#This Row],[MAK]],0)-Form_Cetak_POK[[#This Row],[Jmlh]]</f>
        <v>0</v>
      </c>
    </row>
    <row r="559" spans="1:44" hidden="1" x14ac:dyDescent="0.3">
      <c r="A559" t="s">
        <v>26</v>
      </c>
      <c r="B559" t="s">
        <v>28</v>
      </c>
      <c r="C559" t="s">
        <v>29</v>
      </c>
      <c r="D559" t="s">
        <v>461</v>
      </c>
      <c r="E559" t="s">
        <v>417</v>
      </c>
      <c r="F559" t="s">
        <v>418</v>
      </c>
      <c r="G559" t="s">
        <v>481</v>
      </c>
      <c r="H559" t="s">
        <v>421</v>
      </c>
      <c r="I559" t="s">
        <v>422</v>
      </c>
      <c r="J559" t="s">
        <v>43</v>
      </c>
      <c r="K559" t="s">
        <v>582</v>
      </c>
      <c r="L559">
        <v>400</v>
      </c>
      <c r="M559">
        <v>70000</v>
      </c>
      <c r="N559">
        <v>28000000</v>
      </c>
      <c r="O559">
        <v>0</v>
      </c>
      <c r="P559">
        <v>28000000</v>
      </c>
      <c r="R559">
        <v>0</v>
      </c>
      <c r="S559">
        <v>3995800</v>
      </c>
      <c r="T559">
        <v>0</v>
      </c>
      <c r="U559">
        <v>6659666</v>
      </c>
      <c r="V559">
        <v>0</v>
      </c>
      <c r="W559">
        <v>0</v>
      </c>
      <c r="X559">
        <v>2996850</v>
      </c>
      <c r="Y559">
        <v>0</v>
      </c>
      <c r="Z559">
        <v>1997900</v>
      </c>
      <c r="AA559">
        <v>0</v>
      </c>
      <c r="AB559">
        <v>9989499</v>
      </c>
      <c r="AC559">
        <v>2360285</v>
      </c>
      <c r="AD559" t="s">
        <v>5887</v>
      </c>
      <c r="AE559" t="s">
        <v>5888</v>
      </c>
      <c r="AF559" t="s">
        <v>5889</v>
      </c>
      <c r="AG559" t="s">
        <v>5890</v>
      </c>
      <c r="AH559" t="s">
        <v>6766</v>
      </c>
      <c r="AI559" t="s">
        <v>6061</v>
      </c>
      <c r="AJ559" t="s">
        <v>6500</v>
      </c>
      <c r="AK559" t="s">
        <v>98</v>
      </c>
      <c r="AL559" t="s">
        <v>168</v>
      </c>
      <c r="AM559" t="s">
        <v>169</v>
      </c>
      <c r="AN559" t="s">
        <v>1311</v>
      </c>
      <c r="AO559" t="s">
        <v>1312</v>
      </c>
      <c r="AP559" t="s">
        <v>1313</v>
      </c>
      <c r="AQ559" t="s">
        <v>1314</v>
      </c>
      <c r="AR559" cm="1">
        <f t="array" ref="AR559">_xlfn._xlws.FILTER(RPD_Revisi[Jmlh],RPD_Revisi[MAK]=Form_Cetak_POK[[#This Row],[MAK]],0)-Form_Cetak_POK[[#This Row],[Jmlh]]</f>
        <v>0</v>
      </c>
    </row>
    <row r="560" spans="1:44" hidden="1" x14ac:dyDescent="0.3">
      <c r="A560" t="s">
        <v>26</v>
      </c>
      <c r="B560" t="s">
        <v>28</v>
      </c>
      <c r="C560" t="s">
        <v>29</v>
      </c>
      <c r="D560" t="s">
        <v>461</v>
      </c>
      <c r="E560" t="s">
        <v>417</v>
      </c>
      <c r="F560" t="s">
        <v>418</v>
      </c>
      <c r="G560" t="s">
        <v>481</v>
      </c>
      <c r="H560" t="s">
        <v>421</v>
      </c>
      <c r="I560" t="s">
        <v>422</v>
      </c>
      <c r="J560" t="s">
        <v>43</v>
      </c>
      <c r="K560" t="s">
        <v>583</v>
      </c>
      <c r="L560">
        <v>8</v>
      </c>
      <c r="M560">
        <v>1500000</v>
      </c>
      <c r="N560">
        <v>12000000</v>
      </c>
      <c r="O560">
        <v>0</v>
      </c>
      <c r="P560">
        <v>12000000</v>
      </c>
      <c r="R560">
        <v>0</v>
      </c>
      <c r="S560">
        <v>1712486</v>
      </c>
      <c r="T560">
        <v>0</v>
      </c>
      <c r="U560">
        <v>2854143</v>
      </c>
      <c r="V560">
        <v>0</v>
      </c>
      <c r="W560">
        <v>0</v>
      </c>
      <c r="X560">
        <v>1284364</v>
      </c>
      <c r="Y560">
        <v>0</v>
      </c>
      <c r="Z560">
        <v>856243</v>
      </c>
      <c r="AA560">
        <v>0</v>
      </c>
      <c r="AB560">
        <v>4281214</v>
      </c>
      <c r="AC560">
        <v>1011550</v>
      </c>
      <c r="AD560" t="s">
        <v>5887</v>
      </c>
      <c r="AE560" t="s">
        <v>5888</v>
      </c>
      <c r="AF560" t="s">
        <v>5892</v>
      </c>
      <c r="AG560" t="s">
        <v>5893</v>
      </c>
      <c r="AH560" t="s">
        <v>6767</v>
      </c>
      <c r="AI560" t="s">
        <v>6064</v>
      </c>
      <c r="AJ560" t="s">
        <v>6500</v>
      </c>
      <c r="AK560" t="s">
        <v>98</v>
      </c>
      <c r="AL560" t="s">
        <v>168</v>
      </c>
      <c r="AM560" t="s">
        <v>169</v>
      </c>
      <c r="AN560" t="s">
        <v>1311</v>
      </c>
      <c r="AO560" t="s">
        <v>1312</v>
      </c>
      <c r="AP560" t="s">
        <v>1313</v>
      </c>
      <c r="AQ560" t="s">
        <v>1314</v>
      </c>
      <c r="AR560" cm="1">
        <f t="array" ref="AR560">_xlfn._xlws.FILTER(RPD_Revisi[Jmlh],RPD_Revisi[MAK]=Form_Cetak_POK[[#This Row],[MAK]],0)-Form_Cetak_POK[[#This Row],[Jmlh]]</f>
        <v>0</v>
      </c>
    </row>
    <row r="561" spans="1:44" hidden="1" x14ac:dyDescent="0.3">
      <c r="A561" t="s">
        <v>26</v>
      </c>
      <c r="B561" t="s">
        <v>28</v>
      </c>
      <c r="C561" t="s">
        <v>29</v>
      </c>
      <c r="D561" t="s">
        <v>461</v>
      </c>
      <c r="E561" t="s">
        <v>417</v>
      </c>
      <c r="F561" t="s">
        <v>418</v>
      </c>
      <c r="G561" t="s">
        <v>481</v>
      </c>
      <c r="H561" t="s">
        <v>421</v>
      </c>
      <c r="I561" t="s">
        <v>422</v>
      </c>
      <c r="J561" t="s">
        <v>43</v>
      </c>
      <c r="K561" t="s">
        <v>572</v>
      </c>
      <c r="L561">
        <v>8</v>
      </c>
      <c r="M561">
        <v>1500000</v>
      </c>
      <c r="N561">
        <v>12000000</v>
      </c>
      <c r="O561">
        <v>0</v>
      </c>
      <c r="P561">
        <v>12000000</v>
      </c>
      <c r="R561">
        <v>0</v>
      </c>
      <c r="S561">
        <v>1141657</v>
      </c>
      <c r="T561">
        <v>0</v>
      </c>
      <c r="U561">
        <v>1902762</v>
      </c>
      <c r="V561">
        <v>0</v>
      </c>
      <c r="W561">
        <v>0</v>
      </c>
      <c r="X561">
        <v>856243</v>
      </c>
      <c r="Y561">
        <v>0</v>
      </c>
      <c r="Z561">
        <v>570829</v>
      </c>
      <c r="AA561">
        <v>0</v>
      </c>
      <c r="AB561">
        <v>6854143</v>
      </c>
      <c r="AC561">
        <v>674366</v>
      </c>
      <c r="AD561" t="s">
        <v>5887</v>
      </c>
      <c r="AE561" t="s">
        <v>5888</v>
      </c>
      <c r="AF561" t="s">
        <v>5895</v>
      </c>
      <c r="AG561" t="s">
        <v>5896</v>
      </c>
      <c r="AH561" t="s">
        <v>6768</v>
      </c>
      <c r="AI561" t="s">
        <v>6075</v>
      </c>
      <c r="AJ561" t="s">
        <v>6500</v>
      </c>
      <c r="AK561" t="s">
        <v>98</v>
      </c>
      <c r="AL561" t="s">
        <v>168</v>
      </c>
      <c r="AM561" t="s">
        <v>169</v>
      </c>
      <c r="AN561" t="s">
        <v>1311</v>
      </c>
      <c r="AO561" t="s">
        <v>1312</v>
      </c>
      <c r="AP561" t="s">
        <v>1313</v>
      </c>
      <c r="AQ561" t="s">
        <v>1314</v>
      </c>
      <c r="AR561" cm="1">
        <f t="array" ref="AR561">_xlfn._xlws.FILTER(RPD_Revisi[Jmlh],RPD_Revisi[MAK]=Form_Cetak_POK[[#This Row],[MAK]],0)-Form_Cetak_POK[[#This Row],[Jmlh]]</f>
        <v>0</v>
      </c>
    </row>
    <row r="562" spans="1:44" hidden="1" x14ac:dyDescent="0.3">
      <c r="A562" t="s">
        <v>26</v>
      </c>
      <c r="B562" t="s">
        <v>28</v>
      </c>
      <c r="C562" t="s">
        <v>29</v>
      </c>
      <c r="D562" t="s">
        <v>461</v>
      </c>
      <c r="E562" t="s">
        <v>417</v>
      </c>
      <c r="F562" t="s">
        <v>418</v>
      </c>
      <c r="G562" t="s">
        <v>481</v>
      </c>
      <c r="H562" t="s">
        <v>421</v>
      </c>
      <c r="I562" t="s">
        <v>422</v>
      </c>
      <c r="J562" t="s">
        <v>43</v>
      </c>
      <c r="K562" t="s">
        <v>1274</v>
      </c>
      <c r="L562">
        <v>120</v>
      </c>
      <c r="M562">
        <v>280000</v>
      </c>
      <c r="N562">
        <v>33600000</v>
      </c>
      <c r="O562">
        <v>0</v>
      </c>
      <c r="P562">
        <v>33600000</v>
      </c>
      <c r="R562">
        <v>0</v>
      </c>
      <c r="S562">
        <v>4794960</v>
      </c>
      <c r="T562">
        <v>0</v>
      </c>
      <c r="U562">
        <v>7991599</v>
      </c>
      <c r="V562">
        <v>0</v>
      </c>
      <c r="W562">
        <v>0</v>
      </c>
      <c r="X562">
        <v>3596220</v>
      </c>
      <c r="Y562">
        <v>0</v>
      </c>
      <c r="Z562">
        <v>2397480</v>
      </c>
      <c r="AA562">
        <v>0</v>
      </c>
      <c r="AB562">
        <v>11987399</v>
      </c>
      <c r="AC562">
        <v>2832342</v>
      </c>
      <c r="AD562" t="s">
        <v>5887</v>
      </c>
      <c r="AE562" t="s">
        <v>5888</v>
      </c>
      <c r="AF562" t="s">
        <v>5901</v>
      </c>
      <c r="AG562" t="s">
        <v>5902</v>
      </c>
      <c r="AH562" t="s">
        <v>6769</v>
      </c>
      <c r="AI562" t="s">
        <v>6168</v>
      </c>
      <c r="AJ562" t="s">
        <v>6500</v>
      </c>
      <c r="AK562" t="s">
        <v>98</v>
      </c>
      <c r="AL562" t="s">
        <v>168</v>
      </c>
      <c r="AM562" t="s">
        <v>169</v>
      </c>
      <c r="AN562" t="s">
        <v>1311</v>
      </c>
      <c r="AO562" t="s">
        <v>1312</v>
      </c>
      <c r="AP562" t="s">
        <v>1313</v>
      </c>
      <c r="AQ562" t="s">
        <v>1314</v>
      </c>
      <c r="AR562" cm="1">
        <f t="array" ref="AR562">_xlfn._xlws.FILTER(RPD_Revisi[Jmlh],RPD_Revisi[MAK]=Form_Cetak_POK[[#This Row],[MAK]],0)-Form_Cetak_POK[[#This Row],[Jmlh]]</f>
        <v>0</v>
      </c>
    </row>
    <row r="563" spans="1:44" hidden="1" x14ac:dyDescent="0.3">
      <c r="A563" t="s">
        <v>26</v>
      </c>
      <c r="B563" t="s">
        <v>28</v>
      </c>
      <c r="C563" t="s">
        <v>29</v>
      </c>
      <c r="D563" t="s">
        <v>461</v>
      </c>
      <c r="E563" t="s">
        <v>417</v>
      </c>
      <c r="F563" t="s">
        <v>418</v>
      </c>
      <c r="G563" t="s">
        <v>481</v>
      </c>
      <c r="H563" t="s">
        <v>421</v>
      </c>
      <c r="I563" t="s">
        <v>422</v>
      </c>
      <c r="J563" t="s">
        <v>43</v>
      </c>
      <c r="K563" t="s">
        <v>1275</v>
      </c>
      <c r="L563">
        <v>90</v>
      </c>
      <c r="M563">
        <v>400000</v>
      </c>
      <c r="N563">
        <v>36000000</v>
      </c>
      <c r="O563">
        <v>0</v>
      </c>
      <c r="P563">
        <v>36000000</v>
      </c>
      <c r="R563">
        <v>0</v>
      </c>
      <c r="S563">
        <v>0</v>
      </c>
      <c r="T563">
        <v>0</v>
      </c>
      <c r="U563">
        <v>0</v>
      </c>
      <c r="V563">
        <v>0</v>
      </c>
      <c r="W563">
        <v>0</v>
      </c>
      <c r="X563">
        <v>0</v>
      </c>
      <c r="Y563">
        <v>0</v>
      </c>
      <c r="Z563">
        <v>0</v>
      </c>
      <c r="AA563">
        <v>36000000</v>
      </c>
      <c r="AB563">
        <v>0</v>
      </c>
      <c r="AC563">
        <v>0</v>
      </c>
      <c r="AD563" t="s">
        <v>5887</v>
      </c>
      <c r="AE563" t="s">
        <v>5888</v>
      </c>
      <c r="AF563" t="s">
        <v>5904</v>
      </c>
      <c r="AG563" t="s">
        <v>5905</v>
      </c>
      <c r="AH563" t="s">
        <v>6770</v>
      </c>
      <c r="AI563" t="s">
        <v>6565</v>
      </c>
      <c r="AJ563" t="s">
        <v>6500</v>
      </c>
      <c r="AK563" t="s">
        <v>98</v>
      </c>
      <c r="AL563" t="s">
        <v>168</v>
      </c>
      <c r="AM563" t="s">
        <v>169</v>
      </c>
      <c r="AN563" t="s">
        <v>1311</v>
      </c>
      <c r="AO563" t="s">
        <v>1312</v>
      </c>
      <c r="AP563" t="s">
        <v>1313</v>
      </c>
      <c r="AQ563" t="s">
        <v>1314</v>
      </c>
      <c r="AR563" cm="1">
        <f t="array" ref="AR563">_xlfn._xlws.FILTER(RPD_Revisi[Jmlh],RPD_Revisi[MAK]=Form_Cetak_POK[[#This Row],[MAK]],0)-Form_Cetak_POK[[#This Row],[Jmlh]]</f>
        <v>0</v>
      </c>
    </row>
    <row r="564" spans="1:44" hidden="1" x14ac:dyDescent="0.3">
      <c r="A564" t="s">
        <v>26</v>
      </c>
      <c r="B564" t="s">
        <v>28</v>
      </c>
      <c r="C564" t="s">
        <v>29</v>
      </c>
      <c r="D564" t="s">
        <v>461</v>
      </c>
      <c r="E564" t="s">
        <v>417</v>
      </c>
      <c r="F564" t="s">
        <v>418</v>
      </c>
      <c r="G564" t="s">
        <v>481</v>
      </c>
      <c r="H564" t="s">
        <v>421</v>
      </c>
      <c r="I564" t="s">
        <v>423</v>
      </c>
      <c r="J564" t="s">
        <v>43</v>
      </c>
      <c r="K564" t="s">
        <v>582</v>
      </c>
      <c r="L564">
        <v>100</v>
      </c>
      <c r="M564">
        <v>70000</v>
      </c>
      <c r="N564">
        <v>7000000</v>
      </c>
      <c r="O564">
        <v>0</v>
      </c>
      <c r="P564">
        <v>7000000</v>
      </c>
      <c r="R564">
        <v>0</v>
      </c>
      <c r="S564">
        <v>998950</v>
      </c>
      <c r="T564">
        <v>0</v>
      </c>
      <c r="U564">
        <v>1664917</v>
      </c>
      <c r="V564">
        <v>0</v>
      </c>
      <c r="W564">
        <v>0</v>
      </c>
      <c r="X564">
        <v>749212</v>
      </c>
      <c r="Y564">
        <v>0</v>
      </c>
      <c r="Z564">
        <v>499475</v>
      </c>
      <c r="AA564">
        <v>0</v>
      </c>
      <c r="AB564">
        <v>2497375</v>
      </c>
      <c r="AC564">
        <v>590071</v>
      </c>
      <c r="AD564" t="s">
        <v>5929</v>
      </c>
      <c r="AE564" t="s">
        <v>5930</v>
      </c>
      <c r="AF564" t="s">
        <v>5931</v>
      </c>
      <c r="AG564" t="s">
        <v>5932</v>
      </c>
      <c r="AH564" t="s">
        <v>6771</v>
      </c>
      <c r="AI564" t="s">
        <v>6061</v>
      </c>
      <c r="AJ564" t="s">
        <v>6503</v>
      </c>
      <c r="AK564" t="s">
        <v>98</v>
      </c>
      <c r="AL564" t="s">
        <v>168</v>
      </c>
      <c r="AM564" t="s">
        <v>169</v>
      </c>
      <c r="AN564" t="s">
        <v>1311</v>
      </c>
      <c r="AO564" t="s">
        <v>1312</v>
      </c>
      <c r="AP564" t="s">
        <v>1313</v>
      </c>
      <c r="AQ564" t="s">
        <v>1314</v>
      </c>
      <c r="AR564" cm="1">
        <f t="array" ref="AR564">_xlfn._xlws.FILTER(RPD_Revisi[Jmlh],RPD_Revisi[MAK]=Form_Cetak_POK[[#This Row],[MAK]],0)-Form_Cetak_POK[[#This Row],[Jmlh]]</f>
        <v>0</v>
      </c>
    </row>
    <row r="565" spans="1:44" hidden="1" x14ac:dyDescent="0.3">
      <c r="A565" t="s">
        <v>26</v>
      </c>
      <c r="B565" t="s">
        <v>28</v>
      </c>
      <c r="C565" t="s">
        <v>29</v>
      </c>
      <c r="D565" t="s">
        <v>461</v>
      </c>
      <c r="E565" t="s">
        <v>417</v>
      </c>
      <c r="F565" t="s">
        <v>418</v>
      </c>
      <c r="G565" t="s">
        <v>481</v>
      </c>
      <c r="H565" t="s">
        <v>421</v>
      </c>
      <c r="I565" t="s">
        <v>423</v>
      </c>
      <c r="J565" t="s">
        <v>43</v>
      </c>
      <c r="K565" t="s">
        <v>583</v>
      </c>
      <c r="L565">
        <v>8</v>
      </c>
      <c r="M565">
        <v>1500000</v>
      </c>
      <c r="N565">
        <v>12000000</v>
      </c>
      <c r="O565">
        <v>0</v>
      </c>
      <c r="P565">
        <v>12000000</v>
      </c>
      <c r="R565">
        <v>0</v>
      </c>
      <c r="S565">
        <v>1712486</v>
      </c>
      <c r="T565">
        <v>0</v>
      </c>
      <c r="U565">
        <v>2854143</v>
      </c>
      <c r="V565">
        <v>0</v>
      </c>
      <c r="W565">
        <v>0</v>
      </c>
      <c r="X565">
        <v>1284364</v>
      </c>
      <c r="Y565">
        <v>0</v>
      </c>
      <c r="Z565">
        <v>856243</v>
      </c>
      <c r="AA565">
        <v>0</v>
      </c>
      <c r="AB565">
        <v>4281214</v>
      </c>
      <c r="AC565">
        <v>1011550</v>
      </c>
      <c r="AD565" t="s">
        <v>5929</v>
      </c>
      <c r="AE565" t="s">
        <v>5930</v>
      </c>
      <c r="AF565" t="s">
        <v>5934</v>
      </c>
      <c r="AG565" t="s">
        <v>5935</v>
      </c>
      <c r="AH565" t="s">
        <v>6772</v>
      </c>
      <c r="AI565" t="s">
        <v>6064</v>
      </c>
      <c r="AJ565" t="s">
        <v>6503</v>
      </c>
      <c r="AK565" t="s">
        <v>98</v>
      </c>
      <c r="AL565" t="s">
        <v>168</v>
      </c>
      <c r="AM565" t="s">
        <v>169</v>
      </c>
      <c r="AN565" t="s">
        <v>1311</v>
      </c>
      <c r="AO565" t="s">
        <v>1312</v>
      </c>
      <c r="AP565" t="s">
        <v>1313</v>
      </c>
      <c r="AQ565" t="s">
        <v>1314</v>
      </c>
      <c r="AR565" cm="1">
        <f t="array" ref="AR565">_xlfn._xlws.FILTER(RPD_Revisi[Jmlh],RPD_Revisi[MAK]=Form_Cetak_POK[[#This Row],[MAK]],0)-Form_Cetak_POK[[#This Row],[Jmlh]]</f>
        <v>0</v>
      </c>
    </row>
    <row r="566" spans="1:44" hidden="1" x14ac:dyDescent="0.3">
      <c r="A566" t="s">
        <v>26</v>
      </c>
      <c r="B566" t="s">
        <v>28</v>
      </c>
      <c r="C566" t="s">
        <v>29</v>
      </c>
      <c r="D566" t="s">
        <v>461</v>
      </c>
      <c r="E566" t="s">
        <v>417</v>
      </c>
      <c r="F566" t="s">
        <v>418</v>
      </c>
      <c r="G566" t="s">
        <v>481</v>
      </c>
      <c r="H566" t="s">
        <v>421</v>
      </c>
      <c r="I566" t="s">
        <v>423</v>
      </c>
      <c r="J566" t="s">
        <v>43</v>
      </c>
      <c r="K566" t="s">
        <v>572</v>
      </c>
      <c r="L566">
        <v>8</v>
      </c>
      <c r="M566">
        <v>1500000</v>
      </c>
      <c r="N566">
        <v>12000000</v>
      </c>
      <c r="O566">
        <v>0</v>
      </c>
      <c r="P566">
        <v>12000000</v>
      </c>
      <c r="R566">
        <v>0</v>
      </c>
      <c r="S566">
        <v>1141657</v>
      </c>
      <c r="T566">
        <v>0</v>
      </c>
      <c r="U566">
        <v>1902762</v>
      </c>
      <c r="V566">
        <v>0</v>
      </c>
      <c r="W566">
        <v>0</v>
      </c>
      <c r="X566">
        <v>856243</v>
      </c>
      <c r="Y566">
        <v>0</v>
      </c>
      <c r="Z566">
        <v>570829</v>
      </c>
      <c r="AA566">
        <v>4000000</v>
      </c>
      <c r="AB566">
        <v>2854143</v>
      </c>
      <c r="AC566">
        <v>674366</v>
      </c>
      <c r="AD566" t="s">
        <v>5929</v>
      </c>
      <c r="AE566" t="s">
        <v>5930</v>
      </c>
      <c r="AF566" t="s">
        <v>5937</v>
      </c>
      <c r="AG566" t="s">
        <v>5938</v>
      </c>
      <c r="AH566" t="s">
        <v>6773</v>
      </c>
      <c r="AI566" t="s">
        <v>6075</v>
      </c>
      <c r="AJ566" t="s">
        <v>6503</v>
      </c>
      <c r="AK566" t="s">
        <v>98</v>
      </c>
      <c r="AL566" t="s">
        <v>168</v>
      </c>
      <c r="AM566" t="s">
        <v>169</v>
      </c>
      <c r="AN566" t="s">
        <v>1311</v>
      </c>
      <c r="AO566" t="s">
        <v>1312</v>
      </c>
      <c r="AP566" t="s">
        <v>1313</v>
      </c>
      <c r="AQ566" t="s">
        <v>1314</v>
      </c>
      <c r="AR566" cm="1">
        <f t="array" ref="AR566">_xlfn._xlws.FILTER(RPD_Revisi[Jmlh],RPD_Revisi[MAK]=Form_Cetak_POK[[#This Row],[MAK]],0)-Form_Cetak_POK[[#This Row],[Jmlh]]</f>
        <v>0</v>
      </c>
    </row>
    <row r="567" spans="1:44" hidden="1" x14ac:dyDescent="0.3">
      <c r="A567" t="s">
        <v>26</v>
      </c>
      <c r="B567" t="s">
        <v>28</v>
      </c>
      <c r="C567" t="s">
        <v>29</v>
      </c>
      <c r="D567" t="s">
        <v>461</v>
      </c>
      <c r="E567" t="s">
        <v>417</v>
      </c>
      <c r="F567" t="s">
        <v>418</v>
      </c>
      <c r="G567" t="s">
        <v>481</v>
      </c>
      <c r="H567" t="s">
        <v>421</v>
      </c>
      <c r="I567" t="s">
        <v>423</v>
      </c>
      <c r="J567" t="s">
        <v>43</v>
      </c>
      <c r="K567" t="s">
        <v>1129</v>
      </c>
      <c r="L567">
        <v>30</v>
      </c>
      <c r="M567">
        <v>350000</v>
      </c>
      <c r="N567">
        <v>10500000</v>
      </c>
      <c r="O567">
        <v>0</v>
      </c>
      <c r="P567">
        <v>10500000</v>
      </c>
      <c r="R567">
        <v>0</v>
      </c>
      <c r="S567">
        <v>0</v>
      </c>
      <c r="T567">
        <v>0</v>
      </c>
      <c r="U567">
        <v>0</v>
      </c>
      <c r="V567">
        <v>0</v>
      </c>
      <c r="W567">
        <v>0</v>
      </c>
      <c r="X567">
        <v>0</v>
      </c>
      <c r="Y567">
        <v>0</v>
      </c>
      <c r="Z567">
        <v>0</v>
      </c>
      <c r="AA567">
        <v>0</v>
      </c>
      <c r="AB567">
        <v>10500000</v>
      </c>
      <c r="AC567">
        <v>0</v>
      </c>
      <c r="AD567" t="s">
        <v>5929</v>
      </c>
      <c r="AE567" t="s">
        <v>5930</v>
      </c>
      <c r="AF567" t="s">
        <v>5943</v>
      </c>
      <c r="AG567" t="s">
        <v>5944</v>
      </c>
      <c r="AH567" t="s">
        <v>6774</v>
      </c>
      <c r="AI567" t="s">
        <v>6168</v>
      </c>
      <c r="AJ567" t="s">
        <v>6503</v>
      </c>
      <c r="AK567" t="s">
        <v>98</v>
      </c>
      <c r="AL567" t="s">
        <v>168</v>
      </c>
      <c r="AM567" t="s">
        <v>169</v>
      </c>
      <c r="AN567" t="s">
        <v>1311</v>
      </c>
      <c r="AO567" t="s">
        <v>1312</v>
      </c>
      <c r="AP567" t="s">
        <v>1313</v>
      </c>
      <c r="AQ567" t="s">
        <v>1314</v>
      </c>
      <c r="AR567" cm="1">
        <f t="array" ref="AR567">_xlfn._xlws.FILTER(RPD_Revisi[Jmlh],RPD_Revisi[MAK]=Form_Cetak_POK[[#This Row],[MAK]],0)-Form_Cetak_POK[[#This Row],[Jmlh]]</f>
        <v>0</v>
      </c>
    </row>
    <row r="568" spans="1:44" hidden="1" x14ac:dyDescent="0.3">
      <c r="A568" t="s">
        <v>26</v>
      </c>
      <c r="B568" t="s">
        <v>28</v>
      </c>
      <c r="C568" t="s">
        <v>29</v>
      </c>
      <c r="D568" t="s">
        <v>461</v>
      </c>
      <c r="E568" t="s">
        <v>417</v>
      </c>
      <c r="F568" t="s">
        <v>418</v>
      </c>
      <c r="G568" t="s">
        <v>481</v>
      </c>
      <c r="H568" t="s">
        <v>421</v>
      </c>
      <c r="I568" t="s">
        <v>423</v>
      </c>
      <c r="J568" t="s">
        <v>43</v>
      </c>
      <c r="K568" t="s">
        <v>765</v>
      </c>
      <c r="L568">
        <v>54</v>
      </c>
      <c r="M568">
        <v>280000</v>
      </c>
      <c r="N568">
        <v>15120000</v>
      </c>
      <c r="O568">
        <v>0</v>
      </c>
      <c r="P568">
        <v>15120000</v>
      </c>
      <c r="R568">
        <v>0</v>
      </c>
      <c r="S568">
        <v>0</v>
      </c>
      <c r="T568">
        <v>0</v>
      </c>
      <c r="U568">
        <v>0</v>
      </c>
      <c r="V568">
        <v>0</v>
      </c>
      <c r="W568">
        <v>0</v>
      </c>
      <c r="X568">
        <v>0</v>
      </c>
      <c r="Y568">
        <v>0</v>
      </c>
      <c r="Z568">
        <v>0</v>
      </c>
      <c r="AA568">
        <v>15120000</v>
      </c>
      <c r="AB568">
        <v>0</v>
      </c>
      <c r="AC568">
        <v>0</v>
      </c>
      <c r="AD568" t="s">
        <v>5929</v>
      </c>
      <c r="AE568" t="s">
        <v>5930</v>
      </c>
      <c r="AF568" t="s">
        <v>5946</v>
      </c>
      <c r="AG568" t="s">
        <v>5947</v>
      </c>
      <c r="AH568" t="s">
        <v>6775</v>
      </c>
      <c r="AI568" t="s">
        <v>6565</v>
      </c>
      <c r="AJ568" t="s">
        <v>6503</v>
      </c>
      <c r="AK568" t="s">
        <v>98</v>
      </c>
      <c r="AL568" t="s">
        <v>168</v>
      </c>
      <c r="AM568" t="s">
        <v>169</v>
      </c>
      <c r="AN568" t="s">
        <v>1311</v>
      </c>
      <c r="AO568" t="s">
        <v>1312</v>
      </c>
      <c r="AP568" t="s">
        <v>1313</v>
      </c>
      <c r="AQ568" t="s">
        <v>1314</v>
      </c>
      <c r="AR568" cm="1">
        <f t="array" ref="AR568">_xlfn._xlws.FILTER(RPD_Revisi[Jmlh],RPD_Revisi[MAK]=Form_Cetak_POK[[#This Row],[MAK]],0)-Form_Cetak_POK[[#This Row],[Jmlh]]</f>
        <v>0</v>
      </c>
    </row>
    <row r="569" spans="1:44" hidden="1" x14ac:dyDescent="0.3">
      <c r="A569" t="s">
        <v>26</v>
      </c>
      <c r="B569" t="s">
        <v>28</v>
      </c>
      <c r="C569" t="s">
        <v>29</v>
      </c>
      <c r="D569" t="s">
        <v>461</v>
      </c>
      <c r="E569" t="s">
        <v>417</v>
      </c>
      <c r="F569" t="s">
        <v>418</v>
      </c>
      <c r="G569" t="s">
        <v>481</v>
      </c>
      <c r="H569" t="s">
        <v>421</v>
      </c>
      <c r="I569" t="s">
        <v>424</v>
      </c>
      <c r="J569" t="s">
        <v>43</v>
      </c>
      <c r="K569" t="s">
        <v>735</v>
      </c>
      <c r="L569">
        <v>6</v>
      </c>
      <c r="M569">
        <v>1500000</v>
      </c>
      <c r="N569">
        <v>9000000</v>
      </c>
      <c r="O569">
        <v>0</v>
      </c>
      <c r="P569">
        <v>9000000</v>
      </c>
      <c r="R569">
        <v>0</v>
      </c>
      <c r="S569">
        <v>1284364</v>
      </c>
      <c r="T569">
        <v>0</v>
      </c>
      <c r="U569">
        <v>2140607</v>
      </c>
      <c r="V569">
        <v>0</v>
      </c>
      <c r="W569">
        <v>0</v>
      </c>
      <c r="X569">
        <v>963273</v>
      </c>
      <c r="Y569">
        <v>0</v>
      </c>
      <c r="Z569">
        <v>642182</v>
      </c>
      <c r="AA569">
        <v>0</v>
      </c>
      <c r="AB569">
        <v>3210910</v>
      </c>
      <c r="AC569">
        <v>758664</v>
      </c>
      <c r="AD569" t="s">
        <v>5977</v>
      </c>
      <c r="AE569" t="s">
        <v>5978</v>
      </c>
      <c r="AF569" t="s">
        <v>5979</v>
      </c>
      <c r="AG569" t="s">
        <v>5980</v>
      </c>
      <c r="AH569" t="s">
        <v>6776</v>
      </c>
      <c r="AI569" t="s">
        <v>6061</v>
      </c>
      <c r="AJ569" t="s">
        <v>6506</v>
      </c>
      <c r="AK569" t="s">
        <v>98</v>
      </c>
      <c r="AL569" t="s">
        <v>168</v>
      </c>
      <c r="AM569" t="s">
        <v>169</v>
      </c>
      <c r="AN569" t="s">
        <v>1311</v>
      </c>
      <c r="AO569" t="s">
        <v>1312</v>
      </c>
      <c r="AP569" t="s">
        <v>1313</v>
      </c>
      <c r="AQ569" t="s">
        <v>1314</v>
      </c>
      <c r="AR569" cm="1">
        <f t="array" ref="AR569">_xlfn._xlws.FILTER(RPD_Revisi[Jmlh],RPD_Revisi[MAK]=Form_Cetak_POK[[#This Row],[MAK]],0)-Form_Cetak_POK[[#This Row],[Jmlh]]</f>
        <v>0</v>
      </c>
    </row>
    <row r="570" spans="1:44" hidden="1" x14ac:dyDescent="0.3">
      <c r="A570" t="s">
        <v>26</v>
      </c>
      <c r="B570" t="s">
        <v>28</v>
      </c>
      <c r="C570" t="s">
        <v>29</v>
      </c>
      <c r="D570" t="s">
        <v>461</v>
      </c>
      <c r="E570" t="s">
        <v>417</v>
      </c>
      <c r="F570" t="s">
        <v>418</v>
      </c>
      <c r="G570" t="s">
        <v>481</v>
      </c>
      <c r="H570" t="s">
        <v>421</v>
      </c>
      <c r="I570" t="s">
        <v>424</v>
      </c>
      <c r="J570" t="s">
        <v>43</v>
      </c>
      <c r="K570" t="s">
        <v>507</v>
      </c>
      <c r="L570">
        <v>6</v>
      </c>
      <c r="M570">
        <v>1500000</v>
      </c>
      <c r="N570">
        <v>9000000</v>
      </c>
      <c r="O570">
        <v>0</v>
      </c>
      <c r="P570">
        <v>9000000</v>
      </c>
      <c r="R570">
        <v>0</v>
      </c>
      <c r="S570">
        <v>856243</v>
      </c>
      <c r="T570">
        <v>0</v>
      </c>
      <c r="U570">
        <v>1427071</v>
      </c>
      <c r="V570">
        <v>0</v>
      </c>
      <c r="W570">
        <v>0</v>
      </c>
      <c r="X570">
        <v>642182</v>
      </c>
      <c r="Y570">
        <v>0</v>
      </c>
      <c r="Z570">
        <v>428121</v>
      </c>
      <c r="AA570">
        <v>3000000</v>
      </c>
      <c r="AB570">
        <v>2140607</v>
      </c>
      <c r="AC570">
        <v>505776</v>
      </c>
      <c r="AD570" t="s">
        <v>5977</v>
      </c>
      <c r="AE570" t="s">
        <v>5978</v>
      </c>
      <c r="AF570" t="s">
        <v>5982</v>
      </c>
      <c r="AG570" t="s">
        <v>5983</v>
      </c>
      <c r="AH570" t="s">
        <v>6777</v>
      </c>
      <c r="AI570" t="s">
        <v>6064</v>
      </c>
      <c r="AJ570" t="s">
        <v>6506</v>
      </c>
      <c r="AK570" t="s">
        <v>98</v>
      </c>
      <c r="AL570" t="s">
        <v>168</v>
      </c>
      <c r="AM570" t="s">
        <v>169</v>
      </c>
      <c r="AN570" t="s">
        <v>1311</v>
      </c>
      <c r="AO570" t="s">
        <v>1312</v>
      </c>
      <c r="AP570" t="s">
        <v>1313</v>
      </c>
      <c r="AQ570" t="s">
        <v>1314</v>
      </c>
      <c r="AR570" cm="1">
        <f t="array" ref="AR570">_xlfn._xlws.FILTER(RPD_Revisi[Jmlh],RPD_Revisi[MAK]=Form_Cetak_POK[[#This Row],[MAK]],0)-Form_Cetak_POK[[#This Row],[Jmlh]]</f>
        <v>0</v>
      </c>
    </row>
    <row r="571" spans="1:44" hidden="1" x14ac:dyDescent="0.3">
      <c r="A571" t="s">
        <v>26</v>
      </c>
      <c r="B571" t="s">
        <v>28</v>
      </c>
      <c r="C571" t="s">
        <v>29</v>
      </c>
      <c r="D571" t="s">
        <v>461</v>
      </c>
      <c r="E571" t="s">
        <v>417</v>
      </c>
      <c r="F571" t="s">
        <v>418</v>
      </c>
      <c r="G571" t="s">
        <v>481</v>
      </c>
      <c r="H571" t="s">
        <v>425</v>
      </c>
      <c r="I571" t="s">
        <v>426</v>
      </c>
      <c r="J571" t="s">
        <v>43</v>
      </c>
      <c r="K571" t="s">
        <v>582</v>
      </c>
      <c r="L571">
        <v>100</v>
      </c>
      <c r="M571">
        <v>70000</v>
      </c>
      <c r="N571">
        <v>7000000</v>
      </c>
      <c r="O571">
        <v>0</v>
      </c>
      <c r="P571">
        <v>7000000</v>
      </c>
      <c r="R571">
        <v>0</v>
      </c>
      <c r="S571">
        <v>698695</v>
      </c>
      <c r="T571">
        <v>698695</v>
      </c>
      <c r="U571">
        <v>698695</v>
      </c>
      <c r="V571">
        <v>698695</v>
      </c>
      <c r="W571">
        <v>698695</v>
      </c>
      <c r="X571">
        <v>698695</v>
      </c>
      <c r="Y571">
        <v>698695</v>
      </c>
      <c r="Z571">
        <v>698695</v>
      </c>
      <c r="AA571">
        <v>698695</v>
      </c>
      <c r="AB571">
        <v>711745</v>
      </c>
      <c r="AC571">
        <v>0</v>
      </c>
      <c r="AD571" t="s">
        <v>5996</v>
      </c>
      <c r="AE571" t="s">
        <v>5997</v>
      </c>
      <c r="AF571" t="s">
        <v>5998</v>
      </c>
      <c r="AG571" t="s">
        <v>5999</v>
      </c>
      <c r="AH571" t="s">
        <v>6778</v>
      </c>
      <c r="AI571" t="s">
        <v>6061</v>
      </c>
      <c r="AJ571" t="s">
        <v>6508</v>
      </c>
      <c r="AK571" t="s">
        <v>98</v>
      </c>
      <c r="AL571" t="s">
        <v>168</v>
      </c>
      <c r="AM571" t="s">
        <v>169</v>
      </c>
      <c r="AN571" t="s">
        <v>1311</v>
      </c>
      <c r="AO571" t="s">
        <v>1312</v>
      </c>
      <c r="AP571" t="s">
        <v>1313</v>
      </c>
      <c r="AQ571" t="s">
        <v>1314</v>
      </c>
      <c r="AR571" cm="1">
        <f t="array" ref="AR571">_xlfn._xlws.FILTER(RPD_Revisi[Jmlh],RPD_Revisi[MAK]=Form_Cetak_POK[[#This Row],[MAK]],0)-Form_Cetak_POK[[#This Row],[Jmlh]]</f>
        <v>0</v>
      </c>
    </row>
    <row r="572" spans="1:44" hidden="1" x14ac:dyDescent="0.3">
      <c r="A572" t="s">
        <v>26</v>
      </c>
      <c r="B572" t="s">
        <v>28</v>
      </c>
      <c r="C572" t="s">
        <v>29</v>
      </c>
      <c r="D572" t="s">
        <v>461</v>
      </c>
      <c r="E572" t="s">
        <v>417</v>
      </c>
      <c r="F572" t="s">
        <v>418</v>
      </c>
      <c r="G572" t="s">
        <v>481</v>
      </c>
      <c r="H572" t="s">
        <v>425</v>
      </c>
      <c r="I572" t="s">
        <v>426</v>
      </c>
      <c r="J572" t="s">
        <v>43</v>
      </c>
      <c r="K572" t="s">
        <v>583</v>
      </c>
      <c r="L572">
        <v>8</v>
      </c>
      <c r="M572">
        <v>1500000</v>
      </c>
      <c r="N572">
        <v>12000000</v>
      </c>
      <c r="O572">
        <v>0</v>
      </c>
      <c r="P572">
        <v>12000000</v>
      </c>
      <c r="R572">
        <v>0</v>
      </c>
      <c r="S572">
        <v>1197762</v>
      </c>
      <c r="T572">
        <v>1197762</v>
      </c>
      <c r="U572">
        <v>1197762</v>
      </c>
      <c r="V572">
        <v>1197762</v>
      </c>
      <c r="W572">
        <v>1197762</v>
      </c>
      <c r="X572">
        <v>1197762</v>
      </c>
      <c r="Y572">
        <v>1197762</v>
      </c>
      <c r="Z572">
        <v>1197762</v>
      </c>
      <c r="AA572">
        <v>1197762</v>
      </c>
      <c r="AB572">
        <v>1220142</v>
      </c>
      <c r="AC572">
        <v>0</v>
      </c>
      <c r="AD572" t="s">
        <v>5996</v>
      </c>
      <c r="AE572" t="s">
        <v>5997</v>
      </c>
      <c r="AF572" t="s">
        <v>6001</v>
      </c>
      <c r="AG572" t="s">
        <v>6002</v>
      </c>
      <c r="AH572" t="s">
        <v>6779</v>
      </c>
      <c r="AI572" t="s">
        <v>6064</v>
      </c>
      <c r="AJ572" t="s">
        <v>6508</v>
      </c>
      <c r="AK572" t="s">
        <v>98</v>
      </c>
      <c r="AL572" t="s">
        <v>168</v>
      </c>
      <c r="AM572" t="s">
        <v>169</v>
      </c>
      <c r="AN572" t="s">
        <v>1311</v>
      </c>
      <c r="AO572" t="s">
        <v>1312</v>
      </c>
      <c r="AP572" t="s">
        <v>1313</v>
      </c>
      <c r="AQ572" t="s">
        <v>1314</v>
      </c>
      <c r="AR572" cm="1">
        <f t="array" ref="AR572">_xlfn._xlws.FILTER(RPD_Revisi[Jmlh],RPD_Revisi[MAK]=Form_Cetak_POK[[#This Row],[MAK]],0)-Form_Cetak_POK[[#This Row],[Jmlh]]</f>
        <v>0</v>
      </c>
    </row>
    <row r="573" spans="1:44" hidden="1" x14ac:dyDescent="0.3">
      <c r="A573" t="s">
        <v>26</v>
      </c>
      <c r="B573" t="s">
        <v>28</v>
      </c>
      <c r="C573" t="s">
        <v>29</v>
      </c>
      <c r="D573" t="s">
        <v>461</v>
      </c>
      <c r="E573" t="s">
        <v>417</v>
      </c>
      <c r="F573" t="s">
        <v>418</v>
      </c>
      <c r="G573" t="s">
        <v>481</v>
      </c>
      <c r="H573" t="s">
        <v>425</v>
      </c>
      <c r="I573" t="s">
        <v>426</v>
      </c>
      <c r="J573" t="s">
        <v>43</v>
      </c>
      <c r="K573" t="s">
        <v>572</v>
      </c>
      <c r="L573">
        <v>8</v>
      </c>
      <c r="M573">
        <v>1500000</v>
      </c>
      <c r="N573">
        <v>12000000</v>
      </c>
      <c r="O573">
        <v>0</v>
      </c>
      <c r="P573">
        <v>12000000</v>
      </c>
      <c r="R573">
        <v>0</v>
      </c>
      <c r="S573">
        <v>798508</v>
      </c>
      <c r="T573">
        <v>798508</v>
      </c>
      <c r="U573">
        <v>798508</v>
      </c>
      <c r="V573">
        <v>798508</v>
      </c>
      <c r="W573">
        <v>798508</v>
      </c>
      <c r="X573">
        <v>798508</v>
      </c>
      <c r="Y573">
        <v>798508</v>
      </c>
      <c r="Z573">
        <v>798508</v>
      </c>
      <c r="AA573">
        <v>798508</v>
      </c>
      <c r="AB573">
        <v>813428</v>
      </c>
      <c r="AC573">
        <v>4000000</v>
      </c>
      <c r="AD573" t="s">
        <v>5996</v>
      </c>
      <c r="AE573" t="s">
        <v>5997</v>
      </c>
      <c r="AF573" t="s">
        <v>6004</v>
      </c>
      <c r="AG573" t="s">
        <v>6005</v>
      </c>
      <c r="AH573" t="s">
        <v>6780</v>
      </c>
      <c r="AI573" t="s">
        <v>6075</v>
      </c>
      <c r="AJ573" t="s">
        <v>6508</v>
      </c>
      <c r="AK573" t="s">
        <v>98</v>
      </c>
      <c r="AL573" t="s">
        <v>168</v>
      </c>
      <c r="AM573" t="s">
        <v>169</v>
      </c>
      <c r="AN573" t="s">
        <v>1311</v>
      </c>
      <c r="AO573" t="s">
        <v>1312</v>
      </c>
      <c r="AP573" t="s">
        <v>1313</v>
      </c>
      <c r="AQ573" t="s">
        <v>1314</v>
      </c>
      <c r="AR573" cm="1">
        <f t="array" ref="AR573">_xlfn._xlws.FILTER(RPD_Revisi[Jmlh],RPD_Revisi[MAK]=Form_Cetak_POK[[#This Row],[MAK]],0)-Form_Cetak_POK[[#This Row],[Jmlh]]</f>
        <v>0</v>
      </c>
    </row>
    <row r="574" spans="1:44" hidden="1" x14ac:dyDescent="0.3">
      <c r="A574" t="s">
        <v>26</v>
      </c>
      <c r="B574" t="s">
        <v>28</v>
      </c>
      <c r="C574" t="s">
        <v>29</v>
      </c>
      <c r="D574" t="s">
        <v>460</v>
      </c>
      <c r="E574" t="s">
        <v>33</v>
      </c>
      <c r="F574" t="s">
        <v>35</v>
      </c>
      <c r="G574" t="s">
        <v>463</v>
      </c>
      <c r="H574" t="s">
        <v>39</v>
      </c>
      <c r="I574" t="s">
        <v>41</v>
      </c>
      <c r="J574" t="s">
        <v>43</v>
      </c>
      <c r="K574" t="s">
        <v>486</v>
      </c>
      <c r="L574">
        <v>80</v>
      </c>
      <c r="M574">
        <v>69000</v>
      </c>
      <c r="N574">
        <v>5520000</v>
      </c>
      <c r="O574">
        <v>0</v>
      </c>
      <c r="P574">
        <v>5520000</v>
      </c>
      <c r="R574">
        <v>460000</v>
      </c>
      <c r="S574">
        <v>460000</v>
      </c>
      <c r="T574">
        <v>460000</v>
      </c>
      <c r="U574">
        <v>460000</v>
      </c>
      <c r="V574">
        <v>460000</v>
      </c>
      <c r="W574">
        <v>460000</v>
      </c>
      <c r="X574">
        <v>460000</v>
      </c>
      <c r="Y574">
        <v>460000</v>
      </c>
      <c r="Z574">
        <v>460000</v>
      </c>
      <c r="AA574">
        <v>460000</v>
      </c>
      <c r="AB574">
        <v>460000</v>
      </c>
      <c r="AC574">
        <v>460000</v>
      </c>
      <c r="AD574" t="s">
        <v>1307</v>
      </c>
      <c r="AE574" t="s">
        <v>1308</v>
      </c>
      <c r="AF574" t="s">
        <v>1316</v>
      </c>
      <c r="AG574" t="s">
        <v>1317</v>
      </c>
      <c r="AH574" t="s">
        <v>6781</v>
      </c>
      <c r="AI574" t="s">
        <v>6064</v>
      </c>
      <c r="AJ574" t="s">
        <v>6338</v>
      </c>
      <c r="AK574" t="s">
        <v>44</v>
      </c>
      <c r="AN574" t="s">
        <v>1311</v>
      </c>
      <c r="AO574" t="s">
        <v>1312</v>
      </c>
      <c r="AP574" t="s">
        <v>1313</v>
      </c>
      <c r="AQ574" t="s">
        <v>1314</v>
      </c>
      <c r="AR574" cm="1">
        <f t="array" ref="AR574">_xlfn._xlws.FILTER(RPD_Revisi[Jmlh],RPD_Revisi[MAK]=Form_Cetak_POK[[#This Row],[MAK]],0)-Form_Cetak_POK[[#This Row],[Jmlh]]</f>
        <v>0</v>
      </c>
    </row>
    <row r="575" spans="1:44" hidden="1" x14ac:dyDescent="0.3">
      <c r="A575" t="s">
        <v>26</v>
      </c>
      <c r="B575" t="s">
        <v>28</v>
      </c>
      <c r="C575" t="s">
        <v>29</v>
      </c>
      <c r="D575" t="s">
        <v>460</v>
      </c>
      <c r="E575" t="s">
        <v>33</v>
      </c>
      <c r="F575" t="s">
        <v>35</v>
      </c>
      <c r="G575" t="s">
        <v>463</v>
      </c>
      <c r="H575" t="s">
        <v>39</v>
      </c>
      <c r="I575" t="s">
        <v>41</v>
      </c>
      <c r="J575" t="s">
        <v>43</v>
      </c>
      <c r="K575" t="s">
        <v>489</v>
      </c>
      <c r="L575">
        <v>40</v>
      </c>
      <c r="M575">
        <v>75000</v>
      </c>
      <c r="N575">
        <v>3000000</v>
      </c>
      <c r="O575">
        <v>0</v>
      </c>
      <c r="P575">
        <v>3000000</v>
      </c>
      <c r="R575">
        <v>250000</v>
      </c>
      <c r="S575">
        <v>250000</v>
      </c>
      <c r="T575">
        <v>250000</v>
      </c>
      <c r="U575">
        <v>250000</v>
      </c>
      <c r="V575">
        <v>250000</v>
      </c>
      <c r="W575">
        <v>250000</v>
      </c>
      <c r="X575">
        <v>250000</v>
      </c>
      <c r="Y575">
        <v>250000</v>
      </c>
      <c r="Z575">
        <v>250000</v>
      </c>
      <c r="AA575">
        <v>250000</v>
      </c>
      <c r="AB575">
        <v>250000</v>
      </c>
      <c r="AC575">
        <v>250000</v>
      </c>
      <c r="AD575" t="s">
        <v>1307</v>
      </c>
      <c r="AE575" t="s">
        <v>1308</v>
      </c>
      <c r="AF575" t="s">
        <v>1325</v>
      </c>
      <c r="AG575" t="s">
        <v>1326</v>
      </c>
      <c r="AH575" t="s">
        <v>6782</v>
      </c>
      <c r="AI575" t="s">
        <v>6168</v>
      </c>
      <c r="AJ575" t="s">
        <v>6338</v>
      </c>
      <c r="AK575" t="s">
        <v>44</v>
      </c>
      <c r="AN575" t="s">
        <v>1311</v>
      </c>
      <c r="AO575" t="s">
        <v>1312</v>
      </c>
      <c r="AP575" t="s">
        <v>1313</v>
      </c>
      <c r="AQ575" t="s">
        <v>1314</v>
      </c>
      <c r="AR575" cm="1">
        <f t="array" ref="AR575">_xlfn._xlws.FILTER(RPD_Revisi[Jmlh],RPD_Revisi[MAK]=Form_Cetak_POK[[#This Row],[MAK]],0)-Form_Cetak_POK[[#This Row],[Jmlh]]</f>
        <v>0</v>
      </c>
    </row>
    <row r="576" spans="1:44" hidden="1" x14ac:dyDescent="0.3">
      <c r="A576" t="s">
        <v>26</v>
      </c>
      <c r="B576" t="s">
        <v>28</v>
      </c>
      <c r="C576" t="s">
        <v>29</v>
      </c>
      <c r="D576" t="s">
        <v>460</v>
      </c>
      <c r="E576" t="s">
        <v>33</v>
      </c>
      <c r="F576" t="s">
        <v>35</v>
      </c>
      <c r="G576" t="s">
        <v>463</v>
      </c>
      <c r="H576" t="s">
        <v>39</v>
      </c>
      <c r="I576" t="s">
        <v>41</v>
      </c>
      <c r="J576" t="s">
        <v>50</v>
      </c>
      <c r="K576" t="s">
        <v>493</v>
      </c>
      <c r="L576">
        <v>40</v>
      </c>
      <c r="M576">
        <v>700000</v>
      </c>
      <c r="N576">
        <v>28000000</v>
      </c>
      <c r="O576">
        <v>0</v>
      </c>
      <c r="P576">
        <v>28000000</v>
      </c>
      <c r="R576">
        <v>2333000</v>
      </c>
      <c r="S576">
        <v>2333000</v>
      </c>
      <c r="T576">
        <v>2333000</v>
      </c>
      <c r="U576">
        <v>2333000</v>
      </c>
      <c r="V576">
        <v>2333000</v>
      </c>
      <c r="W576">
        <v>2333000</v>
      </c>
      <c r="X576">
        <v>2333000</v>
      </c>
      <c r="Y576">
        <v>2333000</v>
      </c>
      <c r="Z576">
        <v>2333000</v>
      </c>
      <c r="AA576">
        <v>2333000</v>
      </c>
      <c r="AB576">
        <v>2333000</v>
      </c>
      <c r="AC576">
        <v>2337000</v>
      </c>
      <c r="AD576" t="s">
        <v>1307</v>
      </c>
      <c r="AE576" t="s">
        <v>1338</v>
      </c>
      <c r="AF576" t="s">
        <v>1342</v>
      </c>
      <c r="AG576" t="s">
        <v>1343</v>
      </c>
      <c r="AH576" t="s">
        <v>6783</v>
      </c>
      <c r="AI576" t="s">
        <v>6064</v>
      </c>
      <c r="AJ576" t="s">
        <v>6338</v>
      </c>
      <c r="AK576" t="s">
        <v>44</v>
      </c>
      <c r="AN576" t="s">
        <v>1311</v>
      </c>
      <c r="AO576" t="s">
        <v>1312</v>
      </c>
      <c r="AP576" t="s">
        <v>1336</v>
      </c>
      <c r="AQ576" t="s">
        <v>1314</v>
      </c>
      <c r="AR576" cm="1">
        <f t="array" ref="AR576">_xlfn._xlws.FILTER(RPD_Revisi[Jmlh],RPD_Revisi[MAK]=Form_Cetak_POK[[#This Row],[MAK]],0)-Form_Cetak_POK[[#This Row],[Jmlh]]</f>
        <v>0</v>
      </c>
    </row>
    <row r="577" spans="1:44" hidden="1" x14ac:dyDescent="0.3">
      <c r="A577" t="s">
        <v>26</v>
      </c>
      <c r="B577" t="s">
        <v>28</v>
      </c>
      <c r="C577" t="s">
        <v>29</v>
      </c>
      <c r="D577" t="s">
        <v>460</v>
      </c>
      <c r="E577" t="s">
        <v>33</v>
      </c>
      <c r="F577" t="s">
        <v>35</v>
      </c>
      <c r="G577" t="s">
        <v>463</v>
      </c>
      <c r="H577" t="s">
        <v>39</v>
      </c>
      <c r="I577" t="s">
        <v>52</v>
      </c>
      <c r="J577" t="s">
        <v>43</v>
      </c>
      <c r="K577" t="s">
        <v>494</v>
      </c>
      <c r="L577">
        <v>80</v>
      </c>
      <c r="M577">
        <v>69000</v>
      </c>
      <c r="N577">
        <v>5520000</v>
      </c>
      <c r="O577">
        <v>0</v>
      </c>
      <c r="P577">
        <v>5520000</v>
      </c>
      <c r="R577">
        <v>460000</v>
      </c>
      <c r="S577">
        <v>460000</v>
      </c>
      <c r="T577">
        <v>460000</v>
      </c>
      <c r="U577">
        <v>460000</v>
      </c>
      <c r="V577">
        <v>460000</v>
      </c>
      <c r="W577">
        <v>460000</v>
      </c>
      <c r="X577">
        <v>460000</v>
      </c>
      <c r="Y577">
        <v>460000</v>
      </c>
      <c r="Z577">
        <v>460000</v>
      </c>
      <c r="AA577">
        <v>460000</v>
      </c>
      <c r="AB577">
        <v>460000</v>
      </c>
      <c r="AC577">
        <v>460000</v>
      </c>
      <c r="AD577" t="s">
        <v>1345</v>
      </c>
      <c r="AE577" t="s">
        <v>1346</v>
      </c>
      <c r="AF577" t="s">
        <v>1350</v>
      </c>
      <c r="AG577" t="s">
        <v>1351</v>
      </c>
      <c r="AH577" t="s">
        <v>6784</v>
      </c>
      <c r="AI577" t="s">
        <v>6064</v>
      </c>
      <c r="AJ577" t="s">
        <v>6344</v>
      </c>
      <c r="AK577" t="s">
        <v>44</v>
      </c>
      <c r="AN577" t="s">
        <v>1311</v>
      </c>
      <c r="AO577" t="s">
        <v>1312</v>
      </c>
      <c r="AP577" t="s">
        <v>1313</v>
      </c>
      <c r="AQ577" t="s">
        <v>1314</v>
      </c>
      <c r="AR577" cm="1">
        <f t="array" ref="AR577">_xlfn._xlws.FILTER(RPD_Revisi[Jmlh],RPD_Revisi[MAK]=Form_Cetak_POK[[#This Row],[MAK]],0)-Form_Cetak_POK[[#This Row],[Jmlh]]</f>
        <v>0</v>
      </c>
    </row>
    <row r="578" spans="1:44" hidden="1" x14ac:dyDescent="0.3">
      <c r="A578" t="s">
        <v>26</v>
      </c>
      <c r="B578" t="s">
        <v>28</v>
      </c>
      <c r="C578" t="s">
        <v>29</v>
      </c>
      <c r="D578" t="s">
        <v>460</v>
      </c>
      <c r="E578" t="s">
        <v>33</v>
      </c>
      <c r="F578" t="s">
        <v>35</v>
      </c>
      <c r="G578" t="s">
        <v>463</v>
      </c>
      <c r="H578" t="s">
        <v>39</v>
      </c>
      <c r="I578" t="s">
        <v>52</v>
      </c>
      <c r="J578" t="s">
        <v>43</v>
      </c>
      <c r="K578" t="s">
        <v>489</v>
      </c>
      <c r="L578">
        <v>40</v>
      </c>
      <c r="M578">
        <v>75000</v>
      </c>
      <c r="N578">
        <v>3000000</v>
      </c>
      <c r="O578">
        <v>0</v>
      </c>
      <c r="P578">
        <v>3000000</v>
      </c>
      <c r="R578">
        <v>250000</v>
      </c>
      <c r="S578">
        <v>250000</v>
      </c>
      <c r="T578">
        <v>250000</v>
      </c>
      <c r="U578">
        <v>250000</v>
      </c>
      <c r="V578">
        <v>250000</v>
      </c>
      <c r="W578">
        <v>250000</v>
      </c>
      <c r="X578">
        <v>250000</v>
      </c>
      <c r="Y578">
        <v>250000</v>
      </c>
      <c r="Z578">
        <v>250000</v>
      </c>
      <c r="AA578">
        <v>250000</v>
      </c>
      <c r="AB578">
        <v>250000</v>
      </c>
      <c r="AC578">
        <v>250000</v>
      </c>
      <c r="AD578" t="s">
        <v>1345</v>
      </c>
      <c r="AE578" t="s">
        <v>1346</v>
      </c>
      <c r="AF578" t="s">
        <v>1359</v>
      </c>
      <c r="AG578" t="s">
        <v>1360</v>
      </c>
      <c r="AH578" t="s">
        <v>6785</v>
      </c>
      <c r="AI578" t="s">
        <v>6168</v>
      </c>
      <c r="AJ578" t="s">
        <v>6344</v>
      </c>
      <c r="AK578" t="s">
        <v>44</v>
      </c>
      <c r="AN578" t="s">
        <v>1311</v>
      </c>
      <c r="AO578" t="s">
        <v>1312</v>
      </c>
      <c r="AP578" t="s">
        <v>1313</v>
      </c>
      <c r="AQ578" t="s">
        <v>1314</v>
      </c>
      <c r="AR578" cm="1">
        <f t="array" ref="AR578">_xlfn._xlws.FILTER(RPD_Revisi[Jmlh],RPD_Revisi[MAK]=Form_Cetak_POK[[#This Row],[MAK]],0)-Form_Cetak_POK[[#This Row],[Jmlh]]</f>
        <v>0</v>
      </c>
    </row>
    <row r="579" spans="1:44" hidden="1" x14ac:dyDescent="0.3">
      <c r="A579" t="s">
        <v>26</v>
      </c>
      <c r="B579" t="s">
        <v>28</v>
      </c>
      <c r="C579" t="s">
        <v>29</v>
      </c>
      <c r="D579" t="s">
        <v>460</v>
      </c>
      <c r="E579" t="s">
        <v>33</v>
      </c>
      <c r="F579" t="s">
        <v>35</v>
      </c>
      <c r="G579" t="s">
        <v>463</v>
      </c>
      <c r="H579" t="s">
        <v>39</v>
      </c>
      <c r="I579" t="s">
        <v>52</v>
      </c>
      <c r="J579" t="s">
        <v>50</v>
      </c>
      <c r="K579" t="s">
        <v>498</v>
      </c>
      <c r="L579">
        <v>40</v>
      </c>
      <c r="M579">
        <v>700000</v>
      </c>
      <c r="N579">
        <v>28000000</v>
      </c>
      <c r="O579">
        <v>0</v>
      </c>
      <c r="P579">
        <v>28000000</v>
      </c>
      <c r="R579">
        <v>2333000</v>
      </c>
      <c r="S579">
        <v>2333000</v>
      </c>
      <c r="T579">
        <v>2333000</v>
      </c>
      <c r="U579">
        <v>2333000</v>
      </c>
      <c r="V579">
        <v>2333000</v>
      </c>
      <c r="W579">
        <v>2333000</v>
      </c>
      <c r="X579">
        <v>2333000</v>
      </c>
      <c r="Y579">
        <v>2333000</v>
      </c>
      <c r="Z579">
        <v>2333000</v>
      </c>
      <c r="AA579">
        <v>2333000</v>
      </c>
      <c r="AB579">
        <v>2333000</v>
      </c>
      <c r="AC579">
        <v>2337000</v>
      </c>
      <c r="AD579" t="s">
        <v>1345</v>
      </c>
      <c r="AE579" t="s">
        <v>1370</v>
      </c>
      <c r="AF579" t="s">
        <v>1374</v>
      </c>
      <c r="AG579" t="s">
        <v>1375</v>
      </c>
      <c r="AH579" t="s">
        <v>6786</v>
      </c>
      <c r="AI579" t="s">
        <v>6064</v>
      </c>
      <c r="AJ579" t="s">
        <v>6344</v>
      </c>
      <c r="AK579" t="s">
        <v>44</v>
      </c>
      <c r="AN579" t="s">
        <v>1311</v>
      </c>
      <c r="AO579" t="s">
        <v>1312</v>
      </c>
      <c r="AP579" t="s">
        <v>1336</v>
      </c>
      <c r="AQ579" t="s">
        <v>1314</v>
      </c>
      <c r="AR579" cm="1">
        <f t="array" ref="AR579">_xlfn._xlws.FILTER(RPD_Revisi[Jmlh],RPD_Revisi[MAK]=Form_Cetak_POK[[#This Row],[MAK]],0)-Form_Cetak_POK[[#This Row],[Jmlh]]</f>
        <v>0</v>
      </c>
    </row>
    <row r="580" spans="1:44" hidden="1" x14ac:dyDescent="0.3">
      <c r="A580" t="s">
        <v>26</v>
      </c>
      <c r="B580" t="s">
        <v>28</v>
      </c>
      <c r="C580" t="s">
        <v>29</v>
      </c>
      <c r="D580" t="s">
        <v>460</v>
      </c>
      <c r="E580" t="s">
        <v>33</v>
      </c>
      <c r="F580" t="s">
        <v>35</v>
      </c>
      <c r="G580" t="s">
        <v>463</v>
      </c>
      <c r="H580" t="s">
        <v>39</v>
      </c>
      <c r="I580" t="s">
        <v>54</v>
      </c>
      <c r="J580" t="s">
        <v>43</v>
      </c>
      <c r="K580" t="s">
        <v>499</v>
      </c>
      <c r="L580">
        <v>30</v>
      </c>
      <c r="M580">
        <v>69000</v>
      </c>
      <c r="N580">
        <v>2070000</v>
      </c>
      <c r="O580">
        <v>0</v>
      </c>
      <c r="P580">
        <v>2070000</v>
      </c>
      <c r="R580">
        <v>172000</v>
      </c>
      <c r="S580">
        <v>172000</v>
      </c>
      <c r="T580">
        <v>172000</v>
      </c>
      <c r="U580">
        <v>172000</v>
      </c>
      <c r="V580">
        <v>172000</v>
      </c>
      <c r="W580">
        <v>172000</v>
      </c>
      <c r="X580">
        <v>172000</v>
      </c>
      <c r="Y580">
        <v>172000</v>
      </c>
      <c r="Z580">
        <v>172000</v>
      </c>
      <c r="AA580">
        <v>172000</v>
      </c>
      <c r="AB580">
        <v>172000</v>
      </c>
      <c r="AC580">
        <v>178000</v>
      </c>
      <c r="AD580" t="s">
        <v>1377</v>
      </c>
      <c r="AE580" t="s">
        <v>1378</v>
      </c>
      <c r="AF580" t="s">
        <v>1382</v>
      </c>
      <c r="AG580" t="s">
        <v>1383</v>
      </c>
      <c r="AH580" t="s">
        <v>6787</v>
      </c>
      <c r="AI580" t="s">
        <v>6064</v>
      </c>
      <c r="AJ580" t="s">
        <v>6348</v>
      </c>
      <c r="AK580" t="s">
        <v>44</v>
      </c>
      <c r="AN580" t="s">
        <v>1311</v>
      </c>
      <c r="AO580" t="s">
        <v>1312</v>
      </c>
      <c r="AP580" t="s">
        <v>1313</v>
      </c>
      <c r="AQ580" t="s">
        <v>1314</v>
      </c>
      <c r="AR580" cm="1">
        <f t="array" ref="AR580">_xlfn._xlws.FILTER(RPD_Revisi[Jmlh],RPD_Revisi[MAK]=Form_Cetak_POK[[#This Row],[MAK]],0)-Form_Cetak_POK[[#This Row],[Jmlh]]</f>
        <v>0</v>
      </c>
    </row>
    <row r="581" spans="1:44" hidden="1" x14ac:dyDescent="0.3">
      <c r="A581" t="s">
        <v>26</v>
      </c>
      <c r="B581" t="s">
        <v>28</v>
      </c>
      <c r="C581" t="s">
        <v>29</v>
      </c>
      <c r="D581" t="s">
        <v>460</v>
      </c>
      <c r="E581" t="s">
        <v>33</v>
      </c>
      <c r="F581" t="s">
        <v>35</v>
      </c>
      <c r="G581" t="s">
        <v>463</v>
      </c>
      <c r="H581" t="s">
        <v>39</v>
      </c>
      <c r="I581" t="s">
        <v>56</v>
      </c>
      <c r="J581" t="s">
        <v>43</v>
      </c>
      <c r="K581" t="s">
        <v>500</v>
      </c>
      <c r="L581">
        <v>160</v>
      </c>
      <c r="M581">
        <v>69000</v>
      </c>
      <c r="N581">
        <v>11040000</v>
      </c>
      <c r="O581">
        <v>0</v>
      </c>
      <c r="P581">
        <v>11040000</v>
      </c>
      <c r="R581">
        <v>920000</v>
      </c>
      <c r="S581">
        <v>920000</v>
      </c>
      <c r="T581">
        <v>920000</v>
      </c>
      <c r="U581">
        <v>920000</v>
      </c>
      <c r="V581">
        <v>920000</v>
      </c>
      <c r="W581">
        <v>920000</v>
      </c>
      <c r="X581">
        <v>920000</v>
      </c>
      <c r="Y581">
        <v>920000</v>
      </c>
      <c r="Z581">
        <v>920000</v>
      </c>
      <c r="AA581">
        <v>920000</v>
      </c>
      <c r="AB581">
        <v>920000</v>
      </c>
      <c r="AC581">
        <v>920000</v>
      </c>
      <c r="AD581" t="s">
        <v>1395</v>
      </c>
      <c r="AE581" t="s">
        <v>1396</v>
      </c>
      <c r="AF581" t="s">
        <v>1400</v>
      </c>
      <c r="AG581" t="s">
        <v>1401</v>
      </c>
      <c r="AH581" t="s">
        <v>6788</v>
      </c>
      <c r="AI581" t="s">
        <v>6064</v>
      </c>
      <c r="AJ581" t="s">
        <v>6352</v>
      </c>
      <c r="AK581" t="s">
        <v>44</v>
      </c>
      <c r="AN581" t="s">
        <v>1311</v>
      </c>
      <c r="AO581" t="s">
        <v>1312</v>
      </c>
      <c r="AP581" t="s">
        <v>1313</v>
      </c>
      <c r="AQ581" t="s">
        <v>1314</v>
      </c>
      <c r="AR581" cm="1">
        <f t="array" ref="AR581">_xlfn._xlws.FILTER(RPD_Revisi[Jmlh],RPD_Revisi[MAK]=Form_Cetak_POK[[#This Row],[MAK]],0)-Form_Cetak_POK[[#This Row],[Jmlh]]</f>
        <v>0</v>
      </c>
    </row>
    <row r="582" spans="1:44" hidden="1" x14ac:dyDescent="0.3">
      <c r="A582" t="s">
        <v>26</v>
      </c>
      <c r="B582" t="s">
        <v>28</v>
      </c>
      <c r="C582" t="s">
        <v>29</v>
      </c>
      <c r="D582" t="s">
        <v>460</v>
      </c>
      <c r="E582" t="s">
        <v>33</v>
      </c>
      <c r="F582" t="s">
        <v>35</v>
      </c>
      <c r="G582" t="s">
        <v>463</v>
      </c>
      <c r="H582" t="s">
        <v>39</v>
      </c>
      <c r="I582" t="s">
        <v>56</v>
      </c>
      <c r="J582" t="s">
        <v>58</v>
      </c>
      <c r="K582" t="s">
        <v>503</v>
      </c>
      <c r="L582">
        <v>1</v>
      </c>
      <c r="M582">
        <v>20000000</v>
      </c>
      <c r="N582">
        <v>20000000</v>
      </c>
      <c r="O582">
        <v>0</v>
      </c>
      <c r="P582">
        <v>20000000</v>
      </c>
      <c r="R582">
        <v>1666000</v>
      </c>
      <c r="S582">
        <v>1666000</v>
      </c>
      <c r="T582">
        <v>1666000</v>
      </c>
      <c r="U582">
        <v>1666000</v>
      </c>
      <c r="V582">
        <v>1666000</v>
      </c>
      <c r="W582">
        <v>1666000</v>
      </c>
      <c r="X582">
        <v>1666000</v>
      </c>
      <c r="Y582">
        <v>1666000</v>
      </c>
      <c r="Z582">
        <v>1666000</v>
      </c>
      <c r="AA582">
        <v>1666000</v>
      </c>
      <c r="AB582">
        <v>1666000</v>
      </c>
      <c r="AC582">
        <v>1674000</v>
      </c>
      <c r="AD582" t="s">
        <v>1395</v>
      </c>
      <c r="AE582" t="s">
        <v>1413</v>
      </c>
      <c r="AF582" t="s">
        <v>1417</v>
      </c>
      <c r="AG582" t="s">
        <v>1418</v>
      </c>
      <c r="AH582" t="s">
        <v>6789</v>
      </c>
      <c r="AI582" t="s">
        <v>6064</v>
      </c>
      <c r="AJ582" t="s">
        <v>6352</v>
      </c>
      <c r="AK582" t="s">
        <v>44</v>
      </c>
      <c r="AN582" t="s">
        <v>1311</v>
      </c>
      <c r="AO582" t="s">
        <v>1312</v>
      </c>
      <c r="AP582" t="s">
        <v>1331</v>
      </c>
      <c r="AQ582" t="s">
        <v>1314</v>
      </c>
      <c r="AR582" cm="1">
        <f t="array" ref="AR582">_xlfn._xlws.FILTER(RPD_Revisi[Jmlh],RPD_Revisi[MAK]=Form_Cetak_POK[[#This Row],[MAK]],0)-Form_Cetak_POK[[#This Row],[Jmlh]]</f>
        <v>0</v>
      </c>
    </row>
    <row r="583" spans="1:44" hidden="1" x14ac:dyDescent="0.3">
      <c r="A583" t="s">
        <v>26</v>
      </c>
      <c r="B583" t="s">
        <v>28</v>
      </c>
      <c r="C583" t="s">
        <v>29</v>
      </c>
      <c r="D583" t="s">
        <v>460</v>
      </c>
      <c r="E583" t="s">
        <v>33</v>
      </c>
      <c r="F583" t="s">
        <v>35</v>
      </c>
      <c r="G583" t="s">
        <v>463</v>
      </c>
      <c r="H583" t="s">
        <v>39</v>
      </c>
      <c r="I583" t="s">
        <v>56</v>
      </c>
      <c r="J583" t="s">
        <v>48</v>
      </c>
      <c r="K583" t="s">
        <v>505</v>
      </c>
      <c r="L583">
        <v>5</v>
      </c>
      <c r="M583">
        <v>5000000</v>
      </c>
      <c r="N583">
        <v>25000000</v>
      </c>
      <c r="O583">
        <v>0</v>
      </c>
      <c r="P583">
        <v>25000000</v>
      </c>
      <c r="R583">
        <v>2083000</v>
      </c>
      <c r="S583">
        <v>2083000</v>
      </c>
      <c r="T583">
        <v>2083000</v>
      </c>
      <c r="U583">
        <v>2083000</v>
      </c>
      <c r="V583">
        <v>2083000</v>
      </c>
      <c r="W583">
        <v>2083000</v>
      </c>
      <c r="X583">
        <v>2083000</v>
      </c>
      <c r="Y583">
        <v>2083000</v>
      </c>
      <c r="Z583">
        <v>2083000</v>
      </c>
      <c r="AA583">
        <v>2083000</v>
      </c>
      <c r="AB583">
        <v>2083000</v>
      </c>
      <c r="AC583">
        <v>2087000</v>
      </c>
      <c r="AD583" t="s">
        <v>1395</v>
      </c>
      <c r="AE583" t="s">
        <v>1420</v>
      </c>
      <c r="AF583" t="s">
        <v>1424</v>
      </c>
      <c r="AG583" t="s">
        <v>1425</v>
      </c>
      <c r="AH583" t="s">
        <v>6790</v>
      </c>
      <c r="AI583" t="s">
        <v>6064</v>
      </c>
      <c r="AJ583" t="s">
        <v>6352</v>
      </c>
      <c r="AK583" t="s">
        <v>44</v>
      </c>
      <c r="AN583" t="s">
        <v>1311</v>
      </c>
      <c r="AO583" t="s">
        <v>1312</v>
      </c>
      <c r="AP583" t="s">
        <v>1336</v>
      </c>
      <c r="AQ583" t="s">
        <v>1314</v>
      </c>
      <c r="AR583" cm="1">
        <f t="array" ref="AR583">_xlfn._xlws.FILTER(RPD_Revisi[Jmlh],RPD_Revisi[MAK]=Form_Cetak_POK[[#This Row],[MAK]],0)-Form_Cetak_POK[[#This Row],[Jmlh]]</f>
        <v>0</v>
      </c>
    </row>
    <row r="584" spans="1:44" hidden="1" x14ac:dyDescent="0.3">
      <c r="A584" t="s">
        <v>26</v>
      </c>
      <c r="B584" t="s">
        <v>28</v>
      </c>
      <c r="C584" t="s">
        <v>29</v>
      </c>
      <c r="D584" t="s">
        <v>460</v>
      </c>
      <c r="E584" t="s">
        <v>33</v>
      </c>
      <c r="F584" t="s">
        <v>35</v>
      </c>
      <c r="G584" t="s">
        <v>463</v>
      </c>
      <c r="H584" t="s">
        <v>39</v>
      </c>
      <c r="I584" t="s">
        <v>60</v>
      </c>
      <c r="J584" t="s">
        <v>43</v>
      </c>
      <c r="K584" t="s">
        <v>509</v>
      </c>
      <c r="L584">
        <v>180</v>
      </c>
      <c r="M584">
        <v>69000</v>
      </c>
      <c r="N584">
        <v>12420000</v>
      </c>
      <c r="O584">
        <v>0</v>
      </c>
      <c r="P584">
        <v>12420000</v>
      </c>
      <c r="R584">
        <v>1035000</v>
      </c>
      <c r="S584">
        <v>1035000</v>
      </c>
      <c r="T584">
        <v>1035000</v>
      </c>
      <c r="U584">
        <v>1035000</v>
      </c>
      <c r="V584">
        <v>1035000</v>
      </c>
      <c r="W584">
        <v>1035000</v>
      </c>
      <c r="X584">
        <v>1035000</v>
      </c>
      <c r="Y584">
        <v>1035000</v>
      </c>
      <c r="Z584">
        <v>1035000</v>
      </c>
      <c r="AA584">
        <v>1035000</v>
      </c>
      <c r="AB584">
        <v>1035000</v>
      </c>
      <c r="AC584">
        <v>1035000</v>
      </c>
      <c r="AD584" t="s">
        <v>1427</v>
      </c>
      <c r="AE584" t="s">
        <v>1428</v>
      </c>
      <c r="AF584" t="s">
        <v>1438</v>
      </c>
      <c r="AG584" t="s">
        <v>1439</v>
      </c>
      <c r="AH584" t="s">
        <v>6791</v>
      </c>
      <c r="AI584" t="s">
        <v>6085</v>
      </c>
      <c r="AJ584" t="s">
        <v>6356</v>
      </c>
      <c r="AK584" t="s">
        <v>44</v>
      </c>
      <c r="AN584" t="s">
        <v>1311</v>
      </c>
      <c r="AO584" t="s">
        <v>1312</v>
      </c>
      <c r="AP584" t="s">
        <v>1313</v>
      </c>
      <c r="AQ584" t="s">
        <v>1314</v>
      </c>
      <c r="AR584" cm="1">
        <f t="array" ref="AR584">_xlfn._xlws.FILTER(RPD_Revisi[Jmlh],RPD_Revisi[MAK]=Form_Cetak_POK[[#This Row],[MAK]],0)-Form_Cetak_POK[[#This Row],[Jmlh]]</f>
        <v>0</v>
      </c>
    </row>
    <row r="585" spans="1:44" hidden="1" x14ac:dyDescent="0.3">
      <c r="A585" t="s">
        <v>26</v>
      </c>
      <c r="B585" t="s">
        <v>28</v>
      </c>
      <c r="C585" t="s">
        <v>29</v>
      </c>
      <c r="D585" t="s">
        <v>460</v>
      </c>
      <c r="E585" t="s">
        <v>33</v>
      </c>
      <c r="F585" t="s">
        <v>35</v>
      </c>
      <c r="G585" t="s">
        <v>463</v>
      </c>
      <c r="H585" t="s">
        <v>39</v>
      </c>
      <c r="I585" t="s">
        <v>60</v>
      </c>
      <c r="J585" t="s">
        <v>48</v>
      </c>
      <c r="K585" t="s">
        <v>512</v>
      </c>
      <c r="L585">
        <v>10</v>
      </c>
      <c r="M585">
        <v>1500000</v>
      </c>
      <c r="N585">
        <v>15000000</v>
      </c>
      <c r="O585">
        <v>0</v>
      </c>
      <c r="P585">
        <v>15000000</v>
      </c>
      <c r="R585">
        <v>1250000</v>
      </c>
      <c r="S585">
        <v>1250000</v>
      </c>
      <c r="T585">
        <v>1250000</v>
      </c>
      <c r="U585">
        <v>1250000</v>
      </c>
      <c r="V585">
        <v>1250000</v>
      </c>
      <c r="W585">
        <v>1250000</v>
      </c>
      <c r="X585">
        <v>1250000</v>
      </c>
      <c r="Y585">
        <v>1250000</v>
      </c>
      <c r="Z585">
        <v>1250000</v>
      </c>
      <c r="AA585">
        <v>1250000</v>
      </c>
      <c r="AB585">
        <v>1250000</v>
      </c>
      <c r="AC585">
        <v>1250000</v>
      </c>
      <c r="AD585" t="s">
        <v>1427</v>
      </c>
      <c r="AE585" t="s">
        <v>1445</v>
      </c>
      <c r="AF585" t="s">
        <v>1449</v>
      </c>
      <c r="AG585" t="s">
        <v>1450</v>
      </c>
      <c r="AH585" t="s">
        <v>6792</v>
      </c>
      <c r="AI585" t="s">
        <v>6064</v>
      </c>
      <c r="AJ585" t="s">
        <v>6356</v>
      </c>
      <c r="AK585" t="s">
        <v>44</v>
      </c>
      <c r="AN585" t="s">
        <v>1311</v>
      </c>
      <c r="AO585" t="s">
        <v>1312</v>
      </c>
      <c r="AP585" t="s">
        <v>1336</v>
      </c>
      <c r="AQ585" t="s">
        <v>1314</v>
      </c>
      <c r="AR585" cm="1">
        <f t="array" ref="AR585">_xlfn._xlws.FILTER(RPD_Revisi[Jmlh],RPD_Revisi[MAK]=Form_Cetak_POK[[#This Row],[MAK]],0)-Form_Cetak_POK[[#This Row],[Jmlh]]</f>
        <v>0</v>
      </c>
    </row>
    <row r="586" spans="1:44" hidden="1" x14ac:dyDescent="0.3">
      <c r="A586" t="s">
        <v>26</v>
      </c>
      <c r="B586" t="s">
        <v>28</v>
      </c>
      <c r="C586" t="s">
        <v>29</v>
      </c>
      <c r="D586" t="s">
        <v>460</v>
      </c>
      <c r="E586" t="s">
        <v>33</v>
      </c>
      <c r="F586" t="s">
        <v>35</v>
      </c>
      <c r="G586" t="s">
        <v>463</v>
      </c>
      <c r="H586" t="s">
        <v>62</v>
      </c>
      <c r="I586" t="s">
        <v>63</v>
      </c>
      <c r="J586" t="s">
        <v>43</v>
      </c>
      <c r="K586" t="s">
        <v>507</v>
      </c>
      <c r="L586">
        <v>1</v>
      </c>
      <c r="M586">
        <v>1500000</v>
      </c>
      <c r="N586">
        <v>1500000</v>
      </c>
      <c r="O586">
        <v>0</v>
      </c>
      <c r="P586">
        <v>1500000</v>
      </c>
      <c r="R586">
        <v>125000</v>
      </c>
      <c r="S586">
        <v>125000</v>
      </c>
      <c r="T586">
        <v>125000</v>
      </c>
      <c r="U586">
        <v>125000</v>
      </c>
      <c r="V586">
        <v>125000</v>
      </c>
      <c r="W586">
        <v>125000</v>
      </c>
      <c r="X586">
        <v>125000</v>
      </c>
      <c r="Y586">
        <v>125000</v>
      </c>
      <c r="Z586">
        <v>125000</v>
      </c>
      <c r="AA586">
        <v>125000</v>
      </c>
      <c r="AB586">
        <v>125000</v>
      </c>
      <c r="AC586">
        <v>125000</v>
      </c>
      <c r="AD586" t="s">
        <v>1452</v>
      </c>
      <c r="AE586" t="s">
        <v>1453</v>
      </c>
      <c r="AF586" t="s">
        <v>1457</v>
      </c>
      <c r="AG586" t="s">
        <v>1458</v>
      </c>
      <c r="AH586" t="s">
        <v>6793</v>
      </c>
      <c r="AI586" t="s">
        <v>6064</v>
      </c>
      <c r="AJ586" t="s">
        <v>6794</v>
      </c>
      <c r="AK586" t="s">
        <v>44</v>
      </c>
      <c r="AN586" t="s">
        <v>1311</v>
      </c>
      <c r="AO586" t="s">
        <v>1312</v>
      </c>
      <c r="AP586" t="s">
        <v>1313</v>
      </c>
      <c r="AQ586" t="s">
        <v>1314</v>
      </c>
      <c r="AR586" cm="1">
        <f t="array" ref="AR586">_xlfn._xlws.FILTER(RPD_Revisi[Jmlh],RPD_Revisi[MAK]=Form_Cetak_POK[[#This Row],[MAK]],0)-Form_Cetak_POK[[#This Row],[Jmlh]]</f>
        <v>0</v>
      </c>
    </row>
    <row r="587" spans="1:44" hidden="1" x14ac:dyDescent="0.3">
      <c r="A587" t="s">
        <v>26</v>
      </c>
      <c r="B587" t="s">
        <v>28</v>
      </c>
      <c r="C587" t="s">
        <v>29</v>
      </c>
      <c r="D587" t="s">
        <v>460</v>
      </c>
      <c r="E587" t="s">
        <v>33</v>
      </c>
      <c r="F587" t="s">
        <v>35</v>
      </c>
      <c r="G587" t="s">
        <v>463</v>
      </c>
      <c r="H587" t="s">
        <v>62</v>
      </c>
      <c r="I587" t="s">
        <v>63</v>
      </c>
      <c r="J587" t="s">
        <v>43</v>
      </c>
      <c r="K587" t="s">
        <v>513</v>
      </c>
      <c r="L587">
        <v>120</v>
      </c>
      <c r="M587">
        <v>75000</v>
      </c>
      <c r="N587">
        <v>9000000</v>
      </c>
      <c r="O587">
        <v>0</v>
      </c>
      <c r="P587">
        <v>9000000</v>
      </c>
      <c r="R587">
        <v>750000</v>
      </c>
      <c r="S587">
        <v>750000</v>
      </c>
      <c r="T587">
        <v>750000</v>
      </c>
      <c r="U587">
        <v>750000</v>
      </c>
      <c r="V587">
        <v>750000</v>
      </c>
      <c r="W587">
        <v>750000</v>
      </c>
      <c r="X587">
        <v>750000</v>
      </c>
      <c r="Y587">
        <v>750000</v>
      </c>
      <c r="Z587">
        <v>750000</v>
      </c>
      <c r="AA587">
        <v>750000</v>
      </c>
      <c r="AB587">
        <v>750000</v>
      </c>
      <c r="AC587">
        <v>750000</v>
      </c>
      <c r="AD587" t="s">
        <v>1452</v>
      </c>
      <c r="AE587" t="s">
        <v>1453</v>
      </c>
      <c r="AF587" t="s">
        <v>1460</v>
      </c>
      <c r="AG587" t="s">
        <v>1461</v>
      </c>
      <c r="AH587" t="s">
        <v>6795</v>
      </c>
      <c r="AI587" t="s">
        <v>6075</v>
      </c>
      <c r="AJ587" t="s">
        <v>6794</v>
      </c>
      <c r="AK587" t="s">
        <v>44</v>
      </c>
      <c r="AN587" t="s">
        <v>1311</v>
      </c>
      <c r="AO587" t="s">
        <v>1312</v>
      </c>
      <c r="AP587" t="s">
        <v>1313</v>
      </c>
      <c r="AQ587" t="s">
        <v>1314</v>
      </c>
      <c r="AR587" cm="1">
        <f t="array" ref="AR587">_xlfn._xlws.FILTER(RPD_Revisi[Jmlh],RPD_Revisi[MAK]=Form_Cetak_POK[[#This Row],[MAK]],0)-Form_Cetak_POK[[#This Row],[Jmlh]]</f>
        <v>0</v>
      </c>
    </row>
    <row r="588" spans="1:44" hidden="1" x14ac:dyDescent="0.3">
      <c r="A588" t="s">
        <v>26</v>
      </c>
      <c r="B588" t="s">
        <v>28</v>
      </c>
      <c r="C588" t="s">
        <v>29</v>
      </c>
      <c r="D588" t="s">
        <v>460</v>
      </c>
      <c r="E588" t="s">
        <v>33</v>
      </c>
      <c r="F588" t="s">
        <v>35</v>
      </c>
      <c r="G588" t="s">
        <v>463</v>
      </c>
      <c r="H588" t="s">
        <v>62</v>
      </c>
      <c r="I588" t="s">
        <v>64</v>
      </c>
      <c r="J588" t="s">
        <v>43</v>
      </c>
      <c r="K588" t="s">
        <v>507</v>
      </c>
      <c r="L588">
        <v>1</v>
      </c>
      <c r="M588">
        <v>1500000</v>
      </c>
      <c r="N588">
        <v>1500000</v>
      </c>
      <c r="O588">
        <v>0</v>
      </c>
      <c r="P588">
        <v>1500000</v>
      </c>
      <c r="R588">
        <v>125000</v>
      </c>
      <c r="S588">
        <v>125000</v>
      </c>
      <c r="T588">
        <v>125000</v>
      </c>
      <c r="U588">
        <v>125000</v>
      </c>
      <c r="V588">
        <v>125000</v>
      </c>
      <c r="W588">
        <v>125000</v>
      </c>
      <c r="X588">
        <v>125000</v>
      </c>
      <c r="Y588">
        <v>125000</v>
      </c>
      <c r="Z588">
        <v>125000</v>
      </c>
      <c r="AA588">
        <v>125000</v>
      </c>
      <c r="AB588">
        <v>125000</v>
      </c>
      <c r="AC588">
        <v>125000</v>
      </c>
      <c r="AD588" t="s">
        <v>1463</v>
      </c>
      <c r="AE588" t="s">
        <v>1464</v>
      </c>
      <c r="AF588" t="s">
        <v>1468</v>
      </c>
      <c r="AG588" t="s">
        <v>1469</v>
      </c>
      <c r="AH588" t="s">
        <v>6796</v>
      </c>
      <c r="AI588" t="s">
        <v>6064</v>
      </c>
      <c r="AJ588" t="s">
        <v>6360</v>
      </c>
      <c r="AK588" t="s">
        <v>44</v>
      </c>
      <c r="AN588" t="s">
        <v>1311</v>
      </c>
      <c r="AO588" t="s">
        <v>1312</v>
      </c>
      <c r="AP588" t="s">
        <v>1313</v>
      </c>
      <c r="AQ588" t="s">
        <v>1314</v>
      </c>
      <c r="AR588" cm="1">
        <f t="array" ref="AR588">_xlfn._xlws.FILTER(RPD_Revisi[Jmlh],RPD_Revisi[MAK]=Form_Cetak_POK[[#This Row],[MAK]],0)-Form_Cetak_POK[[#This Row],[Jmlh]]</f>
        <v>0</v>
      </c>
    </row>
    <row r="589" spans="1:44" hidden="1" x14ac:dyDescent="0.3">
      <c r="A589" t="s">
        <v>26</v>
      </c>
      <c r="B589" t="s">
        <v>28</v>
      </c>
      <c r="C589" t="s">
        <v>29</v>
      </c>
      <c r="D589" t="s">
        <v>460</v>
      </c>
      <c r="E589" t="s">
        <v>33</v>
      </c>
      <c r="F589" t="s">
        <v>35</v>
      </c>
      <c r="G589" t="s">
        <v>463</v>
      </c>
      <c r="H589" t="s">
        <v>62</v>
      </c>
      <c r="I589" t="s">
        <v>64</v>
      </c>
      <c r="J589" t="s">
        <v>43</v>
      </c>
      <c r="K589" t="s">
        <v>514</v>
      </c>
      <c r="L589">
        <v>120</v>
      </c>
      <c r="M589">
        <v>75000</v>
      </c>
      <c r="N589">
        <v>9000000</v>
      </c>
      <c r="O589">
        <v>0</v>
      </c>
      <c r="P589">
        <v>9000000</v>
      </c>
      <c r="R589">
        <v>750000</v>
      </c>
      <c r="S589">
        <v>750000</v>
      </c>
      <c r="T589">
        <v>750000</v>
      </c>
      <c r="U589">
        <v>750000</v>
      </c>
      <c r="V589">
        <v>750000</v>
      </c>
      <c r="W589">
        <v>750000</v>
      </c>
      <c r="X589">
        <v>750000</v>
      </c>
      <c r="Y589">
        <v>750000</v>
      </c>
      <c r="Z589">
        <v>750000</v>
      </c>
      <c r="AA589">
        <v>750000</v>
      </c>
      <c r="AB589">
        <v>750000</v>
      </c>
      <c r="AC589">
        <v>750000</v>
      </c>
      <c r="AD589" t="s">
        <v>1463</v>
      </c>
      <c r="AE589" t="s">
        <v>1464</v>
      </c>
      <c r="AF589" t="s">
        <v>1471</v>
      </c>
      <c r="AG589" t="s">
        <v>1472</v>
      </c>
      <c r="AH589" t="s">
        <v>6797</v>
      </c>
      <c r="AI589" t="s">
        <v>6075</v>
      </c>
      <c r="AJ589" t="s">
        <v>6360</v>
      </c>
      <c r="AK589" t="s">
        <v>44</v>
      </c>
      <c r="AN589" t="s">
        <v>1311</v>
      </c>
      <c r="AO589" t="s">
        <v>1312</v>
      </c>
      <c r="AP589" t="s">
        <v>1313</v>
      </c>
      <c r="AQ589" t="s">
        <v>1314</v>
      </c>
      <c r="AR589" cm="1">
        <f t="array" ref="AR589">_xlfn._xlws.FILTER(RPD_Revisi[Jmlh],RPD_Revisi[MAK]=Form_Cetak_POK[[#This Row],[MAK]],0)-Form_Cetak_POK[[#This Row],[Jmlh]]</f>
        <v>0</v>
      </c>
    </row>
    <row r="590" spans="1:44" hidden="1" x14ac:dyDescent="0.3">
      <c r="A590" t="s">
        <v>26</v>
      </c>
      <c r="B590" t="s">
        <v>28</v>
      </c>
      <c r="C590" t="s">
        <v>29</v>
      </c>
      <c r="D590" t="s">
        <v>460</v>
      </c>
      <c r="E590" t="s">
        <v>33</v>
      </c>
      <c r="F590" t="s">
        <v>35</v>
      </c>
      <c r="G590" t="s">
        <v>463</v>
      </c>
      <c r="H590" t="s">
        <v>62</v>
      </c>
      <c r="I590" t="s">
        <v>64</v>
      </c>
      <c r="J590" t="s">
        <v>43</v>
      </c>
      <c r="K590" t="s">
        <v>515</v>
      </c>
      <c r="L590">
        <v>200</v>
      </c>
      <c r="M590">
        <v>50000</v>
      </c>
      <c r="N590">
        <v>10000000</v>
      </c>
      <c r="O590">
        <v>0</v>
      </c>
      <c r="P590">
        <v>10000000</v>
      </c>
      <c r="R590">
        <v>833000</v>
      </c>
      <c r="S590">
        <v>833000</v>
      </c>
      <c r="T590">
        <v>833000</v>
      </c>
      <c r="U590">
        <v>833000</v>
      </c>
      <c r="V590">
        <v>833000</v>
      </c>
      <c r="W590">
        <v>833000</v>
      </c>
      <c r="X590">
        <v>833000</v>
      </c>
      <c r="Y590">
        <v>833000</v>
      </c>
      <c r="Z590">
        <v>833000</v>
      </c>
      <c r="AA590">
        <v>833000</v>
      </c>
      <c r="AB590">
        <v>833000</v>
      </c>
      <c r="AC590">
        <v>837000</v>
      </c>
      <c r="AD590" t="s">
        <v>1463</v>
      </c>
      <c r="AE590" t="s">
        <v>1464</v>
      </c>
      <c r="AF590" t="s">
        <v>1474</v>
      </c>
      <c r="AG590" t="s">
        <v>1475</v>
      </c>
      <c r="AH590" t="s">
        <v>6798</v>
      </c>
      <c r="AI590" t="s">
        <v>6085</v>
      </c>
      <c r="AJ590" t="s">
        <v>6360</v>
      </c>
      <c r="AK590" t="s">
        <v>44</v>
      </c>
      <c r="AN590" t="s">
        <v>1311</v>
      </c>
      <c r="AO590" t="s">
        <v>1312</v>
      </c>
      <c r="AP590" t="s">
        <v>1313</v>
      </c>
      <c r="AQ590" t="s">
        <v>1314</v>
      </c>
      <c r="AR590" cm="1">
        <f t="array" ref="AR590">_xlfn._xlws.FILTER(RPD_Revisi[Jmlh],RPD_Revisi[MAK]=Form_Cetak_POK[[#This Row],[MAK]],0)-Form_Cetak_POK[[#This Row],[Jmlh]]</f>
        <v>0</v>
      </c>
    </row>
    <row r="591" spans="1:44" hidden="1" x14ac:dyDescent="0.3">
      <c r="A591" t="s">
        <v>26</v>
      </c>
      <c r="B591" t="s">
        <v>28</v>
      </c>
      <c r="C591" t="s">
        <v>29</v>
      </c>
      <c r="D591" t="s">
        <v>460</v>
      </c>
      <c r="E591" t="s">
        <v>33</v>
      </c>
      <c r="F591" t="s">
        <v>35</v>
      </c>
      <c r="G591" t="s">
        <v>463</v>
      </c>
      <c r="H591" t="s">
        <v>62</v>
      </c>
      <c r="I591" t="s">
        <v>64</v>
      </c>
      <c r="J591" t="s">
        <v>50</v>
      </c>
      <c r="K591" t="s">
        <v>520</v>
      </c>
      <c r="L591">
        <v>160</v>
      </c>
      <c r="M591">
        <v>600000</v>
      </c>
      <c r="N591">
        <v>96000000</v>
      </c>
      <c r="O591">
        <v>0</v>
      </c>
      <c r="P591">
        <v>96000000</v>
      </c>
      <c r="R591">
        <v>8000000</v>
      </c>
      <c r="S591">
        <v>8000000</v>
      </c>
      <c r="T591">
        <v>8000000</v>
      </c>
      <c r="U591">
        <v>8000000</v>
      </c>
      <c r="V591">
        <v>8000000</v>
      </c>
      <c r="W591">
        <v>8000000</v>
      </c>
      <c r="X591">
        <v>8000000</v>
      </c>
      <c r="Y591">
        <v>8000000</v>
      </c>
      <c r="Z591">
        <v>8000000</v>
      </c>
      <c r="AA591">
        <v>8000000</v>
      </c>
      <c r="AB591">
        <v>8000000</v>
      </c>
      <c r="AC591">
        <v>8000000</v>
      </c>
      <c r="AD591" t="s">
        <v>1463</v>
      </c>
      <c r="AE591" t="s">
        <v>1492</v>
      </c>
      <c r="AF591" t="s">
        <v>1496</v>
      </c>
      <c r="AG591" t="s">
        <v>1497</v>
      </c>
      <c r="AH591" t="s">
        <v>6799</v>
      </c>
      <c r="AI591" t="s">
        <v>6064</v>
      </c>
      <c r="AJ591" t="s">
        <v>6360</v>
      </c>
      <c r="AK591" t="s">
        <v>44</v>
      </c>
      <c r="AN591" t="s">
        <v>1311</v>
      </c>
      <c r="AO591" t="s">
        <v>1312</v>
      </c>
      <c r="AP591" t="s">
        <v>1336</v>
      </c>
      <c r="AQ591" t="s">
        <v>1314</v>
      </c>
      <c r="AR591" cm="1">
        <f t="array" ref="AR591">_xlfn._xlws.FILTER(RPD_Revisi[Jmlh],RPD_Revisi[MAK]=Form_Cetak_POK[[#This Row],[MAK]],0)-Form_Cetak_POK[[#This Row],[Jmlh]]</f>
        <v>0</v>
      </c>
    </row>
    <row r="592" spans="1:44" hidden="1" x14ac:dyDescent="0.3">
      <c r="A592" t="s">
        <v>26</v>
      </c>
      <c r="B592" t="s">
        <v>28</v>
      </c>
      <c r="C592" t="s">
        <v>29</v>
      </c>
      <c r="D592" t="s">
        <v>460</v>
      </c>
      <c r="E592" t="s">
        <v>33</v>
      </c>
      <c r="F592" t="s">
        <v>35</v>
      </c>
      <c r="G592" t="s">
        <v>463</v>
      </c>
      <c r="H592" t="s">
        <v>62</v>
      </c>
      <c r="I592" t="s">
        <v>69</v>
      </c>
      <c r="J592" t="s">
        <v>43</v>
      </c>
      <c r="K592" t="s">
        <v>521</v>
      </c>
      <c r="L592">
        <v>45</v>
      </c>
      <c r="M592">
        <v>75000</v>
      </c>
      <c r="N592">
        <v>3375000</v>
      </c>
      <c r="O592">
        <v>0</v>
      </c>
      <c r="P592">
        <v>3375000</v>
      </c>
      <c r="R592">
        <v>281000</v>
      </c>
      <c r="S592">
        <v>281000</v>
      </c>
      <c r="T592">
        <v>281000</v>
      </c>
      <c r="U592">
        <v>281000</v>
      </c>
      <c r="V592">
        <v>281000</v>
      </c>
      <c r="W592">
        <v>281000</v>
      </c>
      <c r="X592">
        <v>281000</v>
      </c>
      <c r="Y592">
        <v>281000</v>
      </c>
      <c r="Z592">
        <v>281000</v>
      </c>
      <c r="AA592">
        <v>281000</v>
      </c>
      <c r="AB592">
        <v>281000</v>
      </c>
      <c r="AC592">
        <v>284000</v>
      </c>
      <c r="AD592" t="s">
        <v>1499</v>
      </c>
      <c r="AE592" t="s">
        <v>1500</v>
      </c>
      <c r="AF592" t="s">
        <v>1507</v>
      </c>
      <c r="AG592" t="s">
        <v>1508</v>
      </c>
      <c r="AH592" t="s">
        <v>6800</v>
      </c>
      <c r="AI592" t="s">
        <v>6075</v>
      </c>
      <c r="AJ592" t="s">
        <v>6363</v>
      </c>
      <c r="AK592" t="s">
        <v>44</v>
      </c>
      <c r="AN592" t="s">
        <v>1311</v>
      </c>
      <c r="AO592" t="s">
        <v>1312</v>
      </c>
      <c r="AP592" t="s">
        <v>1313</v>
      </c>
      <c r="AQ592" t="s">
        <v>1314</v>
      </c>
      <c r="AR592" cm="1">
        <f t="array" ref="AR592">_xlfn._xlws.FILTER(RPD_Revisi[Jmlh],RPD_Revisi[MAK]=Form_Cetak_POK[[#This Row],[MAK]],0)-Form_Cetak_POK[[#This Row],[Jmlh]]</f>
        <v>0</v>
      </c>
    </row>
    <row r="593" spans="1:44" hidden="1" x14ac:dyDescent="0.3">
      <c r="A593" t="s">
        <v>26</v>
      </c>
      <c r="B593" t="s">
        <v>28</v>
      </c>
      <c r="C593" t="s">
        <v>29</v>
      </c>
      <c r="D593" t="s">
        <v>460</v>
      </c>
      <c r="E593" t="s">
        <v>33</v>
      </c>
      <c r="F593" t="s">
        <v>35</v>
      </c>
      <c r="G593" t="s">
        <v>463</v>
      </c>
      <c r="H593" t="s">
        <v>62</v>
      </c>
      <c r="I593" t="s">
        <v>70</v>
      </c>
      <c r="J593" t="s">
        <v>43</v>
      </c>
      <c r="K593" t="s">
        <v>522</v>
      </c>
      <c r="L593">
        <v>90</v>
      </c>
      <c r="M593">
        <v>75000</v>
      </c>
      <c r="N593">
        <v>6750000</v>
      </c>
      <c r="O593">
        <v>0</v>
      </c>
      <c r="P593">
        <v>6750000</v>
      </c>
      <c r="R593">
        <v>562000</v>
      </c>
      <c r="S593">
        <v>562000</v>
      </c>
      <c r="T593">
        <v>562000</v>
      </c>
      <c r="U593">
        <v>562000</v>
      </c>
      <c r="V593">
        <v>562000</v>
      </c>
      <c r="W593">
        <v>562000</v>
      </c>
      <c r="X593">
        <v>562000</v>
      </c>
      <c r="Y593">
        <v>562000</v>
      </c>
      <c r="Z593">
        <v>562000</v>
      </c>
      <c r="AA593">
        <v>562000</v>
      </c>
      <c r="AB593">
        <v>562000</v>
      </c>
      <c r="AC593">
        <v>568000</v>
      </c>
      <c r="AD593" t="s">
        <v>1510</v>
      </c>
      <c r="AE593" t="s">
        <v>1511</v>
      </c>
      <c r="AF593" t="s">
        <v>1518</v>
      </c>
      <c r="AG593" t="s">
        <v>1519</v>
      </c>
      <c r="AH593" t="s">
        <v>6801</v>
      </c>
      <c r="AI593" t="s">
        <v>6075</v>
      </c>
      <c r="AJ593" t="s">
        <v>6366</v>
      </c>
      <c r="AK593" t="s">
        <v>44</v>
      </c>
      <c r="AN593" t="s">
        <v>1311</v>
      </c>
      <c r="AO593" t="s">
        <v>1312</v>
      </c>
      <c r="AP593" t="s">
        <v>1313</v>
      </c>
      <c r="AQ593" t="s">
        <v>1314</v>
      </c>
      <c r="AR593" cm="1">
        <f t="array" ref="AR593">_xlfn._xlws.FILTER(RPD_Revisi[Jmlh],RPD_Revisi[MAK]=Form_Cetak_POK[[#This Row],[MAK]],0)-Form_Cetak_POK[[#This Row],[Jmlh]]</f>
        <v>0</v>
      </c>
    </row>
    <row r="594" spans="1:44" hidden="1" x14ac:dyDescent="0.3">
      <c r="A594" t="s">
        <v>26</v>
      </c>
      <c r="B594" t="s">
        <v>28</v>
      </c>
      <c r="C594" t="s">
        <v>29</v>
      </c>
      <c r="D594" t="s">
        <v>460</v>
      </c>
      <c r="E594" t="s">
        <v>33</v>
      </c>
      <c r="F594" t="s">
        <v>35</v>
      </c>
      <c r="G594" t="s">
        <v>463</v>
      </c>
      <c r="H594" t="s">
        <v>62</v>
      </c>
      <c r="I594" t="s">
        <v>70</v>
      </c>
      <c r="J594" t="s">
        <v>43</v>
      </c>
      <c r="K594" t="s">
        <v>515</v>
      </c>
      <c r="L594">
        <v>81</v>
      </c>
      <c r="M594">
        <v>50000</v>
      </c>
      <c r="N594">
        <v>4050000</v>
      </c>
      <c r="O594">
        <v>0</v>
      </c>
      <c r="P594">
        <v>4050000</v>
      </c>
      <c r="R594">
        <v>337000</v>
      </c>
      <c r="S594">
        <v>337000</v>
      </c>
      <c r="T594">
        <v>337000</v>
      </c>
      <c r="U594">
        <v>337000</v>
      </c>
      <c r="V594">
        <v>337000</v>
      </c>
      <c r="W594">
        <v>337000</v>
      </c>
      <c r="X594">
        <v>337000</v>
      </c>
      <c r="Y594">
        <v>337000</v>
      </c>
      <c r="Z594">
        <v>337000</v>
      </c>
      <c r="AA594">
        <v>337000</v>
      </c>
      <c r="AB594">
        <v>337000</v>
      </c>
      <c r="AC594">
        <v>343000</v>
      </c>
      <c r="AD594" t="s">
        <v>1510</v>
      </c>
      <c r="AE594" t="s">
        <v>1511</v>
      </c>
      <c r="AF594" t="s">
        <v>1521</v>
      </c>
      <c r="AG594" t="s">
        <v>1522</v>
      </c>
      <c r="AH594" t="s">
        <v>6802</v>
      </c>
      <c r="AI594" t="s">
        <v>6085</v>
      </c>
      <c r="AJ594" t="s">
        <v>6366</v>
      </c>
      <c r="AK594" t="s">
        <v>44</v>
      </c>
      <c r="AN594" t="s">
        <v>1311</v>
      </c>
      <c r="AO594" t="s">
        <v>1312</v>
      </c>
      <c r="AP594" t="s">
        <v>1313</v>
      </c>
      <c r="AQ594" t="s">
        <v>1314</v>
      </c>
      <c r="AR594" cm="1">
        <f t="array" ref="AR594">_xlfn._xlws.FILTER(RPD_Revisi[Jmlh],RPD_Revisi[MAK]=Form_Cetak_POK[[#This Row],[MAK]],0)-Form_Cetak_POK[[#This Row],[Jmlh]]</f>
        <v>0</v>
      </c>
    </row>
    <row r="595" spans="1:44" hidden="1" x14ac:dyDescent="0.3">
      <c r="A595" t="s">
        <v>26</v>
      </c>
      <c r="B595" t="s">
        <v>28</v>
      </c>
      <c r="C595" t="s">
        <v>29</v>
      </c>
      <c r="D595" t="s">
        <v>460</v>
      </c>
      <c r="E595" t="s">
        <v>33</v>
      </c>
      <c r="F595" t="s">
        <v>35</v>
      </c>
      <c r="G595" t="s">
        <v>463</v>
      </c>
      <c r="H595" t="s">
        <v>62</v>
      </c>
      <c r="I595" t="s">
        <v>70</v>
      </c>
      <c r="J595" t="s">
        <v>50</v>
      </c>
      <c r="K595" t="s">
        <v>524</v>
      </c>
      <c r="L595">
        <v>120</v>
      </c>
      <c r="M595">
        <v>650000</v>
      </c>
      <c r="N595">
        <v>78000000</v>
      </c>
      <c r="O595">
        <v>0</v>
      </c>
      <c r="P595">
        <v>78000000</v>
      </c>
      <c r="R595">
        <v>6500000</v>
      </c>
      <c r="S595">
        <v>6500000</v>
      </c>
      <c r="T595">
        <v>6500000</v>
      </c>
      <c r="U595">
        <v>6500000</v>
      </c>
      <c r="V595">
        <v>6500000</v>
      </c>
      <c r="W595">
        <v>6500000</v>
      </c>
      <c r="X595">
        <v>6500000</v>
      </c>
      <c r="Y595">
        <v>6500000</v>
      </c>
      <c r="Z595">
        <v>6500000</v>
      </c>
      <c r="AA595">
        <v>6500000</v>
      </c>
      <c r="AB595">
        <v>6500000</v>
      </c>
      <c r="AC595">
        <v>6500000</v>
      </c>
      <c r="AD595" t="s">
        <v>1510</v>
      </c>
      <c r="AE595" t="s">
        <v>1528</v>
      </c>
      <c r="AF595" t="s">
        <v>1532</v>
      </c>
      <c r="AG595" t="s">
        <v>1533</v>
      </c>
      <c r="AH595" t="s">
        <v>6803</v>
      </c>
      <c r="AI595" t="s">
        <v>6064</v>
      </c>
      <c r="AJ595" t="s">
        <v>6366</v>
      </c>
      <c r="AK595" t="s">
        <v>44</v>
      </c>
      <c r="AN595" t="s">
        <v>1311</v>
      </c>
      <c r="AO595" t="s">
        <v>1312</v>
      </c>
      <c r="AP595" t="s">
        <v>1336</v>
      </c>
      <c r="AQ595" t="s">
        <v>1314</v>
      </c>
      <c r="AR595" cm="1">
        <f t="array" ref="AR595">_xlfn._xlws.FILTER(RPD_Revisi[Jmlh],RPD_Revisi[MAK]=Form_Cetak_POK[[#This Row],[MAK]],0)-Form_Cetak_POK[[#This Row],[Jmlh]]</f>
        <v>0</v>
      </c>
    </row>
    <row r="596" spans="1:44" hidden="1" x14ac:dyDescent="0.3">
      <c r="A596" t="s">
        <v>26</v>
      </c>
      <c r="B596" t="s">
        <v>28</v>
      </c>
      <c r="C596" t="s">
        <v>29</v>
      </c>
      <c r="D596" t="s">
        <v>460</v>
      </c>
      <c r="E596" t="s">
        <v>33</v>
      </c>
      <c r="F596" t="s">
        <v>35</v>
      </c>
      <c r="G596" t="s">
        <v>463</v>
      </c>
      <c r="H596" t="s">
        <v>62</v>
      </c>
      <c r="I596" t="s">
        <v>71</v>
      </c>
      <c r="J596" t="s">
        <v>43</v>
      </c>
      <c r="K596" t="s">
        <v>525</v>
      </c>
      <c r="L596">
        <v>60</v>
      </c>
      <c r="M596">
        <v>75000</v>
      </c>
      <c r="N596">
        <v>4500000</v>
      </c>
      <c r="O596">
        <v>0</v>
      </c>
      <c r="P596">
        <v>4500000</v>
      </c>
      <c r="R596">
        <v>375000</v>
      </c>
      <c r="S596">
        <v>375000</v>
      </c>
      <c r="T596">
        <v>375000</v>
      </c>
      <c r="U596">
        <v>375000</v>
      </c>
      <c r="V596">
        <v>375000</v>
      </c>
      <c r="W596">
        <v>375000</v>
      </c>
      <c r="X596">
        <v>375000</v>
      </c>
      <c r="Y596">
        <v>375000</v>
      </c>
      <c r="Z596">
        <v>375000</v>
      </c>
      <c r="AA596">
        <v>375000</v>
      </c>
      <c r="AB596">
        <v>375000</v>
      </c>
      <c r="AC596">
        <v>375000</v>
      </c>
      <c r="AD596" t="s">
        <v>1535</v>
      </c>
      <c r="AE596" t="s">
        <v>1536</v>
      </c>
      <c r="AF596" t="s">
        <v>1543</v>
      </c>
      <c r="AG596" t="s">
        <v>1544</v>
      </c>
      <c r="AH596" t="s">
        <v>6804</v>
      </c>
      <c r="AI596" t="s">
        <v>6075</v>
      </c>
      <c r="AJ596" t="s">
        <v>6370</v>
      </c>
      <c r="AK596" t="s">
        <v>44</v>
      </c>
      <c r="AN596" t="s">
        <v>1311</v>
      </c>
      <c r="AO596" t="s">
        <v>1312</v>
      </c>
      <c r="AP596" t="s">
        <v>1313</v>
      </c>
      <c r="AQ596" t="s">
        <v>1314</v>
      </c>
      <c r="AR596" cm="1">
        <f t="array" ref="AR596">_xlfn._xlws.FILTER(RPD_Revisi[Jmlh],RPD_Revisi[MAK]=Form_Cetak_POK[[#This Row],[MAK]],0)-Form_Cetak_POK[[#This Row],[Jmlh]]</f>
        <v>0</v>
      </c>
    </row>
    <row r="597" spans="1:44" hidden="1" x14ac:dyDescent="0.3">
      <c r="A597" t="s">
        <v>26</v>
      </c>
      <c r="B597" t="s">
        <v>28</v>
      </c>
      <c r="C597" t="s">
        <v>29</v>
      </c>
      <c r="D597" t="s">
        <v>460</v>
      </c>
      <c r="E597" t="s">
        <v>33</v>
      </c>
      <c r="F597" t="s">
        <v>35</v>
      </c>
      <c r="G597" t="s">
        <v>463</v>
      </c>
      <c r="H597" t="s">
        <v>62</v>
      </c>
      <c r="I597" t="s">
        <v>71</v>
      </c>
      <c r="J597" t="s">
        <v>43</v>
      </c>
      <c r="K597" t="s">
        <v>526</v>
      </c>
      <c r="L597">
        <v>6</v>
      </c>
      <c r="M597">
        <v>50000</v>
      </c>
      <c r="N597">
        <v>300000</v>
      </c>
      <c r="O597">
        <v>0</v>
      </c>
      <c r="P597">
        <v>300000</v>
      </c>
      <c r="R597">
        <v>25000</v>
      </c>
      <c r="S597">
        <v>25000</v>
      </c>
      <c r="T597">
        <v>25000</v>
      </c>
      <c r="U597">
        <v>25000</v>
      </c>
      <c r="V597">
        <v>25000</v>
      </c>
      <c r="W597">
        <v>25000</v>
      </c>
      <c r="X597">
        <v>25000</v>
      </c>
      <c r="Y597">
        <v>25000</v>
      </c>
      <c r="Z597">
        <v>25000</v>
      </c>
      <c r="AA597">
        <v>25000</v>
      </c>
      <c r="AB597">
        <v>25000</v>
      </c>
      <c r="AC597">
        <v>25000</v>
      </c>
      <c r="AD597" t="s">
        <v>1535</v>
      </c>
      <c r="AE597" t="s">
        <v>1536</v>
      </c>
      <c r="AF597" t="s">
        <v>1546</v>
      </c>
      <c r="AG597" t="s">
        <v>1547</v>
      </c>
      <c r="AH597" t="s">
        <v>6805</v>
      </c>
      <c r="AI597" t="s">
        <v>6085</v>
      </c>
      <c r="AJ597" t="s">
        <v>6370</v>
      </c>
      <c r="AK597" t="s">
        <v>44</v>
      </c>
      <c r="AN597" t="s">
        <v>1311</v>
      </c>
      <c r="AO597" t="s">
        <v>1312</v>
      </c>
      <c r="AP597" t="s">
        <v>1313</v>
      </c>
      <c r="AQ597" t="s">
        <v>1314</v>
      </c>
      <c r="AR597" cm="1">
        <f t="array" ref="AR597">_xlfn._xlws.FILTER(RPD_Revisi[Jmlh],RPD_Revisi[MAK]=Form_Cetak_POK[[#This Row],[MAK]],0)-Form_Cetak_POK[[#This Row],[Jmlh]]</f>
        <v>0</v>
      </c>
    </row>
    <row r="598" spans="1:44" hidden="1" x14ac:dyDescent="0.3">
      <c r="A598" t="s">
        <v>26</v>
      </c>
      <c r="B598" t="s">
        <v>28</v>
      </c>
      <c r="C598" t="s">
        <v>29</v>
      </c>
      <c r="D598" t="s">
        <v>460</v>
      </c>
      <c r="E598" t="s">
        <v>33</v>
      </c>
      <c r="F598" t="s">
        <v>35</v>
      </c>
      <c r="G598" t="s">
        <v>463</v>
      </c>
      <c r="H598" t="s">
        <v>62</v>
      </c>
      <c r="I598" t="s">
        <v>77</v>
      </c>
      <c r="J598" t="s">
        <v>43</v>
      </c>
      <c r="K598" t="s">
        <v>507</v>
      </c>
      <c r="L598">
        <v>1</v>
      </c>
      <c r="M598">
        <v>1500000</v>
      </c>
      <c r="N598">
        <v>1500000</v>
      </c>
      <c r="O598">
        <v>0</v>
      </c>
      <c r="P598">
        <v>1500000</v>
      </c>
      <c r="R598">
        <v>125000</v>
      </c>
      <c r="S598">
        <v>125000</v>
      </c>
      <c r="T598">
        <v>125000</v>
      </c>
      <c r="U598">
        <v>125000</v>
      </c>
      <c r="V598">
        <v>125000</v>
      </c>
      <c r="W598">
        <v>125000</v>
      </c>
      <c r="X598">
        <v>125000</v>
      </c>
      <c r="Y598">
        <v>125000</v>
      </c>
      <c r="Z598">
        <v>125000</v>
      </c>
      <c r="AA598">
        <v>125000</v>
      </c>
      <c r="AB598">
        <v>125000</v>
      </c>
      <c r="AC598">
        <v>125000</v>
      </c>
      <c r="AD598" t="s">
        <v>1557</v>
      </c>
      <c r="AE598" t="s">
        <v>1558</v>
      </c>
      <c r="AF598" t="s">
        <v>1562</v>
      </c>
      <c r="AG598" t="s">
        <v>1563</v>
      </c>
      <c r="AH598" t="s">
        <v>6806</v>
      </c>
      <c r="AI598" t="s">
        <v>6064</v>
      </c>
      <c r="AJ598" t="s">
        <v>6373</v>
      </c>
      <c r="AK598" t="s">
        <v>44</v>
      </c>
      <c r="AN598" t="s">
        <v>1311</v>
      </c>
      <c r="AO598" t="s">
        <v>1312</v>
      </c>
      <c r="AP598" t="s">
        <v>1313</v>
      </c>
      <c r="AQ598" t="s">
        <v>1314</v>
      </c>
      <c r="AR598" cm="1">
        <f t="array" ref="AR598">_xlfn._xlws.FILTER(RPD_Revisi[Jmlh],RPD_Revisi[MAK]=Form_Cetak_POK[[#This Row],[MAK]],0)-Form_Cetak_POK[[#This Row],[Jmlh]]</f>
        <v>0</v>
      </c>
    </row>
    <row r="599" spans="1:44" hidden="1" x14ac:dyDescent="0.3">
      <c r="A599" t="s">
        <v>26</v>
      </c>
      <c r="B599" t="s">
        <v>28</v>
      </c>
      <c r="C599" t="s">
        <v>29</v>
      </c>
      <c r="D599" t="s">
        <v>460</v>
      </c>
      <c r="E599" t="s">
        <v>33</v>
      </c>
      <c r="F599" t="s">
        <v>35</v>
      </c>
      <c r="G599" t="s">
        <v>463</v>
      </c>
      <c r="H599" t="s">
        <v>62</v>
      </c>
      <c r="I599" t="s">
        <v>77</v>
      </c>
      <c r="J599" t="s">
        <v>43</v>
      </c>
      <c r="K599" t="s">
        <v>529</v>
      </c>
      <c r="L599">
        <v>40</v>
      </c>
      <c r="M599">
        <v>75000</v>
      </c>
      <c r="N599">
        <v>3000000</v>
      </c>
      <c r="O599">
        <v>0</v>
      </c>
      <c r="P599">
        <v>3000000</v>
      </c>
      <c r="R599">
        <v>250000</v>
      </c>
      <c r="S599">
        <v>250000</v>
      </c>
      <c r="T599">
        <v>250000</v>
      </c>
      <c r="U599">
        <v>250000</v>
      </c>
      <c r="V599">
        <v>250000</v>
      </c>
      <c r="W599">
        <v>250000</v>
      </c>
      <c r="X599">
        <v>250000</v>
      </c>
      <c r="Y599">
        <v>250000</v>
      </c>
      <c r="Z599">
        <v>250000</v>
      </c>
      <c r="AA599">
        <v>250000</v>
      </c>
      <c r="AB599">
        <v>250000</v>
      </c>
      <c r="AC599">
        <v>250000</v>
      </c>
      <c r="AD599" t="s">
        <v>1557</v>
      </c>
      <c r="AE599" t="s">
        <v>1558</v>
      </c>
      <c r="AF599" t="s">
        <v>1565</v>
      </c>
      <c r="AG599" t="s">
        <v>1566</v>
      </c>
      <c r="AH599" t="s">
        <v>6807</v>
      </c>
      <c r="AI599" t="s">
        <v>6075</v>
      </c>
      <c r="AJ599" t="s">
        <v>6373</v>
      </c>
      <c r="AK599" t="s">
        <v>44</v>
      </c>
      <c r="AN599" t="s">
        <v>1311</v>
      </c>
      <c r="AO599" t="s">
        <v>1312</v>
      </c>
      <c r="AP599" t="s">
        <v>1313</v>
      </c>
      <c r="AQ599" t="s">
        <v>1314</v>
      </c>
      <c r="AR599" cm="1">
        <f t="array" ref="AR599">_xlfn._xlws.FILTER(RPD_Revisi[Jmlh],RPD_Revisi[MAK]=Form_Cetak_POK[[#This Row],[MAK]],0)-Form_Cetak_POK[[#This Row],[Jmlh]]</f>
        <v>0</v>
      </c>
    </row>
    <row r="600" spans="1:44" hidden="1" x14ac:dyDescent="0.3">
      <c r="A600" t="s">
        <v>26</v>
      </c>
      <c r="B600" t="s">
        <v>28</v>
      </c>
      <c r="C600" t="s">
        <v>29</v>
      </c>
      <c r="D600" t="s">
        <v>460</v>
      </c>
      <c r="E600" t="s">
        <v>33</v>
      </c>
      <c r="F600" t="s">
        <v>35</v>
      </c>
      <c r="G600" t="s">
        <v>463</v>
      </c>
      <c r="H600" t="s">
        <v>62</v>
      </c>
      <c r="I600" t="s">
        <v>77</v>
      </c>
      <c r="J600" t="s">
        <v>50</v>
      </c>
      <c r="K600" t="s">
        <v>520</v>
      </c>
      <c r="L600">
        <v>160</v>
      </c>
      <c r="M600">
        <v>600000</v>
      </c>
      <c r="N600">
        <v>96000000</v>
      </c>
      <c r="O600">
        <v>0</v>
      </c>
      <c r="P600">
        <v>96000000</v>
      </c>
      <c r="R600">
        <v>8000000</v>
      </c>
      <c r="S600">
        <v>8000000</v>
      </c>
      <c r="T600">
        <v>8000000</v>
      </c>
      <c r="U600">
        <v>8000000</v>
      </c>
      <c r="V600">
        <v>8000000</v>
      </c>
      <c r="W600">
        <v>8000000</v>
      </c>
      <c r="X600">
        <v>8000000</v>
      </c>
      <c r="Y600">
        <v>8000000</v>
      </c>
      <c r="Z600">
        <v>8000000</v>
      </c>
      <c r="AA600">
        <v>8000000</v>
      </c>
      <c r="AB600">
        <v>8000000</v>
      </c>
      <c r="AC600">
        <v>8000000</v>
      </c>
      <c r="AD600" t="s">
        <v>1557</v>
      </c>
      <c r="AE600" t="s">
        <v>1576</v>
      </c>
      <c r="AF600" t="s">
        <v>1580</v>
      </c>
      <c r="AG600" t="s">
        <v>1581</v>
      </c>
      <c r="AH600" t="s">
        <v>6808</v>
      </c>
      <c r="AI600" t="s">
        <v>6064</v>
      </c>
      <c r="AJ600" t="s">
        <v>6373</v>
      </c>
      <c r="AK600" t="s">
        <v>44</v>
      </c>
      <c r="AN600" t="s">
        <v>1311</v>
      </c>
      <c r="AO600" t="s">
        <v>1312</v>
      </c>
      <c r="AP600" t="s">
        <v>1336</v>
      </c>
      <c r="AQ600" t="s">
        <v>1314</v>
      </c>
      <c r="AR600" cm="1">
        <f t="array" ref="AR600">_xlfn._xlws.FILTER(RPD_Revisi[Jmlh],RPD_Revisi[MAK]=Form_Cetak_POK[[#This Row],[MAK]],0)-Form_Cetak_POK[[#This Row],[Jmlh]]</f>
        <v>0</v>
      </c>
    </row>
    <row r="601" spans="1:44" hidden="1" x14ac:dyDescent="0.3">
      <c r="A601" t="s">
        <v>26</v>
      </c>
      <c r="B601" t="s">
        <v>28</v>
      </c>
      <c r="C601" t="s">
        <v>29</v>
      </c>
      <c r="D601" t="s">
        <v>460</v>
      </c>
      <c r="E601" t="s">
        <v>33</v>
      </c>
      <c r="F601" t="s">
        <v>35</v>
      </c>
      <c r="G601" t="s">
        <v>463</v>
      </c>
      <c r="H601" t="s">
        <v>79</v>
      </c>
      <c r="I601" t="s">
        <v>80</v>
      </c>
      <c r="J601" t="s">
        <v>43</v>
      </c>
      <c r="K601" t="s">
        <v>531</v>
      </c>
      <c r="L601">
        <v>1</v>
      </c>
      <c r="M601">
        <v>2000000</v>
      </c>
      <c r="N601">
        <v>2000000</v>
      </c>
      <c r="O601">
        <v>0</v>
      </c>
      <c r="P601">
        <v>2000000</v>
      </c>
      <c r="R601">
        <v>166000</v>
      </c>
      <c r="S601">
        <v>166000</v>
      </c>
      <c r="T601">
        <v>166000</v>
      </c>
      <c r="U601">
        <v>166000</v>
      </c>
      <c r="V601">
        <v>166000</v>
      </c>
      <c r="W601">
        <v>166000</v>
      </c>
      <c r="X601">
        <v>166000</v>
      </c>
      <c r="Y601">
        <v>166000</v>
      </c>
      <c r="Z601">
        <v>166000</v>
      </c>
      <c r="AA601">
        <v>166000</v>
      </c>
      <c r="AB601">
        <v>166000</v>
      </c>
      <c r="AC601">
        <v>174000</v>
      </c>
      <c r="AD601" t="s">
        <v>1583</v>
      </c>
      <c r="AE601" t="s">
        <v>1584</v>
      </c>
      <c r="AF601" t="s">
        <v>1591</v>
      </c>
      <c r="AG601" t="s">
        <v>1592</v>
      </c>
      <c r="AH601" t="s">
        <v>6809</v>
      </c>
      <c r="AI601" t="s">
        <v>6075</v>
      </c>
      <c r="AJ601" t="s">
        <v>6375</v>
      </c>
      <c r="AK601" t="s">
        <v>44</v>
      </c>
      <c r="AN601" t="s">
        <v>1311</v>
      </c>
      <c r="AO601" t="s">
        <v>1312</v>
      </c>
      <c r="AP601" t="s">
        <v>1313</v>
      </c>
      <c r="AQ601" t="s">
        <v>1314</v>
      </c>
      <c r="AR601" cm="1">
        <f t="array" ref="AR601">_xlfn._xlws.FILTER(RPD_Revisi[Jmlh],RPD_Revisi[MAK]=Form_Cetak_POK[[#This Row],[MAK]],0)-Form_Cetak_POK[[#This Row],[Jmlh]]</f>
        <v>0</v>
      </c>
    </row>
    <row r="602" spans="1:44" hidden="1" x14ac:dyDescent="0.3">
      <c r="A602" t="s">
        <v>26</v>
      </c>
      <c r="B602" t="s">
        <v>28</v>
      </c>
      <c r="C602" t="s">
        <v>29</v>
      </c>
      <c r="D602" t="s">
        <v>460</v>
      </c>
      <c r="E602" t="s">
        <v>33</v>
      </c>
      <c r="F602" t="s">
        <v>35</v>
      </c>
      <c r="G602" t="s">
        <v>463</v>
      </c>
      <c r="H602" t="s">
        <v>79</v>
      </c>
      <c r="I602" t="s">
        <v>80</v>
      </c>
      <c r="J602" t="s">
        <v>43</v>
      </c>
      <c r="K602" t="s">
        <v>532</v>
      </c>
      <c r="L602">
        <v>40</v>
      </c>
      <c r="M602">
        <v>75000</v>
      </c>
      <c r="N602">
        <v>3000000</v>
      </c>
      <c r="O602">
        <v>0</v>
      </c>
      <c r="P602">
        <v>3000000</v>
      </c>
      <c r="R602">
        <v>250000</v>
      </c>
      <c r="S602">
        <v>250000</v>
      </c>
      <c r="T602">
        <v>250000</v>
      </c>
      <c r="U602">
        <v>250000</v>
      </c>
      <c r="V602">
        <v>250000</v>
      </c>
      <c r="W602">
        <v>250000</v>
      </c>
      <c r="X602">
        <v>250000</v>
      </c>
      <c r="Y602">
        <v>250000</v>
      </c>
      <c r="Z602">
        <v>250000</v>
      </c>
      <c r="AA602">
        <v>250000</v>
      </c>
      <c r="AB602">
        <v>250000</v>
      </c>
      <c r="AC602">
        <v>250000</v>
      </c>
      <c r="AD602" t="s">
        <v>1583</v>
      </c>
      <c r="AE602" t="s">
        <v>1584</v>
      </c>
      <c r="AF602" t="s">
        <v>1594</v>
      </c>
      <c r="AG602" t="s">
        <v>1595</v>
      </c>
      <c r="AH602" t="s">
        <v>6810</v>
      </c>
      <c r="AI602" t="s">
        <v>6085</v>
      </c>
      <c r="AJ602" t="s">
        <v>6375</v>
      </c>
      <c r="AK602" t="s">
        <v>44</v>
      </c>
      <c r="AN602" t="s">
        <v>1311</v>
      </c>
      <c r="AO602" t="s">
        <v>1312</v>
      </c>
      <c r="AP602" t="s">
        <v>1313</v>
      </c>
      <c r="AQ602" t="s">
        <v>1314</v>
      </c>
      <c r="AR602" cm="1">
        <f t="array" ref="AR602">_xlfn._xlws.FILTER(RPD_Revisi[Jmlh],RPD_Revisi[MAK]=Form_Cetak_POK[[#This Row],[MAK]],0)-Form_Cetak_POK[[#This Row],[Jmlh]]</f>
        <v>0</v>
      </c>
    </row>
    <row r="603" spans="1:44" hidden="1" x14ac:dyDescent="0.3">
      <c r="A603" t="s">
        <v>26</v>
      </c>
      <c r="B603" t="s">
        <v>28</v>
      </c>
      <c r="C603" t="s">
        <v>29</v>
      </c>
      <c r="D603" t="s">
        <v>460</v>
      </c>
      <c r="E603" t="s">
        <v>33</v>
      </c>
      <c r="F603" t="s">
        <v>35</v>
      </c>
      <c r="G603" t="s">
        <v>463</v>
      </c>
      <c r="H603" t="s">
        <v>79</v>
      </c>
      <c r="I603" t="s">
        <v>80</v>
      </c>
      <c r="J603" t="s">
        <v>43</v>
      </c>
      <c r="K603" t="s">
        <v>533</v>
      </c>
      <c r="L603">
        <v>270</v>
      </c>
      <c r="M603">
        <v>65000</v>
      </c>
      <c r="N603">
        <v>17550000</v>
      </c>
      <c r="O603">
        <v>0</v>
      </c>
      <c r="P603">
        <v>17550000</v>
      </c>
      <c r="R603">
        <v>1462000</v>
      </c>
      <c r="S603">
        <v>1462000</v>
      </c>
      <c r="T603">
        <v>1462000</v>
      </c>
      <c r="U603">
        <v>1462000</v>
      </c>
      <c r="V603">
        <v>1462000</v>
      </c>
      <c r="W603">
        <v>1462000</v>
      </c>
      <c r="X603">
        <v>1462000</v>
      </c>
      <c r="Y603">
        <v>1462000</v>
      </c>
      <c r="Z603">
        <v>1462000</v>
      </c>
      <c r="AA603">
        <v>1462000</v>
      </c>
      <c r="AB603">
        <v>1462000</v>
      </c>
      <c r="AC603">
        <v>1468000</v>
      </c>
      <c r="AD603" t="s">
        <v>1583</v>
      </c>
      <c r="AE603" t="s">
        <v>1584</v>
      </c>
      <c r="AF603" t="s">
        <v>1597</v>
      </c>
      <c r="AG603" t="s">
        <v>1598</v>
      </c>
      <c r="AH603" t="s">
        <v>6811</v>
      </c>
      <c r="AI603" t="s">
        <v>6168</v>
      </c>
      <c r="AJ603" t="s">
        <v>6375</v>
      </c>
      <c r="AK603" t="s">
        <v>44</v>
      </c>
      <c r="AN603" t="s">
        <v>1311</v>
      </c>
      <c r="AO603" t="s">
        <v>1312</v>
      </c>
      <c r="AP603" t="s">
        <v>1313</v>
      </c>
      <c r="AQ603" t="s">
        <v>1314</v>
      </c>
      <c r="AR603" cm="1">
        <f t="array" ref="AR603">_xlfn._xlws.FILTER(RPD_Revisi[Jmlh],RPD_Revisi[MAK]=Form_Cetak_POK[[#This Row],[MAK]],0)-Form_Cetak_POK[[#This Row],[Jmlh]]</f>
        <v>0</v>
      </c>
    </row>
    <row r="604" spans="1:44" hidden="1" x14ac:dyDescent="0.3">
      <c r="A604" t="s">
        <v>26</v>
      </c>
      <c r="B604" t="s">
        <v>28</v>
      </c>
      <c r="C604" t="s">
        <v>29</v>
      </c>
      <c r="D604" t="s">
        <v>460</v>
      </c>
      <c r="E604" t="s">
        <v>33</v>
      </c>
      <c r="F604" t="s">
        <v>35</v>
      </c>
      <c r="G604" t="s">
        <v>463</v>
      </c>
      <c r="H604" t="s">
        <v>79</v>
      </c>
      <c r="I604" t="s">
        <v>80</v>
      </c>
      <c r="J604" t="s">
        <v>75</v>
      </c>
      <c r="K604" t="s">
        <v>536</v>
      </c>
      <c r="L604">
        <v>25</v>
      </c>
      <c r="M604">
        <v>130000</v>
      </c>
      <c r="N604">
        <v>3250000</v>
      </c>
      <c r="O604">
        <v>0</v>
      </c>
      <c r="P604">
        <v>3250000</v>
      </c>
      <c r="R604">
        <v>270000</v>
      </c>
      <c r="S604">
        <v>270000</v>
      </c>
      <c r="T604">
        <v>270000</v>
      </c>
      <c r="U604">
        <v>270000</v>
      </c>
      <c r="V604">
        <v>270000</v>
      </c>
      <c r="W604">
        <v>270000</v>
      </c>
      <c r="X604">
        <v>270000</v>
      </c>
      <c r="Y604">
        <v>270000</v>
      </c>
      <c r="Z604">
        <v>270000</v>
      </c>
      <c r="AA604">
        <v>270000</v>
      </c>
      <c r="AB604">
        <v>270000</v>
      </c>
      <c r="AC604">
        <v>280000</v>
      </c>
      <c r="AD604" t="s">
        <v>1583</v>
      </c>
      <c r="AE604" t="s">
        <v>1604</v>
      </c>
      <c r="AF604" t="s">
        <v>1608</v>
      </c>
      <c r="AG604" t="s">
        <v>1609</v>
      </c>
      <c r="AH604" t="s">
        <v>6812</v>
      </c>
      <c r="AI604" t="s">
        <v>6064</v>
      </c>
      <c r="AJ604" t="s">
        <v>6375</v>
      </c>
      <c r="AK604" t="s">
        <v>44</v>
      </c>
      <c r="AN604" t="s">
        <v>1311</v>
      </c>
      <c r="AO604" t="s">
        <v>1312</v>
      </c>
      <c r="AP604" t="s">
        <v>1336</v>
      </c>
      <c r="AQ604" t="s">
        <v>1314</v>
      </c>
      <c r="AR604" cm="1">
        <f t="array" ref="AR604">_xlfn._xlws.FILTER(RPD_Revisi[Jmlh],RPD_Revisi[MAK]=Form_Cetak_POK[[#This Row],[MAK]],0)-Form_Cetak_POK[[#This Row],[Jmlh]]</f>
        <v>0</v>
      </c>
    </row>
    <row r="605" spans="1:44" hidden="1" x14ac:dyDescent="0.3">
      <c r="A605" t="s">
        <v>26</v>
      </c>
      <c r="B605" t="s">
        <v>28</v>
      </c>
      <c r="C605" t="s">
        <v>29</v>
      </c>
      <c r="D605" t="s">
        <v>460</v>
      </c>
      <c r="E605" t="s">
        <v>33</v>
      </c>
      <c r="F605" t="s">
        <v>35</v>
      </c>
      <c r="G605" t="s">
        <v>463</v>
      </c>
      <c r="H605" t="s">
        <v>79</v>
      </c>
      <c r="I605" t="s">
        <v>81</v>
      </c>
      <c r="J605" t="s">
        <v>43</v>
      </c>
      <c r="K605" t="s">
        <v>539</v>
      </c>
      <c r="L605">
        <v>20</v>
      </c>
      <c r="M605">
        <v>75000</v>
      </c>
      <c r="N605">
        <v>1500000</v>
      </c>
      <c r="O605">
        <v>0</v>
      </c>
      <c r="P605">
        <v>1500000</v>
      </c>
      <c r="R605">
        <v>125000</v>
      </c>
      <c r="S605">
        <v>125000</v>
      </c>
      <c r="T605">
        <v>125000</v>
      </c>
      <c r="U605">
        <v>125000</v>
      </c>
      <c r="V605">
        <v>125000</v>
      </c>
      <c r="W605">
        <v>125000</v>
      </c>
      <c r="X605">
        <v>125000</v>
      </c>
      <c r="Y605">
        <v>125000</v>
      </c>
      <c r="Z605">
        <v>125000</v>
      </c>
      <c r="AA605">
        <v>125000</v>
      </c>
      <c r="AB605">
        <v>125000</v>
      </c>
      <c r="AC605">
        <v>125000</v>
      </c>
      <c r="AD605" t="s">
        <v>1615</v>
      </c>
      <c r="AE605" t="s">
        <v>1616</v>
      </c>
      <c r="AF605" t="s">
        <v>1626</v>
      </c>
      <c r="AG605" t="s">
        <v>1627</v>
      </c>
      <c r="AH605" t="s">
        <v>6813</v>
      </c>
      <c r="AI605" t="s">
        <v>6085</v>
      </c>
      <c r="AJ605" t="s">
        <v>6378</v>
      </c>
      <c r="AK605" t="s">
        <v>44</v>
      </c>
      <c r="AN605" t="s">
        <v>1311</v>
      </c>
      <c r="AO605" t="s">
        <v>1312</v>
      </c>
      <c r="AP605" t="s">
        <v>1313</v>
      </c>
      <c r="AQ605" t="s">
        <v>1314</v>
      </c>
      <c r="AR605" cm="1">
        <f t="array" ref="AR605">_xlfn._xlws.FILTER(RPD_Revisi[Jmlh],RPD_Revisi[MAK]=Form_Cetak_POK[[#This Row],[MAK]],0)-Form_Cetak_POK[[#This Row],[Jmlh]]</f>
        <v>0</v>
      </c>
    </row>
    <row r="606" spans="1:44" hidden="1" x14ac:dyDescent="0.3">
      <c r="A606" t="s">
        <v>26</v>
      </c>
      <c r="B606" t="s">
        <v>28</v>
      </c>
      <c r="C606" t="s">
        <v>29</v>
      </c>
      <c r="D606" t="s">
        <v>460</v>
      </c>
      <c r="E606" t="s">
        <v>33</v>
      </c>
      <c r="F606" t="s">
        <v>35</v>
      </c>
      <c r="G606" t="s">
        <v>463</v>
      </c>
      <c r="H606" t="s">
        <v>79</v>
      </c>
      <c r="I606" t="s">
        <v>81</v>
      </c>
      <c r="J606" t="s">
        <v>43</v>
      </c>
      <c r="K606" t="s">
        <v>540</v>
      </c>
      <c r="L606">
        <v>180</v>
      </c>
      <c r="M606">
        <v>65000</v>
      </c>
      <c r="N606">
        <v>11700000</v>
      </c>
      <c r="O606">
        <v>0</v>
      </c>
      <c r="P606">
        <v>11700000</v>
      </c>
      <c r="R606">
        <v>975000</v>
      </c>
      <c r="S606">
        <v>975000</v>
      </c>
      <c r="T606">
        <v>975000</v>
      </c>
      <c r="U606">
        <v>975000</v>
      </c>
      <c r="V606">
        <v>975000</v>
      </c>
      <c r="W606">
        <v>975000</v>
      </c>
      <c r="X606">
        <v>975000</v>
      </c>
      <c r="Y606">
        <v>975000</v>
      </c>
      <c r="Z606">
        <v>975000</v>
      </c>
      <c r="AA606">
        <v>975000</v>
      </c>
      <c r="AB606">
        <v>975000</v>
      </c>
      <c r="AC606">
        <v>975000</v>
      </c>
      <c r="AD606" t="s">
        <v>1615</v>
      </c>
      <c r="AE606" t="s">
        <v>1616</v>
      </c>
      <c r="AF606" t="s">
        <v>1629</v>
      </c>
      <c r="AG606" t="s">
        <v>1630</v>
      </c>
      <c r="AH606" t="s">
        <v>6814</v>
      </c>
      <c r="AI606" t="s">
        <v>6168</v>
      </c>
      <c r="AJ606" t="s">
        <v>6378</v>
      </c>
      <c r="AK606" t="s">
        <v>44</v>
      </c>
      <c r="AN606" t="s">
        <v>1311</v>
      </c>
      <c r="AO606" t="s">
        <v>1312</v>
      </c>
      <c r="AP606" t="s">
        <v>1313</v>
      </c>
      <c r="AQ606" t="s">
        <v>1314</v>
      </c>
      <c r="AR606" cm="1">
        <f t="array" ref="AR606">_xlfn._xlws.FILTER(RPD_Revisi[Jmlh],RPD_Revisi[MAK]=Form_Cetak_POK[[#This Row],[MAK]],0)-Form_Cetak_POK[[#This Row],[Jmlh]]</f>
        <v>0</v>
      </c>
    </row>
    <row r="607" spans="1:44" hidden="1" x14ac:dyDescent="0.3">
      <c r="A607" t="s">
        <v>26</v>
      </c>
      <c r="B607" t="s">
        <v>28</v>
      </c>
      <c r="C607" t="s">
        <v>29</v>
      </c>
      <c r="D607" t="s">
        <v>460</v>
      </c>
      <c r="E607" t="s">
        <v>33</v>
      </c>
      <c r="F607" t="s">
        <v>35</v>
      </c>
      <c r="G607" t="s">
        <v>463</v>
      </c>
      <c r="H607" t="s">
        <v>79</v>
      </c>
      <c r="I607" t="s">
        <v>82</v>
      </c>
      <c r="J607" t="s">
        <v>43</v>
      </c>
      <c r="K607" t="s">
        <v>508</v>
      </c>
      <c r="L607">
        <v>1</v>
      </c>
      <c r="M607">
        <v>900000</v>
      </c>
      <c r="N607">
        <v>900000</v>
      </c>
      <c r="O607">
        <v>0</v>
      </c>
      <c r="P607">
        <v>900000</v>
      </c>
      <c r="R607">
        <v>75000</v>
      </c>
      <c r="S607">
        <v>75000</v>
      </c>
      <c r="T607">
        <v>75000</v>
      </c>
      <c r="U607">
        <v>75000</v>
      </c>
      <c r="V607">
        <v>75000</v>
      </c>
      <c r="W607">
        <v>75000</v>
      </c>
      <c r="X607">
        <v>75000</v>
      </c>
      <c r="Y607">
        <v>75000</v>
      </c>
      <c r="Z607">
        <v>75000</v>
      </c>
      <c r="AA607">
        <v>75000</v>
      </c>
      <c r="AB607">
        <v>75000</v>
      </c>
      <c r="AC607">
        <v>75000</v>
      </c>
      <c r="AD607" t="s">
        <v>1644</v>
      </c>
      <c r="AE607" t="s">
        <v>1645</v>
      </c>
      <c r="AF607" t="s">
        <v>1652</v>
      </c>
      <c r="AG607" t="s">
        <v>1653</v>
      </c>
      <c r="AH607" t="s">
        <v>6815</v>
      </c>
      <c r="AI607" t="s">
        <v>6075</v>
      </c>
      <c r="AJ607" t="s">
        <v>6382</v>
      </c>
      <c r="AK607" t="s">
        <v>44</v>
      </c>
      <c r="AN607" t="s">
        <v>1311</v>
      </c>
      <c r="AO607" t="s">
        <v>1312</v>
      </c>
      <c r="AP607" t="s">
        <v>1313</v>
      </c>
      <c r="AQ607" t="s">
        <v>1314</v>
      </c>
      <c r="AR607" cm="1">
        <f t="array" ref="AR607">_xlfn._xlws.FILTER(RPD_Revisi[Jmlh],RPD_Revisi[MAK]=Form_Cetak_POK[[#This Row],[MAK]],0)-Form_Cetak_POK[[#This Row],[Jmlh]]</f>
        <v>0</v>
      </c>
    </row>
    <row r="608" spans="1:44" hidden="1" x14ac:dyDescent="0.3">
      <c r="A608" t="s">
        <v>26</v>
      </c>
      <c r="B608" t="s">
        <v>28</v>
      </c>
      <c r="C608" t="s">
        <v>29</v>
      </c>
      <c r="D608" t="s">
        <v>460</v>
      </c>
      <c r="E608" t="s">
        <v>33</v>
      </c>
      <c r="F608" t="s">
        <v>35</v>
      </c>
      <c r="G608" t="s">
        <v>463</v>
      </c>
      <c r="H608" t="s">
        <v>79</v>
      </c>
      <c r="I608" t="s">
        <v>82</v>
      </c>
      <c r="J608" t="s">
        <v>43</v>
      </c>
      <c r="K608" t="s">
        <v>544</v>
      </c>
      <c r="L608">
        <v>20</v>
      </c>
      <c r="M608">
        <v>75000</v>
      </c>
      <c r="N608">
        <v>1500000</v>
      </c>
      <c r="O608">
        <v>0</v>
      </c>
      <c r="P608">
        <v>1500000</v>
      </c>
      <c r="R608">
        <v>125000</v>
      </c>
      <c r="S608">
        <v>125000</v>
      </c>
      <c r="T608">
        <v>125000</v>
      </c>
      <c r="U608">
        <v>125000</v>
      </c>
      <c r="V608">
        <v>125000</v>
      </c>
      <c r="W608">
        <v>125000</v>
      </c>
      <c r="X608">
        <v>125000</v>
      </c>
      <c r="Y608">
        <v>125000</v>
      </c>
      <c r="Z608">
        <v>125000</v>
      </c>
      <c r="AA608">
        <v>125000</v>
      </c>
      <c r="AB608">
        <v>125000</v>
      </c>
      <c r="AC608">
        <v>125000</v>
      </c>
      <c r="AD608" t="s">
        <v>1644</v>
      </c>
      <c r="AE608" t="s">
        <v>1645</v>
      </c>
      <c r="AF608" t="s">
        <v>1655</v>
      </c>
      <c r="AG608" t="s">
        <v>1656</v>
      </c>
      <c r="AH608" t="s">
        <v>6816</v>
      </c>
      <c r="AI608" t="s">
        <v>6085</v>
      </c>
      <c r="AJ608" t="s">
        <v>6382</v>
      </c>
      <c r="AK608" t="s">
        <v>44</v>
      </c>
      <c r="AN608" t="s">
        <v>1311</v>
      </c>
      <c r="AO608" t="s">
        <v>1312</v>
      </c>
      <c r="AP608" t="s">
        <v>1313</v>
      </c>
      <c r="AQ608" t="s">
        <v>1314</v>
      </c>
      <c r="AR608" cm="1">
        <f t="array" ref="AR608">_xlfn._xlws.FILTER(RPD_Revisi[Jmlh],RPD_Revisi[MAK]=Form_Cetak_POK[[#This Row],[MAK]],0)-Form_Cetak_POK[[#This Row],[Jmlh]]</f>
        <v>0</v>
      </c>
    </row>
    <row r="609" spans="1:44" hidden="1" x14ac:dyDescent="0.3">
      <c r="A609" t="s">
        <v>26</v>
      </c>
      <c r="B609" t="s">
        <v>28</v>
      </c>
      <c r="C609" t="s">
        <v>29</v>
      </c>
      <c r="D609" t="s">
        <v>460</v>
      </c>
      <c r="E609" t="s">
        <v>33</v>
      </c>
      <c r="F609" t="s">
        <v>35</v>
      </c>
      <c r="G609" t="s">
        <v>463</v>
      </c>
      <c r="H609" t="s">
        <v>79</v>
      </c>
      <c r="I609" t="s">
        <v>82</v>
      </c>
      <c r="J609" t="s">
        <v>43</v>
      </c>
      <c r="K609" t="s">
        <v>545</v>
      </c>
      <c r="L609">
        <v>60</v>
      </c>
      <c r="M609">
        <v>65000</v>
      </c>
      <c r="N609">
        <v>3900000</v>
      </c>
      <c r="O609">
        <v>0</v>
      </c>
      <c r="P609">
        <v>3900000</v>
      </c>
      <c r="R609">
        <v>325000</v>
      </c>
      <c r="S609">
        <v>325000</v>
      </c>
      <c r="T609">
        <v>325000</v>
      </c>
      <c r="U609">
        <v>325000</v>
      </c>
      <c r="V609">
        <v>325000</v>
      </c>
      <c r="W609">
        <v>325000</v>
      </c>
      <c r="X609">
        <v>325000</v>
      </c>
      <c r="Y609">
        <v>325000</v>
      </c>
      <c r="Z609">
        <v>325000</v>
      </c>
      <c r="AA609">
        <v>325000</v>
      </c>
      <c r="AB609">
        <v>325000</v>
      </c>
      <c r="AC609">
        <v>325000</v>
      </c>
      <c r="AD609" t="s">
        <v>1644</v>
      </c>
      <c r="AE609" t="s">
        <v>1645</v>
      </c>
      <c r="AF609" t="s">
        <v>1658</v>
      </c>
      <c r="AG609" t="s">
        <v>1659</v>
      </c>
      <c r="AH609" t="s">
        <v>6817</v>
      </c>
      <c r="AI609" t="s">
        <v>6168</v>
      </c>
      <c r="AJ609" t="s">
        <v>6382</v>
      </c>
      <c r="AK609" t="s">
        <v>44</v>
      </c>
      <c r="AN609" t="s">
        <v>1311</v>
      </c>
      <c r="AO609" t="s">
        <v>1312</v>
      </c>
      <c r="AP609" t="s">
        <v>1313</v>
      </c>
      <c r="AQ609" t="s">
        <v>1314</v>
      </c>
      <c r="AR609" cm="1">
        <f t="array" ref="AR609">_xlfn._xlws.FILTER(RPD_Revisi[Jmlh],RPD_Revisi[MAK]=Form_Cetak_POK[[#This Row],[MAK]],0)-Form_Cetak_POK[[#This Row],[Jmlh]]</f>
        <v>0</v>
      </c>
    </row>
    <row r="610" spans="1:44" hidden="1" x14ac:dyDescent="0.3">
      <c r="A610" t="s">
        <v>26</v>
      </c>
      <c r="B610" t="s">
        <v>28</v>
      </c>
      <c r="C610" t="s">
        <v>29</v>
      </c>
      <c r="D610" t="s">
        <v>460</v>
      </c>
      <c r="E610" t="s">
        <v>33</v>
      </c>
      <c r="F610" t="s">
        <v>35</v>
      </c>
      <c r="G610" t="s">
        <v>463</v>
      </c>
      <c r="H610" t="s">
        <v>79</v>
      </c>
      <c r="I610" t="s">
        <v>82</v>
      </c>
      <c r="J610" t="s">
        <v>75</v>
      </c>
      <c r="K610" t="s">
        <v>550</v>
      </c>
      <c r="L610">
        <v>20</v>
      </c>
      <c r="M610">
        <v>150000</v>
      </c>
      <c r="N610">
        <v>3000000</v>
      </c>
      <c r="O610">
        <v>0</v>
      </c>
      <c r="P610">
        <v>3000000</v>
      </c>
      <c r="R610">
        <v>250000</v>
      </c>
      <c r="S610">
        <v>250000</v>
      </c>
      <c r="T610">
        <v>250000</v>
      </c>
      <c r="U610">
        <v>250000</v>
      </c>
      <c r="V610">
        <v>250000</v>
      </c>
      <c r="W610">
        <v>250000</v>
      </c>
      <c r="X610">
        <v>250000</v>
      </c>
      <c r="Y610">
        <v>250000</v>
      </c>
      <c r="Z610">
        <v>250000</v>
      </c>
      <c r="AA610">
        <v>250000</v>
      </c>
      <c r="AB610">
        <v>250000</v>
      </c>
      <c r="AC610">
        <v>250000</v>
      </c>
      <c r="AD610" t="s">
        <v>1644</v>
      </c>
      <c r="AE610" t="s">
        <v>1673</v>
      </c>
      <c r="AF610" t="s">
        <v>1677</v>
      </c>
      <c r="AG610" t="s">
        <v>1678</v>
      </c>
      <c r="AH610" t="s">
        <v>6818</v>
      </c>
      <c r="AI610" t="s">
        <v>6064</v>
      </c>
      <c r="AJ610" t="s">
        <v>6382</v>
      </c>
      <c r="AK610" t="s">
        <v>44</v>
      </c>
      <c r="AN610" t="s">
        <v>1311</v>
      </c>
      <c r="AO610" t="s">
        <v>1312</v>
      </c>
      <c r="AP610" t="s">
        <v>1336</v>
      </c>
      <c r="AQ610" t="s">
        <v>1314</v>
      </c>
      <c r="AR610" cm="1">
        <f t="array" ref="AR610">_xlfn._xlws.FILTER(RPD_Revisi[Jmlh],RPD_Revisi[MAK]=Form_Cetak_POK[[#This Row],[MAK]],0)-Form_Cetak_POK[[#This Row],[Jmlh]]</f>
        <v>0</v>
      </c>
    </row>
    <row r="611" spans="1:44" hidden="1" x14ac:dyDescent="0.3">
      <c r="A611" t="s">
        <v>26</v>
      </c>
      <c r="B611" t="s">
        <v>28</v>
      </c>
      <c r="C611" t="s">
        <v>29</v>
      </c>
      <c r="D611" t="s">
        <v>460</v>
      </c>
      <c r="E611" t="s">
        <v>33</v>
      </c>
      <c r="F611" t="s">
        <v>35</v>
      </c>
      <c r="G611" t="s">
        <v>463</v>
      </c>
      <c r="H611" t="s">
        <v>79</v>
      </c>
      <c r="I611" t="s">
        <v>85</v>
      </c>
      <c r="J611" t="s">
        <v>43</v>
      </c>
      <c r="K611" t="s">
        <v>552</v>
      </c>
      <c r="L611">
        <v>1</v>
      </c>
      <c r="M611">
        <v>1500000</v>
      </c>
      <c r="N611">
        <v>1500000</v>
      </c>
      <c r="O611">
        <v>0</v>
      </c>
      <c r="P611">
        <v>1500000</v>
      </c>
      <c r="R611">
        <v>125000</v>
      </c>
      <c r="S611">
        <v>125000</v>
      </c>
      <c r="T611">
        <v>125000</v>
      </c>
      <c r="U611">
        <v>125000</v>
      </c>
      <c r="V611">
        <v>125000</v>
      </c>
      <c r="W611">
        <v>125000</v>
      </c>
      <c r="X611">
        <v>125000</v>
      </c>
      <c r="Y611">
        <v>125000</v>
      </c>
      <c r="Z611">
        <v>125000</v>
      </c>
      <c r="AA611">
        <v>125000</v>
      </c>
      <c r="AB611">
        <v>125000</v>
      </c>
      <c r="AC611">
        <v>125000</v>
      </c>
      <c r="AD611" t="s">
        <v>1684</v>
      </c>
      <c r="AE611" t="s">
        <v>1685</v>
      </c>
      <c r="AF611" t="s">
        <v>1692</v>
      </c>
      <c r="AG611" t="s">
        <v>1693</v>
      </c>
      <c r="AH611" t="s">
        <v>6819</v>
      </c>
      <c r="AI611" t="s">
        <v>6075</v>
      </c>
      <c r="AJ611" t="s">
        <v>6386</v>
      </c>
      <c r="AK611" t="s">
        <v>44</v>
      </c>
      <c r="AN611" t="s">
        <v>1311</v>
      </c>
      <c r="AO611" t="s">
        <v>1312</v>
      </c>
      <c r="AP611" t="s">
        <v>1313</v>
      </c>
      <c r="AQ611" t="s">
        <v>1314</v>
      </c>
      <c r="AR611" cm="1">
        <f t="array" ref="AR611">_xlfn._xlws.FILTER(RPD_Revisi[Jmlh],RPD_Revisi[MAK]=Form_Cetak_POK[[#This Row],[MAK]],0)-Form_Cetak_POK[[#This Row],[Jmlh]]</f>
        <v>0</v>
      </c>
    </row>
    <row r="612" spans="1:44" hidden="1" x14ac:dyDescent="0.3">
      <c r="A612" t="s">
        <v>26</v>
      </c>
      <c r="B612" t="s">
        <v>28</v>
      </c>
      <c r="C612" t="s">
        <v>29</v>
      </c>
      <c r="D612" t="s">
        <v>460</v>
      </c>
      <c r="E612" t="s">
        <v>33</v>
      </c>
      <c r="F612" t="s">
        <v>35</v>
      </c>
      <c r="G612" t="s">
        <v>463</v>
      </c>
      <c r="H612" t="s">
        <v>79</v>
      </c>
      <c r="I612" t="s">
        <v>85</v>
      </c>
      <c r="J612" t="s">
        <v>43</v>
      </c>
      <c r="K612" t="s">
        <v>553</v>
      </c>
      <c r="L612">
        <v>25</v>
      </c>
      <c r="M612">
        <v>150000</v>
      </c>
      <c r="N612">
        <v>3750000</v>
      </c>
      <c r="O612">
        <v>0</v>
      </c>
      <c r="P612">
        <v>3750000</v>
      </c>
      <c r="R612">
        <v>312000</v>
      </c>
      <c r="S612">
        <v>312000</v>
      </c>
      <c r="T612">
        <v>312000</v>
      </c>
      <c r="U612">
        <v>312000</v>
      </c>
      <c r="V612">
        <v>312000</v>
      </c>
      <c r="W612">
        <v>312000</v>
      </c>
      <c r="X612">
        <v>312000</v>
      </c>
      <c r="Y612">
        <v>312000</v>
      </c>
      <c r="Z612">
        <v>312000</v>
      </c>
      <c r="AA612">
        <v>312000</v>
      </c>
      <c r="AB612">
        <v>312000</v>
      </c>
      <c r="AC612">
        <v>318000</v>
      </c>
      <c r="AD612" t="s">
        <v>1684</v>
      </c>
      <c r="AE612" t="s">
        <v>1685</v>
      </c>
      <c r="AF612" t="s">
        <v>1695</v>
      </c>
      <c r="AG612" t="s">
        <v>1696</v>
      </c>
      <c r="AH612" t="s">
        <v>6820</v>
      </c>
      <c r="AI612" t="s">
        <v>6085</v>
      </c>
      <c r="AJ612" t="s">
        <v>6386</v>
      </c>
      <c r="AK612" t="s">
        <v>44</v>
      </c>
      <c r="AN612" t="s">
        <v>1311</v>
      </c>
      <c r="AO612" t="s">
        <v>1312</v>
      </c>
      <c r="AP612" t="s">
        <v>1313</v>
      </c>
      <c r="AQ612" t="s">
        <v>1314</v>
      </c>
      <c r="AR612" cm="1">
        <f t="array" ref="AR612">_xlfn._xlws.FILTER(RPD_Revisi[Jmlh],RPD_Revisi[MAK]=Form_Cetak_POK[[#This Row],[MAK]],0)-Form_Cetak_POK[[#This Row],[Jmlh]]</f>
        <v>0</v>
      </c>
    </row>
    <row r="613" spans="1:44" hidden="1" x14ac:dyDescent="0.3">
      <c r="A613" t="s">
        <v>26</v>
      </c>
      <c r="B613" t="s">
        <v>28</v>
      </c>
      <c r="C613" t="s">
        <v>29</v>
      </c>
      <c r="D613" t="s">
        <v>460</v>
      </c>
      <c r="E613" t="s">
        <v>33</v>
      </c>
      <c r="F613" t="s">
        <v>35</v>
      </c>
      <c r="G613" t="s">
        <v>463</v>
      </c>
      <c r="H613" t="s">
        <v>79</v>
      </c>
      <c r="I613" t="s">
        <v>85</v>
      </c>
      <c r="J613" t="s">
        <v>43</v>
      </c>
      <c r="K613" t="s">
        <v>554</v>
      </c>
      <c r="L613">
        <v>50</v>
      </c>
      <c r="M613">
        <v>75000</v>
      </c>
      <c r="N613">
        <v>3750000</v>
      </c>
      <c r="O613">
        <v>0</v>
      </c>
      <c r="P613">
        <v>3750000</v>
      </c>
      <c r="R613">
        <v>312000</v>
      </c>
      <c r="S613">
        <v>312000</v>
      </c>
      <c r="T613">
        <v>312000</v>
      </c>
      <c r="U613">
        <v>312000</v>
      </c>
      <c r="V613">
        <v>312000</v>
      </c>
      <c r="W613">
        <v>312000</v>
      </c>
      <c r="X613">
        <v>312000</v>
      </c>
      <c r="Y613">
        <v>312000</v>
      </c>
      <c r="Z613">
        <v>312000</v>
      </c>
      <c r="AA613">
        <v>312000</v>
      </c>
      <c r="AB613">
        <v>312000</v>
      </c>
      <c r="AC613">
        <v>318000</v>
      </c>
      <c r="AD613" t="s">
        <v>1684</v>
      </c>
      <c r="AE613" t="s">
        <v>1685</v>
      </c>
      <c r="AF613" t="s">
        <v>1698</v>
      </c>
      <c r="AG613" t="s">
        <v>1699</v>
      </c>
      <c r="AH613" t="s">
        <v>6821</v>
      </c>
      <c r="AI613" t="s">
        <v>6168</v>
      </c>
      <c r="AJ613" t="s">
        <v>6386</v>
      </c>
      <c r="AK613" t="s">
        <v>44</v>
      </c>
      <c r="AN613" t="s">
        <v>1311</v>
      </c>
      <c r="AO613" t="s">
        <v>1312</v>
      </c>
      <c r="AP613" t="s">
        <v>1313</v>
      </c>
      <c r="AQ613" t="s">
        <v>1314</v>
      </c>
      <c r="AR613" cm="1">
        <f t="array" ref="AR613">_xlfn._xlws.FILTER(RPD_Revisi[Jmlh],RPD_Revisi[MAK]=Form_Cetak_POK[[#This Row],[MAK]],0)-Form_Cetak_POK[[#This Row],[Jmlh]]</f>
        <v>0</v>
      </c>
    </row>
    <row r="614" spans="1:44" hidden="1" x14ac:dyDescent="0.3">
      <c r="A614" t="s">
        <v>26</v>
      </c>
      <c r="B614" t="s">
        <v>28</v>
      </c>
      <c r="C614" t="s">
        <v>29</v>
      </c>
      <c r="D614" t="s">
        <v>460</v>
      </c>
      <c r="E614" t="s">
        <v>33</v>
      </c>
      <c r="F614" t="s">
        <v>35</v>
      </c>
      <c r="G614" t="s">
        <v>463</v>
      </c>
      <c r="H614" t="s">
        <v>79</v>
      </c>
      <c r="I614" t="s">
        <v>85</v>
      </c>
      <c r="J614" t="s">
        <v>46</v>
      </c>
      <c r="K614" t="s">
        <v>7712</v>
      </c>
      <c r="L614">
        <v>4</v>
      </c>
      <c r="M614">
        <v>900000</v>
      </c>
      <c r="N614">
        <v>3600000</v>
      </c>
      <c r="O614">
        <v>0</v>
      </c>
      <c r="P614">
        <v>3600000</v>
      </c>
      <c r="R614">
        <v>300000</v>
      </c>
      <c r="S614">
        <v>300000</v>
      </c>
      <c r="T614">
        <v>300000</v>
      </c>
      <c r="U614">
        <v>300000</v>
      </c>
      <c r="V614">
        <v>300000</v>
      </c>
      <c r="W614">
        <v>300000</v>
      </c>
      <c r="X614">
        <v>300000</v>
      </c>
      <c r="Y614">
        <v>300000</v>
      </c>
      <c r="Z614">
        <v>300000</v>
      </c>
      <c r="AA614">
        <v>300000</v>
      </c>
      <c r="AB614">
        <v>300000</v>
      </c>
      <c r="AC614">
        <v>300000</v>
      </c>
      <c r="AD614" t="s">
        <v>1684</v>
      </c>
      <c r="AE614" t="s">
        <v>1701</v>
      </c>
      <c r="AF614" t="s">
        <v>1705</v>
      </c>
      <c r="AG614" t="s">
        <v>1706</v>
      </c>
      <c r="AH614" t="s">
        <v>6389</v>
      </c>
      <c r="AI614" t="s">
        <v>6064</v>
      </c>
      <c r="AJ614" t="s">
        <v>6386</v>
      </c>
      <c r="AK614" t="s">
        <v>44</v>
      </c>
      <c r="AN614" t="s">
        <v>1311</v>
      </c>
      <c r="AO614" t="s">
        <v>1312</v>
      </c>
      <c r="AP614" t="s">
        <v>1331</v>
      </c>
      <c r="AQ614" t="s">
        <v>1314</v>
      </c>
      <c r="AR614" cm="1">
        <f t="array" ref="AR614">_xlfn._xlws.FILTER(RPD_Revisi[Jmlh],RPD_Revisi[MAK]=Form_Cetak_POK[[#This Row],[MAK]],0)-Form_Cetak_POK[[#This Row],[Jmlh]]</f>
        <v>0</v>
      </c>
    </row>
    <row r="615" spans="1:44" hidden="1" x14ac:dyDescent="0.3">
      <c r="A615" t="s">
        <v>26</v>
      </c>
      <c r="B615" t="s">
        <v>28</v>
      </c>
      <c r="C615" t="s">
        <v>29</v>
      </c>
      <c r="D615" t="s">
        <v>460</v>
      </c>
      <c r="E615" t="s">
        <v>33</v>
      </c>
      <c r="F615" t="s">
        <v>35</v>
      </c>
      <c r="G615" t="s">
        <v>463</v>
      </c>
      <c r="H615" t="s">
        <v>79</v>
      </c>
      <c r="I615" t="s">
        <v>85</v>
      </c>
      <c r="J615" t="s">
        <v>75</v>
      </c>
      <c r="K615" t="s">
        <v>557</v>
      </c>
      <c r="L615">
        <v>25</v>
      </c>
      <c r="M615">
        <v>280000</v>
      </c>
      <c r="N615">
        <v>7000000</v>
      </c>
      <c r="O615">
        <v>0</v>
      </c>
      <c r="P615">
        <v>7000000</v>
      </c>
      <c r="R615">
        <v>583000</v>
      </c>
      <c r="S615">
        <v>583000</v>
      </c>
      <c r="T615">
        <v>583000</v>
      </c>
      <c r="U615">
        <v>583000</v>
      </c>
      <c r="V615">
        <v>583000</v>
      </c>
      <c r="W615">
        <v>583000</v>
      </c>
      <c r="X615">
        <v>583000</v>
      </c>
      <c r="Y615">
        <v>583000</v>
      </c>
      <c r="Z615">
        <v>583000</v>
      </c>
      <c r="AA615">
        <v>583000</v>
      </c>
      <c r="AB615">
        <v>583000</v>
      </c>
      <c r="AC615">
        <v>587000</v>
      </c>
      <c r="AD615" t="s">
        <v>1684</v>
      </c>
      <c r="AE615" t="s">
        <v>1712</v>
      </c>
      <c r="AF615" t="s">
        <v>1716</v>
      </c>
      <c r="AG615" t="s">
        <v>1717</v>
      </c>
      <c r="AH615" t="s">
        <v>6822</v>
      </c>
      <c r="AI615" t="s">
        <v>6064</v>
      </c>
      <c r="AJ615" t="s">
        <v>6386</v>
      </c>
      <c r="AK615" t="s">
        <v>44</v>
      </c>
      <c r="AN615" t="s">
        <v>1311</v>
      </c>
      <c r="AO615" t="s">
        <v>1312</v>
      </c>
      <c r="AP615" t="s">
        <v>1336</v>
      </c>
      <c r="AQ615" t="s">
        <v>1314</v>
      </c>
      <c r="AR615" cm="1">
        <f t="array" ref="AR615">_xlfn._xlws.FILTER(RPD_Revisi[Jmlh],RPD_Revisi[MAK]=Form_Cetak_POK[[#This Row],[MAK]],0)-Form_Cetak_POK[[#This Row],[Jmlh]]</f>
        <v>0</v>
      </c>
    </row>
    <row r="616" spans="1:44" hidden="1" x14ac:dyDescent="0.3">
      <c r="A616" t="s">
        <v>26</v>
      </c>
      <c r="B616" t="s">
        <v>28</v>
      </c>
      <c r="C616" t="s">
        <v>29</v>
      </c>
      <c r="D616" t="s">
        <v>460</v>
      </c>
      <c r="E616" t="s">
        <v>33</v>
      </c>
      <c r="F616" t="s">
        <v>35</v>
      </c>
      <c r="G616" t="s">
        <v>463</v>
      </c>
      <c r="H616" t="s">
        <v>87</v>
      </c>
      <c r="I616" t="s">
        <v>88</v>
      </c>
      <c r="J616" t="s">
        <v>43</v>
      </c>
      <c r="K616" t="s">
        <v>508</v>
      </c>
      <c r="L616">
        <v>1</v>
      </c>
      <c r="M616">
        <v>6000000</v>
      </c>
      <c r="N616">
        <v>6000000</v>
      </c>
      <c r="O616">
        <v>0</v>
      </c>
      <c r="P616">
        <v>6000000</v>
      </c>
      <c r="R616">
        <v>500000</v>
      </c>
      <c r="S616">
        <v>500000</v>
      </c>
      <c r="T616">
        <v>500000</v>
      </c>
      <c r="U616">
        <v>500000</v>
      </c>
      <c r="V616">
        <v>500000</v>
      </c>
      <c r="W616">
        <v>500000</v>
      </c>
      <c r="X616">
        <v>500000</v>
      </c>
      <c r="Y616">
        <v>500000</v>
      </c>
      <c r="Z616">
        <v>500000</v>
      </c>
      <c r="AA616">
        <v>500000</v>
      </c>
      <c r="AB616">
        <v>500000</v>
      </c>
      <c r="AC616">
        <v>500000</v>
      </c>
      <c r="AD616" t="s">
        <v>1719</v>
      </c>
      <c r="AE616" t="s">
        <v>1720</v>
      </c>
      <c r="AF616" t="s">
        <v>1727</v>
      </c>
      <c r="AG616" t="s">
        <v>1728</v>
      </c>
      <c r="AH616" t="s">
        <v>6823</v>
      </c>
      <c r="AI616" t="s">
        <v>6075</v>
      </c>
      <c r="AJ616" t="s">
        <v>6391</v>
      </c>
      <c r="AK616" t="s">
        <v>44</v>
      </c>
      <c r="AN616" t="s">
        <v>1311</v>
      </c>
      <c r="AO616" t="s">
        <v>1312</v>
      </c>
      <c r="AP616" t="s">
        <v>1313</v>
      </c>
      <c r="AQ616" t="s">
        <v>1314</v>
      </c>
      <c r="AR616" cm="1">
        <f t="array" ref="AR616">_xlfn._xlws.FILTER(RPD_Revisi[Jmlh],RPD_Revisi[MAK]=Form_Cetak_POK[[#This Row],[MAK]],0)-Form_Cetak_POK[[#This Row],[Jmlh]]</f>
        <v>0</v>
      </c>
    </row>
    <row r="617" spans="1:44" hidden="1" x14ac:dyDescent="0.3">
      <c r="A617" t="s">
        <v>26</v>
      </c>
      <c r="B617" t="s">
        <v>28</v>
      </c>
      <c r="C617" t="s">
        <v>29</v>
      </c>
      <c r="D617" t="s">
        <v>460</v>
      </c>
      <c r="E617" t="s">
        <v>33</v>
      </c>
      <c r="F617" t="s">
        <v>35</v>
      </c>
      <c r="G617" t="s">
        <v>463</v>
      </c>
      <c r="H617" t="s">
        <v>87</v>
      </c>
      <c r="I617" t="s">
        <v>88</v>
      </c>
      <c r="J617" t="s">
        <v>43</v>
      </c>
      <c r="K617" t="s">
        <v>558</v>
      </c>
      <c r="L617">
        <v>75</v>
      </c>
      <c r="M617">
        <v>75000</v>
      </c>
      <c r="N617">
        <v>5625000</v>
      </c>
      <c r="O617">
        <v>0</v>
      </c>
      <c r="P617">
        <v>5625000</v>
      </c>
      <c r="R617">
        <v>468000</v>
      </c>
      <c r="S617">
        <v>468000</v>
      </c>
      <c r="T617">
        <v>468000</v>
      </c>
      <c r="U617">
        <v>468000</v>
      </c>
      <c r="V617">
        <v>468000</v>
      </c>
      <c r="W617">
        <v>468000</v>
      </c>
      <c r="X617">
        <v>468000</v>
      </c>
      <c r="Y617">
        <v>468000</v>
      </c>
      <c r="Z617">
        <v>468000</v>
      </c>
      <c r="AA617">
        <v>468000</v>
      </c>
      <c r="AB617">
        <v>468000</v>
      </c>
      <c r="AC617">
        <v>477000</v>
      </c>
      <c r="AD617" t="s">
        <v>1719</v>
      </c>
      <c r="AE617" t="s">
        <v>1720</v>
      </c>
      <c r="AF617" t="s">
        <v>1730</v>
      </c>
      <c r="AG617" t="s">
        <v>1731</v>
      </c>
      <c r="AH617" t="s">
        <v>6824</v>
      </c>
      <c r="AI617" t="s">
        <v>6085</v>
      </c>
      <c r="AJ617" t="s">
        <v>6391</v>
      </c>
      <c r="AK617" t="s">
        <v>44</v>
      </c>
      <c r="AN617" t="s">
        <v>1311</v>
      </c>
      <c r="AO617" t="s">
        <v>1312</v>
      </c>
      <c r="AP617" t="s">
        <v>1313</v>
      </c>
      <c r="AQ617" t="s">
        <v>1314</v>
      </c>
      <c r="AR617" cm="1">
        <f t="array" ref="AR617">_xlfn._xlws.FILTER(RPD_Revisi[Jmlh],RPD_Revisi[MAK]=Form_Cetak_POK[[#This Row],[MAK]],0)-Form_Cetak_POK[[#This Row],[Jmlh]]</f>
        <v>0</v>
      </c>
    </row>
    <row r="618" spans="1:44" hidden="1" x14ac:dyDescent="0.3">
      <c r="A618" t="s">
        <v>26</v>
      </c>
      <c r="B618" t="s">
        <v>28</v>
      </c>
      <c r="C618" t="s">
        <v>29</v>
      </c>
      <c r="D618" t="s">
        <v>460</v>
      </c>
      <c r="E618" t="s">
        <v>33</v>
      </c>
      <c r="F618" t="s">
        <v>35</v>
      </c>
      <c r="G618" t="s">
        <v>463</v>
      </c>
      <c r="H618" t="s">
        <v>87</v>
      </c>
      <c r="I618" t="s">
        <v>88</v>
      </c>
      <c r="J618" t="s">
        <v>43</v>
      </c>
      <c r="K618" t="s">
        <v>559</v>
      </c>
      <c r="L618">
        <v>75</v>
      </c>
      <c r="M618">
        <v>65000</v>
      </c>
      <c r="N618">
        <v>4875000</v>
      </c>
      <c r="O618">
        <v>0</v>
      </c>
      <c r="P618">
        <v>4875000</v>
      </c>
      <c r="R618">
        <v>406000</v>
      </c>
      <c r="S618">
        <v>406000</v>
      </c>
      <c r="T618">
        <v>406000</v>
      </c>
      <c r="U618">
        <v>406000</v>
      </c>
      <c r="V618">
        <v>406000</v>
      </c>
      <c r="W618">
        <v>406000</v>
      </c>
      <c r="X618">
        <v>406000</v>
      </c>
      <c r="Y618">
        <v>406000</v>
      </c>
      <c r="Z618">
        <v>406000</v>
      </c>
      <c r="AA618">
        <v>406000</v>
      </c>
      <c r="AB618">
        <v>406000</v>
      </c>
      <c r="AC618">
        <v>409000</v>
      </c>
      <c r="AD618" t="s">
        <v>1719</v>
      </c>
      <c r="AE618" t="s">
        <v>1720</v>
      </c>
      <c r="AF618" t="s">
        <v>1733</v>
      </c>
      <c r="AG618" t="s">
        <v>1734</v>
      </c>
      <c r="AH618" t="s">
        <v>6825</v>
      </c>
      <c r="AI618" t="s">
        <v>6168</v>
      </c>
      <c r="AJ618" t="s">
        <v>6391</v>
      </c>
      <c r="AK618" t="s">
        <v>44</v>
      </c>
      <c r="AN618" t="s">
        <v>1311</v>
      </c>
      <c r="AO618" t="s">
        <v>1312</v>
      </c>
      <c r="AP618" t="s">
        <v>1313</v>
      </c>
      <c r="AQ618" t="s">
        <v>1314</v>
      </c>
      <c r="AR618" cm="1">
        <f t="array" ref="AR618">_xlfn._xlws.FILTER(RPD_Revisi[Jmlh],RPD_Revisi[MAK]=Form_Cetak_POK[[#This Row],[MAK]],0)-Form_Cetak_POK[[#This Row],[Jmlh]]</f>
        <v>0</v>
      </c>
    </row>
    <row r="619" spans="1:44" hidden="1" x14ac:dyDescent="0.3">
      <c r="A619" t="s">
        <v>26</v>
      </c>
      <c r="B619" t="s">
        <v>28</v>
      </c>
      <c r="C619" t="s">
        <v>29</v>
      </c>
      <c r="D619" t="s">
        <v>460</v>
      </c>
      <c r="E619" t="s">
        <v>33</v>
      </c>
      <c r="F619" t="s">
        <v>35</v>
      </c>
      <c r="G619" t="s">
        <v>463</v>
      </c>
      <c r="H619" t="s">
        <v>87</v>
      </c>
      <c r="I619" t="s">
        <v>88</v>
      </c>
      <c r="J619" t="s">
        <v>48</v>
      </c>
      <c r="K619" t="s">
        <v>561</v>
      </c>
      <c r="L619">
        <v>10</v>
      </c>
      <c r="M619">
        <v>3500000</v>
      </c>
      <c r="N619">
        <v>35000000</v>
      </c>
      <c r="O619">
        <v>0</v>
      </c>
      <c r="P619">
        <v>35000000</v>
      </c>
      <c r="R619">
        <v>2916000</v>
      </c>
      <c r="S619">
        <v>2916000</v>
      </c>
      <c r="T619">
        <v>2916000</v>
      </c>
      <c r="U619">
        <v>2916000</v>
      </c>
      <c r="V619">
        <v>2916000</v>
      </c>
      <c r="W619">
        <v>2916000</v>
      </c>
      <c r="X619">
        <v>2916000</v>
      </c>
      <c r="Y619">
        <v>2916000</v>
      </c>
      <c r="Z619">
        <v>2916000</v>
      </c>
      <c r="AA619">
        <v>2916000</v>
      </c>
      <c r="AB619">
        <v>2916000</v>
      </c>
      <c r="AC619">
        <v>2924000</v>
      </c>
      <c r="AD619" t="s">
        <v>1719</v>
      </c>
      <c r="AE619" t="s">
        <v>1736</v>
      </c>
      <c r="AF619" t="s">
        <v>1740</v>
      </c>
      <c r="AG619" t="s">
        <v>1741</v>
      </c>
      <c r="AH619" t="s">
        <v>6826</v>
      </c>
      <c r="AI619" t="s">
        <v>6064</v>
      </c>
      <c r="AJ619" t="s">
        <v>6391</v>
      </c>
      <c r="AK619" t="s">
        <v>44</v>
      </c>
      <c r="AN619" t="s">
        <v>1311</v>
      </c>
      <c r="AO619" t="s">
        <v>1312</v>
      </c>
      <c r="AP619" t="s">
        <v>1336</v>
      </c>
      <c r="AQ619" t="s">
        <v>1314</v>
      </c>
      <c r="AR619" cm="1">
        <f t="array" ref="AR619">_xlfn._xlws.FILTER(RPD_Revisi[Jmlh],RPD_Revisi[MAK]=Form_Cetak_POK[[#This Row],[MAK]],0)-Form_Cetak_POK[[#This Row],[Jmlh]]</f>
        <v>0</v>
      </c>
    </row>
    <row r="620" spans="1:44" hidden="1" x14ac:dyDescent="0.3">
      <c r="A620" t="s">
        <v>26</v>
      </c>
      <c r="B620" t="s">
        <v>28</v>
      </c>
      <c r="C620" t="s">
        <v>29</v>
      </c>
      <c r="D620" t="s">
        <v>460</v>
      </c>
      <c r="E620" t="s">
        <v>33</v>
      </c>
      <c r="F620" t="s">
        <v>35</v>
      </c>
      <c r="G620" t="s">
        <v>463</v>
      </c>
      <c r="H620" t="s">
        <v>87</v>
      </c>
      <c r="I620" t="s">
        <v>89</v>
      </c>
      <c r="J620" t="s">
        <v>43</v>
      </c>
      <c r="K620" t="s">
        <v>563</v>
      </c>
      <c r="L620">
        <v>1</v>
      </c>
      <c r="M620">
        <v>1150000</v>
      </c>
      <c r="N620">
        <v>1150000</v>
      </c>
      <c r="O620">
        <v>0</v>
      </c>
      <c r="P620">
        <v>1150000</v>
      </c>
      <c r="R620">
        <v>95000</v>
      </c>
      <c r="S620">
        <v>95000</v>
      </c>
      <c r="T620">
        <v>95000</v>
      </c>
      <c r="U620">
        <v>95000</v>
      </c>
      <c r="V620">
        <v>95000</v>
      </c>
      <c r="W620">
        <v>95000</v>
      </c>
      <c r="X620">
        <v>95000</v>
      </c>
      <c r="Y620">
        <v>95000</v>
      </c>
      <c r="Z620">
        <v>95000</v>
      </c>
      <c r="AA620">
        <v>95000</v>
      </c>
      <c r="AB620">
        <v>95000</v>
      </c>
      <c r="AC620">
        <v>105000</v>
      </c>
      <c r="AD620" t="s">
        <v>1747</v>
      </c>
      <c r="AE620" t="s">
        <v>1748</v>
      </c>
      <c r="AF620" t="s">
        <v>1755</v>
      </c>
      <c r="AG620" t="s">
        <v>1756</v>
      </c>
      <c r="AH620" t="s">
        <v>6827</v>
      </c>
      <c r="AI620" t="s">
        <v>6075</v>
      </c>
      <c r="AJ620" t="s">
        <v>6394</v>
      </c>
      <c r="AK620" t="s">
        <v>44</v>
      </c>
      <c r="AN620" t="s">
        <v>1311</v>
      </c>
      <c r="AO620" t="s">
        <v>1312</v>
      </c>
      <c r="AP620" t="s">
        <v>1313</v>
      </c>
      <c r="AQ620" t="s">
        <v>1314</v>
      </c>
      <c r="AR620" cm="1">
        <f t="array" ref="AR620">_xlfn._xlws.FILTER(RPD_Revisi[Jmlh],RPD_Revisi[MAK]=Form_Cetak_POK[[#This Row],[MAK]],0)-Form_Cetak_POK[[#This Row],[Jmlh]]</f>
        <v>0</v>
      </c>
    </row>
    <row r="621" spans="1:44" hidden="1" x14ac:dyDescent="0.3">
      <c r="A621" t="s">
        <v>26</v>
      </c>
      <c r="B621" t="s">
        <v>28</v>
      </c>
      <c r="C621" t="s">
        <v>29</v>
      </c>
      <c r="D621" t="s">
        <v>460</v>
      </c>
      <c r="E621" t="s">
        <v>33</v>
      </c>
      <c r="F621" t="s">
        <v>35</v>
      </c>
      <c r="G621" t="s">
        <v>463</v>
      </c>
      <c r="H621" t="s">
        <v>87</v>
      </c>
      <c r="I621" t="s">
        <v>89</v>
      </c>
      <c r="J621" t="s">
        <v>43</v>
      </c>
      <c r="K621" t="s">
        <v>564</v>
      </c>
      <c r="L621">
        <v>500</v>
      </c>
      <c r="M621">
        <v>50000</v>
      </c>
      <c r="N621">
        <v>25000000</v>
      </c>
      <c r="O621">
        <v>0</v>
      </c>
      <c r="P621">
        <v>25000000</v>
      </c>
      <c r="R621">
        <v>2083000</v>
      </c>
      <c r="S621">
        <v>2083000</v>
      </c>
      <c r="T621">
        <v>2083000</v>
      </c>
      <c r="U621">
        <v>2083000</v>
      </c>
      <c r="V621">
        <v>2083000</v>
      </c>
      <c r="W621">
        <v>2083000</v>
      </c>
      <c r="X621">
        <v>2083000</v>
      </c>
      <c r="Y621">
        <v>2083000</v>
      </c>
      <c r="Z621">
        <v>2083000</v>
      </c>
      <c r="AA621">
        <v>2083000</v>
      </c>
      <c r="AB621">
        <v>2083000</v>
      </c>
      <c r="AC621">
        <v>2087000</v>
      </c>
      <c r="AD621" t="s">
        <v>1747</v>
      </c>
      <c r="AE621" t="s">
        <v>1748</v>
      </c>
      <c r="AF621" t="s">
        <v>1758</v>
      </c>
      <c r="AG621" t="s">
        <v>1759</v>
      </c>
      <c r="AH621" t="s">
        <v>6828</v>
      </c>
      <c r="AI621" t="s">
        <v>6085</v>
      </c>
      <c r="AJ621" t="s">
        <v>6394</v>
      </c>
      <c r="AK621" t="s">
        <v>44</v>
      </c>
      <c r="AN621" t="s">
        <v>1311</v>
      </c>
      <c r="AO621" t="s">
        <v>1312</v>
      </c>
      <c r="AP621" t="s">
        <v>1313</v>
      </c>
      <c r="AQ621" t="s">
        <v>1314</v>
      </c>
      <c r="AR621" cm="1">
        <f t="array" ref="AR621">_xlfn._xlws.FILTER(RPD_Revisi[Jmlh],RPD_Revisi[MAK]=Form_Cetak_POK[[#This Row],[MAK]],0)-Form_Cetak_POK[[#This Row],[Jmlh]]</f>
        <v>0</v>
      </c>
    </row>
    <row r="622" spans="1:44" hidden="1" x14ac:dyDescent="0.3">
      <c r="A622" t="s">
        <v>26</v>
      </c>
      <c r="B622" t="s">
        <v>28</v>
      </c>
      <c r="C622" t="s">
        <v>29</v>
      </c>
      <c r="D622" t="s">
        <v>460</v>
      </c>
      <c r="E622" t="s">
        <v>33</v>
      </c>
      <c r="F622" t="s">
        <v>35</v>
      </c>
      <c r="G622" t="s">
        <v>463</v>
      </c>
      <c r="H622" t="s">
        <v>87</v>
      </c>
      <c r="I622" t="s">
        <v>89</v>
      </c>
      <c r="J622" t="s">
        <v>43</v>
      </c>
      <c r="K622" t="s">
        <v>565</v>
      </c>
      <c r="L622">
        <v>50</v>
      </c>
      <c r="M622">
        <v>75000</v>
      </c>
      <c r="N622">
        <v>3750000</v>
      </c>
      <c r="O622">
        <v>0</v>
      </c>
      <c r="P622">
        <v>3750000</v>
      </c>
      <c r="R622">
        <v>312000</v>
      </c>
      <c r="S622">
        <v>312000</v>
      </c>
      <c r="T622">
        <v>312000</v>
      </c>
      <c r="U622">
        <v>312000</v>
      </c>
      <c r="V622">
        <v>312000</v>
      </c>
      <c r="W622">
        <v>312000</v>
      </c>
      <c r="X622">
        <v>312000</v>
      </c>
      <c r="Y622">
        <v>312000</v>
      </c>
      <c r="Z622">
        <v>312000</v>
      </c>
      <c r="AA622">
        <v>312000</v>
      </c>
      <c r="AB622">
        <v>312000</v>
      </c>
      <c r="AC622">
        <v>318000</v>
      </c>
      <c r="AD622" t="s">
        <v>1747</v>
      </c>
      <c r="AE622" t="s">
        <v>1748</v>
      </c>
      <c r="AF622" t="s">
        <v>1761</v>
      </c>
      <c r="AG622" t="s">
        <v>1762</v>
      </c>
      <c r="AH622" t="s">
        <v>6829</v>
      </c>
      <c r="AI622" t="s">
        <v>6168</v>
      </c>
      <c r="AJ622" t="s">
        <v>6394</v>
      </c>
      <c r="AK622" t="s">
        <v>44</v>
      </c>
      <c r="AN622" t="s">
        <v>1311</v>
      </c>
      <c r="AO622" t="s">
        <v>1312</v>
      </c>
      <c r="AP622" t="s">
        <v>1313</v>
      </c>
      <c r="AQ622" t="s">
        <v>1314</v>
      </c>
      <c r="AR622" cm="1">
        <f t="array" ref="AR622">_xlfn._xlws.FILTER(RPD_Revisi[Jmlh],RPD_Revisi[MAK]=Form_Cetak_POK[[#This Row],[MAK]],0)-Form_Cetak_POK[[#This Row],[Jmlh]]</f>
        <v>0</v>
      </c>
    </row>
    <row r="623" spans="1:44" hidden="1" x14ac:dyDescent="0.3">
      <c r="A623" t="s">
        <v>26</v>
      </c>
      <c r="B623" t="s">
        <v>28</v>
      </c>
      <c r="C623" t="s">
        <v>29</v>
      </c>
      <c r="D623" t="s">
        <v>460</v>
      </c>
      <c r="E623" t="s">
        <v>33</v>
      </c>
      <c r="F623" t="s">
        <v>35</v>
      </c>
      <c r="G623" t="s">
        <v>463</v>
      </c>
      <c r="H623" t="s">
        <v>87</v>
      </c>
      <c r="I623" t="s">
        <v>89</v>
      </c>
      <c r="J623" t="s">
        <v>43</v>
      </c>
      <c r="K623" t="s">
        <v>566</v>
      </c>
      <c r="L623">
        <v>50</v>
      </c>
      <c r="M623">
        <v>75000</v>
      </c>
      <c r="N623">
        <v>3750000</v>
      </c>
      <c r="O623">
        <v>0</v>
      </c>
      <c r="P623">
        <v>3750000</v>
      </c>
      <c r="R623">
        <v>312000</v>
      </c>
      <c r="S623">
        <v>312000</v>
      </c>
      <c r="T623">
        <v>312000</v>
      </c>
      <c r="U623">
        <v>312000</v>
      </c>
      <c r="V623">
        <v>312000</v>
      </c>
      <c r="W623">
        <v>312000</v>
      </c>
      <c r="X623">
        <v>312000</v>
      </c>
      <c r="Y623">
        <v>312000</v>
      </c>
      <c r="Z623">
        <v>312000</v>
      </c>
      <c r="AA623">
        <v>312000</v>
      </c>
      <c r="AB623">
        <v>312000</v>
      </c>
      <c r="AC623">
        <v>318000</v>
      </c>
      <c r="AD623" t="s">
        <v>1747</v>
      </c>
      <c r="AE623" t="s">
        <v>1748</v>
      </c>
      <c r="AF623" t="s">
        <v>1764</v>
      </c>
      <c r="AG623" t="s">
        <v>1765</v>
      </c>
      <c r="AH623" t="s">
        <v>6830</v>
      </c>
      <c r="AI623" t="s">
        <v>6565</v>
      </c>
      <c r="AJ623" t="s">
        <v>6394</v>
      </c>
      <c r="AK623" t="s">
        <v>44</v>
      </c>
      <c r="AN623" t="s">
        <v>1311</v>
      </c>
      <c r="AO623" t="s">
        <v>1312</v>
      </c>
      <c r="AP623" t="s">
        <v>1313</v>
      </c>
      <c r="AQ623" t="s">
        <v>1314</v>
      </c>
      <c r="AR623" cm="1">
        <f t="array" ref="AR623">_xlfn._xlws.FILTER(RPD_Revisi[Jmlh],RPD_Revisi[MAK]=Form_Cetak_POK[[#This Row],[MAK]],0)-Form_Cetak_POK[[#This Row],[Jmlh]]</f>
        <v>0</v>
      </c>
    </row>
    <row r="624" spans="1:44" hidden="1" x14ac:dyDescent="0.3">
      <c r="A624" t="s">
        <v>26</v>
      </c>
      <c r="B624" t="s">
        <v>28</v>
      </c>
      <c r="C624" t="s">
        <v>29</v>
      </c>
      <c r="D624" t="s">
        <v>460</v>
      </c>
      <c r="E624" t="s">
        <v>33</v>
      </c>
      <c r="F624" t="s">
        <v>35</v>
      </c>
      <c r="G624" t="s">
        <v>463</v>
      </c>
      <c r="H624" t="s">
        <v>87</v>
      </c>
      <c r="I624" t="s">
        <v>91</v>
      </c>
      <c r="J624" t="s">
        <v>43</v>
      </c>
      <c r="K624" t="s">
        <v>507</v>
      </c>
      <c r="L624">
        <v>2</v>
      </c>
      <c r="M624">
        <v>1300000</v>
      </c>
      <c r="N624">
        <v>2600000</v>
      </c>
      <c r="O624">
        <v>0</v>
      </c>
      <c r="P624">
        <v>2600000</v>
      </c>
      <c r="R624">
        <v>216000</v>
      </c>
      <c r="S624">
        <v>216000</v>
      </c>
      <c r="T624">
        <v>216000</v>
      </c>
      <c r="U624">
        <v>216000</v>
      </c>
      <c r="V624">
        <v>216000</v>
      </c>
      <c r="W624">
        <v>216000</v>
      </c>
      <c r="X624">
        <v>216000</v>
      </c>
      <c r="Y624">
        <v>216000</v>
      </c>
      <c r="Z624">
        <v>216000</v>
      </c>
      <c r="AA624">
        <v>216000</v>
      </c>
      <c r="AB624">
        <v>216000</v>
      </c>
      <c r="AC624">
        <v>224000</v>
      </c>
      <c r="AD624" t="s">
        <v>1805</v>
      </c>
      <c r="AE624" t="s">
        <v>1806</v>
      </c>
      <c r="AF624" t="s">
        <v>1810</v>
      </c>
      <c r="AG624" t="s">
        <v>1811</v>
      </c>
      <c r="AH624" t="s">
        <v>6831</v>
      </c>
      <c r="AI624" t="s">
        <v>6064</v>
      </c>
      <c r="AJ624" t="s">
        <v>6401</v>
      </c>
      <c r="AK624" t="s">
        <v>44</v>
      </c>
      <c r="AN624" t="s">
        <v>1311</v>
      </c>
      <c r="AO624" t="s">
        <v>1312</v>
      </c>
      <c r="AP624" t="s">
        <v>1313</v>
      </c>
      <c r="AQ624" t="s">
        <v>1314</v>
      </c>
      <c r="AR624" cm="1">
        <f t="array" ref="AR624">_xlfn._xlws.FILTER(RPD_Revisi[Jmlh],RPD_Revisi[MAK]=Form_Cetak_POK[[#This Row],[MAK]],0)-Form_Cetak_POK[[#This Row],[Jmlh]]</f>
        <v>0</v>
      </c>
    </row>
    <row r="625" spans="1:44" hidden="1" x14ac:dyDescent="0.3">
      <c r="A625" t="s">
        <v>26</v>
      </c>
      <c r="B625" t="s">
        <v>28</v>
      </c>
      <c r="C625" t="s">
        <v>29</v>
      </c>
      <c r="D625" t="s">
        <v>460</v>
      </c>
      <c r="E625" t="s">
        <v>33</v>
      </c>
      <c r="F625" t="s">
        <v>35</v>
      </c>
      <c r="G625" t="s">
        <v>463</v>
      </c>
      <c r="H625" t="s">
        <v>87</v>
      </c>
      <c r="I625" t="s">
        <v>91</v>
      </c>
      <c r="J625" t="s">
        <v>43</v>
      </c>
      <c r="K625" t="s">
        <v>577</v>
      </c>
      <c r="L625">
        <v>1</v>
      </c>
      <c r="M625">
        <v>5000000</v>
      </c>
      <c r="N625">
        <v>5000000</v>
      </c>
      <c r="O625">
        <v>0</v>
      </c>
      <c r="P625">
        <v>5000000</v>
      </c>
      <c r="R625">
        <v>416000</v>
      </c>
      <c r="S625">
        <v>416000</v>
      </c>
      <c r="T625">
        <v>416000</v>
      </c>
      <c r="U625">
        <v>416000</v>
      </c>
      <c r="V625">
        <v>416000</v>
      </c>
      <c r="W625">
        <v>416000</v>
      </c>
      <c r="X625">
        <v>416000</v>
      </c>
      <c r="Y625">
        <v>416000</v>
      </c>
      <c r="Z625">
        <v>416000</v>
      </c>
      <c r="AA625">
        <v>416000</v>
      </c>
      <c r="AB625">
        <v>416000</v>
      </c>
      <c r="AC625">
        <v>424000</v>
      </c>
      <c r="AD625" t="s">
        <v>1805</v>
      </c>
      <c r="AE625" t="s">
        <v>1806</v>
      </c>
      <c r="AF625" t="s">
        <v>1813</v>
      </c>
      <c r="AG625" t="s">
        <v>1814</v>
      </c>
      <c r="AH625" t="s">
        <v>6832</v>
      </c>
      <c r="AI625" t="s">
        <v>6075</v>
      </c>
      <c r="AJ625" t="s">
        <v>6401</v>
      </c>
      <c r="AK625" t="s">
        <v>44</v>
      </c>
      <c r="AN625" t="s">
        <v>1311</v>
      </c>
      <c r="AO625" t="s">
        <v>1312</v>
      </c>
      <c r="AP625" t="s">
        <v>1313</v>
      </c>
      <c r="AQ625" t="s">
        <v>1314</v>
      </c>
      <c r="AR625" cm="1">
        <f t="array" ref="AR625">_xlfn._xlws.FILTER(RPD_Revisi[Jmlh],RPD_Revisi[MAK]=Form_Cetak_POK[[#This Row],[MAK]],0)-Form_Cetak_POK[[#This Row],[Jmlh]]</f>
        <v>0</v>
      </c>
    </row>
    <row r="626" spans="1:44" hidden="1" x14ac:dyDescent="0.3">
      <c r="A626" t="s">
        <v>26</v>
      </c>
      <c r="B626" t="s">
        <v>28</v>
      </c>
      <c r="C626" t="s">
        <v>29</v>
      </c>
      <c r="D626" t="s">
        <v>460</v>
      </c>
      <c r="E626" t="s">
        <v>33</v>
      </c>
      <c r="F626" t="s">
        <v>35</v>
      </c>
      <c r="G626" t="s">
        <v>463</v>
      </c>
      <c r="H626" t="s">
        <v>87</v>
      </c>
      <c r="I626" t="s">
        <v>91</v>
      </c>
      <c r="J626" t="s">
        <v>43</v>
      </c>
      <c r="K626" t="s">
        <v>579</v>
      </c>
      <c r="L626">
        <v>60</v>
      </c>
      <c r="M626">
        <v>75000</v>
      </c>
      <c r="N626">
        <v>4500000</v>
      </c>
      <c r="O626">
        <v>0</v>
      </c>
      <c r="P626">
        <v>4500000</v>
      </c>
      <c r="R626">
        <v>375000</v>
      </c>
      <c r="S626">
        <v>375000</v>
      </c>
      <c r="T626">
        <v>375000</v>
      </c>
      <c r="U626">
        <v>375000</v>
      </c>
      <c r="V626">
        <v>375000</v>
      </c>
      <c r="W626">
        <v>375000</v>
      </c>
      <c r="X626">
        <v>375000</v>
      </c>
      <c r="Y626">
        <v>375000</v>
      </c>
      <c r="Z626">
        <v>375000</v>
      </c>
      <c r="AA626">
        <v>375000</v>
      </c>
      <c r="AB626">
        <v>375000</v>
      </c>
      <c r="AC626">
        <v>375000</v>
      </c>
      <c r="AD626" t="s">
        <v>1805</v>
      </c>
      <c r="AE626" t="s">
        <v>1806</v>
      </c>
      <c r="AF626" t="s">
        <v>1819</v>
      </c>
      <c r="AG626" t="s">
        <v>1820</v>
      </c>
      <c r="AH626" t="s">
        <v>6833</v>
      </c>
      <c r="AI626" t="s">
        <v>6168</v>
      </c>
      <c r="AJ626" t="s">
        <v>6401</v>
      </c>
      <c r="AK626" t="s">
        <v>44</v>
      </c>
      <c r="AN626" t="s">
        <v>1311</v>
      </c>
      <c r="AO626" t="s">
        <v>1312</v>
      </c>
      <c r="AP626" t="s">
        <v>1313</v>
      </c>
      <c r="AQ626" t="s">
        <v>1314</v>
      </c>
      <c r="AR626" cm="1">
        <f t="array" ref="AR626">_xlfn._xlws.FILTER(RPD_Revisi[Jmlh],RPD_Revisi[MAK]=Form_Cetak_POK[[#This Row],[MAK]],0)-Form_Cetak_POK[[#This Row],[Jmlh]]</f>
        <v>0</v>
      </c>
    </row>
    <row r="627" spans="1:44" hidden="1" x14ac:dyDescent="0.3">
      <c r="A627" t="s">
        <v>26</v>
      </c>
      <c r="B627" t="s">
        <v>28</v>
      </c>
      <c r="C627" t="s">
        <v>29</v>
      </c>
      <c r="D627" t="s">
        <v>461</v>
      </c>
      <c r="E627" t="s">
        <v>118</v>
      </c>
      <c r="F627" t="s">
        <v>304</v>
      </c>
      <c r="G627" t="s">
        <v>473</v>
      </c>
      <c r="H627" t="s">
        <v>483</v>
      </c>
      <c r="I627" t="s">
        <v>310</v>
      </c>
      <c r="J627" t="s">
        <v>126</v>
      </c>
      <c r="K627" t="s">
        <v>1017</v>
      </c>
      <c r="L627">
        <v>2</v>
      </c>
      <c r="M627">
        <v>142500000</v>
      </c>
      <c r="N627">
        <v>285000000</v>
      </c>
      <c r="O627">
        <v>0</v>
      </c>
      <c r="P627">
        <v>285000000</v>
      </c>
      <c r="R627">
        <v>68263473</v>
      </c>
      <c r="S627">
        <v>0</v>
      </c>
      <c r="T627">
        <v>141013124</v>
      </c>
      <c r="U627">
        <v>0</v>
      </c>
      <c r="V627">
        <v>0</v>
      </c>
      <c r="W627">
        <v>0</v>
      </c>
      <c r="X627">
        <v>75723403</v>
      </c>
      <c r="Y627">
        <v>0</v>
      </c>
      <c r="Z627">
        <v>0</v>
      </c>
      <c r="AA627">
        <v>0</v>
      </c>
      <c r="AB627">
        <v>0</v>
      </c>
      <c r="AC627">
        <v>0</v>
      </c>
      <c r="AD627" t="s">
        <v>4032</v>
      </c>
      <c r="AE627" t="s">
        <v>4033</v>
      </c>
      <c r="AF627" t="s">
        <v>4037</v>
      </c>
      <c r="AG627" t="s">
        <v>4038</v>
      </c>
      <c r="AH627" t="s">
        <v>6834</v>
      </c>
      <c r="AI627" t="s">
        <v>6064</v>
      </c>
      <c r="AJ627" t="s">
        <v>6835</v>
      </c>
      <c r="AK627" t="s">
        <v>136</v>
      </c>
      <c r="AN627" t="s">
        <v>2012</v>
      </c>
      <c r="AO627" t="s">
        <v>2012</v>
      </c>
      <c r="AP627" t="s">
        <v>2013</v>
      </c>
      <c r="AQ627" t="s">
        <v>1314</v>
      </c>
      <c r="AR627" cm="1">
        <f t="array" ref="AR627">_xlfn._xlws.FILTER(RPD_Revisi[Jmlh],RPD_Revisi[MAK]=Form_Cetak_POK[[#This Row],[MAK]],0)-Form_Cetak_POK[[#This Row],[Jmlh]]</f>
        <v>0</v>
      </c>
    </row>
    <row r="628" spans="1:44" hidden="1" x14ac:dyDescent="0.3">
      <c r="A628" t="s">
        <v>26</v>
      </c>
      <c r="B628" t="s">
        <v>28</v>
      </c>
      <c r="C628" t="s">
        <v>29</v>
      </c>
      <c r="D628" t="s">
        <v>461</v>
      </c>
      <c r="E628" t="s">
        <v>118</v>
      </c>
      <c r="F628" t="s">
        <v>304</v>
      </c>
      <c r="G628" t="s">
        <v>474</v>
      </c>
      <c r="H628" t="s">
        <v>316</v>
      </c>
      <c r="I628" t="s">
        <v>317</v>
      </c>
      <c r="J628" t="s">
        <v>319</v>
      </c>
      <c r="K628" t="s">
        <v>1020</v>
      </c>
      <c r="L628">
        <v>2</v>
      </c>
      <c r="M628">
        <v>150000000</v>
      </c>
      <c r="N628">
        <v>300000000</v>
      </c>
      <c r="O628">
        <v>0</v>
      </c>
      <c r="P628">
        <v>300000000</v>
      </c>
      <c r="R628">
        <v>0</v>
      </c>
      <c r="S628">
        <v>0</v>
      </c>
      <c r="T628">
        <v>0</v>
      </c>
      <c r="U628">
        <v>100000000</v>
      </c>
      <c r="V628">
        <v>0</v>
      </c>
      <c r="W628">
        <v>0</v>
      </c>
      <c r="X628">
        <v>0</v>
      </c>
      <c r="Y628">
        <v>0</v>
      </c>
      <c r="Z628">
        <v>200000000</v>
      </c>
      <c r="AA628">
        <v>0</v>
      </c>
      <c r="AB628">
        <v>0</v>
      </c>
      <c r="AC628">
        <v>0</v>
      </c>
      <c r="AD628" t="s">
        <v>4045</v>
      </c>
      <c r="AE628" t="s">
        <v>4046</v>
      </c>
      <c r="AF628" t="s">
        <v>4050</v>
      </c>
      <c r="AG628" t="s">
        <v>4051</v>
      </c>
      <c r="AH628" t="s">
        <v>6836</v>
      </c>
      <c r="AI628" t="s">
        <v>6064</v>
      </c>
      <c r="AJ628" t="s">
        <v>6837</v>
      </c>
      <c r="AK628" t="s">
        <v>136</v>
      </c>
      <c r="AN628" t="s">
        <v>2012</v>
      </c>
      <c r="AO628" t="s">
        <v>2012</v>
      </c>
      <c r="AP628" t="s">
        <v>2013</v>
      </c>
      <c r="AQ628" t="s">
        <v>1314</v>
      </c>
      <c r="AR628" cm="1">
        <f t="array" ref="AR628">_xlfn._xlws.FILTER(RPD_Revisi[Jmlh],RPD_Revisi[MAK]=Form_Cetak_POK[[#This Row],[MAK]],0)-Form_Cetak_POK[[#This Row],[Jmlh]]</f>
        <v>0</v>
      </c>
    </row>
    <row r="629" spans="1:44" hidden="1" x14ac:dyDescent="0.3">
      <c r="A629" t="s">
        <v>26</v>
      </c>
      <c r="B629" t="s">
        <v>28</v>
      </c>
      <c r="C629" t="s">
        <v>29</v>
      </c>
      <c r="D629" t="s">
        <v>461</v>
      </c>
      <c r="E629" t="s">
        <v>118</v>
      </c>
      <c r="F629" t="s">
        <v>304</v>
      </c>
      <c r="G629" t="s">
        <v>474</v>
      </c>
      <c r="H629" t="s">
        <v>316</v>
      </c>
      <c r="I629" t="s">
        <v>317</v>
      </c>
      <c r="J629" t="s">
        <v>319</v>
      </c>
      <c r="K629" t="s">
        <v>1021</v>
      </c>
      <c r="L629">
        <v>2</v>
      </c>
      <c r="M629">
        <v>150000000</v>
      </c>
      <c r="N629">
        <v>300000000</v>
      </c>
      <c r="O629">
        <v>0</v>
      </c>
      <c r="P629">
        <v>300000000</v>
      </c>
      <c r="R629">
        <v>0</v>
      </c>
      <c r="S629">
        <v>0</v>
      </c>
      <c r="T629">
        <v>0</v>
      </c>
      <c r="U629">
        <v>100000000</v>
      </c>
      <c r="V629">
        <v>0</v>
      </c>
      <c r="W629">
        <v>0</v>
      </c>
      <c r="X629">
        <v>0</v>
      </c>
      <c r="Y629">
        <v>0</v>
      </c>
      <c r="Z629">
        <v>200000000</v>
      </c>
      <c r="AA629">
        <v>0</v>
      </c>
      <c r="AB629">
        <v>0</v>
      </c>
      <c r="AC629">
        <v>0</v>
      </c>
      <c r="AD629" t="s">
        <v>4045</v>
      </c>
      <c r="AE629" t="s">
        <v>4046</v>
      </c>
      <c r="AF629" t="s">
        <v>4053</v>
      </c>
      <c r="AG629" t="s">
        <v>4054</v>
      </c>
      <c r="AH629" t="s">
        <v>6838</v>
      </c>
      <c r="AI629" t="s">
        <v>6075</v>
      </c>
      <c r="AJ629" t="s">
        <v>6837</v>
      </c>
      <c r="AK629" t="s">
        <v>136</v>
      </c>
      <c r="AN629" t="s">
        <v>2012</v>
      </c>
      <c r="AO629" t="s">
        <v>2012</v>
      </c>
      <c r="AP629" t="s">
        <v>2013</v>
      </c>
      <c r="AQ629" t="s">
        <v>1314</v>
      </c>
      <c r="AR629" cm="1">
        <f t="array" ref="AR629">_xlfn._xlws.FILTER(RPD_Revisi[Jmlh],RPD_Revisi[MAK]=Form_Cetak_POK[[#This Row],[MAK]],0)-Form_Cetak_POK[[#This Row],[Jmlh]]</f>
        <v>0</v>
      </c>
    </row>
    <row r="630" spans="1:44" hidden="1" x14ac:dyDescent="0.3">
      <c r="A630" t="s">
        <v>26</v>
      </c>
      <c r="B630" t="s">
        <v>28</v>
      </c>
      <c r="C630" t="s">
        <v>29</v>
      </c>
      <c r="D630" t="s">
        <v>461</v>
      </c>
      <c r="E630" t="s">
        <v>118</v>
      </c>
      <c r="F630" t="s">
        <v>304</v>
      </c>
      <c r="G630" t="s">
        <v>474</v>
      </c>
      <c r="H630" t="s">
        <v>316</v>
      </c>
      <c r="I630" t="s">
        <v>317</v>
      </c>
      <c r="J630" t="s">
        <v>319</v>
      </c>
      <c r="K630" t="s">
        <v>1022</v>
      </c>
      <c r="L630">
        <v>2</v>
      </c>
      <c r="M630">
        <v>150000000</v>
      </c>
      <c r="N630">
        <v>300000000</v>
      </c>
      <c r="O630">
        <v>0</v>
      </c>
      <c r="P630">
        <v>300000000</v>
      </c>
      <c r="R630">
        <v>0</v>
      </c>
      <c r="S630">
        <v>0</v>
      </c>
      <c r="T630">
        <v>0</v>
      </c>
      <c r="U630">
        <v>100000000</v>
      </c>
      <c r="V630">
        <v>0</v>
      </c>
      <c r="W630">
        <v>0</v>
      </c>
      <c r="X630">
        <v>0</v>
      </c>
      <c r="Y630">
        <v>0</v>
      </c>
      <c r="Z630">
        <v>200000000</v>
      </c>
      <c r="AA630">
        <v>0</v>
      </c>
      <c r="AB630">
        <v>0</v>
      </c>
      <c r="AC630">
        <v>0</v>
      </c>
      <c r="AD630" t="s">
        <v>4045</v>
      </c>
      <c r="AE630" t="s">
        <v>4046</v>
      </c>
      <c r="AF630" t="s">
        <v>4056</v>
      </c>
      <c r="AG630" t="s">
        <v>4057</v>
      </c>
      <c r="AH630" t="s">
        <v>6839</v>
      </c>
      <c r="AI630" t="s">
        <v>6085</v>
      </c>
      <c r="AJ630" t="s">
        <v>6837</v>
      </c>
      <c r="AK630" t="s">
        <v>136</v>
      </c>
      <c r="AN630" t="s">
        <v>2012</v>
      </c>
      <c r="AO630" t="s">
        <v>2012</v>
      </c>
      <c r="AP630" t="s">
        <v>2013</v>
      </c>
      <c r="AQ630" t="s">
        <v>1314</v>
      </c>
      <c r="AR630" cm="1">
        <f t="array" ref="AR630">_xlfn._xlws.FILTER(RPD_Revisi[Jmlh],RPD_Revisi[MAK]=Form_Cetak_POK[[#This Row],[MAK]],0)-Form_Cetak_POK[[#This Row],[Jmlh]]</f>
        <v>0</v>
      </c>
    </row>
    <row r="631" spans="1:44" hidden="1" x14ac:dyDescent="0.3">
      <c r="A631" t="s">
        <v>26</v>
      </c>
      <c r="B631" t="s">
        <v>28</v>
      </c>
      <c r="C631" t="s">
        <v>29</v>
      </c>
      <c r="D631" t="s">
        <v>461</v>
      </c>
      <c r="E631" t="s">
        <v>118</v>
      </c>
      <c r="F631" t="s">
        <v>321</v>
      </c>
      <c r="G631" t="s">
        <v>475</v>
      </c>
      <c r="H631" t="s">
        <v>324</v>
      </c>
      <c r="I631" t="s">
        <v>325</v>
      </c>
      <c r="J631" t="s">
        <v>66</v>
      </c>
      <c r="K631" t="s">
        <v>1025</v>
      </c>
      <c r="L631">
        <v>5</v>
      </c>
      <c r="M631">
        <v>300000</v>
      </c>
      <c r="N631">
        <v>1500000</v>
      </c>
      <c r="O631">
        <v>0</v>
      </c>
      <c r="P631">
        <v>1500000</v>
      </c>
      <c r="R631">
        <v>153954</v>
      </c>
      <c r="S631">
        <v>153954</v>
      </c>
      <c r="T631">
        <v>153954</v>
      </c>
      <c r="U631">
        <v>153954</v>
      </c>
      <c r="V631">
        <v>153954</v>
      </c>
      <c r="W631">
        <v>153954</v>
      </c>
      <c r="X631">
        <v>78728</v>
      </c>
      <c r="Y631">
        <v>78728</v>
      </c>
      <c r="Z631">
        <v>78728</v>
      </c>
      <c r="AA631">
        <v>78728</v>
      </c>
      <c r="AB631">
        <v>78728</v>
      </c>
      <c r="AC631">
        <v>182636</v>
      </c>
      <c r="AD631" t="s">
        <v>4059</v>
      </c>
      <c r="AE631" t="s">
        <v>4064</v>
      </c>
      <c r="AF631" t="s">
        <v>4068</v>
      </c>
      <c r="AG631" t="s">
        <v>4069</v>
      </c>
      <c r="AH631" t="s">
        <v>6840</v>
      </c>
      <c r="AI631" t="s">
        <v>6064</v>
      </c>
      <c r="AJ631" t="s">
        <v>6187</v>
      </c>
      <c r="AK631" t="s">
        <v>136</v>
      </c>
      <c r="AN631" t="s">
        <v>1311</v>
      </c>
      <c r="AO631" t="s">
        <v>1312</v>
      </c>
      <c r="AP631" t="s">
        <v>1480</v>
      </c>
      <c r="AQ631" t="s">
        <v>1314</v>
      </c>
      <c r="AR631" cm="1">
        <f t="array" ref="AR631">_xlfn._xlws.FILTER(RPD_Revisi[Jmlh],RPD_Revisi[MAK]=Form_Cetak_POK[[#This Row],[MAK]],0)-Form_Cetak_POK[[#This Row],[Jmlh]]</f>
        <v>0</v>
      </c>
    </row>
    <row r="632" spans="1:44" hidden="1" x14ac:dyDescent="0.3">
      <c r="A632" t="s">
        <v>26</v>
      </c>
      <c r="B632" t="s">
        <v>28</v>
      </c>
      <c r="C632" t="s">
        <v>29</v>
      </c>
      <c r="D632" t="s">
        <v>461</v>
      </c>
      <c r="E632" t="s">
        <v>118</v>
      </c>
      <c r="F632" t="s">
        <v>321</v>
      </c>
      <c r="G632" t="s">
        <v>475</v>
      </c>
      <c r="H632" t="s">
        <v>324</v>
      </c>
      <c r="I632" t="s">
        <v>325</v>
      </c>
      <c r="J632" t="s">
        <v>46</v>
      </c>
      <c r="K632" t="s">
        <v>675</v>
      </c>
      <c r="L632">
        <v>10</v>
      </c>
      <c r="M632">
        <v>900000</v>
      </c>
      <c r="N632">
        <v>9000000</v>
      </c>
      <c r="O632">
        <v>0</v>
      </c>
      <c r="P632">
        <v>9000000</v>
      </c>
      <c r="R632">
        <v>923723</v>
      </c>
      <c r="S632">
        <v>923723</v>
      </c>
      <c r="T632">
        <v>923723</v>
      </c>
      <c r="U632">
        <v>923723</v>
      </c>
      <c r="V632">
        <v>923723</v>
      </c>
      <c r="W632">
        <v>923723</v>
      </c>
      <c r="X632">
        <v>472369</v>
      </c>
      <c r="Y632">
        <v>472369</v>
      </c>
      <c r="Z632">
        <v>472369</v>
      </c>
      <c r="AA632">
        <v>472369</v>
      </c>
      <c r="AB632">
        <v>472369</v>
      </c>
      <c r="AC632">
        <v>1095817</v>
      </c>
      <c r="AD632" t="s">
        <v>4059</v>
      </c>
      <c r="AE632" t="s">
        <v>4082</v>
      </c>
      <c r="AF632" t="s">
        <v>4086</v>
      </c>
      <c r="AG632" t="s">
        <v>4087</v>
      </c>
      <c r="AH632" t="s">
        <v>6841</v>
      </c>
      <c r="AI632" t="s">
        <v>6064</v>
      </c>
      <c r="AJ632" t="s">
        <v>6187</v>
      </c>
      <c r="AK632" t="s">
        <v>136</v>
      </c>
      <c r="AN632" t="s">
        <v>1311</v>
      </c>
      <c r="AO632" t="s">
        <v>1312</v>
      </c>
      <c r="AP632" t="s">
        <v>1331</v>
      </c>
      <c r="AQ632" t="s">
        <v>1314</v>
      </c>
      <c r="AR632" cm="1">
        <f t="array" ref="AR632">_xlfn._xlws.FILTER(RPD_Revisi[Jmlh],RPD_Revisi[MAK]=Form_Cetak_POK[[#This Row],[MAK]],0)-Form_Cetak_POK[[#This Row],[Jmlh]]</f>
        <v>0</v>
      </c>
    </row>
    <row r="633" spans="1:44" hidden="1" x14ac:dyDescent="0.3">
      <c r="A633" t="s">
        <v>26</v>
      </c>
      <c r="B633" t="s">
        <v>28</v>
      </c>
      <c r="C633" t="s">
        <v>29</v>
      </c>
      <c r="D633" t="s">
        <v>461</v>
      </c>
      <c r="E633" t="s">
        <v>118</v>
      </c>
      <c r="F633" t="s">
        <v>321</v>
      </c>
      <c r="G633" t="s">
        <v>475</v>
      </c>
      <c r="H633" t="s">
        <v>324</v>
      </c>
      <c r="I633" t="s">
        <v>325</v>
      </c>
      <c r="J633" t="s">
        <v>58</v>
      </c>
      <c r="K633" t="s">
        <v>1028</v>
      </c>
      <c r="L633">
        <v>5</v>
      </c>
      <c r="M633">
        <v>4000000</v>
      </c>
      <c r="N633">
        <v>20000000</v>
      </c>
      <c r="O633">
        <v>0</v>
      </c>
      <c r="P633">
        <v>20000000</v>
      </c>
      <c r="R633">
        <v>2052717</v>
      </c>
      <c r="S633">
        <v>2052717</v>
      </c>
      <c r="T633">
        <v>2052717</v>
      </c>
      <c r="U633">
        <v>2052717</v>
      </c>
      <c r="V633">
        <v>2052717</v>
      </c>
      <c r="W633">
        <v>2052717</v>
      </c>
      <c r="X633">
        <v>1049708</v>
      </c>
      <c r="Y633">
        <v>1049708</v>
      </c>
      <c r="Z633">
        <v>1049708</v>
      </c>
      <c r="AA633">
        <v>1049708</v>
      </c>
      <c r="AB633">
        <v>1049708</v>
      </c>
      <c r="AC633">
        <v>2435158</v>
      </c>
      <c r="AD633" t="s">
        <v>4059</v>
      </c>
      <c r="AE633" t="s">
        <v>4089</v>
      </c>
      <c r="AF633" t="s">
        <v>4093</v>
      </c>
      <c r="AG633" t="s">
        <v>4094</v>
      </c>
      <c r="AH633" t="s">
        <v>6842</v>
      </c>
      <c r="AI633" t="s">
        <v>6064</v>
      </c>
      <c r="AJ633" t="s">
        <v>6187</v>
      </c>
      <c r="AK633" t="s">
        <v>136</v>
      </c>
      <c r="AN633" t="s">
        <v>1311</v>
      </c>
      <c r="AO633" t="s">
        <v>1312</v>
      </c>
      <c r="AP633" t="s">
        <v>1331</v>
      </c>
      <c r="AQ633" t="s">
        <v>1314</v>
      </c>
      <c r="AR633" cm="1">
        <f t="array" ref="AR633">_xlfn._xlws.FILTER(RPD_Revisi[Jmlh],RPD_Revisi[MAK]=Form_Cetak_POK[[#This Row],[MAK]],0)-Form_Cetak_POK[[#This Row],[Jmlh]]</f>
        <v>0</v>
      </c>
    </row>
    <row r="634" spans="1:44" hidden="1" x14ac:dyDescent="0.3">
      <c r="A634" t="s">
        <v>26</v>
      </c>
      <c r="B634" t="s">
        <v>28</v>
      </c>
      <c r="C634" t="s">
        <v>29</v>
      </c>
      <c r="D634" t="s">
        <v>461</v>
      </c>
      <c r="E634" t="s">
        <v>118</v>
      </c>
      <c r="F634" t="s">
        <v>321</v>
      </c>
      <c r="G634" t="s">
        <v>475</v>
      </c>
      <c r="H634" t="s">
        <v>324</v>
      </c>
      <c r="I634" t="s">
        <v>325</v>
      </c>
      <c r="J634" t="s">
        <v>48</v>
      </c>
      <c r="K634" t="s">
        <v>1030</v>
      </c>
      <c r="L634">
        <v>44</v>
      </c>
      <c r="M634">
        <v>5000000</v>
      </c>
      <c r="N634">
        <v>220000000</v>
      </c>
      <c r="O634">
        <v>0</v>
      </c>
      <c r="P634">
        <v>220000000</v>
      </c>
      <c r="R634">
        <v>22579885</v>
      </c>
      <c r="S634">
        <v>22579885</v>
      </c>
      <c r="T634">
        <v>22579885</v>
      </c>
      <c r="U634">
        <v>22579885</v>
      </c>
      <c r="V634">
        <v>22579885</v>
      </c>
      <c r="W634">
        <v>22579885</v>
      </c>
      <c r="X634">
        <v>11546786</v>
      </c>
      <c r="Y634">
        <v>11546786</v>
      </c>
      <c r="Z634">
        <v>11546786</v>
      </c>
      <c r="AA634">
        <v>11546786</v>
      </c>
      <c r="AB634">
        <v>11546786</v>
      </c>
      <c r="AC634">
        <v>26786760</v>
      </c>
      <c r="AD634" t="s">
        <v>4059</v>
      </c>
      <c r="AE634" t="s">
        <v>4096</v>
      </c>
      <c r="AF634" t="s">
        <v>4100</v>
      </c>
      <c r="AG634" t="s">
        <v>4101</v>
      </c>
      <c r="AH634" t="s">
        <v>6843</v>
      </c>
      <c r="AI634" t="s">
        <v>6064</v>
      </c>
      <c r="AJ634" t="s">
        <v>6187</v>
      </c>
      <c r="AK634" t="s">
        <v>136</v>
      </c>
      <c r="AN634" t="s">
        <v>1311</v>
      </c>
      <c r="AO634" t="s">
        <v>1312</v>
      </c>
      <c r="AP634" t="s">
        <v>1336</v>
      </c>
      <c r="AQ634" t="s">
        <v>1314</v>
      </c>
      <c r="AR634" cm="1">
        <f t="array" ref="AR634">_xlfn._xlws.FILTER(RPD_Revisi[Jmlh],RPD_Revisi[MAK]=Form_Cetak_POK[[#This Row],[MAK]],0)-Form_Cetak_POK[[#This Row],[Jmlh]]</f>
        <v>0</v>
      </c>
    </row>
    <row r="635" spans="1:44" hidden="1" x14ac:dyDescent="0.3">
      <c r="A635" t="s">
        <v>26</v>
      </c>
      <c r="B635" t="s">
        <v>28</v>
      </c>
      <c r="C635" t="s">
        <v>29</v>
      </c>
      <c r="D635" t="s">
        <v>461</v>
      </c>
      <c r="E635" t="s">
        <v>118</v>
      </c>
      <c r="F635" t="s">
        <v>321</v>
      </c>
      <c r="G635" t="s">
        <v>475</v>
      </c>
      <c r="H635" t="s">
        <v>324</v>
      </c>
      <c r="I635" t="s">
        <v>325</v>
      </c>
      <c r="J635" t="s">
        <v>75</v>
      </c>
      <c r="K635" t="s">
        <v>1032</v>
      </c>
      <c r="L635">
        <v>10</v>
      </c>
      <c r="M635">
        <v>210000</v>
      </c>
      <c r="N635">
        <v>2100000</v>
      </c>
      <c r="O635">
        <v>0</v>
      </c>
      <c r="P635">
        <v>2100000</v>
      </c>
      <c r="R635">
        <v>215535</v>
      </c>
      <c r="S635">
        <v>215535</v>
      </c>
      <c r="T635">
        <v>215535</v>
      </c>
      <c r="U635">
        <v>215535</v>
      </c>
      <c r="V635">
        <v>215535</v>
      </c>
      <c r="W635">
        <v>215535</v>
      </c>
      <c r="X635">
        <v>110219</v>
      </c>
      <c r="Y635">
        <v>110219</v>
      </c>
      <c r="Z635">
        <v>110219</v>
      </c>
      <c r="AA635">
        <v>110219</v>
      </c>
      <c r="AB635">
        <v>110219</v>
      </c>
      <c r="AC635">
        <v>255695</v>
      </c>
      <c r="AD635" t="s">
        <v>4059</v>
      </c>
      <c r="AE635" t="s">
        <v>4103</v>
      </c>
      <c r="AF635" t="s">
        <v>4107</v>
      </c>
      <c r="AG635" t="s">
        <v>4108</v>
      </c>
      <c r="AH635" t="s">
        <v>6844</v>
      </c>
      <c r="AI635" t="s">
        <v>6064</v>
      </c>
      <c r="AJ635" t="s">
        <v>6187</v>
      </c>
      <c r="AK635" t="s">
        <v>136</v>
      </c>
      <c r="AN635" t="s">
        <v>1311</v>
      </c>
      <c r="AO635" t="s">
        <v>1312</v>
      </c>
      <c r="AP635" t="s">
        <v>1336</v>
      </c>
      <c r="AQ635" t="s">
        <v>1314</v>
      </c>
      <c r="AR635" cm="1">
        <f t="array" ref="AR635">_xlfn._xlws.FILTER(RPD_Revisi[Jmlh],RPD_Revisi[MAK]=Form_Cetak_POK[[#This Row],[MAK]],0)-Form_Cetak_POK[[#This Row],[Jmlh]]</f>
        <v>0</v>
      </c>
    </row>
    <row r="636" spans="1:44" hidden="1" x14ac:dyDescent="0.3">
      <c r="A636" t="s">
        <v>26</v>
      </c>
      <c r="B636" t="s">
        <v>28</v>
      </c>
      <c r="C636" t="s">
        <v>29</v>
      </c>
      <c r="D636" t="s">
        <v>461</v>
      </c>
      <c r="E636" t="s">
        <v>118</v>
      </c>
      <c r="F636" t="s">
        <v>321</v>
      </c>
      <c r="G636" t="s">
        <v>475</v>
      </c>
      <c r="H636" t="s">
        <v>327</v>
      </c>
      <c r="I636" t="s">
        <v>328</v>
      </c>
      <c r="J636" t="s">
        <v>43</v>
      </c>
      <c r="K636" t="s">
        <v>1038</v>
      </c>
      <c r="L636">
        <v>100</v>
      </c>
      <c r="M636">
        <v>210000</v>
      </c>
      <c r="N636">
        <v>21000000</v>
      </c>
      <c r="O636">
        <v>0</v>
      </c>
      <c r="P636">
        <v>21000000</v>
      </c>
      <c r="R636">
        <v>1750000</v>
      </c>
      <c r="S636">
        <v>1750000</v>
      </c>
      <c r="T636">
        <v>1750000</v>
      </c>
      <c r="U636">
        <v>1750000</v>
      </c>
      <c r="V636">
        <v>1750000</v>
      </c>
      <c r="W636">
        <v>1750000</v>
      </c>
      <c r="X636">
        <v>1750000</v>
      </c>
      <c r="Y636">
        <v>1750000</v>
      </c>
      <c r="Z636">
        <v>1750000</v>
      </c>
      <c r="AA636">
        <v>1750000</v>
      </c>
      <c r="AB636">
        <v>1750000</v>
      </c>
      <c r="AC636">
        <v>1750000</v>
      </c>
      <c r="AD636" t="s">
        <v>4126</v>
      </c>
      <c r="AE636" t="s">
        <v>4127</v>
      </c>
      <c r="AF636" t="s">
        <v>4131</v>
      </c>
      <c r="AG636" t="s">
        <v>4132</v>
      </c>
      <c r="AH636" t="s">
        <v>6845</v>
      </c>
      <c r="AI636" t="s">
        <v>6064</v>
      </c>
      <c r="AJ636" t="s">
        <v>6194</v>
      </c>
      <c r="AK636" t="s">
        <v>136</v>
      </c>
      <c r="AN636" t="s">
        <v>1311</v>
      </c>
      <c r="AO636" t="s">
        <v>1312</v>
      </c>
      <c r="AP636" t="s">
        <v>1313</v>
      </c>
      <c r="AQ636" t="s">
        <v>1314</v>
      </c>
      <c r="AR636" cm="1">
        <f t="array" ref="AR636">_xlfn._xlws.FILTER(RPD_Revisi[Jmlh],RPD_Revisi[MAK]=Form_Cetak_POK[[#This Row],[MAK]],0)-Form_Cetak_POK[[#This Row],[Jmlh]]</f>
        <v>0</v>
      </c>
    </row>
    <row r="637" spans="1:44" hidden="1" x14ac:dyDescent="0.3">
      <c r="A637" t="s">
        <v>26</v>
      </c>
      <c r="B637" t="s">
        <v>28</v>
      </c>
      <c r="C637" t="s">
        <v>29</v>
      </c>
      <c r="D637" t="s">
        <v>461</v>
      </c>
      <c r="E637" t="s">
        <v>118</v>
      </c>
      <c r="F637" t="s">
        <v>321</v>
      </c>
      <c r="G637" t="s">
        <v>475</v>
      </c>
      <c r="H637" t="s">
        <v>327</v>
      </c>
      <c r="I637" t="s">
        <v>328</v>
      </c>
      <c r="J637" t="s">
        <v>43</v>
      </c>
      <c r="K637" t="s">
        <v>1039</v>
      </c>
      <c r="L637">
        <v>20</v>
      </c>
      <c r="M637">
        <v>200000</v>
      </c>
      <c r="N637">
        <v>4000000</v>
      </c>
      <c r="O637">
        <v>0</v>
      </c>
      <c r="P637">
        <v>4000000</v>
      </c>
      <c r="R637">
        <v>333333</v>
      </c>
      <c r="S637">
        <v>333333</v>
      </c>
      <c r="T637">
        <v>333333</v>
      </c>
      <c r="U637">
        <v>333333</v>
      </c>
      <c r="V637">
        <v>333333</v>
      </c>
      <c r="W637">
        <v>333333</v>
      </c>
      <c r="X637">
        <v>333333</v>
      </c>
      <c r="Y637">
        <v>333333</v>
      </c>
      <c r="Z637">
        <v>333333</v>
      </c>
      <c r="AA637">
        <v>333333</v>
      </c>
      <c r="AB637">
        <v>333333</v>
      </c>
      <c r="AC637">
        <v>333337</v>
      </c>
      <c r="AD637" t="s">
        <v>4126</v>
      </c>
      <c r="AE637" t="s">
        <v>4127</v>
      </c>
      <c r="AF637" t="s">
        <v>4134</v>
      </c>
      <c r="AG637" t="s">
        <v>4135</v>
      </c>
      <c r="AH637" t="s">
        <v>6846</v>
      </c>
      <c r="AI637" t="s">
        <v>6075</v>
      </c>
      <c r="AJ637" t="s">
        <v>6194</v>
      </c>
      <c r="AK637" t="s">
        <v>136</v>
      </c>
      <c r="AN637" t="s">
        <v>1311</v>
      </c>
      <c r="AO637" t="s">
        <v>1312</v>
      </c>
      <c r="AP637" t="s">
        <v>1313</v>
      </c>
      <c r="AQ637" t="s">
        <v>1314</v>
      </c>
      <c r="AR637" cm="1">
        <f t="array" ref="AR637">_xlfn._xlws.FILTER(RPD_Revisi[Jmlh],RPD_Revisi[MAK]=Form_Cetak_POK[[#This Row],[MAK]],0)-Form_Cetak_POK[[#This Row],[Jmlh]]</f>
        <v>0</v>
      </c>
    </row>
    <row r="638" spans="1:44" hidden="1" x14ac:dyDescent="0.3">
      <c r="A638" t="s">
        <v>26</v>
      </c>
      <c r="B638" t="s">
        <v>28</v>
      </c>
      <c r="C638" t="s">
        <v>29</v>
      </c>
      <c r="D638" t="s">
        <v>461</v>
      </c>
      <c r="E638" t="s">
        <v>118</v>
      </c>
      <c r="F638" t="s">
        <v>321</v>
      </c>
      <c r="G638" t="s">
        <v>475</v>
      </c>
      <c r="H638" t="s">
        <v>327</v>
      </c>
      <c r="I638" t="s">
        <v>328</v>
      </c>
      <c r="J638" t="s">
        <v>48</v>
      </c>
      <c r="K638" t="s">
        <v>1043</v>
      </c>
      <c r="L638">
        <v>192</v>
      </c>
      <c r="M638">
        <v>4500000</v>
      </c>
      <c r="N638">
        <v>864000000</v>
      </c>
      <c r="O638">
        <v>0</v>
      </c>
      <c r="P638">
        <v>864000000</v>
      </c>
      <c r="R638">
        <v>72000000</v>
      </c>
      <c r="S638">
        <v>72000000</v>
      </c>
      <c r="T638">
        <v>72000000</v>
      </c>
      <c r="U638">
        <v>72000000</v>
      </c>
      <c r="V638">
        <v>72000000</v>
      </c>
      <c r="W638">
        <v>72000000</v>
      </c>
      <c r="X638">
        <v>72000000</v>
      </c>
      <c r="Y638">
        <v>72000000</v>
      </c>
      <c r="Z638">
        <v>72000000</v>
      </c>
      <c r="AA638">
        <v>72000000</v>
      </c>
      <c r="AB638">
        <v>72000000</v>
      </c>
      <c r="AC638">
        <v>72000000</v>
      </c>
      <c r="AD638" t="s">
        <v>4126</v>
      </c>
      <c r="AE638" t="s">
        <v>4159</v>
      </c>
      <c r="AF638" t="s">
        <v>4163</v>
      </c>
      <c r="AG638" t="s">
        <v>4164</v>
      </c>
      <c r="AH638" t="s">
        <v>6847</v>
      </c>
      <c r="AI638" t="s">
        <v>6064</v>
      </c>
      <c r="AJ638" t="s">
        <v>6194</v>
      </c>
      <c r="AK638" t="s">
        <v>136</v>
      </c>
      <c r="AN638" t="s">
        <v>1311</v>
      </c>
      <c r="AO638" t="s">
        <v>1312</v>
      </c>
      <c r="AP638" t="s">
        <v>1336</v>
      </c>
      <c r="AQ638" t="s">
        <v>1314</v>
      </c>
      <c r="AR638" cm="1">
        <f t="array" ref="AR638">_xlfn._xlws.FILTER(RPD_Revisi[Jmlh],RPD_Revisi[MAK]=Form_Cetak_POK[[#This Row],[MAK]],0)-Form_Cetak_POK[[#This Row],[Jmlh]]</f>
        <v>0</v>
      </c>
    </row>
    <row r="639" spans="1:44" hidden="1" x14ac:dyDescent="0.3">
      <c r="A639" t="s">
        <v>26</v>
      </c>
      <c r="B639" t="s">
        <v>28</v>
      </c>
      <c r="C639" t="s">
        <v>29</v>
      </c>
      <c r="D639" t="s">
        <v>461</v>
      </c>
      <c r="E639" t="s">
        <v>118</v>
      </c>
      <c r="F639" t="s">
        <v>321</v>
      </c>
      <c r="G639" t="s">
        <v>475</v>
      </c>
      <c r="H639" t="s">
        <v>327</v>
      </c>
      <c r="I639" t="s">
        <v>328</v>
      </c>
      <c r="J639" t="s">
        <v>75</v>
      </c>
      <c r="K639" t="s">
        <v>612</v>
      </c>
      <c r="L639">
        <v>30</v>
      </c>
      <c r="M639">
        <v>150000</v>
      </c>
      <c r="N639">
        <v>4500000</v>
      </c>
      <c r="O639">
        <v>0</v>
      </c>
      <c r="P639">
        <v>4500000</v>
      </c>
      <c r="R639">
        <v>375000</v>
      </c>
      <c r="S639">
        <v>375000</v>
      </c>
      <c r="T639">
        <v>375000</v>
      </c>
      <c r="U639">
        <v>375000</v>
      </c>
      <c r="V639">
        <v>375000</v>
      </c>
      <c r="W639">
        <v>375000</v>
      </c>
      <c r="X639">
        <v>375000</v>
      </c>
      <c r="Y639">
        <v>375000</v>
      </c>
      <c r="Z639">
        <v>375000</v>
      </c>
      <c r="AA639">
        <v>375000</v>
      </c>
      <c r="AB639">
        <v>375000</v>
      </c>
      <c r="AC639">
        <v>375000</v>
      </c>
      <c r="AD639" t="s">
        <v>4126</v>
      </c>
      <c r="AE639" t="s">
        <v>4166</v>
      </c>
      <c r="AF639" t="s">
        <v>4170</v>
      </c>
      <c r="AG639" t="s">
        <v>4171</v>
      </c>
      <c r="AH639" t="s">
        <v>6848</v>
      </c>
      <c r="AI639" t="s">
        <v>6064</v>
      </c>
      <c r="AJ639" t="s">
        <v>6194</v>
      </c>
      <c r="AK639" t="s">
        <v>136</v>
      </c>
      <c r="AN639" t="s">
        <v>1311</v>
      </c>
      <c r="AO639" t="s">
        <v>1312</v>
      </c>
      <c r="AP639" t="s">
        <v>1336</v>
      </c>
      <c r="AQ639" t="s">
        <v>1314</v>
      </c>
      <c r="AR639" cm="1">
        <f t="array" ref="AR639">_xlfn._xlws.FILTER(RPD_Revisi[Jmlh],RPD_Revisi[MAK]=Form_Cetak_POK[[#This Row],[MAK]],0)-Form_Cetak_POK[[#This Row],[Jmlh]]</f>
        <v>0</v>
      </c>
    </row>
    <row r="640" spans="1:44" hidden="1" x14ac:dyDescent="0.3">
      <c r="A640" t="s">
        <v>26</v>
      </c>
      <c r="B640" t="s">
        <v>28</v>
      </c>
      <c r="C640" t="s">
        <v>29</v>
      </c>
      <c r="D640" t="s">
        <v>461</v>
      </c>
      <c r="E640" t="s">
        <v>118</v>
      </c>
      <c r="F640" t="s">
        <v>321</v>
      </c>
      <c r="G640" t="s">
        <v>475</v>
      </c>
      <c r="H640" t="s">
        <v>327</v>
      </c>
      <c r="I640" t="s">
        <v>329</v>
      </c>
      <c r="J640" t="s">
        <v>43</v>
      </c>
      <c r="K640" t="s">
        <v>1044</v>
      </c>
      <c r="L640">
        <v>20</v>
      </c>
      <c r="M640">
        <v>100000</v>
      </c>
      <c r="N640">
        <v>2000000</v>
      </c>
      <c r="O640">
        <v>0</v>
      </c>
      <c r="P640">
        <v>2000000</v>
      </c>
      <c r="R640">
        <v>166667</v>
      </c>
      <c r="S640">
        <v>166667</v>
      </c>
      <c r="T640">
        <v>166667</v>
      </c>
      <c r="U640">
        <v>166667</v>
      </c>
      <c r="V640">
        <v>166667</v>
      </c>
      <c r="W640">
        <v>166667</v>
      </c>
      <c r="X640">
        <v>166667</v>
      </c>
      <c r="Y640">
        <v>166667</v>
      </c>
      <c r="Z640">
        <v>166667</v>
      </c>
      <c r="AA640">
        <v>166667</v>
      </c>
      <c r="AB640">
        <v>166667</v>
      </c>
      <c r="AC640">
        <v>166663</v>
      </c>
      <c r="AD640" t="s">
        <v>4173</v>
      </c>
      <c r="AE640" t="s">
        <v>4174</v>
      </c>
      <c r="AF640" t="s">
        <v>4178</v>
      </c>
      <c r="AG640" t="s">
        <v>4179</v>
      </c>
      <c r="AH640" t="s">
        <v>6849</v>
      </c>
      <c r="AI640" t="s">
        <v>6064</v>
      </c>
      <c r="AJ640" t="s">
        <v>6197</v>
      </c>
      <c r="AK640" t="s">
        <v>136</v>
      </c>
      <c r="AN640" t="s">
        <v>1311</v>
      </c>
      <c r="AO640" t="s">
        <v>1312</v>
      </c>
      <c r="AP640" t="s">
        <v>1313</v>
      </c>
      <c r="AQ640" t="s">
        <v>1314</v>
      </c>
      <c r="AR640" cm="1">
        <f t="array" ref="AR640">_xlfn._xlws.FILTER(RPD_Revisi[Jmlh],RPD_Revisi[MAK]=Form_Cetak_POK[[#This Row],[MAK]],0)-Form_Cetak_POK[[#This Row],[Jmlh]]</f>
        <v>0</v>
      </c>
    </row>
    <row r="641" spans="1:44" hidden="1" x14ac:dyDescent="0.3">
      <c r="A641" t="s">
        <v>26</v>
      </c>
      <c r="B641" t="s">
        <v>28</v>
      </c>
      <c r="C641" t="s">
        <v>29</v>
      </c>
      <c r="D641" t="s">
        <v>461</v>
      </c>
      <c r="E641" t="s">
        <v>118</v>
      </c>
      <c r="F641" t="s">
        <v>321</v>
      </c>
      <c r="G641" t="s">
        <v>475</v>
      </c>
      <c r="H641" t="s">
        <v>330</v>
      </c>
      <c r="I641" t="s">
        <v>331</v>
      </c>
      <c r="J641" t="s">
        <v>75</v>
      </c>
      <c r="K641" t="s">
        <v>1032</v>
      </c>
      <c r="L641">
        <v>10</v>
      </c>
      <c r="M641">
        <v>210000</v>
      </c>
      <c r="N641">
        <v>2100000</v>
      </c>
      <c r="O641">
        <v>0</v>
      </c>
      <c r="P641">
        <v>2100000</v>
      </c>
      <c r="R641">
        <v>172217</v>
      </c>
      <c r="S641">
        <v>172217</v>
      </c>
      <c r="T641">
        <v>172217</v>
      </c>
      <c r="U641">
        <v>172217</v>
      </c>
      <c r="V641">
        <v>172217</v>
      </c>
      <c r="W641">
        <v>172217</v>
      </c>
      <c r="X641">
        <v>172217</v>
      </c>
      <c r="Y641">
        <v>172217</v>
      </c>
      <c r="Z641">
        <v>172217</v>
      </c>
      <c r="AA641">
        <v>172217</v>
      </c>
      <c r="AB641">
        <v>172217</v>
      </c>
      <c r="AC641">
        <v>205613</v>
      </c>
      <c r="AD641" t="s">
        <v>4192</v>
      </c>
      <c r="AE641" t="s">
        <v>4216</v>
      </c>
      <c r="AF641" t="s">
        <v>4220</v>
      </c>
      <c r="AG641" t="s">
        <v>4221</v>
      </c>
      <c r="AH641" t="s">
        <v>6850</v>
      </c>
      <c r="AI641" t="s">
        <v>6064</v>
      </c>
      <c r="AJ641" t="s">
        <v>6200</v>
      </c>
      <c r="AK641" t="s">
        <v>136</v>
      </c>
      <c r="AN641" t="s">
        <v>1311</v>
      </c>
      <c r="AO641" t="s">
        <v>1312</v>
      </c>
      <c r="AP641" t="s">
        <v>1336</v>
      </c>
      <c r="AQ641" t="s">
        <v>1314</v>
      </c>
      <c r="AR641" cm="1">
        <f t="array" ref="AR641">_xlfn._xlws.FILTER(RPD_Revisi[Jmlh],RPD_Revisi[MAK]=Form_Cetak_POK[[#This Row],[MAK]],0)-Form_Cetak_POK[[#This Row],[Jmlh]]</f>
        <v>0</v>
      </c>
    </row>
    <row r="642" spans="1:44" hidden="1" x14ac:dyDescent="0.3">
      <c r="A642" t="s">
        <v>26</v>
      </c>
      <c r="B642" t="s">
        <v>28</v>
      </c>
      <c r="C642" t="s">
        <v>29</v>
      </c>
      <c r="D642" t="s">
        <v>461</v>
      </c>
      <c r="E642" t="s">
        <v>118</v>
      </c>
      <c r="F642" t="s">
        <v>321</v>
      </c>
      <c r="G642" t="s">
        <v>475</v>
      </c>
      <c r="H642" t="s">
        <v>330</v>
      </c>
      <c r="I642" t="s">
        <v>332</v>
      </c>
      <c r="J642" t="s">
        <v>75</v>
      </c>
      <c r="K642" t="s">
        <v>1053</v>
      </c>
      <c r="L642">
        <v>10</v>
      </c>
      <c r="M642">
        <v>150000</v>
      </c>
      <c r="N642">
        <v>1500000</v>
      </c>
      <c r="O642">
        <v>0</v>
      </c>
      <c r="P642">
        <v>1500000</v>
      </c>
      <c r="R642">
        <v>123012</v>
      </c>
      <c r="S642">
        <v>123012</v>
      </c>
      <c r="T642">
        <v>123012</v>
      </c>
      <c r="U642">
        <v>123012</v>
      </c>
      <c r="V642">
        <v>123012</v>
      </c>
      <c r="W642">
        <v>123012</v>
      </c>
      <c r="X642">
        <v>123012</v>
      </c>
      <c r="Y642">
        <v>123012</v>
      </c>
      <c r="Z642">
        <v>123012</v>
      </c>
      <c r="AA642">
        <v>123012</v>
      </c>
      <c r="AB642">
        <v>123012</v>
      </c>
      <c r="AC642">
        <v>146868</v>
      </c>
      <c r="AD642" t="s">
        <v>4223</v>
      </c>
      <c r="AE642" t="s">
        <v>4250</v>
      </c>
      <c r="AF642" t="s">
        <v>4254</v>
      </c>
      <c r="AG642" t="s">
        <v>4255</v>
      </c>
      <c r="AH642" t="s">
        <v>6851</v>
      </c>
      <c r="AI642" t="s">
        <v>6064</v>
      </c>
      <c r="AJ642" t="s">
        <v>6204</v>
      </c>
      <c r="AK642" t="s">
        <v>136</v>
      </c>
      <c r="AN642" t="s">
        <v>1311</v>
      </c>
      <c r="AO642" t="s">
        <v>1312</v>
      </c>
      <c r="AP642" t="s">
        <v>1336</v>
      </c>
      <c r="AQ642" t="s">
        <v>1314</v>
      </c>
      <c r="AR642" cm="1">
        <f t="array" ref="AR642">_xlfn._xlws.FILTER(RPD_Revisi[Jmlh],RPD_Revisi[MAK]=Form_Cetak_POK[[#This Row],[MAK]],0)-Form_Cetak_POK[[#This Row],[Jmlh]]</f>
        <v>0</v>
      </c>
    </row>
    <row r="643" spans="1:44" hidden="1" x14ac:dyDescent="0.3">
      <c r="A643" t="s">
        <v>26</v>
      </c>
      <c r="B643" t="s">
        <v>28</v>
      </c>
      <c r="C643" t="s">
        <v>29</v>
      </c>
      <c r="D643" t="s">
        <v>461</v>
      </c>
      <c r="E643" t="s">
        <v>118</v>
      </c>
      <c r="F643" t="s">
        <v>321</v>
      </c>
      <c r="G643" t="s">
        <v>475</v>
      </c>
      <c r="H643" t="s">
        <v>330</v>
      </c>
      <c r="I643" t="s">
        <v>332</v>
      </c>
      <c r="J643" t="s">
        <v>75</v>
      </c>
      <c r="K643" t="s">
        <v>1054</v>
      </c>
      <c r="L643">
        <v>10</v>
      </c>
      <c r="M643">
        <v>210000</v>
      </c>
      <c r="N643">
        <v>2100000</v>
      </c>
      <c r="O643">
        <v>0</v>
      </c>
      <c r="P643">
        <v>2100000</v>
      </c>
      <c r="R643">
        <v>172217</v>
      </c>
      <c r="S643">
        <v>172217</v>
      </c>
      <c r="T643">
        <v>172217</v>
      </c>
      <c r="U643">
        <v>172217</v>
      </c>
      <c r="V643">
        <v>172217</v>
      </c>
      <c r="W643">
        <v>172217</v>
      </c>
      <c r="X643">
        <v>172217</v>
      </c>
      <c r="Y643">
        <v>172217</v>
      </c>
      <c r="Z643">
        <v>172217</v>
      </c>
      <c r="AA643">
        <v>172217</v>
      </c>
      <c r="AB643">
        <v>172217</v>
      </c>
      <c r="AC643">
        <v>205613</v>
      </c>
      <c r="AD643" t="s">
        <v>4223</v>
      </c>
      <c r="AE643" t="s">
        <v>4250</v>
      </c>
      <c r="AF643" t="s">
        <v>4257</v>
      </c>
      <c r="AG643" t="s">
        <v>4258</v>
      </c>
      <c r="AH643" t="s">
        <v>6852</v>
      </c>
      <c r="AI643" t="s">
        <v>6075</v>
      </c>
      <c r="AJ643" t="s">
        <v>6204</v>
      </c>
      <c r="AK643" t="s">
        <v>136</v>
      </c>
      <c r="AN643" t="s">
        <v>1311</v>
      </c>
      <c r="AO643" t="s">
        <v>1312</v>
      </c>
      <c r="AP643" t="s">
        <v>1336</v>
      </c>
      <c r="AQ643" t="s">
        <v>1314</v>
      </c>
      <c r="AR643" cm="1">
        <f t="array" ref="AR643">_xlfn._xlws.FILTER(RPD_Revisi[Jmlh],RPD_Revisi[MAK]=Form_Cetak_POK[[#This Row],[MAK]],0)-Form_Cetak_POK[[#This Row],[Jmlh]]</f>
        <v>0</v>
      </c>
    </row>
    <row r="644" spans="1:44" hidden="1" x14ac:dyDescent="0.3">
      <c r="A644" t="s">
        <v>26</v>
      </c>
      <c r="B644" t="s">
        <v>28</v>
      </c>
      <c r="C644" t="s">
        <v>29</v>
      </c>
      <c r="D644" t="s">
        <v>461</v>
      </c>
      <c r="E644" t="s">
        <v>118</v>
      </c>
      <c r="F644" t="s">
        <v>321</v>
      </c>
      <c r="G644" t="s">
        <v>475</v>
      </c>
      <c r="H644" t="s">
        <v>327</v>
      </c>
      <c r="I644" t="s">
        <v>328</v>
      </c>
      <c r="J644" t="s">
        <v>68</v>
      </c>
      <c r="K644" t="s">
        <v>1040</v>
      </c>
      <c r="L644">
        <v>72</v>
      </c>
      <c r="M644">
        <v>200000</v>
      </c>
      <c r="N644">
        <v>14400000</v>
      </c>
      <c r="O644">
        <v>0</v>
      </c>
      <c r="P644">
        <v>14400000</v>
      </c>
      <c r="R644">
        <v>1200000</v>
      </c>
      <c r="S644">
        <v>1200000</v>
      </c>
      <c r="T644">
        <v>1200000</v>
      </c>
      <c r="U644">
        <v>1200000</v>
      </c>
      <c r="V644">
        <v>1200000</v>
      </c>
      <c r="W644">
        <v>1200000</v>
      </c>
      <c r="X644">
        <v>1200000</v>
      </c>
      <c r="Y644">
        <v>1200000</v>
      </c>
      <c r="Z644">
        <v>1200000</v>
      </c>
      <c r="AA644">
        <v>1200000</v>
      </c>
      <c r="AB644">
        <v>1200000</v>
      </c>
      <c r="AC644">
        <v>1200000</v>
      </c>
      <c r="AD644" t="s">
        <v>4126</v>
      </c>
      <c r="AE644" t="s">
        <v>4137</v>
      </c>
      <c r="AF644" t="s">
        <v>4141</v>
      </c>
      <c r="AG644" t="s">
        <v>4142</v>
      </c>
      <c r="AH644" t="s">
        <v>6853</v>
      </c>
      <c r="AI644" t="s">
        <v>6064</v>
      </c>
      <c r="AJ644" t="s">
        <v>6194</v>
      </c>
      <c r="AK644" t="s">
        <v>136</v>
      </c>
      <c r="AN644" t="s">
        <v>1311</v>
      </c>
      <c r="AO644" t="s">
        <v>1312</v>
      </c>
      <c r="AP644" t="s">
        <v>1485</v>
      </c>
      <c r="AQ644" t="s">
        <v>1486</v>
      </c>
      <c r="AR644" cm="1">
        <f t="array" ref="AR644">_xlfn._xlws.FILTER(RPD_Revisi[Jmlh],RPD_Revisi[MAK]=Form_Cetak_POK[[#This Row],[MAK]],0)-Form_Cetak_POK[[#This Row],[Jmlh]]</f>
        <v>0</v>
      </c>
    </row>
    <row r="645" spans="1:44" hidden="1" x14ac:dyDescent="0.3">
      <c r="A645" t="s">
        <v>26</v>
      </c>
      <c r="B645" t="s">
        <v>28</v>
      </c>
      <c r="C645" t="s">
        <v>29</v>
      </c>
      <c r="D645" t="s">
        <v>461</v>
      </c>
      <c r="E645" t="s">
        <v>118</v>
      </c>
      <c r="F645" t="s">
        <v>321</v>
      </c>
      <c r="G645" t="s">
        <v>475</v>
      </c>
      <c r="H645" t="s">
        <v>330</v>
      </c>
      <c r="I645" t="s">
        <v>332</v>
      </c>
      <c r="J645" t="s">
        <v>68</v>
      </c>
      <c r="K645" t="s">
        <v>649</v>
      </c>
      <c r="L645">
        <v>12</v>
      </c>
      <c r="M645">
        <v>300000</v>
      </c>
      <c r="N645">
        <v>3600000</v>
      </c>
      <c r="O645">
        <v>0</v>
      </c>
      <c r="P645">
        <v>3600000</v>
      </c>
      <c r="R645">
        <v>295229</v>
      </c>
      <c r="S645">
        <v>295229</v>
      </c>
      <c r="T645">
        <v>295229</v>
      </c>
      <c r="U645">
        <v>295229</v>
      </c>
      <c r="V645">
        <v>295229</v>
      </c>
      <c r="W645">
        <v>295229</v>
      </c>
      <c r="X645">
        <v>295229</v>
      </c>
      <c r="Y645">
        <v>295229</v>
      </c>
      <c r="Z645">
        <v>295229</v>
      </c>
      <c r="AA645">
        <v>295229</v>
      </c>
      <c r="AB645">
        <v>295229</v>
      </c>
      <c r="AC645">
        <v>352481</v>
      </c>
      <c r="AD645" t="s">
        <v>4223</v>
      </c>
      <c r="AE645" t="s">
        <v>4228</v>
      </c>
      <c r="AF645" t="s">
        <v>4232</v>
      </c>
      <c r="AG645" t="s">
        <v>4233</v>
      </c>
      <c r="AH645" t="s">
        <v>6854</v>
      </c>
      <c r="AI645" t="s">
        <v>6064</v>
      </c>
      <c r="AJ645" t="s">
        <v>6204</v>
      </c>
      <c r="AK645" t="s">
        <v>136</v>
      </c>
      <c r="AN645" t="s">
        <v>1311</v>
      </c>
      <c r="AO645" t="s">
        <v>1312</v>
      </c>
      <c r="AP645" t="s">
        <v>1485</v>
      </c>
      <c r="AQ645" t="s">
        <v>1486</v>
      </c>
      <c r="AR645" cm="1">
        <f t="array" ref="AR645">_xlfn._xlws.FILTER(RPD_Revisi[Jmlh],RPD_Revisi[MAK]=Form_Cetak_POK[[#This Row],[MAK]],0)-Form_Cetak_POK[[#This Row],[Jmlh]]</f>
        <v>0</v>
      </c>
    </row>
    <row r="646" spans="1:44" hidden="1" x14ac:dyDescent="0.3">
      <c r="A646" t="s">
        <v>26</v>
      </c>
      <c r="B646" t="s">
        <v>28</v>
      </c>
      <c r="C646" t="s">
        <v>29</v>
      </c>
      <c r="D646" t="s">
        <v>461</v>
      </c>
      <c r="E646" t="s">
        <v>118</v>
      </c>
      <c r="F646" t="s">
        <v>334</v>
      </c>
      <c r="G646" t="s">
        <v>476</v>
      </c>
      <c r="H646" t="s">
        <v>337</v>
      </c>
      <c r="I646" t="s">
        <v>341</v>
      </c>
      <c r="J646" t="s">
        <v>68</v>
      </c>
      <c r="K646" t="s">
        <v>1091</v>
      </c>
      <c r="L646">
        <v>12</v>
      </c>
      <c r="M646">
        <v>160000</v>
      </c>
      <c r="N646">
        <v>1920000</v>
      </c>
      <c r="O646">
        <v>0</v>
      </c>
      <c r="P646">
        <v>1920000</v>
      </c>
      <c r="R646">
        <v>159794</v>
      </c>
      <c r="S646">
        <v>159794</v>
      </c>
      <c r="T646">
        <v>159794</v>
      </c>
      <c r="U646">
        <v>159794</v>
      </c>
      <c r="V646">
        <v>159794</v>
      </c>
      <c r="W646">
        <v>159794</v>
      </c>
      <c r="X646">
        <v>159794</v>
      </c>
      <c r="Y646">
        <v>159794</v>
      </c>
      <c r="Z646">
        <v>159794</v>
      </c>
      <c r="AA646">
        <v>159794</v>
      </c>
      <c r="AB646">
        <v>159794</v>
      </c>
      <c r="AC646">
        <v>162266</v>
      </c>
      <c r="AD646" t="s">
        <v>4401</v>
      </c>
      <c r="AE646" t="s">
        <v>4436</v>
      </c>
      <c r="AF646" t="s">
        <v>4440</v>
      </c>
      <c r="AG646" t="s">
        <v>4441</v>
      </c>
      <c r="AH646" t="s">
        <v>6855</v>
      </c>
      <c r="AI646" t="s">
        <v>6064</v>
      </c>
      <c r="AJ646" t="s">
        <v>6220</v>
      </c>
      <c r="AK646" t="s">
        <v>136</v>
      </c>
      <c r="AN646" t="s">
        <v>1311</v>
      </c>
      <c r="AO646" t="s">
        <v>1312</v>
      </c>
      <c r="AP646" t="s">
        <v>1485</v>
      </c>
      <c r="AQ646" t="s">
        <v>1486</v>
      </c>
      <c r="AR646" cm="1">
        <f t="array" ref="AR646">_xlfn._xlws.FILTER(RPD_Revisi[Jmlh],RPD_Revisi[MAK]=Form_Cetak_POK[[#This Row],[MAK]],0)-Form_Cetak_POK[[#This Row],[Jmlh]]</f>
        <v>0</v>
      </c>
    </row>
    <row r="647" spans="1:44" hidden="1" x14ac:dyDescent="0.3">
      <c r="A647" t="s">
        <v>26</v>
      </c>
      <c r="B647" t="s">
        <v>28</v>
      </c>
      <c r="C647" t="s">
        <v>29</v>
      </c>
      <c r="D647" t="s">
        <v>461</v>
      </c>
      <c r="E647" t="s">
        <v>118</v>
      </c>
      <c r="F647" t="s">
        <v>334</v>
      </c>
      <c r="G647" t="s">
        <v>476</v>
      </c>
      <c r="H647" t="s">
        <v>337</v>
      </c>
      <c r="I647" t="s">
        <v>341</v>
      </c>
      <c r="J647" t="s">
        <v>68</v>
      </c>
      <c r="K647" t="s">
        <v>1092</v>
      </c>
      <c r="L647">
        <v>96</v>
      </c>
      <c r="M647">
        <v>200000</v>
      </c>
      <c r="N647">
        <v>19200000</v>
      </c>
      <c r="O647">
        <v>0</v>
      </c>
      <c r="P647">
        <v>19200000</v>
      </c>
      <c r="R647">
        <v>1597935</v>
      </c>
      <c r="S647">
        <v>1597935</v>
      </c>
      <c r="T647">
        <v>1597935</v>
      </c>
      <c r="U647">
        <v>1597935</v>
      </c>
      <c r="V647">
        <v>1597935</v>
      </c>
      <c r="W647">
        <v>1597935</v>
      </c>
      <c r="X647">
        <v>1597935</v>
      </c>
      <c r="Y647">
        <v>1597935</v>
      </c>
      <c r="Z647">
        <v>1597935</v>
      </c>
      <c r="AA647">
        <v>1597935</v>
      </c>
      <c r="AB647">
        <v>1597935</v>
      </c>
      <c r="AC647">
        <v>1622715</v>
      </c>
      <c r="AD647" t="s">
        <v>4401</v>
      </c>
      <c r="AE647" t="s">
        <v>4436</v>
      </c>
      <c r="AF647" t="s">
        <v>4443</v>
      </c>
      <c r="AG647" t="s">
        <v>4444</v>
      </c>
      <c r="AH647" t="s">
        <v>6856</v>
      </c>
      <c r="AI647" t="s">
        <v>6075</v>
      </c>
      <c r="AJ647" t="s">
        <v>6220</v>
      </c>
      <c r="AK647" t="s">
        <v>136</v>
      </c>
      <c r="AN647" t="s">
        <v>1311</v>
      </c>
      <c r="AO647" t="s">
        <v>1312</v>
      </c>
      <c r="AP647" t="s">
        <v>1485</v>
      </c>
      <c r="AQ647" t="s">
        <v>1486</v>
      </c>
      <c r="AR647" cm="1">
        <f t="array" ref="AR647">_xlfn._xlws.FILTER(RPD_Revisi[Jmlh],RPD_Revisi[MAK]=Form_Cetak_POK[[#This Row],[MAK]],0)-Form_Cetak_POK[[#This Row],[Jmlh]]</f>
        <v>0</v>
      </c>
    </row>
    <row r="648" spans="1:44" hidden="1" x14ac:dyDescent="0.3">
      <c r="A648" t="s">
        <v>26</v>
      </c>
      <c r="B648" t="s">
        <v>28</v>
      </c>
      <c r="C648" t="s">
        <v>29</v>
      </c>
      <c r="D648" t="s">
        <v>461</v>
      </c>
      <c r="E648" t="s">
        <v>118</v>
      </c>
      <c r="F648" t="s">
        <v>334</v>
      </c>
      <c r="G648" t="s">
        <v>478</v>
      </c>
      <c r="H648" t="s">
        <v>384</v>
      </c>
      <c r="I648" t="s">
        <v>388</v>
      </c>
      <c r="J648" t="s">
        <v>68</v>
      </c>
      <c r="K648" t="s">
        <v>1221</v>
      </c>
      <c r="L648">
        <v>1</v>
      </c>
      <c r="M648">
        <v>3601000</v>
      </c>
      <c r="N648">
        <v>3601000</v>
      </c>
      <c r="O648">
        <v>0</v>
      </c>
      <c r="P648">
        <v>3601000</v>
      </c>
      <c r="R648">
        <v>299520</v>
      </c>
      <c r="S648">
        <v>299520</v>
      </c>
      <c r="T648">
        <v>299520</v>
      </c>
      <c r="U648">
        <v>299520</v>
      </c>
      <c r="V648">
        <v>299520</v>
      </c>
      <c r="W648">
        <v>299520</v>
      </c>
      <c r="X648">
        <v>299520</v>
      </c>
      <c r="Y648">
        <v>299520</v>
      </c>
      <c r="Z648">
        <v>299520</v>
      </c>
      <c r="AA648">
        <v>299520</v>
      </c>
      <c r="AB648">
        <v>299520</v>
      </c>
      <c r="AC648">
        <v>306280</v>
      </c>
      <c r="AD648" t="s">
        <v>5433</v>
      </c>
      <c r="AE648" t="s">
        <v>5441</v>
      </c>
      <c r="AF648" t="s">
        <v>5445</v>
      </c>
      <c r="AG648" t="s">
        <v>5446</v>
      </c>
      <c r="AH648" t="s">
        <v>6857</v>
      </c>
      <c r="AI648" t="s">
        <v>6064</v>
      </c>
      <c r="AJ648" t="s">
        <v>6301</v>
      </c>
      <c r="AK648" t="s">
        <v>136</v>
      </c>
      <c r="AN648" t="s">
        <v>1311</v>
      </c>
      <c r="AO648" t="s">
        <v>1312</v>
      </c>
      <c r="AP648" t="s">
        <v>1485</v>
      </c>
      <c r="AQ648" t="s">
        <v>1486</v>
      </c>
      <c r="AR648" cm="1">
        <f t="array" ref="AR648">_xlfn._xlws.FILTER(RPD_Revisi[Jmlh],RPD_Revisi[MAK]=Form_Cetak_POK[[#This Row],[MAK]],0)-Form_Cetak_POK[[#This Row],[Jmlh]]</f>
        <v>0</v>
      </c>
    </row>
    <row r="649" spans="1:44" hidden="1" x14ac:dyDescent="0.3">
      <c r="A649" t="s">
        <v>26</v>
      </c>
      <c r="B649" t="s">
        <v>28</v>
      </c>
      <c r="C649" t="s">
        <v>29</v>
      </c>
      <c r="D649" t="s">
        <v>461</v>
      </c>
      <c r="E649" t="s">
        <v>118</v>
      </c>
      <c r="F649" t="s">
        <v>334</v>
      </c>
      <c r="G649" t="s">
        <v>476</v>
      </c>
      <c r="H649" t="s">
        <v>337</v>
      </c>
      <c r="I649" t="s">
        <v>338</v>
      </c>
      <c r="J649" t="s">
        <v>43</v>
      </c>
      <c r="K649" t="s">
        <v>1056</v>
      </c>
      <c r="L649">
        <v>6</v>
      </c>
      <c r="M649">
        <v>200000</v>
      </c>
      <c r="N649">
        <v>1200000</v>
      </c>
      <c r="O649">
        <v>0</v>
      </c>
      <c r="P649">
        <v>1200000</v>
      </c>
      <c r="R649">
        <v>99871</v>
      </c>
      <c r="S649">
        <v>99871</v>
      </c>
      <c r="T649">
        <v>99871</v>
      </c>
      <c r="U649">
        <v>99871</v>
      </c>
      <c r="V649">
        <v>99871</v>
      </c>
      <c r="W649">
        <v>99871</v>
      </c>
      <c r="X649">
        <v>99871</v>
      </c>
      <c r="Y649">
        <v>99871</v>
      </c>
      <c r="Z649">
        <v>99871</v>
      </c>
      <c r="AA649">
        <v>99871</v>
      </c>
      <c r="AB649">
        <v>99871</v>
      </c>
      <c r="AC649">
        <v>101419</v>
      </c>
      <c r="AD649" t="s">
        <v>4260</v>
      </c>
      <c r="AE649" t="s">
        <v>4261</v>
      </c>
      <c r="AF649" t="s">
        <v>4262</v>
      </c>
      <c r="AG649" t="s">
        <v>4263</v>
      </c>
      <c r="AH649" t="s">
        <v>6858</v>
      </c>
      <c r="AI649" t="s">
        <v>6064</v>
      </c>
      <c r="AJ649" t="s">
        <v>6208</v>
      </c>
      <c r="AK649" t="s">
        <v>136</v>
      </c>
      <c r="AN649" t="s">
        <v>1311</v>
      </c>
      <c r="AO649" t="s">
        <v>1312</v>
      </c>
      <c r="AP649" t="s">
        <v>1313</v>
      </c>
      <c r="AQ649" t="s">
        <v>1314</v>
      </c>
      <c r="AR649" cm="1">
        <f t="array" ref="AR649">_xlfn._xlws.FILTER(RPD_Revisi[Jmlh],RPD_Revisi[MAK]=Form_Cetak_POK[[#This Row],[MAK]],0)-Form_Cetak_POK[[#This Row],[Jmlh]]</f>
        <v>-400000</v>
      </c>
    </row>
    <row r="650" spans="1:44" hidden="1" x14ac:dyDescent="0.3">
      <c r="A650" t="s">
        <v>26</v>
      </c>
      <c r="B650" t="s">
        <v>28</v>
      </c>
      <c r="C650" t="s">
        <v>29</v>
      </c>
      <c r="D650" t="s">
        <v>461</v>
      </c>
      <c r="E650" t="s">
        <v>118</v>
      </c>
      <c r="F650" t="s">
        <v>334</v>
      </c>
      <c r="G650" t="s">
        <v>476</v>
      </c>
      <c r="H650" t="s">
        <v>337</v>
      </c>
      <c r="I650" t="s">
        <v>338</v>
      </c>
      <c r="J650" t="s">
        <v>43</v>
      </c>
      <c r="K650" t="s">
        <v>1057</v>
      </c>
      <c r="L650">
        <v>6</v>
      </c>
      <c r="M650">
        <v>200000</v>
      </c>
      <c r="N650">
        <v>1200000</v>
      </c>
      <c r="O650">
        <v>0</v>
      </c>
      <c r="P650">
        <v>1200000</v>
      </c>
      <c r="R650">
        <v>99871</v>
      </c>
      <c r="S650">
        <v>99871</v>
      </c>
      <c r="T650">
        <v>99871</v>
      </c>
      <c r="U650">
        <v>99871</v>
      </c>
      <c r="V650">
        <v>99871</v>
      </c>
      <c r="W650">
        <v>99871</v>
      </c>
      <c r="X650">
        <v>99871</v>
      </c>
      <c r="Y650">
        <v>99871</v>
      </c>
      <c r="Z650">
        <v>99871</v>
      </c>
      <c r="AA650">
        <v>99871</v>
      </c>
      <c r="AB650">
        <v>99871</v>
      </c>
      <c r="AC650">
        <v>101419</v>
      </c>
      <c r="AD650" t="s">
        <v>4260</v>
      </c>
      <c r="AE650" t="s">
        <v>4261</v>
      </c>
      <c r="AF650" t="s">
        <v>4265</v>
      </c>
      <c r="AG650" t="s">
        <v>4266</v>
      </c>
      <c r="AH650" t="s">
        <v>6859</v>
      </c>
      <c r="AI650" t="s">
        <v>6075</v>
      </c>
      <c r="AJ650" t="s">
        <v>6208</v>
      </c>
      <c r="AK650" t="s">
        <v>136</v>
      </c>
      <c r="AN650" t="s">
        <v>1311</v>
      </c>
      <c r="AO650" t="s">
        <v>1312</v>
      </c>
      <c r="AP650" t="s">
        <v>1313</v>
      </c>
      <c r="AQ650" t="s">
        <v>1314</v>
      </c>
      <c r="AR650" cm="1">
        <f t="array" ref="AR650">_xlfn._xlws.FILTER(RPD_Revisi[Jmlh],RPD_Revisi[MAK]=Form_Cetak_POK[[#This Row],[MAK]],0)-Form_Cetak_POK[[#This Row],[Jmlh]]</f>
        <v>-400000</v>
      </c>
    </row>
    <row r="651" spans="1:44" hidden="1" x14ac:dyDescent="0.3">
      <c r="A651" t="s">
        <v>26</v>
      </c>
      <c r="B651" t="s">
        <v>28</v>
      </c>
      <c r="C651" t="s">
        <v>29</v>
      </c>
      <c r="D651" t="s">
        <v>461</v>
      </c>
      <c r="E651" t="s">
        <v>118</v>
      </c>
      <c r="F651" t="s">
        <v>334</v>
      </c>
      <c r="G651" t="s">
        <v>476</v>
      </c>
      <c r="H651" t="s">
        <v>337</v>
      </c>
      <c r="I651" t="s">
        <v>338</v>
      </c>
      <c r="J651" t="s">
        <v>43</v>
      </c>
      <c r="K651" t="s">
        <v>1058</v>
      </c>
      <c r="L651">
        <v>2</v>
      </c>
      <c r="M651">
        <v>500000</v>
      </c>
      <c r="N651">
        <v>1000000</v>
      </c>
      <c r="O651">
        <v>0</v>
      </c>
      <c r="P651">
        <v>1000000</v>
      </c>
      <c r="R651">
        <v>83226</v>
      </c>
      <c r="S651">
        <v>83226</v>
      </c>
      <c r="T651">
        <v>83226</v>
      </c>
      <c r="U651">
        <v>83226</v>
      </c>
      <c r="V651">
        <v>83226</v>
      </c>
      <c r="W651">
        <v>83226</v>
      </c>
      <c r="X651">
        <v>83226</v>
      </c>
      <c r="Y651">
        <v>83226</v>
      </c>
      <c r="Z651">
        <v>83226</v>
      </c>
      <c r="AA651">
        <v>83226</v>
      </c>
      <c r="AB651">
        <v>83226</v>
      </c>
      <c r="AC651">
        <v>84514</v>
      </c>
      <c r="AD651" t="s">
        <v>4260</v>
      </c>
      <c r="AE651" t="s">
        <v>4261</v>
      </c>
      <c r="AF651" t="s">
        <v>4268</v>
      </c>
      <c r="AG651" t="s">
        <v>4269</v>
      </c>
      <c r="AH651" t="s">
        <v>6860</v>
      </c>
      <c r="AI651" t="s">
        <v>6085</v>
      </c>
      <c r="AJ651" t="s">
        <v>6208</v>
      </c>
      <c r="AK651" t="s">
        <v>136</v>
      </c>
      <c r="AN651" t="s">
        <v>1311</v>
      </c>
      <c r="AO651" t="s">
        <v>1312</v>
      </c>
      <c r="AP651" t="s">
        <v>1313</v>
      </c>
      <c r="AQ651" t="s">
        <v>1314</v>
      </c>
      <c r="AR651" cm="1">
        <f t="array" ref="AR651">_xlfn._xlws.FILTER(RPD_Revisi[Jmlh],RPD_Revisi[MAK]=Form_Cetak_POK[[#This Row],[MAK]],0)-Form_Cetak_POK[[#This Row],[Jmlh]]</f>
        <v>0</v>
      </c>
    </row>
    <row r="652" spans="1:44" hidden="1" x14ac:dyDescent="0.3">
      <c r="A652" t="s">
        <v>26</v>
      </c>
      <c r="B652" t="s">
        <v>28</v>
      </c>
      <c r="C652" t="s">
        <v>29</v>
      </c>
      <c r="D652" t="s">
        <v>461</v>
      </c>
      <c r="E652" t="s">
        <v>118</v>
      </c>
      <c r="F652" t="s">
        <v>334</v>
      </c>
      <c r="G652" t="s">
        <v>476</v>
      </c>
      <c r="H652" t="s">
        <v>337</v>
      </c>
      <c r="I652" t="s">
        <v>338</v>
      </c>
      <c r="J652" t="s">
        <v>43</v>
      </c>
      <c r="K652" t="s">
        <v>1059</v>
      </c>
      <c r="L652">
        <v>2</v>
      </c>
      <c r="M652">
        <v>2000000</v>
      </c>
      <c r="N652">
        <v>4000000</v>
      </c>
      <c r="O652">
        <v>0</v>
      </c>
      <c r="P652">
        <v>4000000</v>
      </c>
      <c r="R652">
        <v>332903</v>
      </c>
      <c r="S652">
        <v>332903</v>
      </c>
      <c r="T652">
        <v>332903</v>
      </c>
      <c r="U652">
        <v>332903</v>
      </c>
      <c r="V652">
        <v>332903</v>
      </c>
      <c r="W652">
        <v>332903</v>
      </c>
      <c r="X652">
        <v>332903</v>
      </c>
      <c r="Y652">
        <v>332903</v>
      </c>
      <c r="Z652">
        <v>332903</v>
      </c>
      <c r="AA652">
        <v>332903</v>
      </c>
      <c r="AB652">
        <v>332903</v>
      </c>
      <c r="AC652">
        <v>338067</v>
      </c>
      <c r="AD652" t="s">
        <v>4260</v>
      </c>
      <c r="AE652" t="s">
        <v>4261</v>
      </c>
      <c r="AF652" t="s">
        <v>4271</v>
      </c>
      <c r="AG652" t="s">
        <v>4272</v>
      </c>
      <c r="AH652" t="s">
        <v>6861</v>
      </c>
      <c r="AI652" t="s">
        <v>6168</v>
      </c>
      <c r="AJ652" t="s">
        <v>6208</v>
      </c>
      <c r="AK652" t="s">
        <v>136</v>
      </c>
      <c r="AN652" t="s">
        <v>1311</v>
      </c>
      <c r="AO652" t="s">
        <v>1312</v>
      </c>
      <c r="AP652" t="s">
        <v>1313</v>
      </c>
      <c r="AQ652" t="s">
        <v>1314</v>
      </c>
      <c r="AR652" cm="1">
        <f t="array" ref="AR652">_xlfn._xlws.FILTER(RPD_Revisi[Jmlh],RPD_Revisi[MAK]=Form_Cetak_POK[[#This Row],[MAK]],0)-Form_Cetak_POK[[#This Row],[Jmlh]]</f>
        <v>-1080000</v>
      </c>
    </row>
    <row r="653" spans="1:44" hidden="1" x14ac:dyDescent="0.3">
      <c r="A653" t="s">
        <v>26</v>
      </c>
      <c r="B653" t="s">
        <v>28</v>
      </c>
      <c r="C653" t="s">
        <v>29</v>
      </c>
      <c r="D653" t="s">
        <v>461</v>
      </c>
      <c r="E653" t="s">
        <v>118</v>
      </c>
      <c r="F653" t="s">
        <v>334</v>
      </c>
      <c r="G653" t="s">
        <v>476</v>
      </c>
      <c r="H653" t="s">
        <v>337</v>
      </c>
      <c r="I653" t="s">
        <v>338</v>
      </c>
      <c r="J653" t="s">
        <v>43</v>
      </c>
      <c r="K653" t="s">
        <v>1060</v>
      </c>
      <c r="L653">
        <v>200</v>
      </c>
      <c r="M653">
        <v>350000</v>
      </c>
      <c r="N653">
        <v>70000000</v>
      </c>
      <c r="O653">
        <v>0</v>
      </c>
      <c r="P653">
        <v>70000000</v>
      </c>
      <c r="R653">
        <v>5825806</v>
      </c>
      <c r="S653">
        <v>5825806</v>
      </c>
      <c r="T653">
        <v>5825806</v>
      </c>
      <c r="U653">
        <v>5825806</v>
      </c>
      <c r="V653">
        <v>5825806</v>
      </c>
      <c r="W653">
        <v>5825806</v>
      </c>
      <c r="X653">
        <v>5825806</v>
      </c>
      <c r="Y653">
        <v>5825806</v>
      </c>
      <c r="Z653">
        <v>5825806</v>
      </c>
      <c r="AA653">
        <v>5825806</v>
      </c>
      <c r="AB653">
        <v>5825806</v>
      </c>
      <c r="AC653">
        <v>5916134</v>
      </c>
      <c r="AD653" t="s">
        <v>4260</v>
      </c>
      <c r="AE653" t="s">
        <v>4261</v>
      </c>
      <c r="AF653" t="s">
        <v>4274</v>
      </c>
      <c r="AG653" t="s">
        <v>4275</v>
      </c>
      <c r="AH653" t="s">
        <v>6862</v>
      </c>
      <c r="AI653" t="s">
        <v>6565</v>
      </c>
      <c r="AJ653" t="s">
        <v>6208</v>
      </c>
      <c r="AK653" t="s">
        <v>136</v>
      </c>
      <c r="AN653" t="s">
        <v>1311</v>
      </c>
      <c r="AO653" t="s">
        <v>1312</v>
      </c>
      <c r="AP653" t="s">
        <v>1313</v>
      </c>
      <c r="AQ653" t="s">
        <v>1314</v>
      </c>
      <c r="AR653" cm="1">
        <f t="array" ref="AR653">_xlfn._xlws.FILTER(RPD_Revisi[Jmlh],RPD_Revisi[MAK]=Form_Cetak_POK[[#This Row],[MAK]],0)-Form_Cetak_POK[[#This Row],[Jmlh]]</f>
        <v>-35000000</v>
      </c>
    </row>
    <row r="654" spans="1:44" hidden="1" x14ac:dyDescent="0.3">
      <c r="A654" t="s">
        <v>26</v>
      </c>
      <c r="B654" t="s">
        <v>28</v>
      </c>
      <c r="C654" t="s">
        <v>29</v>
      </c>
      <c r="D654" t="s">
        <v>461</v>
      </c>
      <c r="E654" t="s">
        <v>118</v>
      </c>
      <c r="F654" t="s">
        <v>334</v>
      </c>
      <c r="G654" t="s">
        <v>476</v>
      </c>
      <c r="H654" t="s">
        <v>337</v>
      </c>
      <c r="I654" t="s">
        <v>338</v>
      </c>
      <c r="J654" t="s">
        <v>46</v>
      </c>
      <c r="K654" t="s">
        <v>675</v>
      </c>
      <c r="L654">
        <v>16</v>
      </c>
      <c r="M654">
        <v>900000</v>
      </c>
      <c r="N654">
        <v>14400000</v>
      </c>
      <c r="O654">
        <v>0</v>
      </c>
      <c r="P654">
        <v>14400000</v>
      </c>
      <c r="R654">
        <v>1198452</v>
      </c>
      <c r="S654">
        <v>1198452</v>
      </c>
      <c r="T654">
        <v>1198452</v>
      </c>
      <c r="U654">
        <v>1198452</v>
      </c>
      <c r="V654">
        <v>1198452</v>
      </c>
      <c r="W654">
        <v>1198452</v>
      </c>
      <c r="X654">
        <v>1198452</v>
      </c>
      <c r="Y654">
        <v>1198452</v>
      </c>
      <c r="Z654">
        <v>1198452</v>
      </c>
      <c r="AA654">
        <v>1198452</v>
      </c>
      <c r="AB654">
        <v>1198452</v>
      </c>
      <c r="AC654">
        <v>1217028</v>
      </c>
      <c r="AD654" t="s">
        <v>4260</v>
      </c>
      <c r="AE654" t="s">
        <v>4284</v>
      </c>
      <c r="AF654" t="s">
        <v>4288</v>
      </c>
      <c r="AG654" t="s">
        <v>4289</v>
      </c>
      <c r="AH654" t="s">
        <v>6863</v>
      </c>
      <c r="AI654" t="s">
        <v>6064</v>
      </c>
      <c r="AJ654" t="s">
        <v>6208</v>
      </c>
      <c r="AK654" t="s">
        <v>136</v>
      </c>
      <c r="AN654" t="s">
        <v>1311</v>
      </c>
      <c r="AO654" t="s">
        <v>1312</v>
      </c>
      <c r="AP654" t="s">
        <v>1331</v>
      </c>
      <c r="AQ654" t="s">
        <v>1314</v>
      </c>
      <c r="AR654" cm="1">
        <f t="array" ref="AR654">_xlfn._xlws.FILTER(RPD_Revisi[Jmlh],RPD_Revisi[MAK]=Form_Cetak_POK[[#This Row],[MAK]],0)-Form_Cetak_POK[[#This Row],[Jmlh]]</f>
        <v>0</v>
      </c>
    </row>
    <row r="655" spans="1:44" hidden="1" x14ac:dyDescent="0.3">
      <c r="A655" t="s">
        <v>26</v>
      </c>
      <c r="B655" t="s">
        <v>28</v>
      </c>
      <c r="C655" t="s">
        <v>29</v>
      </c>
      <c r="D655" t="s">
        <v>461</v>
      </c>
      <c r="E655" t="s">
        <v>118</v>
      </c>
      <c r="F655" t="s">
        <v>334</v>
      </c>
      <c r="G655" t="s">
        <v>476</v>
      </c>
      <c r="H655" t="s">
        <v>337</v>
      </c>
      <c r="I655" t="s">
        <v>338</v>
      </c>
      <c r="J655" t="s">
        <v>75</v>
      </c>
      <c r="K655" t="s">
        <v>1062</v>
      </c>
      <c r="L655">
        <v>20</v>
      </c>
      <c r="M655">
        <v>210000</v>
      </c>
      <c r="N655">
        <v>4200000</v>
      </c>
      <c r="O655">
        <v>0</v>
      </c>
      <c r="P655">
        <v>4200000</v>
      </c>
      <c r="R655">
        <v>349548</v>
      </c>
      <c r="S655">
        <v>349548</v>
      </c>
      <c r="T655">
        <v>349548</v>
      </c>
      <c r="U655">
        <v>349548</v>
      </c>
      <c r="V655">
        <v>349548</v>
      </c>
      <c r="W655">
        <v>349548</v>
      </c>
      <c r="X655">
        <v>349548</v>
      </c>
      <c r="Y655">
        <v>349548</v>
      </c>
      <c r="Z655">
        <v>349548</v>
      </c>
      <c r="AA655">
        <v>349548</v>
      </c>
      <c r="AB655">
        <v>349548</v>
      </c>
      <c r="AC655">
        <v>354972</v>
      </c>
      <c r="AD655" t="s">
        <v>4260</v>
      </c>
      <c r="AE655" t="s">
        <v>4299</v>
      </c>
      <c r="AF655" t="s">
        <v>4303</v>
      </c>
      <c r="AG655" t="s">
        <v>4304</v>
      </c>
      <c r="AH655" t="s">
        <v>6864</v>
      </c>
      <c r="AI655" t="s">
        <v>6064</v>
      </c>
      <c r="AJ655" t="s">
        <v>6208</v>
      </c>
      <c r="AK655" t="s">
        <v>136</v>
      </c>
      <c r="AN655" t="s">
        <v>1311</v>
      </c>
      <c r="AO655" t="s">
        <v>1312</v>
      </c>
      <c r="AP655" t="s">
        <v>1336</v>
      </c>
      <c r="AQ655" t="s">
        <v>1314</v>
      </c>
      <c r="AR655" cm="1">
        <f t="array" ref="AR655">_xlfn._xlws.FILTER(RPD_Revisi[Jmlh],RPD_Revisi[MAK]=Form_Cetak_POK[[#This Row],[MAK]],0)-Form_Cetak_POK[[#This Row],[Jmlh]]</f>
        <v>0</v>
      </c>
    </row>
    <row r="656" spans="1:44" hidden="1" x14ac:dyDescent="0.3">
      <c r="A656" t="s">
        <v>26</v>
      </c>
      <c r="B656" t="s">
        <v>28</v>
      </c>
      <c r="C656" t="s">
        <v>29</v>
      </c>
      <c r="D656" t="s">
        <v>461</v>
      </c>
      <c r="E656" t="s">
        <v>118</v>
      </c>
      <c r="F656" t="s">
        <v>334</v>
      </c>
      <c r="G656" t="s">
        <v>476</v>
      </c>
      <c r="H656" t="s">
        <v>337</v>
      </c>
      <c r="I656" t="s">
        <v>338</v>
      </c>
      <c r="J656" t="s">
        <v>50</v>
      </c>
      <c r="K656" t="s">
        <v>1063</v>
      </c>
      <c r="L656">
        <v>200</v>
      </c>
      <c r="M656">
        <v>822000</v>
      </c>
      <c r="N656">
        <v>164400000</v>
      </c>
      <c r="O656">
        <v>0</v>
      </c>
      <c r="P656">
        <v>164400000</v>
      </c>
      <c r="R656">
        <v>13682323</v>
      </c>
      <c r="S656">
        <v>13682323</v>
      </c>
      <c r="T656">
        <v>13682323</v>
      </c>
      <c r="U656">
        <v>13682323</v>
      </c>
      <c r="V656">
        <v>13682323</v>
      </c>
      <c r="W656">
        <v>13682323</v>
      </c>
      <c r="X656">
        <v>13682323</v>
      </c>
      <c r="Y656">
        <v>13682323</v>
      </c>
      <c r="Z656">
        <v>13682323</v>
      </c>
      <c r="AA656">
        <v>13682323</v>
      </c>
      <c r="AB656">
        <v>13682323</v>
      </c>
      <c r="AC656">
        <v>13894447</v>
      </c>
      <c r="AD656" t="s">
        <v>4260</v>
      </c>
      <c r="AE656" t="s">
        <v>4306</v>
      </c>
      <c r="AF656" t="s">
        <v>4307</v>
      </c>
      <c r="AG656" t="s">
        <v>4308</v>
      </c>
      <c r="AH656" t="s">
        <v>6865</v>
      </c>
      <c r="AI656" t="s">
        <v>6064</v>
      </c>
      <c r="AJ656" t="s">
        <v>6208</v>
      </c>
      <c r="AK656" t="s">
        <v>136</v>
      </c>
      <c r="AN656" t="s">
        <v>1311</v>
      </c>
      <c r="AO656" t="s">
        <v>1312</v>
      </c>
      <c r="AP656" t="s">
        <v>1336</v>
      </c>
      <c r="AQ656" t="s">
        <v>1314</v>
      </c>
      <c r="AR656" cm="1">
        <f t="array" ref="AR656">_xlfn._xlws.FILTER(RPD_Revisi[Jmlh],RPD_Revisi[MAK]=Form_Cetak_POK[[#This Row],[MAK]],0)-Form_Cetak_POK[[#This Row],[Jmlh]]</f>
        <v>0</v>
      </c>
    </row>
    <row r="657" spans="1:44" hidden="1" x14ac:dyDescent="0.3">
      <c r="A657" t="s">
        <v>26</v>
      </c>
      <c r="B657" t="s">
        <v>28</v>
      </c>
      <c r="C657" t="s">
        <v>29</v>
      </c>
      <c r="D657" t="s">
        <v>461</v>
      </c>
      <c r="E657" t="s">
        <v>118</v>
      </c>
      <c r="F657" t="s">
        <v>334</v>
      </c>
      <c r="G657" t="s">
        <v>476</v>
      </c>
      <c r="H657" t="s">
        <v>337</v>
      </c>
      <c r="I657" t="s">
        <v>338</v>
      </c>
      <c r="J657" t="s">
        <v>50</v>
      </c>
      <c r="K657" t="s">
        <v>1064</v>
      </c>
      <c r="L657">
        <v>200</v>
      </c>
      <c r="M657">
        <v>150000</v>
      </c>
      <c r="N657">
        <v>30000000</v>
      </c>
      <c r="O657">
        <v>0</v>
      </c>
      <c r="P657">
        <v>30000000</v>
      </c>
      <c r="R657">
        <v>2496774</v>
      </c>
      <c r="S657">
        <v>2496774</v>
      </c>
      <c r="T657">
        <v>2496774</v>
      </c>
      <c r="U657">
        <v>2496774</v>
      </c>
      <c r="V657">
        <v>2496774</v>
      </c>
      <c r="W657">
        <v>2496774</v>
      </c>
      <c r="X657">
        <v>2496774</v>
      </c>
      <c r="Y657">
        <v>2496774</v>
      </c>
      <c r="Z657">
        <v>2496774</v>
      </c>
      <c r="AA657">
        <v>2496774</v>
      </c>
      <c r="AB657">
        <v>2496774</v>
      </c>
      <c r="AC657">
        <v>2535486</v>
      </c>
      <c r="AD657" t="s">
        <v>4260</v>
      </c>
      <c r="AE657" t="s">
        <v>4306</v>
      </c>
      <c r="AF657" t="s">
        <v>4310</v>
      </c>
      <c r="AG657" t="s">
        <v>4311</v>
      </c>
      <c r="AH657" t="s">
        <v>6866</v>
      </c>
      <c r="AI657" t="s">
        <v>6075</v>
      </c>
      <c r="AJ657" t="s">
        <v>6208</v>
      </c>
      <c r="AK657" t="s">
        <v>136</v>
      </c>
      <c r="AN657" t="s">
        <v>1311</v>
      </c>
      <c r="AO657" t="s">
        <v>1312</v>
      </c>
      <c r="AP657" t="s">
        <v>1336</v>
      </c>
      <c r="AQ657" t="s">
        <v>1314</v>
      </c>
      <c r="AR657" cm="1">
        <f t="array" ref="AR657">_xlfn._xlws.FILTER(RPD_Revisi[Jmlh],RPD_Revisi[MAK]=Form_Cetak_POK[[#This Row],[MAK]],0)-Form_Cetak_POK[[#This Row],[Jmlh]]</f>
        <v>0</v>
      </c>
    </row>
    <row r="658" spans="1:44" hidden="1" x14ac:dyDescent="0.3">
      <c r="A658" t="s">
        <v>26</v>
      </c>
      <c r="B658" t="s">
        <v>28</v>
      </c>
      <c r="C658" t="s">
        <v>29</v>
      </c>
      <c r="D658" t="s">
        <v>461</v>
      </c>
      <c r="E658" t="s">
        <v>118</v>
      </c>
      <c r="F658" t="s">
        <v>334</v>
      </c>
      <c r="G658" t="s">
        <v>476</v>
      </c>
      <c r="H658" t="s">
        <v>337</v>
      </c>
      <c r="I658" t="s">
        <v>338</v>
      </c>
      <c r="J658" t="s">
        <v>50</v>
      </c>
      <c r="K658" t="s">
        <v>1065</v>
      </c>
      <c r="L658">
        <v>30</v>
      </c>
      <c r="M658">
        <v>670000</v>
      </c>
      <c r="N658">
        <v>20100000</v>
      </c>
      <c r="O658">
        <v>0</v>
      </c>
      <c r="P658">
        <v>20100000</v>
      </c>
      <c r="R658">
        <v>1672839</v>
      </c>
      <c r="S658">
        <v>1672839</v>
      </c>
      <c r="T658">
        <v>1672839</v>
      </c>
      <c r="U658">
        <v>1672839</v>
      </c>
      <c r="V658">
        <v>1672839</v>
      </c>
      <c r="W658">
        <v>1672839</v>
      </c>
      <c r="X658">
        <v>1672839</v>
      </c>
      <c r="Y658">
        <v>1672839</v>
      </c>
      <c r="Z658">
        <v>1672839</v>
      </c>
      <c r="AA658">
        <v>1672839</v>
      </c>
      <c r="AB658">
        <v>1672839</v>
      </c>
      <c r="AC658">
        <v>1698771</v>
      </c>
      <c r="AD658" t="s">
        <v>4260</v>
      </c>
      <c r="AE658" t="s">
        <v>4306</v>
      </c>
      <c r="AF658" t="s">
        <v>4313</v>
      </c>
      <c r="AG658" t="s">
        <v>4314</v>
      </c>
      <c r="AH658" t="s">
        <v>6867</v>
      </c>
      <c r="AI658" t="s">
        <v>6085</v>
      </c>
      <c r="AJ658" t="s">
        <v>6208</v>
      </c>
      <c r="AK658" t="s">
        <v>136</v>
      </c>
      <c r="AN658" t="s">
        <v>1311</v>
      </c>
      <c r="AO658" t="s">
        <v>1312</v>
      </c>
      <c r="AP658" t="s">
        <v>1336</v>
      </c>
      <c r="AQ658" t="s">
        <v>1314</v>
      </c>
      <c r="AR658" cm="1">
        <f t="array" ref="AR658">_xlfn._xlws.FILTER(RPD_Revisi[Jmlh],RPD_Revisi[MAK]=Form_Cetak_POK[[#This Row],[MAK]],0)-Form_Cetak_POK[[#This Row],[Jmlh]]</f>
        <v>0</v>
      </c>
    </row>
    <row r="659" spans="1:44" hidden="1" x14ac:dyDescent="0.3">
      <c r="A659" t="s">
        <v>26</v>
      </c>
      <c r="B659" t="s">
        <v>28</v>
      </c>
      <c r="C659" t="s">
        <v>29</v>
      </c>
      <c r="D659" t="s">
        <v>461</v>
      </c>
      <c r="E659" t="s">
        <v>118</v>
      </c>
      <c r="F659" t="s">
        <v>334</v>
      </c>
      <c r="G659" t="s">
        <v>476</v>
      </c>
      <c r="H659" t="s">
        <v>337</v>
      </c>
      <c r="I659" t="s">
        <v>339</v>
      </c>
      <c r="J659" t="s">
        <v>43</v>
      </c>
      <c r="K659" t="s">
        <v>1067</v>
      </c>
      <c r="L659">
        <v>50</v>
      </c>
      <c r="M659">
        <v>200000</v>
      </c>
      <c r="N659">
        <v>10000000</v>
      </c>
      <c r="O659">
        <v>0</v>
      </c>
      <c r="P659">
        <v>10000000</v>
      </c>
      <c r="R659">
        <v>832258</v>
      </c>
      <c r="S659">
        <v>832258</v>
      </c>
      <c r="T659">
        <v>832258</v>
      </c>
      <c r="U659">
        <v>832258</v>
      </c>
      <c r="V659">
        <v>832258</v>
      </c>
      <c r="W659">
        <v>832258</v>
      </c>
      <c r="X659">
        <v>832258</v>
      </c>
      <c r="Y659">
        <v>832258</v>
      </c>
      <c r="Z659">
        <v>832258</v>
      </c>
      <c r="AA659">
        <v>832258</v>
      </c>
      <c r="AB659">
        <v>832258</v>
      </c>
      <c r="AC659">
        <v>845162</v>
      </c>
      <c r="AD659" t="s">
        <v>4316</v>
      </c>
      <c r="AE659" t="s">
        <v>4317</v>
      </c>
      <c r="AF659" t="s">
        <v>4321</v>
      </c>
      <c r="AG659" t="s">
        <v>4322</v>
      </c>
      <c r="AH659" t="s">
        <v>6868</v>
      </c>
      <c r="AI659" t="s">
        <v>6064</v>
      </c>
      <c r="AJ659" t="s">
        <v>6212</v>
      </c>
      <c r="AK659" t="s">
        <v>136</v>
      </c>
      <c r="AN659" t="s">
        <v>1311</v>
      </c>
      <c r="AO659" t="s">
        <v>1312</v>
      </c>
      <c r="AP659" t="s">
        <v>1313</v>
      </c>
      <c r="AQ659" t="s">
        <v>1314</v>
      </c>
      <c r="AR659" cm="1">
        <f t="array" ref="AR659">_xlfn._xlws.FILTER(RPD_Revisi[Jmlh],RPD_Revisi[MAK]=Form_Cetak_POK[[#This Row],[MAK]],0)-Form_Cetak_POK[[#This Row],[Jmlh]]</f>
        <v>0</v>
      </c>
    </row>
    <row r="660" spans="1:44" hidden="1" x14ac:dyDescent="0.3">
      <c r="A660" t="s">
        <v>26</v>
      </c>
      <c r="B660" t="s">
        <v>28</v>
      </c>
      <c r="C660" t="s">
        <v>29</v>
      </c>
      <c r="D660" t="s">
        <v>461</v>
      </c>
      <c r="E660" t="s">
        <v>118</v>
      </c>
      <c r="F660" t="s">
        <v>334</v>
      </c>
      <c r="G660" t="s">
        <v>476</v>
      </c>
      <c r="H660" t="s">
        <v>337</v>
      </c>
      <c r="I660" t="s">
        <v>339</v>
      </c>
      <c r="J660" t="s">
        <v>46</v>
      </c>
      <c r="K660" t="s">
        <v>675</v>
      </c>
      <c r="L660">
        <v>8</v>
      </c>
      <c r="M660">
        <v>900000</v>
      </c>
      <c r="N660">
        <v>7200000</v>
      </c>
      <c r="O660">
        <v>0</v>
      </c>
      <c r="P660">
        <v>7200000</v>
      </c>
      <c r="R660">
        <v>599226</v>
      </c>
      <c r="S660">
        <v>599226</v>
      </c>
      <c r="T660">
        <v>599226</v>
      </c>
      <c r="U660">
        <v>599226</v>
      </c>
      <c r="V660">
        <v>599226</v>
      </c>
      <c r="W660">
        <v>599226</v>
      </c>
      <c r="X660">
        <v>599226</v>
      </c>
      <c r="Y660">
        <v>599226</v>
      </c>
      <c r="Z660">
        <v>599226</v>
      </c>
      <c r="AA660">
        <v>599226</v>
      </c>
      <c r="AB660">
        <v>599226</v>
      </c>
      <c r="AC660">
        <v>608514</v>
      </c>
      <c r="AD660" t="s">
        <v>4316</v>
      </c>
      <c r="AE660" t="s">
        <v>4331</v>
      </c>
      <c r="AF660" t="s">
        <v>4335</v>
      </c>
      <c r="AG660" t="s">
        <v>4336</v>
      </c>
      <c r="AH660" t="s">
        <v>6869</v>
      </c>
      <c r="AI660" t="s">
        <v>6064</v>
      </c>
      <c r="AJ660" t="s">
        <v>6212</v>
      </c>
      <c r="AK660" t="s">
        <v>136</v>
      </c>
      <c r="AN660" t="s">
        <v>1311</v>
      </c>
      <c r="AO660" t="s">
        <v>1312</v>
      </c>
      <c r="AP660" t="s">
        <v>1331</v>
      </c>
      <c r="AQ660" t="s">
        <v>1314</v>
      </c>
      <c r="AR660" cm="1">
        <f t="array" ref="AR660">_xlfn._xlws.FILTER(RPD_Revisi[Jmlh],RPD_Revisi[MAK]=Form_Cetak_POK[[#This Row],[MAK]],0)-Form_Cetak_POK[[#This Row],[Jmlh]]</f>
        <v>0</v>
      </c>
    </row>
    <row r="661" spans="1:44" hidden="1" x14ac:dyDescent="0.3">
      <c r="A661" t="s">
        <v>26</v>
      </c>
      <c r="B661" t="s">
        <v>28</v>
      </c>
      <c r="C661" t="s">
        <v>29</v>
      </c>
      <c r="D661" t="s">
        <v>461</v>
      </c>
      <c r="E661" t="s">
        <v>118</v>
      </c>
      <c r="F661" t="s">
        <v>334</v>
      </c>
      <c r="G661" t="s">
        <v>476</v>
      </c>
      <c r="H661" t="s">
        <v>337</v>
      </c>
      <c r="I661" t="s">
        <v>339</v>
      </c>
      <c r="J661" t="s">
        <v>48</v>
      </c>
      <c r="K661" t="s">
        <v>1069</v>
      </c>
      <c r="L661">
        <v>40</v>
      </c>
      <c r="M661">
        <v>5000000</v>
      </c>
      <c r="N661">
        <v>200000000</v>
      </c>
      <c r="O661">
        <v>0</v>
      </c>
      <c r="P661">
        <v>200000000</v>
      </c>
      <c r="R661">
        <v>16645161</v>
      </c>
      <c r="S661">
        <v>16645161</v>
      </c>
      <c r="T661">
        <v>16645161</v>
      </c>
      <c r="U661">
        <v>16645161</v>
      </c>
      <c r="V661">
        <v>16645161</v>
      </c>
      <c r="W661">
        <v>16645161</v>
      </c>
      <c r="X661">
        <v>16645161</v>
      </c>
      <c r="Y661">
        <v>16645161</v>
      </c>
      <c r="Z661">
        <v>16645161</v>
      </c>
      <c r="AA661">
        <v>16645161</v>
      </c>
      <c r="AB661">
        <v>16645161</v>
      </c>
      <c r="AC661">
        <v>16903229</v>
      </c>
      <c r="AD661" t="s">
        <v>4316</v>
      </c>
      <c r="AE661" t="s">
        <v>4338</v>
      </c>
      <c r="AF661" t="s">
        <v>4342</v>
      </c>
      <c r="AG661" t="s">
        <v>4343</v>
      </c>
      <c r="AH661" t="s">
        <v>6870</v>
      </c>
      <c r="AI661" t="s">
        <v>6064</v>
      </c>
      <c r="AJ661" t="s">
        <v>6212</v>
      </c>
      <c r="AK661" t="s">
        <v>136</v>
      </c>
      <c r="AN661" t="s">
        <v>1311</v>
      </c>
      <c r="AO661" t="s">
        <v>1312</v>
      </c>
      <c r="AP661" t="s">
        <v>1336</v>
      </c>
      <c r="AQ661" t="s">
        <v>1314</v>
      </c>
      <c r="AR661" cm="1">
        <f t="array" ref="AR661">_xlfn._xlws.FILTER(RPD_Revisi[Jmlh],RPD_Revisi[MAK]=Form_Cetak_POK[[#This Row],[MAK]],0)-Form_Cetak_POK[[#This Row],[Jmlh]]</f>
        <v>0</v>
      </c>
    </row>
    <row r="662" spans="1:44" hidden="1" x14ac:dyDescent="0.3">
      <c r="A662" t="s">
        <v>26</v>
      </c>
      <c r="B662" t="s">
        <v>28</v>
      </c>
      <c r="C662" t="s">
        <v>29</v>
      </c>
      <c r="D662" t="s">
        <v>461</v>
      </c>
      <c r="E662" t="s">
        <v>118</v>
      </c>
      <c r="F662" t="s">
        <v>334</v>
      </c>
      <c r="G662" t="s">
        <v>476</v>
      </c>
      <c r="H662" t="s">
        <v>337</v>
      </c>
      <c r="I662" t="s">
        <v>339</v>
      </c>
      <c r="J662" t="s">
        <v>48</v>
      </c>
      <c r="K662" t="s">
        <v>1070</v>
      </c>
      <c r="L662">
        <v>20</v>
      </c>
      <c r="M662">
        <v>500000</v>
      </c>
      <c r="N662">
        <v>10000000</v>
      </c>
      <c r="O662">
        <v>0</v>
      </c>
      <c r="P662">
        <v>10000000</v>
      </c>
      <c r="R662">
        <v>832258</v>
      </c>
      <c r="S662">
        <v>832258</v>
      </c>
      <c r="T662">
        <v>832258</v>
      </c>
      <c r="U662">
        <v>832258</v>
      </c>
      <c r="V662">
        <v>832258</v>
      </c>
      <c r="W662">
        <v>832258</v>
      </c>
      <c r="X662">
        <v>832258</v>
      </c>
      <c r="Y662">
        <v>832258</v>
      </c>
      <c r="Z662">
        <v>832258</v>
      </c>
      <c r="AA662">
        <v>832258</v>
      </c>
      <c r="AB662">
        <v>832258</v>
      </c>
      <c r="AC662">
        <v>845162</v>
      </c>
      <c r="AD662" t="s">
        <v>4316</v>
      </c>
      <c r="AE662" t="s">
        <v>4338</v>
      </c>
      <c r="AF662" t="s">
        <v>4345</v>
      </c>
      <c r="AG662" t="s">
        <v>4346</v>
      </c>
      <c r="AH662" t="s">
        <v>6871</v>
      </c>
      <c r="AI662" t="s">
        <v>6075</v>
      </c>
      <c r="AJ662" t="s">
        <v>6212</v>
      </c>
      <c r="AK662" t="s">
        <v>136</v>
      </c>
      <c r="AN662" t="s">
        <v>1311</v>
      </c>
      <c r="AO662" t="s">
        <v>1312</v>
      </c>
      <c r="AP662" t="s">
        <v>1336</v>
      </c>
      <c r="AQ662" t="s">
        <v>1314</v>
      </c>
      <c r="AR662" cm="1">
        <f t="array" ref="AR662">_xlfn._xlws.FILTER(RPD_Revisi[Jmlh],RPD_Revisi[MAK]=Form_Cetak_POK[[#This Row],[MAK]],0)-Form_Cetak_POK[[#This Row],[Jmlh]]</f>
        <v>0</v>
      </c>
    </row>
    <row r="663" spans="1:44" hidden="1" x14ac:dyDescent="0.3">
      <c r="A663" t="s">
        <v>26</v>
      </c>
      <c r="B663" t="s">
        <v>28</v>
      </c>
      <c r="C663" t="s">
        <v>29</v>
      </c>
      <c r="D663" t="s">
        <v>461</v>
      </c>
      <c r="E663" t="s">
        <v>118</v>
      </c>
      <c r="F663" t="s">
        <v>334</v>
      </c>
      <c r="G663" t="s">
        <v>476</v>
      </c>
      <c r="H663" t="s">
        <v>337</v>
      </c>
      <c r="I663" t="s">
        <v>339</v>
      </c>
      <c r="J663" t="s">
        <v>73</v>
      </c>
      <c r="K663" t="s">
        <v>1072</v>
      </c>
      <c r="L663">
        <v>200</v>
      </c>
      <c r="M663">
        <v>210000</v>
      </c>
      <c r="N663">
        <v>42000000</v>
      </c>
      <c r="O663">
        <v>0</v>
      </c>
      <c r="P663">
        <v>42000000</v>
      </c>
      <c r="R663">
        <v>3495484</v>
      </c>
      <c r="S663">
        <v>3495484</v>
      </c>
      <c r="T663">
        <v>3495484</v>
      </c>
      <c r="U663">
        <v>3495484</v>
      </c>
      <c r="V663">
        <v>3495484</v>
      </c>
      <c r="W663">
        <v>3495484</v>
      </c>
      <c r="X663">
        <v>3495484</v>
      </c>
      <c r="Y663">
        <v>3495484</v>
      </c>
      <c r="Z663">
        <v>3495484</v>
      </c>
      <c r="AA663">
        <v>3495484</v>
      </c>
      <c r="AB663">
        <v>3495484</v>
      </c>
      <c r="AC663">
        <v>3549676</v>
      </c>
      <c r="AD663" t="s">
        <v>4316</v>
      </c>
      <c r="AE663" t="s">
        <v>4348</v>
      </c>
      <c r="AF663" t="s">
        <v>4352</v>
      </c>
      <c r="AG663" t="s">
        <v>4353</v>
      </c>
      <c r="AH663" t="s">
        <v>6872</v>
      </c>
      <c r="AI663" t="s">
        <v>6064</v>
      </c>
      <c r="AJ663" t="s">
        <v>6212</v>
      </c>
      <c r="AK663" t="s">
        <v>136</v>
      </c>
      <c r="AN663" t="s">
        <v>1311</v>
      </c>
      <c r="AO663" t="s">
        <v>1312</v>
      </c>
      <c r="AP663" t="s">
        <v>1336</v>
      </c>
      <c r="AQ663" t="s">
        <v>1314</v>
      </c>
      <c r="AR663" cm="1">
        <f t="array" ref="AR663">_xlfn._xlws.FILTER(RPD_Revisi[Jmlh],RPD_Revisi[MAK]=Form_Cetak_POK[[#This Row],[MAK]],0)-Form_Cetak_POK[[#This Row],[Jmlh]]</f>
        <v>0</v>
      </c>
    </row>
    <row r="664" spans="1:44" hidden="1" x14ac:dyDescent="0.3">
      <c r="A664" t="s">
        <v>26</v>
      </c>
      <c r="B664" t="s">
        <v>28</v>
      </c>
      <c r="C664" t="s">
        <v>29</v>
      </c>
      <c r="D664" t="s">
        <v>461</v>
      </c>
      <c r="E664" t="s">
        <v>118</v>
      </c>
      <c r="F664" t="s">
        <v>334</v>
      </c>
      <c r="G664" t="s">
        <v>476</v>
      </c>
      <c r="H664" t="s">
        <v>337</v>
      </c>
      <c r="I664" t="s">
        <v>339</v>
      </c>
      <c r="J664" t="s">
        <v>75</v>
      </c>
      <c r="K664" t="s">
        <v>1072</v>
      </c>
      <c r="L664">
        <v>200</v>
      </c>
      <c r="M664">
        <v>210000</v>
      </c>
      <c r="N664">
        <v>42000000</v>
      </c>
      <c r="O664">
        <v>0</v>
      </c>
      <c r="P664">
        <v>42000000</v>
      </c>
      <c r="R664">
        <v>3495484</v>
      </c>
      <c r="S664">
        <v>3495484</v>
      </c>
      <c r="T664">
        <v>3495484</v>
      </c>
      <c r="U664">
        <v>3495484</v>
      </c>
      <c r="V664">
        <v>3495484</v>
      </c>
      <c r="W664">
        <v>3495484</v>
      </c>
      <c r="X664">
        <v>3495484</v>
      </c>
      <c r="Y664">
        <v>3495484</v>
      </c>
      <c r="Z664">
        <v>3495484</v>
      </c>
      <c r="AA664">
        <v>3495484</v>
      </c>
      <c r="AB664">
        <v>3495484</v>
      </c>
      <c r="AC664">
        <v>3549676</v>
      </c>
      <c r="AD664" t="s">
        <v>4316</v>
      </c>
      <c r="AE664" t="s">
        <v>4355</v>
      </c>
      <c r="AF664" t="s">
        <v>4359</v>
      </c>
      <c r="AG664" t="s">
        <v>4360</v>
      </c>
      <c r="AH664" t="s">
        <v>6873</v>
      </c>
      <c r="AI664" t="s">
        <v>6064</v>
      </c>
      <c r="AJ664" t="s">
        <v>6212</v>
      </c>
      <c r="AK664" t="s">
        <v>136</v>
      </c>
      <c r="AN664" t="s">
        <v>1311</v>
      </c>
      <c r="AO664" t="s">
        <v>1312</v>
      </c>
      <c r="AP664" t="s">
        <v>1336</v>
      </c>
      <c r="AQ664" t="s">
        <v>1314</v>
      </c>
      <c r="AR664" cm="1">
        <f t="array" ref="AR664">_xlfn._xlws.FILTER(RPD_Revisi[Jmlh],RPD_Revisi[MAK]=Form_Cetak_POK[[#This Row],[MAK]],0)-Form_Cetak_POK[[#This Row],[Jmlh]]</f>
        <v>0</v>
      </c>
    </row>
    <row r="665" spans="1:44" hidden="1" x14ac:dyDescent="0.3">
      <c r="A665" t="s">
        <v>26</v>
      </c>
      <c r="B665" t="s">
        <v>28</v>
      </c>
      <c r="C665" t="s">
        <v>29</v>
      </c>
      <c r="D665" t="s">
        <v>461</v>
      </c>
      <c r="E665" t="s">
        <v>118</v>
      </c>
      <c r="F665" t="s">
        <v>334</v>
      </c>
      <c r="G665" t="s">
        <v>476</v>
      </c>
      <c r="H665" t="s">
        <v>337</v>
      </c>
      <c r="I665" t="s">
        <v>339</v>
      </c>
      <c r="J665" t="s">
        <v>75</v>
      </c>
      <c r="K665" t="s">
        <v>1073</v>
      </c>
      <c r="L665">
        <v>40</v>
      </c>
      <c r="M665">
        <v>210000</v>
      </c>
      <c r="N665">
        <v>8400000</v>
      </c>
      <c r="O665">
        <v>0</v>
      </c>
      <c r="P665">
        <v>8400000</v>
      </c>
      <c r="R665">
        <v>699097</v>
      </c>
      <c r="S665">
        <v>699097</v>
      </c>
      <c r="T665">
        <v>699097</v>
      </c>
      <c r="U665">
        <v>699097</v>
      </c>
      <c r="V665">
        <v>699097</v>
      </c>
      <c r="W665">
        <v>699097</v>
      </c>
      <c r="X665">
        <v>699097</v>
      </c>
      <c r="Y665">
        <v>699097</v>
      </c>
      <c r="Z665">
        <v>699097</v>
      </c>
      <c r="AA665">
        <v>699097</v>
      </c>
      <c r="AB665">
        <v>699097</v>
      </c>
      <c r="AC665">
        <v>709933</v>
      </c>
      <c r="AD665" t="s">
        <v>4316</v>
      </c>
      <c r="AE665" t="s">
        <v>4355</v>
      </c>
      <c r="AF665" t="s">
        <v>4362</v>
      </c>
      <c r="AG665" t="s">
        <v>4363</v>
      </c>
      <c r="AH665" t="s">
        <v>6874</v>
      </c>
      <c r="AI665" t="s">
        <v>6075</v>
      </c>
      <c r="AJ665" t="s">
        <v>6212</v>
      </c>
      <c r="AK665" t="s">
        <v>136</v>
      </c>
      <c r="AN665" t="s">
        <v>1311</v>
      </c>
      <c r="AO665" t="s">
        <v>1312</v>
      </c>
      <c r="AP665" t="s">
        <v>1336</v>
      </c>
      <c r="AQ665" t="s">
        <v>1314</v>
      </c>
      <c r="AR665" cm="1">
        <f t="array" ref="AR665">_xlfn._xlws.FILTER(RPD_Revisi[Jmlh],RPD_Revisi[MAK]=Form_Cetak_POK[[#This Row],[MAK]],0)-Form_Cetak_POK[[#This Row],[Jmlh]]</f>
        <v>0</v>
      </c>
    </row>
    <row r="666" spans="1:44" hidden="1" x14ac:dyDescent="0.3">
      <c r="A666" t="s">
        <v>26</v>
      </c>
      <c r="B666" t="s">
        <v>28</v>
      </c>
      <c r="C666" t="s">
        <v>29</v>
      </c>
      <c r="D666" t="s">
        <v>461</v>
      </c>
      <c r="E666" t="s">
        <v>118</v>
      </c>
      <c r="F666" t="s">
        <v>334</v>
      </c>
      <c r="G666" t="s">
        <v>476</v>
      </c>
      <c r="H666" t="s">
        <v>337</v>
      </c>
      <c r="I666" t="s">
        <v>339</v>
      </c>
      <c r="J666" t="s">
        <v>75</v>
      </c>
      <c r="K666" t="s">
        <v>1074</v>
      </c>
      <c r="L666">
        <v>40</v>
      </c>
      <c r="M666">
        <v>150000</v>
      </c>
      <c r="N666">
        <v>6000000</v>
      </c>
      <c r="O666">
        <v>0</v>
      </c>
      <c r="P666">
        <v>6000000</v>
      </c>
      <c r="R666">
        <v>499355</v>
      </c>
      <c r="S666">
        <v>499355</v>
      </c>
      <c r="T666">
        <v>499355</v>
      </c>
      <c r="U666">
        <v>499355</v>
      </c>
      <c r="V666">
        <v>499355</v>
      </c>
      <c r="W666">
        <v>499355</v>
      </c>
      <c r="X666">
        <v>499355</v>
      </c>
      <c r="Y666">
        <v>499355</v>
      </c>
      <c r="Z666">
        <v>499355</v>
      </c>
      <c r="AA666">
        <v>499355</v>
      </c>
      <c r="AB666">
        <v>499355</v>
      </c>
      <c r="AC666">
        <v>507095</v>
      </c>
      <c r="AD666" t="s">
        <v>4316</v>
      </c>
      <c r="AE666" t="s">
        <v>4355</v>
      </c>
      <c r="AF666" t="s">
        <v>4365</v>
      </c>
      <c r="AG666" t="s">
        <v>4366</v>
      </c>
      <c r="AH666" t="s">
        <v>6875</v>
      </c>
      <c r="AI666" t="s">
        <v>6085</v>
      </c>
      <c r="AJ666" t="s">
        <v>6212</v>
      </c>
      <c r="AK666" t="s">
        <v>136</v>
      </c>
      <c r="AN666" t="s">
        <v>1311</v>
      </c>
      <c r="AO666" t="s">
        <v>1312</v>
      </c>
      <c r="AP666" t="s">
        <v>1336</v>
      </c>
      <c r="AQ666" t="s">
        <v>1314</v>
      </c>
      <c r="AR666" cm="1">
        <f t="array" ref="AR666">_xlfn._xlws.FILTER(RPD_Revisi[Jmlh],RPD_Revisi[MAK]=Form_Cetak_POK[[#This Row],[MAK]],0)-Form_Cetak_POK[[#This Row],[Jmlh]]</f>
        <v>0</v>
      </c>
    </row>
    <row r="667" spans="1:44" hidden="1" x14ac:dyDescent="0.3">
      <c r="A667" t="s">
        <v>26</v>
      </c>
      <c r="B667" t="s">
        <v>28</v>
      </c>
      <c r="C667" t="s">
        <v>29</v>
      </c>
      <c r="D667" t="s">
        <v>461</v>
      </c>
      <c r="E667" t="s">
        <v>118</v>
      </c>
      <c r="F667" t="s">
        <v>334</v>
      </c>
      <c r="G667" t="s">
        <v>476</v>
      </c>
      <c r="H667" t="s">
        <v>337</v>
      </c>
      <c r="I667" t="s">
        <v>340</v>
      </c>
      <c r="J667" t="s">
        <v>46</v>
      </c>
      <c r="K667" t="s">
        <v>675</v>
      </c>
      <c r="L667">
        <v>4</v>
      </c>
      <c r="M667">
        <v>900000</v>
      </c>
      <c r="N667">
        <v>3600000</v>
      </c>
      <c r="O667">
        <v>0</v>
      </c>
      <c r="P667">
        <v>3600000</v>
      </c>
      <c r="R667">
        <v>299613</v>
      </c>
      <c r="S667">
        <v>299613</v>
      </c>
      <c r="T667">
        <v>299613</v>
      </c>
      <c r="U667">
        <v>299613</v>
      </c>
      <c r="V667">
        <v>299613</v>
      </c>
      <c r="W667">
        <v>299613</v>
      </c>
      <c r="X667">
        <v>299613</v>
      </c>
      <c r="Y667">
        <v>299613</v>
      </c>
      <c r="Z667">
        <v>299613</v>
      </c>
      <c r="AA667">
        <v>299613</v>
      </c>
      <c r="AB667">
        <v>299613</v>
      </c>
      <c r="AC667">
        <v>304257</v>
      </c>
      <c r="AD667" t="s">
        <v>4368</v>
      </c>
      <c r="AE667" t="s">
        <v>4376</v>
      </c>
      <c r="AF667" t="s">
        <v>4380</v>
      </c>
      <c r="AG667" t="s">
        <v>4381</v>
      </c>
      <c r="AH667" t="s">
        <v>6876</v>
      </c>
      <c r="AI667" t="s">
        <v>6064</v>
      </c>
      <c r="AJ667" t="s">
        <v>6216</v>
      </c>
      <c r="AK667" t="s">
        <v>136</v>
      </c>
      <c r="AN667" t="s">
        <v>1311</v>
      </c>
      <c r="AO667" t="s">
        <v>1312</v>
      </c>
      <c r="AP667" t="s">
        <v>1331</v>
      </c>
      <c r="AQ667" t="s">
        <v>1314</v>
      </c>
      <c r="AR667" cm="1">
        <f t="array" ref="AR667">_xlfn._xlws.FILTER(RPD_Revisi[Jmlh],RPD_Revisi[MAK]=Form_Cetak_POK[[#This Row],[MAK]],0)-Form_Cetak_POK[[#This Row],[Jmlh]]</f>
        <v>0</v>
      </c>
    </row>
    <row r="668" spans="1:44" hidden="1" x14ac:dyDescent="0.3">
      <c r="A668" t="s">
        <v>26</v>
      </c>
      <c r="B668" t="s">
        <v>28</v>
      </c>
      <c r="C668" t="s">
        <v>29</v>
      </c>
      <c r="D668" t="s">
        <v>461</v>
      </c>
      <c r="E668" t="s">
        <v>118</v>
      </c>
      <c r="F668" t="s">
        <v>334</v>
      </c>
      <c r="G668" t="s">
        <v>476</v>
      </c>
      <c r="H668" t="s">
        <v>337</v>
      </c>
      <c r="I668" t="s">
        <v>340</v>
      </c>
      <c r="J668" t="s">
        <v>48</v>
      </c>
      <c r="K668" t="s">
        <v>1076</v>
      </c>
      <c r="L668">
        <v>20</v>
      </c>
      <c r="M668">
        <v>5000000</v>
      </c>
      <c r="N668">
        <v>100000000</v>
      </c>
      <c r="O668">
        <v>0</v>
      </c>
      <c r="P668">
        <v>100000000</v>
      </c>
      <c r="R668">
        <v>8322581</v>
      </c>
      <c r="S668">
        <v>8322581</v>
      </c>
      <c r="T668">
        <v>8322581</v>
      </c>
      <c r="U668">
        <v>8322581</v>
      </c>
      <c r="V668">
        <v>8322581</v>
      </c>
      <c r="W668">
        <v>8322581</v>
      </c>
      <c r="X668">
        <v>8322581</v>
      </c>
      <c r="Y668">
        <v>8322581</v>
      </c>
      <c r="Z668">
        <v>8322581</v>
      </c>
      <c r="AA668">
        <v>8322581</v>
      </c>
      <c r="AB668">
        <v>8322581</v>
      </c>
      <c r="AC668">
        <v>8451609</v>
      </c>
      <c r="AD668" t="s">
        <v>4368</v>
      </c>
      <c r="AE668" t="s">
        <v>4383</v>
      </c>
      <c r="AF668" t="s">
        <v>4387</v>
      </c>
      <c r="AG668" t="s">
        <v>4388</v>
      </c>
      <c r="AH668" t="s">
        <v>6877</v>
      </c>
      <c r="AI668" t="s">
        <v>6064</v>
      </c>
      <c r="AJ668" t="s">
        <v>6216</v>
      </c>
      <c r="AK668" t="s">
        <v>136</v>
      </c>
      <c r="AN668" t="s">
        <v>1311</v>
      </c>
      <c r="AO668" t="s">
        <v>1312</v>
      </c>
      <c r="AP668" t="s">
        <v>1336</v>
      </c>
      <c r="AQ668" t="s">
        <v>1314</v>
      </c>
      <c r="AR668" cm="1">
        <f t="array" ref="AR668">_xlfn._xlws.FILTER(RPD_Revisi[Jmlh],RPD_Revisi[MAK]=Form_Cetak_POK[[#This Row],[MAK]],0)-Form_Cetak_POK[[#This Row],[Jmlh]]</f>
        <v>-25000000</v>
      </c>
    </row>
    <row r="669" spans="1:44" hidden="1" x14ac:dyDescent="0.3">
      <c r="A669" t="s">
        <v>26</v>
      </c>
      <c r="B669" t="s">
        <v>28</v>
      </c>
      <c r="C669" t="s">
        <v>29</v>
      </c>
      <c r="D669" t="s">
        <v>461</v>
      </c>
      <c r="E669" t="s">
        <v>118</v>
      </c>
      <c r="F669" t="s">
        <v>334</v>
      </c>
      <c r="G669" t="s">
        <v>476</v>
      </c>
      <c r="H669" t="s">
        <v>337</v>
      </c>
      <c r="I669" t="s">
        <v>340</v>
      </c>
      <c r="J669" t="s">
        <v>75</v>
      </c>
      <c r="K669" t="s">
        <v>634</v>
      </c>
      <c r="L669">
        <v>20</v>
      </c>
      <c r="M669">
        <v>150000</v>
      </c>
      <c r="N669">
        <v>3000000</v>
      </c>
      <c r="O669">
        <v>0</v>
      </c>
      <c r="P669">
        <v>3000000</v>
      </c>
      <c r="R669">
        <v>249677</v>
      </c>
      <c r="S669">
        <v>249677</v>
      </c>
      <c r="T669">
        <v>249677</v>
      </c>
      <c r="U669">
        <v>249677</v>
      </c>
      <c r="V669">
        <v>249677</v>
      </c>
      <c r="W669">
        <v>249677</v>
      </c>
      <c r="X669">
        <v>249677</v>
      </c>
      <c r="Y669">
        <v>249677</v>
      </c>
      <c r="Z669">
        <v>249677</v>
      </c>
      <c r="AA669">
        <v>249677</v>
      </c>
      <c r="AB669">
        <v>249677</v>
      </c>
      <c r="AC669">
        <v>253553</v>
      </c>
      <c r="AD669" t="s">
        <v>4368</v>
      </c>
      <c r="AE669" t="s">
        <v>4394</v>
      </c>
      <c r="AF669" t="s">
        <v>4398</v>
      </c>
      <c r="AG669" t="s">
        <v>4399</v>
      </c>
      <c r="AH669" t="s">
        <v>6878</v>
      </c>
      <c r="AI669" t="s">
        <v>6064</v>
      </c>
      <c r="AJ669" t="s">
        <v>6216</v>
      </c>
      <c r="AK669" t="s">
        <v>136</v>
      </c>
      <c r="AN669" t="s">
        <v>1311</v>
      </c>
      <c r="AO669" t="s">
        <v>1312</v>
      </c>
      <c r="AP669" t="s">
        <v>1336</v>
      </c>
      <c r="AQ669" t="s">
        <v>1314</v>
      </c>
      <c r="AR669" cm="1">
        <f t="array" ref="AR669">_xlfn._xlws.FILTER(RPD_Revisi[Jmlh],RPD_Revisi[MAK]=Form_Cetak_POK[[#This Row],[MAK]],0)-Form_Cetak_POK[[#This Row],[Jmlh]]</f>
        <v>0</v>
      </c>
    </row>
    <row r="670" spans="1:44" hidden="1" x14ac:dyDescent="0.3">
      <c r="A670" t="s">
        <v>26</v>
      </c>
      <c r="B670" t="s">
        <v>28</v>
      </c>
      <c r="C670" t="s">
        <v>29</v>
      </c>
      <c r="D670" t="s">
        <v>461</v>
      </c>
      <c r="E670" t="s">
        <v>118</v>
      </c>
      <c r="F670" t="s">
        <v>334</v>
      </c>
      <c r="G670" t="s">
        <v>476</v>
      </c>
      <c r="H670" t="s">
        <v>337</v>
      </c>
      <c r="I670" t="s">
        <v>341</v>
      </c>
      <c r="J670" t="s">
        <v>43</v>
      </c>
      <c r="K670" t="s">
        <v>1079</v>
      </c>
      <c r="L670">
        <v>1</v>
      </c>
      <c r="M670">
        <v>2000000</v>
      </c>
      <c r="N670">
        <v>2000000</v>
      </c>
      <c r="O670">
        <v>0</v>
      </c>
      <c r="P670">
        <v>2000000</v>
      </c>
      <c r="R670">
        <v>166452</v>
      </c>
      <c r="S670">
        <v>166452</v>
      </c>
      <c r="T670">
        <v>166452</v>
      </c>
      <c r="U670">
        <v>166452</v>
      </c>
      <c r="V670">
        <v>166452</v>
      </c>
      <c r="W670">
        <v>166452</v>
      </c>
      <c r="X670">
        <v>166452</v>
      </c>
      <c r="Y670">
        <v>166452</v>
      </c>
      <c r="Z670">
        <v>166452</v>
      </c>
      <c r="AA670">
        <v>166452</v>
      </c>
      <c r="AB670">
        <v>166452</v>
      </c>
      <c r="AC670">
        <v>169028</v>
      </c>
      <c r="AD670" t="s">
        <v>4401</v>
      </c>
      <c r="AE670" t="s">
        <v>4402</v>
      </c>
      <c r="AF670" t="s">
        <v>4403</v>
      </c>
      <c r="AG670" t="s">
        <v>4404</v>
      </c>
      <c r="AH670" t="s">
        <v>6879</v>
      </c>
      <c r="AI670" t="s">
        <v>6064</v>
      </c>
      <c r="AJ670" t="s">
        <v>6220</v>
      </c>
      <c r="AK670" t="s">
        <v>136</v>
      </c>
      <c r="AN670" t="s">
        <v>1311</v>
      </c>
      <c r="AO670" t="s">
        <v>1312</v>
      </c>
      <c r="AP670" t="s">
        <v>1313</v>
      </c>
      <c r="AQ670" t="s">
        <v>1314</v>
      </c>
      <c r="AR670" cm="1">
        <f t="array" ref="AR670">_xlfn._xlws.FILTER(RPD_Revisi[Jmlh],RPD_Revisi[MAK]=Form_Cetak_POK[[#This Row],[MAK]],0)-Form_Cetak_POK[[#This Row],[Jmlh]]</f>
        <v>0</v>
      </c>
    </row>
    <row r="671" spans="1:44" hidden="1" x14ac:dyDescent="0.3">
      <c r="A671" t="s">
        <v>26</v>
      </c>
      <c r="B671" t="s">
        <v>28</v>
      </c>
      <c r="C671" t="s">
        <v>29</v>
      </c>
      <c r="D671" t="s">
        <v>461</v>
      </c>
      <c r="E671" t="s">
        <v>118</v>
      </c>
      <c r="F671" t="s">
        <v>334</v>
      </c>
      <c r="G671" t="s">
        <v>476</v>
      </c>
      <c r="H671" t="s">
        <v>337</v>
      </c>
      <c r="I671" t="s">
        <v>341</v>
      </c>
      <c r="J671" t="s">
        <v>43</v>
      </c>
      <c r="K671" t="s">
        <v>1080</v>
      </c>
      <c r="L671">
        <v>200</v>
      </c>
      <c r="M671">
        <v>350000</v>
      </c>
      <c r="N671">
        <v>70000000</v>
      </c>
      <c r="O671">
        <v>0</v>
      </c>
      <c r="P671">
        <v>70000000</v>
      </c>
      <c r="R671">
        <v>5825806</v>
      </c>
      <c r="S671">
        <v>5825806</v>
      </c>
      <c r="T671">
        <v>5825806</v>
      </c>
      <c r="U671">
        <v>5825806</v>
      </c>
      <c r="V671">
        <v>5825806</v>
      </c>
      <c r="W671">
        <v>5825806</v>
      </c>
      <c r="X671">
        <v>5825806</v>
      </c>
      <c r="Y671">
        <v>5825806</v>
      </c>
      <c r="Z671">
        <v>5825806</v>
      </c>
      <c r="AA671">
        <v>5825806</v>
      </c>
      <c r="AB671">
        <v>5825806</v>
      </c>
      <c r="AC671">
        <v>5916134</v>
      </c>
      <c r="AD671" t="s">
        <v>4401</v>
      </c>
      <c r="AE671" t="s">
        <v>4402</v>
      </c>
      <c r="AF671" t="s">
        <v>4406</v>
      </c>
      <c r="AG671" t="s">
        <v>4407</v>
      </c>
      <c r="AH671" t="s">
        <v>6880</v>
      </c>
      <c r="AI671" t="s">
        <v>6075</v>
      </c>
      <c r="AJ671" t="s">
        <v>6220</v>
      </c>
      <c r="AK671" t="s">
        <v>136</v>
      </c>
      <c r="AN671" t="s">
        <v>1311</v>
      </c>
      <c r="AO671" t="s">
        <v>1312</v>
      </c>
      <c r="AP671" t="s">
        <v>1313</v>
      </c>
      <c r="AQ671" t="s">
        <v>1314</v>
      </c>
      <c r="AR671" cm="1">
        <f t="array" ref="AR671">_xlfn._xlws.FILTER(RPD_Revisi[Jmlh],RPD_Revisi[MAK]=Form_Cetak_POK[[#This Row],[MAK]],0)-Form_Cetak_POK[[#This Row],[Jmlh]]</f>
        <v>0</v>
      </c>
    </row>
    <row r="672" spans="1:44" hidden="1" x14ac:dyDescent="0.3">
      <c r="A672" t="s">
        <v>26</v>
      </c>
      <c r="B672" t="s">
        <v>28</v>
      </c>
      <c r="C672" t="s">
        <v>29</v>
      </c>
      <c r="D672" t="s">
        <v>461</v>
      </c>
      <c r="E672" t="s">
        <v>118</v>
      </c>
      <c r="F672" t="s">
        <v>334</v>
      </c>
      <c r="G672" t="s">
        <v>476</v>
      </c>
      <c r="H672" t="s">
        <v>337</v>
      </c>
      <c r="I672" t="s">
        <v>341</v>
      </c>
      <c r="J672" t="s">
        <v>43</v>
      </c>
      <c r="K672" t="s">
        <v>1081</v>
      </c>
      <c r="L672">
        <v>4</v>
      </c>
      <c r="M672">
        <v>1500000</v>
      </c>
      <c r="N672">
        <v>6000000</v>
      </c>
      <c r="O672">
        <v>0</v>
      </c>
      <c r="P672">
        <v>6000000</v>
      </c>
      <c r="R672">
        <v>499355</v>
      </c>
      <c r="S672">
        <v>499355</v>
      </c>
      <c r="T672">
        <v>499355</v>
      </c>
      <c r="U672">
        <v>499355</v>
      </c>
      <c r="V672">
        <v>499355</v>
      </c>
      <c r="W672">
        <v>499355</v>
      </c>
      <c r="X672">
        <v>499355</v>
      </c>
      <c r="Y672">
        <v>499355</v>
      </c>
      <c r="Z672">
        <v>499355</v>
      </c>
      <c r="AA672">
        <v>499355</v>
      </c>
      <c r="AB672">
        <v>499355</v>
      </c>
      <c r="AC672">
        <v>507095</v>
      </c>
      <c r="AD672" t="s">
        <v>4401</v>
      </c>
      <c r="AE672" t="s">
        <v>4402</v>
      </c>
      <c r="AF672" t="s">
        <v>4409</v>
      </c>
      <c r="AG672" t="s">
        <v>4410</v>
      </c>
      <c r="AH672" t="s">
        <v>6881</v>
      </c>
      <c r="AI672" t="s">
        <v>6085</v>
      </c>
      <c r="AJ672" t="s">
        <v>6220</v>
      </c>
      <c r="AK672" t="s">
        <v>136</v>
      </c>
      <c r="AN672" t="s">
        <v>1311</v>
      </c>
      <c r="AO672" t="s">
        <v>1312</v>
      </c>
      <c r="AP672" t="s">
        <v>1313</v>
      </c>
      <c r="AQ672" t="s">
        <v>1314</v>
      </c>
      <c r="AR672" cm="1">
        <f t="array" ref="AR672">_xlfn._xlws.FILTER(RPD_Revisi[Jmlh],RPD_Revisi[MAK]=Form_Cetak_POK[[#This Row],[MAK]],0)-Form_Cetak_POK[[#This Row],[Jmlh]]</f>
        <v>0</v>
      </c>
    </row>
    <row r="673" spans="1:44" hidden="1" x14ac:dyDescent="0.3">
      <c r="A673" t="s">
        <v>26</v>
      </c>
      <c r="B673" t="s">
        <v>28</v>
      </c>
      <c r="C673" t="s">
        <v>29</v>
      </c>
      <c r="D673" t="s">
        <v>461</v>
      </c>
      <c r="E673" t="s">
        <v>118</v>
      </c>
      <c r="F673" t="s">
        <v>334</v>
      </c>
      <c r="G673" t="s">
        <v>476</v>
      </c>
      <c r="H673" t="s">
        <v>337</v>
      </c>
      <c r="I673" t="s">
        <v>341</v>
      </c>
      <c r="J673" t="s">
        <v>43</v>
      </c>
      <c r="K673" t="s">
        <v>1082</v>
      </c>
      <c r="L673">
        <v>2</v>
      </c>
      <c r="M673">
        <v>1260000</v>
      </c>
      <c r="N673">
        <v>2520000</v>
      </c>
      <c r="O673">
        <v>0</v>
      </c>
      <c r="P673">
        <v>2520000</v>
      </c>
      <c r="R673">
        <v>209729</v>
      </c>
      <c r="S673">
        <v>209729</v>
      </c>
      <c r="T673">
        <v>209729</v>
      </c>
      <c r="U673">
        <v>209729</v>
      </c>
      <c r="V673">
        <v>209729</v>
      </c>
      <c r="W673">
        <v>209729</v>
      </c>
      <c r="X673">
        <v>209729</v>
      </c>
      <c r="Y673">
        <v>209729</v>
      </c>
      <c r="Z673">
        <v>209729</v>
      </c>
      <c r="AA673">
        <v>209729</v>
      </c>
      <c r="AB673">
        <v>209729</v>
      </c>
      <c r="AC673">
        <v>212981</v>
      </c>
      <c r="AD673" t="s">
        <v>4401</v>
      </c>
      <c r="AE673" t="s">
        <v>4402</v>
      </c>
      <c r="AF673" t="s">
        <v>4412</v>
      </c>
      <c r="AG673" t="s">
        <v>4413</v>
      </c>
      <c r="AH673" t="s">
        <v>6882</v>
      </c>
      <c r="AI673" t="s">
        <v>6168</v>
      </c>
      <c r="AJ673" t="s">
        <v>6220</v>
      </c>
      <c r="AK673" t="s">
        <v>136</v>
      </c>
      <c r="AN673" t="s">
        <v>1311</v>
      </c>
      <c r="AO673" t="s">
        <v>1312</v>
      </c>
      <c r="AP673" t="s">
        <v>1313</v>
      </c>
      <c r="AQ673" t="s">
        <v>1314</v>
      </c>
      <c r="AR673" cm="1">
        <f t="array" ref="AR673">_xlfn._xlws.FILTER(RPD_Revisi[Jmlh],RPD_Revisi[MAK]=Form_Cetak_POK[[#This Row],[MAK]],0)-Form_Cetak_POK[[#This Row],[Jmlh]]</f>
        <v>0</v>
      </c>
    </row>
    <row r="674" spans="1:44" hidden="1" x14ac:dyDescent="0.3">
      <c r="A674" t="s">
        <v>26</v>
      </c>
      <c r="B674" t="s">
        <v>28</v>
      </c>
      <c r="C674" t="s">
        <v>29</v>
      </c>
      <c r="D674" t="s">
        <v>461</v>
      </c>
      <c r="E674" t="s">
        <v>118</v>
      </c>
      <c r="F674" t="s">
        <v>334</v>
      </c>
      <c r="G674" t="s">
        <v>476</v>
      </c>
      <c r="H674" t="s">
        <v>337</v>
      </c>
      <c r="I674" t="s">
        <v>341</v>
      </c>
      <c r="J674" t="s">
        <v>43</v>
      </c>
      <c r="K674" t="s">
        <v>1083</v>
      </c>
      <c r="L674">
        <v>2</v>
      </c>
      <c r="M674">
        <v>2000000</v>
      </c>
      <c r="N674">
        <v>4000000</v>
      </c>
      <c r="O674">
        <v>0</v>
      </c>
      <c r="P674">
        <v>4000000</v>
      </c>
      <c r="R674">
        <v>332903</v>
      </c>
      <c r="S674">
        <v>332903</v>
      </c>
      <c r="T674">
        <v>332903</v>
      </c>
      <c r="U674">
        <v>332903</v>
      </c>
      <c r="V674">
        <v>332903</v>
      </c>
      <c r="W674">
        <v>332903</v>
      </c>
      <c r="X674">
        <v>332903</v>
      </c>
      <c r="Y674">
        <v>332903</v>
      </c>
      <c r="Z674">
        <v>332903</v>
      </c>
      <c r="AA674">
        <v>332903</v>
      </c>
      <c r="AB674">
        <v>332903</v>
      </c>
      <c r="AC674">
        <v>338067</v>
      </c>
      <c r="AD674" t="s">
        <v>4401</v>
      </c>
      <c r="AE674" t="s">
        <v>4402</v>
      </c>
      <c r="AF674" t="s">
        <v>4415</v>
      </c>
      <c r="AG674" t="s">
        <v>4416</v>
      </c>
      <c r="AH674" t="s">
        <v>6883</v>
      </c>
      <c r="AI674" t="s">
        <v>6565</v>
      </c>
      <c r="AJ674" t="s">
        <v>6220</v>
      </c>
      <c r="AK674" t="s">
        <v>136</v>
      </c>
      <c r="AN674" t="s">
        <v>1311</v>
      </c>
      <c r="AO674" t="s">
        <v>1312</v>
      </c>
      <c r="AP674" t="s">
        <v>1313</v>
      </c>
      <c r="AQ674" t="s">
        <v>1314</v>
      </c>
      <c r="AR674" cm="1">
        <f t="array" ref="AR674">_xlfn._xlws.FILTER(RPD_Revisi[Jmlh],RPD_Revisi[MAK]=Form_Cetak_POK[[#This Row],[MAK]],0)-Form_Cetak_POK[[#This Row],[Jmlh]]</f>
        <v>0</v>
      </c>
    </row>
    <row r="675" spans="1:44" hidden="1" x14ac:dyDescent="0.3">
      <c r="A675" t="s">
        <v>26</v>
      </c>
      <c r="B675" t="s">
        <v>28</v>
      </c>
      <c r="C675" t="s">
        <v>29</v>
      </c>
      <c r="D675" t="s">
        <v>461</v>
      </c>
      <c r="E675" t="s">
        <v>118</v>
      </c>
      <c r="F675" t="s">
        <v>334</v>
      </c>
      <c r="G675" t="s">
        <v>476</v>
      </c>
      <c r="H675" t="s">
        <v>337</v>
      </c>
      <c r="I675" t="s">
        <v>341</v>
      </c>
      <c r="J675" t="s">
        <v>43</v>
      </c>
      <c r="K675" t="s">
        <v>1084</v>
      </c>
      <c r="L675">
        <v>2</v>
      </c>
      <c r="M675">
        <v>2000000</v>
      </c>
      <c r="N675">
        <v>4000000</v>
      </c>
      <c r="O675">
        <v>0</v>
      </c>
      <c r="P675">
        <v>4000000</v>
      </c>
      <c r="R675">
        <v>332903</v>
      </c>
      <c r="S675">
        <v>332903</v>
      </c>
      <c r="T675">
        <v>332903</v>
      </c>
      <c r="U675">
        <v>332903</v>
      </c>
      <c r="V675">
        <v>332903</v>
      </c>
      <c r="W675">
        <v>332903</v>
      </c>
      <c r="X675">
        <v>332903</v>
      </c>
      <c r="Y675">
        <v>332903</v>
      </c>
      <c r="Z675">
        <v>332903</v>
      </c>
      <c r="AA675">
        <v>332903</v>
      </c>
      <c r="AB675">
        <v>332903</v>
      </c>
      <c r="AC675">
        <v>338067</v>
      </c>
      <c r="AD675" t="s">
        <v>4401</v>
      </c>
      <c r="AE675" t="s">
        <v>4402</v>
      </c>
      <c r="AF675" t="s">
        <v>4418</v>
      </c>
      <c r="AG675" t="s">
        <v>4419</v>
      </c>
      <c r="AH675" t="s">
        <v>6884</v>
      </c>
      <c r="AI675" t="s">
        <v>6567</v>
      </c>
      <c r="AJ675" t="s">
        <v>6220</v>
      </c>
      <c r="AK675" t="s">
        <v>136</v>
      </c>
      <c r="AN675" t="s">
        <v>1311</v>
      </c>
      <c r="AO675" t="s">
        <v>1312</v>
      </c>
      <c r="AP675" t="s">
        <v>1313</v>
      </c>
      <c r="AQ675" t="s">
        <v>1314</v>
      </c>
      <c r="AR675" cm="1">
        <f t="array" ref="AR675">_xlfn._xlws.FILTER(RPD_Revisi[Jmlh],RPD_Revisi[MAK]=Form_Cetak_POK[[#This Row],[MAK]],0)-Form_Cetak_POK[[#This Row],[Jmlh]]</f>
        <v>0</v>
      </c>
    </row>
    <row r="676" spans="1:44" hidden="1" x14ac:dyDescent="0.3">
      <c r="A676" t="s">
        <v>26</v>
      </c>
      <c r="B676" t="s">
        <v>28</v>
      </c>
      <c r="C676" t="s">
        <v>29</v>
      </c>
      <c r="D676" t="s">
        <v>461</v>
      </c>
      <c r="E676" t="s">
        <v>118</v>
      </c>
      <c r="F676" t="s">
        <v>334</v>
      </c>
      <c r="G676" t="s">
        <v>476</v>
      </c>
      <c r="H676" t="s">
        <v>337</v>
      </c>
      <c r="I676" t="s">
        <v>341</v>
      </c>
      <c r="J676" t="s">
        <v>43</v>
      </c>
      <c r="K676" t="s">
        <v>1085</v>
      </c>
      <c r="L676">
        <v>120</v>
      </c>
      <c r="M676">
        <v>50000</v>
      </c>
      <c r="N676">
        <v>6000000</v>
      </c>
      <c r="O676">
        <v>0</v>
      </c>
      <c r="P676">
        <v>6000000</v>
      </c>
      <c r="R676">
        <v>499355</v>
      </c>
      <c r="S676">
        <v>499355</v>
      </c>
      <c r="T676">
        <v>499355</v>
      </c>
      <c r="U676">
        <v>499355</v>
      </c>
      <c r="V676">
        <v>499355</v>
      </c>
      <c r="W676">
        <v>499355</v>
      </c>
      <c r="X676">
        <v>499355</v>
      </c>
      <c r="Y676">
        <v>499355</v>
      </c>
      <c r="Z676">
        <v>499355</v>
      </c>
      <c r="AA676">
        <v>499355</v>
      </c>
      <c r="AB676">
        <v>499355</v>
      </c>
      <c r="AC676">
        <v>507095</v>
      </c>
      <c r="AD676" t="s">
        <v>4401</v>
      </c>
      <c r="AE676" t="s">
        <v>4402</v>
      </c>
      <c r="AF676" t="s">
        <v>4421</v>
      </c>
      <c r="AG676" t="s">
        <v>4422</v>
      </c>
      <c r="AH676" t="s">
        <v>6885</v>
      </c>
      <c r="AI676" t="s">
        <v>6170</v>
      </c>
      <c r="AJ676" t="s">
        <v>6220</v>
      </c>
      <c r="AK676" t="s">
        <v>136</v>
      </c>
      <c r="AN676" t="s">
        <v>1311</v>
      </c>
      <c r="AO676" t="s">
        <v>1312</v>
      </c>
      <c r="AP676" t="s">
        <v>1313</v>
      </c>
      <c r="AQ676" t="s">
        <v>1314</v>
      </c>
      <c r="AR676" cm="1">
        <f t="array" ref="AR676">_xlfn._xlws.FILTER(RPD_Revisi[Jmlh],RPD_Revisi[MAK]=Form_Cetak_POK[[#This Row],[MAK]],0)-Form_Cetak_POK[[#This Row],[Jmlh]]</f>
        <v>0</v>
      </c>
    </row>
    <row r="677" spans="1:44" hidden="1" x14ac:dyDescent="0.3">
      <c r="A677" t="s">
        <v>26</v>
      </c>
      <c r="B677" t="s">
        <v>28</v>
      </c>
      <c r="C677" t="s">
        <v>29</v>
      </c>
      <c r="D677" t="s">
        <v>461</v>
      </c>
      <c r="E677" t="s">
        <v>118</v>
      </c>
      <c r="F677" t="s">
        <v>334</v>
      </c>
      <c r="G677" t="s">
        <v>476</v>
      </c>
      <c r="H677" t="s">
        <v>337</v>
      </c>
      <c r="I677" t="s">
        <v>341</v>
      </c>
      <c r="J677" t="s">
        <v>43</v>
      </c>
      <c r="K677" t="s">
        <v>1086</v>
      </c>
      <c r="L677">
        <v>960</v>
      </c>
      <c r="M677">
        <v>71000</v>
      </c>
      <c r="N677">
        <v>68160000</v>
      </c>
      <c r="O677">
        <v>0</v>
      </c>
      <c r="P677">
        <v>68160000</v>
      </c>
      <c r="R677">
        <v>5672671</v>
      </c>
      <c r="S677">
        <v>5672671</v>
      </c>
      <c r="T677">
        <v>5672671</v>
      </c>
      <c r="U677">
        <v>5672671</v>
      </c>
      <c r="V677">
        <v>5672671</v>
      </c>
      <c r="W677">
        <v>5672671</v>
      </c>
      <c r="X677">
        <v>5672671</v>
      </c>
      <c r="Y677">
        <v>5672671</v>
      </c>
      <c r="Z677">
        <v>5672671</v>
      </c>
      <c r="AA677">
        <v>5672671</v>
      </c>
      <c r="AB677">
        <v>5672671</v>
      </c>
      <c r="AC677">
        <v>5760619</v>
      </c>
      <c r="AD677" t="s">
        <v>4401</v>
      </c>
      <c r="AE677" t="s">
        <v>4402</v>
      </c>
      <c r="AF677" t="s">
        <v>4424</v>
      </c>
      <c r="AG677" t="s">
        <v>4425</v>
      </c>
      <c r="AH677" t="s">
        <v>6886</v>
      </c>
      <c r="AI677" t="s">
        <v>6172</v>
      </c>
      <c r="AJ677" t="s">
        <v>6220</v>
      </c>
      <c r="AK677" t="s">
        <v>136</v>
      </c>
      <c r="AN677" t="s">
        <v>1311</v>
      </c>
      <c r="AO677" t="s">
        <v>1312</v>
      </c>
      <c r="AP677" t="s">
        <v>1313</v>
      </c>
      <c r="AQ677" t="s">
        <v>1314</v>
      </c>
      <c r="AR677" cm="1">
        <f t="array" ref="AR677">_xlfn._xlws.FILTER(RPD_Revisi[Jmlh],RPD_Revisi[MAK]=Form_Cetak_POK[[#This Row],[MAK]],0)-Form_Cetak_POK[[#This Row],[Jmlh]]</f>
        <v>0</v>
      </c>
    </row>
    <row r="678" spans="1:44" hidden="1" x14ac:dyDescent="0.3">
      <c r="A678" t="s">
        <v>26</v>
      </c>
      <c r="B678" t="s">
        <v>28</v>
      </c>
      <c r="C678" t="s">
        <v>29</v>
      </c>
      <c r="D678" t="s">
        <v>461</v>
      </c>
      <c r="E678" t="s">
        <v>118</v>
      </c>
      <c r="F678" t="s">
        <v>334</v>
      </c>
      <c r="G678" t="s">
        <v>476</v>
      </c>
      <c r="H678" t="s">
        <v>337</v>
      </c>
      <c r="I678" t="s">
        <v>341</v>
      </c>
      <c r="J678" t="s">
        <v>43</v>
      </c>
      <c r="K678" t="s">
        <v>1087</v>
      </c>
      <c r="L678">
        <v>0</v>
      </c>
      <c r="M678">
        <v>0</v>
      </c>
      <c r="N678">
        <v>0</v>
      </c>
      <c r="O678">
        <v>0</v>
      </c>
      <c r="P678">
        <v>0</v>
      </c>
      <c r="R678">
        <v>0</v>
      </c>
      <c r="S678">
        <v>0</v>
      </c>
      <c r="T678">
        <v>0</v>
      </c>
      <c r="U678">
        <v>0</v>
      </c>
      <c r="V678">
        <v>0</v>
      </c>
      <c r="W678">
        <v>0</v>
      </c>
      <c r="X678">
        <v>0</v>
      </c>
      <c r="Y678">
        <v>0</v>
      </c>
      <c r="Z678">
        <v>0</v>
      </c>
      <c r="AA678">
        <v>0</v>
      </c>
      <c r="AB678">
        <v>0</v>
      </c>
      <c r="AC678">
        <v>0</v>
      </c>
      <c r="AD678" t="s">
        <v>4401</v>
      </c>
      <c r="AE678" t="s">
        <v>4402</v>
      </c>
      <c r="AF678" t="s">
        <v>6887</v>
      </c>
      <c r="AG678" t="s">
        <v>6888</v>
      </c>
      <c r="AH678" t="s">
        <v>6889</v>
      </c>
      <c r="AI678" t="s">
        <v>6174</v>
      </c>
      <c r="AJ678" t="s">
        <v>6220</v>
      </c>
      <c r="AK678" t="s">
        <v>136</v>
      </c>
      <c r="AN678" t="s">
        <v>1311</v>
      </c>
      <c r="AO678" t="s">
        <v>1312</v>
      </c>
      <c r="AP678" t="s">
        <v>1313</v>
      </c>
      <c r="AQ678" t="s">
        <v>1314</v>
      </c>
      <c r="AR678" cm="1">
        <f t="array" ref="AR678">_xlfn._xlws.FILTER(RPD_Revisi[Jmlh],RPD_Revisi[MAK]=Form_Cetak_POK[[#This Row],[MAK]],0)-Form_Cetak_POK[[#This Row],[Jmlh]]</f>
        <v>0</v>
      </c>
    </row>
    <row r="679" spans="1:44" hidden="1" x14ac:dyDescent="0.3">
      <c r="A679" t="s">
        <v>26</v>
      </c>
      <c r="B679" t="s">
        <v>28</v>
      </c>
      <c r="C679" t="s">
        <v>29</v>
      </c>
      <c r="D679" t="s">
        <v>461</v>
      </c>
      <c r="E679" t="s">
        <v>118</v>
      </c>
      <c r="F679" t="s">
        <v>334</v>
      </c>
      <c r="G679" t="s">
        <v>476</v>
      </c>
      <c r="H679" t="s">
        <v>337</v>
      </c>
      <c r="I679" t="s">
        <v>341</v>
      </c>
      <c r="J679" t="s">
        <v>43</v>
      </c>
      <c r="K679" t="s">
        <v>1088</v>
      </c>
      <c r="L679">
        <v>1</v>
      </c>
      <c r="M679">
        <v>2000000</v>
      </c>
      <c r="N679">
        <v>2000000</v>
      </c>
      <c r="O679">
        <v>0</v>
      </c>
      <c r="P679">
        <v>2000000</v>
      </c>
      <c r="R679">
        <v>166452</v>
      </c>
      <c r="S679">
        <v>166452</v>
      </c>
      <c r="T679">
        <v>166452</v>
      </c>
      <c r="U679">
        <v>166452</v>
      </c>
      <c r="V679">
        <v>166452</v>
      </c>
      <c r="W679">
        <v>166452</v>
      </c>
      <c r="X679">
        <v>166452</v>
      </c>
      <c r="Y679">
        <v>166452</v>
      </c>
      <c r="Z679">
        <v>166452</v>
      </c>
      <c r="AA679">
        <v>166452</v>
      </c>
      <c r="AB679">
        <v>166452</v>
      </c>
      <c r="AC679">
        <v>169028</v>
      </c>
      <c r="AD679" t="s">
        <v>4401</v>
      </c>
      <c r="AE679" t="s">
        <v>4402</v>
      </c>
      <c r="AF679" t="s">
        <v>4427</v>
      </c>
      <c r="AG679" t="s">
        <v>4428</v>
      </c>
      <c r="AH679" t="s">
        <v>6890</v>
      </c>
      <c r="AI679" t="s">
        <v>6891</v>
      </c>
      <c r="AJ679" t="s">
        <v>6220</v>
      </c>
      <c r="AK679" t="s">
        <v>136</v>
      </c>
      <c r="AN679" t="s">
        <v>1311</v>
      </c>
      <c r="AO679" t="s">
        <v>1312</v>
      </c>
      <c r="AP679" t="s">
        <v>1313</v>
      </c>
      <c r="AQ679" t="s">
        <v>1314</v>
      </c>
      <c r="AR679" cm="1">
        <f t="array" ref="AR679">_xlfn._xlws.FILTER(RPD_Revisi[Jmlh],RPD_Revisi[MAK]=Form_Cetak_POK[[#This Row],[MAK]],0)-Form_Cetak_POK[[#This Row],[Jmlh]]</f>
        <v>0</v>
      </c>
    </row>
    <row r="680" spans="1:44" hidden="1" x14ac:dyDescent="0.3">
      <c r="A680" t="s">
        <v>26</v>
      </c>
      <c r="B680" t="s">
        <v>28</v>
      </c>
      <c r="C680" t="s">
        <v>29</v>
      </c>
      <c r="D680" t="s">
        <v>461</v>
      </c>
      <c r="E680" t="s">
        <v>118</v>
      </c>
      <c r="F680" t="s">
        <v>334</v>
      </c>
      <c r="G680" t="s">
        <v>476</v>
      </c>
      <c r="H680" t="s">
        <v>337</v>
      </c>
      <c r="I680" t="s">
        <v>341</v>
      </c>
      <c r="J680" t="s">
        <v>43</v>
      </c>
      <c r="K680" t="s">
        <v>1089</v>
      </c>
      <c r="L680">
        <v>1</v>
      </c>
      <c r="M680">
        <v>2000000</v>
      </c>
      <c r="N680">
        <v>2000000</v>
      </c>
      <c r="O680">
        <v>0</v>
      </c>
      <c r="P680">
        <v>2000000</v>
      </c>
      <c r="R680">
        <v>166452</v>
      </c>
      <c r="S680">
        <v>166452</v>
      </c>
      <c r="T680">
        <v>166452</v>
      </c>
      <c r="U680">
        <v>166452</v>
      </c>
      <c r="V680">
        <v>166452</v>
      </c>
      <c r="W680">
        <v>166452</v>
      </c>
      <c r="X680">
        <v>166452</v>
      </c>
      <c r="Y680">
        <v>166452</v>
      </c>
      <c r="Z680">
        <v>166452</v>
      </c>
      <c r="AA680">
        <v>166452</v>
      </c>
      <c r="AB680">
        <v>166452</v>
      </c>
      <c r="AC680">
        <v>169028</v>
      </c>
      <c r="AD680" t="s">
        <v>4401</v>
      </c>
      <c r="AE680" t="s">
        <v>4402</v>
      </c>
      <c r="AF680" t="s">
        <v>4430</v>
      </c>
      <c r="AG680" t="s">
        <v>4431</v>
      </c>
      <c r="AH680" t="s">
        <v>6892</v>
      </c>
      <c r="AI680" t="s">
        <v>26</v>
      </c>
      <c r="AJ680" t="s">
        <v>6220</v>
      </c>
      <c r="AK680" t="s">
        <v>136</v>
      </c>
      <c r="AN680" t="s">
        <v>1311</v>
      </c>
      <c r="AO680" t="s">
        <v>1312</v>
      </c>
      <c r="AP680" t="s">
        <v>1313</v>
      </c>
      <c r="AQ680" t="s">
        <v>1314</v>
      </c>
      <c r="AR680" cm="1">
        <f t="array" ref="AR680">_xlfn._xlws.FILTER(RPD_Revisi[Jmlh],RPD_Revisi[MAK]=Form_Cetak_POK[[#This Row],[MAK]],0)-Form_Cetak_POK[[#This Row],[Jmlh]]</f>
        <v>0</v>
      </c>
    </row>
    <row r="681" spans="1:44" hidden="1" x14ac:dyDescent="0.3">
      <c r="A681" t="s">
        <v>26</v>
      </c>
      <c r="B681" t="s">
        <v>28</v>
      </c>
      <c r="C681" t="s">
        <v>29</v>
      </c>
      <c r="D681" t="s">
        <v>461</v>
      </c>
      <c r="E681" t="s">
        <v>118</v>
      </c>
      <c r="F681" t="s">
        <v>334</v>
      </c>
      <c r="G681" t="s">
        <v>476</v>
      </c>
      <c r="H681" t="s">
        <v>337</v>
      </c>
      <c r="I681" t="s">
        <v>341</v>
      </c>
      <c r="J681" t="s">
        <v>43</v>
      </c>
      <c r="K681" t="s">
        <v>1090</v>
      </c>
      <c r="L681">
        <v>200</v>
      </c>
      <c r="M681">
        <v>50000</v>
      </c>
      <c r="N681">
        <v>10000000</v>
      </c>
      <c r="O681">
        <v>0</v>
      </c>
      <c r="P681">
        <v>10000000</v>
      </c>
      <c r="R681">
        <v>832258</v>
      </c>
      <c r="S681">
        <v>832258</v>
      </c>
      <c r="T681">
        <v>832258</v>
      </c>
      <c r="U681">
        <v>832258</v>
      </c>
      <c r="V681">
        <v>832258</v>
      </c>
      <c r="W681">
        <v>832258</v>
      </c>
      <c r="X681">
        <v>832258</v>
      </c>
      <c r="Y681">
        <v>832258</v>
      </c>
      <c r="Z681">
        <v>832258</v>
      </c>
      <c r="AA681">
        <v>832258</v>
      </c>
      <c r="AB681">
        <v>832258</v>
      </c>
      <c r="AC681">
        <v>845162</v>
      </c>
      <c r="AD681" t="s">
        <v>4401</v>
      </c>
      <c r="AE681" t="s">
        <v>4402</v>
      </c>
      <c r="AF681" t="s">
        <v>4433</v>
      </c>
      <c r="AG681" t="s">
        <v>4434</v>
      </c>
      <c r="AH681" t="s">
        <v>6893</v>
      </c>
      <c r="AI681" t="s">
        <v>6894</v>
      </c>
      <c r="AJ681" t="s">
        <v>6220</v>
      </c>
      <c r="AK681" t="s">
        <v>136</v>
      </c>
      <c r="AN681" t="s">
        <v>1311</v>
      </c>
      <c r="AO681" t="s">
        <v>1312</v>
      </c>
      <c r="AP681" t="s">
        <v>1313</v>
      </c>
      <c r="AQ681" t="s">
        <v>1314</v>
      </c>
      <c r="AR681" cm="1">
        <f t="array" ref="AR681">_xlfn._xlws.FILTER(RPD_Revisi[Jmlh],RPD_Revisi[MAK]=Form_Cetak_POK[[#This Row],[MAK]],0)-Form_Cetak_POK[[#This Row],[Jmlh]]</f>
        <v>0</v>
      </c>
    </row>
    <row r="682" spans="1:44" hidden="1" x14ac:dyDescent="0.3">
      <c r="A682" t="s">
        <v>26</v>
      </c>
      <c r="B682" t="s">
        <v>28</v>
      </c>
      <c r="C682" t="s">
        <v>29</v>
      </c>
      <c r="D682" t="s">
        <v>461</v>
      </c>
      <c r="E682" t="s">
        <v>118</v>
      </c>
      <c r="F682" t="s">
        <v>334</v>
      </c>
      <c r="G682" t="s">
        <v>476</v>
      </c>
      <c r="H682" t="s">
        <v>337</v>
      </c>
      <c r="I682" t="s">
        <v>341</v>
      </c>
      <c r="J682" t="s">
        <v>46</v>
      </c>
      <c r="K682" t="s">
        <v>770</v>
      </c>
      <c r="L682">
        <v>8</v>
      </c>
      <c r="M682">
        <v>900000</v>
      </c>
      <c r="N682">
        <v>7200000</v>
      </c>
      <c r="O682">
        <v>0</v>
      </c>
      <c r="P682">
        <v>7200000</v>
      </c>
      <c r="R682">
        <v>599226</v>
      </c>
      <c r="S682">
        <v>599226</v>
      </c>
      <c r="T682">
        <v>599226</v>
      </c>
      <c r="U682">
        <v>599226</v>
      </c>
      <c r="V682">
        <v>599226</v>
      </c>
      <c r="W682">
        <v>599226</v>
      </c>
      <c r="X682">
        <v>599226</v>
      </c>
      <c r="Y682">
        <v>599226</v>
      </c>
      <c r="Z682">
        <v>599226</v>
      </c>
      <c r="AA682">
        <v>599226</v>
      </c>
      <c r="AB682">
        <v>599226</v>
      </c>
      <c r="AC682">
        <v>608514</v>
      </c>
      <c r="AD682" t="s">
        <v>4401</v>
      </c>
      <c r="AE682" t="s">
        <v>4453</v>
      </c>
      <c r="AF682" t="s">
        <v>4460</v>
      </c>
      <c r="AG682" t="s">
        <v>4461</v>
      </c>
      <c r="AH682" t="s">
        <v>6895</v>
      </c>
      <c r="AI682" t="s">
        <v>6075</v>
      </c>
      <c r="AJ682" t="s">
        <v>6220</v>
      </c>
      <c r="AK682" t="s">
        <v>136</v>
      </c>
      <c r="AN682" t="s">
        <v>1311</v>
      </c>
      <c r="AO682" t="s">
        <v>1312</v>
      </c>
      <c r="AP682" t="s">
        <v>1331</v>
      </c>
      <c r="AQ682" t="s">
        <v>1314</v>
      </c>
      <c r="AR682" cm="1">
        <f t="array" ref="AR682">_xlfn._xlws.FILTER(RPD_Revisi[Jmlh],RPD_Revisi[MAK]=Form_Cetak_POK[[#This Row],[MAK]],0)-Form_Cetak_POK[[#This Row],[Jmlh]]</f>
        <v>0</v>
      </c>
    </row>
    <row r="683" spans="1:44" hidden="1" x14ac:dyDescent="0.3">
      <c r="A683" t="s">
        <v>26</v>
      </c>
      <c r="B683" t="s">
        <v>28</v>
      </c>
      <c r="C683" t="s">
        <v>29</v>
      </c>
      <c r="D683" t="s">
        <v>461</v>
      </c>
      <c r="E683" t="s">
        <v>118</v>
      </c>
      <c r="F683" t="s">
        <v>334</v>
      </c>
      <c r="G683" t="s">
        <v>476</v>
      </c>
      <c r="H683" t="s">
        <v>337</v>
      </c>
      <c r="I683" t="s">
        <v>341</v>
      </c>
      <c r="J683" t="s">
        <v>75</v>
      </c>
      <c r="K683" t="s">
        <v>634</v>
      </c>
      <c r="L683">
        <v>20</v>
      </c>
      <c r="M683">
        <v>150000</v>
      </c>
      <c r="N683">
        <v>3000000</v>
      </c>
      <c r="O683">
        <v>0</v>
      </c>
      <c r="P683">
        <v>3000000</v>
      </c>
      <c r="R683">
        <v>249677</v>
      </c>
      <c r="S683">
        <v>249677</v>
      </c>
      <c r="T683">
        <v>249677</v>
      </c>
      <c r="U683">
        <v>249677</v>
      </c>
      <c r="V683">
        <v>249677</v>
      </c>
      <c r="W683">
        <v>249677</v>
      </c>
      <c r="X683">
        <v>249677</v>
      </c>
      <c r="Y683">
        <v>249677</v>
      </c>
      <c r="Z683">
        <v>249677</v>
      </c>
      <c r="AA683">
        <v>249677</v>
      </c>
      <c r="AB683">
        <v>249677</v>
      </c>
      <c r="AC683">
        <v>253553</v>
      </c>
      <c r="AD683" t="s">
        <v>4401</v>
      </c>
      <c r="AE683" t="s">
        <v>4471</v>
      </c>
      <c r="AF683" t="s">
        <v>4475</v>
      </c>
      <c r="AG683" t="s">
        <v>4476</v>
      </c>
      <c r="AH683" t="s">
        <v>6896</v>
      </c>
      <c r="AI683" t="s">
        <v>6064</v>
      </c>
      <c r="AJ683" t="s">
        <v>6220</v>
      </c>
      <c r="AK683" t="s">
        <v>136</v>
      </c>
      <c r="AN683" t="s">
        <v>1311</v>
      </c>
      <c r="AO683" t="s">
        <v>1312</v>
      </c>
      <c r="AP683" t="s">
        <v>1336</v>
      </c>
      <c r="AQ683" t="s">
        <v>1314</v>
      </c>
      <c r="AR683" cm="1">
        <f t="array" ref="AR683">_xlfn._xlws.FILTER(RPD_Revisi[Jmlh],RPD_Revisi[MAK]=Form_Cetak_POK[[#This Row],[MAK]],0)-Form_Cetak_POK[[#This Row],[Jmlh]]</f>
        <v>0</v>
      </c>
    </row>
    <row r="684" spans="1:44" hidden="1" x14ac:dyDescent="0.3">
      <c r="A684" t="s">
        <v>26</v>
      </c>
      <c r="B684" t="s">
        <v>28</v>
      </c>
      <c r="C684" t="s">
        <v>29</v>
      </c>
      <c r="D684" t="s">
        <v>461</v>
      </c>
      <c r="E684" t="s">
        <v>118</v>
      </c>
      <c r="F684" t="s">
        <v>334</v>
      </c>
      <c r="G684" t="s">
        <v>476</v>
      </c>
      <c r="H684" t="s">
        <v>337</v>
      </c>
      <c r="I684" t="s">
        <v>341</v>
      </c>
      <c r="J684" t="s">
        <v>50</v>
      </c>
      <c r="K684" t="s">
        <v>1096</v>
      </c>
      <c r="L684">
        <v>600</v>
      </c>
      <c r="M684">
        <v>130000</v>
      </c>
      <c r="N684">
        <v>78000000</v>
      </c>
      <c r="O684">
        <v>0</v>
      </c>
      <c r="P684">
        <v>78000000</v>
      </c>
      <c r="R684">
        <v>6491613</v>
      </c>
      <c r="S684">
        <v>6491613</v>
      </c>
      <c r="T684">
        <v>6491613</v>
      </c>
      <c r="U684">
        <v>6491613</v>
      </c>
      <c r="V684">
        <v>6491613</v>
      </c>
      <c r="W684">
        <v>6491613</v>
      </c>
      <c r="X684">
        <v>6491613</v>
      </c>
      <c r="Y684">
        <v>6491613</v>
      </c>
      <c r="Z684">
        <v>6491613</v>
      </c>
      <c r="AA684">
        <v>6491613</v>
      </c>
      <c r="AB684">
        <v>6491613</v>
      </c>
      <c r="AC684">
        <v>6592257</v>
      </c>
      <c r="AD684" t="s">
        <v>4401</v>
      </c>
      <c r="AE684" t="s">
        <v>4478</v>
      </c>
      <c r="AF684" t="s">
        <v>4482</v>
      </c>
      <c r="AG684" t="s">
        <v>4483</v>
      </c>
      <c r="AH684" t="s">
        <v>6897</v>
      </c>
      <c r="AI684" t="s">
        <v>6064</v>
      </c>
      <c r="AJ684" t="s">
        <v>6220</v>
      </c>
      <c r="AK684" t="s">
        <v>136</v>
      </c>
      <c r="AN684" t="s">
        <v>1311</v>
      </c>
      <c r="AO684" t="s">
        <v>1312</v>
      </c>
      <c r="AP684" t="s">
        <v>1336</v>
      </c>
      <c r="AQ684" t="s">
        <v>1314</v>
      </c>
      <c r="AR684" cm="1">
        <f t="array" ref="AR684">_xlfn._xlws.FILTER(RPD_Revisi[Jmlh],RPD_Revisi[MAK]=Form_Cetak_POK[[#This Row],[MAK]],0)-Form_Cetak_POK[[#This Row],[Jmlh]]</f>
        <v>0</v>
      </c>
    </row>
    <row r="685" spans="1:44" hidden="1" x14ac:dyDescent="0.3">
      <c r="A685" t="s">
        <v>26</v>
      </c>
      <c r="B685" t="s">
        <v>28</v>
      </c>
      <c r="C685" t="s">
        <v>29</v>
      </c>
      <c r="D685" t="s">
        <v>461</v>
      </c>
      <c r="E685" t="s">
        <v>118</v>
      </c>
      <c r="F685" t="s">
        <v>334</v>
      </c>
      <c r="G685" t="s">
        <v>476</v>
      </c>
      <c r="H685" t="s">
        <v>337</v>
      </c>
      <c r="I685" t="s">
        <v>341</v>
      </c>
      <c r="J685" t="s">
        <v>50</v>
      </c>
      <c r="K685" t="s">
        <v>1097</v>
      </c>
      <c r="L685">
        <v>30</v>
      </c>
      <c r="M685">
        <v>1410000</v>
      </c>
      <c r="N685">
        <v>42300000</v>
      </c>
      <c r="O685">
        <v>0</v>
      </c>
      <c r="P685">
        <v>42300000</v>
      </c>
      <c r="R685">
        <v>3520450</v>
      </c>
      <c r="S685">
        <v>3520450</v>
      </c>
      <c r="T685">
        <v>3520450</v>
      </c>
      <c r="U685">
        <v>3520450</v>
      </c>
      <c r="V685">
        <v>3520450</v>
      </c>
      <c r="W685">
        <v>3520450</v>
      </c>
      <c r="X685">
        <v>3520450</v>
      </c>
      <c r="Y685">
        <v>3520450</v>
      </c>
      <c r="Z685">
        <v>3520450</v>
      </c>
      <c r="AA685">
        <v>3520450</v>
      </c>
      <c r="AB685">
        <v>3520450</v>
      </c>
      <c r="AC685">
        <v>3575050</v>
      </c>
      <c r="AD685" t="s">
        <v>4401</v>
      </c>
      <c r="AE685" t="s">
        <v>4478</v>
      </c>
      <c r="AF685" t="s">
        <v>4485</v>
      </c>
      <c r="AG685" t="s">
        <v>4486</v>
      </c>
      <c r="AH685" t="s">
        <v>6898</v>
      </c>
      <c r="AI685" t="s">
        <v>6075</v>
      </c>
      <c r="AJ685" t="s">
        <v>6220</v>
      </c>
      <c r="AK685" t="s">
        <v>136</v>
      </c>
      <c r="AN685" t="s">
        <v>1311</v>
      </c>
      <c r="AO685" t="s">
        <v>1312</v>
      </c>
      <c r="AP685" t="s">
        <v>1336</v>
      </c>
      <c r="AQ685" t="s">
        <v>1314</v>
      </c>
      <c r="AR685" cm="1">
        <f t="array" ref="AR685">_xlfn._xlws.FILTER(RPD_Revisi[Jmlh],RPD_Revisi[MAK]=Form_Cetak_POK[[#This Row],[MAK]],0)-Form_Cetak_POK[[#This Row],[Jmlh]]</f>
        <v>0</v>
      </c>
    </row>
    <row r="686" spans="1:44" hidden="1" x14ac:dyDescent="0.3">
      <c r="A686" t="s">
        <v>26</v>
      </c>
      <c r="B686" t="s">
        <v>28</v>
      </c>
      <c r="C686" t="s">
        <v>29</v>
      </c>
      <c r="D686" t="s">
        <v>461</v>
      </c>
      <c r="E686" t="s">
        <v>118</v>
      </c>
      <c r="F686" t="s">
        <v>334</v>
      </c>
      <c r="G686" t="s">
        <v>476</v>
      </c>
      <c r="H686" t="s">
        <v>342</v>
      </c>
      <c r="I686" t="s">
        <v>343</v>
      </c>
      <c r="J686" t="s">
        <v>43</v>
      </c>
      <c r="K686" t="s">
        <v>1098</v>
      </c>
      <c r="L686">
        <v>100</v>
      </c>
      <c r="M686">
        <v>22000</v>
      </c>
      <c r="N686">
        <v>2200000</v>
      </c>
      <c r="O686">
        <v>0</v>
      </c>
      <c r="P686">
        <v>2200000</v>
      </c>
      <c r="R686">
        <v>183000</v>
      </c>
      <c r="S686">
        <v>183000</v>
      </c>
      <c r="T686">
        <v>183000</v>
      </c>
      <c r="U686">
        <v>183000</v>
      </c>
      <c r="V686">
        <v>183000</v>
      </c>
      <c r="W686">
        <v>183000</v>
      </c>
      <c r="X686">
        <v>183000</v>
      </c>
      <c r="Y686">
        <v>183000</v>
      </c>
      <c r="Z686">
        <v>183000</v>
      </c>
      <c r="AA686">
        <v>183000</v>
      </c>
      <c r="AB686">
        <v>183000</v>
      </c>
      <c r="AC686">
        <v>187000</v>
      </c>
      <c r="AD686" t="s">
        <v>4488</v>
      </c>
      <c r="AE686" t="s">
        <v>4489</v>
      </c>
      <c r="AF686" t="s">
        <v>4496</v>
      </c>
      <c r="AG686" t="s">
        <v>4497</v>
      </c>
      <c r="AH686" t="s">
        <v>6899</v>
      </c>
      <c r="AI686" t="s">
        <v>6075</v>
      </c>
      <c r="AJ686" t="s">
        <v>6224</v>
      </c>
      <c r="AK686" t="s">
        <v>44</v>
      </c>
      <c r="AN686" t="s">
        <v>1311</v>
      </c>
      <c r="AO686" t="s">
        <v>1312</v>
      </c>
      <c r="AP686" t="s">
        <v>1313</v>
      </c>
      <c r="AQ686" t="s">
        <v>1314</v>
      </c>
      <c r="AR686" cm="1">
        <f t="array" ref="AR686">_xlfn._xlws.FILTER(RPD_Revisi[Jmlh],RPD_Revisi[MAK]=Form_Cetak_POK[[#This Row],[MAK]],0)-Form_Cetak_POK[[#This Row],[Jmlh]]</f>
        <v>0</v>
      </c>
    </row>
    <row r="687" spans="1:44" hidden="1" x14ac:dyDescent="0.3">
      <c r="A687" t="s">
        <v>26</v>
      </c>
      <c r="B687" t="s">
        <v>28</v>
      </c>
      <c r="C687" t="s">
        <v>29</v>
      </c>
      <c r="D687" t="s">
        <v>461</v>
      </c>
      <c r="E687" t="s">
        <v>118</v>
      </c>
      <c r="F687" t="s">
        <v>334</v>
      </c>
      <c r="G687" t="s">
        <v>476</v>
      </c>
      <c r="H687" t="s">
        <v>342</v>
      </c>
      <c r="I687" t="s">
        <v>343</v>
      </c>
      <c r="J687" t="s">
        <v>43</v>
      </c>
      <c r="K687" t="s">
        <v>1099</v>
      </c>
      <c r="L687">
        <v>3</v>
      </c>
      <c r="M687">
        <v>3500000</v>
      </c>
      <c r="N687">
        <v>10500000</v>
      </c>
      <c r="O687">
        <v>0</v>
      </c>
      <c r="P687">
        <v>10500000</v>
      </c>
      <c r="R687">
        <v>875000</v>
      </c>
      <c r="S687">
        <v>875000</v>
      </c>
      <c r="T687">
        <v>875000</v>
      </c>
      <c r="U687">
        <v>875000</v>
      </c>
      <c r="V687">
        <v>875000</v>
      </c>
      <c r="W687">
        <v>875000</v>
      </c>
      <c r="X687">
        <v>875000</v>
      </c>
      <c r="Y687">
        <v>875000</v>
      </c>
      <c r="Z687">
        <v>875000</v>
      </c>
      <c r="AA687">
        <v>875000</v>
      </c>
      <c r="AB687">
        <v>875000</v>
      </c>
      <c r="AC687">
        <v>875000</v>
      </c>
      <c r="AD687" t="s">
        <v>4488</v>
      </c>
      <c r="AE687" t="s">
        <v>4489</v>
      </c>
      <c r="AF687" t="s">
        <v>4499</v>
      </c>
      <c r="AG687" t="s">
        <v>4500</v>
      </c>
      <c r="AH687" t="s">
        <v>6900</v>
      </c>
      <c r="AI687" t="s">
        <v>6085</v>
      </c>
      <c r="AJ687" t="s">
        <v>6224</v>
      </c>
      <c r="AK687" t="s">
        <v>44</v>
      </c>
      <c r="AN687" t="s">
        <v>1311</v>
      </c>
      <c r="AO687" t="s">
        <v>1312</v>
      </c>
      <c r="AP687" t="s">
        <v>1313</v>
      </c>
      <c r="AQ687" t="s">
        <v>1314</v>
      </c>
      <c r="AR687" cm="1">
        <f t="array" ref="AR687">_xlfn._xlws.FILTER(RPD_Revisi[Jmlh],RPD_Revisi[MAK]=Form_Cetak_POK[[#This Row],[MAK]],0)-Form_Cetak_POK[[#This Row],[Jmlh]]</f>
        <v>0</v>
      </c>
    </row>
    <row r="688" spans="1:44" hidden="1" x14ac:dyDescent="0.3">
      <c r="A688" t="s">
        <v>26</v>
      </c>
      <c r="B688" t="s">
        <v>28</v>
      </c>
      <c r="C688" t="s">
        <v>29</v>
      </c>
      <c r="D688" t="s">
        <v>461</v>
      </c>
      <c r="E688" t="s">
        <v>118</v>
      </c>
      <c r="F688" t="s">
        <v>334</v>
      </c>
      <c r="G688" t="s">
        <v>476</v>
      </c>
      <c r="H688" t="s">
        <v>342</v>
      </c>
      <c r="I688" t="s">
        <v>344</v>
      </c>
      <c r="J688" t="s">
        <v>43</v>
      </c>
      <c r="K688" t="s">
        <v>1101</v>
      </c>
      <c r="L688">
        <v>100</v>
      </c>
      <c r="M688">
        <v>22000</v>
      </c>
      <c r="N688">
        <v>2200000</v>
      </c>
      <c r="O688">
        <v>0</v>
      </c>
      <c r="P688">
        <v>2200000</v>
      </c>
      <c r="R688">
        <v>183000</v>
      </c>
      <c r="S688">
        <v>183000</v>
      </c>
      <c r="T688">
        <v>183000</v>
      </c>
      <c r="U688">
        <v>183000</v>
      </c>
      <c r="V688">
        <v>183000</v>
      </c>
      <c r="W688">
        <v>183000</v>
      </c>
      <c r="X688">
        <v>183000</v>
      </c>
      <c r="Y688">
        <v>183000</v>
      </c>
      <c r="Z688">
        <v>183000</v>
      </c>
      <c r="AA688">
        <v>183000</v>
      </c>
      <c r="AB688">
        <v>183000</v>
      </c>
      <c r="AC688">
        <v>187000</v>
      </c>
      <c r="AD688" t="s">
        <v>4506</v>
      </c>
      <c r="AE688" t="s">
        <v>4507</v>
      </c>
      <c r="AF688" t="s">
        <v>4514</v>
      </c>
      <c r="AG688" t="s">
        <v>4515</v>
      </c>
      <c r="AH688" t="s">
        <v>6901</v>
      </c>
      <c r="AI688" t="s">
        <v>6075</v>
      </c>
      <c r="AJ688" t="s">
        <v>6227</v>
      </c>
      <c r="AK688" t="s">
        <v>44</v>
      </c>
      <c r="AN688" t="s">
        <v>1311</v>
      </c>
      <c r="AO688" t="s">
        <v>1312</v>
      </c>
      <c r="AP688" t="s">
        <v>1313</v>
      </c>
      <c r="AQ688" t="s">
        <v>1314</v>
      </c>
      <c r="AR688" cm="1">
        <f t="array" ref="AR688">_xlfn._xlws.FILTER(RPD_Revisi[Jmlh],RPD_Revisi[MAK]=Form_Cetak_POK[[#This Row],[MAK]],0)-Form_Cetak_POK[[#This Row],[Jmlh]]</f>
        <v>0</v>
      </c>
    </row>
    <row r="689" spans="1:44" hidden="1" x14ac:dyDescent="0.3">
      <c r="A689" t="s">
        <v>26</v>
      </c>
      <c r="B689" t="s">
        <v>28</v>
      </c>
      <c r="C689" t="s">
        <v>29</v>
      </c>
      <c r="D689" t="s">
        <v>461</v>
      </c>
      <c r="E689" t="s">
        <v>118</v>
      </c>
      <c r="F689" t="s">
        <v>334</v>
      </c>
      <c r="G689" t="s">
        <v>476</v>
      </c>
      <c r="H689" t="s">
        <v>342</v>
      </c>
      <c r="I689" t="s">
        <v>344</v>
      </c>
      <c r="J689" t="s">
        <v>43</v>
      </c>
      <c r="K689" t="s">
        <v>1099</v>
      </c>
      <c r="L689">
        <v>3</v>
      </c>
      <c r="M689">
        <v>3500000</v>
      </c>
      <c r="N689">
        <v>10500000</v>
      </c>
      <c r="O689">
        <v>0</v>
      </c>
      <c r="P689">
        <v>10500000</v>
      </c>
      <c r="R689">
        <v>875000</v>
      </c>
      <c r="S689">
        <v>875000</v>
      </c>
      <c r="T689">
        <v>875000</v>
      </c>
      <c r="U689">
        <v>875000</v>
      </c>
      <c r="V689">
        <v>875000</v>
      </c>
      <c r="W689">
        <v>875000</v>
      </c>
      <c r="X689">
        <v>875000</v>
      </c>
      <c r="Y689">
        <v>875000</v>
      </c>
      <c r="Z689">
        <v>875000</v>
      </c>
      <c r="AA689">
        <v>875000</v>
      </c>
      <c r="AB689">
        <v>875000</v>
      </c>
      <c r="AC689">
        <v>875000</v>
      </c>
      <c r="AD689" t="s">
        <v>4506</v>
      </c>
      <c r="AE689" t="s">
        <v>4507</v>
      </c>
      <c r="AF689" t="s">
        <v>4517</v>
      </c>
      <c r="AG689" t="s">
        <v>4518</v>
      </c>
      <c r="AH689" t="s">
        <v>6902</v>
      </c>
      <c r="AI689" t="s">
        <v>6085</v>
      </c>
      <c r="AJ689" t="s">
        <v>6227</v>
      </c>
      <c r="AK689" t="s">
        <v>44</v>
      </c>
      <c r="AN689" t="s">
        <v>1311</v>
      </c>
      <c r="AO689" t="s">
        <v>1312</v>
      </c>
      <c r="AP689" t="s">
        <v>1313</v>
      </c>
      <c r="AQ689" t="s">
        <v>1314</v>
      </c>
      <c r="AR689" cm="1">
        <f t="array" ref="AR689">_xlfn._xlws.FILTER(RPD_Revisi[Jmlh],RPD_Revisi[MAK]=Form_Cetak_POK[[#This Row],[MAK]],0)-Form_Cetak_POK[[#This Row],[Jmlh]]</f>
        <v>0</v>
      </c>
    </row>
    <row r="690" spans="1:44" hidden="1" x14ac:dyDescent="0.3">
      <c r="A690" t="s">
        <v>26</v>
      </c>
      <c r="B690" t="s">
        <v>28</v>
      </c>
      <c r="C690" t="s">
        <v>29</v>
      </c>
      <c r="D690" t="s">
        <v>461</v>
      </c>
      <c r="E690" t="s">
        <v>118</v>
      </c>
      <c r="F690" t="s">
        <v>334</v>
      </c>
      <c r="G690" t="s">
        <v>476</v>
      </c>
      <c r="H690" t="s">
        <v>342</v>
      </c>
      <c r="I690" t="s">
        <v>345</v>
      </c>
      <c r="J690" t="s">
        <v>43</v>
      </c>
      <c r="K690" t="s">
        <v>1103</v>
      </c>
      <c r="L690">
        <v>2</v>
      </c>
      <c r="M690">
        <v>1500000</v>
      </c>
      <c r="N690">
        <v>3000000</v>
      </c>
      <c r="O690">
        <v>0</v>
      </c>
      <c r="P690">
        <v>3000000</v>
      </c>
      <c r="R690">
        <v>250000</v>
      </c>
      <c r="S690">
        <v>250000</v>
      </c>
      <c r="T690">
        <v>250000</v>
      </c>
      <c r="U690">
        <v>250000</v>
      </c>
      <c r="V690">
        <v>250000</v>
      </c>
      <c r="W690">
        <v>250000</v>
      </c>
      <c r="X690">
        <v>250000</v>
      </c>
      <c r="Y690">
        <v>250000</v>
      </c>
      <c r="Z690">
        <v>250000</v>
      </c>
      <c r="AA690">
        <v>250000</v>
      </c>
      <c r="AB690">
        <v>250000</v>
      </c>
      <c r="AC690">
        <v>250000</v>
      </c>
      <c r="AD690" t="s">
        <v>4528</v>
      </c>
      <c r="AE690" t="s">
        <v>4529</v>
      </c>
      <c r="AF690" t="s">
        <v>4536</v>
      </c>
      <c r="AG690" t="s">
        <v>4537</v>
      </c>
      <c r="AH690" t="s">
        <v>6903</v>
      </c>
      <c r="AI690" t="s">
        <v>6075</v>
      </c>
      <c r="AJ690" t="s">
        <v>6230</v>
      </c>
      <c r="AK690" t="s">
        <v>44</v>
      </c>
      <c r="AN690" t="s">
        <v>1311</v>
      </c>
      <c r="AO690" t="s">
        <v>1312</v>
      </c>
      <c r="AP690" t="s">
        <v>1313</v>
      </c>
      <c r="AQ690" t="s">
        <v>1314</v>
      </c>
      <c r="AR690" cm="1">
        <f t="array" ref="AR690">_xlfn._xlws.FILTER(RPD_Revisi[Jmlh],RPD_Revisi[MAK]=Form_Cetak_POK[[#This Row],[MAK]],0)-Form_Cetak_POK[[#This Row],[Jmlh]]</f>
        <v>0</v>
      </c>
    </row>
    <row r="691" spans="1:44" hidden="1" x14ac:dyDescent="0.3">
      <c r="A691" t="s">
        <v>26</v>
      </c>
      <c r="B691" t="s">
        <v>28</v>
      </c>
      <c r="C691" t="s">
        <v>29</v>
      </c>
      <c r="D691" t="s">
        <v>461</v>
      </c>
      <c r="E691" t="s">
        <v>118</v>
      </c>
      <c r="F691" t="s">
        <v>334</v>
      </c>
      <c r="G691" t="s">
        <v>476</v>
      </c>
      <c r="H691" t="s">
        <v>342</v>
      </c>
      <c r="I691" t="s">
        <v>345</v>
      </c>
      <c r="J691" t="s">
        <v>43</v>
      </c>
      <c r="K691" t="s">
        <v>1104</v>
      </c>
      <c r="L691">
        <v>160</v>
      </c>
      <c r="M691">
        <v>350000</v>
      </c>
      <c r="N691">
        <v>56000000</v>
      </c>
      <c r="O691">
        <v>0</v>
      </c>
      <c r="P691">
        <v>56000000</v>
      </c>
      <c r="R691">
        <v>4666000</v>
      </c>
      <c r="S691">
        <v>4666000</v>
      </c>
      <c r="T691">
        <v>4666000</v>
      </c>
      <c r="U691">
        <v>4666000</v>
      </c>
      <c r="V691">
        <v>4666000</v>
      </c>
      <c r="W691">
        <v>4666000</v>
      </c>
      <c r="X691">
        <v>4666000</v>
      </c>
      <c r="Y691">
        <v>4666000</v>
      </c>
      <c r="Z691">
        <v>4666000</v>
      </c>
      <c r="AA691">
        <v>4666000</v>
      </c>
      <c r="AB691">
        <v>4666000</v>
      </c>
      <c r="AC691">
        <v>4674000</v>
      </c>
      <c r="AD691" t="s">
        <v>4528</v>
      </c>
      <c r="AE691" t="s">
        <v>4529</v>
      </c>
      <c r="AF691" t="s">
        <v>4539</v>
      </c>
      <c r="AG691" t="s">
        <v>4540</v>
      </c>
      <c r="AH691" t="s">
        <v>6904</v>
      </c>
      <c r="AI691" t="s">
        <v>6085</v>
      </c>
      <c r="AJ691" t="s">
        <v>6230</v>
      </c>
      <c r="AK691" t="s">
        <v>44</v>
      </c>
      <c r="AN691" t="s">
        <v>1311</v>
      </c>
      <c r="AO691" t="s">
        <v>1312</v>
      </c>
      <c r="AP691" t="s">
        <v>1313</v>
      </c>
      <c r="AQ691" t="s">
        <v>1314</v>
      </c>
      <c r="AR691" cm="1">
        <f t="array" ref="AR691">_xlfn._xlws.FILTER(RPD_Revisi[Jmlh],RPD_Revisi[MAK]=Form_Cetak_POK[[#This Row],[MAK]],0)-Form_Cetak_POK[[#This Row],[Jmlh]]</f>
        <v>0</v>
      </c>
    </row>
    <row r="692" spans="1:44" hidden="1" x14ac:dyDescent="0.3">
      <c r="A692" t="s">
        <v>26</v>
      </c>
      <c r="B692" t="s">
        <v>28</v>
      </c>
      <c r="C692" t="s">
        <v>29</v>
      </c>
      <c r="D692" t="s">
        <v>461</v>
      </c>
      <c r="E692" t="s">
        <v>118</v>
      </c>
      <c r="F692" t="s">
        <v>334</v>
      </c>
      <c r="G692" t="s">
        <v>476</v>
      </c>
      <c r="H692" t="s">
        <v>342</v>
      </c>
      <c r="I692" t="s">
        <v>345</v>
      </c>
      <c r="J692" t="s">
        <v>43</v>
      </c>
      <c r="K692" t="s">
        <v>1105</v>
      </c>
      <c r="L692">
        <v>1</v>
      </c>
      <c r="M692">
        <v>3250000</v>
      </c>
      <c r="N692">
        <v>3250000</v>
      </c>
      <c r="O692">
        <v>0</v>
      </c>
      <c r="P692">
        <v>3250000</v>
      </c>
      <c r="R692">
        <v>270000</v>
      </c>
      <c r="S692">
        <v>270000</v>
      </c>
      <c r="T692">
        <v>270000</v>
      </c>
      <c r="U692">
        <v>270000</v>
      </c>
      <c r="V692">
        <v>270000</v>
      </c>
      <c r="W692">
        <v>270000</v>
      </c>
      <c r="X692">
        <v>270000</v>
      </c>
      <c r="Y692">
        <v>270000</v>
      </c>
      <c r="Z692">
        <v>270000</v>
      </c>
      <c r="AA692">
        <v>270000</v>
      </c>
      <c r="AB692">
        <v>270000</v>
      </c>
      <c r="AC692">
        <v>280000</v>
      </c>
      <c r="AD692" t="s">
        <v>4528</v>
      </c>
      <c r="AE692" t="s">
        <v>4529</v>
      </c>
      <c r="AF692" t="s">
        <v>4542</v>
      </c>
      <c r="AG692" t="s">
        <v>4543</v>
      </c>
      <c r="AH692" t="s">
        <v>6905</v>
      </c>
      <c r="AI692" t="s">
        <v>6168</v>
      </c>
      <c r="AJ692" t="s">
        <v>6230</v>
      </c>
      <c r="AK692" t="s">
        <v>44</v>
      </c>
      <c r="AN692" t="s">
        <v>1311</v>
      </c>
      <c r="AO692" t="s">
        <v>1312</v>
      </c>
      <c r="AP692" t="s">
        <v>1313</v>
      </c>
      <c r="AQ692" t="s">
        <v>1314</v>
      </c>
      <c r="AR692" cm="1">
        <f t="array" ref="AR692">_xlfn._xlws.FILTER(RPD_Revisi[Jmlh],RPD_Revisi[MAK]=Form_Cetak_POK[[#This Row],[MAK]],0)-Form_Cetak_POK[[#This Row],[Jmlh]]</f>
        <v>0</v>
      </c>
    </row>
    <row r="693" spans="1:44" hidden="1" x14ac:dyDescent="0.3">
      <c r="A693" t="s">
        <v>26</v>
      </c>
      <c r="B693" t="s">
        <v>28</v>
      </c>
      <c r="C693" t="s">
        <v>29</v>
      </c>
      <c r="D693" t="s">
        <v>461</v>
      </c>
      <c r="E693" t="s">
        <v>118</v>
      </c>
      <c r="F693" t="s">
        <v>334</v>
      </c>
      <c r="G693" t="s">
        <v>476</v>
      </c>
      <c r="H693" t="s">
        <v>342</v>
      </c>
      <c r="I693" t="s">
        <v>345</v>
      </c>
      <c r="J693" t="s">
        <v>43</v>
      </c>
      <c r="K693" t="s">
        <v>1106</v>
      </c>
      <c r="L693">
        <v>75</v>
      </c>
      <c r="M693">
        <v>22000</v>
      </c>
      <c r="N693">
        <v>1650000</v>
      </c>
      <c r="O693">
        <v>0</v>
      </c>
      <c r="P693">
        <v>1650000</v>
      </c>
      <c r="R693">
        <v>137000</v>
      </c>
      <c r="S693">
        <v>137000</v>
      </c>
      <c r="T693">
        <v>137000</v>
      </c>
      <c r="U693">
        <v>137000</v>
      </c>
      <c r="V693">
        <v>137000</v>
      </c>
      <c r="W693">
        <v>137000</v>
      </c>
      <c r="X693">
        <v>137000</v>
      </c>
      <c r="Y693">
        <v>137000</v>
      </c>
      <c r="Z693">
        <v>137000</v>
      </c>
      <c r="AA693">
        <v>137000</v>
      </c>
      <c r="AB693">
        <v>137000</v>
      </c>
      <c r="AC693">
        <v>143000</v>
      </c>
      <c r="AD693" t="s">
        <v>4528</v>
      </c>
      <c r="AE693" t="s">
        <v>4529</v>
      </c>
      <c r="AF693" t="s">
        <v>4545</v>
      </c>
      <c r="AG693" t="s">
        <v>4546</v>
      </c>
      <c r="AH693" t="s">
        <v>6906</v>
      </c>
      <c r="AI693" t="s">
        <v>6565</v>
      </c>
      <c r="AJ693" t="s">
        <v>6230</v>
      </c>
      <c r="AK693" t="s">
        <v>44</v>
      </c>
      <c r="AN693" t="s">
        <v>1311</v>
      </c>
      <c r="AO693" t="s">
        <v>1312</v>
      </c>
      <c r="AP693" t="s">
        <v>1313</v>
      </c>
      <c r="AQ693" t="s">
        <v>1314</v>
      </c>
      <c r="AR693" cm="1">
        <f t="array" ref="AR693">_xlfn._xlws.FILTER(RPD_Revisi[Jmlh],RPD_Revisi[MAK]=Form_Cetak_POK[[#This Row],[MAK]],0)-Form_Cetak_POK[[#This Row],[Jmlh]]</f>
        <v>0</v>
      </c>
    </row>
    <row r="694" spans="1:44" hidden="1" x14ac:dyDescent="0.3">
      <c r="A694" t="s">
        <v>26</v>
      </c>
      <c r="B694" t="s">
        <v>28</v>
      </c>
      <c r="C694" t="s">
        <v>29</v>
      </c>
      <c r="D694" t="s">
        <v>461</v>
      </c>
      <c r="E694" t="s">
        <v>118</v>
      </c>
      <c r="F694" t="s">
        <v>334</v>
      </c>
      <c r="G694" t="s">
        <v>476</v>
      </c>
      <c r="H694" t="s">
        <v>342</v>
      </c>
      <c r="I694" t="s">
        <v>345</v>
      </c>
      <c r="J694" t="s">
        <v>46</v>
      </c>
      <c r="K694" t="s">
        <v>1109</v>
      </c>
      <c r="L694">
        <v>12</v>
      </c>
      <c r="M694">
        <v>900000</v>
      </c>
      <c r="N694">
        <v>10800000</v>
      </c>
      <c r="O694">
        <v>0</v>
      </c>
      <c r="P694">
        <v>10800000</v>
      </c>
      <c r="R694">
        <v>900000</v>
      </c>
      <c r="S694">
        <v>900000</v>
      </c>
      <c r="T694">
        <v>900000</v>
      </c>
      <c r="U694">
        <v>900000</v>
      </c>
      <c r="V694">
        <v>900000</v>
      </c>
      <c r="W694">
        <v>900000</v>
      </c>
      <c r="X694">
        <v>900000</v>
      </c>
      <c r="Y694">
        <v>900000</v>
      </c>
      <c r="Z694">
        <v>900000</v>
      </c>
      <c r="AA694">
        <v>900000</v>
      </c>
      <c r="AB694">
        <v>900000</v>
      </c>
      <c r="AC694">
        <v>900000</v>
      </c>
      <c r="AD694" t="s">
        <v>4528</v>
      </c>
      <c r="AE694" t="s">
        <v>4548</v>
      </c>
      <c r="AF694" t="s">
        <v>4555</v>
      </c>
      <c r="AG694" t="s">
        <v>4556</v>
      </c>
      <c r="AH694" t="s">
        <v>6907</v>
      </c>
      <c r="AI694" t="s">
        <v>6075</v>
      </c>
      <c r="AJ694" t="s">
        <v>6230</v>
      </c>
      <c r="AK694" t="s">
        <v>44</v>
      </c>
      <c r="AN694" t="s">
        <v>1311</v>
      </c>
      <c r="AO694" t="s">
        <v>1312</v>
      </c>
      <c r="AP694" t="s">
        <v>1331</v>
      </c>
      <c r="AQ694" t="s">
        <v>1314</v>
      </c>
      <c r="AR694" cm="1">
        <f t="array" ref="AR694">_xlfn._xlws.FILTER(RPD_Revisi[Jmlh],RPD_Revisi[MAK]=Form_Cetak_POK[[#This Row],[MAK]],0)-Form_Cetak_POK[[#This Row],[Jmlh]]</f>
        <v>0</v>
      </c>
    </row>
    <row r="695" spans="1:44" hidden="1" x14ac:dyDescent="0.3">
      <c r="A695" t="s">
        <v>26</v>
      </c>
      <c r="B695" t="s">
        <v>28</v>
      </c>
      <c r="C695" t="s">
        <v>29</v>
      </c>
      <c r="D695" t="s">
        <v>461</v>
      </c>
      <c r="E695" t="s">
        <v>118</v>
      </c>
      <c r="F695" t="s">
        <v>334</v>
      </c>
      <c r="G695" t="s">
        <v>476</v>
      </c>
      <c r="H695" t="s">
        <v>342</v>
      </c>
      <c r="I695" t="s">
        <v>345</v>
      </c>
      <c r="J695" t="s">
        <v>50</v>
      </c>
      <c r="K695" t="s">
        <v>1112</v>
      </c>
      <c r="L695">
        <v>160</v>
      </c>
      <c r="M695">
        <v>3034000</v>
      </c>
      <c r="N695">
        <v>485400000</v>
      </c>
      <c r="O695">
        <v>0</v>
      </c>
      <c r="P695">
        <v>485400000</v>
      </c>
      <c r="R695">
        <v>40450000</v>
      </c>
      <c r="S695">
        <v>40450000</v>
      </c>
      <c r="T695">
        <v>40450000</v>
      </c>
      <c r="U695">
        <v>40450000</v>
      </c>
      <c r="V695">
        <v>40450000</v>
      </c>
      <c r="W695">
        <v>40450000</v>
      </c>
      <c r="X695">
        <v>40450000</v>
      </c>
      <c r="Y695">
        <v>40450000</v>
      </c>
      <c r="Z695">
        <v>40450000</v>
      </c>
      <c r="AA695">
        <v>40450000</v>
      </c>
      <c r="AB695">
        <v>40450000</v>
      </c>
      <c r="AC695">
        <v>40450000</v>
      </c>
      <c r="AD695" t="s">
        <v>4528</v>
      </c>
      <c r="AE695" t="s">
        <v>4562</v>
      </c>
      <c r="AF695" t="s">
        <v>4566</v>
      </c>
      <c r="AG695" t="s">
        <v>4567</v>
      </c>
      <c r="AH695" t="s">
        <v>6908</v>
      </c>
      <c r="AI695" t="s">
        <v>6064</v>
      </c>
      <c r="AJ695" t="s">
        <v>6230</v>
      </c>
      <c r="AK695" t="s">
        <v>44</v>
      </c>
      <c r="AN695" t="s">
        <v>1311</v>
      </c>
      <c r="AO695" t="s">
        <v>1312</v>
      </c>
      <c r="AP695" t="s">
        <v>1336</v>
      </c>
      <c r="AQ695" t="s">
        <v>1314</v>
      </c>
      <c r="AR695" cm="1">
        <f t="array" ref="AR695">_xlfn._xlws.FILTER(RPD_Revisi[Jmlh],RPD_Revisi[MAK]=Form_Cetak_POK[[#This Row],[MAK]],0)-Form_Cetak_POK[[#This Row],[Jmlh]]</f>
        <v>0</v>
      </c>
    </row>
    <row r="696" spans="1:44" hidden="1" x14ac:dyDescent="0.3">
      <c r="A696" t="s">
        <v>26</v>
      </c>
      <c r="B696" t="s">
        <v>28</v>
      </c>
      <c r="C696" t="s">
        <v>29</v>
      </c>
      <c r="D696" t="s">
        <v>461</v>
      </c>
      <c r="E696" t="s">
        <v>118</v>
      </c>
      <c r="F696" t="s">
        <v>334</v>
      </c>
      <c r="G696" t="s">
        <v>476</v>
      </c>
      <c r="H696" t="s">
        <v>342</v>
      </c>
      <c r="I696" t="s">
        <v>346</v>
      </c>
      <c r="J696" t="s">
        <v>43</v>
      </c>
      <c r="K696" t="s">
        <v>1113</v>
      </c>
      <c r="L696">
        <v>4</v>
      </c>
      <c r="M696">
        <v>3000000</v>
      </c>
      <c r="N696">
        <v>12000000</v>
      </c>
      <c r="O696">
        <v>0</v>
      </c>
      <c r="P696">
        <v>12000000</v>
      </c>
      <c r="R696">
        <v>1000000</v>
      </c>
      <c r="S696">
        <v>1000000</v>
      </c>
      <c r="T696">
        <v>1000000</v>
      </c>
      <c r="U696">
        <v>1000000</v>
      </c>
      <c r="V696">
        <v>1000000</v>
      </c>
      <c r="W696">
        <v>1000000</v>
      </c>
      <c r="X696">
        <v>1000000</v>
      </c>
      <c r="Y696">
        <v>1000000</v>
      </c>
      <c r="Z696">
        <v>1000000</v>
      </c>
      <c r="AA696">
        <v>1000000</v>
      </c>
      <c r="AB696">
        <v>1000000</v>
      </c>
      <c r="AC696">
        <v>1000000</v>
      </c>
      <c r="AD696" t="s">
        <v>4569</v>
      </c>
      <c r="AE696" t="s">
        <v>4570</v>
      </c>
      <c r="AF696" t="s">
        <v>4577</v>
      </c>
      <c r="AG696" t="s">
        <v>4578</v>
      </c>
      <c r="AH696" t="s">
        <v>6909</v>
      </c>
      <c r="AI696" t="s">
        <v>6075</v>
      </c>
      <c r="AJ696" t="s">
        <v>6234</v>
      </c>
      <c r="AK696" t="s">
        <v>44</v>
      </c>
      <c r="AN696" t="s">
        <v>1311</v>
      </c>
      <c r="AO696" t="s">
        <v>1312</v>
      </c>
      <c r="AP696" t="s">
        <v>1313</v>
      </c>
      <c r="AQ696" t="s">
        <v>1314</v>
      </c>
      <c r="AR696" cm="1">
        <f t="array" ref="AR696">_xlfn._xlws.FILTER(RPD_Revisi[Jmlh],RPD_Revisi[MAK]=Form_Cetak_POK[[#This Row],[MAK]],0)-Form_Cetak_POK[[#This Row],[Jmlh]]</f>
        <v>0</v>
      </c>
    </row>
    <row r="697" spans="1:44" hidden="1" x14ac:dyDescent="0.3">
      <c r="A697" t="s">
        <v>26</v>
      </c>
      <c r="B697" t="s">
        <v>28</v>
      </c>
      <c r="C697" t="s">
        <v>29</v>
      </c>
      <c r="D697" t="s">
        <v>461</v>
      </c>
      <c r="E697" t="s">
        <v>118</v>
      </c>
      <c r="F697" t="s">
        <v>334</v>
      </c>
      <c r="G697" t="s">
        <v>476</v>
      </c>
      <c r="H697" t="s">
        <v>342</v>
      </c>
      <c r="I697" t="s">
        <v>346</v>
      </c>
      <c r="J697" t="s">
        <v>43</v>
      </c>
      <c r="K697" t="s">
        <v>1114</v>
      </c>
      <c r="L697">
        <v>200</v>
      </c>
      <c r="M697">
        <v>75000</v>
      </c>
      <c r="N697">
        <v>15000000</v>
      </c>
      <c r="O697">
        <v>0</v>
      </c>
      <c r="P697">
        <v>15000000</v>
      </c>
      <c r="R697">
        <v>1250000</v>
      </c>
      <c r="S697">
        <v>1250000</v>
      </c>
      <c r="T697">
        <v>1250000</v>
      </c>
      <c r="U697">
        <v>1250000</v>
      </c>
      <c r="V697">
        <v>1250000</v>
      </c>
      <c r="W697">
        <v>1250000</v>
      </c>
      <c r="X697">
        <v>1250000</v>
      </c>
      <c r="Y697">
        <v>1250000</v>
      </c>
      <c r="Z697">
        <v>1250000</v>
      </c>
      <c r="AA697">
        <v>1250000</v>
      </c>
      <c r="AB697">
        <v>1250000</v>
      </c>
      <c r="AC697">
        <v>1250000</v>
      </c>
      <c r="AD697" t="s">
        <v>4569</v>
      </c>
      <c r="AE697" t="s">
        <v>4570</v>
      </c>
      <c r="AF697" t="s">
        <v>4580</v>
      </c>
      <c r="AG697" t="s">
        <v>4581</v>
      </c>
      <c r="AH697" t="s">
        <v>6910</v>
      </c>
      <c r="AI697" t="s">
        <v>6085</v>
      </c>
      <c r="AJ697" t="s">
        <v>6234</v>
      </c>
      <c r="AK697" t="s">
        <v>44</v>
      </c>
      <c r="AN697" t="s">
        <v>1311</v>
      </c>
      <c r="AO697" t="s">
        <v>1312</v>
      </c>
      <c r="AP697" t="s">
        <v>1313</v>
      </c>
      <c r="AQ697" t="s">
        <v>1314</v>
      </c>
      <c r="AR697" cm="1">
        <f t="array" ref="AR697">_xlfn._xlws.FILTER(RPD_Revisi[Jmlh],RPD_Revisi[MAK]=Form_Cetak_POK[[#This Row],[MAK]],0)-Form_Cetak_POK[[#This Row],[Jmlh]]</f>
        <v>0</v>
      </c>
    </row>
    <row r="698" spans="1:44" hidden="1" x14ac:dyDescent="0.3">
      <c r="A698" t="s">
        <v>26</v>
      </c>
      <c r="B698" t="s">
        <v>28</v>
      </c>
      <c r="C698" t="s">
        <v>29</v>
      </c>
      <c r="D698" t="s">
        <v>461</v>
      </c>
      <c r="E698" t="s">
        <v>118</v>
      </c>
      <c r="F698" t="s">
        <v>334</v>
      </c>
      <c r="G698" t="s">
        <v>476</v>
      </c>
      <c r="H698" t="s">
        <v>342</v>
      </c>
      <c r="I698" t="s">
        <v>346</v>
      </c>
      <c r="J698" t="s">
        <v>46</v>
      </c>
      <c r="K698" t="s">
        <v>1117</v>
      </c>
      <c r="L698">
        <v>4</v>
      </c>
      <c r="M698">
        <v>1400000</v>
      </c>
      <c r="N698">
        <v>5600000</v>
      </c>
      <c r="O698">
        <v>0</v>
      </c>
      <c r="P698">
        <v>5600000</v>
      </c>
      <c r="R698">
        <v>466000</v>
      </c>
      <c r="S698">
        <v>466000</v>
      </c>
      <c r="T698">
        <v>466000</v>
      </c>
      <c r="U698">
        <v>466000</v>
      </c>
      <c r="V698">
        <v>466000</v>
      </c>
      <c r="W698">
        <v>466000</v>
      </c>
      <c r="X698">
        <v>466000</v>
      </c>
      <c r="Y698">
        <v>466000</v>
      </c>
      <c r="Z698">
        <v>466000</v>
      </c>
      <c r="AA698">
        <v>466000</v>
      </c>
      <c r="AB698">
        <v>466000</v>
      </c>
      <c r="AC698">
        <v>474000</v>
      </c>
      <c r="AD698" t="s">
        <v>4569</v>
      </c>
      <c r="AE698" t="s">
        <v>4587</v>
      </c>
      <c r="AF698" t="s">
        <v>4591</v>
      </c>
      <c r="AG698" t="s">
        <v>4592</v>
      </c>
      <c r="AH698" t="s">
        <v>6911</v>
      </c>
      <c r="AI698" t="s">
        <v>6064</v>
      </c>
      <c r="AJ698" t="s">
        <v>6234</v>
      </c>
      <c r="AK698" t="s">
        <v>44</v>
      </c>
      <c r="AN698" t="s">
        <v>1311</v>
      </c>
      <c r="AO698" t="s">
        <v>1312</v>
      </c>
      <c r="AP698" t="s">
        <v>1331</v>
      </c>
      <c r="AQ698" t="s">
        <v>1314</v>
      </c>
      <c r="AR698" cm="1">
        <f t="array" ref="AR698">_xlfn._xlws.FILTER(RPD_Revisi[Jmlh],RPD_Revisi[MAK]=Form_Cetak_POK[[#This Row],[MAK]],0)-Form_Cetak_POK[[#This Row],[Jmlh]]</f>
        <v>0</v>
      </c>
    </row>
    <row r="699" spans="1:44" hidden="1" x14ac:dyDescent="0.3">
      <c r="A699" t="s">
        <v>26</v>
      </c>
      <c r="B699" t="s">
        <v>28</v>
      </c>
      <c r="C699" t="s">
        <v>29</v>
      </c>
      <c r="D699" t="s">
        <v>461</v>
      </c>
      <c r="E699" t="s">
        <v>118</v>
      </c>
      <c r="F699" t="s">
        <v>334</v>
      </c>
      <c r="G699" t="s">
        <v>476</v>
      </c>
      <c r="H699" t="s">
        <v>342</v>
      </c>
      <c r="I699" t="s">
        <v>346</v>
      </c>
      <c r="J699" t="s">
        <v>46</v>
      </c>
      <c r="K699" t="s">
        <v>1119</v>
      </c>
      <c r="L699">
        <v>8</v>
      </c>
      <c r="M699">
        <v>900000</v>
      </c>
      <c r="N699">
        <v>7200000</v>
      </c>
      <c r="O699">
        <v>0</v>
      </c>
      <c r="P699">
        <v>7200000</v>
      </c>
      <c r="R699">
        <v>600000</v>
      </c>
      <c r="S699">
        <v>600000</v>
      </c>
      <c r="T699">
        <v>600000</v>
      </c>
      <c r="U699">
        <v>600000</v>
      </c>
      <c r="V699">
        <v>600000</v>
      </c>
      <c r="W699">
        <v>600000</v>
      </c>
      <c r="X699">
        <v>600000</v>
      </c>
      <c r="Y699">
        <v>600000</v>
      </c>
      <c r="Z699">
        <v>600000</v>
      </c>
      <c r="AA699">
        <v>600000</v>
      </c>
      <c r="AB699">
        <v>600000</v>
      </c>
      <c r="AC699">
        <v>600000</v>
      </c>
      <c r="AD699" t="s">
        <v>4569</v>
      </c>
      <c r="AE699" t="s">
        <v>4587</v>
      </c>
      <c r="AF699" t="s">
        <v>4597</v>
      </c>
      <c r="AG699" t="s">
        <v>4598</v>
      </c>
      <c r="AH699" t="s">
        <v>6912</v>
      </c>
      <c r="AI699" t="s">
        <v>6085</v>
      </c>
      <c r="AJ699" t="s">
        <v>6234</v>
      </c>
      <c r="AK699" t="s">
        <v>44</v>
      </c>
      <c r="AN699" t="s">
        <v>1311</v>
      </c>
      <c r="AO699" t="s">
        <v>1312</v>
      </c>
      <c r="AP699" t="s">
        <v>1331</v>
      </c>
      <c r="AQ699" t="s">
        <v>1314</v>
      </c>
      <c r="AR699" cm="1">
        <f t="array" ref="AR699">_xlfn._xlws.FILTER(RPD_Revisi[Jmlh],RPD_Revisi[MAK]=Form_Cetak_POK[[#This Row],[MAK]],0)-Form_Cetak_POK[[#This Row],[Jmlh]]</f>
        <v>0</v>
      </c>
    </row>
    <row r="700" spans="1:44" hidden="1" x14ac:dyDescent="0.3">
      <c r="A700" t="s">
        <v>26</v>
      </c>
      <c r="B700" t="s">
        <v>28</v>
      </c>
      <c r="C700" t="s">
        <v>29</v>
      </c>
      <c r="D700" t="s">
        <v>461</v>
      </c>
      <c r="E700" t="s">
        <v>118</v>
      </c>
      <c r="F700" t="s">
        <v>334</v>
      </c>
      <c r="G700" t="s">
        <v>477</v>
      </c>
      <c r="H700" t="s">
        <v>356</v>
      </c>
      <c r="I700" t="s">
        <v>357</v>
      </c>
      <c r="J700" t="s">
        <v>43</v>
      </c>
      <c r="K700" t="s">
        <v>1136</v>
      </c>
      <c r="L700">
        <v>140</v>
      </c>
      <c r="M700">
        <v>350000</v>
      </c>
      <c r="N700">
        <v>49000000</v>
      </c>
      <c r="O700">
        <v>0</v>
      </c>
      <c r="P700">
        <v>49000000</v>
      </c>
      <c r="R700">
        <v>4069130</v>
      </c>
      <c r="S700">
        <v>4069130</v>
      </c>
      <c r="T700">
        <v>4069130</v>
      </c>
      <c r="U700">
        <v>4069130</v>
      </c>
      <c r="V700">
        <v>4069130</v>
      </c>
      <c r="W700">
        <v>4069130</v>
      </c>
      <c r="X700">
        <v>4069130</v>
      </c>
      <c r="Y700">
        <v>4069130</v>
      </c>
      <c r="Z700">
        <v>4069130</v>
      </c>
      <c r="AA700">
        <v>4069130</v>
      </c>
      <c r="AB700">
        <v>4069130</v>
      </c>
      <c r="AC700">
        <v>4239570</v>
      </c>
      <c r="AD700" t="s">
        <v>4769</v>
      </c>
      <c r="AE700" t="s">
        <v>4770</v>
      </c>
      <c r="AF700" t="s">
        <v>4780</v>
      </c>
      <c r="AG700" t="s">
        <v>4781</v>
      </c>
      <c r="AH700" t="s">
        <v>6913</v>
      </c>
      <c r="AI700" t="s">
        <v>6085</v>
      </c>
      <c r="AJ700" t="s">
        <v>6238</v>
      </c>
      <c r="AK700" t="s">
        <v>136</v>
      </c>
      <c r="AN700" t="s">
        <v>1311</v>
      </c>
      <c r="AO700" t="s">
        <v>1312</v>
      </c>
      <c r="AP700" t="s">
        <v>1313</v>
      </c>
      <c r="AQ700" t="s">
        <v>1314</v>
      </c>
      <c r="AR700" cm="1">
        <f t="array" ref="AR700">_xlfn._xlws.FILTER(RPD_Revisi[Jmlh],RPD_Revisi[MAK]=Form_Cetak_POK[[#This Row],[MAK]],0)-Form_Cetak_POK[[#This Row],[Jmlh]]</f>
        <v>0</v>
      </c>
    </row>
    <row r="701" spans="1:44" hidden="1" x14ac:dyDescent="0.3">
      <c r="A701" t="s">
        <v>26</v>
      </c>
      <c r="B701" t="s">
        <v>28</v>
      </c>
      <c r="C701" t="s">
        <v>29</v>
      </c>
      <c r="D701" t="s">
        <v>461</v>
      </c>
      <c r="E701" t="s">
        <v>118</v>
      </c>
      <c r="F701" t="s">
        <v>334</v>
      </c>
      <c r="G701" t="s">
        <v>477</v>
      </c>
      <c r="H701" t="s">
        <v>356</v>
      </c>
      <c r="I701" t="s">
        <v>357</v>
      </c>
      <c r="J701" t="s">
        <v>43</v>
      </c>
      <c r="K701" t="s">
        <v>1137</v>
      </c>
      <c r="L701">
        <v>30</v>
      </c>
      <c r="M701">
        <v>250000</v>
      </c>
      <c r="N701">
        <v>7500000</v>
      </c>
      <c r="O701">
        <v>0</v>
      </c>
      <c r="P701">
        <v>7500000</v>
      </c>
      <c r="R701">
        <v>622826</v>
      </c>
      <c r="S701">
        <v>622826</v>
      </c>
      <c r="T701">
        <v>622826</v>
      </c>
      <c r="U701">
        <v>622826</v>
      </c>
      <c r="V701">
        <v>622826</v>
      </c>
      <c r="W701">
        <v>622826</v>
      </c>
      <c r="X701">
        <v>622826</v>
      </c>
      <c r="Y701">
        <v>622826</v>
      </c>
      <c r="Z701">
        <v>622826</v>
      </c>
      <c r="AA701">
        <v>622826</v>
      </c>
      <c r="AB701">
        <v>622826</v>
      </c>
      <c r="AC701">
        <v>648914</v>
      </c>
      <c r="AD701" t="s">
        <v>4769</v>
      </c>
      <c r="AE701" t="s">
        <v>4770</v>
      </c>
      <c r="AF701" t="s">
        <v>4783</v>
      </c>
      <c r="AG701" t="s">
        <v>4784</v>
      </c>
      <c r="AH701" t="s">
        <v>6914</v>
      </c>
      <c r="AI701" t="s">
        <v>6168</v>
      </c>
      <c r="AJ701" t="s">
        <v>6238</v>
      </c>
      <c r="AK701" t="s">
        <v>136</v>
      </c>
      <c r="AN701" t="s">
        <v>1311</v>
      </c>
      <c r="AO701" t="s">
        <v>1312</v>
      </c>
      <c r="AP701" t="s">
        <v>1313</v>
      </c>
      <c r="AQ701" t="s">
        <v>1314</v>
      </c>
      <c r="AR701" cm="1">
        <f t="array" ref="AR701">_xlfn._xlws.FILTER(RPD_Revisi[Jmlh],RPD_Revisi[MAK]=Form_Cetak_POK[[#This Row],[MAK]],0)-Form_Cetak_POK[[#This Row],[Jmlh]]</f>
        <v>0</v>
      </c>
    </row>
    <row r="702" spans="1:44" hidden="1" x14ac:dyDescent="0.3">
      <c r="A702" t="s">
        <v>26</v>
      </c>
      <c r="B702" t="s">
        <v>28</v>
      </c>
      <c r="C702" t="s">
        <v>29</v>
      </c>
      <c r="D702" t="s">
        <v>461</v>
      </c>
      <c r="E702" t="s">
        <v>118</v>
      </c>
      <c r="F702" t="s">
        <v>334</v>
      </c>
      <c r="G702" t="s">
        <v>477</v>
      </c>
      <c r="H702" t="s">
        <v>356</v>
      </c>
      <c r="I702" t="s">
        <v>357</v>
      </c>
      <c r="J702" t="s">
        <v>43</v>
      </c>
      <c r="K702" t="s">
        <v>1138</v>
      </c>
      <c r="L702">
        <v>60</v>
      </c>
      <c r="M702">
        <v>100000</v>
      </c>
      <c r="N702">
        <v>6000000</v>
      </c>
      <c r="O702">
        <v>0</v>
      </c>
      <c r="P702">
        <v>6000000</v>
      </c>
      <c r="R702">
        <v>498261</v>
      </c>
      <c r="S702">
        <v>498261</v>
      </c>
      <c r="T702">
        <v>498261</v>
      </c>
      <c r="U702">
        <v>498261</v>
      </c>
      <c r="V702">
        <v>498261</v>
      </c>
      <c r="W702">
        <v>498261</v>
      </c>
      <c r="X702">
        <v>498261</v>
      </c>
      <c r="Y702">
        <v>498261</v>
      </c>
      <c r="Z702">
        <v>498261</v>
      </c>
      <c r="AA702">
        <v>498261</v>
      </c>
      <c r="AB702">
        <v>498261</v>
      </c>
      <c r="AC702">
        <v>519129</v>
      </c>
      <c r="AD702" t="s">
        <v>4769</v>
      </c>
      <c r="AE702" t="s">
        <v>4770</v>
      </c>
      <c r="AF702" t="s">
        <v>4786</v>
      </c>
      <c r="AG702" t="s">
        <v>4787</v>
      </c>
      <c r="AH702" t="s">
        <v>6915</v>
      </c>
      <c r="AI702" t="s">
        <v>6565</v>
      </c>
      <c r="AJ702" t="s">
        <v>6238</v>
      </c>
      <c r="AK702" t="s">
        <v>136</v>
      </c>
      <c r="AN702" t="s">
        <v>1311</v>
      </c>
      <c r="AO702" t="s">
        <v>1312</v>
      </c>
      <c r="AP702" t="s">
        <v>1313</v>
      </c>
      <c r="AQ702" t="s">
        <v>1314</v>
      </c>
      <c r="AR702" cm="1">
        <f t="array" ref="AR702">_xlfn._xlws.FILTER(RPD_Revisi[Jmlh],RPD_Revisi[MAK]=Form_Cetak_POK[[#This Row],[MAK]],0)-Form_Cetak_POK[[#This Row],[Jmlh]]</f>
        <v>0</v>
      </c>
    </row>
    <row r="703" spans="1:44" hidden="1" x14ac:dyDescent="0.3">
      <c r="A703" t="s">
        <v>26</v>
      </c>
      <c r="B703" t="s">
        <v>28</v>
      </c>
      <c r="C703" t="s">
        <v>29</v>
      </c>
      <c r="D703" t="s">
        <v>461</v>
      </c>
      <c r="E703" t="s">
        <v>118</v>
      </c>
      <c r="F703" t="s">
        <v>334</v>
      </c>
      <c r="G703" t="s">
        <v>477</v>
      </c>
      <c r="H703" t="s">
        <v>356</v>
      </c>
      <c r="I703" t="s">
        <v>357</v>
      </c>
      <c r="J703" t="s">
        <v>46</v>
      </c>
      <c r="K703" t="s">
        <v>675</v>
      </c>
      <c r="L703">
        <v>48</v>
      </c>
      <c r="M703">
        <v>900000</v>
      </c>
      <c r="N703">
        <v>43200000</v>
      </c>
      <c r="O703">
        <v>0</v>
      </c>
      <c r="P703">
        <v>43200000</v>
      </c>
      <c r="R703">
        <v>3587478</v>
      </c>
      <c r="S703">
        <v>3587478</v>
      </c>
      <c r="T703">
        <v>3587478</v>
      </c>
      <c r="U703">
        <v>3587478</v>
      </c>
      <c r="V703">
        <v>3587478</v>
      </c>
      <c r="W703">
        <v>3587478</v>
      </c>
      <c r="X703">
        <v>3587478</v>
      </c>
      <c r="Y703">
        <v>3587478</v>
      </c>
      <c r="Z703">
        <v>3587478</v>
      </c>
      <c r="AA703">
        <v>3587478</v>
      </c>
      <c r="AB703">
        <v>3587478</v>
      </c>
      <c r="AC703">
        <v>3737742</v>
      </c>
      <c r="AD703" t="s">
        <v>4769</v>
      </c>
      <c r="AE703" t="s">
        <v>4800</v>
      </c>
      <c r="AF703" t="s">
        <v>4804</v>
      </c>
      <c r="AG703" t="s">
        <v>4805</v>
      </c>
      <c r="AH703" t="s">
        <v>6916</v>
      </c>
      <c r="AI703" t="s">
        <v>6064</v>
      </c>
      <c r="AJ703" t="s">
        <v>6238</v>
      </c>
      <c r="AK703" t="s">
        <v>136</v>
      </c>
      <c r="AN703" t="s">
        <v>1311</v>
      </c>
      <c r="AO703" t="s">
        <v>1312</v>
      </c>
      <c r="AP703" t="s">
        <v>1331</v>
      </c>
      <c r="AQ703" t="s">
        <v>1314</v>
      </c>
      <c r="AR703" cm="1">
        <f t="array" ref="AR703">_xlfn._xlws.FILTER(RPD_Revisi[Jmlh],RPD_Revisi[MAK]=Form_Cetak_POK[[#This Row],[MAK]],0)-Form_Cetak_POK[[#This Row],[Jmlh]]</f>
        <v>0</v>
      </c>
    </row>
    <row r="704" spans="1:44" hidden="1" x14ac:dyDescent="0.3">
      <c r="A704" t="s">
        <v>26</v>
      </c>
      <c r="B704" t="s">
        <v>28</v>
      </c>
      <c r="C704" t="s">
        <v>29</v>
      </c>
      <c r="D704" t="s">
        <v>461</v>
      </c>
      <c r="E704" t="s">
        <v>118</v>
      </c>
      <c r="F704" t="s">
        <v>334</v>
      </c>
      <c r="G704" t="s">
        <v>477</v>
      </c>
      <c r="H704" t="s">
        <v>356</v>
      </c>
      <c r="I704" t="s">
        <v>357</v>
      </c>
      <c r="J704" t="s">
        <v>48</v>
      </c>
      <c r="K704" t="s">
        <v>1141</v>
      </c>
      <c r="L704">
        <v>20</v>
      </c>
      <c r="M704">
        <v>5000000</v>
      </c>
      <c r="N704">
        <v>100000000</v>
      </c>
      <c r="O704">
        <v>0</v>
      </c>
      <c r="P704">
        <v>100000000</v>
      </c>
      <c r="R704">
        <v>8304348</v>
      </c>
      <c r="S704">
        <v>8304348</v>
      </c>
      <c r="T704">
        <v>8304348</v>
      </c>
      <c r="U704">
        <v>8304348</v>
      </c>
      <c r="V704">
        <v>8304348</v>
      </c>
      <c r="W704">
        <v>8304348</v>
      </c>
      <c r="X704">
        <v>8304348</v>
      </c>
      <c r="Y704">
        <v>8304348</v>
      </c>
      <c r="Z704">
        <v>8304348</v>
      </c>
      <c r="AA704">
        <v>8304348</v>
      </c>
      <c r="AB704">
        <v>8304348</v>
      </c>
      <c r="AC704">
        <v>8652172</v>
      </c>
      <c r="AD704" t="s">
        <v>4769</v>
      </c>
      <c r="AE704" t="s">
        <v>4811</v>
      </c>
      <c r="AF704" t="s">
        <v>4815</v>
      </c>
      <c r="AG704" t="s">
        <v>4816</v>
      </c>
      <c r="AH704" t="s">
        <v>6917</v>
      </c>
      <c r="AI704" t="s">
        <v>6064</v>
      </c>
      <c r="AJ704" t="s">
        <v>6238</v>
      </c>
      <c r="AK704" t="s">
        <v>136</v>
      </c>
      <c r="AN704" t="s">
        <v>1311</v>
      </c>
      <c r="AO704" t="s">
        <v>1312</v>
      </c>
      <c r="AP704" t="s">
        <v>1336</v>
      </c>
      <c r="AQ704" t="s">
        <v>1314</v>
      </c>
      <c r="AR704" cm="1">
        <f t="array" ref="AR704">_xlfn._xlws.FILTER(RPD_Revisi[Jmlh],RPD_Revisi[MAK]=Form_Cetak_POK[[#This Row],[MAK]],0)-Form_Cetak_POK[[#This Row],[Jmlh]]</f>
        <v>0</v>
      </c>
    </row>
    <row r="705" spans="1:44" hidden="1" x14ac:dyDescent="0.3">
      <c r="A705" t="s">
        <v>26</v>
      </c>
      <c r="B705" t="s">
        <v>28</v>
      </c>
      <c r="C705" t="s">
        <v>29</v>
      </c>
      <c r="D705" t="s">
        <v>461</v>
      </c>
      <c r="E705" t="s">
        <v>118</v>
      </c>
      <c r="F705" t="s">
        <v>334</v>
      </c>
      <c r="G705" t="s">
        <v>477</v>
      </c>
      <c r="H705" t="s">
        <v>356</v>
      </c>
      <c r="I705" t="s">
        <v>357</v>
      </c>
      <c r="J705" t="s">
        <v>48</v>
      </c>
      <c r="K705" t="s">
        <v>1142</v>
      </c>
      <c r="L705">
        <v>20</v>
      </c>
      <c r="M705">
        <v>5000000</v>
      </c>
      <c r="N705">
        <v>100000000</v>
      </c>
      <c r="O705">
        <v>0</v>
      </c>
      <c r="P705">
        <v>100000000</v>
      </c>
      <c r="R705">
        <v>8304348</v>
      </c>
      <c r="S705">
        <v>8304348</v>
      </c>
      <c r="T705">
        <v>8304348</v>
      </c>
      <c r="U705">
        <v>8304348</v>
      </c>
      <c r="V705">
        <v>8304348</v>
      </c>
      <c r="W705">
        <v>8304348</v>
      </c>
      <c r="X705">
        <v>8304348</v>
      </c>
      <c r="Y705">
        <v>8304348</v>
      </c>
      <c r="Z705">
        <v>8304348</v>
      </c>
      <c r="AA705">
        <v>8304348</v>
      </c>
      <c r="AB705">
        <v>8304348</v>
      </c>
      <c r="AC705">
        <v>8652172</v>
      </c>
      <c r="AD705" t="s">
        <v>4769</v>
      </c>
      <c r="AE705" t="s">
        <v>4811</v>
      </c>
      <c r="AF705" t="s">
        <v>4818</v>
      </c>
      <c r="AG705" t="s">
        <v>4819</v>
      </c>
      <c r="AH705" t="s">
        <v>6918</v>
      </c>
      <c r="AI705" t="s">
        <v>6075</v>
      </c>
      <c r="AJ705" t="s">
        <v>6238</v>
      </c>
      <c r="AK705" t="s">
        <v>136</v>
      </c>
      <c r="AN705" t="s">
        <v>1311</v>
      </c>
      <c r="AO705" t="s">
        <v>1312</v>
      </c>
      <c r="AP705" t="s">
        <v>1336</v>
      </c>
      <c r="AQ705" t="s">
        <v>1314</v>
      </c>
      <c r="AR705" cm="1">
        <f t="array" ref="AR705">_xlfn._xlws.FILTER(RPD_Revisi[Jmlh],RPD_Revisi[MAK]=Form_Cetak_POK[[#This Row],[MAK]],0)-Form_Cetak_POK[[#This Row],[Jmlh]]</f>
        <v>0</v>
      </c>
    </row>
    <row r="706" spans="1:44" hidden="1" x14ac:dyDescent="0.3">
      <c r="A706" t="s">
        <v>26</v>
      </c>
      <c r="B706" t="s">
        <v>28</v>
      </c>
      <c r="C706" t="s">
        <v>29</v>
      </c>
      <c r="D706" t="s">
        <v>461</v>
      </c>
      <c r="E706" t="s">
        <v>118</v>
      </c>
      <c r="F706" t="s">
        <v>334</v>
      </c>
      <c r="G706" t="s">
        <v>477</v>
      </c>
      <c r="H706" t="s">
        <v>356</v>
      </c>
      <c r="I706" t="s">
        <v>357</v>
      </c>
      <c r="J706" t="s">
        <v>48</v>
      </c>
      <c r="K706" t="s">
        <v>1143</v>
      </c>
      <c r="L706">
        <v>30</v>
      </c>
      <c r="M706">
        <v>5095000</v>
      </c>
      <c r="N706">
        <v>152850000</v>
      </c>
      <c r="O706">
        <v>0</v>
      </c>
      <c r="P706">
        <v>152850000</v>
      </c>
      <c r="R706">
        <v>12693196</v>
      </c>
      <c r="S706">
        <v>12693196</v>
      </c>
      <c r="T706">
        <v>12693196</v>
      </c>
      <c r="U706">
        <v>12693196</v>
      </c>
      <c r="V706">
        <v>12693196</v>
      </c>
      <c r="W706">
        <v>12693196</v>
      </c>
      <c r="X706">
        <v>12693196</v>
      </c>
      <c r="Y706">
        <v>12693196</v>
      </c>
      <c r="Z706">
        <v>12693196</v>
      </c>
      <c r="AA706">
        <v>12693196</v>
      </c>
      <c r="AB706">
        <v>12693196</v>
      </c>
      <c r="AC706">
        <v>13224844</v>
      </c>
      <c r="AD706" t="s">
        <v>4769</v>
      </c>
      <c r="AE706" t="s">
        <v>4811</v>
      </c>
      <c r="AF706" t="s">
        <v>4821</v>
      </c>
      <c r="AG706" t="s">
        <v>4822</v>
      </c>
      <c r="AH706" t="s">
        <v>6919</v>
      </c>
      <c r="AI706" t="s">
        <v>6085</v>
      </c>
      <c r="AJ706" t="s">
        <v>6238</v>
      </c>
      <c r="AK706" t="s">
        <v>136</v>
      </c>
      <c r="AN706" t="s">
        <v>1311</v>
      </c>
      <c r="AO706" t="s">
        <v>1312</v>
      </c>
      <c r="AP706" t="s">
        <v>1336</v>
      </c>
      <c r="AQ706" t="s">
        <v>1314</v>
      </c>
      <c r="AR706" cm="1">
        <f t="array" ref="AR706">_xlfn._xlws.FILTER(RPD_Revisi[Jmlh],RPD_Revisi[MAK]=Form_Cetak_POK[[#This Row],[MAK]],0)-Form_Cetak_POK[[#This Row],[Jmlh]]</f>
        <v>0</v>
      </c>
    </row>
    <row r="707" spans="1:44" hidden="1" x14ac:dyDescent="0.3">
      <c r="A707" t="s">
        <v>26</v>
      </c>
      <c r="B707" t="s">
        <v>28</v>
      </c>
      <c r="C707" t="s">
        <v>29</v>
      </c>
      <c r="D707" t="s">
        <v>461</v>
      </c>
      <c r="E707" t="s">
        <v>118</v>
      </c>
      <c r="F707" t="s">
        <v>334</v>
      </c>
      <c r="G707" t="s">
        <v>477</v>
      </c>
      <c r="H707" t="s">
        <v>356</v>
      </c>
      <c r="I707" t="s">
        <v>357</v>
      </c>
      <c r="J707" t="s">
        <v>73</v>
      </c>
      <c r="K707" t="s">
        <v>612</v>
      </c>
      <c r="L707">
        <v>143</v>
      </c>
      <c r="M707">
        <v>150000</v>
      </c>
      <c r="N707">
        <v>21450000</v>
      </c>
      <c r="O707">
        <v>0</v>
      </c>
      <c r="P707">
        <v>21450000</v>
      </c>
      <c r="R707">
        <v>1781283</v>
      </c>
      <c r="S707">
        <v>1781283</v>
      </c>
      <c r="T707">
        <v>1781283</v>
      </c>
      <c r="U707">
        <v>1781283</v>
      </c>
      <c r="V707">
        <v>1781283</v>
      </c>
      <c r="W707">
        <v>1781283</v>
      </c>
      <c r="X707">
        <v>1781283</v>
      </c>
      <c r="Y707">
        <v>1781283</v>
      </c>
      <c r="Z707">
        <v>1781283</v>
      </c>
      <c r="AA707">
        <v>1781283</v>
      </c>
      <c r="AB707">
        <v>1781283</v>
      </c>
      <c r="AC707">
        <v>1855887</v>
      </c>
      <c r="AD707" t="s">
        <v>4769</v>
      </c>
      <c r="AE707" t="s">
        <v>4824</v>
      </c>
      <c r="AF707" t="s">
        <v>4828</v>
      </c>
      <c r="AG707" t="s">
        <v>4829</v>
      </c>
      <c r="AH707" t="s">
        <v>6920</v>
      </c>
      <c r="AI707" t="s">
        <v>6064</v>
      </c>
      <c r="AJ707" t="s">
        <v>6238</v>
      </c>
      <c r="AK707" t="s">
        <v>136</v>
      </c>
      <c r="AN707" t="s">
        <v>1311</v>
      </c>
      <c r="AO707" t="s">
        <v>1312</v>
      </c>
      <c r="AP707" t="s">
        <v>1336</v>
      </c>
      <c r="AQ707" t="s">
        <v>1314</v>
      </c>
      <c r="AR707" cm="1">
        <f t="array" ref="AR707">_xlfn._xlws.FILTER(RPD_Revisi[Jmlh],RPD_Revisi[MAK]=Form_Cetak_POK[[#This Row],[MAK]],0)-Form_Cetak_POK[[#This Row],[Jmlh]]</f>
        <v>0</v>
      </c>
    </row>
    <row r="708" spans="1:44" hidden="1" x14ac:dyDescent="0.3">
      <c r="A708" t="s">
        <v>26</v>
      </c>
      <c r="B708" t="s">
        <v>28</v>
      </c>
      <c r="C708" t="s">
        <v>29</v>
      </c>
      <c r="D708" t="s">
        <v>461</v>
      </c>
      <c r="E708" t="s">
        <v>118</v>
      </c>
      <c r="F708" t="s">
        <v>334</v>
      </c>
      <c r="G708" t="s">
        <v>477</v>
      </c>
      <c r="H708" t="s">
        <v>356</v>
      </c>
      <c r="I708" t="s">
        <v>358</v>
      </c>
      <c r="J708" t="s">
        <v>43</v>
      </c>
      <c r="K708" t="s">
        <v>1135</v>
      </c>
      <c r="L708">
        <v>15</v>
      </c>
      <c r="M708">
        <v>100000</v>
      </c>
      <c r="N708">
        <v>1500000</v>
      </c>
      <c r="O708">
        <v>0</v>
      </c>
      <c r="P708">
        <v>1500000</v>
      </c>
      <c r="R708">
        <v>124565</v>
      </c>
      <c r="S708">
        <v>124565</v>
      </c>
      <c r="T708">
        <v>124565</v>
      </c>
      <c r="U708">
        <v>124565</v>
      </c>
      <c r="V708">
        <v>124565</v>
      </c>
      <c r="W708">
        <v>124565</v>
      </c>
      <c r="X708">
        <v>124565</v>
      </c>
      <c r="Y708">
        <v>124565</v>
      </c>
      <c r="Z708">
        <v>124565</v>
      </c>
      <c r="AA708">
        <v>124565</v>
      </c>
      <c r="AB708">
        <v>124565</v>
      </c>
      <c r="AC708">
        <v>129785</v>
      </c>
      <c r="AD708" t="s">
        <v>4831</v>
      </c>
      <c r="AE708" t="s">
        <v>4832</v>
      </c>
      <c r="AF708" t="s">
        <v>4839</v>
      </c>
      <c r="AG708" t="s">
        <v>4840</v>
      </c>
      <c r="AH708" t="s">
        <v>6921</v>
      </c>
      <c r="AI708" t="s">
        <v>6075</v>
      </c>
      <c r="AJ708" t="s">
        <v>6244</v>
      </c>
      <c r="AK708" t="s">
        <v>136</v>
      </c>
      <c r="AN708" t="s">
        <v>1311</v>
      </c>
      <c r="AO708" t="s">
        <v>1312</v>
      </c>
      <c r="AP708" t="s">
        <v>1313</v>
      </c>
      <c r="AQ708" t="s">
        <v>1314</v>
      </c>
      <c r="AR708" cm="1">
        <f t="array" ref="AR708">_xlfn._xlws.FILTER(RPD_Revisi[Jmlh],RPD_Revisi[MAK]=Form_Cetak_POK[[#This Row],[MAK]],0)-Form_Cetak_POK[[#This Row],[Jmlh]]</f>
        <v>0</v>
      </c>
    </row>
    <row r="709" spans="1:44" hidden="1" x14ac:dyDescent="0.3">
      <c r="A709" t="s">
        <v>26</v>
      </c>
      <c r="B709" t="s">
        <v>28</v>
      </c>
      <c r="C709" t="s">
        <v>29</v>
      </c>
      <c r="D709" t="s">
        <v>461</v>
      </c>
      <c r="E709" t="s">
        <v>118</v>
      </c>
      <c r="F709" t="s">
        <v>334</v>
      </c>
      <c r="G709" t="s">
        <v>477</v>
      </c>
      <c r="H709" t="s">
        <v>356</v>
      </c>
      <c r="I709" t="s">
        <v>358</v>
      </c>
      <c r="J709" t="s">
        <v>43</v>
      </c>
      <c r="K709" t="s">
        <v>1136</v>
      </c>
      <c r="L709">
        <v>180</v>
      </c>
      <c r="M709">
        <v>350000</v>
      </c>
      <c r="N709">
        <v>63000000</v>
      </c>
      <c r="O709">
        <v>0</v>
      </c>
      <c r="P709">
        <v>63000000</v>
      </c>
      <c r="R709">
        <v>5231739</v>
      </c>
      <c r="S709">
        <v>5231739</v>
      </c>
      <c r="T709">
        <v>5231739</v>
      </c>
      <c r="U709">
        <v>5231739</v>
      </c>
      <c r="V709">
        <v>5231739</v>
      </c>
      <c r="W709">
        <v>5231739</v>
      </c>
      <c r="X709">
        <v>5231739</v>
      </c>
      <c r="Y709">
        <v>5231739</v>
      </c>
      <c r="Z709">
        <v>5231739</v>
      </c>
      <c r="AA709">
        <v>5231739</v>
      </c>
      <c r="AB709">
        <v>5231739</v>
      </c>
      <c r="AC709">
        <v>5450871</v>
      </c>
      <c r="AD709" t="s">
        <v>4831</v>
      </c>
      <c r="AE709" t="s">
        <v>4832</v>
      </c>
      <c r="AF709" t="s">
        <v>4842</v>
      </c>
      <c r="AG709" t="s">
        <v>4843</v>
      </c>
      <c r="AH709" t="s">
        <v>6922</v>
      </c>
      <c r="AI709" t="s">
        <v>6085</v>
      </c>
      <c r="AJ709" t="s">
        <v>6244</v>
      </c>
      <c r="AK709" t="s">
        <v>136</v>
      </c>
      <c r="AN709" t="s">
        <v>1311</v>
      </c>
      <c r="AO709" t="s">
        <v>1312</v>
      </c>
      <c r="AP709" t="s">
        <v>1313</v>
      </c>
      <c r="AQ709" t="s">
        <v>1314</v>
      </c>
      <c r="AR709" cm="1">
        <f t="array" ref="AR709">_xlfn._xlws.FILTER(RPD_Revisi[Jmlh],RPD_Revisi[MAK]=Form_Cetak_POK[[#This Row],[MAK]],0)-Form_Cetak_POK[[#This Row],[Jmlh]]</f>
        <v>0</v>
      </c>
    </row>
    <row r="710" spans="1:44" hidden="1" x14ac:dyDescent="0.3">
      <c r="A710" t="s">
        <v>26</v>
      </c>
      <c r="B710" t="s">
        <v>28</v>
      </c>
      <c r="C710" t="s">
        <v>29</v>
      </c>
      <c r="D710" t="s">
        <v>461</v>
      </c>
      <c r="E710" t="s">
        <v>118</v>
      </c>
      <c r="F710" t="s">
        <v>334</v>
      </c>
      <c r="G710" t="s">
        <v>477</v>
      </c>
      <c r="H710" t="s">
        <v>356</v>
      </c>
      <c r="I710" t="s">
        <v>358</v>
      </c>
      <c r="J710" t="s">
        <v>43</v>
      </c>
      <c r="K710" t="s">
        <v>1137</v>
      </c>
      <c r="L710">
        <v>12</v>
      </c>
      <c r="M710">
        <v>200000</v>
      </c>
      <c r="N710">
        <v>2400000</v>
      </c>
      <c r="O710">
        <v>0</v>
      </c>
      <c r="P710">
        <v>2400000</v>
      </c>
      <c r="R710">
        <v>199304</v>
      </c>
      <c r="S710">
        <v>199304</v>
      </c>
      <c r="T710">
        <v>199304</v>
      </c>
      <c r="U710">
        <v>199304</v>
      </c>
      <c r="V710">
        <v>199304</v>
      </c>
      <c r="W710">
        <v>199304</v>
      </c>
      <c r="X710">
        <v>199304</v>
      </c>
      <c r="Y710">
        <v>199304</v>
      </c>
      <c r="Z710">
        <v>199304</v>
      </c>
      <c r="AA710">
        <v>199304</v>
      </c>
      <c r="AB710">
        <v>199304</v>
      </c>
      <c r="AC710">
        <v>207656</v>
      </c>
      <c r="AD710" t="s">
        <v>4831</v>
      </c>
      <c r="AE710" t="s">
        <v>4832</v>
      </c>
      <c r="AF710" t="s">
        <v>4845</v>
      </c>
      <c r="AG710" t="s">
        <v>4846</v>
      </c>
      <c r="AH710" t="s">
        <v>6923</v>
      </c>
      <c r="AI710" t="s">
        <v>6168</v>
      </c>
      <c r="AJ710" t="s">
        <v>6244</v>
      </c>
      <c r="AK710" t="s">
        <v>136</v>
      </c>
      <c r="AN710" t="s">
        <v>1311</v>
      </c>
      <c r="AO710" t="s">
        <v>1312</v>
      </c>
      <c r="AP710" t="s">
        <v>1313</v>
      </c>
      <c r="AQ710" t="s">
        <v>1314</v>
      </c>
      <c r="AR710" cm="1">
        <f t="array" ref="AR710">_xlfn._xlws.FILTER(RPD_Revisi[Jmlh],RPD_Revisi[MAK]=Form_Cetak_POK[[#This Row],[MAK]],0)-Form_Cetak_POK[[#This Row],[Jmlh]]</f>
        <v>0</v>
      </c>
    </row>
    <row r="711" spans="1:44" hidden="1" x14ac:dyDescent="0.3">
      <c r="A711" t="s">
        <v>26</v>
      </c>
      <c r="B711" t="s">
        <v>28</v>
      </c>
      <c r="C711" t="s">
        <v>29</v>
      </c>
      <c r="D711" t="s">
        <v>461</v>
      </c>
      <c r="E711" t="s">
        <v>118</v>
      </c>
      <c r="F711" t="s">
        <v>334</v>
      </c>
      <c r="G711" t="s">
        <v>477</v>
      </c>
      <c r="H711" t="s">
        <v>356</v>
      </c>
      <c r="I711" t="s">
        <v>358</v>
      </c>
      <c r="J711" t="s">
        <v>46</v>
      </c>
      <c r="K711" t="s">
        <v>675</v>
      </c>
      <c r="L711">
        <v>36</v>
      </c>
      <c r="M711">
        <v>900000</v>
      </c>
      <c r="N711">
        <v>32400000</v>
      </c>
      <c r="O711">
        <v>0</v>
      </c>
      <c r="P711">
        <v>32400000</v>
      </c>
      <c r="R711">
        <v>2690609</v>
      </c>
      <c r="S711">
        <v>2690609</v>
      </c>
      <c r="T711">
        <v>2690609</v>
      </c>
      <c r="U711">
        <v>2690609</v>
      </c>
      <c r="V711">
        <v>2690609</v>
      </c>
      <c r="W711">
        <v>2690609</v>
      </c>
      <c r="X711">
        <v>2690609</v>
      </c>
      <c r="Y711">
        <v>2690609</v>
      </c>
      <c r="Z711">
        <v>2690609</v>
      </c>
      <c r="AA711">
        <v>2690609</v>
      </c>
      <c r="AB711">
        <v>2690609</v>
      </c>
      <c r="AC711">
        <v>2803301</v>
      </c>
      <c r="AD711" t="s">
        <v>4831</v>
      </c>
      <c r="AE711" t="s">
        <v>4855</v>
      </c>
      <c r="AF711" t="s">
        <v>4859</v>
      </c>
      <c r="AG711" t="s">
        <v>4860</v>
      </c>
      <c r="AH711" t="s">
        <v>6924</v>
      </c>
      <c r="AI711" t="s">
        <v>6064</v>
      </c>
      <c r="AJ711" t="s">
        <v>6244</v>
      </c>
      <c r="AK711" t="s">
        <v>136</v>
      </c>
      <c r="AN711" t="s">
        <v>1311</v>
      </c>
      <c r="AO711" t="s">
        <v>1312</v>
      </c>
      <c r="AP711" t="s">
        <v>1331</v>
      </c>
      <c r="AQ711" t="s">
        <v>1314</v>
      </c>
      <c r="AR711" cm="1">
        <f t="array" ref="AR711">_xlfn._xlws.FILTER(RPD_Revisi[Jmlh],RPD_Revisi[MAK]=Form_Cetak_POK[[#This Row],[MAK]],0)-Form_Cetak_POK[[#This Row],[Jmlh]]</f>
        <v>0</v>
      </c>
    </row>
    <row r="712" spans="1:44" hidden="1" x14ac:dyDescent="0.3">
      <c r="A712" t="s">
        <v>26</v>
      </c>
      <c r="B712" t="s">
        <v>28</v>
      </c>
      <c r="C712" t="s">
        <v>29</v>
      </c>
      <c r="D712" t="s">
        <v>461</v>
      </c>
      <c r="E712" t="s">
        <v>118</v>
      </c>
      <c r="F712" t="s">
        <v>334</v>
      </c>
      <c r="G712" t="s">
        <v>477</v>
      </c>
      <c r="H712" t="s">
        <v>356</v>
      </c>
      <c r="I712" t="s">
        <v>358</v>
      </c>
      <c r="J712" t="s">
        <v>48</v>
      </c>
      <c r="K712" t="s">
        <v>1145</v>
      </c>
      <c r="L712">
        <v>40</v>
      </c>
      <c r="M712">
        <v>5000000</v>
      </c>
      <c r="N712">
        <v>200000000</v>
      </c>
      <c r="O712">
        <v>0</v>
      </c>
      <c r="P712">
        <v>200000000</v>
      </c>
      <c r="R712">
        <v>16608696</v>
      </c>
      <c r="S712">
        <v>16608696</v>
      </c>
      <c r="T712">
        <v>16608696</v>
      </c>
      <c r="U712">
        <v>16608696</v>
      </c>
      <c r="V712">
        <v>16608696</v>
      </c>
      <c r="W712">
        <v>16608696</v>
      </c>
      <c r="X712">
        <v>16608696</v>
      </c>
      <c r="Y712">
        <v>16608696</v>
      </c>
      <c r="Z712">
        <v>16608696</v>
      </c>
      <c r="AA712">
        <v>16608696</v>
      </c>
      <c r="AB712">
        <v>16608696</v>
      </c>
      <c r="AC712">
        <v>17304344</v>
      </c>
      <c r="AD712" t="s">
        <v>4831</v>
      </c>
      <c r="AE712" t="s">
        <v>4862</v>
      </c>
      <c r="AF712" t="s">
        <v>4866</v>
      </c>
      <c r="AG712" t="s">
        <v>4867</v>
      </c>
      <c r="AH712" t="s">
        <v>6925</v>
      </c>
      <c r="AI712" t="s">
        <v>6064</v>
      </c>
      <c r="AJ712" t="s">
        <v>6244</v>
      </c>
      <c r="AK712" t="s">
        <v>136</v>
      </c>
      <c r="AN712" t="s">
        <v>1311</v>
      </c>
      <c r="AO712" t="s">
        <v>1312</v>
      </c>
      <c r="AP712" t="s">
        <v>1336</v>
      </c>
      <c r="AQ712" t="s">
        <v>1314</v>
      </c>
      <c r="AR712" cm="1">
        <f t="array" ref="AR712">_xlfn._xlws.FILTER(RPD_Revisi[Jmlh],RPD_Revisi[MAK]=Form_Cetak_POK[[#This Row],[MAK]],0)-Form_Cetak_POK[[#This Row],[Jmlh]]</f>
        <v>0</v>
      </c>
    </row>
    <row r="713" spans="1:44" hidden="1" x14ac:dyDescent="0.3">
      <c r="A713" t="s">
        <v>26</v>
      </c>
      <c r="B713" t="s">
        <v>28</v>
      </c>
      <c r="C713" t="s">
        <v>29</v>
      </c>
      <c r="D713" t="s">
        <v>461</v>
      </c>
      <c r="E713" t="s">
        <v>118</v>
      </c>
      <c r="F713" t="s">
        <v>334</v>
      </c>
      <c r="G713" t="s">
        <v>477</v>
      </c>
      <c r="H713" t="s">
        <v>356</v>
      </c>
      <c r="I713" t="s">
        <v>358</v>
      </c>
      <c r="J713" t="s">
        <v>48</v>
      </c>
      <c r="K713" t="s">
        <v>1146</v>
      </c>
      <c r="L713">
        <v>40</v>
      </c>
      <c r="M713">
        <v>5000000</v>
      </c>
      <c r="N713">
        <v>200000000</v>
      </c>
      <c r="O713">
        <v>0</v>
      </c>
      <c r="P713">
        <v>200000000</v>
      </c>
      <c r="R713">
        <v>16608696</v>
      </c>
      <c r="S713">
        <v>16608696</v>
      </c>
      <c r="T713">
        <v>16608696</v>
      </c>
      <c r="U713">
        <v>16608696</v>
      </c>
      <c r="V713">
        <v>16608696</v>
      </c>
      <c r="W713">
        <v>16608696</v>
      </c>
      <c r="X713">
        <v>16608696</v>
      </c>
      <c r="Y713">
        <v>16608696</v>
      </c>
      <c r="Z713">
        <v>16608696</v>
      </c>
      <c r="AA713">
        <v>16608696</v>
      </c>
      <c r="AB713">
        <v>16608696</v>
      </c>
      <c r="AC713">
        <v>17304344</v>
      </c>
      <c r="AD713" t="s">
        <v>4831</v>
      </c>
      <c r="AE713" t="s">
        <v>4862</v>
      </c>
      <c r="AF713" t="s">
        <v>4869</v>
      </c>
      <c r="AG713" t="s">
        <v>4870</v>
      </c>
      <c r="AH713" t="s">
        <v>6926</v>
      </c>
      <c r="AI713" t="s">
        <v>6075</v>
      </c>
      <c r="AJ713" t="s">
        <v>6244</v>
      </c>
      <c r="AK713" t="s">
        <v>136</v>
      </c>
      <c r="AN713" t="s">
        <v>1311</v>
      </c>
      <c r="AO713" t="s">
        <v>1312</v>
      </c>
      <c r="AP713" t="s">
        <v>1336</v>
      </c>
      <c r="AQ713" t="s">
        <v>1314</v>
      </c>
      <c r="AR713" cm="1">
        <f t="array" ref="AR713">_xlfn._xlws.FILTER(RPD_Revisi[Jmlh],RPD_Revisi[MAK]=Form_Cetak_POK[[#This Row],[MAK]],0)-Form_Cetak_POK[[#This Row],[Jmlh]]</f>
        <v>0</v>
      </c>
    </row>
    <row r="714" spans="1:44" hidden="1" x14ac:dyDescent="0.3">
      <c r="A714" t="s">
        <v>26</v>
      </c>
      <c r="B714" t="s">
        <v>28</v>
      </c>
      <c r="C714" t="s">
        <v>29</v>
      </c>
      <c r="D714" t="s">
        <v>461</v>
      </c>
      <c r="E714" t="s">
        <v>118</v>
      </c>
      <c r="F714" t="s">
        <v>334</v>
      </c>
      <c r="G714" t="s">
        <v>477</v>
      </c>
      <c r="H714" t="s">
        <v>356</v>
      </c>
      <c r="I714" t="s">
        <v>358</v>
      </c>
      <c r="J714" t="s">
        <v>73</v>
      </c>
      <c r="K714" t="s">
        <v>612</v>
      </c>
      <c r="L714">
        <v>144</v>
      </c>
      <c r="M714">
        <v>150000</v>
      </c>
      <c r="N714">
        <v>21600000</v>
      </c>
      <c r="O714">
        <v>0</v>
      </c>
      <c r="P714">
        <v>21600000</v>
      </c>
      <c r="R714">
        <v>1793739</v>
      </c>
      <c r="S714">
        <v>1793739</v>
      </c>
      <c r="T714">
        <v>1793739</v>
      </c>
      <c r="U714">
        <v>1793739</v>
      </c>
      <c r="V714">
        <v>1793739</v>
      </c>
      <c r="W714">
        <v>1793739</v>
      </c>
      <c r="X714">
        <v>1793739</v>
      </c>
      <c r="Y714">
        <v>1793739</v>
      </c>
      <c r="Z714">
        <v>1793739</v>
      </c>
      <c r="AA714">
        <v>1793739</v>
      </c>
      <c r="AB714">
        <v>1793739</v>
      </c>
      <c r="AC714">
        <v>1868871</v>
      </c>
      <c r="AD714" t="s">
        <v>4831</v>
      </c>
      <c r="AE714" t="s">
        <v>4872</v>
      </c>
      <c r="AF714" t="s">
        <v>4876</v>
      </c>
      <c r="AG714" t="s">
        <v>4877</v>
      </c>
      <c r="AH714" t="s">
        <v>6927</v>
      </c>
      <c r="AI714" t="s">
        <v>6064</v>
      </c>
      <c r="AJ714" t="s">
        <v>6244</v>
      </c>
      <c r="AK714" t="s">
        <v>136</v>
      </c>
      <c r="AN714" t="s">
        <v>1311</v>
      </c>
      <c r="AO714" t="s">
        <v>1312</v>
      </c>
      <c r="AP714" t="s">
        <v>1336</v>
      </c>
      <c r="AQ714" t="s">
        <v>1314</v>
      </c>
      <c r="AR714" cm="1">
        <f t="array" ref="AR714">_xlfn._xlws.FILTER(RPD_Revisi[Jmlh],RPD_Revisi[MAK]=Form_Cetak_POK[[#This Row],[MAK]],0)-Form_Cetak_POK[[#This Row],[Jmlh]]</f>
        <v>0</v>
      </c>
    </row>
    <row r="715" spans="1:44" hidden="1" x14ac:dyDescent="0.3">
      <c r="A715" t="s">
        <v>26</v>
      </c>
      <c r="B715" t="s">
        <v>28</v>
      </c>
      <c r="C715" t="s">
        <v>29</v>
      </c>
      <c r="D715" t="s">
        <v>461</v>
      </c>
      <c r="E715" t="s">
        <v>118</v>
      </c>
      <c r="F715" t="s">
        <v>334</v>
      </c>
      <c r="G715" t="s">
        <v>477</v>
      </c>
      <c r="H715" t="s">
        <v>356</v>
      </c>
      <c r="I715" t="s">
        <v>359</v>
      </c>
      <c r="J715" t="s">
        <v>43</v>
      </c>
      <c r="K715" t="s">
        <v>1134</v>
      </c>
      <c r="L715">
        <v>3</v>
      </c>
      <c r="M715">
        <v>1500000</v>
      </c>
      <c r="N715">
        <v>4500000</v>
      </c>
      <c r="O715">
        <v>0</v>
      </c>
      <c r="P715">
        <v>4500000</v>
      </c>
      <c r="R715">
        <v>373696</v>
      </c>
      <c r="S715">
        <v>373696</v>
      </c>
      <c r="T715">
        <v>373696</v>
      </c>
      <c r="U715">
        <v>373696</v>
      </c>
      <c r="V715">
        <v>373696</v>
      </c>
      <c r="W715">
        <v>373696</v>
      </c>
      <c r="X715">
        <v>373696</v>
      </c>
      <c r="Y715">
        <v>373696</v>
      </c>
      <c r="Z715">
        <v>373696</v>
      </c>
      <c r="AA715">
        <v>373696</v>
      </c>
      <c r="AB715">
        <v>373696</v>
      </c>
      <c r="AC715">
        <v>389344</v>
      </c>
      <c r="AD715" t="s">
        <v>4879</v>
      </c>
      <c r="AE715" t="s">
        <v>4880</v>
      </c>
      <c r="AF715" t="s">
        <v>4884</v>
      </c>
      <c r="AG715" t="s">
        <v>4885</v>
      </c>
      <c r="AH715" t="s">
        <v>6928</v>
      </c>
      <c r="AI715" t="s">
        <v>6064</v>
      </c>
      <c r="AJ715" t="s">
        <v>6249</v>
      </c>
      <c r="AK715" t="s">
        <v>136</v>
      </c>
      <c r="AN715" t="s">
        <v>1311</v>
      </c>
      <c r="AO715" t="s">
        <v>1312</v>
      </c>
      <c r="AP715" t="s">
        <v>1313</v>
      </c>
      <c r="AQ715" t="s">
        <v>1314</v>
      </c>
      <c r="AR715" cm="1">
        <f t="array" ref="AR715">_xlfn._xlws.FILTER(RPD_Revisi[Jmlh],RPD_Revisi[MAK]=Form_Cetak_POK[[#This Row],[MAK]],0)-Form_Cetak_POK[[#This Row],[Jmlh]]</f>
        <v>0</v>
      </c>
    </row>
    <row r="716" spans="1:44" hidden="1" x14ac:dyDescent="0.3">
      <c r="A716" t="s">
        <v>26</v>
      </c>
      <c r="B716" t="s">
        <v>28</v>
      </c>
      <c r="C716" t="s">
        <v>29</v>
      </c>
      <c r="D716" t="s">
        <v>461</v>
      </c>
      <c r="E716" t="s">
        <v>118</v>
      </c>
      <c r="F716" t="s">
        <v>334</v>
      </c>
      <c r="G716" t="s">
        <v>477</v>
      </c>
      <c r="H716" t="s">
        <v>356</v>
      </c>
      <c r="I716" t="s">
        <v>359</v>
      </c>
      <c r="J716" t="s">
        <v>43</v>
      </c>
      <c r="K716" t="s">
        <v>1135</v>
      </c>
      <c r="L716">
        <v>15</v>
      </c>
      <c r="M716">
        <v>100000</v>
      </c>
      <c r="N716">
        <v>1500000</v>
      </c>
      <c r="O716">
        <v>0</v>
      </c>
      <c r="P716">
        <v>1500000</v>
      </c>
      <c r="R716">
        <v>124565</v>
      </c>
      <c r="S716">
        <v>124565</v>
      </c>
      <c r="T716">
        <v>124565</v>
      </c>
      <c r="U716">
        <v>124565</v>
      </c>
      <c r="V716">
        <v>124565</v>
      </c>
      <c r="W716">
        <v>124565</v>
      </c>
      <c r="X716">
        <v>124565</v>
      </c>
      <c r="Y716">
        <v>124565</v>
      </c>
      <c r="Z716">
        <v>124565</v>
      </c>
      <c r="AA716">
        <v>124565</v>
      </c>
      <c r="AB716">
        <v>124565</v>
      </c>
      <c r="AC716">
        <v>129785</v>
      </c>
      <c r="AD716" t="s">
        <v>4879</v>
      </c>
      <c r="AE716" t="s">
        <v>4880</v>
      </c>
      <c r="AF716" t="s">
        <v>4887</v>
      </c>
      <c r="AG716" t="s">
        <v>4888</v>
      </c>
      <c r="AH716" t="s">
        <v>6929</v>
      </c>
      <c r="AI716" t="s">
        <v>6075</v>
      </c>
      <c r="AJ716" t="s">
        <v>6249</v>
      </c>
      <c r="AK716" t="s">
        <v>136</v>
      </c>
      <c r="AN716" t="s">
        <v>1311</v>
      </c>
      <c r="AO716" t="s">
        <v>1312</v>
      </c>
      <c r="AP716" t="s">
        <v>1313</v>
      </c>
      <c r="AQ716" t="s">
        <v>1314</v>
      </c>
      <c r="AR716" cm="1">
        <f t="array" ref="AR716">_xlfn._xlws.FILTER(RPD_Revisi[Jmlh],RPD_Revisi[MAK]=Form_Cetak_POK[[#This Row],[MAK]],0)-Form_Cetak_POK[[#This Row],[Jmlh]]</f>
        <v>0</v>
      </c>
    </row>
    <row r="717" spans="1:44" hidden="1" x14ac:dyDescent="0.3">
      <c r="A717" t="s">
        <v>26</v>
      </c>
      <c r="B717" t="s">
        <v>28</v>
      </c>
      <c r="C717" t="s">
        <v>29</v>
      </c>
      <c r="D717" t="s">
        <v>461</v>
      </c>
      <c r="E717" t="s">
        <v>118</v>
      </c>
      <c r="F717" t="s">
        <v>334</v>
      </c>
      <c r="G717" t="s">
        <v>477</v>
      </c>
      <c r="H717" t="s">
        <v>356</v>
      </c>
      <c r="I717" t="s">
        <v>359</v>
      </c>
      <c r="J717" t="s">
        <v>43</v>
      </c>
      <c r="K717" t="s">
        <v>1136</v>
      </c>
      <c r="L717">
        <v>150</v>
      </c>
      <c r="M717">
        <v>350000</v>
      </c>
      <c r="N717">
        <v>52500000</v>
      </c>
      <c r="O717">
        <v>0</v>
      </c>
      <c r="P717">
        <v>52500000</v>
      </c>
      <c r="R717">
        <v>4359783</v>
      </c>
      <c r="S717">
        <v>4359783</v>
      </c>
      <c r="T717">
        <v>4359783</v>
      </c>
      <c r="U717">
        <v>4359783</v>
      </c>
      <c r="V717">
        <v>4359783</v>
      </c>
      <c r="W717">
        <v>4359783</v>
      </c>
      <c r="X717">
        <v>4359783</v>
      </c>
      <c r="Y717">
        <v>4359783</v>
      </c>
      <c r="Z717">
        <v>4359783</v>
      </c>
      <c r="AA717">
        <v>4359783</v>
      </c>
      <c r="AB717">
        <v>4359783</v>
      </c>
      <c r="AC717">
        <v>4542387</v>
      </c>
      <c r="AD717" t="s">
        <v>4879</v>
      </c>
      <c r="AE717" t="s">
        <v>4880</v>
      </c>
      <c r="AF717" t="s">
        <v>4890</v>
      </c>
      <c r="AG717" t="s">
        <v>4891</v>
      </c>
      <c r="AH717" t="s">
        <v>6930</v>
      </c>
      <c r="AI717" t="s">
        <v>6085</v>
      </c>
      <c r="AJ717" t="s">
        <v>6249</v>
      </c>
      <c r="AK717" t="s">
        <v>136</v>
      </c>
      <c r="AN717" t="s">
        <v>1311</v>
      </c>
      <c r="AO717" t="s">
        <v>1312</v>
      </c>
      <c r="AP717" t="s">
        <v>1313</v>
      </c>
      <c r="AQ717" t="s">
        <v>1314</v>
      </c>
      <c r="AR717" cm="1">
        <f t="array" ref="AR717">_xlfn._xlws.FILTER(RPD_Revisi[Jmlh],RPD_Revisi[MAK]=Form_Cetak_POK[[#This Row],[MAK]],0)-Form_Cetak_POK[[#This Row],[Jmlh]]</f>
        <v>0</v>
      </c>
    </row>
    <row r="718" spans="1:44" hidden="1" x14ac:dyDescent="0.3">
      <c r="A718" t="s">
        <v>26</v>
      </c>
      <c r="B718" t="s">
        <v>28</v>
      </c>
      <c r="C718" t="s">
        <v>29</v>
      </c>
      <c r="D718" t="s">
        <v>461</v>
      </c>
      <c r="E718" t="s">
        <v>118</v>
      </c>
      <c r="F718" t="s">
        <v>334</v>
      </c>
      <c r="G718" t="s">
        <v>477</v>
      </c>
      <c r="H718" t="s">
        <v>356</v>
      </c>
      <c r="I718" t="s">
        <v>359</v>
      </c>
      <c r="J718" t="s">
        <v>43</v>
      </c>
      <c r="K718" t="s">
        <v>1137</v>
      </c>
      <c r="L718">
        <v>15</v>
      </c>
      <c r="M718">
        <v>250000</v>
      </c>
      <c r="N718">
        <v>3750000</v>
      </c>
      <c r="O718">
        <v>0</v>
      </c>
      <c r="P718">
        <v>3750000</v>
      </c>
      <c r="R718">
        <v>311413</v>
      </c>
      <c r="S718">
        <v>311413</v>
      </c>
      <c r="T718">
        <v>311413</v>
      </c>
      <c r="U718">
        <v>311413</v>
      </c>
      <c r="V718">
        <v>311413</v>
      </c>
      <c r="W718">
        <v>311413</v>
      </c>
      <c r="X718">
        <v>311413</v>
      </c>
      <c r="Y718">
        <v>311413</v>
      </c>
      <c r="Z718">
        <v>311413</v>
      </c>
      <c r="AA718">
        <v>311413</v>
      </c>
      <c r="AB718">
        <v>311413</v>
      </c>
      <c r="AC718">
        <v>324457</v>
      </c>
      <c r="AD718" t="s">
        <v>4879</v>
      </c>
      <c r="AE718" t="s">
        <v>4880</v>
      </c>
      <c r="AF718" t="s">
        <v>4893</v>
      </c>
      <c r="AG718" t="s">
        <v>4894</v>
      </c>
      <c r="AH718" t="s">
        <v>6931</v>
      </c>
      <c r="AI718" t="s">
        <v>6168</v>
      </c>
      <c r="AJ718" t="s">
        <v>6249</v>
      </c>
      <c r="AK718" t="s">
        <v>136</v>
      </c>
      <c r="AN718" t="s">
        <v>1311</v>
      </c>
      <c r="AO718" t="s">
        <v>1312</v>
      </c>
      <c r="AP718" t="s">
        <v>1313</v>
      </c>
      <c r="AQ718" t="s">
        <v>1314</v>
      </c>
      <c r="AR718" cm="1">
        <f t="array" ref="AR718">_xlfn._xlws.FILTER(RPD_Revisi[Jmlh],RPD_Revisi[MAK]=Form_Cetak_POK[[#This Row],[MAK]],0)-Form_Cetak_POK[[#This Row],[Jmlh]]</f>
        <v>0</v>
      </c>
    </row>
    <row r="719" spans="1:44" hidden="1" x14ac:dyDescent="0.3">
      <c r="A719" t="s">
        <v>26</v>
      </c>
      <c r="B719" t="s">
        <v>28</v>
      </c>
      <c r="C719" t="s">
        <v>29</v>
      </c>
      <c r="D719" t="s">
        <v>461</v>
      </c>
      <c r="E719" t="s">
        <v>118</v>
      </c>
      <c r="F719" t="s">
        <v>334</v>
      </c>
      <c r="G719" t="s">
        <v>477</v>
      </c>
      <c r="H719" t="s">
        <v>356</v>
      </c>
      <c r="I719" t="s">
        <v>359</v>
      </c>
      <c r="J719" t="s">
        <v>46</v>
      </c>
      <c r="K719" t="s">
        <v>675</v>
      </c>
      <c r="L719">
        <v>18</v>
      </c>
      <c r="M719">
        <v>900000</v>
      </c>
      <c r="N719">
        <v>16200000</v>
      </c>
      <c r="O719">
        <v>0</v>
      </c>
      <c r="P719">
        <v>16200000</v>
      </c>
      <c r="R719">
        <v>1345304</v>
      </c>
      <c r="S719">
        <v>1345304</v>
      </c>
      <c r="T719">
        <v>1345304</v>
      </c>
      <c r="U719">
        <v>1345304</v>
      </c>
      <c r="V719">
        <v>1345304</v>
      </c>
      <c r="W719">
        <v>1345304</v>
      </c>
      <c r="X719">
        <v>1345304</v>
      </c>
      <c r="Y719">
        <v>1345304</v>
      </c>
      <c r="Z719">
        <v>1345304</v>
      </c>
      <c r="AA719">
        <v>1345304</v>
      </c>
      <c r="AB719">
        <v>1345304</v>
      </c>
      <c r="AC719">
        <v>1401656</v>
      </c>
      <c r="AD719" t="s">
        <v>4879</v>
      </c>
      <c r="AE719" t="s">
        <v>4903</v>
      </c>
      <c r="AF719" t="s">
        <v>4907</v>
      </c>
      <c r="AG719" t="s">
        <v>4908</v>
      </c>
      <c r="AH719" t="s">
        <v>6932</v>
      </c>
      <c r="AI719" t="s">
        <v>6064</v>
      </c>
      <c r="AJ719" t="s">
        <v>6249</v>
      </c>
      <c r="AK719" t="s">
        <v>136</v>
      </c>
      <c r="AN719" t="s">
        <v>1311</v>
      </c>
      <c r="AO719" t="s">
        <v>1312</v>
      </c>
      <c r="AP719" t="s">
        <v>1331</v>
      </c>
      <c r="AQ719" t="s">
        <v>1314</v>
      </c>
      <c r="AR719" cm="1">
        <f t="array" ref="AR719">_xlfn._xlws.FILTER(RPD_Revisi[Jmlh],RPD_Revisi[MAK]=Form_Cetak_POK[[#This Row],[MAK]],0)-Form_Cetak_POK[[#This Row],[Jmlh]]</f>
        <v>0</v>
      </c>
    </row>
    <row r="720" spans="1:44" hidden="1" x14ac:dyDescent="0.3">
      <c r="A720" t="s">
        <v>26</v>
      </c>
      <c r="B720" t="s">
        <v>28</v>
      </c>
      <c r="C720" t="s">
        <v>29</v>
      </c>
      <c r="D720" t="s">
        <v>461</v>
      </c>
      <c r="E720" t="s">
        <v>118</v>
      </c>
      <c r="F720" t="s">
        <v>334</v>
      </c>
      <c r="G720" t="s">
        <v>477</v>
      </c>
      <c r="H720" t="s">
        <v>356</v>
      </c>
      <c r="I720" t="s">
        <v>360</v>
      </c>
      <c r="J720" t="s">
        <v>43</v>
      </c>
      <c r="K720" t="s">
        <v>1136</v>
      </c>
      <c r="L720">
        <v>140</v>
      </c>
      <c r="M720">
        <v>350000</v>
      </c>
      <c r="N720">
        <v>49000000</v>
      </c>
      <c r="O720">
        <v>0</v>
      </c>
      <c r="P720">
        <v>49000000</v>
      </c>
      <c r="R720">
        <v>4069130</v>
      </c>
      <c r="S720">
        <v>4069130</v>
      </c>
      <c r="T720">
        <v>4069130</v>
      </c>
      <c r="U720">
        <v>4069130</v>
      </c>
      <c r="V720">
        <v>4069130</v>
      </c>
      <c r="W720">
        <v>4069130</v>
      </c>
      <c r="X720">
        <v>4069130</v>
      </c>
      <c r="Y720">
        <v>4069130</v>
      </c>
      <c r="Z720">
        <v>4069130</v>
      </c>
      <c r="AA720">
        <v>4069130</v>
      </c>
      <c r="AB720">
        <v>4069130</v>
      </c>
      <c r="AC720">
        <v>4239570</v>
      </c>
      <c r="AD720" t="s">
        <v>4914</v>
      </c>
      <c r="AE720" t="s">
        <v>4915</v>
      </c>
      <c r="AF720" t="s">
        <v>4925</v>
      </c>
      <c r="AG720" t="s">
        <v>4926</v>
      </c>
      <c r="AH720" t="s">
        <v>6933</v>
      </c>
      <c r="AI720" t="s">
        <v>6085</v>
      </c>
      <c r="AJ720" t="s">
        <v>6253</v>
      </c>
      <c r="AK720" t="s">
        <v>136</v>
      </c>
      <c r="AN720" t="s">
        <v>1311</v>
      </c>
      <c r="AO720" t="s">
        <v>1312</v>
      </c>
      <c r="AP720" t="s">
        <v>1313</v>
      </c>
      <c r="AQ720" t="s">
        <v>1314</v>
      </c>
      <c r="AR720" cm="1">
        <f t="array" ref="AR720">_xlfn._xlws.FILTER(RPD_Revisi[Jmlh],RPD_Revisi[MAK]=Form_Cetak_POK[[#This Row],[MAK]],0)-Form_Cetak_POK[[#This Row],[Jmlh]]</f>
        <v>0</v>
      </c>
    </row>
    <row r="721" spans="1:44" hidden="1" x14ac:dyDescent="0.3">
      <c r="A721" t="s">
        <v>26</v>
      </c>
      <c r="B721" t="s">
        <v>28</v>
      </c>
      <c r="C721" t="s">
        <v>29</v>
      </c>
      <c r="D721" t="s">
        <v>461</v>
      </c>
      <c r="E721" t="s">
        <v>118</v>
      </c>
      <c r="F721" t="s">
        <v>334</v>
      </c>
      <c r="G721" t="s">
        <v>477</v>
      </c>
      <c r="H721" t="s">
        <v>356</v>
      </c>
      <c r="I721" t="s">
        <v>360</v>
      </c>
      <c r="J721" t="s">
        <v>43</v>
      </c>
      <c r="K721" t="s">
        <v>1137</v>
      </c>
      <c r="L721">
        <v>10</v>
      </c>
      <c r="M721">
        <v>250000</v>
      </c>
      <c r="N721">
        <v>2500000</v>
      </c>
      <c r="O721">
        <v>0</v>
      </c>
      <c r="P721">
        <v>2500000</v>
      </c>
      <c r="R721">
        <v>207609</v>
      </c>
      <c r="S721">
        <v>207609</v>
      </c>
      <c r="T721">
        <v>207609</v>
      </c>
      <c r="U721">
        <v>207609</v>
      </c>
      <c r="V721">
        <v>207609</v>
      </c>
      <c r="W721">
        <v>207609</v>
      </c>
      <c r="X721">
        <v>207609</v>
      </c>
      <c r="Y721">
        <v>207609</v>
      </c>
      <c r="Z721">
        <v>207609</v>
      </c>
      <c r="AA721">
        <v>207609</v>
      </c>
      <c r="AB721">
        <v>207609</v>
      </c>
      <c r="AC721">
        <v>216301</v>
      </c>
      <c r="AD721" t="s">
        <v>4914</v>
      </c>
      <c r="AE721" t="s">
        <v>4915</v>
      </c>
      <c r="AF721" t="s">
        <v>4928</v>
      </c>
      <c r="AG721" t="s">
        <v>4929</v>
      </c>
      <c r="AH721" t="s">
        <v>6934</v>
      </c>
      <c r="AI721" t="s">
        <v>6168</v>
      </c>
      <c r="AJ721" t="s">
        <v>6253</v>
      </c>
      <c r="AK721" t="s">
        <v>136</v>
      </c>
      <c r="AN721" t="s">
        <v>1311</v>
      </c>
      <c r="AO721" t="s">
        <v>1312</v>
      </c>
      <c r="AP721" t="s">
        <v>1313</v>
      </c>
      <c r="AQ721" t="s">
        <v>1314</v>
      </c>
      <c r="AR721" cm="1">
        <f t="array" ref="AR721">_xlfn._xlws.FILTER(RPD_Revisi[Jmlh],RPD_Revisi[MAK]=Form_Cetak_POK[[#This Row],[MAK]],0)-Form_Cetak_POK[[#This Row],[Jmlh]]</f>
        <v>0</v>
      </c>
    </row>
    <row r="722" spans="1:44" hidden="1" x14ac:dyDescent="0.3">
      <c r="A722" t="s">
        <v>26</v>
      </c>
      <c r="B722" t="s">
        <v>28</v>
      </c>
      <c r="C722" t="s">
        <v>29</v>
      </c>
      <c r="D722" t="s">
        <v>461</v>
      </c>
      <c r="E722" t="s">
        <v>118</v>
      </c>
      <c r="F722" t="s">
        <v>334</v>
      </c>
      <c r="G722" t="s">
        <v>477</v>
      </c>
      <c r="H722" t="s">
        <v>356</v>
      </c>
      <c r="I722" t="s">
        <v>360</v>
      </c>
      <c r="J722" t="s">
        <v>43</v>
      </c>
      <c r="K722" t="s">
        <v>1138</v>
      </c>
      <c r="L722">
        <v>20</v>
      </c>
      <c r="M722">
        <v>100000</v>
      </c>
      <c r="N722">
        <v>2000000</v>
      </c>
      <c r="O722">
        <v>0</v>
      </c>
      <c r="P722">
        <v>2000000</v>
      </c>
      <c r="R722">
        <v>166087</v>
      </c>
      <c r="S722">
        <v>166087</v>
      </c>
      <c r="T722">
        <v>166087</v>
      </c>
      <c r="U722">
        <v>166087</v>
      </c>
      <c r="V722">
        <v>166087</v>
      </c>
      <c r="W722">
        <v>166087</v>
      </c>
      <c r="X722">
        <v>166087</v>
      </c>
      <c r="Y722">
        <v>166087</v>
      </c>
      <c r="Z722">
        <v>166087</v>
      </c>
      <c r="AA722">
        <v>166087</v>
      </c>
      <c r="AB722">
        <v>166087</v>
      </c>
      <c r="AC722">
        <v>173043</v>
      </c>
      <c r="AD722" t="s">
        <v>4914</v>
      </c>
      <c r="AE722" t="s">
        <v>4915</v>
      </c>
      <c r="AF722" t="s">
        <v>4931</v>
      </c>
      <c r="AG722" t="s">
        <v>4932</v>
      </c>
      <c r="AH722" t="s">
        <v>6935</v>
      </c>
      <c r="AI722" t="s">
        <v>6565</v>
      </c>
      <c r="AJ722" t="s">
        <v>6253</v>
      </c>
      <c r="AK722" t="s">
        <v>136</v>
      </c>
      <c r="AN722" t="s">
        <v>1311</v>
      </c>
      <c r="AO722" t="s">
        <v>1312</v>
      </c>
      <c r="AP722" t="s">
        <v>1313</v>
      </c>
      <c r="AQ722" t="s">
        <v>1314</v>
      </c>
      <c r="AR722" cm="1">
        <f t="array" ref="AR722">_xlfn._xlws.FILTER(RPD_Revisi[Jmlh],RPD_Revisi[MAK]=Form_Cetak_POK[[#This Row],[MAK]],0)-Form_Cetak_POK[[#This Row],[Jmlh]]</f>
        <v>0</v>
      </c>
    </row>
    <row r="723" spans="1:44" hidden="1" x14ac:dyDescent="0.3">
      <c r="A723" t="s">
        <v>26</v>
      </c>
      <c r="B723" t="s">
        <v>28</v>
      </c>
      <c r="C723" t="s">
        <v>29</v>
      </c>
      <c r="D723" t="s">
        <v>461</v>
      </c>
      <c r="E723" t="s">
        <v>118</v>
      </c>
      <c r="F723" t="s">
        <v>334</v>
      </c>
      <c r="G723" t="s">
        <v>477</v>
      </c>
      <c r="H723" t="s">
        <v>356</v>
      </c>
      <c r="I723" t="s">
        <v>360</v>
      </c>
      <c r="J723" t="s">
        <v>46</v>
      </c>
      <c r="K723" t="s">
        <v>675</v>
      </c>
      <c r="L723">
        <v>12</v>
      </c>
      <c r="M723">
        <v>900000</v>
      </c>
      <c r="N723">
        <v>10800000</v>
      </c>
      <c r="O723">
        <v>0</v>
      </c>
      <c r="P723">
        <v>10800000</v>
      </c>
      <c r="R723">
        <v>896870</v>
      </c>
      <c r="S723">
        <v>896870</v>
      </c>
      <c r="T723">
        <v>896870</v>
      </c>
      <c r="U723">
        <v>896870</v>
      </c>
      <c r="V723">
        <v>896870</v>
      </c>
      <c r="W723">
        <v>896870</v>
      </c>
      <c r="X723">
        <v>896870</v>
      </c>
      <c r="Y723">
        <v>896870</v>
      </c>
      <c r="Z723">
        <v>896870</v>
      </c>
      <c r="AA723">
        <v>896870</v>
      </c>
      <c r="AB723">
        <v>896870</v>
      </c>
      <c r="AC723">
        <v>934430</v>
      </c>
      <c r="AD723" t="s">
        <v>4914</v>
      </c>
      <c r="AE723" t="s">
        <v>4941</v>
      </c>
      <c r="AF723" t="s">
        <v>4945</v>
      </c>
      <c r="AG723" t="s">
        <v>4946</v>
      </c>
      <c r="AH723" t="s">
        <v>6936</v>
      </c>
      <c r="AI723" t="s">
        <v>6064</v>
      </c>
      <c r="AJ723" t="s">
        <v>6253</v>
      </c>
      <c r="AK723" t="s">
        <v>136</v>
      </c>
      <c r="AN723" t="s">
        <v>1311</v>
      </c>
      <c r="AO723" t="s">
        <v>1312</v>
      </c>
      <c r="AP723" t="s">
        <v>1331</v>
      </c>
      <c r="AQ723" t="s">
        <v>1314</v>
      </c>
      <c r="AR723" cm="1">
        <f t="array" ref="AR723">_xlfn._xlws.FILTER(RPD_Revisi[Jmlh],RPD_Revisi[MAK]=Form_Cetak_POK[[#This Row],[MAK]],0)-Form_Cetak_POK[[#This Row],[Jmlh]]</f>
        <v>0</v>
      </c>
    </row>
    <row r="724" spans="1:44" hidden="1" x14ac:dyDescent="0.3">
      <c r="A724" t="s">
        <v>26</v>
      </c>
      <c r="B724" t="s">
        <v>28</v>
      </c>
      <c r="C724" t="s">
        <v>29</v>
      </c>
      <c r="D724" t="s">
        <v>461</v>
      </c>
      <c r="E724" t="s">
        <v>118</v>
      </c>
      <c r="F724" t="s">
        <v>334</v>
      </c>
      <c r="G724" t="s">
        <v>477</v>
      </c>
      <c r="H724" t="s">
        <v>356</v>
      </c>
      <c r="I724" t="s">
        <v>360</v>
      </c>
      <c r="J724" t="s">
        <v>46</v>
      </c>
      <c r="K724" t="s">
        <v>1148</v>
      </c>
      <c r="L724">
        <v>2</v>
      </c>
      <c r="M724">
        <v>1500000</v>
      </c>
      <c r="N724">
        <v>3000000</v>
      </c>
      <c r="O724">
        <v>0</v>
      </c>
      <c r="P724">
        <v>3000000</v>
      </c>
      <c r="R724">
        <v>249130</v>
      </c>
      <c r="S724">
        <v>249130</v>
      </c>
      <c r="T724">
        <v>249130</v>
      </c>
      <c r="U724">
        <v>249130</v>
      </c>
      <c r="V724">
        <v>249130</v>
      </c>
      <c r="W724">
        <v>249130</v>
      </c>
      <c r="X724">
        <v>249130</v>
      </c>
      <c r="Y724">
        <v>249130</v>
      </c>
      <c r="Z724">
        <v>249130</v>
      </c>
      <c r="AA724">
        <v>249130</v>
      </c>
      <c r="AB724">
        <v>249130</v>
      </c>
      <c r="AC724">
        <v>259570</v>
      </c>
      <c r="AD724" t="s">
        <v>4914</v>
      </c>
      <c r="AE724" t="s">
        <v>4941</v>
      </c>
      <c r="AF724" t="s">
        <v>4948</v>
      </c>
      <c r="AG724" t="s">
        <v>4949</v>
      </c>
      <c r="AH724" t="s">
        <v>6937</v>
      </c>
      <c r="AI724" t="s">
        <v>6075</v>
      </c>
      <c r="AJ724" t="s">
        <v>6253</v>
      </c>
      <c r="AK724" t="s">
        <v>136</v>
      </c>
      <c r="AN724" t="s">
        <v>1311</v>
      </c>
      <c r="AO724" t="s">
        <v>1312</v>
      </c>
      <c r="AP724" t="s">
        <v>1331</v>
      </c>
      <c r="AQ724" t="s">
        <v>1314</v>
      </c>
      <c r="AR724" cm="1">
        <f t="array" ref="AR724">_xlfn._xlws.FILTER(RPD_Revisi[Jmlh],RPD_Revisi[MAK]=Form_Cetak_POK[[#This Row],[MAK]],0)-Form_Cetak_POK[[#This Row],[Jmlh]]</f>
        <v>0</v>
      </c>
    </row>
    <row r="725" spans="1:44" hidden="1" x14ac:dyDescent="0.3">
      <c r="A725" t="s">
        <v>26</v>
      </c>
      <c r="B725" t="s">
        <v>28</v>
      </c>
      <c r="C725" t="s">
        <v>29</v>
      </c>
      <c r="D725" t="s">
        <v>461</v>
      </c>
      <c r="E725" t="s">
        <v>118</v>
      </c>
      <c r="F725" t="s">
        <v>334</v>
      </c>
      <c r="G725" t="s">
        <v>477</v>
      </c>
      <c r="H725" t="s">
        <v>361</v>
      </c>
      <c r="I725" t="s">
        <v>362</v>
      </c>
      <c r="J725" t="s">
        <v>43</v>
      </c>
      <c r="K725" t="s">
        <v>1044</v>
      </c>
      <c r="L725">
        <v>16</v>
      </c>
      <c r="M725">
        <v>400000</v>
      </c>
      <c r="N725">
        <v>6400000</v>
      </c>
      <c r="O725">
        <v>0</v>
      </c>
      <c r="P725">
        <v>6400000</v>
      </c>
      <c r="R725">
        <v>533333</v>
      </c>
      <c r="S725">
        <v>533333</v>
      </c>
      <c r="T725">
        <v>533333</v>
      </c>
      <c r="U725">
        <v>533333</v>
      </c>
      <c r="V725">
        <v>533333</v>
      </c>
      <c r="W725">
        <v>533333</v>
      </c>
      <c r="X725">
        <v>533333</v>
      </c>
      <c r="Y725">
        <v>533333</v>
      </c>
      <c r="Z725">
        <v>533333</v>
      </c>
      <c r="AA725">
        <v>533333</v>
      </c>
      <c r="AB725">
        <v>533333</v>
      </c>
      <c r="AC725">
        <v>533337</v>
      </c>
      <c r="AD725" t="s">
        <v>4955</v>
      </c>
      <c r="AE725" t="s">
        <v>4956</v>
      </c>
      <c r="AF725" t="s">
        <v>4960</v>
      </c>
      <c r="AG725" t="s">
        <v>4961</v>
      </c>
      <c r="AH725" t="s">
        <v>6938</v>
      </c>
      <c r="AI725" t="s">
        <v>6064</v>
      </c>
      <c r="AJ725" t="s">
        <v>6259</v>
      </c>
      <c r="AK725" t="s">
        <v>136</v>
      </c>
      <c r="AN725" t="s">
        <v>1311</v>
      </c>
      <c r="AO725" t="s">
        <v>1312</v>
      </c>
      <c r="AP725" t="s">
        <v>1313</v>
      </c>
      <c r="AQ725" t="s">
        <v>1314</v>
      </c>
      <c r="AR725" cm="1">
        <f t="array" ref="AR725">_xlfn._xlws.FILTER(RPD_Revisi[Jmlh],RPD_Revisi[MAK]=Form_Cetak_POK[[#This Row],[MAK]],0)-Form_Cetak_POK[[#This Row],[Jmlh]]</f>
        <v>0</v>
      </c>
    </row>
    <row r="726" spans="1:44" hidden="1" x14ac:dyDescent="0.3">
      <c r="A726" t="s">
        <v>26</v>
      </c>
      <c r="B726" t="s">
        <v>28</v>
      </c>
      <c r="C726" t="s">
        <v>29</v>
      </c>
      <c r="D726" t="s">
        <v>461</v>
      </c>
      <c r="E726" t="s">
        <v>118</v>
      </c>
      <c r="F726" t="s">
        <v>334</v>
      </c>
      <c r="G726" t="s">
        <v>477</v>
      </c>
      <c r="H726" t="s">
        <v>361</v>
      </c>
      <c r="I726" t="s">
        <v>363</v>
      </c>
      <c r="J726" t="s">
        <v>43</v>
      </c>
      <c r="K726" t="s">
        <v>1152</v>
      </c>
      <c r="L726">
        <v>36</v>
      </c>
      <c r="M726">
        <v>250000</v>
      </c>
      <c r="N726">
        <v>9000000</v>
      </c>
      <c r="O726">
        <v>0</v>
      </c>
      <c r="P726">
        <v>9000000</v>
      </c>
      <c r="R726">
        <v>750000</v>
      </c>
      <c r="S726">
        <v>750000</v>
      </c>
      <c r="T726">
        <v>750000</v>
      </c>
      <c r="U726">
        <v>750000</v>
      </c>
      <c r="V726">
        <v>750000</v>
      </c>
      <c r="W726">
        <v>750000</v>
      </c>
      <c r="X726">
        <v>750000</v>
      </c>
      <c r="Y726">
        <v>750000</v>
      </c>
      <c r="Z726">
        <v>750000</v>
      </c>
      <c r="AA726">
        <v>750000</v>
      </c>
      <c r="AB726">
        <v>750000</v>
      </c>
      <c r="AC726">
        <v>750000</v>
      </c>
      <c r="AD726" t="s">
        <v>4982</v>
      </c>
      <c r="AE726" t="s">
        <v>4983</v>
      </c>
      <c r="AF726" t="s">
        <v>4987</v>
      </c>
      <c r="AG726" t="s">
        <v>4988</v>
      </c>
      <c r="AH726" t="s">
        <v>6939</v>
      </c>
      <c r="AI726" t="s">
        <v>6064</v>
      </c>
      <c r="AJ726" t="s">
        <v>6262</v>
      </c>
      <c r="AK726" t="s">
        <v>136</v>
      </c>
      <c r="AN726" t="s">
        <v>1311</v>
      </c>
      <c r="AO726" t="s">
        <v>1312</v>
      </c>
      <c r="AP726" t="s">
        <v>1313</v>
      </c>
      <c r="AQ726" t="s">
        <v>1314</v>
      </c>
      <c r="AR726" cm="1">
        <f t="array" ref="AR726">_xlfn._xlws.FILTER(RPD_Revisi[Jmlh],RPD_Revisi[MAK]=Form_Cetak_POK[[#This Row],[MAK]],0)-Form_Cetak_POK[[#This Row],[Jmlh]]</f>
        <v>0</v>
      </c>
    </row>
    <row r="727" spans="1:44" hidden="1" x14ac:dyDescent="0.3">
      <c r="A727" t="s">
        <v>26</v>
      </c>
      <c r="B727" t="s">
        <v>28</v>
      </c>
      <c r="C727" t="s">
        <v>29</v>
      </c>
      <c r="D727" t="s">
        <v>461</v>
      </c>
      <c r="E727" t="s">
        <v>118</v>
      </c>
      <c r="F727" t="s">
        <v>334</v>
      </c>
      <c r="G727" t="s">
        <v>477</v>
      </c>
      <c r="H727" t="s">
        <v>361</v>
      </c>
      <c r="I727" t="s">
        <v>363</v>
      </c>
      <c r="J727" t="s">
        <v>73</v>
      </c>
      <c r="K727" t="s">
        <v>612</v>
      </c>
      <c r="L727">
        <v>40</v>
      </c>
      <c r="M727">
        <v>150000</v>
      </c>
      <c r="N727">
        <v>6000000</v>
      </c>
      <c r="O727">
        <v>0</v>
      </c>
      <c r="P727">
        <v>6000000</v>
      </c>
      <c r="R727">
        <v>500000</v>
      </c>
      <c r="S727">
        <v>500000</v>
      </c>
      <c r="T727">
        <v>500000</v>
      </c>
      <c r="U727">
        <v>500000</v>
      </c>
      <c r="V727">
        <v>500000</v>
      </c>
      <c r="W727">
        <v>500000</v>
      </c>
      <c r="X727">
        <v>500000</v>
      </c>
      <c r="Y727">
        <v>500000</v>
      </c>
      <c r="Z727">
        <v>500000</v>
      </c>
      <c r="AA727">
        <v>500000</v>
      </c>
      <c r="AB727">
        <v>500000</v>
      </c>
      <c r="AC727">
        <v>500000</v>
      </c>
      <c r="AD727" t="s">
        <v>4982</v>
      </c>
      <c r="AE727" t="s">
        <v>5005</v>
      </c>
      <c r="AF727" t="s">
        <v>5009</v>
      </c>
      <c r="AG727" t="s">
        <v>5010</v>
      </c>
      <c r="AH727" t="s">
        <v>6940</v>
      </c>
      <c r="AI727" t="s">
        <v>6064</v>
      </c>
      <c r="AJ727" t="s">
        <v>6262</v>
      </c>
      <c r="AK727" t="s">
        <v>136</v>
      </c>
      <c r="AN727" t="s">
        <v>1311</v>
      </c>
      <c r="AO727" t="s">
        <v>1312</v>
      </c>
      <c r="AP727" t="s">
        <v>1336</v>
      </c>
      <c r="AQ727" t="s">
        <v>1314</v>
      </c>
      <c r="AR727" cm="1">
        <f t="array" ref="AR727">_xlfn._xlws.FILTER(RPD_Revisi[Jmlh],RPD_Revisi[MAK]=Form_Cetak_POK[[#This Row],[MAK]],0)-Form_Cetak_POK[[#This Row],[Jmlh]]</f>
        <v>0</v>
      </c>
    </row>
    <row r="728" spans="1:44" hidden="1" x14ac:dyDescent="0.3">
      <c r="A728" t="s">
        <v>26</v>
      </c>
      <c r="B728" t="s">
        <v>28</v>
      </c>
      <c r="C728" t="s">
        <v>29</v>
      </c>
      <c r="D728" t="s">
        <v>461</v>
      </c>
      <c r="E728" t="s">
        <v>118</v>
      </c>
      <c r="F728" t="s">
        <v>334</v>
      </c>
      <c r="G728" t="s">
        <v>477</v>
      </c>
      <c r="H728" t="s">
        <v>361</v>
      </c>
      <c r="I728" t="s">
        <v>364</v>
      </c>
      <c r="J728" t="s">
        <v>43</v>
      </c>
      <c r="K728" t="s">
        <v>1155</v>
      </c>
      <c r="L728">
        <v>60</v>
      </c>
      <c r="M728">
        <v>300000</v>
      </c>
      <c r="N728">
        <v>18000000</v>
      </c>
      <c r="O728">
        <v>0</v>
      </c>
      <c r="P728">
        <v>18000000</v>
      </c>
      <c r="R728">
        <v>1500000</v>
      </c>
      <c r="S728">
        <v>1500000</v>
      </c>
      <c r="T728">
        <v>1500000</v>
      </c>
      <c r="U728">
        <v>1500000</v>
      </c>
      <c r="V728">
        <v>1500000</v>
      </c>
      <c r="W728">
        <v>1500000</v>
      </c>
      <c r="X728">
        <v>1500000</v>
      </c>
      <c r="Y728">
        <v>1500000</v>
      </c>
      <c r="Z728">
        <v>1500000</v>
      </c>
      <c r="AA728">
        <v>1500000</v>
      </c>
      <c r="AB728">
        <v>1500000</v>
      </c>
      <c r="AC728">
        <v>1500000</v>
      </c>
      <c r="AD728" t="s">
        <v>5012</v>
      </c>
      <c r="AE728" t="s">
        <v>5013</v>
      </c>
      <c r="AF728" t="s">
        <v>5017</v>
      </c>
      <c r="AG728" t="s">
        <v>5018</v>
      </c>
      <c r="AH728" t="s">
        <v>6941</v>
      </c>
      <c r="AI728" t="s">
        <v>6064</v>
      </c>
      <c r="AJ728" t="s">
        <v>6265</v>
      </c>
      <c r="AK728" t="s">
        <v>136</v>
      </c>
      <c r="AN728" t="s">
        <v>1311</v>
      </c>
      <c r="AO728" t="s">
        <v>1312</v>
      </c>
      <c r="AP728" t="s">
        <v>1313</v>
      </c>
      <c r="AQ728" t="s">
        <v>1314</v>
      </c>
      <c r="AR728" cm="1">
        <f t="array" ref="AR728">_xlfn._xlws.FILTER(RPD_Revisi[Jmlh],RPD_Revisi[MAK]=Form_Cetak_POK[[#This Row],[MAK]],0)-Form_Cetak_POK[[#This Row],[Jmlh]]</f>
        <v>0</v>
      </c>
    </row>
    <row r="729" spans="1:44" hidden="1" x14ac:dyDescent="0.3">
      <c r="A729" t="s">
        <v>26</v>
      </c>
      <c r="B729" t="s">
        <v>28</v>
      </c>
      <c r="C729" t="s">
        <v>29</v>
      </c>
      <c r="D729" t="s">
        <v>461</v>
      </c>
      <c r="E729" t="s">
        <v>118</v>
      </c>
      <c r="F729" t="s">
        <v>334</v>
      </c>
      <c r="G729" t="s">
        <v>477</v>
      </c>
      <c r="H729" t="s">
        <v>361</v>
      </c>
      <c r="I729" t="s">
        <v>364</v>
      </c>
      <c r="J729" t="s">
        <v>43</v>
      </c>
      <c r="K729" t="s">
        <v>1156</v>
      </c>
      <c r="L729">
        <v>20</v>
      </c>
      <c r="M729">
        <v>380000</v>
      </c>
      <c r="N729">
        <v>7600000</v>
      </c>
      <c r="O729">
        <v>0</v>
      </c>
      <c r="P729">
        <v>7600000</v>
      </c>
      <c r="R729">
        <v>633333</v>
      </c>
      <c r="S729">
        <v>633333</v>
      </c>
      <c r="T729">
        <v>633333</v>
      </c>
      <c r="U729">
        <v>633333</v>
      </c>
      <c r="V729">
        <v>633333</v>
      </c>
      <c r="W729">
        <v>633333</v>
      </c>
      <c r="X729">
        <v>633333</v>
      </c>
      <c r="Y729">
        <v>633333</v>
      </c>
      <c r="Z729">
        <v>633333</v>
      </c>
      <c r="AA729">
        <v>633333</v>
      </c>
      <c r="AB729">
        <v>633333</v>
      </c>
      <c r="AC729">
        <v>633337</v>
      </c>
      <c r="AD729" t="s">
        <v>5012</v>
      </c>
      <c r="AE729" t="s">
        <v>5013</v>
      </c>
      <c r="AF729" t="s">
        <v>5020</v>
      </c>
      <c r="AG729" t="s">
        <v>5021</v>
      </c>
      <c r="AH729" t="s">
        <v>6942</v>
      </c>
      <c r="AI729" t="s">
        <v>6075</v>
      </c>
      <c r="AJ729" t="s">
        <v>6265</v>
      </c>
      <c r="AK729" t="s">
        <v>136</v>
      </c>
      <c r="AN729" t="s">
        <v>1311</v>
      </c>
      <c r="AO729" t="s">
        <v>1312</v>
      </c>
      <c r="AP729" t="s">
        <v>1313</v>
      </c>
      <c r="AQ729" t="s">
        <v>1314</v>
      </c>
      <c r="AR729" cm="1">
        <f t="array" ref="AR729">_xlfn._xlws.FILTER(RPD_Revisi[Jmlh],RPD_Revisi[MAK]=Form_Cetak_POK[[#This Row],[MAK]],0)-Form_Cetak_POK[[#This Row],[Jmlh]]</f>
        <v>0</v>
      </c>
    </row>
    <row r="730" spans="1:44" hidden="1" x14ac:dyDescent="0.3">
      <c r="A730" t="s">
        <v>26</v>
      </c>
      <c r="B730" t="s">
        <v>28</v>
      </c>
      <c r="C730" t="s">
        <v>29</v>
      </c>
      <c r="D730" t="s">
        <v>461</v>
      </c>
      <c r="E730" t="s">
        <v>118</v>
      </c>
      <c r="F730" t="s">
        <v>334</v>
      </c>
      <c r="G730" t="s">
        <v>477</v>
      </c>
      <c r="H730" t="s">
        <v>361</v>
      </c>
      <c r="I730" t="s">
        <v>364</v>
      </c>
      <c r="J730" t="s">
        <v>43</v>
      </c>
      <c r="K730" t="s">
        <v>1157</v>
      </c>
      <c r="L730">
        <v>60</v>
      </c>
      <c r="M730">
        <v>380000</v>
      </c>
      <c r="N730">
        <v>22800000</v>
      </c>
      <c r="O730">
        <v>0</v>
      </c>
      <c r="P730">
        <v>22800000</v>
      </c>
      <c r="R730">
        <v>1900000</v>
      </c>
      <c r="S730">
        <v>1900000</v>
      </c>
      <c r="T730">
        <v>1900000</v>
      </c>
      <c r="U730">
        <v>1900000</v>
      </c>
      <c r="V730">
        <v>1900000</v>
      </c>
      <c r="W730">
        <v>1900000</v>
      </c>
      <c r="X730">
        <v>1900000</v>
      </c>
      <c r="Y730">
        <v>1900000</v>
      </c>
      <c r="Z730">
        <v>1900000</v>
      </c>
      <c r="AA730">
        <v>1900000</v>
      </c>
      <c r="AB730">
        <v>1900000</v>
      </c>
      <c r="AC730">
        <v>1900000</v>
      </c>
      <c r="AD730" t="s">
        <v>5012</v>
      </c>
      <c r="AE730" t="s">
        <v>5013</v>
      </c>
      <c r="AF730" t="s">
        <v>5023</v>
      </c>
      <c r="AG730" t="s">
        <v>5024</v>
      </c>
      <c r="AH730" t="s">
        <v>6943</v>
      </c>
      <c r="AI730" t="s">
        <v>6085</v>
      </c>
      <c r="AJ730" t="s">
        <v>6265</v>
      </c>
      <c r="AK730" t="s">
        <v>136</v>
      </c>
      <c r="AN730" t="s">
        <v>1311</v>
      </c>
      <c r="AO730" t="s">
        <v>1312</v>
      </c>
      <c r="AP730" t="s">
        <v>1313</v>
      </c>
      <c r="AQ730" t="s">
        <v>1314</v>
      </c>
      <c r="AR730" cm="1">
        <f t="array" ref="AR730">_xlfn._xlws.FILTER(RPD_Revisi[Jmlh],RPD_Revisi[MAK]=Form_Cetak_POK[[#This Row],[MAK]],0)-Form_Cetak_POK[[#This Row],[Jmlh]]</f>
        <v>0</v>
      </c>
    </row>
    <row r="731" spans="1:44" hidden="1" x14ac:dyDescent="0.3">
      <c r="A731" t="s">
        <v>26</v>
      </c>
      <c r="B731" t="s">
        <v>28</v>
      </c>
      <c r="C731" t="s">
        <v>29</v>
      </c>
      <c r="D731" t="s">
        <v>461</v>
      </c>
      <c r="E731" t="s">
        <v>118</v>
      </c>
      <c r="F731" t="s">
        <v>334</v>
      </c>
      <c r="G731" t="s">
        <v>477</v>
      </c>
      <c r="H731" t="s">
        <v>361</v>
      </c>
      <c r="I731" t="s">
        <v>364</v>
      </c>
      <c r="J731" t="s">
        <v>43</v>
      </c>
      <c r="K731" t="s">
        <v>1158</v>
      </c>
      <c r="L731">
        <v>100</v>
      </c>
      <c r="M731">
        <v>100000</v>
      </c>
      <c r="N731">
        <v>10000000</v>
      </c>
      <c r="O731">
        <v>0</v>
      </c>
      <c r="P731">
        <v>10000000</v>
      </c>
      <c r="R731">
        <v>833333</v>
      </c>
      <c r="S731">
        <v>833333</v>
      </c>
      <c r="T731">
        <v>833333</v>
      </c>
      <c r="U731">
        <v>833333</v>
      </c>
      <c r="V731">
        <v>833333</v>
      </c>
      <c r="W731">
        <v>833333</v>
      </c>
      <c r="X731">
        <v>833333</v>
      </c>
      <c r="Y731">
        <v>833333</v>
      </c>
      <c r="Z731">
        <v>833333</v>
      </c>
      <c r="AA731">
        <v>833333</v>
      </c>
      <c r="AB731">
        <v>833333</v>
      </c>
      <c r="AC731">
        <v>833337</v>
      </c>
      <c r="AD731" t="s">
        <v>5012</v>
      </c>
      <c r="AE731" t="s">
        <v>5013</v>
      </c>
      <c r="AF731" t="s">
        <v>5026</v>
      </c>
      <c r="AG731" t="s">
        <v>5027</v>
      </c>
      <c r="AH731" t="s">
        <v>6944</v>
      </c>
      <c r="AI731" t="s">
        <v>6168</v>
      </c>
      <c r="AJ731" t="s">
        <v>6265</v>
      </c>
      <c r="AK731" t="s">
        <v>136</v>
      </c>
      <c r="AN731" t="s">
        <v>1311</v>
      </c>
      <c r="AO731" t="s">
        <v>1312</v>
      </c>
      <c r="AP731" t="s">
        <v>1313</v>
      </c>
      <c r="AQ731" t="s">
        <v>1314</v>
      </c>
      <c r="AR731" cm="1">
        <f t="array" ref="AR731">_xlfn._xlws.FILTER(RPD_Revisi[Jmlh],RPD_Revisi[MAK]=Form_Cetak_POK[[#This Row],[MAK]],0)-Form_Cetak_POK[[#This Row],[Jmlh]]</f>
        <v>0</v>
      </c>
    </row>
    <row r="732" spans="1:44" hidden="1" x14ac:dyDescent="0.3">
      <c r="A732" t="s">
        <v>26</v>
      </c>
      <c r="B732" t="s">
        <v>28</v>
      </c>
      <c r="C732" t="s">
        <v>29</v>
      </c>
      <c r="D732" t="s">
        <v>461</v>
      </c>
      <c r="E732" t="s">
        <v>118</v>
      </c>
      <c r="F732" t="s">
        <v>334</v>
      </c>
      <c r="G732" t="s">
        <v>477</v>
      </c>
      <c r="H732" t="s">
        <v>361</v>
      </c>
      <c r="I732" t="s">
        <v>364</v>
      </c>
      <c r="J732" t="s">
        <v>58</v>
      </c>
      <c r="K732" t="s">
        <v>1160</v>
      </c>
      <c r="L732">
        <v>3</v>
      </c>
      <c r="M732">
        <v>3500000</v>
      </c>
      <c r="N732">
        <v>10500000</v>
      </c>
      <c r="O732">
        <v>0</v>
      </c>
      <c r="P732">
        <v>10500000</v>
      </c>
      <c r="R732">
        <v>875000</v>
      </c>
      <c r="S732">
        <v>875000</v>
      </c>
      <c r="T732">
        <v>875000</v>
      </c>
      <c r="U732">
        <v>875000</v>
      </c>
      <c r="V732">
        <v>875000</v>
      </c>
      <c r="W732">
        <v>875000</v>
      </c>
      <c r="X732">
        <v>875000</v>
      </c>
      <c r="Y732">
        <v>875000</v>
      </c>
      <c r="Z732">
        <v>875000</v>
      </c>
      <c r="AA732">
        <v>875000</v>
      </c>
      <c r="AB732">
        <v>875000</v>
      </c>
      <c r="AC732">
        <v>875000</v>
      </c>
      <c r="AD732" t="s">
        <v>5012</v>
      </c>
      <c r="AE732" t="s">
        <v>5036</v>
      </c>
      <c r="AF732" t="s">
        <v>5040</v>
      </c>
      <c r="AG732" t="s">
        <v>5041</v>
      </c>
      <c r="AH732" t="s">
        <v>6945</v>
      </c>
      <c r="AI732" t="s">
        <v>6064</v>
      </c>
      <c r="AJ732" t="s">
        <v>6265</v>
      </c>
      <c r="AK732" t="s">
        <v>136</v>
      </c>
      <c r="AN732" t="s">
        <v>1311</v>
      </c>
      <c r="AO732" t="s">
        <v>1312</v>
      </c>
      <c r="AP732" t="s">
        <v>1331</v>
      </c>
      <c r="AQ732" t="s">
        <v>1314</v>
      </c>
      <c r="AR732" cm="1">
        <f t="array" ref="AR732">_xlfn._xlws.FILTER(RPD_Revisi[Jmlh],RPD_Revisi[MAK]=Form_Cetak_POK[[#This Row],[MAK]],0)-Form_Cetak_POK[[#This Row],[Jmlh]]</f>
        <v>0</v>
      </c>
    </row>
    <row r="733" spans="1:44" hidden="1" x14ac:dyDescent="0.3">
      <c r="A733" t="s">
        <v>26</v>
      </c>
      <c r="B733" t="s">
        <v>28</v>
      </c>
      <c r="C733" t="s">
        <v>29</v>
      </c>
      <c r="D733" t="s">
        <v>461</v>
      </c>
      <c r="E733" t="s">
        <v>118</v>
      </c>
      <c r="F733" t="s">
        <v>334</v>
      </c>
      <c r="G733" t="s">
        <v>477</v>
      </c>
      <c r="H733" t="s">
        <v>361</v>
      </c>
      <c r="I733" t="s">
        <v>364</v>
      </c>
      <c r="J733" t="s">
        <v>58</v>
      </c>
      <c r="K733" t="s">
        <v>1161</v>
      </c>
      <c r="L733">
        <v>1</v>
      </c>
      <c r="M733">
        <v>5000000</v>
      </c>
      <c r="N733">
        <v>5000000</v>
      </c>
      <c r="O733">
        <v>0</v>
      </c>
      <c r="P733">
        <v>5000000</v>
      </c>
      <c r="R733">
        <v>416667</v>
      </c>
      <c r="S733">
        <v>416667</v>
      </c>
      <c r="T733">
        <v>416667</v>
      </c>
      <c r="U733">
        <v>416667</v>
      </c>
      <c r="V733">
        <v>416667</v>
      </c>
      <c r="W733">
        <v>416667</v>
      </c>
      <c r="X733">
        <v>416667</v>
      </c>
      <c r="Y733">
        <v>416667</v>
      </c>
      <c r="Z733">
        <v>416667</v>
      </c>
      <c r="AA733">
        <v>416667</v>
      </c>
      <c r="AB733">
        <v>416667</v>
      </c>
      <c r="AC733">
        <v>416663</v>
      </c>
      <c r="AD733" t="s">
        <v>5012</v>
      </c>
      <c r="AE733" t="s">
        <v>5036</v>
      </c>
      <c r="AF733" t="s">
        <v>5043</v>
      </c>
      <c r="AG733" t="s">
        <v>5044</v>
      </c>
      <c r="AH733" t="s">
        <v>6946</v>
      </c>
      <c r="AI733" t="s">
        <v>6075</v>
      </c>
      <c r="AJ733" t="s">
        <v>6265</v>
      </c>
      <c r="AK733" t="s">
        <v>136</v>
      </c>
      <c r="AN733" t="s">
        <v>1311</v>
      </c>
      <c r="AO733" t="s">
        <v>1312</v>
      </c>
      <c r="AP733" t="s">
        <v>1331</v>
      </c>
      <c r="AQ733" t="s">
        <v>1314</v>
      </c>
      <c r="AR733" cm="1">
        <f t="array" ref="AR733">_xlfn._xlws.FILTER(RPD_Revisi[Jmlh],RPD_Revisi[MAK]=Form_Cetak_POK[[#This Row],[MAK]],0)-Form_Cetak_POK[[#This Row],[Jmlh]]</f>
        <v>0</v>
      </c>
    </row>
    <row r="734" spans="1:44" hidden="1" x14ac:dyDescent="0.3">
      <c r="A734" t="s">
        <v>26</v>
      </c>
      <c r="B734" t="s">
        <v>28</v>
      </c>
      <c r="C734" t="s">
        <v>29</v>
      </c>
      <c r="D734" t="s">
        <v>461</v>
      </c>
      <c r="E734" t="s">
        <v>118</v>
      </c>
      <c r="F734" t="s">
        <v>334</v>
      </c>
      <c r="G734" t="s">
        <v>477</v>
      </c>
      <c r="H734" t="s">
        <v>361</v>
      </c>
      <c r="I734" t="s">
        <v>364</v>
      </c>
      <c r="J734" t="s">
        <v>58</v>
      </c>
      <c r="K734" t="s">
        <v>1162</v>
      </c>
      <c r="L734">
        <v>1</v>
      </c>
      <c r="M734">
        <v>5000000</v>
      </c>
      <c r="N734">
        <v>5000000</v>
      </c>
      <c r="O734">
        <v>0</v>
      </c>
      <c r="P734">
        <v>5000000</v>
      </c>
      <c r="R734">
        <v>416667</v>
      </c>
      <c r="S734">
        <v>416667</v>
      </c>
      <c r="T734">
        <v>416667</v>
      </c>
      <c r="U734">
        <v>416667</v>
      </c>
      <c r="V734">
        <v>416667</v>
      </c>
      <c r="W734">
        <v>416667</v>
      </c>
      <c r="X734">
        <v>416667</v>
      </c>
      <c r="Y734">
        <v>416667</v>
      </c>
      <c r="Z734">
        <v>416667</v>
      </c>
      <c r="AA734">
        <v>416667</v>
      </c>
      <c r="AB734">
        <v>416667</v>
      </c>
      <c r="AC734">
        <v>416663</v>
      </c>
      <c r="AD734" t="s">
        <v>5012</v>
      </c>
      <c r="AE734" t="s">
        <v>5036</v>
      </c>
      <c r="AF734" t="s">
        <v>5046</v>
      </c>
      <c r="AG734" t="s">
        <v>5047</v>
      </c>
      <c r="AH734" t="s">
        <v>6947</v>
      </c>
      <c r="AI734" t="s">
        <v>6085</v>
      </c>
      <c r="AJ734" t="s">
        <v>6265</v>
      </c>
      <c r="AK734" t="s">
        <v>136</v>
      </c>
      <c r="AN734" t="s">
        <v>1311</v>
      </c>
      <c r="AO734" t="s">
        <v>1312</v>
      </c>
      <c r="AP734" t="s">
        <v>1331</v>
      </c>
      <c r="AQ734" t="s">
        <v>1314</v>
      </c>
      <c r="AR734" cm="1">
        <f t="array" ref="AR734">_xlfn._xlws.FILTER(RPD_Revisi[Jmlh],RPD_Revisi[MAK]=Form_Cetak_POK[[#This Row],[MAK]],0)-Form_Cetak_POK[[#This Row],[Jmlh]]</f>
        <v>0</v>
      </c>
    </row>
    <row r="735" spans="1:44" hidden="1" x14ac:dyDescent="0.3">
      <c r="A735" t="s">
        <v>26</v>
      </c>
      <c r="B735" t="s">
        <v>28</v>
      </c>
      <c r="C735" t="s">
        <v>29</v>
      </c>
      <c r="D735" t="s">
        <v>461</v>
      </c>
      <c r="E735" t="s">
        <v>118</v>
      </c>
      <c r="F735" t="s">
        <v>334</v>
      </c>
      <c r="G735" t="s">
        <v>477</v>
      </c>
      <c r="H735" t="s">
        <v>361</v>
      </c>
      <c r="I735" t="s">
        <v>364</v>
      </c>
      <c r="J735" t="s">
        <v>75</v>
      </c>
      <c r="K735" t="s">
        <v>612</v>
      </c>
      <c r="L735">
        <v>20</v>
      </c>
      <c r="M735">
        <v>150000</v>
      </c>
      <c r="N735">
        <v>3000000</v>
      </c>
      <c r="O735">
        <v>0</v>
      </c>
      <c r="P735">
        <v>3000000</v>
      </c>
      <c r="R735">
        <v>250000</v>
      </c>
      <c r="S735">
        <v>250000</v>
      </c>
      <c r="T735">
        <v>250000</v>
      </c>
      <c r="U735">
        <v>250000</v>
      </c>
      <c r="V735">
        <v>250000</v>
      </c>
      <c r="W735">
        <v>250000</v>
      </c>
      <c r="X735">
        <v>250000</v>
      </c>
      <c r="Y735">
        <v>250000</v>
      </c>
      <c r="Z735">
        <v>250000</v>
      </c>
      <c r="AA735">
        <v>250000</v>
      </c>
      <c r="AB735">
        <v>250000</v>
      </c>
      <c r="AC735">
        <v>250000</v>
      </c>
      <c r="AD735" t="s">
        <v>5012</v>
      </c>
      <c r="AE735" t="s">
        <v>5053</v>
      </c>
      <c r="AF735" t="s">
        <v>5057</v>
      </c>
      <c r="AG735" t="s">
        <v>5058</v>
      </c>
      <c r="AH735" t="s">
        <v>6948</v>
      </c>
      <c r="AI735" t="s">
        <v>6064</v>
      </c>
      <c r="AJ735" t="s">
        <v>6265</v>
      </c>
      <c r="AK735" t="s">
        <v>136</v>
      </c>
      <c r="AN735" t="s">
        <v>1311</v>
      </c>
      <c r="AO735" t="s">
        <v>1312</v>
      </c>
      <c r="AP735" t="s">
        <v>1336</v>
      </c>
      <c r="AQ735" t="s">
        <v>1314</v>
      </c>
      <c r="AR735" cm="1">
        <f t="array" ref="AR735">_xlfn._xlws.FILTER(RPD_Revisi[Jmlh],RPD_Revisi[MAK]=Form_Cetak_POK[[#This Row],[MAK]],0)-Form_Cetak_POK[[#This Row],[Jmlh]]</f>
        <v>0</v>
      </c>
    </row>
    <row r="736" spans="1:44" hidden="1" x14ac:dyDescent="0.3">
      <c r="A736" t="s">
        <v>26</v>
      </c>
      <c r="B736" t="s">
        <v>28</v>
      </c>
      <c r="C736" t="s">
        <v>29</v>
      </c>
      <c r="D736" t="s">
        <v>461</v>
      </c>
      <c r="E736" t="s">
        <v>118</v>
      </c>
      <c r="F736" t="s">
        <v>334</v>
      </c>
      <c r="G736" t="s">
        <v>477</v>
      </c>
      <c r="H736" t="s">
        <v>361</v>
      </c>
      <c r="I736" t="s">
        <v>365</v>
      </c>
      <c r="J736" t="s">
        <v>43</v>
      </c>
      <c r="K736" t="s">
        <v>1166</v>
      </c>
      <c r="L736">
        <v>240</v>
      </c>
      <c r="M736">
        <v>300000</v>
      </c>
      <c r="N736">
        <v>72000000</v>
      </c>
      <c r="O736">
        <v>0</v>
      </c>
      <c r="P736">
        <v>72000000</v>
      </c>
      <c r="R736">
        <v>6000000</v>
      </c>
      <c r="S736">
        <v>6000000</v>
      </c>
      <c r="T736">
        <v>6000000</v>
      </c>
      <c r="U736">
        <v>6000000</v>
      </c>
      <c r="V736">
        <v>6000000</v>
      </c>
      <c r="W736">
        <v>6000000</v>
      </c>
      <c r="X736">
        <v>6000000</v>
      </c>
      <c r="Y736">
        <v>6000000</v>
      </c>
      <c r="Z736">
        <v>6000000</v>
      </c>
      <c r="AA736">
        <v>6000000</v>
      </c>
      <c r="AB736">
        <v>6000000</v>
      </c>
      <c r="AC736">
        <v>6000000</v>
      </c>
      <c r="AD736" t="s">
        <v>5060</v>
      </c>
      <c r="AE736" t="s">
        <v>5061</v>
      </c>
      <c r="AF736" t="s">
        <v>5065</v>
      </c>
      <c r="AG736" t="s">
        <v>5066</v>
      </c>
      <c r="AH736" t="s">
        <v>6949</v>
      </c>
      <c r="AI736" t="s">
        <v>6064</v>
      </c>
      <c r="AJ736" t="s">
        <v>6268</v>
      </c>
      <c r="AK736" t="s">
        <v>136</v>
      </c>
      <c r="AN736" t="s">
        <v>1311</v>
      </c>
      <c r="AO736" t="s">
        <v>1312</v>
      </c>
      <c r="AP736" t="s">
        <v>1313</v>
      </c>
      <c r="AQ736" t="s">
        <v>1314</v>
      </c>
      <c r="AR736" cm="1">
        <f t="array" ref="AR736">_xlfn._xlws.FILTER(RPD_Revisi[Jmlh],RPD_Revisi[MAK]=Form_Cetak_POK[[#This Row],[MAK]],0)-Form_Cetak_POK[[#This Row],[Jmlh]]</f>
        <v>0</v>
      </c>
    </row>
    <row r="737" spans="1:44" hidden="1" x14ac:dyDescent="0.3">
      <c r="A737" t="s">
        <v>26</v>
      </c>
      <c r="B737" t="s">
        <v>28</v>
      </c>
      <c r="C737" t="s">
        <v>29</v>
      </c>
      <c r="D737" t="s">
        <v>461</v>
      </c>
      <c r="E737" t="s">
        <v>118</v>
      </c>
      <c r="F737" t="s">
        <v>334</v>
      </c>
      <c r="G737" t="s">
        <v>477</v>
      </c>
      <c r="H737" t="s">
        <v>361</v>
      </c>
      <c r="I737" t="s">
        <v>365</v>
      </c>
      <c r="J737" t="s">
        <v>43</v>
      </c>
      <c r="K737" t="s">
        <v>1167</v>
      </c>
      <c r="L737">
        <v>70</v>
      </c>
      <c r="M737">
        <v>450000</v>
      </c>
      <c r="N737">
        <v>31500000</v>
      </c>
      <c r="O737">
        <v>0</v>
      </c>
      <c r="P737">
        <v>31500000</v>
      </c>
      <c r="R737">
        <v>2625000</v>
      </c>
      <c r="S737">
        <v>2625000</v>
      </c>
      <c r="T737">
        <v>2625000</v>
      </c>
      <c r="U737">
        <v>2625000</v>
      </c>
      <c r="V737">
        <v>2625000</v>
      </c>
      <c r="W737">
        <v>2625000</v>
      </c>
      <c r="X737">
        <v>2625000</v>
      </c>
      <c r="Y737">
        <v>2625000</v>
      </c>
      <c r="Z737">
        <v>2625000</v>
      </c>
      <c r="AA737">
        <v>2625000</v>
      </c>
      <c r="AB737">
        <v>2625000</v>
      </c>
      <c r="AC737">
        <v>2625000</v>
      </c>
      <c r="AD737" t="s">
        <v>5060</v>
      </c>
      <c r="AE737" t="s">
        <v>5061</v>
      </c>
      <c r="AF737" t="s">
        <v>5068</v>
      </c>
      <c r="AG737" t="s">
        <v>5069</v>
      </c>
      <c r="AH737" t="s">
        <v>6950</v>
      </c>
      <c r="AI737" t="s">
        <v>6075</v>
      </c>
      <c r="AJ737" t="s">
        <v>6268</v>
      </c>
      <c r="AK737" t="s">
        <v>136</v>
      </c>
      <c r="AN737" t="s">
        <v>1311</v>
      </c>
      <c r="AO737" t="s">
        <v>1312</v>
      </c>
      <c r="AP737" t="s">
        <v>1313</v>
      </c>
      <c r="AQ737" t="s">
        <v>1314</v>
      </c>
      <c r="AR737" cm="1">
        <f t="array" ref="AR737">_xlfn._xlws.FILTER(RPD_Revisi[Jmlh],RPD_Revisi[MAK]=Form_Cetak_POK[[#This Row],[MAK]],0)-Form_Cetak_POK[[#This Row],[Jmlh]]</f>
        <v>0</v>
      </c>
    </row>
    <row r="738" spans="1:44" hidden="1" x14ac:dyDescent="0.3">
      <c r="A738" t="s">
        <v>26</v>
      </c>
      <c r="B738" t="s">
        <v>28</v>
      </c>
      <c r="C738" t="s">
        <v>29</v>
      </c>
      <c r="D738" t="s">
        <v>461</v>
      </c>
      <c r="E738" t="s">
        <v>118</v>
      </c>
      <c r="F738" t="s">
        <v>334</v>
      </c>
      <c r="G738" t="s">
        <v>477</v>
      </c>
      <c r="H738" t="s">
        <v>361</v>
      </c>
      <c r="I738" t="s">
        <v>365</v>
      </c>
      <c r="J738" t="s">
        <v>43</v>
      </c>
      <c r="K738" t="s">
        <v>573</v>
      </c>
      <c r="L738">
        <v>100</v>
      </c>
      <c r="M738">
        <v>100000</v>
      </c>
      <c r="N738">
        <v>10000000</v>
      </c>
      <c r="O738">
        <v>0</v>
      </c>
      <c r="P738">
        <v>10000000</v>
      </c>
      <c r="R738">
        <v>833333</v>
      </c>
      <c r="S738">
        <v>833333</v>
      </c>
      <c r="T738">
        <v>833333</v>
      </c>
      <c r="U738">
        <v>833333</v>
      </c>
      <c r="V738">
        <v>833333</v>
      </c>
      <c r="W738">
        <v>833333</v>
      </c>
      <c r="X738">
        <v>833333</v>
      </c>
      <c r="Y738">
        <v>833333</v>
      </c>
      <c r="Z738">
        <v>833333</v>
      </c>
      <c r="AA738">
        <v>833333</v>
      </c>
      <c r="AB738">
        <v>833333</v>
      </c>
      <c r="AC738">
        <v>833337</v>
      </c>
      <c r="AD738" t="s">
        <v>5060</v>
      </c>
      <c r="AE738" t="s">
        <v>5061</v>
      </c>
      <c r="AF738" t="s">
        <v>5071</v>
      </c>
      <c r="AG738" t="s">
        <v>5072</v>
      </c>
      <c r="AH738" t="s">
        <v>6951</v>
      </c>
      <c r="AI738" t="s">
        <v>6085</v>
      </c>
      <c r="AJ738" t="s">
        <v>6268</v>
      </c>
      <c r="AK738" t="s">
        <v>136</v>
      </c>
      <c r="AN738" t="s">
        <v>1311</v>
      </c>
      <c r="AO738" t="s">
        <v>1312</v>
      </c>
      <c r="AP738" t="s">
        <v>1313</v>
      </c>
      <c r="AQ738" t="s">
        <v>1314</v>
      </c>
      <c r="AR738" cm="1">
        <f t="array" ref="AR738">_xlfn._xlws.FILTER(RPD_Revisi[Jmlh],RPD_Revisi[MAK]=Form_Cetak_POK[[#This Row],[MAK]],0)-Form_Cetak_POK[[#This Row],[Jmlh]]</f>
        <v>0</v>
      </c>
    </row>
    <row r="739" spans="1:44" hidden="1" x14ac:dyDescent="0.3">
      <c r="A739" t="s">
        <v>26</v>
      </c>
      <c r="B739" t="s">
        <v>28</v>
      </c>
      <c r="C739" t="s">
        <v>29</v>
      </c>
      <c r="D739" t="s">
        <v>461</v>
      </c>
      <c r="E739" t="s">
        <v>118</v>
      </c>
      <c r="F739" t="s">
        <v>334</v>
      </c>
      <c r="G739" t="s">
        <v>477</v>
      </c>
      <c r="H739" t="s">
        <v>361</v>
      </c>
      <c r="I739" t="s">
        <v>365</v>
      </c>
      <c r="J739" t="s">
        <v>58</v>
      </c>
      <c r="K739" t="s">
        <v>1171</v>
      </c>
      <c r="L739">
        <v>1</v>
      </c>
      <c r="M739">
        <v>5000000</v>
      </c>
      <c r="N739">
        <v>5000000</v>
      </c>
      <c r="O739">
        <v>0</v>
      </c>
      <c r="P739">
        <v>5000000</v>
      </c>
      <c r="R739">
        <v>416667</v>
      </c>
      <c r="S739">
        <v>416667</v>
      </c>
      <c r="T739">
        <v>416667</v>
      </c>
      <c r="U739">
        <v>416667</v>
      </c>
      <c r="V739">
        <v>416667</v>
      </c>
      <c r="W739">
        <v>416667</v>
      </c>
      <c r="X739">
        <v>416667</v>
      </c>
      <c r="Y739">
        <v>416667</v>
      </c>
      <c r="Z739">
        <v>416667</v>
      </c>
      <c r="AA739">
        <v>416667</v>
      </c>
      <c r="AB739">
        <v>416667</v>
      </c>
      <c r="AC739">
        <v>416663</v>
      </c>
      <c r="AD739" t="s">
        <v>5060</v>
      </c>
      <c r="AE739" t="s">
        <v>5089</v>
      </c>
      <c r="AF739" t="s">
        <v>5093</v>
      </c>
      <c r="AG739" t="s">
        <v>5094</v>
      </c>
      <c r="AH739" t="s">
        <v>6952</v>
      </c>
      <c r="AI739" t="s">
        <v>6064</v>
      </c>
      <c r="AJ739" t="s">
        <v>6268</v>
      </c>
      <c r="AK739" t="s">
        <v>136</v>
      </c>
      <c r="AN739" t="s">
        <v>1311</v>
      </c>
      <c r="AO739" t="s">
        <v>1312</v>
      </c>
      <c r="AP739" t="s">
        <v>1331</v>
      </c>
      <c r="AQ739" t="s">
        <v>1314</v>
      </c>
      <c r="AR739" cm="1">
        <f t="array" ref="AR739">_xlfn._xlws.FILTER(RPD_Revisi[Jmlh],RPD_Revisi[MAK]=Form_Cetak_POK[[#This Row],[MAK]],0)-Form_Cetak_POK[[#This Row],[Jmlh]]</f>
        <v>0</v>
      </c>
    </row>
    <row r="740" spans="1:44" hidden="1" x14ac:dyDescent="0.3">
      <c r="A740" t="s">
        <v>26</v>
      </c>
      <c r="B740" t="s">
        <v>28</v>
      </c>
      <c r="C740" t="s">
        <v>29</v>
      </c>
      <c r="D740" t="s">
        <v>461</v>
      </c>
      <c r="E740" t="s">
        <v>118</v>
      </c>
      <c r="F740" t="s">
        <v>334</v>
      </c>
      <c r="G740" t="s">
        <v>477</v>
      </c>
      <c r="H740" t="s">
        <v>361</v>
      </c>
      <c r="I740" t="s">
        <v>365</v>
      </c>
      <c r="J740" t="s">
        <v>58</v>
      </c>
      <c r="K740" t="s">
        <v>1172</v>
      </c>
      <c r="L740">
        <v>12</v>
      </c>
      <c r="M740">
        <v>3000000</v>
      </c>
      <c r="N740">
        <v>36000000</v>
      </c>
      <c r="O740">
        <v>0</v>
      </c>
      <c r="P740">
        <v>36000000</v>
      </c>
      <c r="R740">
        <v>3000000</v>
      </c>
      <c r="S740">
        <v>3000000</v>
      </c>
      <c r="T740">
        <v>3000000</v>
      </c>
      <c r="U740">
        <v>3000000</v>
      </c>
      <c r="V740">
        <v>3000000</v>
      </c>
      <c r="W740">
        <v>3000000</v>
      </c>
      <c r="X740">
        <v>3000000</v>
      </c>
      <c r="Y740">
        <v>3000000</v>
      </c>
      <c r="Z740">
        <v>3000000</v>
      </c>
      <c r="AA740">
        <v>3000000</v>
      </c>
      <c r="AB740">
        <v>3000000</v>
      </c>
      <c r="AC740">
        <v>3000000</v>
      </c>
      <c r="AD740" t="s">
        <v>5060</v>
      </c>
      <c r="AE740" t="s">
        <v>5089</v>
      </c>
      <c r="AF740" t="s">
        <v>5096</v>
      </c>
      <c r="AG740" t="s">
        <v>5097</v>
      </c>
      <c r="AH740" t="s">
        <v>6953</v>
      </c>
      <c r="AI740" t="s">
        <v>6075</v>
      </c>
      <c r="AJ740" t="s">
        <v>6268</v>
      </c>
      <c r="AK740" t="s">
        <v>136</v>
      </c>
      <c r="AN740" t="s">
        <v>1311</v>
      </c>
      <c r="AO740" t="s">
        <v>1312</v>
      </c>
      <c r="AP740" t="s">
        <v>1331</v>
      </c>
      <c r="AQ740" t="s">
        <v>1314</v>
      </c>
      <c r="AR740" cm="1">
        <f t="array" ref="AR740">_xlfn._xlws.FILTER(RPD_Revisi[Jmlh],RPD_Revisi[MAK]=Form_Cetak_POK[[#This Row],[MAK]],0)-Form_Cetak_POK[[#This Row],[Jmlh]]</f>
        <v>0</v>
      </c>
    </row>
    <row r="741" spans="1:44" hidden="1" x14ac:dyDescent="0.3">
      <c r="A741" t="s">
        <v>26</v>
      </c>
      <c r="B741" t="s">
        <v>28</v>
      </c>
      <c r="C741" t="s">
        <v>29</v>
      </c>
      <c r="D741" t="s">
        <v>461</v>
      </c>
      <c r="E741" t="s">
        <v>118</v>
      </c>
      <c r="F741" t="s">
        <v>334</v>
      </c>
      <c r="G741" t="s">
        <v>477</v>
      </c>
      <c r="H741" t="s">
        <v>361</v>
      </c>
      <c r="I741" t="s">
        <v>365</v>
      </c>
      <c r="J741" t="s">
        <v>75</v>
      </c>
      <c r="K741" t="s">
        <v>612</v>
      </c>
      <c r="L741">
        <v>49</v>
      </c>
      <c r="M741">
        <v>150000</v>
      </c>
      <c r="N741">
        <v>7350000</v>
      </c>
      <c r="O741">
        <v>0</v>
      </c>
      <c r="P741">
        <v>7350000</v>
      </c>
      <c r="R741">
        <v>612497</v>
      </c>
      <c r="S741">
        <v>612497</v>
      </c>
      <c r="T741">
        <v>612497</v>
      </c>
      <c r="U741">
        <v>612497</v>
      </c>
      <c r="V741">
        <v>612497</v>
      </c>
      <c r="W741">
        <v>612497</v>
      </c>
      <c r="X741">
        <v>612497</v>
      </c>
      <c r="Y741">
        <v>612497</v>
      </c>
      <c r="Z741">
        <v>612497</v>
      </c>
      <c r="AA741">
        <v>612497</v>
      </c>
      <c r="AB741">
        <v>612497</v>
      </c>
      <c r="AC741">
        <v>612533</v>
      </c>
      <c r="AD741" t="s">
        <v>5060</v>
      </c>
      <c r="AE741" t="s">
        <v>5103</v>
      </c>
      <c r="AF741" t="s">
        <v>5107</v>
      </c>
      <c r="AG741" t="s">
        <v>5108</v>
      </c>
      <c r="AH741" t="s">
        <v>6954</v>
      </c>
      <c r="AI741" t="s">
        <v>6064</v>
      </c>
      <c r="AJ741" t="s">
        <v>6268</v>
      </c>
      <c r="AK741" t="s">
        <v>136</v>
      </c>
      <c r="AN741" t="s">
        <v>1311</v>
      </c>
      <c r="AO741" t="s">
        <v>1312</v>
      </c>
      <c r="AP741" t="s">
        <v>1336</v>
      </c>
      <c r="AQ741" t="s">
        <v>1314</v>
      </c>
      <c r="AR741" cm="1">
        <f t="array" ref="AR741">_xlfn._xlws.FILTER(RPD_Revisi[Jmlh],RPD_Revisi[MAK]=Form_Cetak_POK[[#This Row],[MAK]],0)-Form_Cetak_POK[[#This Row],[Jmlh]]</f>
        <v>0</v>
      </c>
    </row>
    <row r="742" spans="1:44" hidden="1" x14ac:dyDescent="0.3">
      <c r="A742" t="s">
        <v>26</v>
      </c>
      <c r="B742" t="s">
        <v>28</v>
      </c>
      <c r="C742" t="s">
        <v>29</v>
      </c>
      <c r="D742" t="s">
        <v>461</v>
      </c>
      <c r="E742" t="s">
        <v>118</v>
      </c>
      <c r="F742" t="s">
        <v>334</v>
      </c>
      <c r="G742" t="s">
        <v>477</v>
      </c>
      <c r="H742" t="s">
        <v>366</v>
      </c>
      <c r="I742" t="s">
        <v>367</v>
      </c>
      <c r="J742" t="s">
        <v>43</v>
      </c>
      <c r="K742" t="s">
        <v>1176</v>
      </c>
      <c r="L742">
        <v>4</v>
      </c>
      <c r="M742">
        <v>2000000</v>
      </c>
      <c r="N742">
        <v>8000000</v>
      </c>
      <c r="O742">
        <v>0</v>
      </c>
      <c r="P742">
        <v>8000000</v>
      </c>
      <c r="R742">
        <v>666000</v>
      </c>
      <c r="S742">
        <v>666000</v>
      </c>
      <c r="T742">
        <v>666000</v>
      </c>
      <c r="U742">
        <v>666000</v>
      </c>
      <c r="V742">
        <v>666000</v>
      </c>
      <c r="W742">
        <v>666000</v>
      </c>
      <c r="X742">
        <v>666000</v>
      </c>
      <c r="Y742">
        <v>666000</v>
      </c>
      <c r="Z742">
        <v>666000</v>
      </c>
      <c r="AA742">
        <v>666000</v>
      </c>
      <c r="AB742">
        <v>666000</v>
      </c>
      <c r="AC742">
        <v>674000</v>
      </c>
      <c r="AD742" t="s">
        <v>5110</v>
      </c>
      <c r="AE742" t="s">
        <v>5111</v>
      </c>
      <c r="AF742" t="s">
        <v>5121</v>
      </c>
      <c r="AG742" t="s">
        <v>5122</v>
      </c>
      <c r="AH742" t="s">
        <v>6955</v>
      </c>
      <c r="AI742" t="s">
        <v>6085</v>
      </c>
      <c r="AJ742" t="s">
        <v>6271</v>
      </c>
      <c r="AK742" t="s">
        <v>44</v>
      </c>
      <c r="AN742" t="s">
        <v>1311</v>
      </c>
      <c r="AO742" t="s">
        <v>1312</v>
      </c>
      <c r="AP742" t="s">
        <v>1313</v>
      </c>
      <c r="AQ742" t="s">
        <v>1314</v>
      </c>
      <c r="AR742" cm="1">
        <f t="array" ref="AR742">_xlfn._xlws.FILTER(RPD_Revisi[Jmlh],RPD_Revisi[MAK]=Form_Cetak_POK[[#This Row],[MAK]],0)-Form_Cetak_POK[[#This Row],[Jmlh]]</f>
        <v>0</v>
      </c>
    </row>
    <row r="743" spans="1:44" hidden="1" x14ac:dyDescent="0.3">
      <c r="A743" t="s">
        <v>26</v>
      </c>
      <c r="B743" t="s">
        <v>28</v>
      </c>
      <c r="C743" t="s">
        <v>29</v>
      </c>
      <c r="D743" t="s">
        <v>461</v>
      </c>
      <c r="E743" t="s">
        <v>118</v>
      </c>
      <c r="F743" t="s">
        <v>334</v>
      </c>
      <c r="G743" t="s">
        <v>477</v>
      </c>
      <c r="H743" t="s">
        <v>366</v>
      </c>
      <c r="I743" t="s">
        <v>368</v>
      </c>
      <c r="J743" t="s">
        <v>43</v>
      </c>
      <c r="K743" t="s">
        <v>1179</v>
      </c>
      <c r="L743">
        <v>100</v>
      </c>
      <c r="M743">
        <v>75000</v>
      </c>
      <c r="N743">
        <v>7500000</v>
      </c>
      <c r="O743">
        <v>0</v>
      </c>
      <c r="P743">
        <v>7500000</v>
      </c>
      <c r="R743">
        <v>625000</v>
      </c>
      <c r="S743">
        <v>625000</v>
      </c>
      <c r="T743">
        <v>625000</v>
      </c>
      <c r="U743">
        <v>625000</v>
      </c>
      <c r="V743">
        <v>625000</v>
      </c>
      <c r="W743">
        <v>625000</v>
      </c>
      <c r="X743">
        <v>625000</v>
      </c>
      <c r="Y743">
        <v>625000</v>
      </c>
      <c r="Z743">
        <v>625000</v>
      </c>
      <c r="AA743">
        <v>625000</v>
      </c>
      <c r="AB743">
        <v>625000</v>
      </c>
      <c r="AC743">
        <v>625000</v>
      </c>
      <c r="AD743" t="s">
        <v>5128</v>
      </c>
      <c r="AE743" t="s">
        <v>5129</v>
      </c>
      <c r="AF743" t="s">
        <v>5133</v>
      </c>
      <c r="AG743" t="s">
        <v>5134</v>
      </c>
      <c r="AH743" t="s">
        <v>6956</v>
      </c>
      <c r="AI743" t="s">
        <v>6064</v>
      </c>
      <c r="AJ743" t="s">
        <v>6274</v>
      </c>
      <c r="AK743" t="s">
        <v>44</v>
      </c>
      <c r="AN743" t="s">
        <v>1311</v>
      </c>
      <c r="AO743" t="s">
        <v>1312</v>
      </c>
      <c r="AP743" t="s">
        <v>1313</v>
      </c>
      <c r="AQ743" t="s">
        <v>1314</v>
      </c>
      <c r="AR743" cm="1">
        <f t="array" ref="AR743">_xlfn._xlws.FILTER(RPD_Revisi[Jmlh],RPD_Revisi[MAK]=Form_Cetak_POK[[#This Row],[MAK]],0)-Form_Cetak_POK[[#This Row],[Jmlh]]</f>
        <v>0</v>
      </c>
    </row>
    <row r="744" spans="1:44" hidden="1" x14ac:dyDescent="0.3">
      <c r="A744" t="s">
        <v>26</v>
      </c>
      <c r="B744" t="s">
        <v>28</v>
      </c>
      <c r="C744" t="s">
        <v>29</v>
      </c>
      <c r="D744" t="s">
        <v>461</v>
      </c>
      <c r="E744" t="s">
        <v>118</v>
      </c>
      <c r="F744" t="s">
        <v>334</v>
      </c>
      <c r="G744" t="s">
        <v>477</v>
      </c>
      <c r="H744" t="s">
        <v>370</v>
      </c>
      <c r="I744" t="s">
        <v>371</v>
      </c>
      <c r="J744" t="s">
        <v>43</v>
      </c>
      <c r="K744" t="s">
        <v>1181</v>
      </c>
      <c r="L744">
        <v>100</v>
      </c>
      <c r="M744">
        <v>64000</v>
      </c>
      <c r="N744">
        <v>6400000</v>
      </c>
      <c r="O744">
        <v>0</v>
      </c>
      <c r="P744">
        <v>6400000</v>
      </c>
      <c r="R744">
        <v>533000</v>
      </c>
      <c r="S744">
        <v>533000</v>
      </c>
      <c r="T744">
        <v>533000</v>
      </c>
      <c r="U744">
        <v>533000</v>
      </c>
      <c r="V744">
        <v>533000</v>
      </c>
      <c r="W744">
        <v>533000</v>
      </c>
      <c r="X744">
        <v>533000</v>
      </c>
      <c r="Y744">
        <v>533000</v>
      </c>
      <c r="Z744">
        <v>533000</v>
      </c>
      <c r="AA744">
        <v>533000</v>
      </c>
      <c r="AB744">
        <v>533000</v>
      </c>
      <c r="AC744">
        <v>537000</v>
      </c>
      <c r="AD744" t="s">
        <v>5143</v>
      </c>
      <c r="AE744" t="s">
        <v>5144</v>
      </c>
      <c r="AF744" t="s">
        <v>5148</v>
      </c>
      <c r="AG744" t="s">
        <v>5149</v>
      </c>
      <c r="AH744" t="s">
        <v>6957</v>
      </c>
      <c r="AI744" t="s">
        <v>6064</v>
      </c>
      <c r="AJ744" t="s">
        <v>6277</v>
      </c>
      <c r="AK744" t="s">
        <v>44</v>
      </c>
      <c r="AN744" t="s">
        <v>1311</v>
      </c>
      <c r="AO744" t="s">
        <v>1312</v>
      </c>
      <c r="AP744" t="s">
        <v>1313</v>
      </c>
      <c r="AQ744" t="s">
        <v>1314</v>
      </c>
      <c r="AR744" cm="1">
        <f t="array" ref="AR744">_xlfn._xlws.FILTER(RPD_Revisi[Jmlh],RPD_Revisi[MAK]=Form_Cetak_POK[[#This Row],[MAK]],0)-Form_Cetak_POK[[#This Row],[Jmlh]]</f>
        <v>0</v>
      </c>
    </row>
    <row r="745" spans="1:44" hidden="1" x14ac:dyDescent="0.3">
      <c r="A745" t="s">
        <v>26</v>
      </c>
      <c r="B745" t="s">
        <v>28</v>
      </c>
      <c r="C745" t="s">
        <v>29</v>
      </c>
      <c r="D745" t="s">
        <v>461</v>
      </c>
      <c r="E745" t="s">
        <v>118</v>
      </c>
      <c r="F745" t="s">
        <v>334</v>
      </c>
      <c r="G745" t="s">
        <v>477</v>
      </c>
      <c r="H745" t="s">
        <v>370</v>
      </c>
      <c r="I745" t="s">
        <v>372</v>
      </c>
      <c r="J745" t="s">
        <v>43</v>
      </c>
      <c r="K745" t="s">
        <v>1184</v>
      </c>
      <c r="L745">
        <v>80</v>
      </c>
      <c r="M745">
        <v>75000</v>
      </c>
      <c r="N745">
        <v>6000000</v>
      </c>
      <c r="O745">
        <v>0</v>
      </c>
      <c r="P745">
        <v>6000000</v>
      </c>
      <c r="R745">
        <v>500000</v>
      </c>
      <c r="S745">
        <v>500000</v>
      </c>
      <c r="T745">
        <v>500000</v>
      </c>
      <c r="U745">
        <v>500000</v>
      </c>
      <c r="V745">
        <v>500000</v>
      </c>
      <c r="W745">
        <v>500000</v>
      </c>
      <c r="X745">
        <v>500000</v>
      </c>
      <c r="Y745">
        <v>500000</v>
      </c>
      <c r="Z745">
        <v>500000</v>
      </c>
      <c r="AA745">
        <v>500000</v>
      </c>
      <c r="AB745">
        <v>500000</v>
      </c>
      <c r="AC745">
        <v>500000</v>
      </c>
      <c r="AD745" t="s">
        <v>5158</v>
      </c>
      <c r="AE745" t="s">
        <v>5159</v>
      </c>
      <c r="AF745" t="s">
        <v>5163</v>
      </c>
      <c r="AG745" t="s">
        <v>5164</v>
      </c>
      <c r="AH745" t="s">
        <v>6958</v>
      </c>
      <c r="AI745" t="s">
        <v>6064</v>
      </c>
      <c r="AJ745" t="s">
        <v>6279</v>
      </c>
      <c r="AK745" t="s">
        <v>44</v>
      </c>
      <c r="AN745" t="s">
        <v>1311</v>
      </c>
      <c r="AO745" t="s">
        <v>1312</v>
      </c>
      <c r="AP745" t="s">
        <v>1313</v>
      </c>
      <c r="AQ745" t="s">
        <v>1314</v>
      </c>
      <c r="AR745" cm="1">
        <f t="array" ref="AR745">_xlfn._xlws.FILTER(RPD_Revisi[Jmlh],RPD_Revisi[MAK]=Form_Cetak_POK[[#This Row],[MAK]],0)-Form_Cetak_POK[[#This Row],[Jmlh]]</f>
        <v>0</v>
      </c>
    </row>
    <row r="746" spans="1:44" hidden="1" x14ac:dyDescent="0.3">
      <c r="A746" t="s">
        <v>26</v>
      </c>
      <c r="B746" t="s">
        <v>28</v>
      </c>
      <c r="C746" t="s">
        <v>29</v>
      </c>
      <c r="D746" t="s">
        <v>461</v>
      </c>
      <c r="E746" t="s">
        <v>118</v>
      </c>
      <c r="F746" t="s">
        <v>334</v>
      </c>
      <c r="G746" t="s">
        <v>477</v>
      </c>
      <c r="H746" t="s">
        <v>370</v>
      </c>
      <c r="I746" t="s">
        <v>373</v>
      </c>
      <c r="J746" t="s">
        <v>43</v>
      </c>
      <c r="K746" t="s">
        <v>1186</v>
      </c>
      <c r="L746">
        <v>100</v>
      </c>
      <c r="M746">
        <v>64000</v>
      </c>
      <c r="N746">
        <v>6400000</v>
      </c>
      <c r="O746">
        <v>0</v>
      </c>
      <c r="P746">
        <v>6400000</v>
      </c>
      <c r="R746">
        <v>533000</v>
      </c>
      <c r="S746">
        <v>533000</v>
      </c>
      <c r="T746">
        <v>533000</v>
      </c>
      <c r="U746">
        <v>533000</v>
      </c>
      <c r="V746">
        <v>533000</v>
      </c>
      <c r="W746">
        <v>533000</v>
      </c>
      <c r="X746">
        <v>533000</v>
      </c>
      <c r="Y746">
        <v>533000</v>
      </c>
      <c r="Z746">
        <v>533000</v>
      </c>
      <c r="AA746">
        <v>533000</v>
      </c>
      <c r="AB746">
        <v>533000</v>
      </c>
      <c r="AC746">
        <v>537000</v>
      </c>
      <c r="AD746" t="s">
        <v>5173</v>
      </c>
      <c r="AE746" t="s">
        <v>5174</v>
      </c>
      <c r="AF746" t="s">
        <v>5178</v>
      </c>
      <c r="AG746" t="s">
        <v>5179</v>
      </c>
      <c r="AH746" t="s">
        <v>6959</v>
      </c>
      <c r="AI746" t="s">
        <v>6064</v>
      </c>
      <c r="AJ746" t="s">
        <v>6282</v>
      </c>
      <c r="AK746" t="s">
        <v>44</v>
      </c>
      <c r="AN746" t="s">
        <v>1311</v>
      </c>
      <c r="AO746" t="s">
        <v>1312</v>
      </c>
      <c r="AP746" t="s">
        <v>1313</v>
      </c>
      <c r="AQ746" t="s">
        <v>1314</v>
      </c>
      <c r="AR746" cm="1">
        <f t="array" ref="AR746">_xlfn._xlws.FILTER(RPD_Revisi[Jmlh],RPD_Revisi[MAK]=Form_Cetak_POK[[#This Row],[MAK]],0)-Form_Cetak_POK[[#This Row],[Jmlh]]</f>
        <v>0</v>
      </c>
    </row>
    <row r="747" spans="1:44" hidden="1" x14ac:dyDescent="0.3">
      <c r="A747" t="s">
        <v>26</v>
      </c>
      <c r="B747" t="s">
        <v>28</v>
      </c>
      <c r="C747" t="s">
        <v>29</v>
      </c>
      <c r="D747" t="s">
        <v>461</v>
      </c>
      <c r="E747" t="s">
        <v>118</v>
      </c>
      <c r="F747" t="s">
        <v>334</v>
      </c>
      <c r="G747" t="s">
        <v>477</v>
      </c>
      <c r="H747" t="s">
        <v>370</v>
      </c>
      <c r="I747" t="s">
        <v>374</v>
      </c>
      <c r="J747" t="s">
        <v>43</v>
      </c>
      <c r="K747" t="s">
        <v>1190</v>
      </c>
      <c r="L747">
        <v>200</v>
      </c>
      <c r="M747">
        <v>75000</v>
      </c>
      <c r="N747">
        <v>15000000</v>
      </c>
      <c r="O747">
        <v>0</v>
      </c>
      <c r="P747">
        <v>15000000</v>
      </c>
      <c r="R747">
        <v>1250000</v>
      </c>
      <c r="S747">
        <v>1250000</v>
      </c>
      <c r="T747">
        <v>1250000</v>
      </c>
      <c r="U747">
        <v>1250000</v>
      </c>
      <c r="V747">
        <v>1250000</v>
      </c>
      <c r="W747">
        <v>1250000</v>
      </c>
      <c r="X747">
        <v>1250000</v>
      </c>
      <c r="Y747">
        <v>1250000</v>
      </c>
      <c r="Z747">
        <v>1250000</v>
      </c>
      <c r="AA747">
        <v>1250000</v>
      </c>
      <c r="AB747">
        <v>1250000</v>
      </c>
      <c r="AC747">
        <v>1250000</v>
      </c>
      <c r="AD747" t="s">
        <v>5188</v>
      </c>
      <c r="AE747" t="s">
        <v>5189</v>
      </c>
      <c r="AF747" t="s">
        <v>5193</v>
      </c>
      <c r="AG747" t="s">
        <v>5194</v>
      </c>
      <c r="AH747" t="s">
        <v>6960</v>
      </c>
      <c r="AI747" t="s">
        <v>6064</v>
      </c>
      <c r="AJ747" t="s">
        <v>6285</v>
      </c>
      <c r="AK747" t="s">
        <v>44</v>
      </c>
      <c r="AN747" t="s">
        <v>1311</v>
      </c>
      <c r="AO747" t="s">
        <v>1312</v>
      </c>
      <c r="AP747" t="s">
        <v>1313</v>
      </c>
      <c r="AQ747" t="s">
        <v>1314</v>
      </c>
      <c r="AR747" cm="1">
        <f t="array" ref="AR747">_xlfn._xlws.FILTER(RPD_Revisi[Jmlh],RPD_Revisi[MAK]=Form_Cetak_POK[[#This Row],[MAK]],0)-Form_Cetak_POK[[#This Row],[Jmlh]]</f>
        <v>0</v>
      </c>
    </row>
    <row r="748" spans="1:44" hidden="1" x14ac:dyDescent="0.3">
      <c r="A748" t="s">
        <v>26</v>
      </c>
      <c r="B748" t="s">
        <v>28</v>
      </c>
      <c r="C748" t="s">
        <v>29</v>
      </c>
      <c r="D748" t="s">
        <v>461</v>
      </c>
      <c r="E748" t="s">
        <v>118</v>
      </c>
      <c r="F748" t="s">
        <v>334</v>
      </c>
      <c r="G748" t="s">
        <v>478</v>
      </c>
      <c r="H748" t="s">
        <v>384</v>
      </c>
      <c r="I748" t="s">
        <v>385</v>
      </c>
      <c r="J748" t="s">
        <v>43</v>
      </c>
      <c r="K748" t="s">
        <v>1203</v>
      </c>
      <c r="L748">
        <v>3</v>
      </c>
      <c r="M748">
        <v>2000000</v>
      </c>
      <c r="N748">
        <v>6000000</v>
      </c>
      <c r="O748">
        <v>0</v>
      </c>
      <c r="P748">
        <v>6000000</v>
      </c>
      <c r="R748">
        <v>499200</v>
      </c>
      <c r="S748">
        <v>499200</v>
      </c>
      <c r="T748">
        <v>499200</v>
      </c>
      <c r="U748">
        <v>499200</v>
      </c>
      <c r="V748">
        <v>499200</v>
      </c>
      <c r="W748">
        <v>499200</v>
      </c>
      <c r="X748">
        <v>499200</v>
      </c>
      <c r="Y748">
        <v>499200</v>
      </c>
      <c r="Z748">
        <v>499200</v>
      </c>
      <c r="AA748">
        <v>499200</v>
      </c>
      <c r="AB748">
        <v>499200</v>
      </c>
      <c r="AC748">
        <v>508800</v>
      </c>
      <c r="AD748" t="s">
        <v>5317</v>
      </c>
      <c r="AE748" t="s">
        <v>5318</v>
      </c>
      <c r="AF748" t="s">
        <v>5322</v>
      </c>
      <c r="AG748" t="s">
        <v>5323</v>
      </c>
      <c r="AH748" t="s">
        <v>6961</v>
      </c>
      <c r="AI748" t="s">
        <v>6064</v>
      </c>
      <c r="AJ748" t="s">
        <v>6289</v>
      </c>
      <c r="AK748" t="s">
        <v>136</v>
      </c>
      <c r="AN748" t="s">
        <v>1311</v>
      </c>
      <c r="AO748" t="s">
        <v>1312</v>
      </c>
      <c r="AP748" t="s">
        <v>1313</v>
      </c>
      <c r="AQ748" t="s">
        <v>1314</v>
      </c>
      <c r="AR748" cm="1">
        <f t="array" ref="AR748">_xlfn._xlws.FILTER(RPD_Revisi[Jmlh],RPD_Revisi[MAK]=Form_Cetak_POK[[#This Row],[MAK]],0)-Form_Cetak_POK[[#This Row],[Jmlh]]</f>
        <v>0</v>
      </c>
    </row>
    <row r="749" spans="1:44" hidden="1" x14ac:dyDescent="0.3">
      <c r="A749" t="s">
        <v>26</v>
      </c>
      <c r="B749" t="s">
        <v>28</v>
      </c>
      <c r="C749" t="s">
        <v>29</v>
      </c>
      <c r="D749" t="s">
        <v>461</v>
      </c>
      <c r="E749" t="s">
        <v>118</v>
      </c>
      <c r="F749" t="s">
        <v>334</v>
      </c>
      <c r="G749" t="s">
        <v>478</v>
      </c>
      <c r="H749" t="s">
        <v>384</v>
      </c>
      <c r="I749" t="s">
        <v>385</v>
      </c>
      <c r="J749" t="s">
        <v>43</v>
      </c>
      <c r="K749" t="s">
        <v>1204</v>
      </c>
      <c r="L749">
        <v>8</v>
      </c>
      <c r="M749">
        <v>2000000</v>
      </c>
      <c r="N749">
        <v>16000000</v>
      </c>
      <c r="O749">
        <v>0</v>
      </c>
      <c r="P749">
        <v>16000000</v>
      </c>
      <c r="R749">
        <v>1331200</v>
      </c>
      <c r="S749">
        <v>1331200</v>
      </c>
      <c r="T749">
        <v>1331200</v>
      </c>
      <c r="U749">
        <v>1331200</v>
      </c>
      <c r="V749">
        <v>1331200</v>
      </c>
      <c r="W749">
        <v>1331200</v>
      </c>
      <c r="X749">
        <v>1331200</v>
      </c>
      <c r="Y749">
        <v>1331200</v>
      </c>
      <c r="Z749">
        <v>1331200</v>
      </c>
      <c r="AA749">
        <v>1331200</v>
      </c>
      <c r="AB749">
        <v>1331200</v>
      </c>
      <c r="AC749">
        <v>1356800</v>
      </c>
      <c r="AD749" t="s">
        <v>5317</v>
      </c>
      <c r="AE749" t="s">
        <v>5318</v>
      </c>
      <c r="AF749" t="s">
        <v>5328</v>
      </c>
      <c r="AG749" t="s">
        <v>5329</v>
      </c>
      <c r="AH749" t="s">
        <v>6962</v>
      </c>
      <c r="AI749" t="s">
        <v>6085</v>
      </c>
      <c r="AJ749" t="s">
        <v>6289</v>
      </c>
      <c r="AK749" t="s">
        <v>136</v>
      </c>
      <c r="AN749" t="s">
        <v>1311</v>
      </c>
      <c r="AO749" t="s">
        <v>1312</v>
      </c>
      <c r="AP749" t="s">
        <v>1313</v>
      </c>
      <c r="AQ749" t="s">
        <v>1314</v>
      </c>
      <c r="AR749" cm="1">
        <f t="array" ref="AR749">_xlfn._xlws.FILTER(RPD_Revisi[Jmlh],RPD_Revisi[MAK]=Form_Cetak_POK[[#This Row],[MAK]],0)-Form_Cetak_POK[[#This Row],[Jmlh]]</f>
        <v>0</v>
      </c>
    </row>
    <row r="750" spans="1:44" hidden="1" x14ac:dyDescent="0.3">
      <c r="A750" t="s">
        <v>26</v>
      </c>
      <c r="B750" t="s">
        <v>28</v>
      </c>
      <c r="C750" t="s">
        <v>29</v>
      </c>
      <c r="D750" t="s">
        <v>461</v>
      </c>
      <c r="E750" t="s">
        <v>118</v>
      </c>
      <c r="F750" t="s">
        <v>334</v>
      </c>
      <c r="G750" t="s">
        <v>478</v>
      </c>
      <c r="H750" t="s">
        <v>384</v>
      </c>
      <c r="I750" t="s">
        <v>385</v>
      </c>
      <c r="J750" t="s">
        <v>43</v>
      </c>
      <c r="K750" t="s">
        <v>1205</v>
      </c>
      <c r="L750">
        <v>3</v>
      </c>
      <c r="M750">
        <v>2000000</v>
      </c>
      <c r="N750">
        <v>6000000</v>
      </c>
      <c r="O750">
        <v>0</v>
      </c>
      <c r="P750">
        <v>6000000</v>
      </c>
      <c r="R750">
        <v>499200</v>
      </c>
      <c r="S750">
        <v>499200</v>
      </c>
      <c r="T750">
        <v>499200</v>
      </c>
      <c r="U750">
        <v>499200</v>
      </c>
      <c r="V750">
        <v>499200</v>
      </c>
      <c r="W750">
        <v>499200</v>
      </c>
      <c r="X750">
        <v>499200</v>
      </c>
      <c r="Y750">
        <v>499200</v>
      </c>
      <c r="Z750">
        <v>499200</v>
      </c>
      <c r="AA750">
        <v>499200</v>
      </c>
      <c r="AB750">
        <v>499200</v>
      </c>
      <c r="AC750">
        <v>508800</v>
      </c>
      <c r="AD750" t="s">
        <v>5317</v>
      </c>
      <c r="AE750" t="s">
        <v>5318</v>
      </c>
      <c r="AF750" t="s">
        <v>5331</v>
      </c>
      <c r="AG750" t="s">
        <v>5332</v>
      </c>
      <c r="AH750" t="s">
        <v>6963</v>
      </c>
      <c r="AI750" t="s">
        <v>6168</v>
      </c>
      <c r="AJ750" t="s">
        <v>6289</v>
      </c>
      <c r="AK750" t="s">
        <v>136</v>
      </c>
      <c r="AN750" t="s">
        <v>1311</v>
      </c>
      <c r="AO750" t="s">
        <v>1312</v>
      </c>
      <c r="AP750" t="s">
        <v>1313</v>
      </c>
      <c r="AQ750" t="s">
        <v>1314</v>
      </c>
      <c r="AR750" cm="1">
        <f t="array" ref="AR750">_xlfn._xlws.FILTER(RPD_Revisi[Jmlh],RPD_Revisi[MAK]=Form_Cetak_POK[[#This Row],[MAK]],0)-Form_Cetak_POK[[#This Row],[Jmlh]]</f>
        <v>0</v>
      </c>
    </row>
    <row r="751" spans="1:44" hidden="1" x14ac:dyDescent="0.3">
      <c r="A751" t="s">
        <v>26</v>
      </c>
      <c r="B751" t="s">
        <v>28</v>
      </c>
      <c r="C751" t="s">
        <v>29</v>
      </c>
      <c r="D751" t="s">
        <v>461</v>
      </c>
      <c r="E751" t="s">
        <v>118</v>
      </c>
      <c r="F751" t="s">
        <v>334</v>
      </c>
      <c r="G751" t="s">
        <v>478</v>
      </c>
      <c r="H751" t="s">
        <v>384</v>
      </c>
      <c r="I751" t="s">
        <v>385</v>
      </c>
      <c r="J751" t="s">
        <v>43</v>
      </c>
      <c r="K751" t="s">
        <v>1206</v>
      </c>
      <c r="L751">
        <v>3</v>
      </c>
      <c r="M751">
        <v>2000000</v>
      </c>
      <c r="N751">
        <v>6000000</v>
      </c>
      <c r="O751">
        <v>0</v>
      </c>
      <c r="P751">
        <v>6000000</v>
      </c>
      <c r="R751">
        <v>499200</v>
      </c>
      <c r="S751">
        <v>499200</v>
      </c>
      <c r="T751">
        <v>499200</v>
      </c>
      <c r="U751">
        <v>499200</v>
      </c>
      <c r="V751">
        <v>499200</v>
      </c>
      <c r="W751">
        <v>499200</v>
      </c>
      <c r="X751">
        <v>499200</v>
      </c>
      <c r="Y751">
        <v>499200</v>
      </c>
      <c r="Z751">
        <v>499200</v>
      </c>
      <c r="AA751">
        <v>499200</v>
      </c>
      <c r="AB751">
        <v>499200</v>
      </c>
      <c r="AC751">
        <v>508800</v>
      </c>
      <c r="AD751" t="s">
        <v>5317</v>
      </c>
      <c r="AE751" t="s">
        <v>5318</v>
      </c>
      <c r="AF751" t="s">
        <v>5334</v>
      </c>
      <c r="AG751" t="s">
        <v>5335</v>
      </c>
      <c r="AH751" t="s">
        <v>6964</v>
      </c>
      <c r="AI751" t="s">
        <v>6565</v>
      </c>
      <c r="AJ751" t="s">
        <v>6289</v>
      </c>
      <c r="AK751" t="s">
        <v>136</v>
      </c>
      <c r="AN751" t="s">
        <v>1311</v>
      </c>
      <c r="AO751" t="s">
        <v>1312</v>
      </c>
      <c r="AP751" t="s">
        <v>1313</v>
      </c>
      <c r="AQ751" t="s">
        <v>1314</v>
      </c>
      <c r="AR751" cm="1">
        <f t="array" ref="AR751">_xlfn._xlws.FILTER(RPD_Revisi[Jmlh],RPD_Revisi[MAK]=Form_Cetak_POK[[#This Row],[MAK]],0)-Form_Cetak_POK[[#This Row],[Jmlh]]</f>
        <v>0</v>
      </c>
    </row>
    <row r="752" spans="1:44" hidden="1" x14ac:dyDescent="0.3">
      <c r="A752" t="s">
        <v>26</v>
      </c>
      <c r="B752" t="s">
        <v>28</v>
      </c>
      <c r="C752" t="s">
        <v>29</v>
      </c>
      <c r="D752" t="s">
        <v>461</v>
      </c>
      <c r="E752" t="s">
        <v>118</v>
      </c>
      <c r="F752" t="s">
        <v>334</v>
      </c>
      <c r="G752" t="s">
        <v>478</v>
      </c>
      <c r="H752" t="s">
        <v>384</v>
      </c>
      <c r="I752" t="s">
        <v>385</v>
      </c>
      <c r="J752" t="s">
        <v>43</v>
      </c>
      <c r="K752" t="s">
        <v>1207</v>
      </c>
      <c r="L752">
        <v>12</v>
      </c>
      <c r="M752">
        <v>2000000</v>
      </c>
      <c r="N752">
        <v>24000000</v>
      </c>
      <c r="O752">
        <v>0</v>
      </c>
      <c r="P752">
        <v>24000000</v>
      </c>
      <c r="R752">
        <v>1996800</v>
      </c>
      <c r="S752">
        <v>1996800</v>
      </c>
      <c r="T752">
        <v>1996800</v>
      </c>
      <c r="U752">
        <v>1996800</v>
      </c>
      <c r="V752">
        <v>1996800</v>
      </c>
      <c r="W752">
        <v>1996800</v>
      </c>
      <c r="X752">
        <v>1996800</v>
      </c>
      <c r="Y752">
        <v>1996800</v>
      </c>
      <c r="Z752">
        <v>1996800</v>
      </c>
      <c r="AA752">
        <v>1996800</v>
      </c>
      <c r="AB752">
        <v>1996800</v>
      </c>
      <c r="AC752">
        <v>2035200</v>
      </c>
      <c r="AD752" t="s">
        <v>5317</v>
      </c>
      <c r="AE752" t="s">
        <v>5318</v>
      </c>
      <c r="AF752" t="s">
        <v>5337</v>
      </c>
      <c r="AG752" t="s">
        <v>5338</v>
      </c>
      <c r="AH752" t="s">
        <v>6965</v>
      </c>
      <c r="AI752" t="s">
        <v>6567</v>
      </c>
      <c r="AJ752" t="s">
        <v>6289</v>
      </c>
      <c r="AK752" t="s">
        <v>136</v>
      </c>
      <c r="AN752" t="s">
        <v>1311</v>
      </c>
      <c r="AO752" t="s">
        <v>1312</v>
      </c>
      <c r="AP752" t="s">
        <v>1313</v>
      </c>
      <c r="AQ752" t="s">
        <v>1314</v>
      </c>
      <c r="AR752" cm="1">
        <f t="array" ref="AR752">_xlfn._xlws.FILTER(RPD_Revisi[Jmlh],RPD_Revisi[MAK]=Form_Cetak_POK[[#This Row],[MAK]],0)-Form_Cetak_POK[[#This Row],[Jmlh]]</f>
        <v>0</v>
      </c>
    </row>
    <row r="753" spans="1:44" hidden="1" x14ac:dyDescent="0.3">
      <c r="A753" t="s">
        <v>26</v>
      </c>
      <c r="B753" t="s">
        <v>28</v>
      </c>
      <c r="C753" t="s">
        <v>29</v>
      </c>
      <c r="D753" t="s">
        <v>461</v>
      </c>
      <c r="E753" t="s">
        <v>118</v>
      </c>
      <c r="F753" t="s">
        <v>334</v>
      </c>
      <c r="G753" t="s">
        <v>478</v>
      </c>
      <c r="H753" t="s">
        <v>384</v>
      </c>
      <c r="I753" t="s">
        <v>385</v>
      </c>
      <c r="J753" t="s">
        <v>48</v>
      </c>
      <c r="K753" t="s">
        <v>1209</v>
      </c>
      <c r="L753">
        <v>40</v>
      </c>
      <c r="M753">
        <v>2500000</v>
      </c>
      <c r="N753">
        <v>100000000</v>
      </c>
      <c r="O753">
        <v>0</v>
      </c>
      <c r="P753">
        <v>100000000</v>
      </c>
      <c r="R753">
        <v>8320000</v>
      </c>
      <c r="S753">
        <v>8320000</v>
      </c>
      <c r="T753">
        <v>8320000</v>
      </c>
      <c r="U753">
        <v>8320000</v>
      </c>
      <c r="V753">
        <v>8320000</v>
      </c>
      <c r="W753">
        <v>8320000</v>
      </c>
      <c r="X753">
        <v>8320000</v>
      </c>
      <c r="Y753">
        <v>8320000</v>
      </c>
      <c r="Z753">
        <v>8320000</v>
      </c>
      <c r="AA753">
        <v>8320000</v>
      </c>
      <c r="AB753">
        <v>8320000</v>
      </c>
      <c r="AC753">
        <v>8480000</v>
      </c>
      <c r="AD753" t="s">
        <v>5317</v>
      </c>
      <c r="AE753" t="s">
        <v>5351</v>
      </c>
      <c r="AF753" t="s">
        <v>5355</v>
      </c>
      <c r="AG753" t="s">
        <v>5356</v>
      </c>
      <c r="AH753" t="s">
        <v>6966</v>
      </c>
      <c r="AI753" t="s">
        <v>6064</v>
      </c>
      <c r="AJ753" t="s">
        <v>6289</v>
      </c>
      <c r="AK753" t="s">
        <v>136</v>
      </c>
      <c r="AN753" t="s">
        <v>1311</v>
      </c>
      <c r="AO753" t="s">
        <v>1312</v>
      </c>
      <c r="AP753" t="s">
        <v>1336</v>
      </c>
      <c r="AQ753" t="s">
        <v>1314</v>
      </c>
      <c r="AR753" cm="1">
        <f t="array" ref="AR753">_xlfn._xlws.FILTER(RPD_Revisi[Jmlh],RPD_Revisi[MAK]=Form_Cetak_POK[[#This Row],[MAK]],0)-Form_Cetak_POK[[#This Row],[Jmlh]]</f>
        <v>0</v>
      </c>
    </row>
    <row r="754" spans="1:44" hidden="1" x14ac:dyDescent="0.3">
      <c r="A754" t="s">
        <v>26</v>
      </c>
      <c r="B754" t="s">
        <v>28</v>
      </c>
      <c r="C754" t="s">
        <v>29</v>
      </c>
      <c r="D754" t="s">
        <v>461</v>
      </c>
      <c r="E754" t="s">
        <v>118</v>
      </c>
      <c r="F754" t="s">
        <v>334</v>
      </c>
      <c r="G754" t="s">
        <v>478</v>
      </c>
      <c r="H754" t="s">
        <v>384</v>
      </c>
      <c r="I754" t="s">
        <v>385</v>
      </c>
      <c r="J754" t="s">
        <v>48</v>
      </c>
      <c r="K754" t="s">
        <v>1210</v>
      </c>
      <c r="L754">
        <v>60</v>
      </c>
      <c r="M754">
        <v>6000000</v>
      </c>
      <c r="N754">
        <v>360000000</v>
      </c>
      <c r="O754">
        <v>0</v>
      </c>
      <c r="P754">
        <v>360000000</v>
      </c>
      <c r="R754">
        <v>29952000</v>
      </c>
      <c r="S754">
        <v>29952000</v>
      </c>
      <c r="T754">
        <v>29952000</v>
      </c>
      <c r="U754">
        <v>29952000</v>
      </c>
      <c r="V754">
        <v>29952000</v>
      </c>
      <c r="W754">
        <v>29952000</v>
      </c>
      <c r="X754">
        <v>29952000</v>
      </c>
      <c r="Y754">
        <v>29952000</v>
      </c>
      <c r="Z754">
        <v>29952000</v>
      </c>
      <c r="AA754">
        <v>29952000</v>
      </c>
      <c r="AB754">
        <v>29952000</v>
      </c>
      <c r="AC754">
        <v>30528000</v>
      </c>
      <c r="AD754" t="s">
        <v>5317</v>
      </c>
      <c r="AE754" t="s">
        <v>5351</v>
      </c>
      <c r="AF754" t="s">
        <v>5358</v>
      </c>
      <c r="AG754" t="s">
        <v>5359</v>
      </c>
      <c r="AH754" t="s">
        <v>6967</v>
      </c>
      <c r="AI754" t="s">
        <v>6075</v>
      </c>
      <c r="AJ754" t="s">
        <v>6289</v>
      </c>
      <c r="AK754" t="s">
        <v>136</v>
      </c>
      <c r="AN754" t="s">
        <v>1311</v>
      </c>
      <c r="AO754" t="s">
        <v>1312</v>
      </c>
      <c r="AP754" t="s">
        <v>1336</v>
      </c>
      <c r="AQ754" t="s">
        <v>1314</v>
      </c>
      <c r="AR754" cm="1">
        <f t="array" ref="AR754">_xlfn._xlws.FILTER(RPD_Revisi[Jmlh],RPD_Revisi[MAK]=Form_Cetak_POK[[#This Row],[MAK]],0)-Form_Cetak_POK[[#This Row],[Jmlh]]</f>
        <v>0</v>
      </c>
    </row>
    <row r="755" spans="1:44" hidden="1" x14ac:dyDescent="0.3">
      <c r="A755" t="s">
        <v>26</v>
      </c>
      <c r="B755" t="s">
        <v>28</v>
      </c>
      <c r="C755" t="s">
        <v>29</v>
      </c>
      <c r="D755" t="s">
        <v>461</v>
      </c>
      <c r="E755" t="s">
        <v>118</v>
      </c>
      <c r="F755" t="s">
        <v>334</v>
      </c>
      <c r="G755" t="s">
        <v>478</v>
      </c>
      <c r="H755" t="s">
        <v>384</v>
      </c>
      <c r="I755" t="s">
        <v>385</v>
      </c>
      <c r="J755" t="s">
        <v>48</v>
      </c>
      <c r="K755" t="s">
        <v>1211</v>
      </c>
      <c r="L755">
        <v>24</v>
      </c>
      <c r="M755">
        <v>3000000</v>
      </c>
      <c r="N755">
        <v>72000000</v>
      </c>
      <c r="O755">
        <v>0</v>
      </c>
      <c r="P755">
        <v>72000000</v>
      </c>
      <c r="R755">
        <v>5990400</v>
      </c>
      <c r="S755">
        <v>5990400</v>
      </c>
      <c r="T755">
        <v>5990400</v>
      </c>
      <c r="U755">
        <v>5990400</v>
      </c>
      <c r="V755">
        <v>5990400</v>
      </c>
      <c r="W755">
        <v>5990400</v>
      </c>
      <c r="X755">
        <v>5990400</v>
      </c>
      <c r="Y755">
        <v>5990400</v>
      </c>
      <c r="Z755">
        <v>5990400</v>
      </c>
      <c r="AA755">
        <v>5990400</v>
      </c>
      <c r="AB755">
        <v>5990400</v>
      </c>
      <c r="AC755">
        <v>6105600</v>
      </c>
      <c r="AD755" t="s">
        <v>5317</v>
      </c>
      <c r="AE755" t="s">
        <v>5351</v>
      </c>
      <c r="AF755" t="s">
        <v>5361</v>
      </c>
      <c r="AG755" t="s">
        <v>5362</v>
      </c>
      <c r="AH755" t="s">
        <v>6968</v>
      </c>
      <c r="AI755" t="s">
        <v>6085</v>
      </c>
      <c r="AJ755" t="s">
        <v>6289</v>
      </c>
      <c r="AK755" t="s">
        <v>136</v>
      </c>
      <c r="AN755" t="s">
        <v>1311</v>
      </c>
      <c r="AO755" t="s">
        <v>1312</v>
      </c>
      <c r="AP755" t="s">
        <v>1336</v>
      </c>
      <c r="AQ755" t="s">
        <v>1314</v>
      </c>
      <c r="AR755" cm="1">
        <f t="array" ref="AR755">_xlfn._xlws.FILTER(RPD_Revisi[Jmlh],RPD_Revisi[MAK]=Form_Cetak_POK[[#This Row],[MAK]],0)-Form_Cetak_POK[[#This Row],[Jmlh]]</f>
        <v>0</v>
      </c>
    </row>
    <row r="756" spans="1:44" hidden="1" x14ac:dyDescent="0.3">
      <c r="A756" t="s">
        <v>26</v>
      </c>
      <c r="B756" t="s">
        <v>28</v>
      </c>
      <c r="C756" t="s">
        <v>29</v>
      </c>
      <c r="D756" t="s">
        <v>461</v>
      </c>
      <c r="E756" t="s">
        <v>118</v>
      </c>
      <c r="F756" t="s">
        <v>334</v>
      </c>
      <c r="G756" t="s">
        <v>478</v>
      </c>
      <c r="H756" t="s">
        <v>384</v>
      </c>
      <c r="I756" t="s">
        <v>386</v>
      </c>
      <c r="J756" t="s">
        <v>43</v>
      </c>
      <c r="K756" t="s">
        <v>1203</v>
      </c>
      <c r="L756">
        <v>1</v>
      </c>
      <c r="M756">
        <v>2000000</v>
      </c>
      <c r="N756">
        <v>2000000</v>
      </c>
      <c r="O756">
        <v>0</v>
      </c>
      <c r="P756">
        <v>2000000</v>
      </c>
      <c r="R756">
        <v>166400</v>
      </c>
      <c r="S756">
        <v>166400</v>
      </c>
      <c r="T756">
        <v>166400</v>
      </c>
      <c r="U756">
        <v>166400</v>
      </c>
      <c r="V756">
        <v>166400</v>
      </c>
      <c r="W756">
        <v>166400</v>
      </c>
      <c r="X756">
        <v>166400</v>
      </c>
      <c r="Y756">
        <v>166400</v>
      </c>
      <c r="Z756">
        <v>166400</v>
      </c>
      <c r="AA756">
        <v>166400</v>
      </c>
      <c r="AB756">
        <v>166400</v>
      </c>
      <c r="AC756">
        <v>169600</v>
      </c>
      <c r="AD756" t="s">
        <v>5372</v>
      </c>
      <c r="AE756" t="s">
        <v>5373</v>
      </c>
      <c r="AF756" t="s">
        <v>5377</v>
      </c>
      <c r="AG756" t="s">
        <v>5378</v>
      </c>
      <c r="AH756" t="s">
        <v>6969</v>
      </c>
      <c r="AI756" t="s">
        <v>6064</v>
      </c>
      <c r="AJ756" t="s">
        <v>6293</v>
      </c>
      <c r="AK756" t="s">
        <v>136</v>
      </c>
      <c r="AN756" t="s">
        <v>1311</v>
      </c>
      <c r="AO756" t="s">
        <v>1312</v>
      </c>
      <c r="AP756" t="s">
        <v>1313</v>
      </c>
      <c r="AQ756" t="s">
        <v>1314</v>
      </c>
      <c r="AR756" cm="1">
        <f t="array" ref="AR756">_xlfn._xlws.FILTER(RPD_Revisi[Jmlh],RPD_Revisi[MAK]=Form_Cetak_POK[[#This Row],[MAK]],0)-Form_Cetak_POK[[#This Row],[Jmlh]]</f>
        <v>0</v>
      </c>
    </row>
    <row r="757" spans="1:44" hidden="1" x14ac:dyDescent="0.3">
      <c r="A757" t="s">
        <v>26</v>
      </c>
      <c r="B757" t="s">
        <v>28</v>
      </c>
      <c r="C757" t="s">
        <v>29</v>
      </c>
      <c r="D757" t="s">
        <v>461</v>
      </c>
      <c r="E757" t="s">
        <v>118</v>
      </c>
      <c r="F757" t="s">
        <v>334</v>
      </c>
      <c r="G757" t="s">
        <v>478</v>
      </c>
      <c r="H757" t="s">
        <v>384</v>
      </c>
      <c r="I757" t="s">
        <v>386</v>
      </c>
      <c r="J757" t="s">
        <v>43</v>
      </c>
      <c r="K757" t="s">
        <v>1214</v>
      </c>
      <c r="L757">
        <v>5</v>
      </c>
      <c r="M757">
        <v>2000000</v>
      </c>
      <c r="N757">
        <v>10000000</v>
      </c>
      <c r="O757">
        <v>0</v>
      </c>
      <c r="P757">
        <v>10000000</v>
      </c>
      <c r="R757">
        <v>832000</v>
      </c>
      <c r="S757">
        <v>832000</v>
      </c>
      <c r="T757">
        <v>832000</v>
      </c>
      <c r="U757">
        <v>832000</v>
      </c>
      <c r="V757">
        <v>832000</v>
      </c>
      <c r="W757">
        <v>832000</v>
      </c>
      <c r="X757">
        <v>832000</v>
      </c>
      <c r="Y757">
        <v>832000</v>
      </c>
      <c r="Z757">
        <v>832000</v>
      </c>
      <c r="AA757">
        <v>832000</v>
      </c>
      <c r="AB757">
        <v>832000</v>
      </c>
      <c r="AC757">
        <v>848000</v>
      </c>
      <c r="AD757" t="s">
        <v>5372</v>
      </c>
      <c r="AE757" t="s">
        <v>5373</v>
      </c>
      <c r="AF757" t="s">
        <v>5383</v>
      </c>
      <c r="AG757" t="s">
        <v>5384</v>
      </c>
      <c r="AH757" t="s">
        <v>6970</v>
      </c>
      <c r="AI757" t="s">
        <v>6085</v>
      </c>
      <c r="AJ757" t="s">
        <v>6293</v>
      </c>
      <c r="AK757" t="s">
        <v>136</v>
      </c>
      <c r="AN757" t="s">
        <v>1311</v>
      </c>
      <c r="AO757" t="s">
        <v>1312</v>
      </c>
      <c r="AP757" t="s">
        <v>1313</v>
      </c>
      <c r="AQ757" t="s">
        <v>1314</v>
      </c>
      <c r="AR757" cm="1">
        <f t="array" ref="AR757">_xlfn._xlws.FILTER(RPD_Revisi[Jmlh],RPD_Revisi[MAK]=Form_Cetak_POK[[#This Row],[MAK]],0)-Form_Cetak_POK[[#This Row],[Jmlh]]</f>
        <v>0</v>
      </c>
    </row>
    <row r="758" spans="1:44" hidden="1" x14ac:dyDescent="0.3">
      <c r="A758" t="s">
        <v>26</v>
      </c>
      <c r="B758" t="s">
        <v>28</v>
      </c>
      <c r="C758" t="s">
        <v>29</v>
      </c>
      <c r="D758" t="s">
        <v>461</v>
      </c>
      <c r="E758" t="s">
        <v>118</v>
      </c>
      <c r="F758" t="s">
        <v>334</v>
      </c>
      <c r="G758" t="s">
        <v>478</v>
      </c>
      <c r="H758" t="s">
        <v>384</v>
      </c>
      <c r="I758" t="s">
        <v>386</v>
      </c>
      <c r="J758" t="s">
        <v>43</v>
      </c>
      <c r="K758" t="s">
        <v>1205</v>
      </c>
      <c r="L758">
        <v>1</v>
      </c>
      <c r="M758">
        <v>2000000</v>
      </c>
      <c r="N758">
        <v>2000000</v>
      </c>
      <c r="O758">
        <v>0</v>
      </c>
      <c r="P758">
        <v>2000000</v>
      </c>
      <c r="R758">
        <v>166400</v>
      </c>
      <c r="S758">
        <v>166400</v>
      </c>
      <c r="T758">
        <v>166400</v>
      </c>
      <c r="U758">
        <v>166400</v>
      </c>
      <c r="V758">
        <v>166400</v>
      </c>
      <c r="W758">
        <v>166400</v>
      </c>
      <c r="X758">
        <v>166400</v>
      </c>
      <c r="Y758">
        <v>166400</v>
      </c>
      <c r="Z758">
        <v>166400</v>
      </c>
      <c r="AA758">
        <v>166400</v>
      </c>
      <c r="AB758">
        <v>166400</v>
      </c>
      <c r="AC758">
        <v>169600</v>
      </c>
      <c r="AD758" t="s">
        <v>5372</v>
      </c>
      <c r="AE758" t="s">
        <v>5373</v>
      </c>
      <c r="AF758" t="s">
        <v>5386</v>
      </c>
      <c r="AG758" t="s">
        <v>5387</v>
      </c>
      <c r="AH758" t="s">
        <v>6971</v>
      </c>
      <c r="AI758" t="s">
        <v>6168</v>
      </c>
      <c r="AJ758" t="s">
        <v>6293</v>
      </c>
      <c r="AK758" t="s">
        <v>136</v>
      </c>
      <c r="AN758" t="s">
        <v>1311</v>
      </c>
      <c r="AO758" t="s">
        <v>1312</v>
      </c>
      <c r="AP758" t="s">
        <v>1313</v>
      </c>
      <c r="AQ758" t="s">
        <v>1314</v>
      </c>
      <c r="AR758" cm="1">
        <f t="array" ref="AR758">_xlfn._xlws.FILTER(RPD_Revisi[Jmlh],RPD_Revisi[MAK]=Form_Cetak_POK[[#This Row],[MAK]],0)-Form_Cetak_POK[[#This Row],[Jmlh]]</f>
        <v>0</v>
      </c>
    </row>
    <row r="759" spans="1:44" hidden="1" x14ac:dyDescent="0.3">
      <c r="A759" t="s">
        <v>26</v>
      </c>
      <c r="B759" t="s">
        <v>28</v>
      </c>
      <c r="C759" t="s">
        <v>29</v>
      </c>
      <c r="D759" t="s">
        <v>461</v>
      </c>
      <c r="E759" t="s">
        <v>118</v>
      </c>
      <c r="F759" t="s">
        <v>334</v>
      </c>
      <c r="G759" t="s">
        <v>478</v>
      </c>
      <c r="H759" t="s">
        <v>384</v>
      </c>
      <c r="I759" t="s">
        <v>386</v>
      </c>
      <c r="J759" t="s">
        <v>43</v>
      </c>
      <c r="K759" t="s">
        <v>1206</v>
      </c>
      <c r="L759">
        <v>1</v>
      </c>
      <c r="M759">
        <v>2000000</v>
      </c>
      <c r="N759">
        <v>2000000</v>
      </c>
      <c r="O759">
        <v>0</v>
      </c>
      <c r="P759">
        <v>2000000</v>
      </c>
      <c r="R759">
        <v>166400</v>
      </c>
      <c r="S759">
        <v>166400</v>
      </c>
      <c r="T759">
        <v>166400</v>
      </c>
      <c r="U759">
        <v>166400</v>
      </c>
      <c r="V759">
        <v>166400</v>
      </c>
      <c r="W759">
        <v>166400</v>
      </c>
      <c r="X759">
        <v>166400</v>
      </c>
      <c r="Y759">
        <v>166400</v>
      </c>
      <c r="Z759">
        <v>166400</v>
      </c>
      <c r="AA759">
        <v>166400</v>
      </c>
      <c r="AB759">
        <v>166400</v>
      </c>
      <c r="AC759">
        <v>169600</v>
      </c>
      <c r="AD759" t="s">
        <v>5372</v>
      </c>
      <c r="AE759" t="s">
        <v>5373</v>
      </c>
      <c r="AF759" t="s">
        <v>5389</v>
      </c>
      <c r="AG759" t="s">
        <v>5390</v>
      </c>
      <c r="AH759" t="s">
        <v>6972</v>
      </c>
      <c r="AI759" t="s">
        <v>6565</v>
      </c>
      <c r="AJ759" t="s">
        <v>6293</v>
      </c>
      <c r="AK759" t="s">
        <v>136</v>
      </c>
      <c r="AN759" t="s">
        <v>1311</v>
      </c>
      <c r="AO759" t="s">
        <v>1312</v>
      </c>
      <c r="AP759" t="s">
        <v>1313</v>
      </c>
      <c r="AQ759" t="s">
        <v>1314</v>
      </c>
      <c r="AR759" cm="1">
        <f t="array" ref="AR759">_xlfn._xlws.FILTER(RPD_Revisi[Jmlh],RPD_Revisi[MAK]=Form_Cetak_POK[[#This Row],[MAK]],0)-Form_Cetak_POK[[#This Row],[Jmlh]]</f>
        <v>0</v>
      </c>
    </row>
    <row r="760" spans="1:44" hidden="1" x14ac:dyDescent="0.3">
      <c r="A760" t="s">
        <v>26</v>
      </c>
      <c r="B760" t="s">
        <v>28</v>
      </c>
      <c r="C760" t="s">
        <v>29</v>
      </c>
      <c r="D760" t="s">
        <v>461</v>
      </c>
      <c r="E760" t="s">
        <v>118</v>
      </c>
      <c r="F760" t="s">
        <v>334</v>
      </c>
      <c r="G760" t="s">
        <v>478</v>
      </c>
      <c r="H760" t="s">
        <v>384</v>
      </c>
      <c r="I760" t="s">
        <v>388</v>
      </c>
      <c r="J760" t="s">
        <v>43</v>
      </c>
      <c r="K760" t="s">
        <v>1219</v>
      </c>
      <c r="L760">
        <v>4</v>
      </c>
      <c r="M760">
        <v>100000</v>
      </c>
      <c r="N760">
        <v>400000</v>
      </c>
      <c r="O760">
        <v>0</v>
      </c>
      <c r="P760">
        <v>400000</v>
      </c>
      <c r="R760">
        <v>50000</v>
      </c>
      <c r="S760">
        <v>50000</v>
      </c>
      <c r="T760">
        <v>50000</v>
      </c>
      <c r="U760">
        <v>50000</v>
      </c>
      <c r="V760">
        <v>50000</v>
      </c>
      <c r="W760">
        <v>50000</v>
      </c>
      <c r="X760">
        <v>20000</v>
      </c>
      <c r="Y760">
        <v>20000</v>
      </c>
      <c r="Z760">
        <v>20000</v>
      </c>
      <c r="AA760">
        <v>20000</v>
      </c>
      <c r="AB760">
        <v>10000</v>
      </c>
      <c r="AC760">
        <v>10000</v>
      </c>
      <c r="AD760" t="s">
        <v>5433</v>
      </c>
      <c r="AE760" t="s">
        <v>5434</v>
      </c>
      <c r="AF760" t="s">
        <v>5438</v>
      </c>
      <c r="AG760" t="s">
        <v>5439</v>
      </c>
      <c r="AH760" t="s">
        <v>6973</v>
      </c>
      <c r="AI760" t="s">
        <v>6064</v>
      </c>
      <c r="AJ760" t="s">
        <v>6301</v>
      </c>
      <c r="AK760" t="s">
        <v>136</v>
      </c>
      <c r="AN760" t="s">
        <v>1311</v>
      </c>
      <c r="AO760" t="s">
        <v>1312</v>
      </c>
      <c r="AP760" t="s">
        <v>1313</v>
      </c>
      <c r="AQ760" t="s">
        <v>1314</v>
      </c>
      <c r="AR760" cm="1">
        <f t="array" ref="AR760">_xlfn._xlws.FILTER(RPD_Revisi[Jmlh],RPD_Revisi[MAK]=Form_Cetak_POK[[#This Row],[MAK]],0)-Form_Cetak_POK[[#This Row],[Jmlh]]</f>
        <v>0</v>
      </c>
    </row>
    <row r="761" spans="1:44" hidden="1" x14ac:dyDescent="0.3">
      <c r="A761" t="s">
        <v>26</v>
      </c>
      <c r="B761" t="s">
        <v>28</v>
      </c>
      <c r="C761" t="s">
        <v>29</v>
      </c>
      <c r="D761" t="s">
        <v>461</v>
      </c>
      <c r="E761" t="s">
        <v>118</v>
      </c>
      <c r="F761" t="s">
        <v>334</v>
      </c>
      <c r="G761" t="s">
        <v>478</v>
      </c>
      <c r="H761" t="s">
        <v>384</v>
      </c>
      <c r="I761" t="s">
        <v>388</v>
      </c>
      <c r="J761" t="s">
        <v>48</v>
      </c>
      <c r="K761" t="s">
        <v>1224</v>
      </c>
      <c r="L761">
        <v>30</v>
      </c>
      <c r="M761">
        <v>5313000</v>
      </c>
      <c r="N761">
        <v>159399000</v>
      </c>
      <c r="O761">
        <v>0</v>
      </c>
      <c r="P761">
        <v>159399000</v>
      </c>
      <c r="R761">
        <v>13000000</v>
      </c>
      <c r="S761">
        <v>13000000</v>
      </c>
      <c r="T761">
        <v>13000000</v>
      </c>
      <c r="U761">
        <v>13000000</v>
      </c>
      <c r="V761">
        <v>13000000</v>
      </c>
      <c r="W761">
        <v>13000000</v>
      </c>
      <c r="X761">
        <v>13000000</v>
      </c>
      <c r="Y761">
        <v>13000000</v>
      </c>
      <c r="Z761">
        <v>13000000</v>
      </c>
      <c r="AA761">
        <v>13000000</v>
      </c>
      <c r="AB761">
        <v>13000000</v>
      </c>
      <c r="AC761">
        <v>16399000</v>
      </c>
      <c r="AD761" t="s">
        <v>5433</v>
      </c>
      <c r="AE761" t="s">
        <v>5459</v>
      </c>
      <c r="AF761" t="s">
        <v>5463</v>
      </c>
      <c r="AG761" t="s">
        <v>5464</v>
      </c>
      <c r="AH761" t="s">
        <v>6974</v>
      </c>
      <c r="AI761" t="s">
        <v>6064</v>
      </c>
      <c r="AJ761" t="s">
        <v>6301</v>
      </c>
      <c r="AK761" t="s">
        <v>136</v>
      </c>
      <c r="AN761" t="s">
        <v>1311</v>
      </c>
      <c r="AO761" t="s">
        <v>1312</v>
      </c>
      <c r="AP761" t="s">
        <v>1336</v>
      </c>
      <c r="AQ761" t="s">
        <v>1314</v>
      </c>
      <c r="AR761" cm="1">
        <f t="array" ref="AR761">_xlfn._xlws.FILTER(RPD_Revisi[Jmlh],RPD_Revisi[MAK]=Form_Cetak_POK[[#This Row],[MAK]],0)-Form_Cetak_POK[[#This Row],[Jmlh]]</f>
        <v>0</v>
      </c>
    </row>
    <row r="762" spans="1:44" hidden="1" x14ac:dyDescent="0.3">
      <c r="A762" t="s">
        <v>26</v>
      </c>
      <c r="B762" t="s">
        <v>28</v>
      </c>
      <c r="C762" t="s">
        <v>29</v>
      </c>
      <c r="D762" t="s">
        <v>461</v>
      </c>
      <c r="E762" t="s">
        <v>118</v>
      </c>
      <c r="F762" t="s">
        <v>334</v>
      </c>
      <c r="G762" t="s">
        <v>478</v>
      </c>
      <c r="H762" t="s">
        <v>384</v>
      </c>
      <c r="I762" t="s">
        <v>389</v>
      </c>
      <c r="J762" t="s">
        <v>43</v>
      </c>
      <c r="K762" t="s">
        <v>1226</v>
      </c>
      <c r="L762">
        <v>2</v>
      </c>
      <c r="M762">
        <v>2000000</v>
      </c>
      <c r="N762">
        <v>4000000</v>
      </c>
      <c r="O762">
        <v>0</v>
      </c>
      <c r="P762">
        <v>4000000</v>
      </c>
      <c r="R762">
        <v>332800</v>
      </c>
      <c r="S762">
        <v>332800</v>
      </c>
      <c r="T762">
        <v>332800</v>
      </c>
      <c r="U762">
        <v>332800</v>
      </c>
      <c r="V762">
        <v>332800</v>
      </c>
      <c r="W762">
        <v>332800</v>
      </c>
      <c r="X762">
        <v>332800</v>
      </c>
      <c r="Y762">
        <v>332800</v>
      </c>
      <c r="Z762">
        <v>332800</v>
      </c>
      <c r="AA762">
        <v>332800</v>
      </c>
      <c r="AB762">
        <v>332800</v>
      </c>
      <c r="AC762">
        <v>339200</v>
      </c>
      <c r="AD762" t="s">
        <v>5470</v>
      </c>
      <c r="AE762" t="s">
        <v>5471</v>
      </c>
      <c r="AF762" t="s">
        <v>5475</v>
      </c>
      <c r="AG762" t="s">
        <v>5476</v>
      </c>
      <c r="AH762" t="s">
        <v>6975</v>
      </c>
      <c r="AI762" t="s">
        <v>6064</v>
      </c>
      <c r="AJ762" t="s">
        <v>6304</v>
      </c>
      <c r="AK762" t="s">
        <v>136</v>
      </c>
      <c r="AN762" t="s">
        <v>1311</v>
      </c>
      <c r="AO762" t="s">
        <v>1312</v>
      </c>
      <c r="AP762" t="s">
        <v>1313</v>
      </c>
      <c r="AQ762" t="s">
        <v>1314</v>
      </c>
      <c r="AR762" cm="1">
        <f t="array" ref="AR762">_xlfn._xlws.FILTER(RPD_Revisi[Jmlh],RPD_Revisi[MAK]=Form_Cetak_POK[[#This Row],[MAK]],0)-Form_Cetak_POK[[#This Row],[Jmlh]]</f>
        <v>0</v>
      </c>
    </row>
    <row r="763" spans="1:44" hidden="1" x14ac:dyDescent="0.3">
      <c r="A763" t="s">
        <v>26</v>
      </c>
      <c r="B763" t="s">
        <v>28</v>
      </c>
      <c r="C763" t="s">
        <v>29</v>
      </c>
      <c r="D763" t="s">
        <v>461</v>
      </c>
      <c r="E763" t="s">
        <v>118</v>
      </c>
      <c r="F763" t="s">
        <v>334</v>
      </c>
      <c r="G763" t="s">
        <v>478</v>
      </c>
      <c r="H763" t="s">
        <v>384</v>
      </c>
      <c r="I763" t="s">
        <v>389</v>
      </c>
      <c r="J763" t="s">
        <v>43</v>
      </c>
      <c r="K763" t="s">
        <v>1227</v>
      </c>
      <c r="L763">
        <v>3</v>
      </c>
      <c r="M763">
        <v>2000000</v>
      </c>
      <c r="N763">
        <v>6000000</v>
      </c>
      <c r="O763">
        <v>0</v>
      </c>
      <c r="P763">
        <v>6000000</v>
      </c>
      <c r="R763">
        <v>499200</v>
      </c>
      <c r="S763">
        <v>499200</v>
      </c>
      <c r="T763">
        <v>499200</v>
      </c>
      <c r="U763">
        <v>499200</v>
      </c>
      <c r="V763">
        <v>499200</v>
      </c>
      <c r="W763">
        <v>499200</v>
      </c>
      <c r="X763">
        <v>499200</v>
      </c>
      <c r="Y763">
        <v>499200</v>
      </c>
      <c r="Z763">
        <v>499200</v>
      </c>
      <c r="AA763">
        <v>499200</v>
      </c>
      <c r="AB763">
        <v>499200</v>
      </c>
      <c r="AC763">
        <v>508800</v>
      </c>
      <c r="AD763" t="s">
        <v>5470</v>
      </c>
      <c r="AE763" t="s">
        <v>5471</v>
      </c>
      <c r="AF763" t="s">
        <v>5481</v>
      </c>
      <c r="AG763" t="s">
        <v>5482</v>
      </c>
      <c r="AH763" t="s">
        <v>6976</v>
      </c>
      <c r="AI763" t="s">
        <v>6085</v>
      </c>
      <c r="AJ763" t="s">
        <v>6304</v>
      </c>
      <c r="AK763" t="s">
        <v>136</v>
      </c>
      <c r="AN763" t="s">
        <v>1311</v>
      </c>
      <c r="AO763" t="s">
        <v>1312</v>
      </c>
      <c r="AP763" t="s">
        <v>1313</v>
      </c>
      <c r="AQ763" t="s">
        <v>1314</v>
      </c>
      <c r="AR763" cm="1">
        <f t="array" ref="AR763">_xlfn._xlws.FILTER(RPD_Revisi[Jmlh],RPD_Revisi[MAK]=Form_Cetak_POK[[#This Row],[MAK]],0)-Form_Cetak_POK[[#This Row],[Jmlh]]</f>
        <v>0</v>
      </c>
    </row>
    <row r="764" spans="1:44" hidden="1" x14ac:dyDescent="0.3">
      <c r="A764" t="s">
        <v>26</v>
      </c>
      <c r="B764" t="s">
        <v>28</v>
      </c>
      <c r="C764" t="s">
        <v>29</v>
      </c>
      <c r="D764" t="s">
        <v>461</v>
      </c>
      <c r="E764" t="s">
        <v>118</v>
      </c>
      <c r="F764" t="s">
        <v>334</v>
      </c>
      <c r="G764" t="s">
        <v>478</v>
      </c>
      <c r="H764" t="s">
        <v>384</v>
      </c>
      <c r="I764" t="s">
        <v>389</v>
      </c>
      <c r="J764" t="s">
        <v>43</v>
      </c>
      <c r="K764" t="s">
        <v>1228</v>
      </c>
      <c r="L764">
        <v>4</v>
      </c>
      <c r="M764">
        <v>500000</v>
      </c>
      <c r="N764">
        <v>2000000</v>
      </c>
      <c r="O764">
        <v>0</v>
      </c>
      <c r="P764">
        <v>2000000</v>
      </c>
      <c r="R764">
        <v>166400</v>
      </c>
      <c r="S764">
        <v>166400</v>
      </c>
      <c r="T764">
        <v>166400</v>
      </c>
      <c r="U764">
        <v>166400</v>
      </c>
      <c r="V764">
        <v>166400</v>
      </c>
      <c r="W764">
        <v>166400</v>
      </c>
      <c r="X764">
        <v>166400</v>
      </c>
      <c r="Y764">
        <v>166400</v>
      </c>
      <c r="Z764">
        <v>166400</v>
      </c>
      <c r="AA764">
        <v>166400</v>
      </c>
      <c r="AB764">
        <v>166400</v>
      </c>
      <c r="AC764">
        <v>169600</v>
      </c>
      <c r="AD764" t="s">
        <v>5470</v>
      </c>
      <c r="AE764" t="s">
        <v>5471</v>
      </c>
      <c r="AF764" t="s">
        <v>5484</v>
      </c>
      <c r="AG764" t="s">
        <v>5485</v>
      </c>
      <c r="AH764" t="s">
        <v>6977</v>
      </c>
      <c r="AI764" t="s">
        <v>6168</v>
      </c>
      <c r="AJ764" t="s">
        <v>6304</v>
      </c>
      <c r="AK764" t="s">
        <v>136</v>
      </c>
      <c r="AN764" t="s">
        <v>1311</v>
      </c>
      <c r="AO764" t="s">
        <v>1312</v>
      </c>
      <c r="AP764" t="s">
        <v>1313</v>
      </c>
      <c r="AQ764" t="s">
        <v>1314</v>
      </c>
      <c r="AR764" cm="1">
        <f t="array" ref="AR764">_xlfn._xlws.FILTER(RPD_Revisi[Jmlh],RPD_Revisi[MAK]=Form_Cetak_POK[[#This Row],[MAK]],0)-Form_Cetak_POK[[#This Row],[Jmlh]]</f>
        <v>0</v>
      </c>
    </row>
    <row r="765" spans="1:44" hidden="1" x14ac:dyDescent="0.3">
      <c r="A765" t="s">
        <v>26</v>
      </c>
      <c r="B765" t="s">
        <v>28</v>
      </c>
      <c r="C765" t="s">
        <v>29</v>
      </c>
      <c r="D765" t="s">
        <v>461</v>
      </c>
      <c r="E765" t="s">
        <v>118</v>
      </c>
      <c r="F765" t="s">
        <v>334</v>
      </c>
      <c r="G765" t="s">
        <v>478</v>
      </c>
      <c r="H765" t="s">
        <v>384</v>
      </c>
      <c r="I765" t="s">
        <v>389</v>
      </c>
      <c r="J765" t="s">
        <v>43</v>
      </c>
      <c r="K765" t="s">
        <v>1229</v>
      </c>
      <c r="L765">
        <v>4</v>
      </c>
      <c r="M765">
        <v>2000000</v>
      </c>
      <c r="N765">
        <v>8000000</v>
      </c>
      <c r="O765">
        <v>0</v>
      </c>
      <c r="P765">
        <v>8000000</v>
      </c>
      <c r="R765">
        <v>665600</v>
      </c>
      <c r="S765">
        <v>665600</v>
      </c>
      <c r="T765">
        <v>665600</v>
      </c>
      <c r="U765">
        <v>665600</v>
      </c>
      <c r="V765">
        <v>665600</v>
      </c>
      <c r="W765">
        <v>665600</v>
      </c>
      <c r="X765">
        <v>665600</v>
      </c>
      <c r="Y765">
        <v>665600</v>
      </c>
      <c r="Z765">
        <v>665600</v>
      </c>
      <c r="AA765">
        <v>665600</v>
      </c>
      <c r="AB765">
        <v>665600</v>
      </c>
      <c r="AC765">
        <v>678400</v>
      </c>
      <c r="AD765" t="s">
        <v>5470</v>
      </c>
      <c r="AE765" t="s">
        <v>5471</v>
      </c>
      <c r="AF765" t="s">
        <v>5487</v>
      </c>
      <c r="AG765" t="s">
        <v>5488</v>
      </c>
      <c r="AH765" t="s">
        <v>6978</v>
      </c>
      <c r="AI765" t="s">
        <v>6565</v>
      </c>
      <c r="AJ765" t="s">
        <v>6304</v>
      </c>
      <c r="AK765" t="s">
        <v>136</v>
      </c>
      <c r="AN765" t="s">
        <v>1311</v>
      </c>
      <c r="AO765" t="s">
        <v>1312</v>
      </c>
      <c r="AP765" t="s">
        <v>1313</v>
      </c>
      <c r="AQ765" t="s">
        <v>1314</v>
      </c>
      <c r="AR765" cm="1">
        <f t="array" ref="AR765">_xlfn._xlws.FILTER(RPD_Revisi[Jmlh],RPD_Revisi[MAK]=Form_Cetak_POK[[#This Row],[MAK]],0)-Form_Cetak_POK[[#This Row],[Jmlh]]</f>
        <v>0</v>
      </c>
    </row>
    <row r="766" spans="1:44" hidden="1" x14ac:dyDescent="0.3">
      <c r="A766" t="s">
        <v>26</v>
      </c>
      <c r="B766" t="s">
        <v>28</v>
      </c>
      <c r="C766" t="s">
        <v>29</v>
      </c>
      <c r="D766" t="s">
        <v>461</v>
      </c>
      <c r="E766" t="s">
        <v>118</v>
      </c>
      <c r="F766" t="s">
        <v>334</v>
      </c>
      <c r="G766" t="s">
        <v>478</v>
      </c>
      <c r="H766" t="s">
        <v>384</v>
      </c>
      <c r="I766" t="s">
        <v>389</v>
      </c>
      <c r="J766" t="s">
        <v>48</v>
      </c>
      <c r="K766" t="s">
        <v>1231</v>
      </c>
      <c r="L766">
        <v>120</v>
      </c>
      <c r="M766">
        <v>1237000</v>
      </c>
      <c r="N766">
        <v>148389000</v>
      </c>
      <c r="O766">
        <v>0</v>
      </c>
      <c r="P766">
        <v>148389000</v>
      </c>
      <c r="R766">
        <v>12000000</v>
      </c>
      <c r="S766">
        <v>12000000</v>
      </c>
      <c r="T766">
        <v>12000000</v>
      </c>
      <c r="U766">
        <v>12000000</v>
      </c>
      <c r="V766">
        <v>12000000</v>
      </c>
      <c r="W766">
        <v>12000000</v>
      </c>
      <c r="X766">
        <v>12000000</v>
      </c>
      <c r="Y766">
        <v>12000000</v>
      </c>
      <c r="Z766">
        <v>12000000</v>
      </c>
      <c r="AA766">
        <v>12000000</v>
      </c>
      <c r="AB766">
        <v>12000000</v>
      </c>
      <c r="AC766">
        <v>16389000</v>
      </c>
      <c r="AD766" t="s">
        <v>5470</v>
      </c>
      <c r="AE766" t="s">
        <v>5497</v>
      </c>
      <c r="AF766" t="s">
        <v>5501</v>
      </c>
      <c r="AG766" t="s">
        <v>5502</v>
      </c>
      <c r="AH766" t="s">
        <v>6979</v>
      </c>
      <c r="AI766" t="s">
        <v>6064</v>
      </c>
      <c r="AJ766" t="s">
        <v>6304</v>
      </c>
      <c r="AK766" t="s">
        <v>136</v>
      </c>
      <c r="AN766" t="s">
        <v>1311</v>
      </c>
      <c r="AO766" t="s">
        <v>1312</v>
      </c>
      <c r="AP766" t="s">
        <v>1336</v>
      </c>
      <c r="AQ766" t="s">
        <v>1314</v>
      </c>
      <c r="AR766" cm="1">
        <f t="array" ref="AR766">_xlfn._xlws.FILTER(RPD_Revisi[Jmlh],RPD_Revisi[MAK]=Form_Cetak_POK[[#This Row],[MAK]],0)-Form_Cetak_POK[[#This Row],[Jmlh]]</f>
        <v>0</v>
      </c>
    </row>
    <row r="767" spans="1:44" hidden="1" x14ac:dyDescent="0.3">
      <c r="A767" t="s">
        <v>26</v>
      </c>
      <c r="B767" t="s">
        <v>28</v>
      </c>
      <c r="C767" t="s">
        <v>29</v>
      </c>
      <c r="D767" t="s">
        <v>461</v>
      </c>
      <c r="E767" t="s">
        <v>118</v>
      </c>
      <c r="F767" t="s">
        <v>334</v>
      </c>
      <c r="G767" t="s">
        <v>478</v>
      </c>
      <c r="H767" t="s">
        <v>384</v>
      </c>
      <c r="I767" t="s">
        <v>389</v>
      </c>
      <c r="J767" t="s">
        <v>48</v>
      </c>
      <c r="K767" t="s">
        <v>1232</v>
      </c>
      <c r="L767">
        <v>105</v>
      </c>
      <c r="M767">
        <v>1200000</v>
      </c>
      <c r="N767">
        <v>126000000</v>
      </c>
      <c r="O767">
        <v>0</v>
      </c>
      <c r="P767">
        <v>126000000</v>
      </c>
      <c r="R767">
        <v>10483200</v>
      </c>
      <c r="S767">
        <v>10483200</v>
      </c>
      <c r="T767">
        <v>10483200</v>
      </c>
      <c r="U767">
        <v>10483200</v>
      </c>
      <c r="V767">
        <v>10483200</v>
      </c>
      <c r="W767">
        <v>10483200</v>
      </c>
      <c r="X767">
        <v>10483200</v>
      </c>
      <c r="Y767">
        <v>10483200</v>
      </c>
      <c r="Z767">
        <v>10483200</v>
      </c>
      <c r="AA767">
        <v>10483200</v>
      </c>
      <c r="AB767">
        <v>10483200</v>
      </c>
      <c r="AC767">
        <v>10684800</v>
      </c>
      <c r="AD767" t="s">
        <v>5470</v>
      </c>
      <c r="AE767" t="s">
        <v>5497</v>
      </c>
      <c r="AF767" t="s">
        <v>5504</v>
      </c>
      <c r="AG767" t="s">
        <v>5505</v>
      </c>
      <c r="AH767" t="s">
        <v>6980</v>
      </c>
      <c r="AI767" t="s">
        <v>6075</v>
      </c>
      <c r="AJ767" t="s">
        <v>6304</v>
      </c>
      <c r="AK767" t="s">
        <v>136</v>
      </c>
      <c r="AN767" t="s">
        <v>1311</v>
      </c>
      <c r="AO767" t="s">
        <v>1312</v>
      </c>
      <c r="AP767" t="s">
        <v>1336</v>
      </c>
      <c r="AQ767" t="s">
        <v>1314</v>
      </c>
      <c r="AR767" cm="1">
        <f t="array" ref="AR767">_xlfn._xlws.FILTER(RPD_Revisi[Jmlh],RPD_Revisi[MAK]=Form_Cetak_POK[[#This Row],[MAK]],0)-Form_Cetak_POK[[#This Row],[Jmlh]]</f>
        <v>0</v>
      </c>
    </row>
    <row r="768" spans="1:44" hidden="1" x14ac:dyDescent="0.3">
      <c r="A768" t="s">
        <v>26</v>
      </c>
      <c r="B768" t="s">
        <v>28</v>
      </c>
      <c r="C768" t="s">
        <v>29</v>
      </c>
      <c r="D768" t="s">
        <v>461</v>
      </c>
      <c r="E768" t="s">
        <v>118</v>
      </c>
      <c r="F768" t="s">
        <v>334</v>
      </c>
      <c r="G768" t="s">
        <v>478</v>
      </c>
      <c r="H768" t="s">
        <v>384</v>
      </c>
      <c r="I768" t="s">
        <v>389</v>
      </c>
      <c r="J768" t="s">
        <v>48</v>
      </c>
      <c r="K768" t="s">
        <v>1233</v>
      </c>
      <c r="L768">
        <v>30</v>
      </c>
      <c r="M768">
        <v>2340000</v>
      </c>
      <c r="N768">
        <v>70200000</v>
      </c>
      <c r="O768">
        <v>0</v>
      </c>
      <c r="P768">
        <v>70200000</v>
      </c>
      <c r="R768">
        <v>5840640</v>
      </c>
      <c r="S768">
        <v>5840640</v>
      </c>
      <c r="T768">
        <v>5840640</v>
      </c>
      <c r="U768">
        <v>5840640</v>
      </c>
      <c r="V768">
        <v>5840640</v>
      </c>
      <c r="W768">
        <v>5840640</v>
      </c>
      <c r="X768">
        <v>5840640</v>
      </c>
      <c r="Y768">
        <v>5840640</v>
      </c>
      <c r="Z768">
        <v>5840640</v>
      </c>
      <c r="AA768">
        <v>5840640</v>
      </c>
      <c r="AB768">
        <v>5840640</v>
      </c>
      <c r="AC768">
        <v>5952960</v>
      </c>
      <c r="AD768" t="s">
        <v>5470</v>
      </c>
      <c r="AE768" t="s">
        <v>5497</v>
      </c>
      <c r="AF768" t="s">
        <v>5507</v>
      </c>
      <c r="AG768" t="s">
        <v>5508</v>
      </c>
      <c r="AH768" t="s">
        <v>6981</v>
      </c>
      <c r="AI768" t="s">
        <v>6085</v>
      </c>
      <c r="AJ768" t="s">
        <v>6304</v>
      </c>
      <c r="AK768" t="s">
        <v>136</v>
      </c>
      <c r="AN768" t="s">
        <v>1311</v>
      </c>
      <c r="AO768" t="s">
        <v>1312</v>
      </c>
      <c r="AP768" t="s">
        <v>1336</v>
      </c>
      <c r="AQ768" t="s">
        <v>1314</v>
      </c>
      <c r="AR768" cm="1">
        <f t="array" ref="AR768">_xlfn._xlws.FILTER(RPD_Revisi[Jmlh],RPD_Revisi[MAK]=Form_Cetak_POK[[#This Row],[MAK]],0)-Form_Cetak_POK[[#This Row],[Jmlh]]</f>
        <v>0</v>
      </c>
    </row>
    <row r="769" spans="1:44" hidden="1" x14ac:dyDescent="0.3">
      <c r="A769" t="s">
        <v>26</v>
      </c>
      <c r="B769" t="s">
        <v>28</v>
      </c>
      <c r="C769" t="s">
        <v>29</v>
      </c>
      <c r="D769" t="s">
        <v>461</v>
      </c>
      <c r="E769" t="s">
        <v>118</v>
      </c>
      <c r="F769" t="s">
        <v>334</v>
      </c>
      <c r="G769" t="s">
        <v>478</v>
      </c>
      <c r="H769" t="s">
        <v>384</v>
      </c>
      <c r="I769" t="s">
        <v>390</v>
      </c>
      <c r="J769" t="s">
        <v>43</v>
      </c>
      <c r="K769" t="s">
        <v>571</v>
      </c>
      <c r="L769">
        <v>2</v>
      </c>
      <c r="M769">
        <v>2000000</v>
      </c>
      <c r="N769">
        <v>4000000</v>
      </c>
      <c r="O769">
        <v>0</v>
      </c>
      <c r="P769">
        <v>4000000</v>
      </c>
      <c r="R769">
        <v>332800</v>
      </c>
      <c r="S769">
        <v>332800</v>
      </c>
      <c r="T769">
        <v>332800</v>
      </c>
      <c r="U769">
        <v>332800</v>
      </c>
      <c r="V769">
        <v>332800</v>
      </c>
      <c r="W769">
        <v>332800</v>
      </c>
      <c r="X769">
        <v>332800</v>
      </c>
      <c r="Y769">
        <v>332800</v>
      </c>
      <c r="Z769">
        <v>332800</v>
      </c>
      <c r="AA769">
        <v>332800</v>
      </c>
      <c r="AB769">
        <v>332800</v>
      </c>
      <c r="AC769">
        <v>339200</v>
      </c>
      <c r="AD769" t="s">
        <v>5518</v>
      </c>
      <c r="AE769" t="s">
        <v>5519</v>
      </c>
      <c r="AF769" t="s">
        <v>5523</v>
      </c>
      <c r="AG769" t="s">
        <v>5524</v>
      </c>
      <c r="AH769" t="s">
        <v>6982</v>
      </c>
      <c r="AI769" t="s">
        <v>6064</v>
      </c>
      <c r="AJ769" t="s">
        <v>6308</v>
      </c>
      <c r="AK769" t="s">
        <v>136</v>
      </c>
      <c r="AN769" t="s">
        <v>1311</v>
      </c>
      <c r="AO769" t="s">
        <v>1312</v>
      </c>
      <c r="AP769" t="s">
        <v>1313</v>
      </c>
      <c r="AQ769" t="s">
        <v>1314</v>
      </c>
      <c r="AR769" cm="1">
        <f t="array" ref="AR769">_xlfn._xlws.FILTER(RPD_Revisi[Jmlh],RPD_Revisi[MAK]=Form_Cetak_POK[[#This Row],[MAK]],0)-Form_Cetak_POK[[#This Row],[Jmlh]]</f>
        <v>0</v>
      </c>
    </row>
    <row r="770" spans="1:44" hidden="1" x14ac:dyDescent="0.3">
      <c r="A770" t="s">
        <v>26</v>
      </c>
      <c r="B770" t="s">
        <v>28</v>
      </c>
      <c r="C770" t="s">
        <v>29</v>
      </c>
      <c r="D770" t="s">
        <v>461</v>
      </c>
      <c r="E770" t="s">
        <v>118</v>
      </c>
      <c r="F770" t="s">
        <v>334</v>
      </c>
      <c r="G770" t="s">
        <v>478</v>
      </c>
      <c r="H770" t="s">
        <v>384</v>
      </c>
      <c r="I770" t="s">
        <v>390</v>
      </c>
      <c r="J770" t="s">
        <v>43</v>
      </c>
      <c r="K770" t="s">
        <v>572</v>
      </c>
      <c r="L770">
        <v>2</v>
      </c>
      <c r="M770">
        <v>2000000</v>
      </c>
      <c r="N770">
        <v>4000000</v>
      </c>
      <c r="O770">
        <v>0</v>
      </c>
      <c r="P770">
        <v>4000000</v>
      </c>
      <c r="R770">
        <v>332800</v>
      </c>
      <c r="S770">
        <v>332800</v>
      </c>
      <c r="T770">
        <v>332800</v>
      </c>
      <c r="U770">
        <v>332800</v>
      </c>
      <c r="V770">
        <v>332800</v>
      </c>
      <c r="W770">
        <v>332800</v>
      </c>
      <c r="X770">
        <v>332800</v>
      </c>
      <c r="Y770">
        <v>332800</v>
      </c>
      <c r="Z770">
        <v>332800</v>
      </c>
      <c r="AA770">
        <v>332800</v>
      </c>
      <c r="AB770">
        <v>332800</v>
      </c>
      <c r="AC770">
        <v>339200</v>
      </c>
      <c r="AD770" t="s">
        <v>5518</v>
      </c>
      <c r="AE770" t="s">
        <v>5519</v>
      </c>
      <c r="AF770" t="s">
        <v>5526</v>
      </c>
      <c r="AG770" t="s">
        <v>5527</v>
      </c>
      <c r="AH770" t="s">
        <v>6983</v>
      </c>
      <c r="AI770" t="s">
        <v>6075</v>
      </c>
      <c r="AJ770" t="s">
        <v>6308</v>
      </c>
      <c r="AK770" t="s">
        <v>136</v>
      </c>
      <c r="AN770" t="s">
        <v>1311</v>
      </c>
      <c r="AO770" t="s">
        <v>1312</v>
      </c>
      <c r="AP770" t="s">
        <v>1313</v>
      </c>
      <c r="AQ770" t="s">
        <v>1314</v>
      </c>
      <c r="AR770" cm="1">
        <f t="array" ref="AR770">_xlfn._xlws.FILTER(RPD_Revisi[Jmlh],RPD_Revisi[MAK]=Form_Cetak_POK[[#This Row],[MAK]],0)-Form_Cetak_POK[[#This Row],[Jmlh]]</f>
        <v>0</v>
      </c>
    </row>
    <row r="771" spans="1:44" hidden="1" x14ac:dyDescent="0.3">
      <c r="A771" t="s">
        <v>26</v>
      </c>
      <c r="B771" t="s">
        <v>28</v>
      </c>
      <c r="C771" t="s">
        <v>29</v>
      </c>
      <c r="D771" t="s">
        <v>461</v>
      </c>
      <c r="E771" t="s">
        <v>118</v>
      </c>
      <c r="F771" t="s">
        <v>334</v>
      </c>
      <c r="G771" t="s">
        <v>478</v>
      </c>
      <c r="H771" t="s">
        <v>384</v>
      </c>
      <c r="I771" t="s">
        <v>390</v>
      </c>
      <c r="J771" t="s">
        <v>48</v>
      </c>
      <c r="K771" t="s">
        <v>1237</v>
      </c>
      <c r="L771">
        <v>40</v>
      </c>
      <c r="M771">
        <v>2300000</v>
      </c>
      <c r="N771">
        <v>92000000</v>
      </c>
      <c r="O771">
        <v>0</v>
      </c>
      <c r="P771">
        <v>92000000</v>
      </c>
      <c r="R771">
        <v>7656000</v>
      </c>
      <c r="S771">
        <v>7656000</v>
      </c>
      <c r="T771">
        <v>7656000</v>
      </c>
      <c r="U771">
        <v>7656000</v>
      </c>
      <c r="V771">
        <v>7656000</v>
      </c>
      <c r="W771">
        <v>7656000</v>
      </c>
      <c r="X771">
        <v>7656000</v>
      </c>
      <c r="Y771">
        <v>7656000</v>
      </c>
      <c r="Z771">
        <v>7656000</v>
      </c>
      <c r="AA771">
        <v>7656000</v>
      </c>
      <c r="AB771">
        <v>7656000</v>
      </c>
      <c r="AC771">
        <v>7784000</v>
      </c>
      <c r="AD771" t="s">
        <v>5518</v>
      </c>
      <c r="AE771" t="s">
        <v>5540</v>
      </c>
      <c r="AF771" t="s">
        <v>5544</v>
      </c>
      <c r="AG771" t="s">
        <v>5545</v>
      </c>
      <c r="AH771" t="s">
        <v>6984</v>
      </c>
      <c r="AI771" t="s">
        <v>6064</v>
      </c>
      <c r="AJ771" t="s">
        <v>6308</v>
      </c>
      <c r="AK771" t="s">
        <v>136</v>
      </c>
      <c r="AN771" t="s">
        <v>1311</v>
      </c>
      <c r="AO771" t="s">
        <v>1312</v>
      </c>
      <c r="AP771" t="s">
        <v>1336</v>
      </c>
      <c r="AQ771" t="s">
        <v>1314</v>
      </c>
      <c r="AR771" cm="1">
        <f t="array" ref="AR771">_xlfn._xlws.FILTER(RPD_Revisi[Jmlh],RPD_Revisi[MAK]=Form_Cetak_POK[[#This Row],[MAK]],0)-Form_Cetak_POK[[#This Row],[Jmlh]]</f>
        <v>0</v>
      </c>
    </row>
    <row r="772" spans="1:44" hidden="1" x14ac:dyDescent="0.3">
      <c r="A772" t="s">
        <v>26</v>
      </c>
      <c r="B772" t="s">
        <v>28</v>
      </c>
      <c r="C772" t="s">
        <v>29</v>
      </c>
      <c r="D772" t="s">
        <v>461</v>
      </c>
      <c r="E772" t="s">
        <v>118</v>
      </c>
      <c r="F772" t="s">
        <v>334</v>
      </c>
      <c r="G772" t="s">
        <v>478</v>
      </c>
      <c r="H772" t="s">
        <v>391</v>
      </c>
      <c r="I772" t="s">
        <v>392</v>
      </c>
      <c r="J772" t="s">
        <v>43</v>
      </c>
      <c r="K772" t="s">
        <v>507</v>
      </c>
      <c r="L772">
        <v>1</v>
      </c>
      <c r="M772">
        <v>1500000</v>
      </c>
      <c r="N772">
        <v>1500000</v>
      </c>
      <c r="O772">
        <v>0</v>
      </c>
      <c r="P772">
        <v>1500000</v>
      </c>
      <c r="R772">
        <v>125000</v>
      </c>
      <c r="S772">
        <v>125000</v>
      </c>
      <c r="T772">
        <v>125000</v>
      </c>
      <c r="U772">
        <v>125000</v>
      </c>
      <c r="V772">
        <v>125000</v>
      </c>
      <c r="W772">
        <v>125000</v>
      </c>
      <c r="X772">
        <v>125000</v>
      </c>
      <c r="Y772">
        <v>125000</v>
      </c>
      <c r="Z772">
        <v>125000</v>
      </c>
      <c r="AA772">
        <v>125000</v>
      </c>
      <c r="AB772">
        <v>125000</v>
      </c>
      <c r="AC772">
        <v>125000</v>
      </c>
      <c r="AD772" t="s">
        <v>5555</v>
      </c>
      <c r="AE772" t="s">
        <v>5556</v>
      </c>
      <c r="AF772" t="s">
        <v>5560</v>
      </c>
      <c r="AG772" t="s">
        <v>5561</v>
      </c>
      <c r="AH772" t="s">
        <v>6985</v>
      </c>
      <c r="AI772" t="s">
        <v>6064</v>
      </c>
      <c r="AJ772" t="s">
        <v>6311</v>
      </c>
      <c r="AK772" t="s">
        <v>44</v>
      </c>
      <c r="AN772" t="s">
        <v>1311</v>
      </c>
      <c r="AO772" t="s">
        <v>1312</v>
      </c>
      <c r="AP772" t="s">
        <v>1313</v>
      </c>
      <c r="AQ772" t="s">
        <v>1314</v>
      </c>
      <c r="AR772" cm="1">
        <f t="array" ref="AR772">_xlfn._xlws.FILTER(RPD_Revisi[Jmlh],RPD_Revisi[MAK]=Form_Cetak_POK[[#This Row],[MAK]],0)-Form_Cetak_POK[[#This Row],[Jmlh]]</f>
        <v>0</v>
      </c>
    </row>
    <row r="773" spans="1:44" hidden="1" x14ac:dyDescent="0.3">
      <c r="A773" t="s">
        <v>26</v>
      </c>
      <c r="B773" t="s">
        <v>28</v>
      </c>
      <c r="C773" t="s">
        <v>29</v>
      </c>
      <c r="D773" t="s">
        <v>461</v>
      </c>
      <c r="E773" t="s">
        <v>118</v>
      </c>
      <c r="F773" t="s">
        <v>334</v>
      </c>
      <c r="G773" t="s">
        <v>478</v>
      </c>
      <c r="H773" t="s">
        <v>391</v>
      </c>
      <c r="I773" t="s">
        <v>392</v>
      </c>
      <c r="J773" t="s">
        <v>43</v>
      </c>
      <c r="K773" t="s">
        <v>1240</v>
      </c>
      <c r="L773">
        <v>14</v>
      </c>
      <c r="M773">
        <v>75000</v>
      </c>
      <c r="N773">
        <v>1050000</v>
      </c>
      <c r="O773">
        <v>0</v>
      </c>
      <c r="P773">
        <v>1050000</v>
      </c>
      <c r="R773">
        <v>87000</v>
      </c>
      <c r="S773">
        <v>87000</v>
      </c>
      <c r="T773">
        <v>87000</v>
      </c>
      <c r="U773">
        <v>87000</v>
      </c>
      <c r="V773">
        <v>87000</v>
      </c>
      <c r="W773">
        <v>87000</v>
      </c>
      <c r="X773">
        <v>87000</v>
      </c>
      <c r="Y773">
        <v>87000</v>
      </c>
      <c r="Z773">
        <v>87000</v>
      </c>
      <c r="AA773">
        <v>87000</v>
      </c>
      <c r="AB773">
        <v>87000</v>
      </c>
      <c r="AC773">
        <v>93000</v>
      </c>
      <c r="AD773" t="s">
        <v>5555</v>
      </c>
      <c r="AE773" t="s">
        <v>5556</v>
      </c>
      <c r="AF773" t="s">
        <v>5563</v>
      </c>
      <c r="AG773" t="s">
        <v>5564</v>
      </c>
      <c r="AH773" t="s">
        <v>6986</v>
      </c>
      <c r="AI773" t="s">
        <v>6075</v>
      </c>
      <c r="AJ773" t="s">
        <v>6311</v>
      </c>
      <c r="AK773" t="s">
        <v>44</v>
      </c>
      <c r="AN773" t="s">
        <v>1311</v>
      </c>
      <c r="AO773" t="s">
        <v>1312</v>
      </c>
      <c r="AP773" t="s">
        <v>1313</v>
      </c>
      <c r="AQ773" t="s">
        <v>1314</v>
      </c>
      <c r="AR773" cm="1">
        <f t="array" ref="AR773">_xlfn._xlws.FILTER(RPD_Revisi[Jmlh],RPD_Revisi[MAK]=Form_Cetak_POK[[#This Row],[MAK]],0)-Form_Cetak_POK[[#This Row],[Jmlh]]</f>
        <v>0</v>
      </c>
    </row>
    <row r="774" spans="1:44" hidden="1" x14ac:dyDescent="0.3">
      <c r="A774" t="s">
        <v>26</v>
      </c>
      <c r="B774" t="s">
        <v>28</v>
      </c>
      <c r="C774" t="s">
        <v>29</v>
      </c>
      <c r="D774" t="s">
        <v>461</v>
      </c>
      <c r="E774" t="s">
        <v>118</v>
      </c>
      <c r="F774" t="s">
        <v>334</v>
      </c>
      <c r="G774" t="s">
        <v>478</v>
      </c>
      <c r="H774" t="s">
        <v>391</v>
      </c>
      <c r="I774" t="s">
        <v>392</v>
      </c>
      <c r="J774" t="s">
        <v>43</v>
      </c>
      <c r="K774" t="s">
        <v>1241</v>
      </c>
      <c r="L774">
        <v>40</v>
      </c>
      <c r="M774">
        <v>350000</v>
      </c>
      <c r="N774">
        <v>14000000</v>
      </c>
      <c r="O774">
        <v>0</v>
      </c>
      <c r="P774">
        <v>14000000</v>
      </c>
      <c r="R774">
        <v>1166000</v>
      </c>
      <c r="S774">
        <v>1166000</v>
      </c>
      <c r="T774">
        <v>1166000</v>
      </c>
      <c r="U774">
        <v>1166000</v>
      </c>
      <c r="V774">
        <v>1166000</v>
      </c>
      <c r="W774">
        <v>1166000</v>
      </c>
      <c r="X774">
        <v>1166000</v>
      </c>
      <c r="Y774">
        <v>1166000</v>
      </c>
      <c r="Z774">
        <v>1166000</v>
      </c>
      <c r="AA774">
        <v>1166000</v>
      </c>
      <c r="AB774">
        <v>1166000</v>
      </c>
      <c r="AC774">
        <v>1174000</v>
      </c>
      <c r="AD774" t="s">
        <v>5555</v>
      </c>
      <c r="AE774" t="s">
        <v>5556</v>
      </c>
      <c r="AF774" t="s">
        <v>5566</v>
      </c>
      <c r="AG774" t="s">
        <v>5567</v>
      </c>
      <c r="AH774" t="s">
        <v>6987</v>
      </c>
      <c r="AI774" t="s">
        <v>6085</v>
      </c>
      <c r="AJ774" t="s">
        <v>6311</v>
      </c>
      <c r="AK774" t="s">
        <v>44</v>
      </c>
      <c r="AN774" t="s">
        <v>1311</v>
      </c>
      <c r="AO774" t="s">
        <v>1312</v>
      </c>
      <c r="AP774" t="s">
        <v>1313</v>
      </c>
      <c r="AQ774" t="s">
        <v>1314</v>
      </c>
      <c r="AR774" cm="1">
        <f t="array" ref="AR774">_xlfn._xlws.FILTER(RPD_Revisi[Jmlh],RPD_Revisi[MAK]=Form_Cetak_POK[[#This Row],[MAK]],0)-Form_Cetak_POK[[#This Row],[Jmlh]]</f>
        <v>0</v>
      </c>
    </row>
    <row r="775" spans="1:44" hidden="1" x14ac:dyDescent="0.3">
      <c r="A775" t="s">
        <v>26</v>
      </c>
      <c r="B775" t="s">
        <v>28</v>
      </c>
      <c r="C775" t="s">
        <v>29</v>
      </c>
      <c r="D775" t="s">
        <v>461</v>
      </c>
      <c r="E775" t="s">
        <v>118</v>
      </c>
      <c r="F775" t="s">
        <v>334</v>
      </c>
      <c r="G775" t="s">
        <v>478</v>
      </c>
      <c r="H775" t="s">
        <v>391</v>
      </c>
      <c r="I775" t="s">
        <v>392</v>
      </c>
      <c r="J775" t="s">
        <v>50</v>
      </c>
      <c r="K775" t="s">
        <v>1244</v>
      </c>
      <c r="L775">
        <v>40</v>
      </c>
      <c r="M775">
        <v>2671000</v>
      </c>
      <c r="N775">
        <v>106833000</v>
      </c>
      <c r="O775">
        <v>0</v>
      </c>
      <c r="P775">
        <v>106833000</v>
      </c>
      <c r="R775">
        <v>8902000</v>
      </c>
      <c r="S775">
        <v>8902000</v>
      </c>
      <c r="T775">
        <v>8902000</v>
      </c>
      <c r="U775">
        <v>8902000</v>
      </c>
      <c r="V775">
        <v>8902000</v>
      </c>
      <c r="W775">
        <v>8902000</v>
      </c>
      <c r="X775">
        <v>8902000</v>
      </c>
      <c r="Y775">
        <v>8902000</v>
      </c>
      <c r="Z775">
        <v>8902000</v>
      </c>
      <c r="AA775">
        <v>8902000</v>
      </c>
      <c r="AB775">
        <v>8902000</v>
      </c>
      <c r="AC775">
        <v>8911000</v>
      </c>
      <c r="AD775" t="s">
        <v>5555</v>
      </c>
      <c r="AE775" t="s">
        <v>5573</v>
      </c>
      <c r="AF775" t="s">
        <v>5577</v>
      </c>
      <c r="AG775" t="s">
        <v>5578</v>
      </c>
      <c r="AH775" t="s">
        <v>6988</v>
      </c>
      <c r="AI775" t="s">
        <v>6064</v>
      </c>
      <c r="AJ775" t="s">
        <v>6311</v>
      </c>
      <c r="AK775" t="s">
        <v>44</v>
      </c>
      <c r="AN775" t="s">
        <v>1311</v>
      </c>
      <c r="AO775" t="s">
        <v>1312</v>
      </c>
      <c r="AP775" t="s">
        <v>1336</v>
      </c>
      <c r="AQ775" t="s">
        <v>1314</v>
      </c>
      <c r="AR775" cm="1">
        <f t="array" ref="AR775">_xlfn._xlws.FILTER(RPD_Revisi[Jmlh],RPD_Revisi[MAK]=Form_Cetak_POK[[#This Row],[MAK]],0)-Form_Cetak_POK[[#This Row],[Jmlh]]</f>
        <v>0</v>
      </c>
    </row>
    <row r="776" spans="1:44" hidden="1" x14ac:dyDescent="0.3">
      <c r="A776" t="s">
        <v>26</v>
      </c>
      <c r="B776" t="s">
        <v>28</v>
      </c>
      <c r="C776" t="s">
        <v>29</v>
      </c>
      <c r="D776" t="s">
        <v>461</v>
      </c>
      <c r="E776" t="s">
        <v>118</v>
      </c>
      <c r="F776" t="s">
        <v>334</v>
      </c>
      <c r="G776" t="s">
        <v>478</v>
      </c>
      <c r="H776" t="s">
        <v>391</v>
      </c>
      <c r="I776" t="s">
        <v>393</v>
      </c>
      <c r="J776" t="s">
        <v>43</v>
      </c>
      <c r="K776" t="s">
        <v>1245</v>
      </c>
      <c r="L776">
        <v>1</v>
      </c>
      <c r="M776">
        <v>500000</v>
      </c>
      <c r="N776">
        <v>500000</v>
      </c>
      <c r="O776">
        <v>0</v>
      </c>
      <c r="P776">
        <v>500000</v>
      </c>
      <c r="R776">
        <v>41000</v>
      </c>
      <c r="S776">
        <v>41000</v>
      </c>
      <c r="T776">
        <v>41000</v>
      </c>
      <c r="U776">
        <v>41000</v>
      </c>
      <c r="V776">
        <v>41000</v>
      </c>
      <c r="W776">
        <v>41000</v>
      </c>
      <c r="X776">
        <v>41000</v>
      </c>
      <c r="Y776">
        <v>41000</v>
      </c>
      <c r="Z776">
        <v>41000</v>
      </c>
      <c r="AA776">
        <v>41000</v>
      </c>
      <c r="AB776">
        <v>41000</v>
      </c>
      <c r="AC776">
        <v>49000</v>
      </c>
      <c r="AD776" t="s">
        <v>5580</v>
      </c>
      <c r="AE776" t="s">
        <v>5581</v>
      </c>
      <c r="AF776" t="s">
        <v>5588</v>
      </c>
      <c r="AG776" t="s">
        <v>5589</v>
      </c>
      <c r="AH776" t="s">
        <v>6989</v>
      </c>
      <c r="AI776" t="s">
        <v>6075</v>
      </c>
      <c r="AJ776" t="s">
        <v>6313</v>
      </c>
      <c r="AK776" t="s">
        <v>44</v>
      </c>
      <c r="AN776" t="s">
        <v>1311</v>
      </c>
      <c r="AO776" t="s">
        <v>1312</v>
      </c>
      <c r="AP776" t="s">
        <v>1313</v>
      </c>
      <c r="AQ776" t="s">
        <v>1314</v>
      </c>
      <c r="AR776" cm="1">
        <f t="array" ref="AR776">_xlfn._xlws.FILTER(RPD_Revisi[Jmlh],RPD_Revisi[MAK]=Form_Cetak_POK[[#This Row],[MAK]],0)-Form_Cetak_POK[[#This Row],[Jmlh]]</f>
        <v>0</v>
      </c>
    </row>
    <row r="777" spans="1:44" hidden="1" x14ac:dyDescent="0.3">
      <c r="A777" t="s">
        <v>26</v>
      </c>
      <c r="B777" t="s">
        <v>28</v>
      </c>
      <c r="C777" t="s">
        <v>29</v>
      </c>
      <c r="D777" t="s">
        <v>461</v>
      </c>
      <c r="E777" t="s">
        <v>118</v>
      </c>
      <c r="F777" t="s">
        <v>334</v>
      </c>
      <c r="G777" t="s">
        <v>478</v>
      </c>
      <c r="H777" t="s">
        <v>391</v>
      </c>
      <c r="I777" t="s">
        <v>393</v>
      </c>
      <c r="J777" t="s">
        <v>43</v>
      </c>
      <c r="K777" t="s">
        <v>1246</v>
      </c>
      <c r="L777">
        <v>28</v>
      </c>
      <c r="M777">
        <v>22000</v>
      </c>
      <c r="N777">
        <v>616000</v>
      </c>
      <c r="O777">
        <v>0</v>
      </c>
      <c r="P777">
        <v>616000</v>
      </c>
      <c r="R777">
        <v>51000</v>
      </c>
      <c r="S777">
        <v>51000</v>
      </c>
      <c r="T777">
        <v>51000</v>
      </c>
      <c r="U777">
        <v>51000</v>
      </c>
      <c r="V777">
        <v>51000</v>
      </c>
      <c r="W777">
        <v>51000</v>
      </c>
      <c r="X777">
        <v>51000</v>
      </c>
      <c r="Y777">
        <v>51000</v>
      </c>
      <c r="Z777">
        <v>51000</v>
      </c>
      <c r="AA777">
        <v>51000</v>
      </c>
      <c r="AB777">
        <v>51000</v>
      </c>
      <c r="AC777">
        <v>55000</v>
      </c>
      <c r="AD777" t="s">
        <v>5580</v>
      </c>
      <c r="AE777" t="s">
        <v>5581</v>
      </c>
      <c r="AF777" t="s">
        <v>5591</v>
      </c>
      <c r="AG777" t="s">
        <v>5592</v>
      </c>
      <c r="AH777" t="s">
        <v>6990</v>
      </c>
      <c r="AI777" t="s">
        <v>6085</v>
      </c>
      <c r="AJ777" t="s">
        <v>6313</v>
      </c>
      <c r="AK777" t="s">
        <v>44</v>
      </c>
      <c r="AN777" t="s">
        <v>1311</v>
      </c>
      <c r="AO777" t="s">
        <v>1312</v>
      </c>
      <c r="AP777" t="s">
        <v>1313</v>
      </c>
      <c r="AQ777" t="s">
        <v>1314</v>
      </c>
      <c r="AR777" cm="1">
        <f t="array" ref="AR777">_xlfn._xlws.FILTER(RPD_Revisi[Jmlh],RPD_Revisi[MAK]=Form_Cetak_POK[[#This Row],[MAK]],0)-Form_Cetak_POK[[#This Row],[Jmlh]]</f>
        <v>0</v>
      </c>
    </row>
    <row r="778" spans="1:44" hidden="1" x14ac:dyDescent="0.3">
      <c r="A778" t="s">
        <v>26</v>
      </c>
      <c r="B778" t="s">
        <v>28</v>
      </c>
      <c r="C778" t="s">
        <v>29</v>
      </c>
      <c r="D778" t="s">
        <v>461</v>
      </c>
      <c r="E778" t="s">
        <v>118</v>
      </c>
      <c r="F778" t="s">
        <v>334</v>
      </c>
      <c r="G778" t="s">
        <v>478</v>
      </c>
      <c r="H778" t="s">
        <v>391</v>
      </c>
      <c r="I778" t="s">
        <v>393</v>
      </c>
      <c r="J778" t="s">
        <v>48</v>
      </c>
      <c r="K778" t="s">
        <v>1248</v>
      </c>
      <c r="L778">
        <v>27</v>
      </c>
      <c r="M778">
        <v>6000000</v>
      </c>
      <c r="N778">
        <v>162000000</v>
      </c>
      <c r="O778">
        <v>0</v>
      </c>
      <c r="P778">
        <v>162000000</v>
      </c>
      <c r="R778">
        <v>13500000</v>
      </c>
      <c r="S778">
        <v>13500000</v>
      </c>
      <c r="T778">
        <v>13500000</v>
      </c>
      <c r="U778">
        <v>13500000</v>
      </c>
      <c r="V778">
        <v>13500000</v>
      </c>
      <c r="W778">
        <v>13500000</v>
      </c>
      <c r="X778">
        <v>13500000</v>
      </c>
      <c r="Y778">
        <v>13500000</v>
      </c>
      <c r="Z778">
        <v>13500000</v>
      </c>
      <c r="AA778">
        <v>13500000</v>
      </c>
      <c r="AB778">
        <v>13500000</v>
      </c>
      <c r="AC778">
        <v>13500000</v>
      </c>
      <c r="AD778" t="s">
        <v>5580</v>
      </c>
      <c r="AE778" t="s">
        <v>5594</v>
      </c>
      <c r="AF778" t="s">
        <v>5598</v>
      </c>
      <c r="AG778" t="s">
        <v>5599</v>
      </c>
      <c r="AH778" t="s">
        <v>6991</v>
      </c>
      <c r="AI778" t="s">
        <v>6064</v>
      </c>
      <c r="AJ778" t="s">
        <v>6313</v>
      </c>
      <c r="AK778" t="s">
        <v>44</v>
      </c>
      <c r="AN778" t="s">
        <v>1311</v>
      </c>
      <c r="AO778" t="s">
        <v>1312</v>
      </c>
      <c r="AP778" t="s">
        <v>1336</v>
      </c>
      <c r="AQ778" t="s">
        <v>1314</v>
      </c>
      <c r="AR778" cm="1">
        <f t="array" ref="AR778">_xlfn._xlws.FILTER(RPD_Revisi[Jmlh],RPD_Revisi[MAK]=Form_Cetak_POK[[#This Row],[MAK]],0)-Form_Cetak_POK[[#This Row],[Jmlh]]</f>
        <v>0</v>
      </c>
    </row>
    <row r="779" spans="1:44" hidden="1" x14ac:dyDescent="0.3">
      <c r="A779" t="s">
        <v>26</v>
      </c>
      <c r="B779" t="s">
        <v>28</v>
      </c>
      <c r="C779" t="s">
        <v>29</v>
      </c>
      <c r="D779" t="s">
        <v>461</v>
      </c>
      <c r="E779" t="s">
        <v>118</v>
      </c>
      <c r="F779" t="s">
        <v>334</v>
      </c>
      <c r="G779" t="s">
        <v>478</v>
      </c>
      <c r="H779" t="s">
        <v>391</v>
      </c>
      <c r="I779" t="s">
        <v>394</v>
      </c>
      <c r="J779" t="s">
        <v>43</v>
      </c>
      <c r="K779" t="s">
        <v>1249</v>
      </c>
      <c r="L779">
        <v>60</v>
      </c>
      <c r="M779">
        <v>22000</v>
      </c>
      <c r="N779">
        <v>1320000</v>
      </c>
      <c r="O779">
        <v>0</v>
      </c>
      <c r="P779">
        <v>1320000</v>
      </c>
      <c r="R779">
        <v>110000</v>
      </c>
      <c r="S779">
        <v>110000</v>
      </c>
      <c r="T779">
        <v>110000</v>
      </c>
      <c r="U779">
        <v>110000</v>
      </c>
      <c r="V779">
        <v>110000</v>
      </c>
      <c r="W779">
        <v>110000</v>
      </c>
      <c r="X779">
        <v>110000</v>
      </c>
      <c r="Y779">
        <v>110000</v>
      </c>
      <c r="Z779">
        <v>110000</v>
      </c>
      <c r="AA779">
        <v>110000</v>
      </c>
      <c r="AB779">
        <v>110000</v>
      </c>
      <c r="AC779">
        <v>110000</v>
      </c>
      <c r="AD779" t="s">
        <v>5601</v>
      </c>
      <c r="AE779" t="s">
        <v>5602</v>
      </c>
      <c r="AF779" t="s">
        <v>5609</v>
      </c>
      <c r="AG779" t="s">
        <v>5610</v>
      </c>
      <c r="AH779" t="s">
        <v>6992</v>
      </c>
      <c r="AI779" t="s">
        <v>6075</v>
      </c>
      <c r="AJ779" t="s">
        <v>6316</v>
      </c>
      <c r="AK779" t="s">
        <v>44</v>
      </c>
      <c r="AN779" t="s">
        <v>1311</v>
      </c>
      <c r="AO779" t="s">
        <v>1312</v>
      </c>
      <c r="AP779" t="s">
        <v>1313</v>
      </c>
      <c r="AQ779" t="s">
        <v>1314</v>
      </c>
      <c r="AR779" cm="1">
        <f t="array" ref="AR779">_xlfn._xlws.FILTER(RPD_Revisi[Jmlh],RPD_Revisi[MAK]=Form_Cetak_POK[[#This Row],[MAK]],0)-Form_Cetak_POK[[#This Row],[Jmlh]]</f>
        <v>0</v>
      </c>
    </row>
    <row r="780" spans="1:44" hidden="1" x14ac:dyDescent="0.3">
      <c r="A780" t="s">
        <v>26</v>
      </c>
      <c r="B780" t="s">
        <v>28</v>
      </c>
      <c r="C780" t="s">
        <v>29</v>
      </c>
      <c r="D780" t="s">
        <v>461</v>
      </c>
      <c r="E780" t="s">
        <v>118</v>
      </c>
      <c r="F780" t="s">
        <v>334</v>
      </c>
      <c r="G780" t="s">
        <v>479</v>
      </c>
      <c r="H780" t="s">
        <v>406</v>
      </c>
      <c r="I780" t="s">
        <v>408</v>
      </c>
      <c r="J780" t="s">
        <v>75</v>
      </c>
      <c r="K780" t="s">
        <v>1053</v>
      </c>
      <c r="L780">
        <v>50</v>
      </c>
      <c r="M780">
        <v>150000</v>
      </c>
      <c r="N780">
        <v>7500000</v>
      </c>
      <c r="O780">
        <v>0</v>
      </c>
      <c r="P780">
        <v>7500000</v>
      </c>
      <c r="R780">
        <v>621429</v>
      </c>
      <c r="S780">
        <v>621429</v>
      </c>
      <c r="T780">
        <v>621429</v>
      </c>
      <c r="U780">
        <v>621429</v>
      </c>
      <c r="V780">
        <v>621429</v>
      </c>
      <c r="W780">
        <v>621429</v>
      </c>
      <c r="X780">
        <v>621429</v>
      </c>
      <c r="Y780">
        <v>621429</v>
      </c>
      <c r="Z780">
        <v>621429</v>
      </c>
      <c r="AA780">
        <v>621429</v>
      </c>
      <c r="AB780">
        <v>621429</v>
      </c>
      <c r="AC780">
        <v>664281</v>
      </c>
      <c r="AD780" t="s">
        <v>5805</v>
      </c>
      <c r="AE780" t="s">
        <v>5825</v>
      </c>
      <c r="AF780" t="s">
        <v>5829</v>
      </c>
      <c r="AG780" t="s">
        <v>5830</v>
      </c>
      <c r="AH780" t="s">
        <v>6993</v>
      </c>
      <c r="AI780" t="s">
        <v>6064</v>
      </c>
      <c r="AJ780" t="s">
        <v>6325</v>
      </c>
      <c r="AK780" t="s">
        <v>136</v>
      </c>
      <c r="AN780" t="s">
        <v>1311</v>
      </c>
      <c r="AO780" t="s">
        <v>1312</v>
      </c>
      <c r="AP780" t="s">
        <v>1336</v>
      </c>
      <c r="AQ780" t="s">
        <v>1314</v>
      </c>
      <c r="AR780" cm="1">
        <f t="array" ref="AR780">_xlfn._xlws.FILTER(RPD_Revisi[Jmlh],RPD_Revisi[MAK]=Form_Cetak_POK[[#This Row],[MAK]],0)-Form_Cetak_POK[[#This Row],[Jmlh]]</f>
        <v>0</v>
      </c>
    </row>
    <row r="781" spans="1:44" hidden="1" x14ac:dyDescent="0.3">
      <c r="A781" t="s">
        <v>26</v>
      </c>
      <c r="B781" t="s">
        <v>28</v>
      </c>
      <c r="C781" t="s">
        <v>29</v>
      </c>
      <c r="D781" t="s">
        <v>461</v>
      </c>
      <c r="E781" t="s">
        <v>118</v>
      </c>
      <c r="F781" t="s">
        <v>334</v>
      </c>
      <c r="G781" t="s">
        <v>479</v>
      </c>
      <c r="H781" t="s">
        <v>406</v>
      </c>
      <c r="I781" t="s">
        <v>410</v>
      </c>
      <c r="J781" t="s">
        <v>43</v>
      </c>
      <c r="K781" t="s">
        <v>614</v>
      </c>
      <c r="L781">
        <v>95</v>
      </c>
      <c r="M781">
        <v>321000</v>
      </c>
      <c r="N781">
        <v>30495000</v>
      </c>
      <c r="O781">
        <v>0</v>
      </c>
      <c r="P781">
        <v>30495000</v>
      </c>
      <c r="R781">
        <v>2361429</v>
      </c>
      <c r="S781">
        <v>2361429</v>
      </c>
      <c r="T781">
        <v>2361429</v>
      </c>
      <c r="U781">
        <v>2361429</v>
      </c>
      <c r="V781">
        <v>2361429</v>
      </c>
      <c r="W781">
        <v>3361429</v>
      </c>
      <c r="X781">
        <v>2861429</v>
      </c>
      <c r="Y781">
        <v>2361429</v>
      </c>
      <c r="Z781">
        <v>2361429</v>
      </c>
      <c r="AA781">
        <v>2861429</v>
      </c>
      <c r="AB781">
        <v>2361429</v>
      </c>
      <c r="AC781">
        <v>2519281</v>
      </c>
      <c r="AD781" t="s">
        <v>5848</v>
      </c>
      <c r="AE781" t="s">
        <v>5849</v>
      </c>
      <c r="AF781" t="s">
        <v>5862</v>
      </c>
      <c r="AG781" t="s">
        <v>5863</v>
      </c>
      <c r="AH781" t="s">
        <v>6994</v>
      </c>
      <c r="AI781" t="s">
        <v>6168</v>
      </c>
      <c r="AJ781" t="s">
        <v>6333</v>
      </c>
      <c r="AK781" t="s">
        <v>136</v>
      </c>
      <c r="AN781" t="s">
        <v>1311</v>
      </c>
      <c r="AO781" t="s">
        <v>1312</v>
      </c>
      <c r="AP781" t="s">
        <v>1313</v>
      </c>
      <c r="AQ781" t="s">
        <v>1314</v>
      </c>
      <c r="AR781" cm="1">
        <f t="array" ref="AR781">_xlfn._xlws.FILTER(RPD_Revisi[Jmlh],RPD_Revisi[MAK]=Form_Cetak_POK[[#This Row],[MAK]],0)-Form_Cetak_POK[[#This Row],[Jmlh]]</f>
        <v>0</v>
      </c>
    </row>
    <row r="782" spans="1:44" hidden="1" x14ac:dyDescent="0.3">
      <c r="A782" t="s">
        <v>26</v>
      </c>
      <c r="B782" t="s">
        <v>28</v>
      </c>
      <c r="C782" t="s">
        <v>29</v>
      </c>
      <c r="D782" t="s">
        <v>461</v>
      </c>
      <c r="E782" t="s">
        <v>118</v>
      </c>
      <c r="F782" t="s">
        <v>334</v>
      </c>
      <c r="G782" t="s">
        <v>479</v>
      </c>
      <c r="H782" t="s">
        <v>406</v>
      </c>
      <c r="I782" t="s">
        <v>410</v>
      </c>
      <c r="J782" t="s">
        <v>46</v>
      </c>
      <c r="K782" t="s">
        <v>1269</v>
      </c>
      <c r="L782">
        <v>9</v>
      </c>
      <c r="M782">
        <v>900000</v>
      </c>
      <c r="N782">
        <v>8100000</v>
      </c>
      <c r="O782">
        <v>0</v>
      </c>
      <c r="P782">
        <v>8100000</v>
      </c>
      <c r="R782">
        <v>671143</v>
      </c>
      <c r="S782">
        <v>671143</v>
      </c>
      <c r="T782">
        <v>671143</v>
      </c>
      <c r="U782">
        <v>671143</v>
      </c>
      <c r="V782">
        <v>671143</v>
      </c>
      <c r="W782">
        <v>671143</v>
      </c>
      <c r="X782">
        <v>671143</v>
      </c>
      <c r="Y782">
        <v>671143</v>
      </c>
      <c r="Z782">
        <v>671143</v>
      </c>
      <c r="AA782">
        <v>671143</v>
      </c>
      <c r="AB782">
        <v>671143</v>
      </c>
      <c r="AC782">
        <v>717427</v>
      </c>
      <c r="AD782" t="s">
        <v>5848</v>
      </c>
      <c r="AE782" t="s">
        <v>5865</v>
      </c>
      <c r="AF782" t="s">
        <v>5869</v>
      </c>
      <c r="AG782" t="s">
        <v>5870</v>
      </c>
      <c r="AH782" t="s">
        <v>6995</v>
      </c>
      <c r="AI782" t="s">
        <v>6064</v>
      </c>
      <c r="AJ782" t="s">
        <v>6333</v>
      </c>
      <c r="AK782" t="s">
        <v>136</v>
      </c>
      <c r="AN782" t="s">
        <v>1311</v>
      </c>
      <c r="AO782" t="s">
        <v>1312</v>
      </c>
      <c r="AP782" t="s">
        <v>1331</v>
      </c>
      <c r="AQ782" t="s">
        <v>1314</v>
      </c>
      <c r="AR782" cm="1">
        <f t="array" ref="AR782">_xlfn._xlws.FILTER(RPD_Revisi[Jmlh],RPD_Revisi[MAK]=Form_Cetak_POK[[#This Row],[MAK]],0)-Form_Cetak_POK[[#This Row],[Jmlh]]</f>
        <v>0</v>
      </c>
    </row>
    <row r="783" spans="1:44" hidden="1" x14ac:dyDescent="0.3">
      <c r="A783" t="s">
        <v>26</v>
      </c>
      <c r="B783" t="s">
        <v>28</v>
      </c>
      <c r="C783" t="s">
        <v>29</v>
      </c>
      <c r="D783" t="s">
        <v>461</v>
      </c>
      <c r="E783" t="s">
        <v>118</v>
      </c>
      <c r="F783" t="s">
        <v>334</v>
      </c>
      <c r="G783" t="s">
        <v>479</v>
      </c>
      <c r="H783" t="s">
        <v>406</v>
      </c>
      <c r="I783" t="s">
        <v>410</v>
      </c>
      <c r="J783" t="s">
        <v>50</v>
      </c>
      <c r="K783" t="s">
        <v>1271</v>
      </c>
      <c r="L783">
        <v>285</v>
      </c>
      <c r="M783">
        <v>150000</v>
      </c>
      <c r="N783">
        <v>42750000</v>
      </c>
      <c r="O783">
        <v>0</v>
      </c>
      <c r="P783">
        <v>42750000</v>
      </c>
      <c r="R783">
        <v>3542143</v>
      </c>
      <c r="S783">
        <v>3542143</v>
      </c>
      <c r="T783">
        <v>3542143</v>
      </c>
      <c r="U783">
        <v>3542143</v>
      </c>
      <c r="V783">
        <v>3542143</v>
      </c>
      <c r="W783">
        <v>3542143</v>
      </c>
      <c r="X783">
        <v>3542143</v>
      </c>
      <c r="Y783">
        <v>3542143</v>
      </c>
      <c r="Z783">
        <v>3542143</v>
      </c>
      <c r="AA783">
        <v>3542143</v>
      </c>
      <c r="AB783">
        <v>3542143</v>
      </c>
      <c r="AC783">
        <v>3786427</v>
      </c>
      <c r="AD783" t="s">
        <v>5848</v>
      </c>
      <c r="AE783" t="s">
        <v>5872</v>
      </c>
      <c r="AF783" t="s">
        <v>5876</v>
      </c>
      <c r="AG783" t="s">
        <v>5877</v>
      </c>
      <c r="AH783" t="s">
        <v>6996</v>
      </c>
      <c r="AI783" t="s">
        <v>6064</v>
      </c>
      <c r="AJ783" t="s">
        <v>6333</v>
      </c>
      <c r="AK783" t="s">
        <v>136</v>
      </c>
      <c r="AN783" t="s">
        <v>1311</v>
      </c>
      <c r="AO783" t="s">
        <v>1312</v>
      </c>
      <c r="AP783" t="s">
        <v>1336</v>
      </c>
      <c r="AQ783" t="s">
        <v>1314</v>
      </c>
      <c r="AR783" cm="1">
        <f t="array" ref="AR783">_xlfn._xlws.FILTER(RPD_Revisi[Jmlh],RPD_Revisi[MAK]=Form_Cetak_POK[[#This Row],[MAK]],0)-Form_Cetak_POK[[#This Row],[Jmlh]]</f>
        <v>0</v>
      </c>
    </row>
    <row r="784" spans="1:44" hidden="1" x14ac:dyDescent="0.3">
      <c r="A784" t="s">
        <v>26</v>
      </c>
      <c r="B784" t="s">
        <v>28</v>
      </c>
      <c r="C784" t="s">
        <v>29</v>
      </c>
      <c r="D784" t="s">
        <v>461</v>
      </c>
      <c r="E784" t="s">
        <v>118</v>
      </c>
      <c r="F784" t="s">
        <v>334</v>
      </c>
      <c r="G784" t="s">
        <v>479</v>
      </c>
      <c r="H784" t="s">
        <v>406</v>
      </c>
      <c r="I784" t="s">
        <v>410</v>
      </c>
      <c r="J784" t="s">
        <v>50</v>
      </c>
      <c r="K784" t="s">
        <v>1272</v>
      </c>
      <c r="L784">
        <v>15</v>
      </c>
      <c r="M784">
        <v>500000</v>
      </c>
      <c r="N784">
        <v>7500000</v>
      </c>
      <c r="O784">
        <v>0</v>
      </c>
      <c r="P784">
        <v>7500000</v>
      </c>
      <c r="R784">
        <v>621425</v>
      </c>
      <c r="S784">
        <v>621425</v>
      </c>
      <c r="T784">
        <v>621425</v>
      </c>
      <c r="U784">
        <v>621425</v>
      </c>
      <c r="V784">
        <v>621425</v>
      </c>
      <c r="W784">
        <v>621425</v>
      </c>
      <c r="X784">
        <v>621425</v>
      </c>
      <c r="Y784">
        <v>621425</v>
      </c>
      <c r="Z784">
        <v>621425</v>
      </c>
      <c r="AA784">
        <v>621425</v>
      </c>
      <c r="AB784">
        <v>621425</v>
      </c>
      <c r="AC784">
        <v>664325</v>
      </c>
      <c r="AD784" t="s">
        <v>5848</v>
      </c>
      <c r="AE784" t="s">
        <v>5872</v>
      </c>
      <c r="AF784" t="s">
        <v>5879</v>
      </c>
      <c r="AG784" t="s">
        <v>5880</v>
      </c>
      <c r="AH784" t="s">
        <v>6997</v>
      </c>
      <c r="AI784" t="s">
        <v>6075</v>
      </c>
      <c r="AJ784" t="s">
        <v>6333</v>
      </c>
      <c r="AK784" t="s">
        <v>136</v>
      </c>
      <c r="AN784" t="s">
        <v>1311</v>
      </c>
      <c r="AO784" t="s">
        <v>1312</v>
      </c>
      <c r="AP784" t="s">
        <v>1336</v>
      </c>
      <c r="AQ784" t="s">
        <v>1314</v>
      </c>
      <c r="AR784" cm="1">
        <f t="array" ref="AR784">_xlfn._xlws.FILTER(RPD_Revisi[Jmlh],RPD_Revisi[MAK]=Form_Cetak_POK[[#This Row],[MAK]],0)-Form_Cetak_POK[[#This Row],[Jmlh]]</f>
        <v>0</v>
      </c>
    </row>
    <row r="785" spans="1:44" hidden="1" x14ac:dyDescent="0.3">
      <c r="A785" t="s">
        <v>26</v>
      </c>
      <c r="B785" t="s">
        <v>28</v>
      </c>
      <c r="C785" t="s">
        <v>29</v>
      </c>
      <c r="D785" t="s">
        <v>461</v>
      </c>
      <c r="E785" t="s">
        <v>118</v>
      </c>
      <c r="F785" t="s">
        <v>130</v>
      </c>
      <c r="G785" t="s">
        <v>472</v>
      </c>
      <c r="H785" t="s">
        <v>252</v>
      </c>
      <c r="I785" t="s">
        <v>259</v>
      </c>
      <c r="J785" t="s">
        <v>195</v>
      </c>
      <c r="K785" t="s">
        <v>845</v>
      </c>
      <c r="L785">
        <v>24</v>
      </c>
      <c r="M785">
        <v>6690000</v>
      </c>
      <c r="N785">
        <v>0</v>
      </c>
      <c r="O785">
        <v>160560000</v>
      </c>
      <c r="P785">
        <v>-160560000</v>
      </c>
      <c r="R785">
        <v>10578800</v>
      </c>
      <c r="S785">
        <v>12689083</v>
      </c>
      <c r="T785">
        <v>12689083</v>
      </c>
      <c r="U785">
        <v>12689083</v>
      </c>
      <c r="V785">
        <v>12689083</v>
      </c>
      <c r="W785">
        <v>12694928</v>
      </c>
      <c r="X785">
        <v>12694928</v>
      </c>
      <c r="Y785">
        <v>12689533</v>
      </c>
      <c r="Z785">
        <v>12698330</v>
      </c>
      <c r="AA785">
        <v>12689083</v>
      </c>
      <c r="AB785">
        <v>17346065</v>
      </c>
      <c r="AC785">
        <v>18412001</v>
      </c>
      <c r="AD785" t="s">
        <v>3452</v>
      </c>
      <c r="AE785" t="s">
        <v>3462</v>
      </c>
      <c r="AF785" t="s">
        <v>3466</v>
      </c>
      <c r="AG785" t="s">
        <v>3467</v>
      </c>
      <c r="AH785" t="s">
        <v>6998</v>
      </c>
      <c r="AI785" t="s">
        <v>6064</v>
      </c>
      <c r="AJ785" t="s">
        <v>6999</v>
      </c>
      <c r="AK785" t="s">
        <v>136</v>
      </c>
      <c r="AN785" t="s">
        <v>1311</v>
      </c>
      <c r="AO785" t="s">
        <v>3409</v>
      </c>
      <c r="AP785" t="s">
        <v>2806</v>
      </c>
      <c r="AQ785" t="s">
        <v>1314</v>
      </c>
      <c r="AR785" cm="1">
        <f t="array" ref="AR785">_xlfn._xlws.FILTER(RPD_Revisi[Jmlh],RPD_Revisi[MAK]=Form_Cetak_POK[[#This Row],[MAK]],0)-Form_Cetak_POK[[#This Row],[Jmlh]]</f>
        <v>160560000</v>
      </c>
    </row>
    <row r="786" spans="1:44" hidden="1" x14ac:dyDescent="0.3">
      <c r="A786" t="s">
        <v>26</v>
      </c>
      <c r="B786" t="s">
        <v>28</v>
      </c>
      <c r="C786" t="s">
        <v>29</v>
      </c>
      <c r="D786" t="s">
        <v>461</v>
      </c>
      <c r="E786" t="s">
        <v>118</v>
      </c>
      <c r="F786" t="s">
        <v>130</v>
      </c>
      <c r="G786" t="s">
        <v>472</v>
      </c>
      <c r="H786" t="s">
        <v>252</v>
      </c>
      <c r="I786" t="s">
        <v>290</v>
      </c>
      <c r="J786" t="s">
        <v>195</v>
      </c>
      <c r="K786" t="s">
        <v>958</v>
      </c>
      <c r="L786">
        <v>12</v>
      </c>
      <c r="M786">
        <v>13250000</v>
      </c>
      <c r="N786">
        <v>0</v>
      </c>
      <c r="O786">
        <v>159000000</v>
      </c>
      <c r="P786">
        <v>-159000000</v>
      </c>
      <c r="R786">
        <v>10476016</v>
      </c>
      <c r="S786">
        <v>12565796</v>
      </c>
      <c r="T786">
        <v>12565796</v>
      </c>
      <c r="U786">
        <v>12565796</v>
      </c>
      <c r="V786">
        <v>12565796</v>
      </c>
      <c r="W786">
        <v>12571584</v>
      </c>
      <c r="X786">
        <v>12571584</v>
      </c>
      <c r="Y786">
        <v>12566241</v>
      </c>
      <c r="Z786">
        <v>12574953</v>
      </c>
      <c r="AA786">
        <v>12565796</v>
      </c>
      <c r="AB786">
        <v>17177530</v>
      </c>
      <c r="AC786">
        <v>18233112</v>
      </c>
      <c r="AD786" t="s">
        <v>3799</v>
      </c>
      <c r="AE786" t="s">
        <v>3814</v>
      </c>
      <c r="AF786" t="s">
        <v>3824</v>
      </c>
      <c r="AG786" t="s">
        <v>3825</v>
      </c>
      <c r="AH786" t="s">
        <v>7000</v>
      </c>
      <c r="AI786" t="s">
        <v>6085</v>
      </c>
      <c r="AJ786" t="s">
        <v>6411</v>
      </c>
      <c r="AK786" t="s">
        <v>44</v>
      </c>
      <c r="AN786" t="s">
        <v>1311</v>
      </c>
      <c r="AO786" t="s">
        <v>3409</v>
      </c>
      <c r="AP786" t="s">
        <v>2806</v>
      </c>
      <c r="AQ786" t="s">
        <v>1314</v>
      </c>
      <c r="AR786" cm="1">
        <f t="array" ref="AR786">_xlfn._xlws.FILTER(RPD_Revisi[Jmlh],RPD_Revisi[MAK]=Form_Cetak_POK[[#This Row],[MAK]],0)-Form_Cetak_POK[[#This Row],[Jmlh]]</f>
        <v>159000000</v>
      </c>
    </row>
    <row r="787" spans="1:44" hidden="1" x14ac:dyDescent="0.3">
      <c r="A787" t="s">
        <v>26</v>
      </c>
      <c r="B787" t="s">
        <v>28</v>
      </c>
      <c r="C787" t="s">
        <v>29</v>
      </c>
      <c r="D787" t="s">
        <v>461</v>
      </c>
      <c r="E787" t="s">
        <v>118</v>
      </c>
      <c r="F787" t="s">
        <v>130</v>
      </c>
      <c r="G787" t="s">
        <v>466</v>
      </c>
      <c r="H787" t="s">
        <v>134</v>
      </c>
      <c r="I787" t="s">
        <v>140</v>
      </c>
      <c r="J787" t="s">
        <v>68</v>
      </c>
      <c r="K787" t="s">
        <v>607</v>
      </c>
      <c r="L787">
        <v>12</v>
      </c>
      <c r="M787">
        <v>300000</v>
      </c>
      <c r="N787">
        <v>3600000</v>
      </c>
      <c r="O787">
        <v>0</v>
      </c>
      <c r="P787">
        <v>3600000</v>
      </c>
      <c r="R787">
        <v>292505</v>
      </c>
      <c r="S787">
        <v>292505</v>
      </c>
      <c r="T787">
        <v>294505</v>
      </c>
      <c r="U787">
        <v>292505</v>
      </c>
      <c r="V787">
        <v>292505</v>
      </c>
      <c r="W787">
        <v>294505</v>
      </c>
      <c r="X787">
        <v>292505</v>
      </c>
      <c r="Y787">
        <v>292505</v>
      </c>
      <c r="Z787">
        <v>290505</v>
      </c>
      <c r="AA787">
        <v>290505</v>
      </c>
      <c r="AB787">
        <v>290305</v>
      </c>
      <c r="AC787">
        <v>384645</v>
      </c>
      <c r="AD787" t="s">
        <v>2063</v>
      </c>
      <c r="AE787" t="s">
        <v>2068</v>
      </c>
      <c r="AF787" t="s">
        <v>2072</v>
      </c>
      <c r="AG787" t="s">
        <v>2073</v>
      </c>
      <c r="AH787" t="s">
        <v>7001</v>
      </c>
      <c r="AI787" t="s">
        <v>6064</v>
      </c>
      <c r="AJ787" t="s">
        <v>6069</v>
      </c>
      <c r="AK787" t="s">
        <v>136</v>
      </c>
      <c r="AN787" t="s">
        <v>1311</v>
      </c>
      <c r="AO787" t="s">
        <v>1312</v>
      </c>
      <c r="AP787" t="s">
        <v>1485</v>
      </c>
      <c r="AQ787" t="s">
        <v>1486</v>
      </c>
      <c r="AR787" cm="1">
        <f t="array" ref="AR787">_xlfn._xlws.FILTER(RPD_Revisi[Jmlh],RPD_Revisi[MAK]=Form_Cetak_POK[[#This Row],[MAK]],0)-Form_Cetak_POK[[#This Row],[Jmlh]]</f>
        <v>0</v>
      </c>
    </row>
    <row r="788" spans="1:44" hidden="1" x14ac:dyDescent="0.3">
      <c r="A788" t="s">
        <v>26</v>
      </c>
      <c r="B788" t="s">
        <v>28</v>
      </c>
      <c r="C788" t="s">
        <v>29</v>
      </c>
      <c r="D788" t="s">
        <v>461</v>
      </c>
      <c r="E788" t="s">
        <v>118</v>
      </c>
      <c r="F788" t="s">
        <v>130</v>
      </c>
      <c r="G788" t="s">
        <v>468</v>
      </c>
      <c r="H788" t="s">
        <v>153</v>
      </c>
      <c r="I788" t="s">
        <v>154</v>
      </c>
      <c r="J788" t="s">
        <v>68</v>
      </c>
      <c r="K788" t="s">
        <v>649</v>
      </c>
      <c r="L788">
        <v>12</v>
      </c>
      <c r="M788">
        <v>300000</v>
      </c>
      <c r="N788">
        <v>3600000</v>
      </c>
      <c r="O788">
        <v>0</v>
      </c>
      <c r="P788">
        <v>3600000</v>
      </c>
      <c r="R788">
        <v>379947</v>
      </c>
      <c r="S788">
        <v>379947</v>
      </c>
      <c r="T788">
        <v>379947</v>
      </c>
      <c r="U788">
        <v>379947</v>
      </c>
      <c r="V788">
        <v>379947</v>
      </c>
      <c r="W788">
        <v>379947</v>
      </c>
      <c r="X788">
        <v>189974</v>
      </c>
      <c r="Y788">
        <v>189974</v>
      </c>
      <c r="Z788">
        <v>189974</v>
      </c>
      <c r="AA788">
        <v>189974</v>
      </c>
      <c r="AB788">
        <v>189974</v>
      </c>
      <c r="AC788">
        <v>370448</v>
      </c>
      <c r="AD788" t="s">
        <v>2271</v>
      </c>
      <c r="AE788" t="s">
        <v>2304</v>
      </c>
      <c r="AF788" t="s">
        <v>2308</v>
      </c>
      <c r="AG788" t="s">
        <v>2309</v>
      </c>
      <c r="AH788" t="s">
        <v>7002</v>
      </c>
      <c r="AI788" t="s">
        <v>6064</v>
      </c>
      <c r="AJ788" t="s">
        <v>6100</v>
      </c>
      <c r="AK788" t="s">
        <v>136</v>
      </c>
      <c r="AN788" t="s">
        <v>1311</v>
      </c>
      <c r="AO788" t="s">
        <v>1312</v>
      </c>
      <c r="AP788" t="s">
        <v>1485</v>
      </c>
      <c r="AQ788" t="s">
        <v>1486</v>
      </c>
      <c r="AR788" cm="1">
        <f t="array" ref="AR788">_xlfn._xlws.FILTER(RPD_Revisi[Jmlh],RPD_Revisi[MAK]=Form_Cetak_POK[[#This Row],[MAK]],0)-Form_Cetak_POK[[#This Row],[Jmlh]]</f>
        <v>0</v>
      </c>
    </row>
    <row r="789" spans="1:44" hidden="1" x14ac:dyDescent="0.3">
      <c r="A789" t="s">
        <v>26</v>
      </c>
      <c r="B789" t="s">
        <v>28</v>
      </c>
      <c r="C789" t="s">
        <v>29</v>
      </c>
      <c r="D789" t="s">
        <v>461</v>
      </c>
      <c r="E789" t="s">
        <v>118</v>
      </c>
      <c r="F789" t="s">
        <v>130</v>
      </c>
      <c r="G789" t="s">
        <v>470</v>
      </c>
      <c r="H789" t="s">
        <v>181</v>
      </c>
      <c r="I789" t="s">
        <v>183</v>
      </c>
      <c r="J789" t="s">
        <v>68</v>
      </c>
      <c r="K789" t="s">
        <v>698</v>
      </c>
      <c r="L789">
        <v>384</v>
      </c>
      <c r="M789">
        <v>200000</v>
      </c>
      <c r="N789">
        <v>76800000</v>
      </c>
      <c r="O789">
        <v>0</v>
      </c>
      <c r="P789">
        <v>76800000</v>
      </c>
      <c r="R789">
        <v>6400000</v>
      </c>
      <c r="S789">
        <v>6400000</v>
      </c>
      <c r="T789">
        <v>6400000</v>
      </c>
      <c r="U789">
        <v>6400000</v>
      </c>
      <c r="V789">
        <v>6400000</v>
      </c>
      <c r="W789">
        <v>6400000</v>
      </c>
      <c r="X789">
        <v>6400000</v>
      </c>
      <c r="Y789">
        <v>6400000</v>
      </c>
      <c r="Z789">
        <v>6400000</v>
      </c>
      <c r="AA789">
        <v>6400000</v>
      </c>
      <c r="AB789">
        <v>6400000</v>
      </c>
      <c r="AC789">
        <v>6400000</v>
      </c>
      <c r="AD789" t="s">
        <v>2632</v>
      </c>
      <c r="AE789" t="s">
        <v>2633</v>
      </c>
      <c r="AF789" t="s">
        <v>2637</v>
      </c>
      <c r="AG789" t="s">
        <v>2638</v>
      </c>
      <c r="AH789" t="s">
        <v>7003</v>
      </c>
      <c r="AI789" t="s">
        <v>6064</v>
      </c>
      <c r="AJ789" t="s">
        <v>6142</v>
      </c>
      <c r="AK789" t="s">
        <v>136</v>
      </c>
      <c r="AN789" t="s">
        <v>1311</v>
      </c>
      <c r="AO789" t="s">
        <v>1312</v>
      </c>
      <c r="AP789" t="s">
        <v>1485</v>
      </c>
      <c r="AQ789" t="s">
        <v>1486</v>
      </c>
      <c r="AR789" cm="1">
        <f t="array" ref="AR789">_xlfn._xlws.FILTER(RPD_Revisi[Jmlh],RPD_Revisi[MAK]=Form_Cetak_POK[[#This Row],[MAK]],0)-Form_Cetak_POK[[#This Row],[Jmlh]]</f>
        <v>0</v>
      </c>
    </row>
    <row r="790" spans="1:44" hidden="1" x14ac:dyDescent="0.3">
      <c r="A790" t="s">
        <v>26</v>
      </c>
      <c r="B790" t="s">
        <v>28</v>
      </c>
      <c r="C790" t="s">
        <v>29</v>
      </c>
      <c r="D790" t="s">
        <v>461</v>
      </c>
      <c r="E790" t="s">
        <v>118</v>
      </c>
      <c r="F790" t="s">
        <v>130</v>
      </c>
      <c r="G790" t="s">
        <v>472</v>
      </c>
      <c r="H790" t="s">
        <v>252</v>
      </c>
      <c r="I790" t="s">
        <v>263</v>
      </c>
      <c r="J790" t="s">
        <v>265</v>
      </c>
      <c r="K790" t="s">
        <v>847</v>
      </c>
      <c r="L790">
        <v>12</v>
      </c>
      <c r="M790">
        <v>1500000</v>
      </c>
      <c r="N790">
        <v>18000000</v>
      </c>
      <c r="O790">
        <v>0</v>
      </c>
      <c r="P790">
        <v>18000000</v>
      </c>
      <c r="R790">
        <v>1185964</v>
      </c>
      <c r="S790">
        <v>1422543</v>
      </c>
      <c r="T790">
        <v>1422543</v>
      </c>
      <c r="U790">
        <v>1422543</v>
      </c>
      <c r="V790">
        <v>1422543</v>
      </c>
      <c r="W790">
        <v>1423198</v>
      </c>
      <c r="X790">
        <v>1423198</v>
      </c>
      <c r="Y790">
        <v>1422593</v>
      </c>
      <c r="Z790">
        <v>1423580</v>
      </c>
      <c r="AA790">
        <v>1422543</v>
      </c>
      <c r="AB790">
        <v>1944626</v>
      </c>
      <c r="AC790">
        <v>2064126.0000000002</v>
      </c>
      <c r="AD790" t="s">
        <v>3469</v>
      </c>
      <c r="AE790" t="s">
        <v>3470</v>
      </c>
      <c r="AF790" t="s">
        <v>3474</v>
      </c>
      <c r="AG790" t="s">
        <v>3475</v>
      </c>
      <c r="AH790" t="s">
        <v>7004</v>
      </c>
      <c r="AI790" t="s">
        <v>6064</v>
      </c>
      <c r="AJ790" t="s">
        <v>6404</v>
      </c>
      <c r="AK790" t="s">
        <v>136</v>
      </c>
      <c r="AN790" t="s">
        <v>1311</v>
      </c>
      <c r="AO790" t="s">
        <v>3409</v>
      </c>
      <c r="AP790" t="s">
        <v>3433</v>
      </c>
      <c r="AQ790" t="s">
        <v>1486</v>
      </c>
      <c r="AR790" cm="1">
        <f t="array" ref="AR790">_xlfn._xlws.FILTER(RPD_Revisi[Jmlh],RPD_Revisi[MAK]=Form_Cetak_POK[[#This Row],[MAK]],0)-Form_Cetak_POK[[#This Row],[Jmlh]]</f>
        <v>0</v>
      </c>
    </row>
    <row r="791" spans="1:44" hidden="1" x14ac:dyDescent="0.3">
      <c r="A791" t="s">
        <v>26</v>
      </c>
      <c r="B791" t="s">
        <v>28</v>
      </c>
      <c r="C791" t="s">
        <v>29</v>
      </c>
      <c r="D791" t="s">
        <v>461</v>
      </c>
      <c r="E791" t="s">
        <v>118</v>
      </c>
      <c r="F791" t="s">
        <v>130</v>
      </c>
      <c r="G791" t="s">
        <v>472</v>
      </c>
      <c r="H791" t="s">
        <v>252</v>
      </c>
      <c r="I791" t="s">
        <v>263</v>
      </c>
      <c r="J791" t="s">
        <v>265</v>
      </c>
      <c r="K791" t="s">
        <v>848</v>
      </c>
      <c r="L791">
        <v>1</v>
      </c>
      <c r="M791">
        <v>100000000</v>
      </c>
      <c r="N791">
        <v>100000000</v>
      </c>
      <c r="O791">
        <v>0</v>
      </c>
      <c r="P791">
        <v>100000000</v>
      </c>
      <c r="R791">
        <v>6588690</v>
      </c>
      <c r="S791">
        <v>7903017</v>
      </c>
      <c r="T791">
        <v>7903017</v>
      </c>
      <c r="U791">
        <v>7903017</v>
      </c>
      <c r="V791">
        <v>7903017</v>
      </c>
      <c r="W791">
        <v>7906656</v>
      </c>
      <c r="X791">
        <v>7906656</v>
      </c>
      <c r="Y791">
        <v>7903296</v>
      </c>
      <c r="Z791">
        <v>7908776</v>
      </c>
      <c r="AA791">
        <v>7903017</v>
      </c>
      <c r="AB791">
        <v>10803478</v>
      </c>
      <c r="AC791">
        <v>11467363</v>
      </c>
      <c r="AD791" t="s">
        <v>3469</v>
      </c>
      <c r="AE791" t="s">
        <v>3470</v>
      </c>
      <c r="AF791" t="s">
        <v>3477</v>
      </c>
      <c r="AG791" t="s">
        <v>3478</v>
      </c>
      <c r="AH791" t="s">
        <v>7005</v>
      </c>
      <c r="AI791" t="s">
        <v>6075</v>
      </c>
      <c r="AJ791" t="s">
        <v>6404</v>
      </c>
      <c r="AK791" t="s">
        <v>136</v>
      </c>
      <c r="AN791" t="s">
        <v>1311</v>
      </c>
      <c r="AO791" t="s">
        <v>3409</v>
      </c>
      <c r="AP791" t="s">
        <v>3433</v>
      </c>
      <c r="AQ791" t="s">
        <v>1486</v>
      </c>
      <c r="AR791" cm="1">
        <f t="array" ref="AR791">_xlfn._xlws.FILTER(RPD_Revisi[Jmlh],RPD_Revisi[MAK]=Form_Cetak_POK[[#This Row],[MAK]],0)-Form_Cetak_POK[[#This Row],[Jmlh]]</f>
        <v>0</v>
      </c>
    </row>
    <row r="792" spans="1:44" hidden="1" x14ac:dyDescent="0.3">
      <c r="A792" t="s">
        <v>26</v>
      </c>
      <c r="B792" t="s">
        <v>28</v>
      </c>
      <c r="C792" t="s">
        <v>29</v>
      </c>
      <c r="D792" t="s">
        <v>461</v>
      </c>
      <c r="E792" t="s">
        <v>118</v>
      </c>
      <c r="F792" t="s">
        <v>130</v>
      </c>
      <c r="G792" t="s">
        <v>472</v>
      </c>
      <c r="H792" t="s">
        <v>252</v>
      </c>
      <c r="I792" t="s">
        <v>290</v>
      </c>
      <c r="J792" t="s">
        <v>265</v>
      </c>
      <c r="K792" t="s">
        <v>953</v>
      </c>
      <c r="L792">
        <v>60</v>
      </c>
      <c r="M792">
        <v>250000</v>
      </c>
      <c r="N792">
        <v>15000000</v>
      </c>
      <c r="O792">
        <v>0</v>
      </c>
      <c r="P792">
        <v>15000000</v>
      </c>
      <c r="R792">
        <v>988303</v>
      </c>
      <c r="S792">
        <v>1185452</v>
      </c>
      <c r="T792">
        <v>1185452</v>
      </c>
      <c r="U792">
        <v>1185452</v>
      </c>
      <c r="V792">
        <v>1185452</v>
      </c>
      <c r="W792">
        <v>1185998</v>
      </c>
      <c r="X792">
        <v>1185998</v>
      </c>
      <c r="Y792">
        <v>1185494</v>
      </c>
      <c r="Z792">
        <v>1186316</v>
      </c>
      <c r="AA792">
        <v>1185452</v>
      </c>
      <c r="AB792">
        <v>1620522</v>
      </c>
      <c r="AC792">
        <v>1720109</v>
      </c>
      <c r="AD792" t="s">
        <v>3799</v>
      </c>
      <c r="AE792" t="s">
        <v>3804</v>
      </c>
      <c r="AF792" t="s">
        <v>3808</v>
      </c>
      <c r="AG792" t="s">
        <v>3809</v>
      </c>
      <c r="AH792" t="s">
        <v>7006</v>
      </c>
      <c r="AI792" t="s">
        <v>6064</v>
      </c>
      <c r="AJ792" t="s">
        <v>6411</v>
      </c>
      <c r="AK792" t="s">
        <v>44</v>
      </c>
      <c r="AN792" t="s">
        <v>1311</v>
      </c>
      <c r="AO792" t="s">
        <v>3409</v>
      </c>
      <c r="AP792" t="s">
        <v>3433</v>
      </c>
      <c r="AQ792" t="s">
        <v>1486</v>
      </c>
      <c r="AR792" cm="1">
        <f t="array" ref="AR792">_xlfn._xlws.FILTER(RPD_Revisi[Jmlh],RPD_Revisi[MAK]=Form_Cetak_POK[[#This Row],[MAK]],0)-Form_Cetak_POK[[#This Row],[Jmlh]]</f>
        <v>0</v>
      </c>
    </row>
    <row r="793" spans="1:44" hidden="1" x14ac:dyDescent="0.3">
      <c r="A793" t="s">
        <v>26</v>
      </c>
      <c r="B793" t="s">
        <v>28</v>
      </c>
      <c r="C793" t="s">
        <v>29</v>
      </c>
      <c r="D793" t="s">
        <v>461</v>
      </c>
      <c r="E793" t="s">
        <v>118</v>
      </c>
      <c r="F793" t="s">
        <v>130</v>
      </c>
      <c r="G793" t="s">
        <v>472</v>
      </c>
      <c r="H793" t="s">
        <v>252</v>
      </c>
      <c r="I793" t="s">
        <v>290</v>
      </c>
      <c r="J793" t="s">
        <v>265</v>
      </c>
      <c r="K793" t="s">
        <v>954</v>
      </c>
      <c r="L793">
        <v>1</v>
      </c>
      <c r="M793">
        <v>22328000</v>
      </c>
      <c r="N793">
        <v>22328000</v>
      </c>
      <c r="O793">
        <v>0</v>
      </c>
      <c r="P793">
        <v>22328000</v>
      </c>
      <c r="R793">
        <v>1471123</v>
      </c>
      <c r="S793">
        <v>1764586</v>
      </c>
      <c r="T793">
        <v>1764586</v>
      </c>
      <c r="U793">
        <v>1764586</v>
      </c>
      <c r="V793">
        <v>1764586</v>
      </c>
      <c r="W793">
        <v>1765398</v>
      </c>
      <c r="X793">
        <v>1765398</v>
      </c>
      <c r="Y793">
        <v>1764648</v>
      </c>
      <c r="Z793">
        <v>1765871</v>
      </c>
      <c r="AA793">
        <v>1764586</v>
      </c>
      <c r="AB793">
        <v>2412201</v>
      </c>
      <c r="AC793">
        <v>2560431</v>
      </c>
      <c r="AD793" t="s">
        <v>3799</v>
      </c>
      <c r="AE793" t="s">
        <v>3804</v>
      </c>
      <c r="AF793" t="s">
        <v>3811</v>
      </c>
      <c r="AG793" t="s">
        <v>3812</v>
      </c>
      <c r="AH793" t="s">
        <v>7007</v>
      </c>
      <c r="AI793" t="s">
        <v>6075</v>
      </c>
      <c r="AJ793" t="s">
        <v>6411</v>
      </c>
      <c r="AK793" t="s">
        <v>44</v>
      </c>
      <c r="AN793" t="s">
        <v>1311</v>
      </c>
      <c r="AO793" t="s">
        <v>3409</v>
      </c>
      <c r="AP793" t="s">
        <v>3433</v>
      </c>
      <c r="AQ793" t="s">
        <v>1486</v>
      </c>
      <c r="AR793" cm="1">
        <f t="array" ref="AR793">_xlfn._xlws.FILTER(RPD_Revisi[Jmlh],RPD_Revisi[MAK]=Form_Cetak_POK[[#This Row],[MAK]],0)-Form_Cetak_POK[[#This Row],[Jmlh]]</f>
        <v>0</v>
      </c>
    </row>
    <row r="794" spans="1:44" hidden="1" x14ac:dyDescent="0.3">
      <c r="A794" t="s">
        <v>26</v>
      </c>
      <c r="B794" t="s">
        <v>28</v>
      </c>
      <c r="C794" t="s">
        <v>29</v>
      </c>
      <c r="D794" t="s">
        <v>461</v>
      </c>
      <c r="E794" t="s">
        <v>118</v>
      </c>
      <c r="F794" t="s">
        <v>130</v>
      </c>
      <c r="G794" t="s">
        <v>466</v>
      </c>
      <c r="H794" t="s">
        <v>134</v>
      </c>
      <c r="I794" t="s">
        <v>135</v>
      </c>
      <c r="J794" t="s">
        <v>43</v>
      </c>
      <c r="K794" t="s">
        <v>600</v>
      </c>
      <c r="L794">
        <v>9</v>
      </c>
      <c r="M794">
        <v>250000</v>
      </c>
      <c r="N794">
        <v>2250000</v>
      </c>
      <c r="O794">
        <v>0</v>
      </c>
      <c r="P794">
        <v>2250000</v>
      </c>
      <c r="R794">
        <v>182816</v>
      </c>
      <c r="S794">
        <v>182816</v>
      </c>
      <c r="T794">
        <v>184066</v>
      </c>
      <c r="U794">
        <v>182816</v>
      </c>
      <c r="V794">
        <v>182816</v>
      </c>
      <c r="W794">
        <v>184066</v>
      </c>
      <c r="X794">
        <v>182816</v>
      </c>
      <c r="Y794">
        <v>182816</v>
      </c>
      <c r="Z794">
        <v>181566</v>
      </c>
      <c r="AA794">
        <v>181566</v>
      </c>
      <c r="AB794">
        <v>181441</v>
      </c>
      <c r="AC794">
        <v>240399</v>
      </c>
      <c r="AD794" t="s">
        <v>2015</v>
      </c>
      <c r="AE794" t="s">
        <v>2016</v>
      </c>
      <c r="AF794" t="s">
        <v>2020</v>
      </c>
      <c r="AG794" t="s">
        <v>2021</v>
      </c>
      <c r="AH794" t="s">
        <v>7008</v>
      </c>
      <c r="AI794" t="s">
        <v>6064</v>
      </c>
      <c r="AJ794" t="s">
        <v>6062</v>
      </c>
      <c r="AK794" t="s">
        <v>136</v>
      </c>
      <c r="AN794" t="s">
        <v>1311</v>
      </c>
      <c r="AO794" t="s">
        <v>1312</v>
      </c>
      <c r="AP794" t="s">
        <v>1313</v>
      </c>
      <c r="AQ794" t="s">
        <v>1314</v>
      </c>
      <c r="AR794" cm="1">
        <f t="array" ref="AR794">_xlfn._xlws.FILTER(RPD_Revisi[Jmlh],RPD_Revisi[MAK]=Form_Cetak_POK[[#This Row],[MAK]],0)-Form_Cetak_POK[[#This Row],[Jmlh]]</f>
        <v>0</v>
      </c>
    </row>
    <row r="795" spans="1:44" hidden="1" x14ac:dyDescent="0.3">
      <c r="A795" t="s">
        <v>26</v>
      </c>
      <c r="B795" t="s">
        <v>28</v>
      </c>
      <c r="C795" t="s">
        <v>29</v>
      </c>
      <c r="D795" t="s">
        <v>461</v>
      </c>
      <c r="E795" t="s">
        <v>118</v>
      </c>
      <c r="F795" t="s">
        <v>130</v>
      </c>
      <c r="G795" t="s">
        <v>466</v>
      </c>
      <c r="H795" t="s">
        <v>134</v>
      </c>
      <c r="I795" t="s">
        <v>140</v>
      </c>
      <c r="J795" t="s">
        <v>48</v>
      </c>
      <c r="K795" t="s">
        <v>610</v>
      </c>
      <c r="L795">
        <v>28</v>
      </c>
      <c r="M795">
        <v>6000000</v>
      </c>
      <c r="N795">
        <v>168000000</v>
      </c>
      <c r="O795">
        <v>0</v>
      </c>
      <c r="P795">
        <v>168000000</v>
      </c>
      <c r="R795">
        <v>13650233</v>
      </c>
      <c r="S795">
        <v>13650233</v>
      </c>
      <c r="T795">
        <v>13743566</v>
      </c>
      <c r="U795">
        <v>13650233</v>
      </c>
      <c r="V795">
        <v>13650233</v>
      </c>
      <c r="W795">
        <v>13743566</v>
      </c>
      <c r="X795">
        <v>13650233</v>
      </c>
      <c r="Y795">
        <v>13650233</v>
      </c>
      <c r="Z795">
        <v>13556900</v>
      </c>
      <c r="AA795">
        <v>13556900</v>
      </c>
      <c r="AB795">
        <v>13547566</v>
      </c>
      <c r="AC795">
        <v>17950104</v>
      </c>
      <c r="AD795" t="s">
        <v>2063</v>
      </c>
      <c r="AE795" t="s">
        <v>2086</v>
      </c>
      <c r="AF795" t="s">
        <v>2090</v>
      </c>
      <c r="AG795" t="s">
        <v>2091</v>
      </c>
      <c r="AH795" t="s">
        <v>7009</v>
      </c>
      <c r="AI795" t="s">
        <v>6064</v>
      </c>
      <c r="AJ795" t="s">
        <v>6069</v>
      </c>
      <c r="AK795" t="s">
        <v>136</v>
      </c>
      <c r="AN795" t="s">
        <v>1311</v>
      </c>
      <c r="AO795" t="s">
        <v>1312</v>
      </c>
      <c r="AP795" t="s">
        <v>1336</v>
      </c>
      <c r="AQ795" t="s">
        <v>1314</v>
      </c>
      <c r="AR795" cm="1">
        <f t="array" ref="AR795">_xlfn._xlws.FILTER(RPD_Revisi[Jmlh],RPD_Revisi[MAK]=Form_Cetak_POK[[#This Row],[MAK]],0)-Form_Cetak_POK[[#This Row],[Jmlh]]</f>
        <v>0</v>
      </c>
    </row>
    <row r="796" spans="1:44" hidden="1" x14ac:dyDescent="0.3">
      <c r="A796" t="s">
        <v>26</v>
      </c>
      <c r="B796" t="s">
        <v>28</v>
      </c>
      <c r="C796" t="s">
        <v>29</v>
      </c>
      <c r="D796" t="s">
        <v>461</v>
      </c>
      <c r="E796" t="s">
        <v>118</v>
      </c>
      <c r="F796" t="s">
        <v>130</v>
      </c>
      <c r="G796" t="s">
        <v>466</v>
      </c>
      <c r="H796" t="s">
        <v>134</v>
      </c>
      <c r="I796" t="s">
        <v>140</v>
      </c>
      <c r="J796" t="s">
        <v>75</v>
      </c>
      <c r="K796" t="s">
        <v>612</v>
      </c>
      <c r="L796">
        <v>36</v>
      </c>
      <c r="M796">
        <v>150000</v>
      </c>
      <c r="N796">
        <v>5400000</v>
      </c>
      <c r="O796">
        <v>0</v>
      </c>
      <c r="P796">
        <v>5400000</v>
      </c>
      <c r="R796">
        <v>438757</v>
      </c>
      <c r="S796">
        <v>438757</v>
      </c>
      <c r="T796">
        <v>441757</v>
      </c>
      <c r="U796">
        <v>438757</v>
      </c>
      <c r="V796">
        <v>438757</v>
      </c>
      <c r="W796">
        <v>441757</v>
      </c>
      <c r="X796">
        <v>438757</v>
      </c>
      <c r="Y796">
        <v>438757</v>
      </c>
      <c r="Z796">
        <v>435757</v>
      </c>
      <c r="AA796">
        <v>435757</v>
      </c>
      <c r="AB796">
        <v>435457</v>
      </c>
      <c r="AC796">
        <v>576973</v>
      </c>
      <c r="AD796" t="s">
        <v>2063</v>
      </c>
      <c r="AE796" t="s">
        <v>2097</v>
      </c>
      <c r="AF796" t="s">
        <v>2101</v>
      </c>
      <c r="AG796" t="s">
        <v>2102</v>
      </c>
      <c r="AH796" t="s">
        <v>7010</v>
      </c>
      <c r="AI796" t="s">
        <v>6064</v>
      </c>
      <c r="AJ796" t="s">
        <v>6069</v>
      </c>
      <c r="AK796" t="s">
        <v>136</v>
      </c>
      <c r="AN796" t="s">
        <v>1311</v>
      </c>
      <c r="AO796" t="s">
        <v>1312</v>
      </c>
      <c r="AP796" t="s">
        <v>1336</v>
      </c>
      <c r="AQ796" t="s">
        <v>1314</v>
      </c>
      <c r="AR796" cm="1">
        <f t="array" ref="AR796">_xlfn._xlws.FILTER(RPD_Revisi[Jmlh],RPD_Revisi[MAK]=Form_Cetak_POK[[#This Row],[MAK]],0)-Form_Cetak_POK[[#This Row],[Jmlh]]</f>
        <v>0</v>
      </c>
    </row>
    <row r="797" spans="1:44" hidden="1" x14ac:dyDescent="0.3">
      <c r="A797" t="s">
        <v>26</v>
      </c>
      <c r="B797" t="s">
        <v>28</v>
      </c>
      <c r="C797" t="s">
        <v>29</v>
      </c>
      <c r="D797" t="s">
        <v>461</v>
      </c>
      <c r="E797" t="s">
        <v>118</v>
      </c>
      <c r="F797" t="s">
        <v>130</v>
      </c>
      <c r="G797" t="s">
        <v>466</v>
      </c>
      <c r="H797" t="s">
        <v>134</v>
      </c>
      <c r="I797" t="s">
        <v>141</v>
      </c>
      <c r="J797" t="s">
        <v>43</v>
      </c>
      <c r="K797" t="s">
        <v>613</v>
      </c>
      <c r="L797">
        <v>1</v>
      </c>
      <c r="M797">
        <v>1001000</v>
      </c>
      <c r="N797">
        <v>1001000</v>
      </c>
      <c r="O797">
        <v>0</v>
      </c>
      <c r="P797">
        <v>1001000</v>
      </c>
      <c r="R797">
        <v>81333</v>
      </c>
      <c r="S797">
        <v>81333</v>
      </c>
      <c r="T797">
        <v>81889</v>
      </c>
      <c r="U797">
        <v>81333</v>
      </c>
      <c r="V797">
        <v>81333</v>
      </c>
      <c r="W797">
        <v>81889</v>
      </c>
      <c r="X797">
        <v>81333</v>
      </c>
      <c r="Y797">
        <v>81333</v>
      </c>
      <c r="Z797">
        <v>80777</v>
      </c>
      <c r="AA797">
        <v>80777</v>
      </c>
      <c r="AB797">
        <v>80721</v>
      </c>
      <c r="AC797">
        <v>106949</v>
      </c>
      <c r="AD797" t="s">
        <v>2104</v>
      </c>
      <c r="AE797" t="s">
        <v>2105</v>
      </c>
      <c r="AF797" t="s">
        <v>2115</v>
      </c>
      <c r="AG797" t="s">
        <v>2116</v>
      </c>
      <c r="AH797" t="s">
        <v>7011</v>
      </c>
      <c r="AI797" t="s">
        <v>6085</v>
      </c>
      <c r="AJ797" t="s">
        <v>6072</v>
      </c>
      <c r="AK797" t="s">
        <v>136</v>
      </c>
      <c r="AN797" t="s">
        <v>1311</v>
      </c>
      <c r="AO797" t="s">
        <v>1312</v>
      </c>
      <c r="AP797" t="s">
        <v>1313</v>
      </c>
      <c r="AQ797" t="s">
        <v>1314</v>
      </c>
      <c r="AR797" cm="1">
        <f t="array" ref="AR797">_xlfn._xlws.FILTER(RPD_Revisi[Jmlh],RPD_Revisi[MAK]=Form_Cetak_POK[[#This Row],[MAK]],0)-Form_Cetak_POK[[#This Row],[Jmlh]]</f>
        <v>0</v>
      </c>
    </row>
    <row r="798" spans="1:44" hidden="1" x14ac:dyDescent="0.3">
      <c r="A798" t="s">
        <v>26</v>
      </c>
      <c r="B798" t="s">
        <v>28</v>
      </c>
      <c r="C798" t="s">
        <v>29</v>
      </c>
      <c r="D798" t="s">
        <v>461</v>
      </c>
      <c r="E798" t="s">
        <v>118</v>
      </c>
      <c r="F798" t="s">
        <v>130</v>
      </c>
      <c r="G798" t="s">
        <v>466</v>
      </c>
      <c r="H798" t="s">
        <v>134</v>
      </c>
      <c r="I798" t="s">
        <v>141</v>
      </c>
      <c r="J798" t="s">
        <v>43</v>
      </c>
      <c r="K798" t="s">
        <v>614</v>
      </c>
      <c r="L798">
        <v>115</v>
      </c>
      <c r="M798">
        <v>350000</v>
      </c>
      <c r="N798">
        <v>40250000</v>
      </c>
      <c r="O798">
        <v>0</v>
      </c>
      <c r="P798">
        <v>40250000</v>
      </c>
      <c r="R798">
        <v>3270368</v>
      </c>
      <c r="S798">
        <v>3270368</v>
      </c>
      <c r="T798">
        <v>3292729</v>
      </c>
      <c r="U798">
        <v>3270368</v>
      </c>
      <c r="V798">
        <v>3270368</v>
      </c>
      <c r="W798">
        <v>3292729</v>
      </c>
      <c r="X798">
        <v>3270368</v>
      </c>
      <c r="Y798">
        <v>3270368</v>
      </c>
      <c r="Z798">
        <v>3248007</v>
      </c>
      <c r="AA798">
        <v>3248007</v>
      </c>
      <c r="AB798">
        <v>3245771</v>
      </c>
      <c r="AC798">
        <v>4300549</v>
      </c>
      <c r="AD798" t="s">
        <v>2104</v>
      </c>
      <c r="AE798" t="s">
        <v>2105</v>
      </c>
      <c r="AF798" t="s">
        <v>2118</v>
      </c>
      <c r="AG798" t="s">
        <v>2119</v>
      </c>
      <c r="AH798" t="s">
        <v>7012</v>
      </c>
      <c r="AI798" t="s">
        <v>6168</v>
      </c>
      <c r="AJ798" t="s">
        <v>6072</v>
      </c>
      <c r="AK798" t="s">
        <v>136</v>
      </c>
      <c r="AN798" t="s">
        <v>1311</v>
      </c>
      <c r="AO798" t="s">
        <v>1312</v>
      </c>
      <c r="AP798" t="s">
        <v>1313</v>
      </c>
      <c r="AQ798" t="s">
        <v>1314</v>
      </c>
      <c r="AR798" cm="1">
        <f t="array" ref="AR798">_xlfn._xlws.FILTER(RPD_Revisi[Jmlh],RPD_Revisi[MAK]=Form_Cetak_POK[[#This Row],[MAK]],0)-Form_Cetak_POK[[#This Row],[Jmlh]]</f>
        <v>0</v>
      </c>
    </row>
    <row r="799" spans="1:44" hidden="1" x14ac:dyDescent="0.3">
      <c r="A799" t="s">
        <v>26</v>
      </c>
      <c r="B799" t="s">
        <v>28</v>
      </c>
      <c r="C799" t="s">
        <v>29</v>
      </c>
      <c r="D799" t="s">
        <v>461</v>
      </c>
      <c r="E799" t="s">
        <v>118</v>
      </c>
      <c r="F799" t="s">
        <v>130</v>
      </c>
      <c r="G799" t="s">
        <v>466</v>
      </c>
      <c r="H799" t="s">
        <v>134</v>
      </c>
      <c r="I799" t="s">
        <v>141</v>
      </c>
      <c r="J799" t="s">
        <v>46</v>
      </c>
      <c r="K799" t="s">
        <v>616</v>
      </c>
      <c r="L799">
        <v>8</v>
      </c>
      <c r="M799">
        <v>900000</v>
      </c>
      <c r="N799">
        <v>7200000</v>
      </c>
      <c r="O799">
        <v>0</v>
      </c>
      <c r="P799">
        <v>7200000</v>
      </c>
      <c r="R799">
        <v>585010</v>
      </c>
      <c r="S799">
        <v>585010</v>
      </c>
      <c r="T799">
        <v>589010</v>
      </c>
      <c r="U799">
        <v>585010</v>
      </c>
      <c r="V799">
        <v>585010</v>
      </c>
      <c r="W799">
        <v>589010</v>
      </c>
      <c r="X799">
        <v>585010</v>
      </c>
      <c r="Y799">
        <v>585010</v>
      </c>
      <c r="Z799">
        <v>581010</v>
      </c>
      <c r="AA799">
        <v>581010</v>
      </c>
      <c r="AB799">
        <v>580610</v>
      </c>
      <c r="AC799">
        <v>769290</v>
      </c>
      <c r="AD799" t="s">
        <v>2104</v>
      </c>
      <c r="AE799" t="s">
        <v>2121</v>
      </c>
      <c r="AF799" t="s">
        <v>2125</v>
      </c>
      <c r="AG799" t="s">
        <v>2126</v>
      </c>
      <c r="AH799" t="s">
        <v>7013</v>
      </c>
      <c r="AI799" t="s">
        <v>6064</v>
      </c>
      <c r="AJ799" t="s">
        <v>6072</v>
      </c>
      <c r="AK799" t="s">
        <v>136</v>
      </c>
      <c r="AN799" t="s">
        <v>1311</v>
      </c>
      <c r="AO799" t="s">
        <v>1312</v>
      </c>
      <c r="AP799" t="s">
        <v>1331</v>
      </c>
      <c r="AQ799" t="s">
        <v>1314</v>
      </c>
      <c r="AR799" cm="1">
        <f t="array" ref="AR799">_xlfn._xlws.FILTER(RPD_Revisi[Jmlh],RPD_Revisi[MAK]=Form_Cetak_POK[[#This Row],[MAK]],0)-Form_Cetak_POK[[#This Row],[Jmlh]]</f>
        <v>0</v>
      </c>
    </row>
    <row r="800" spans="1:44" hidden="1" x14ac:dyDescent="0.3">
      <c r="A800" t="s">
        <v>26</v>
      </c>
      <c r="B800" t="s">
        <v>28</v>
      </c>
      <c r="C800" t="s">
        <v>29</v>
      </c>
      <c r="D800" t="s">
        <v>461</v>
      </c>
      <c r="E800" t="s">
        <v>118</v>
      </c>
      <c r="F800" t="s">
        <v>130</v>
      </c>
      <c r="G800" t="s">
        <v>466</v>
      </c>
      <c r="H800" t="s">
        <v>134</v>
      </c>
      <c r="I800" t="s">
        <v>142</v>
      </c>
      <c r="J800" t="s">
        <v>48</v>
      </c>
      <c r="K800" t="s">
        <v>619</v>
      </c>
      <c r="L800">
        <v>10</v>
      </c>
      <c r="M800">
        <v>8000000</v>
      </c>
      <c r="N800">
        <v>80000000</v>
      </c>
      <c r="O800">
        <v>0</v>
      </c>
      <c r="P800">
        <v>80000000</v>
      </c>
      <c r="R800">
        <v>6500111</v>
      </c>
      <c r="S800">
        <v>6500111</v>
      </c>
      <c r="T800">
        <v>6544555</v>
      </c>
      <c r="U800">
        <v>6500111</v>
      </c>
      <c r="V800">
        <v>6500111</v>
      </c>
      <c r="W800">
        <v>6544555</v>
      </c>
      <c r="X800">
        <v>6500111</v>
      </c>
      <c r="Y800">
        <v>6500111</v>
      </c>
      <c r="Z800">
        <v>6455667</v>
      </c>
      <c r="AA800">
        <v>6455667</v>
      </c>
      <c r="AB800">
        <v>6451222</v>
      </c>
      <c r="AC800">
        <v>8547668</v>
      </c>
      <c r="AD800" t="s">
        <v>2132</v>
      </c>
      <c r="AE800" t="s">
        <v>2148</v>
      </c>
      <c r="AF800" t="s">
        <v>2152</v>
      </c>
      <c r="AG800" t="s">
        <v>2153</v>
      </c>
      <c r="AH800" t="s">
        <v>7014</v>
      </c>
      <c r="AI800" t="s">
        <v>6064</v>
      </c>
      <c r="AJ800" t="s">
        <v>6078</v>
      </c>
      <c r="AK800" t="s">
        <v>136</v>
      </c>
      <c r="AN800" t="s">
        <v>1311</v>
      </c>
      <c r="AO800" t="s">
        <v>1312</v>
      </c>
      <c r="AP800" t="s">
        <v>1336</v>
      </c>
      <c r="AQ800" t="s">
        <v>1314</v>
      </c>
      <c r="AR800" cm="1">
        <f t="array" ref="AR800">_xlfn._xlws.FILTER(RPD_Revisi[Jmlh],RPD_Revisi[MAK]=Form_Cetak_POK[[#This Row],[MAK]],0)-Form_Cetak_POK[[#This Row],[Jmlh]]</f>
        <v>0</v>
      </c>
    </row>
    <row r="801" spans="1:44" hidden="1" x14ac:dyDescent="0.3">
      <c r="A801" t="s">
        <v>26</v>
      </c>
      <c r="B801" t="s">
        <v>28</v>
      </c>
      <c r="C801" t="s">
        <v>29</v>
      </c>
      <c r="D801" t="s">
        <v>461</v>
      </c>
      <c r="E801" t="s">
        <v>118</v>
      </c>
      <c r="F801" t="s">
        <v>130</v>
      </c>
      <c r="G801" t="s">
        <v>466</v>
      </c>
      <c r="H801" t="s">
        <v>134</v>
      </c>
      <c r="I801" t="s">
        <v>143</v>
      </c>
      <c r="J801" t="s">
        <v>43</v>
      </c>
      <c r="K801" t="s">
        <v>614</v>
      </c>
      <c r="L801">
        <v>110</v>
      </c>
      <c r="M801">
        <v>350000</v>
      </c>
      <c r="N801">
        <v>38500000</v>
      </c>
      <c r="O801">
        <v>0</v>
      </c>
      <c r="P801">
        <v>38500000</v>
      </c>
      <c r="R801">
        <v>3128178</v>
      </c>
      <c r="S801">
        <v>3128178</v>
      </c>
      <c r="T801">
        <v>3149567</v>
      </c>
      <c r="U801">
        <v>3128178</v>
      </c>
      <c r="V801">
        <v>3128178</v>
      </c>
      <c r="W801">
        <v>3149567</v>
      </c>
      <c r="X801">
        <v>3128178</v>
      </c>
      <c r="Y801">
        <v>3128178</v>
      </c>
      <c r="Z801">
        <v>3106790</v>
      </c>
      <c r="AA801">
        <v>3106790</v>
      </c>
      <c r="AB801">
        <v>3104651</v>
      </c>
      <c r="AC801">
        <v>4113567</v>
      </c>
      <c r="AD801" t="s">
        <v>2155</v>
      </c>
      <c r="AE801" t="s">
        <v>2156</v>
      </c>
      <c r="AF801" t="s">
        <v>2169</v>
      </c>
      <c r="AG801" t="s">
        <v>2170</v>
      </c>
      <c r="AH801" t="s">
        <v>7015</v>
      </c>
      <c r="AI801" t="s">
        <v>6168</v>
      </c>
      <c r="AJ801" t="s">
        <v>6081</v>
      </c>
      <c r="AK801" t="s">
        <v>136</v>
      </c>
      <c r="AN801" t="s">
        <v>1311</v>
      </c>
      <c r="AO801" t="s">
        <v>1312</v>
      </c>
      <c r="AP801" t="s">
        <v>1313</v>
      </c>
      <c r="AQ801" t="s">
        <v>1314</v>
      </c>
      <c r="AR801" cm="1">
        <f t="array" ref="AR801">_xlfn._xlws.FILTER(RPD_Revisi[Jmlh],RPD_Revisi[MAK]=Form_Cetak_POK[[#This Row],[MAK]],0)-Form_Cetak_POK[[#This Row],[Jmlh]]</f>
        <v>0</v>
      </c>
    </row>
    <row r="802" spans="1:44" hidden="1" x14ac:dyDescent="0.3">
      <c r="A802" t="s">
        <v>26</v>
      </c>
      <c r="B802" t="s">
        <v>28</v>
      </c>
      <c r="C802" t="s">
        <v>29</v>
      </c>
      <c r="D802" t="s">
        <v>461</v>
      </c>
      <c r="E802" t="s">
        <v>118</v>
      </c>
      <c r="F802" t="s">
        <v>130</v>
      </c>
      <c r="G802" t="s">
        <v>466</v>
      </c>
      <c r="H802" t="s">
        <v>134</v>
      </c>
      <c r="I802" t="s">
        <v>143</v>
      </c>
      <c r="J802" t="s">
        <v>46</v>
      </c>
      <c r="K802" t="s">
        <v>616</v>
      </c>
      <c r="L802">
        <v>10</v>
      </c>
      <c r="M802">
        <v>900000</v>
      </c>
      <c r="N802">
        <v>9000000</v>
      </c>
      <c r="O802">
        <v>0</v>
      </c>
      <c r="P802">
        <v>9000000</v>
      </c>
      <c r="R802">
        <v>731262</v>
      </c>
      <c r="S802">
        <v>731262</v>
      </c>
      <c r="T802">
        <v>736262</v>
      </c>
      <c r="U802">
        <v>731262</v>
      </c>
      <c r="V802">
        <v>731262</v>
      </c>
      <c r="W802">
        <v>736262</v>
      </c>
      <c r="X802">
        <v>731262</v>
      </c>
      <c r="Y802">
        <v>731262</v>
      </c>
      <c r="Z802">
        <v>726262</v>
      </c>
      <c r="AA802">
        <v>726262</v>
      </c>
      <c r="AB802">
        <v>725762</v>
      </c>
      <c r="AC802">
        <v>961618</v>
      </c>
      <c r="AD802" t="s">
        <v>2155</v>
      </c>
      <c r="AE802" t="s">
        <v>2172</v>
      </c>
      <c r="AF802" t="s">
        <v>2176</v>
      </c>
      <c r="AG802" t="s">
        <v>2177</v>
      </c>
      <c r="AH802" t="s">
        <v>7016</v>
      </c>
      <c r="AI802" t="s">
        <v>6064</v>
      </c>
      <c r="AJ802" t="s">
        <v>6081</v>
      </c>
      <c r="AK802" t="s">
        <v>136</v>
      </c>
      <c r="AN802" t="s">
        <v>1311</v>
      </c>
      <c r="AO802" t="s">
        <v>1312</v>
      </c>
      <c r="AP802" t="s">
        <v>1331</v>
      </c>
      <c r="AQ802" t="s">
        <v>1314</v>
      </c>
      <c r="AR802" cm="1">
        <f t="array" ref="AR802">_xlfn._xlws.FILTER(RPD_Revisi[Jmlh],RPD_Revisi[MAK]=Form_Cetak_POK[[#This Row],[MAK]],0)-Form_Cetak_POK[[#This Row],[Jmlh]]</f>
        <v>0</v>
      </c>
    </row>
    <row r="803" spans="1:44" hidden="1" x14ac:dyDescent="0.3">
      <c r="A803" t="s">
        <v>26</v>
      </c>
      <c r="B803" t="s">
        <v>28</v>
      </c>
      <c r="C803" t="s">
        <v>29</v>
      </c>
      <c r="D803" t="s">
        <v>461</v>
      </c>
      <c r="E803" t="s">
        <v>118</v>
      </c>
      <c r="F803" t="s">
        <v>130</v>
      </c>
      <c r="G803" t="s">
        <v>467</v>
      </c>
      <c r="H803" t="s">
        <v>148</v>
      </c>
      <c r="I803" t="s">
        <v>149</v>
      </c>
      <c r="J803" t="s">
        <v>75</v>
      </c>
      <c r="K803" t="s">
        <v>628</v>
      </c>
      <c r="L803">
        <v>20</v>
      </c>
      <c r="M803">
        <v>210000</v>
      </c>
      <c r="N803">
        <v>4200000</v>
      </c>
      <c r="O803">
        <v>0</v>
      </c>
      <c r="P803">
        <v>4200000</v>
      </c>
      <c r="R803">
        <v>350000</v>
      </c>
      <c r="S803">
        <v>350000</v>
      </c>
      <c r="T803">
        <v>350000</v>
      </c>
      <c r="U803">
        <v>350000</v>
      </c>
      <c r="V803">
        <v>350000</v>
      </c>
      <c r="W803">
        <v>350000</v>
      </c>
      <c r="X803">
        <v>350000</v>
      </c>
      <c r="Y803">
        <v>350000</v>
      </c>
      <c r="Z803">
        <v>350000</v>
      </c>
      <c r="AA803">
        <v>350000</v>
      </c>
      <c r="AB803">
        <v>350000</v>
      </c>
      <c r="AC803">
        <v>350000</v>
      </c>
      <c r="AD803" t="s">
        <v>2207</v>
      </c>
      <c r="AE803" t="s">
        <v>2234</v>
      </c>
      <c r="AF803" t="s">
        <v>2238</v>
      </c>
      <c r="AG803" t="s">
        <v>2239</v>
      </c>
      <c r="AH803" t="s">
        <v>7017</v>
      </c>
      <c r="AI803" t="s">
        <v>6064</v>
      </c>
      <c r="AJ803" t="s">
        <v>6091</v>
      </c>
      <c r="AK803" t="s">
        <v>136</v>
      </c>
      <c r="AN803" t="s">
        <v>1311</v>
      </c>
      <c r="AO803" t="s">
        <v>1312</v>
      </c>
      <c r="AP803" t="s">
        <v>1336</v>
      </c>
      <c r="AQ803" t="s">
        <v>1314</v>
      </c>
      <c r="AR803" cm="1">
        <f t="array" ref="AR803">_xlfn._xlws.FILTER(RPD_Revisi[Jmlh],RPD_Revisi[MAK]=Form_Cetak_POK[[#This Row],[MAK]],0)-Form_Cetak_POK[[#This Row],[Jmlh]]</f>
        <v>0</v>
      </c>
    </row>
    <row r="804" spans="1:44" hidden="1" x14ac:dyDescent="0.3">
      <c r="A804" t="s">
        <v>26</v>
      </c>
      <c r="B804" t="s">
        <v>28</v>
      </c>
      <c r="C804" t="s">
        <v>29</v>
      </c>
      <c r="D804" t="s">
        <v>461</v>
      </c>
      <c r="E804" t="s">
        <v>118</v>
      </c>
      <c r="F804" t="s">
        <v>130</v>
      </c>
      <c r="G804" t="s">
        <v>467</v>
      </c>
      <c r="H804" t="s">
        <v>148</v>
      </c>
      <c r="I804" t="s">
        <v>150</v>
      </c>
      <c r="J804" t="s">
        <v>46</v>
      </c>
      <c r="K804" t="s">
        <v>631</v>
      </c>
      <c r="L804">
        <v>2</v>
      </c>
      <c r="M804">
        <v>1800000</v>
      </c>
      <c r="N804">
        <v>3600000</v>
      </c>
      <c r="O804">
        <v>0</v>
      </c>
      <c r="P804">
        <v>3600000</v>
      </c>
      <c r="R804">
        <v>300000</v>
      </c>
      <c r="S804">
        <v>300000</v>
      </c>
      <c r="T804">
        <v>300000</v>
      </c>
      <c r="U804">
        <v>300000</v>
      </c>
      <c r="V804">
        <v>300000</v>
      </c>
      <c r="W804">
        <v>300000</v>
      </c>
      <c r="X804">
        <v>300000</v>
      </c>
      <c r="Y804">
        <v>300000</v>
      </c>
      <c r="Z804">
        <v>300000</v>
      </c>
      <c r="AA804">
        <v>300000</v>
      </c>
      <c r="AB804">
        <v>300000</v>
      </c>
      <c r="AC804">
        <v>300000</v>
      </c>
      <c r="AD804" t="s">
        <v>2241</v>
      </c>
      <c r="AE804" t="s">
        <v>2253</v>
      </c>
      <c r="AF804" t="s">
        <v>2257</v>
      </c>
      <c r="AG804" t="s">
        <v>2258</v>
      </c>
      <c r="AH804" t="s">
        <v>7018</v>
      </c>
      <c r="AI804" t="s">
        <v>6064</v>
      </c>
      <c r="AJ804" t="s">
        <v>6096</v>
      </c>
      <c r="AK804" t="s">
        <v>136</v>
      </c>
      <c r="AN804" t="s">
        <v>1311</v>
      </c>
      <c r="AO804" t="s">
        <v>1312</v>
      </c>
      <c r="AP804" t="s">
        <v>1331</v>
      </c>
      <c r="AQ804" t="s">
        <v>1314</v>
      </c>
      <c r="AR804" cm="1">
        <f t="array" ref="AR804">_xlfn._xlws.FILTER(RPD_Revisi[Jmlh],RPD_Revisi[MAK]=Form_Cetak_POK[[#This Row],[MAK]],0)-Form_Cetak_POK[[#This Row],[Jmlh]]</f>
        <v>0</v>
      </c>
    </row>
    <row r="805" spans="1:44" hidden="1" x14ac:dyDescent="0.3">
      <c r="A805" t="s">
        <v>26</v>
      </c>
      <c r="B805" t="s">
        <v>28</v>
      </c>
      <c r="C805" t="s">
        <v>29</v>
      </c>
      <c r="D805" t="s">
        <v>461</v>
      </c>
      <c r="E805" t="s">
        <v>118</v>
      </c>
      <c r="F805" t="s">
        <v>130</v>
      </c>
      <c r="G805" t="s">
        <v>467</v>
      </c>
      <c r="H805" t="s">
        <v>148</v>
      </c>
      <c r="I805" t="s">
        <v>150</v>
      </c>
      <c r="J805" t="s">
        <v>75</v>
      </c>
      <c r="K805" t="s">
        <v>634</v>
      </c>
      <c r="L805">
        <v>12</v>
      </c>
      <c r="M805">
        <v>150000</v>
      </c>
      <c r="N805">
        <v>1800000</v>
      </c>
      <c r="O805">
        <v>0</v>
      </c>
      <c r="P805">
        <v>1800000</v>
      </c>
      <c r="R805">
        <v>149999</v>
      </c>
      <c r="S805">
        <v>149999</v>
      </c>
      <c r="T805">
        <v>149999</v>
      </c>
      <c r="U805">
        <v>149999</v>
      </c>
      <c r="V805">
        <v>149999</v>
      </c>
      <c r="W805">
        <v>149999</v>
      </c>
      <c r="X805">
        <v>149999</v>
      </c>
      <c r="Y805">
        <v>149999</v>
      </c>
      <c r="Z805">
        <v>149999</v>
      </c>
      <c r="AA805">
        <v>149999</v>
      </c>
      <c r="AB805">
        <v>149999</v>
      </c>
      <c r="AC805">
        <v>150011</v>
      </c>
      <c r="AD805" t="s">
        <v>2241</v>
      </c>
      <c r="AE805" t="s">
        <v>2264</v>
      </c>
      <c r="AF805" t="s">
        <v>2268</v>
      </c>
      <c r="AG805" t="s">
        <v>2269</v>
      </c>
      <c r="AH805" t="s">
        <v>7019</v>
      </c>
      <c r="AI805" t="s">
        <v>6064</v>
      </c>
      <c r="AJ805" t="s">
        <v>6096</v>
      </c>
      <c r="AK805" t="s">
        <v>136</v>
      </c>
      <c r="AN805" t="s">
        <v>1311</v>
      </c>
      <c r="AO805" t="s">
        <v>1312</v>
      </c>
      <c r="AP805" t="s">
        <v>1336</v>
      </c>
      <c r="AQ805" t="s">
        <v>1314</v>
      </c>
      <c r="AR805" cm="1">
        <f t="array" ref="AR805">_xlfn._xlws.FILTER(RPD_Revisi[Jmlh],RPD_Revisi[MAK]=Form_Cetak_POK[[#This Row],[MAK]],0)-Form_Cetak_POK[[#This Row],[Jmlh]]</f>
        <v>0</v>
      </c>
    </row>
    <row r="806" spans="1:44" hidden="1" x14ac:dyDescent="0.3">
      <c r="A806" t="s">
        <v>26</v>
      </c>
      <c r="B806" t="s">
        <v>28</v>
      </c>
      <c r="C806" t="s">
        <v>29</v>
      </c>
      <c r="D806" t="s">
        <v>461</v>
      </c>
      <c r="E806" t="s">
        <v>118</v>
      </c>
      <c r="F806" t="s">
        <v>130</v>
      </c>
      <c r="G806" t="s">
        <v>468</v>
      </c>
      <c r="H806" t="s">
        <v>153</v>
      </c>
      <c r="I806" t="s">
        <v>154</v>
      </c>
      <c r="J806" t="s">
        <v>66</v>
      </c>
      <c r="K806" t="s">
        <v>637</v>
      </c>
      <c r="L806">
        <v>12</v>
      </c>
      <c r="M806">
        <v>400000</v>
      </c>
      <c r="N806">
        <v>4800000</v>
      </c>
      <c r="O806">
        <v>0</v>
      </c>
      <c r="P806">
        <v>4800000</v>
      </c>
      <c r="R806">
        <v>506596</v>
      </c>
      <c r="S806">
        <v>506596</v>
      </c>
      <c r="T806">
        <v>506596</v>
      </c>
      <c r="U806">
        <v>506596</v>
      </c>
      <c r="V806">
        <v>506596</v>
      </c>
      <c r="W806">
        <v>506596</v>
      </c>
      <c r="X806">
        <v>253298</v>
      </c>
      <c r="Y806">
        <v>253298</v>
      </c>
      <c r="Z806">
        <v>253298</v>
      </c>
      <c r="AA806">
        <v>253298</v>
      </c>
      <c r="AB806">
        <v>253298</v>
      </c>
      <c r="AC806">
        <v>493934</v>
      </c>
      <c r="AD806" t="s">
        <v>2271</v>
      </c>
      <c r="AE806" t="s">
        <v>2276</v>
      </c>
      <c r="AF806" t="s">
        <v>2277</v>
      </c>
      <c r="AG806" t="s">
        <v>2278</v>
      </c>
      <c r="AH806" t="s">
        <v>7020</v>
      </c>
      <c r="AI806" t="s">
        <v>6064</v>
      </c>
      <c r="AJ806" t="s">
        <v>6100</v>
      </c>
      <c r="AK806" t="s">
        <v>136</v>
      </c>
      <c r="AN806" t="s">
        <v>1311</v>
      </c>
      <c r="AO806" t="s">
        <v>1312</v>
      </c>
      <c r="AP806" t="s">
        <v>1480</v>
      </c>
      <c r="AQ806" t="s">
        <v>1314</v>
      </c>
      <c r="AR806" cm="1">
        <f t="array" ref="AR806">_xlfn._xlws.FILTER(RPD_Revisi[Jmlh],RPD_Revisi[MAK]=Form_Cetak_POK[[#This Row],[MAK]],0)-Form_Cetak_POK[[#This Row],[Jmlh]]</f>
        <v>0</v>
      </c>
    </row>
    <row r="807" spans="1:44" hidden="1" x14ac:dyDescent="0.3">
      <c r="A807" t="s">
        <v>26</v>
      </c>
      <c r="B807" t="s">
        <v>28</v>
      </c>
      <c r="C807" t="s">
        <v>29</v>
      </c>
      <c r="D807" t="s">
        <v>461</v>
      </c>
      <c r="E807" t="s">
        <v>118</v>
      </c>
      <c r="F807" t="s">
        <v>130</v>
      </c>
      <c r="G807" t="s">
        <v>468</v>
      </c>
      <c r="H807" t="s">
        <v>153</v>
      </c>
      <c r="I807" t="s">
        <v>154</v>
      </c>
      <c r="J807" t="s">
        <v>66</v>
      </c>
      <c r="K807" t="s">
        <v>638</v>
      </c>
      <c r="L807">
        <v>12</v>
      </c>
      <c r="M807">
        <v>300000</v>
      </c>
      <c r="N807">
        <v>3600000</v>
      </c>
      <c r="O807">
        <v>0</v>
      </c>
      <c r="P807">
        <v>3600000</v>
      </c>
      <c r="R807">
        <v>379947</v>
      </c>
      <c r="S807">
        <v>379947</v>
      </c>
      <c r="T807">
        <v>379947</v>
      </c>
      <c r="U807">
        <v>379947</v>
      </c>
      <c r="V807">
        <v>379947</v>
      </c>
      <c r="W807">
        <v>379947</v>
      </c>
      <c r="X807">
        <v>189974</v>
      </c>
      <c r="Y807">
        <v>189974</v>
      </c>
      <c r="Z807">
        <v>189974</v>
      </c>
      <c r="AA807">
        <v>189974</v>
      </c>
      <c r="AB807">
        <v>189974</v>
      </c>
      <c r="AC807">
        <v>370448</v>
      </c>
      <c r="AD807" t="s">
        <v>2271</v>
      </c>
      <c r="AE807" t="s">
        <v>2276</v>
      </c>
      <c r="AF807" t="s">
        <v>2280</v>
      </c>
      <c r="AG807" t="s">
        <v>2281</v>
      </c>
      <c r="AH807" t="s">
        <v>7021</v>
      </c>
      <c r="AI807" t="s">
        <v>6075</v>
      </c>
      <c r="AJ807" t="s">
        <v>6100</v>
      </c>
      <c r="AK807" t="s">
        <v>136</v>
      </c>
      <c r="AN807" t="s">
        <v>1311</v>
      </c>
      <c r="AO807" t="s">
        <v>1312</v>
      </c>
      <c r="AP807" t="s">
        <v>1480</v>
      </c>
      <c r="AQ807" t="s">
        <v>1314</v>
      </c>
      <c r="AR807" cm="1">
        <f t="array" ref="AR807">_xlfn._xlws.FILTER(RPD_Revisi[Jmlh],RPD_Revisi[MAK]=Form_Cetak_POK[[#This Row],[MAK]],0)-Form_Cetak_POK[[#This Row],[Jmlh]]</f>
        <v>0</v>
      </c>
    </row>
    <row r="808" spans="1:44" hidden="1" x14ac:dyDescent="0.3">
      <c r="A808" t="s">
        <v>26</v>
      </c>
      <c r="B808" t="s">
        <v>28</v>
      </c>
      <c r="C808" t="s">
        <v>29</v>
      </c>
      <c r="D808" t="s">
        <v>461</v>
      </c>
      <c r="E808" t="s">
        <v>118</v>
      </c>
      <c r="F808" t="s">
        <v>130</v>
      </c>
      <c r="G808" t="s">
        <v>468</v>
      </c>
      <c r="H808" t="s">
        <v>153</v>
      </c>
      <c r="I808" t="s">
        <v>154</v>
      </c>
      <c r="J808" t="s">
        <v>66</v>
      </c>
      <c r="K808" t="s">
        <v>639</v>
      </c>
      <c r="L808">
        <v>84</v>
      </c>
      <c r="M808">
        <v>300000</v>
      </c>
      <c r="N808">
        <v>25200000</v>
      </c>
      <c r="O808">
        <v>0</v>
      </c>
      <c r="P808">
        <v>25200000</v>
      </c>
      <c r="R808">
        <v>2659631</v>
      </c>
      <c r="S808">
        <v>2659631</v>
      </c>
      <c r="T808">
        <v>2659631</v>
      </c>
      <c r="U808">
        <v>2659631</v>
      </c>
      <c r="V808">
        <v>2659631</v>
      </c>
      <c r="W808">
        <v>2659631</v>
      </c>
      <c r="X808">
        <v>1329815</v>
      </c>
      <c r="Y808">
        <v>1329815</v>
      </c>
      <c r="Z808">
        <v>1329815</v>
      </c>
      <c r="AA808">
        <v>1329815</v>
      </c>
      <c r="AB808">
        <v>1329815</v>
      </c>
      <c r="AC808">
        <v>2593139</v>
      </c>
      <c r="AD808" t="s">
        <v>2271</v>
      </c>
      <c r="AE808" t="s">
        <v>2276</v>
      </c>
      <c r="AF808" t="s">
        <v>2283</v>
      </c>
      <c r="AG808" t="s">
        <v>2284</v>
      </c>
      <c r="AH808" t="s">
        <v>7022</v>
      </c>
      <c r="AI808" t="s">
        <v>6085</v>
      </c>
      <c r="AJ808" t="s">
        <v>6100</v>
      </c>
      <c r="AK808" t="s">
        <v>136</v>
      </c>
      <c r="AN808" t="s">
        <v>1311</v>
      </c>
      <c r="AO808" t="s">
        <v>1312</v>
      </c>
      <c r="AP808" t="s">
        <v>1480</v>
      </c>
      <c r="AQ808" t="s">
        <v>1314</v>
      </c>
      <c r="AR808" cm="1">
        <f t="array" ref="AR808">_xlfn._xlws.FILTER(RPD_Revisi[Jmlh],RPD_Revisi[MAK]=Form_Cetak_POK[[#This Row],[MAK]],0)-Form_Cetak_POK[[#This Row],[Jmlh]]</f>
        <v>0</v>
      </c>
    </row>
    <row r="809" spans="1:44" hidden="1" x14ac:dyDescent="0.3">
      <c r="A809" t="s">
        <v>26</v>
      </c>
      <c r="B809" t="s">
        <v>28</v>
      </c>
      <c r="C809" t="s">
        <v>29</v>
      </c>
      <c r="D809" t="s">
        <v>461</v>
      </c>
      <c r="E809" t="s">
        <v>118</v>
      </c>
      <c r="F809" t="s">
        <v>130</v>
      </c>
      <c r="G809" t="s">
        <v>468</v>
      </c>
      <c r="H809" t="s">
        <v>153</v>
      </c>
      <c r="I809" t="s">
        <v>154</v>
      </c>
      <c r="J809" t="s">
        <v>66</v>
      </c>
      <c r="K809" t="s">
        <v>640</v>
      </c>
      <c r="L809">
        <v>12</v>
      </c>
      <c r="M809">
        <v>400000</v>
      </c>
      <c r="N809">
        <v>4800000</v>
      </c>
      <c r="O809">
        <v>0</v>
      </c>
      <c r="P809">
        <v>4800000</v>
      </c>
      <c r="R809">
        <v>506596</v>
      </c>
      <c r="S809">
        <v>506596</v>
      </c>
      <c r="T809">
        <v>506596</v>
      </c>
      <c r="U809">
        <v>506596</v>
      </c>
      <c r="V809">
        <v>506596</v>
      </c>
      <c r="W809">
        <v>506596</v>
      </c>
      <c r="X809">
        <v>253298</v>
      </c>
      <c r="Y809">
        <v>253298</v>
      </c>
      <c r="Z809">
        <v>253298</v>
      </c>
      <c r="AA809">
        <v>253298</v>
      </c>
      <c r="AB809">
        <v>253298</v>
      </c>
      <c r="AC809">
        <v>493934</v>
      </c>
      <c r="AD809" t="s">
        <v>2271</v>
      </c>
      <c r="AE809" t="s">
        <v>2276</v>
      </c>
      <c r="AF809" t="s">
        <v>2286</v>
      </c>
      <c r="AG809" t="s">
        <v>2287</v>
      </c>
      <c r="AH809" t="s">
        <v>7023</v>
      </c>
      <c r="AI809" t="s">
        <v>6168</v>
      </c>
      <c r="AJ809" t="s">
        <v>6100</v>
      </c>
      <c r="AK809" t="s">
        <v>136</v>
      </c>
      <c r="AN809" t="s">
        <v>1311</v>
      </c>
      <c r="AO809" t="s">
        <v>1312</v>
      </c>
      <c r="AP809" t="s">
        <v>1480</v>
      </c>
      <c r="AQ809" t="s">
        <v>1314</v>
      </c>
      <c r="AR809" cm="1">
        <f t="array" ref="AR809">_xlfn._xlws.FILTER(RPD_Revisi[Jmlh],RPD_Revisi[MAK]=Form_Cetak_POK[[#This Row],[MAK]],0)-Form_Cetak_POK[[#This Row],[Jmlh]]</f>
        <v>0</v>
      </c>
    </row>
    <row r="810" spans="1:44" hidden="1" x14ac:dyDescent="0.3">
      <c r="A810" t="s">
        <v>26</v>
      </c>
      <c r="B810" t="s">
        <v>28</v>
      </c>
      <c r="C810" t="s">
        <v>29</v>
      </c>
      <c r="D810" t="s">
        <v>461</v>
      </c>
      <c r="E810" t="s">
        <v>118</v>
      </c>
      <c r="F810" t="s">
        <v>130</v>
      </c>
      <c r="G810" t="s">
        <v>468</v>
      </c>
      <c r="H810" t="s">
        <v>153</v>
      </c>
      <c r="I810" t="s">
        <v>154</v>
      </c>
      <c r="J810" t="s">
        <v>66</v>
      </c>
      <c r="K810" t="s">
        <v>641</v>
      </c>
      <c r="L810">
        <v>12</v>
      </c>
      <c r="M810">
        <v>300000</v>
      </c>
      <c r="N810">
        <v>3600000</v>
      </c>
      <c r="O810">
        <v>0</v>
      </c>
      <c r="P810">
        <v>3600000</v>
      </c>
      <c r="R810">
        <v>379947</v>
      </c>
      <c r="S810">
        <v>379947</v>
      </c>
      <c r="T810">
        <v>379947</v>
      </c>
      <c r="U810">
        <v>379947</v>
      </c>
      <c r="V810">
        <v>379947</v>
      </c>
      <c r="W810">
        <v>379947</v>
      </c>
      <c r="X810">
        <v>189974</v>
      </c>
      <c r="Y810">
        <v>189974</v>
      </c>
      <c r="Z810">
        <v>189974</v>
      </c>
      <c r="AA810">
        <v>189974</v>
      </c>
      <c r="AB810">
        <v>189974</v>
      </c>
      <c r="AC810">
        <v>370448</v>
      </c>
      <c r="AD810" t="s">
        <v>2271</v>
      </c>
      <c r="AE810" t="s">
        <v>2276</v>
      </c>
      <c r="AF810" t="s">
        <v>2289</v>
      </c>
      <c r="AG810" t="s">
        <v>2290</v>
      </c>
      <c r="AH810" t="s">
        <v>7024</v>
      </c>
      <c r="AI810" t="s">
        <v>6565</v>
      </c>
      <c r="AJ810" t="s">
        <v>6100</v>
      </c>
      <c r="AK810" t="s">
        <v>136</v>
      </c>
      <c r="AN810" t="s">
        <v>1311</v>
      </c>
      <c r="AO810" t="s">
        <v>1312</v>
      </c>
      <c r="AP810" t="s">
        <v>1480</v>
      </c>
      <c r="AQ810" t="s">
        <v>1314</v>
      </c>
      <c r="AR810" cm="1">
        <f t="array" ref="AR810">_xlfn._xlws.FILTER(RPD_Revisi[Jmlh],RPD_Revisi[MAK]=Form_Cetak_POK[[#This Row],[MAK]],0)-Form_Cetak_POK[[#This Row],[Jmlh]]</f>
        <v>0</v>
      </c>
    </row>
    <row r="811" spans="1:44" hidden="1" x14ac:dyDescent="0.3">
      <c r="A811" t="s">
        <v>26</v>
      </c>
      <c r="B811" t="s">
        <v>28</v>
      </c>
      <c r="C811" t="s">
        <v>29</v>
      </c>
      <c r="D811" t="s">
        <v>461</v>
      </c>
      <c r="E811" t="s">
        <v>118</v>
      </c>
      <c r="F811" t="s">
        <v>130</v>
      </c>
      <c r="G811" t="s">
        <v>468</v>
      </c>
      <c r="H811" t="s">
        <v>153</v>
      </c>
      <c r="I811" t="s">
        <v>154</v>
      </c>
      <c r="J811" t="s">
        <v>66</v>
      </c>
      <c r="K811" t="s">
        <v>642</v>
      </c>
      <c r="L811">
        <v>60</v>
      </c>
      <c r="M811">
        <v>300000</v>
      </c>
      <c r="N811">
        <v>18000000</v>
      </c>
      <c r="O811">
        <v>0</v>
      </c>
      <c r="P811">
        <v>18000000</v>
      </c>
      <c r="R811">
        <v>1899736</v>
      </c>
      <c r="S811">
        <v>1899736</v>
      </c>
      <c r="T811">
        <v>1899736</v>
      </c>
      <c r="U811">
        <v>1899736</v>
      </c>
      <c r="V811">
        <v>1899736</v>
      </c>
      <c r="W811">
        <v>1899736</v>
      </c>
      <c r="X811">
        <v>949868</v>
      </c>
      <c r="Y811">
        <v>949868</v>
      </c>
      <c r="Z811">
        <v>949868</v>
      </c>
      <c r="AA811">
        <v>949868</v>
      </c>
      <c r="AB811">
        <v>949868</v>
      </c>
      <c r="AC811">
        <v>1852244</v>
      </c>
      <c r="AD811" t="s">
        <v>2271</v>
      </c>
      <c r="AE811" t="s">
        <v>2276</v>
      </c>
      <c r="AF811" t="s">
        <v>2292</v>
      </c>
      <c r="AG811" t="s">
        <v>2293</v>
      </c>
      <c r="AH811" t="s">
        <v>7025</v>
      </c>
      <c r="AI811" t="s">
        <v>6567</v>
      </c>
      <c r="AJ811" t="s">
        <v>6100</v>
      </c>
      <c r="AK811" t="s">
        <v>136</v>
      </c>
      <c r="AN811" t="s">
        <v>1311</v>
      </c>
      <c r="AO811" t="s">
        <v>1312</v>
      </c>
      <c r="AP811" t="s">
        <v>1480</v>
      </c>
      <c r="AQ811" t="s">
        <v>1314</v>
      </c>
      <c r="AR811" cm="1">
        <f t="array" ref="AR811">_xlfn._xlws.FILTER(RPD_Revisi[Jmlh],RPD_Revisi[MAK]=Form_Cetak_POK[[#This Row],[MAK]],0)-Form_Cetak_POK[[#This Row],[Jmlh]]</f>
        <v>0</v>
      </c>
    </row>
    <row r="812" spans="1:44" hidden="1" x14ac:dyDescent="0.3">
      <c r="A812" t="s">
        <v>26</v>
      </c>
      <c r="B812" t="s">
        <v>28</v>
      </c>
      <c r="C812" t="s">
        <v>29</v>
      </c>
      <c r="D812" t="s">
        <v>461</v>
      </c>
      <c r="E812" t="s">
        <v>118</v>
      </c>
      <c r="F812" t="s">
        <v>130</v>
      </c>
      <c r="G812" t="s">
        <v>468</v>
      </c>
      <c r="H812" t="s">
        <v>153</v>
      </c>
      <c r="I812" t="s">
        <v>154</v>
      </c>
      <c r="J812" t="s">
        <v>66</v>
      </c>
      <c r="K812" t="s">
        <v>643</v>
      </c>
      <c r="L812">
        <v>0</v>
      </c>
      <c r="M812">
        <v>0</v>
      </c>
      <c r="N812">
        <v>0</v>
      </c>
      <c r="O812">
        <v>0</v>
      </c>
      <c r="P812">
        <v>0</v>
      </c>
      <c r="R812">
        <v>0</v>
      </c>
      <c r="S812">
        <v>0</v>
      </c>
      <c r="T812">
        <v>0</v>
      </c>
      <c r="U812">
        <v>0</v>
      </c>
      <c r="V812">
        <v>0</v>
      </c>
      <c r="W812">
        <v>0</v>
      </c>
      <c r="X812">
        <v>0</v>
      </c>
      <c r="Y812">
        <v>0</v>
      </c>
      <c r="Z812">
        <v>0</v>
      </c>
      <c r="AA812">
        <v>0</v>
      </c>
      <c r="AB812">
        <v>0</v>
      </c>
      <c r="AC812">
        <v>0</v>
      </c>
      <c r="AD812" t="s">
        <v>2271</v>
      </c>
      <c r="AE812" t="s">
        <v>2276</v>
      </c>
      <c r="AF812" t="s">
        <v>7026</v>
      </c>
      <c r="AG812" t="s">
        <v>7027</v>
      </c>
      <c r="AH812" t="s">
        <v>7028</v>
      </c>
      <c r="AI812" t="s">
        <v>6170</v>
      </c>
      <c r="AJ812" t="s">
        <v>6100</v>
      </c>
      <c r="AK812" t="s">
        <v>136</v>
      </c>
      <c r="AN812" t="s">
        <v>1311</v>
      </c>
      <c r="AO812" t="s">
        <v>1312</v>
      </c>
      <c r="AP812" t="s">
        <v>1480</v>
      </c>
      <c r="AQ812" t="s">
        <v>1314</v>
      </c>
      <c r="AR812" cm="1">
        <f t="array" ref="AR812">_xlfn._xlws.FILTER(RPD_Revisi[Jmlh],RPD_Revisi[MAK]=Form_Cetak_POK[[#This Row],[MAK]],0)-Form_Cetak_POK[[#This Row],[Jmlh]]</f>
        <v>0</v>
      </c>
    </row>
    <row r="813" spans="1:44" hidden="1" x14ac:dyDescent="0.3">
      <c r="A813" t="s">
        <v>26</v>
      </c>
      <c r="B813" t="s">
        <v>28</v>
      </c>
      <c r="C813" t="s">
        <v>29</v>
      </c>
      <c r="D813" t="s">
        <v>461</v>
      </c>
      <c r="E813" t="s">
        <v>118</v>
      </c>
      <c r="F813" t="s">
        <v>130</v>
      </c>
      <c r="G813" t="s">
        <v>468</v>
      </c>
      <c r="H813" t="s">
        <v>153</v>
      </c>
      <c r="I813" t="s">
        <v>154</v>
      </c>
      <c r="J813" t="s">
        <v>66</v>
      </c>
      <c r="K813" t="s">
        <v>644</v>
      </c>
      <c r="L813">
        <v>24</v>
      </c>
      <c r="M813">
        <v>400000</v>
      </c>
      <c r="N813">
        <v>9600000</v>
      </c>
      <c r="O813">
        <v>0</v>
      </c>
      <c r="P813">
        <v>9600000</v>
      </c>
      <c r="R813">
        <v>1013193</v>
      </c>
      <c r="S813">
        <v>1013193</v>
      </c>
      <c r="T813">
        <v>1013193</v>
      </c>
      <c r="U813">
        <v>1013193</v>
      </c>
      <c r="V813">
        <v>1013193</v>
      </c>
      <c r="W813">
        <v>1013193</v>
      </c>
      <c r="X813">
        <v>506596</v>
      </c>
      <c r="Y813">
        <v>506596</v>
      </c>
      <c r="Z813">
        <v>506596</v>
      </c>
      <c r="AA813">
        <v>506596</v>
      </c>
      <c r="AB813">
        <v>506596</v>
      </c>
      <c r="AC813">
        <v>987862</v>
      </c>
      <c r="AD813" t="s">
        <v>2271</v>
      </c>
      <c r="AE813" t="s">
        <v>2276</v>
      </c>
      <c r="AF813" t="s">
        <v>2295</v>
      </c>
      <c r="AG813" t="s">
        <v>2296</v>
      </c>
      <c r="AH813" t="s">
        <v>7029</v>
      </c>
      <c r="AI813" t="s">
        <v>6172</v>
      </c>
      <c r="AJ813" t="s">
        <v>6100</v>
      </c>
      <c r="AK813" t="s">
        <v>136</v>
      </c>
      <c r="AN813" t="s">
        <v>1311</v>
      </c>
      <c r="AO813" t="s">
        <v>1312</v>
      </c>
      <c r="AP813" t="s">
        <v>1480</v>
      </c>
      <c r="AQ813" t="s">
        <v>1314</v>
      </c>
      <c r="AR813" cm="1">
        <f t="array" ref="AR813">_xlfn._xlws.FILTER(RPD_Revisi[Jmlh],RPD_Revisi[MAK]=Form_Cetak_POK[[#This Row],[MAK]],0)-Form_Cetak_POK[[#This Row],[Jmlh]]</f>
        <v>0</v>
      </c>
    </row>
    <row r="814" spans="1:44" hidden="1" x14ac:dyDescent="0.3">
      <c r="A814" t="s">
        <v>26</v>
      </c>
      <c r="B814" t="s">
        <v>28</v>
      </c>
      <c r="C814" t="s">
        <v>29</v>
      </c>
      <c r="D814" t="s">
        <v>461</v>
      </c>
      <c r="E814" t="s">
        <v>118</v>
      </c>
      <c r="F814" t="s">
        <v>130</v>
      </c>
      <c r="G814" t="s">
        <v>468</v>
      </c>
      <c r="H814" t="s">
        <v>153</v>
      </c>
      <c r="I814" t="s">
        <v>154</v>
      </c>
      <c r="J814" t="s">
        <v>66</v>
      </c>
      <c r="K814" t="s">
        <v>645</v>
      </c>
      <c r="L814">
        <v>72</v>
      </c>
      <c r="M814">
        <v>300000</v>
      </c>
      <c r="N814">
        <v>21600000</v>
      </c>
      <c r="O814">
        <v>0</v>
      </c>
      <c r="P814">
        <v>21600000</v>
      </c>
      <c r="R814">
        <v>2279683</v>
      </c>
      <c r="S814">
        <v>2279683</v>
      </c>
      <c r="T814">
        <v>2279683</v>
      </c>
      <c r="U814">
        <v>2279683</v>
      </c>
      <c r="V814">
        <v>2279683</v>
      </c>
      <c r="W814">
        <v>2279683</v>
      </c>
      <c r="X814">
        <v>1139842</v>
      </c>
      <c r="Y814">
        <v>1139842</v>
      </c>
      <c r="Z814">
        <v>1139842</v>
      </c>
      <c r="AA814">
        <v>1139842</v>
      </c>
      <c r="AB814">
        <v>1139842</v>
      </c>
      <c r="AC814">
        <v>2222692</v>
      </c>
      <c r="AD814" t="s">
        <v>2271</v>
      </c>
      <c r="AE814" t="s">
        <v>2276</v>
      </c>
      <c r="AF814" t="s">
        <v>2298</v>
      </c>
      <c r="AG814" t="s">
        <v>2299</v>
      </c>
      <c r="AH814" t="s">
        <v>7030</v>
      </c>
      <c r="AI814" t="s">
        <v>6174</v>
      </c>
      <c r="AJ814" t="s">
        <v>6100</v>
      </c>
      <c r="AK814" t="s">
        <v>136</v>
      </c>
      <c r="AN814" t="s">
        <v>1311</v>
      </c>
      <c r="AO814" t="s">
        <v>1312</v>
      </c>
      <c r="AP814" t="s">
        <v>1480</v>
      </c>
      <c r="AQ814" t="s">
        <v>1314</v>
      </c>
      <c r="AR814" cm="1">
        <f t="array" ref="AR814">_xlfn._xlws.FILTER(RPD_Revisi[Jmlh],RPD_Revisi[MAK]=Form_Cetak_POK[[#This Row],[MAK]],0)-Form_Cetak_POK[[#This Row],[Jmlh]]</f>
        <v>0</v>
      </c>
    </row>
    <row r="815" spans="1:44" hidden="1" x14ac:dyDescent="0.3">
      <c r="A815" t="s">
        <v>26</v>
      </c>
      <c r="B815" t="s">
        <v>28</v>
      </c>
      <c r="C815" t="s">
        <v>29</v>
      </c>
      <c r="D815" t="s">
        <v>461</v>
      </c>
      <c r="E815" t="s">
        <v>118</v>
      </c>
      <c r="F815" t="s">
        <v>130</v>
      </c>
      <c r="G815" t="s">
        <v>468</v>
      </c>
      <c r="H815" t="s">
        <v>153</v>
      </c>
      <c r="I815" t="s">
        <v>154</v>
      </c>
      <c r="J815" t="s">
        <v>66</v>
      </c>
      <c r="K815" t="s">
        <v>646</v>
      </c>
      <c r="L815">
        <v>12</v>
      </c>
      <c r="M815">
        <v>180000</v>
      </c>
      <c r="N815">
        <v>2160000</v>
      </c>
      <c r="O815">
        <v>0</v>
      </c>
      <c r="P815">
        <v>2160000</v>
      </c>
      <c r="R815">
        <v>227968</v>
      </c>
      <c r="S815">
        <v>227968</v>
      </c>
      <c r="T815">
        <v>227968</v>
      </c>
      <c r="U815">
        <v>227968</v>
      </c>
      <c r="V815">
        <v>227968</v>
      </c>
      <c r="W815">
        <v>227968</v>
      </c>
      <c r="X815">
        <v>113984</v>
      </c>
      <c r="Y815">
        <v>113984</v>
      </c>
      <c r="Z815">
        <v>113984</v>
      </c>
      <c r="AA815">
        <v>113984</v>
      </c>
      <c r="AB815">
        <v>113984</v>
      </c>
      <c r="AC815">
        <v>222272</v>
      </c>
      <c r="AD815" t="s">
        <v>2271</v>
      </c>
      <c r="AE815" t="s">
        <v>2276</v>
      </c>
      <c r="AF815" t="s">
        <v>2301</v>
      </c>
      <c r="AG815" t="s">
        <v>2302</v>
      </c>
      <c r="AH815" t="s">
        <v>7031</v>
      </c>
      <c r="AI815" t="s">
        <v>6891</v>
      </c>
      <c r="AJ815" t="s">
        <v>6100</v>
      </c>
      <c r="AK815" t="s">
        <v>136</v>
      </c>
      <c r="AN815" t="s">
        <v>1311</v>
      </c>
      <c r="AO815" t="s">
        <v>1312</v>
      </c>
      <c r="AP815" t="s">
        <v>1480</v>
      </c>
      <c r="AQ815" t="s">
        <v>1314</v>
      </c>
      <c r="AR815" cm="1">
        <f t="array" ref="AR815">_xlfn._xlws.FILTER(RPD_Revisi[Jmlh],RPD_Revisi[MAK]=Form_Cetak_POK[[#This Row],[MAK]],0)-Form_Cetak_POK[[#This Row],[Jmlh]]</f>
        <v>0</v>
      </c>
    </row>
    <row r="816" spans="1:44" hidden="1" x14ac:dyDescent="0.3">
      <c r="A816" t="s">
        <v>26</v>
      </c>
      <c r="B816" t="s">
        <v>28</v>
      </c>
      <c r="C816" t="s">
        <v>29</v>
      </c>
      <c r="D816" t="s">
        <v>461</v>
      </c>
      <c r="E816" t="s">
        <v>118</v>
      </c>
      <c r="F816" t="s">
        <v>130</v>
      </c>
      <c r="G816" t="s">
        <v>468</v>
      </c>
      <c r="H816" t="s">
        <v>153</v>
      </c>
      <c r="I816" t="s">
        <v>154</v>
      </c>
      <c r="J816" t="s">
        <v>66</v>
      </c>
      <c r="K816" t="s">
        <v>647</v>
      </c>
      <c r="L816">
        <v>0</v>
      </c>
      <c r="M816">
        <v>0</v>
      </c>
      <c r="N816">
        <v>0</v>
      </c>
      <c r="O816">
        <v>0</v>
      </c>
      <c r="P816">
        <v>0</v>
      </c>
      <c r="R816">
        <v>0</v>
      </c>
      <c r="S816">
        <v>0</v>
      </c>
      <c r="T816">
        <v>0</v>
      </c>
      <c r="U816">
        <v>0</v>
      </c>
      <c r="V816">
        <v>0</v>
      </c>
      <c r="W816">
        <v>0</v>
      </c>
      <c r="X816">
        <v>0</v>
      </c>
      <c r="Y816">
        <v>0</v>
      </c>
      <c r="Z816">
        <v>0</v>
      </c>
      <c r="AA816">
        <v>0</v>
      </c>
      <c r="AB816">
        <v>0</v>
      </c>
      <c r="AC816">
        <v>0</v>
      </c>
      <c r="AD816" t="s">
        <v>2271</v>
      </c>
      <c r="AE816" t="s">
        <v>2276</v>
      </c>
      <c r="AF816" t="s">
        <v>7032</v>
      </c>
      <c r="AG816" t="s">
        <v>7033</v>
      </c>
      <c r="AH816" t="s">
        <v>7034</v>
      </c>
      <c r="AI816" t="s">
        <v>26</v>
      </c>
      <c r="AJ816" t="s">
        <v>6100</v>
      </c>
      <c r="AK816" t="s">
        <v>136</v>
      </c>
      <c r="AN816" t="s">
        <v>1311</v>
      </c>
      <c r="AO816" t="s">
        <v>1312</v>
      </c>
      <c r="AP816" t="s">
        <v>1480</v>
      </c>
      <c r="AQ816" t="s">
        <v>1314</v>
      </c>
      <c r="AR816" cm="1">
        <f t="array" ref="AR816">_xlfn._xlws.FILTER(RPD_Revisi[Jmlh],RPD_Revisi[MAK]=Form_Cetak_POK[[#This Row],[MAK]],0)-Form_Cetak_POK[[#This Row],[Jmlh]]</f>
        <v>0</v>
      </c>
    </row>
    <row r="817" spans="1:44" hidden="1" x14ac:dyDescent="0.3">
      <c r="A817" t="s">
        <v>26</v>
      </c>
      <c r="B817" t="s">
        <v>28</v>
      </c>
      <c r="C817" t="s">
        <v>29</v>
      </c>
      <c r="D817" t="s">
        <v>461</v>
      </c>
      <c r="E817" t="s">
        <v>118</v>
      </c>
      <c r="F817" t="s">
        <v>130</v>
      </c>
      <c r="G817" t="s">
        <v>468</v>
      </c>
      <c r="H817" t="s">
        <v>153</v>
      </c>
      <c r="I817" t="s">
        <v>154</v>
      </c>
      <c r="J817" t="s">
        <v>46</v>
      </c>
      <c r="K817" t="s">
        <v>652</v>
      </c>
      <c r="L817">
        <v>10</v>
      </c>
      <c r="M817">
        <v>900000</v>
      </c>
      <c r="N817">
        <v>9000000</v>
      </c>
      <c r="O817">
        <v>0</v>
      </c>
      <c r="P817">
        <v>9000000</v>
      </c>
      <c r="R817">
        <v>949868</v>
      </c>
      <c r="S817">
        <v>949868</v>
      </c>
      <c r="T817">
        <v>949868</v>
      </c>
      <c r="U817">
        <v>949868</v>
      </c>
      <c r="V817">
        <v>949868</v>
      </c>
      <c r="W817">
        <v>949868</v>
      </c>
      <c r="X817">
        <v>474934</v>
      </c>
      <c r="Y817">
        <v>474934</v>
      </c>
      <c r="Z817">
        <v>474934</v>
      </c>
      <c r="AA817">
        <v>474934</v>
      </c>
      <c r="AB817">
        <v>474934</v>
      </c>
      <c r="AC817">
        <v>926122</v>
      </c>
      <c r="AD817" t="s">
        <v>2271</v>
      </c>
      <c r="AE817" t="s">
        <v>2318</v>
      </c>
      <c r="AF817" t="s">
        <v>2325</v>
      </c>
      <c r="AG817" t="s">
        <v>2326</v>
      </c>
      <c r="AH817" t="s">
        <v>7035</v>
      </c>
      <c r="AI817" t="s">
        <v>6075</v>
      </c>
      <c r="AJ817" t="s">
        <v>6100</v>
      </c>
      <c r="AK817" t="s">
        <v>136</v>
      </c>
      <c r="AN817" t="s">
        <v>1311</v>
      </c>
      <c r="AO817" t="s">
        <v>1312</v>
      </c>
      <c r="AP817" t="s">
        <v>1331</v>
      </c>
      <c r="AQ817" t="s">
        <v>1314</v>
      </c>
      <c r="AR817" cm="1">
        <f t="array" ref="AR817">_xlfn._xlws.FILTER(RPD_Revisi[Jmlh],RPD_Revisi[MAK]=Form_Cetak_POK[[#This Row],[MAK]],0)-Form_Cetak_POK[[#This Row],[Jmlh]]</f>
        <v>0</v>
      </c>
    </row>
    <row r="818" spans="1:44" hidden="1" x14ac:dyDescent="0.3">
      <c r="A818" t="s">
        <v>26</v>
      </c>
      <c r="B818" t="s">
        <v>28</v>
      </c>
      <c r="C818" t="s">
        <v>29</v>
      </c>
      <c r="D818" t="s">
        <v>461</v>
      </c>
      <c r="E818" t="s">
        <v>118</v>
      </c>
      <c r="F818" t="s">
        <v>130</v>
      </c>
      <c r="G818" t="s">
        <v>468</v>
      </c>
      <c r="H818" t="s">
        <v>153</v>
      </c>
      <c r="I818" t="s">
        <v>154</v>
      </c>
      <c r="J818" t="s">
        <v>58</v>
      </c>
      <c r="K818" t="s">
        <v>654</v>
      </c>
      <c r="L818">
        <v>12</v>
      </c>
      <c r="M818">
        <v>76500000</v>
      </c>
      <c r="N818">
        <v>918000000</v>
      </c>
      <c r="O818">
        <v>0</v>
      </c>
      <c r="P818">
        <v>918000000</v>
      </c>
      <c r="R818">
        <v>96886543</v>
      </c>
      <c r="S818">
        <v>96886543</v>
      </c>
      <c r="T818">
        <v>96886543</v>
      </c>
      <c r="U818">
        <v>96886543</v>
      </c>
      <c r="V818">
        <v>96886543</v>
      </c>
      <c r="W818">
        <v>96886543</v>
      </c>
      <c r="X818">
        <v>48443271</v>
      </c>
      <c r="Y818">
        <v>48443271</v>
      </c>
      <c r="Z818">
        <v>48443271</v>
      </c>
      <c r="AA818">
        <v>48443271</v>
      </c>
      <c r="AB818">
        <v>48443271</v>
      </c>
      <c r="AC818">
        <v>94464387</v>
      </c>
      <c r="AD818" t="s">
        <v>2271</v>
      </c>
      <c r="AE818" t="s">
        <v>2328</v>
      </c>
      <c r="AF818" t="s">
        <v>2332</v>
      </c>
      <c r="AG818" t="s">
        <v>2333</v>
      </c>
      <c r="AH818" t="s">
        <v>7036</v>
      </c>
      <c r="AI818" t="s">
        <v>6064</v>
      </c>
      <c r="AJ818" t="s">
        <v>6100</v>
      </c>
      <c r="AK818" t="s">
        <v>136</v>
      </c>
      <c r="AN818" t="s">
        <v>1311</v>
      </c>
      <c r="AO818" t="s">
        <v>1312</v>
      </c>
      <c r="AP818" t="s">
        <v>1331</v>
      </c>
      <c r="AQ818" t="s">
        <v>1314</v>
      </c>
      <c r="AR818" cm="1">
        <f t="array" ref="AR818">_xlfn._xlws.FILTER(RPD_Revisi[Jmlh],RPD_Revisi[MAK]=Form_Cetak_POK[[#This Row],[MAK]],0)-Form_Cetak_POK[[#This Row],[Jmlh]]</f>
        <v>0</v>
      </c>
    </row>
    <row r="819" spans="1:44" hidden="1" x14ac:dyDescent="0.3">
      <c r="A819" t="s">
        <v>26</v>
      </c>
      <c r="B819" t="s">
        <v>28</v>
      </c>
      <c r="C819" t="s">
        <v>29</v>
      </c>
      <c r="D819" t="s">
        <v>461</v>
      </c>
      <c r="E819" t="s">
        <v>118</v>
      </c>
      <c r="F819" t="s">
        <v>130</v>
      </c>
      <c r="G819" t="s">
        <v>468</v>
      </c>
      <c r="H819" t="s">
        <v>153</v>
      </c>
      <c r="I819" t="s">
        <v>154</v>
      </c>
      <c r="J819" t="s">
        <v>48</v>
      </c>
      <c r="K819" t="s">
        <v>656</v>
      </c>
      <c r="L819">
        <v>20</v>
      </c>
      <c r="M819">
        <v>5000000</v>
      </c>
      <c r="N819">
        <v>100000000</v>
      </c>
      <c r="O819">
        <v>0</v>
      </c>
      <c r="P819">
        <v>100000000</v>
      </c>
      <c r="R819">
        <v>10554090</v>
      </c>
      <c r="S819">
        <v>10554090</v>
      </c>
      <c r="T819">
        <v>10554090</v>
      </c>
      <c r="U819">
        <v>10554090</v>
      </c>
      <c r="V819">
        <v>10554090</v>
      </c>
      <c r="W819">
        <v>10554090</v>
      </c>
      <c r="X819">
        <v>5277045</v>
      </c>
      <c r="Y819">
        <v>5277045</v>
      </c>
      <c r="Z819">
        <v>5277045</v>
      </c>
      <c r="AA819">
        <v>5277045</v>
      </c>
      <c r="AB819">
        <v>5277045</v>
      </c>
      <c r="AC819">
        <v>10290235</v>
      </c>
      <c r="AD819" t="s">
        <v>2271</v>
      </c>
      <c r="AE819" t="s">
        <v>2335</v>
      </c>
      <c r="AF819" t="s">
        <v>2339</v>
      </c>
      <c r="AG819" t="s">
        <v>2340</v>
      </c>
      <c r="AH819" t="s">
        <v>7037</v>
      </c>
      <c r="AI819" t="s">
        <v>6064</v>
      </c>
      <c r="AJ819" t="s">
        <v>6100</v>
      </c>
      <c r="AK819" t="s">
        <v>136</v>
      </c>
      <c r="AN819" t="s">
        <v>1311</v>
      </c>
      <c r="AO819" t="s">
        <v>1312</v>
      </c>
      <c r="AP819" t="s">
        <v>1336</v>
      </c>
      <c r="AQ819" t="s">
        <v>1314</v>
      </c>
      <c r="AR819" cm="1">
        <f t="array" ref="AR819">_xlfn._xlws.FILTER(RPD_Revisi[Jmlh],RPD_Revisi[MAK]=Form_Cetak_POK[[#This Row],[MAK]],0)-Form_Cetak_POK[[#This Row],[Jmlh]]</f>
        <v>0</v>
      </c>
    </row>
    <row r="820" spans="1:44" hidden="1" x14ac:dyDescent="0.3">
      <c r="A820" t="s">
        <v>26</v>
      </c>
      <c r="B820" t="s">
        <v>28</v>
      </c>
      <c r="C820" t="s">
        <v>29</v>
      </c>
      <c r="D820" t="s">
        <v>461</v>
      </c>
      <c r="E820" t="s">
        <v>118</v>
      </c>
      <c r="F820" t="s">
        <v>130</v>
      </c>
      <c r="G820" t="s">
        <v>468</v>
      </c>
      <c r="H820" t="s">
        <v>153</v>
      </c>
      <c r="I820" t="s">
        <v>154</v>
      </c>
      <c r="J820" t="s">
        <v>75</v>
      </c>
      <c r="K820" t="s">
        <v>658</v>
      </c>
      <c r="L820">
        <v>200</v>
      </c>
      <c r="M820">
        <v>210000</v>
      </c>
      <c r="N820">
        <v>42000000</v>
      </c>
      <c r="O820">
        <v>0</v>
      </c>
      <c r="P820">
        <v>42000000</v>
      </c>
      <c r="R820">
        <v>4432718</v>
      </c>
      <c r="S820">
        <v>4432718</v>
      </c>
      <c r="T820">
        <v>4432718</v>
      </c>
      <c r="U820">
        <v>4432718</v>
      </c>
      <c r="V820">
        <v>4432718</v>
      </c>
      <c r="W820">
        <v>4432718</v>
      </c>
      <c r="X820">
        <v>2216358</v>
      </c>
      <c r="Y820">
        <v>2216358</v>
      </c>
      <c r="Z820">
        <v>2216358</v>
      </c>
      <c r="AA820">
        <v>2216358</v>
      </c>
      <c r="AB820">
        <v>2216358</v>
      </c>
      <c r="AC820">
        <v>4321902</v>
      </c>
      <c r="AD820" t="s">
        <v>2271</v>
      </c>
      <c r="AE820" t="s">
        <v>2342</v>
      </c>
      <c r="AF820" t="s">
        <v>2346</v>
      </c>
      <c r="AG820" t="s">
        <v>2347</v>
      </c>
      <c r="AH820" t="s">
        <v>7038</v>
      </c>
      <c r="AI820" t="s">
        <v>6064</v>
      </c>
      <c r="AJ820" t="s">
        <v>6100</v>
      </c>
      <c r="AK820" t="s">
        <v>136</v>
      </c>
      <c r="AN820" t="s">
        <v>1311</v>
      </c>
      <c r="AO820" t="s">
        <v>1312</v>
      </c>
      <c r="AP820" t="s">
        <v>1336</v>
      </c>
      <c r="AQ820" t="s">
        <v>1314</v>
      </c>
      <c r="AR820" cm="1">
        <f t="array" ref="AR820">_xlfn._xlws.FILTER(RPD_Revisi[Jmlh],RPD_Revisi[MAK]=Form_Cetak_POK[[#This Row],[MAK]],0)-Form_Cetak_POK[[#This Row],[Jmlh]]</f>
        <v>0</v>
      </c>
    </row>
    <row r="821" spans="1:44" hidden="1" x14ac:dyDescent="0.3">
      <c r="A821" t="s">
        <v>26</v>
      </c>
      <c r="B821" t="s">
        <v>28</v>
      </c>
      <c r="C821" t="s">
        <v>29</v>
      </c>
      <c r="D821" t="s">
        <v>461</v>
      </c>
      <c r="E821" t="s">
        <v>118</v>
      </c>
      <c r="F821" t="s">
        <v>130</v>
      </c>
      <c r="G821" t="s">
        <v>468</v>
      </c>
      <c r="H821" t="s">
        <v>156</v>
      </c>
      <c r="I821" t="s">
        <v>154</v>
      </c>
      <c r="J821" t="s">
        <v>138</v>
      </c>
      <c r="K821" t="s">
        <v>659</v>
      </c>
      <c r="L821">
        <v>2</v>
      </c>
      <c r="M821">
        <v>100000</v>
      </c>
      <c r="N821">
        <v>200000</v>
      </c>
      <c r="O821">
        <v>0</v>
      </c>
      <c r="P821">
        <v>200000</v>
      </c>
      <c r="R821">
        <v>16308</v>
      </c>
      <c r="S821">
        <v>16308</v>
      </c>
      <c r="T821">
        <v>16308</v>
      </c>
      <c r="U821">
        <v>16308</v>
      </c>
      <c r="V821">
        <v>16308</v>
      </c>
      <c r="W821">
        <v>16308</v>
      </c>
      <c r="X821">
        <v>16308</v>
      </c>
      <c r="Y821">
        <v>16308</v>
      </c>
      <c r="Z821">
        <v>16308</v>
      </c>
      <c r="AA821">
        <v>16308</v>
      </c>
      <c r="AB821">
        <v>16308</v>
      </c>
      <c r="AC821">
        <v>20612</v>
      </c>
      <c r="AD821" t="s">
        <v>2349</v>
      </c>
      <c r="AE821" t="s">
        <v>2350</v>
      </c>
      <c r="AF821" t="s">
        <v>2357</v>
      </c>
      <c r="AG821" t="s">
        <v>2358</v>
      </c>
      <c r="AH821" t="s">
        <v>7039</v>
      </c>
      <c r="AI821" t="s">
        <v>6075</v>
      </c>
      <c r="AJ821" t="s">
        <v>6100</v>
      </c>
      <c r="AK821" t="s">
        <v>136</v>
      </c>
      <c r="AN821" t="s">
        <v>1311</v>
      </c>
      <c r="AO821" t="s">
        <v>1312</v>
      </c>
      <c r="AP821" t="s">
        <v>2026</v>
      </c>
      <c r="AQ821" t="s">
        <v>1314</v>
      </c>
      <c r="AR821" cm="1">
        <f t="array" ref="AR821">_xlfn._xlws.FILTER(RPD_Revisi[Jmlh],RPD_Revisi[MAK]=Form_Cetak_POK[[#This Row],[MAK]],0)-Form_Cetak_POK[[#This Row],[Jmlh]]</f>
        <v>0</v>
      </c>
    </row>
    <row r="822" spans="1:44" hidden="1" x14ac:dyDescent="0.3">
      <c r="A822" t="s">
        <v>26</v>
      </c>
      <c r="B822" t="s">
        <v>28</v>
      </c>
      <c r="C822" t="s">
        <v>29</v>
      </c>
      <c r="D822" t="s">
        <v>461</v>
      </c>
      <c r="E822" t="s">
        <v>118</v>
      </c>
      <c r="F822" t="s">
        <v>130</v>
      </c>
      <c r="G822" t="s">
        <v>468</v>
      </c>
      <c r="H822" t="s">
        <v>158</v>
      </c>
      <c r="I822" t="s">
        <v>154</v>
      </c>
      <c r="J822" t="s">
        <v>48</v>
      </c>
      <c r="K822" t="s">
        <v>664</v>
      </c>
      <c r="L822">
        <v>4</v>
      </c>
      <c r="M822">
        <v>5000000</v>
      </c>
      <c r="N822">
        <v>20000000</v>
      </c>
      <c r="O822">
        <v>0</v>
      </c>
      <c r="P822">
        <v>20000000</v>
      </c>
      <c r="R822">
        <v>1885714</v>
      </c>
      <c r="S822">
        <v>1885714</v>
      </c>
      <c r="T822">
        <v>1885714</v>
      </c>
      <c r="U822">
        <v>1885714</v>
      </c>
      <c r="V822">
        <v>1885714</v>
      </c>
      <c r="W822">
        <v>1885714</v>
      </c>
      <c r="X822">
        <v>1885714</v>
      </c>
      <c r="Y822">
        <v>1885714</v>
      </c>
      <c r="Z822">
        <v>1885714</v>
      </c>
      <c r="AA822">
        <v>1885714</v>
      </c>
      <c r="AB822">
        <v>742856</v>
      </c>
      <c r="AC822">
        <v>400004</v>
      </c>
      <c r="AD822" t="s">
        <v>2371</v>
      </c>
      <c r="AE822" t="s">
        <v>2379</v>
      </c>
      <c r="AF822" t="s">
        <v>2383</v>
      </c>
      <c r="AG822" t="s">
        <v>2384</v>
      </c>
      <c r="AH822" t="s">
        <v>7040</v>
      </c>
      <c r="AI822" t="s">
        <v>6064</v>
      </c>
      <c r="AJ822" t="s">
        <v>6100</v>
      </c>
      <c r="AK822" t="s">
        <v>136</v>
      </c>
      <c r="AN822" t="s">
        <v>1311</v>
      </c>
      <c r="AO822" t="s">
        <v>1312</v>
      </c>
      <c r="AP822" t="s">
        <v>1336</v>
      </c>
      <c r="AQ822" t="s">
        <v>1314</v>
      </c>
      <c r="AR822" cm="1">
        <f t="array" ref="AR822">_xlfn._xlws.FILTER(RPD_Revisi[Jmlh],RPD_Revisi[MAK]=Form_Cetak_POK[[#This Row],[MAK]],0)-Form_Cetak_POK[[#This Row],[Jmlh]]</f>
        <v>0</v>
      </c>
    </row>
    <row r="823" spans="1:44" hidden="1" x14ac:dyDescent="0.3">
      <c r="A823" t="s">
        <v>26</v>
      </c>
      <c r="B823" t="s">
        <v>28</v>
      </c>
      <c r="C823" t="s">
        <v>29</v>
      </c>
      <c r="D823" t="s">
        <v>461</v>
      </c>
      <c r="E823" t="s">
        <v>118</v>
      </c>
      <c r="F823" t="s">
        <v>130</v>
      </c>
      <c r="G823" t="s">
        <v>468</v>
      </c>
      <c r="H823" t="s">
        <v>160</v>
      </c>
      <c r="I823" t="s">
        <v>161</v>
      </c>
      <c r="J823" t="s">
        <v>73</v>
      </c>
      <c r="K823" t="s">
        <v>668</v>
      </c>
      <c r="L823">
        <v>150</v>
      </c>
      <c r="M823">
        <v>150000</v>
      </c>
      <c r="N823">
        <v>22500000</v>
      </c>
      <c r="O823">
        <v>0</v>
      </c>
      <c r="P823">
        <v>22500000</v>
      </c>
      <c r="R823">
        <v>1976104</v>
      </c>
      <c r="S823">
        <v>1737588</v>
      </c>
      <c r="T823">
        <v>1737588</v>
      </c>
      <c r="U823">
        <v>1737588</v>
      </c>
      <c r="V823">
        <v>1737588</v>
      </c>
      <c r="W823">
        <v>1737588</v>
      </c>
      <c r="X823">
        <v>1737588</v>
      </c>
      <c r="Y823">
        <v>1737588</v>
      </c>
      <c r="Z823">
        <v>1737588</v>
      </c>
      <c r="AA823">
        <v>1737588</v>
      </c>
      <c r="AB823">
        <v>1737588</v>
      </c>
      <c r="AC823">
        <v>3148016</v>
      </c>
      <c r="AD823" t="s">
        <v>2386</v>
      </c>
      <c r="AE823" t="s">
        <v>2402</v>
      </c>
      <c r="AF823" t="s">
        <v>2406</v>
      </c>
      <c r="AG823" t="s">
        <v>2407</v>
      </c>
      <c r="AH823" t="s">
        <v>7041</v>
      </c>
      <c r="AI823" t="s">
        <v>6064</v>
      </c>
      <c r="AJ823" t="s">
        <v>6109</v>
      </c>
      <c r="AK823" t="s">
        <v>136</v>
      </c>
      <c r="AN823" t="s">
        <v>1311</v>
      </c>
      <c r="AO823" t="s">
        <v>1312</v>
      </c>
      <c r="AP823" t="s">
        <v>1336</v>
      </c>
      <c r="AQ823" t="s">
        <v>1314</v>
      </c>
      <c r="AR823" cm="1">
        <f t="array" ref="AR823">_xlfn._xlws.FILTER(RPD_Revisi[Jmlh],RPD_Revisi[MAK]=Form_Cetak_POK[[#This Row],[MAK]],0)-Form_Cetak_POK[[#This Row],[Jmlh]]</f>
        <v>0</v>
      </c>
    </row>
    <row r="824" spans="1:44" hidden="1" x14ac:dyDescent="0.3">
      <c r="A824" t="s">
        <v>26</v>
      </c>
      <c r="B824" t="s">
        <v>28</v>
      </c>
      <c r="C824" t="s">
        <v>29</v>
      </c>
      <c r="D824" t="s">
        <v>461</v>
      </c>
      <c r="E824" t="s">
        <v>118</v>
      </c>
      <c r="F824" t="s">
        <v>130</v>
      </c>
      <c r="G824" t="s">
        <v>468</v>
      </c>
      <c r="H824" t="s">
        <v>160</v>
      </c>
      <c r="I824" t="s">
        <v>164</v>
      </c>
      <c r="J824" t="s">
        <v>43</v>
      </c>
      <c r="K824" t="s">
        <v>671</v>
      </c>
      <c r="L824">
        <v>40</v>
      </c>
      <c r="M824">
        <v>150000</v>
      </c>
      <c r="N824">
        <v>6000000</v>
      </c>
      <c r="O824">
        <v>0</v>
      </c>
      <c r="P824">
        <v>6000000</v>
      </c>
      <c r="R824">
        <v>526961</v>
      </c>
      <c r="S824">
        <v>463357</v>
      </c>
      <c r="T824">
        <v>463357</v>
      </c>
      <c r="U824">
        <v>463357</v>
      </c>
      <c r="V824">
        <v>463357</v>
      </c>
      <c r="W824">
        <v>463357</v>
      </c>
      <c r="X824">
        <v>463357</v>
      </c>
      <c r="Y824">
        <v>463357</v>
      </c>
      <c r="Z824">
        <v>463357</v>
      </c>
      <c r="AA824">
        <v>463357</v>
      </c>
      <c r="AB824">
        <v>463357</v>
      </c>
      <c r="AC824">
        <v>839469</v>
      </c>
      <c r="AD824" t="s">
        <v>2413</v>
      </c>
      <c r="AE824" t="s">
        <v>2414</v>
      </c>
      <c r="AF824" t="s">
        <v>2418</v>
      </c>
      <c r="AG824" t="s">
        <v>2419</v>
      </c>
      <c r="AH824" t="s">
        <v>7042</v>
      </c>
      <c r="AI824" t="s">
        <v>6064</v>
      </c>
      <c r="AJ824" t="s">
        <v>6112</v>
      </c>
      <c r="AK824" t="s">
        <v>136</v>
      </c>
      <c r="AN824" t="s">
        <v>1311</v>
      </c>
      <c r="AO824" t="s">
        <v>1312</v>
      </c>
      <c r="AP824" t="s">
        <v>1313</v>
      </c>
      <c r="AQ824" t="s">
        <v>1314</v>
      </c>
      <c r="AR824" cm="1">
        <f t="array" ref="AR824">_xlfn._xlws.FILTER(RPD_Revisi[Jmlh],RPD_Revisi[MAK]=Form_Cetak_POK[[#This Row],[MAK]],0)-Form_Cetak_POK[[#This Row],[Jmlh]]</f>
        <v>0</v>
      </c>
    </row>
    <row r="825" spans="1:44" hidden="1" x14ac:dyDescent="0.3">
      <c r="A825" t="s">
        <v>26</v>
      </c>
      <c r="B825" t="s">
        <v>28</v>
      </c>
      <c r="C825" t="s">
        <v>29</v>
      </c>
      <c r="D825" t="s">
        <v>461</v>
      </c>
      <c r="E825" t="s">
        <v>118</v>
      </c>
      <c r="F825" t="s">
        <v>130</v>
      </c>
      <c r="G825" t="s">
        <v>468</v>
      </c>
      <c r="H825" t="s">
        <v>160</v>
      </c>
      <c r="I825" t="s">
        <v>164</v>
      </c>
      <c r="J825" t="s">
        <v>43</v>
      </c>
      <c r="K825" t="s">
        <v>672</v>
      </c>
      <c r="L825">
        <v>40</v>
      </c>
      <c r="M825">
        <v>150000</v>
      </c>
      <c r="N825">
        <v>6000000</v>
      </c>
      <c r="O825">
        <v>0</v>
      </c>
      <c r="P825">
        <v>6000000</v>
      </c>
      <c r="R825">
        <v>526961</v>
      </c>
      <c r="S825">
        <v>463357</v>
      </c>
      <c r="T825">
        <v>463357</v>
      </c>
      <c r="U825">
        <v>463357</v>
      </c>
      <c r="V825">
        <v>463357</v>
      </c>
      <c r="W825">
        <v>463357</v>
      </c>
      <c r="X825">
        <v>463357</v>
      </c>
      <c r="Y825">
        <v>463357</v>
      </c>
      <c r="Z825">
        <v>463357</v>
      </c>
      <c r="AA825">
        <v>463357</v>
      </c>
      <c r="AB825">
        <v>463357</v>
      </c>
      <c r="AC825">
        <v>839469</v>
      </c>
      <c r="AD825" t="s">
        <v>2413</v>
      </c>
      <c r="AE825" t="s">
        <v>2414</v>
      </c>
      <c r="AF825" t="s">
        <v>2421</v>
      </c>
      <c r="AG825" t="s">
        <v>2422</v>
      </c>
      <c r="AH825" t="s">
        <v>7043</v>
      </c>
      <c r="AI825" t="s">
        <v>6075</v>
      </c>
      <c r="AJ825" t="s">
        <v>6112</v>
      </c>
      <c r="AK825" t="s">
        <v>136</v>
      </c>
      <c r="AN825" t="s">
        <v>1311</v>
      </c>
      <c r="AO825" t="s">
        <v>1312</v>
      </c>
      <c r="AP825" t="s">
        <v>1313</v>
      </c>
      <c r="AQ825" t="s">
        <v>1314</v>
      </c>
      <c r="AR825" cm="1">
        <f t="array" ref="AR825">_xlfn._xlws.FILTER(RPD_Revisi[Jmlh],RPD_Revisi[MAK]=Form_Cetak_POK[[#This Row],[MAK]],0)-Form_Cetak_POK[[#This Row],[Jmlh]]</f>
        <v>0</v>
      </c>
    </row>
    <row r="826" spans="1:44" hidden="1" x14ac:dyDescent="0.3">
      <c r="A826" t="s">
        <v>26</v>
      </c>
      <c r="B826" t="s">
        <v>28</v>
      </c>
      <c r="C826" t="s">
        <v>29</v>
      </c>
      <c r="D826" t="s">
        <v>461</v>
      </c>
      <c r="E826" t="s">
        <v>118</v>
      </c>
      <c r="F826" t="s">
        <v>130</v>
      </c>
      <c r="G826" t="s">
        <v>468</v>
      </c>
      <c r="H826" t="s">
        <v>160</v>
      </c>
      <c r="I826" t="s">
        <v>164</v>
      </c>
      <c r="J826" t="s">
        <v>43</v>
      </c>
      <c r="K826" t="s">
        <v>673</v>
      </c>
      <c r="L826">
        <v>40</v>
      </c>
      <c r="M826">
        <v>150000</v>
      </c>
      <c r="N826">
        <v>6000000</v>
      </c>
      <c r="O826">
        <v>0</v>
      </c>
      <c r="P826">
        <v>6000000</v>
      </c>
      <c r="R826">
        <v>526961</v>
      </c>
      <c r="S826">
        <v>463357</v>
      </c>
      <c r="T826">
        <v>463357</v>
      </c>
      <c r="U826">
        <v>463357</v>
      </c>
      <c r="V826">
        <v>463357</v>
      </c>
      <c r="W826">
        <v>463357</v>
      </c>
      <c r="X826">
        <v>463357</v>
      </c>
      <c r="Y826">
        <v>463357</v>
      </c>
      <c r="Z826">
        <v>463357</v>
      </c>
      <c r="AA826">
        <v>463357</v>
      </c>
      <c r="AB826">
        <v>463357</v>
      </c>
      <c r="AC826">
        <v>839469</v>
      </c>
      <c r="AD826" t="s">
        <v>2413</v>
      </c>
      <c r="AE826" t="s">
        <v>2414</v>
      </c>
      <c r="AF826" t="s">
        <v>2424</v>
      </c>
      <c r="AG826" t="s">
        <v>2425</v>
      </c>
      <c r="AH826" t="s">
        <v>7044</v>
      </c>
      <c r="AI826" t="s">
        <v>6085</v>
      </c>
      <c r="AJ826" t="s">
        <v>6112</v>
      </c>
      <c r="AK826" t="s">
        <v>136</v>
      </c>
      <c r="AN826" t="s">
        <v>1311</v>
      </c>
      <c r="AO826" t="s">
        <v>1312</v>
      </c>
      <c r="AP826" t="s">
        <v>1313</v>
      </c>
      <c r="AQ826" t="s">
        <v>1314</v>
      </c>
      <c r="AR826" cm="1">
        <f t="array" ref="AR826">_xlfn._xlws.FILTER(RPD_Revisi[Jmlh],RPD_Revisi[MAK]=Form_Cetak_POK[[#This Row],[MAK]],0)-Form_Cetak_POK[[#This Row],[Jmlh]]</f>
        <v>0</v>
      </c>
    </row>
    <row r="827" spans="1:44" hidden="1" x14ac:dyDescent="0.3">
      <c r="A827" t="s">
        <v>26</v>
      </c>
      <c r="B827" t="s">
        <v>28</v>
      </c>
      <c r="C827" t="s">
        <v>29</v>
      </c>
      <c r="D827" t="s">
        <v>461</v>
      </c>
      <c r="E827" t="s">
        <v>118</v>
      </c>
      <c r="F827" t="s">
        <v>130</v>
      </c>
      <c r="G827" t="s">
        <v>468</v>
      </c>
      <c r="H827" t="s">
        <v>160</v>
      </c>
      <c r="I827" t="s">
        <v>164</v>
      </c>
      <c r="J827" t="s">
        <v>46</v>
      </c>
      <c r="K827" t="s">
        <v>675</v>
      </c>
      <c r="L827">
        <v>8</v>
      </c>
      <c r="M827">
        <v>900000</v>
      </c>
      <c r="N827">
        <v>7200000</v>
      </c>
      <c r="O827">
        <v>0</v>
      </c>
      <c r="P827">
        <v>7200000</v>
      </c>
      <c r="R827">
        <v>632353</v>
      </c>
      <c r="S827">
        <v>556028</v>
      </c>
      <c r="T827">
        <v>556028</v>
      </c>
      <c r="U827">
        <v>556028</v>
      </c>
      <c r="V827">
        <v>556028</v>
      </c>
      <c r="W827">
        <v>556028</v>
      </c>
      <c r="X827">
        <v>556028</v>
      </c>
      <c r="Y827">
        <v>556028</v>
      </c>
      <c r="Z827">
        <v>556028</v>
      </c>
      <c r="AA827">
        <v>556028</v>
      </c>
      <c r="AB827">
        <v>556028</v>
      </c>
      <c r="AC827">
        <v>1007367</v>
      </c>
      <c r="AD827" t="s">
        <v>2413</v>
      </c>
      <c r="AE827" t="s">
        <v>2438</v>
      </c>
      <c r="AF827" t="s">
        <v>2442</v>
      </c>
      <c r="AG827" t="s">
        <v>2443</v>
      </c>
      <c r="AH827" t="s">
        <v>7045</v>
      </c>
      <c r="AI827" t="s">
        <v>6064</v>
      </c>
      <c r="AJ827" t="s">
        <v>6112</v>
      </c>
      <c r="AK827" t="s">
        <v>136</v>
      </c>
      <c r="AN827" t="s">
        <v>1311</v>
      </c>
      <c r="AO827" t="s">
        <v>1312</v>
      </c>
      <c r="AP827" t="s">
        <v>1331</v>
      </c>
      <c r="AQ827" t="s">
        <v>1314</v>
      </c>
      <c r="AR827" cm="1">
        <f t="array" ref="AR827">_xlfn._xlws.FILTER(RPD_Revisi[Jmlh],RPD_Revisi[MAK]=Form_Cetak_POK[[#This Row],[MAK]],0)-Form_Cetak_POK[[#This Row],[Jmlh]]</f>
        <v>0</v>
      </c>
    </row>
    <row r="828" spans="1:44" hidden="1" x14ac:dyDescent="0.3">
      <c r="A828" t="s">
        <v>26</v>
      </c>
      <c r="B828" t="s">
        <v>28</v>
      </c>
      <c r="C828" t="s">
        <v>29</v>
      </c>
      <c r="D828" t="s">
        <v>461</v>
      </c>
      <c r="E828" t="s">
        <v>118</v>
      </c>
      <c r="F828" t="s">
        <v>130</v>
      </c>
      <c r="G828" t="s">
        <v>468</v>
      </c>
      <c r="H828" t="s">
        <v>160</v>
      </c>
      <c r="I828" t="s">
        <v>164</v>
      </c>
      <c r="J828" t="s">
        <v>73</v>
      </c>
      <c r="K828" t="s">
        <v>612</v>
      </c>
      <c r="L828">
        <v>150</v>
      </c>
      <c r="M828">
        <v>150000</v>
      </c>
      <c r="N828">
        <v>22500000</v>
      </c>
      <c r="O828">
        <v>0</v>
      </c>
      <c r="P828">
        <v>22500000</v>
      </c>
      <c r="R828">
        <v>1976104</v>
      </c>
      <c r="S828">
        <v>1737588</v>
      </c>
      <c r="T828">
        <v>1737588</v>
      </c>
      <c r="U828">
        <v>1737588</v>
      </c>
      <c r="V828">
        <v>1737588</v>
      </c>
      <c r="W828">
        <v>1737588</v>
      </c>
      <c r="X828">
        <v>1737588</v>
      </c>
      <c r="Y828">
        <v>1737588</v>
      </c>
      <c r="Z828">
        <v>1737588</v>
      </c>
      <c r="AA828">
        <v>1737588</v>
      </c>
      <c r="AB828">
        <v>1737588</v>
      </c>
      <c r="AC828">
        <v>3148016</v>
      </c>
      <c r="AD828" t="s">
        <v>2413</v>
      </c>
      <c r="AE828" t="s">
        <v>2452</v>
      </c>
      <c r="AF828" t="s">
        <v>2456</v>
      </c>
      <c r="AG828" t="s">
        <v>2457</v>
      </c>
      <c r="AH828" t="s">
        <v>7046</v>
      </c>
      <c r="AI828" t="s">
        <v>6064</v>
      </c>
      <c r="AJ828" t="s">
        <v>6112</v>
      </c>
      <c r="AK828" t="s">
        <v>136</v>
      </c>
      <c r="AN828" t="s">
        <v>1311</v>
      </c>
      <c r="AO828" t="s">
        <v>1312</v>
      </c>
      <c r="AP828" t="s">
        <v>1336</v>
      </c>
      <c r="AQ828" t="s">
        <v>1314</v>
      </c>
      <c r="AR828" cm="1">
        <f t="array" ref="AR828">_xlfn._xlws.FILTER(RPD_Revisi[Jmlh],RPD_Revisi[MAK]=Form_Cetak_POK[[#This Row],[MAK]],0)-Form_Cetak_POK[[#This Row],[Jmlh]]</f>
        <v>0</v>
      </c>
    </row>
    <row r="829" spans="1:44" hidden="1" x14ac:dyDescent="0.3">
      <c r="A829" t="s">
        <v>26</v>
      </c>
      <c r="B829" t="s">
        <v>28</v>
      </c>
      <c r="C829" t="s">
        <v>29</v>
      </c>
      <c r="D829" t="s">
        <v>461</v>
      </c>
      <c r="E829" t="s">
        <v>118</v>
      </c>
      <c r="F829" t="s">
        <v>130</v>
      </c>
      <c r="G829" t="s">
        <v>469</v>
      </c>
      <c r="H829" t="s">
        <v>172</v>
      </c>
      <c r="I829" t="s">
        <v>173</v>
      </c>
      <c r="J829" t="s">
        <v>75</v>
      </c>
      <c r="K829" t="s">
        <v>634</v>
      </c>
      <c r="L829">
        <v>15</v>
      </c>
      <c r="M829">
        <v>150000</v>
      </c>
      <c r="N829">
        <v>2250000</v>
      </c>
      <c r="O829">
        <v>0</v>
      </c>
      <c r="P829">
        <v>2250000</v>
      </c>
      <c r="R829">
        <v>187500</v>
      </c>
      <c r="S829">
        <v>187500</v>
      </c>
      <c r="T829">
        <v>187500</v>
      </c>
      <c r="U829">
        <v>187500</v>
      </c>
      <c r="V829">
        <v>187500</v>
      </c>
      <c r="W829">
        <v>187500</v>
      </c>
      <c r="X829">
        <v>187500</v>
      </c>
      <c r="Y829">
        <v>187500</v>
      </c>
      <c r="Z829">
        <v>187500</v>
      </c>
      <c r="AA829">
        <v>187500</v>
      </c>
      <c r="AB829">
        <v>187500</v>
      </c>
      <c r="AC829">
        <v>187500</v>
      </c>
      <c r="AD829" t="s">
        <v>2492</v>
      </c>
      <c r="AE829" t="s">
        <v>2516</v>
      </c>
      <c r="AF829" t="s">
        <v>2520</v>
      </c>
      <c r="AG829" t="s">
        <v>2521</v>
      </c>
      <c r="AH829" t="s">
        <v>7047</v>
      </c>
      <c r="AI829" t="s">
        <v>6064</v>
      </c>
      <c r="AJ829" t="s">
        <v>6116</v>
      </c>
      <c r="AK829" t="s">
        <v>136</v>
      </c>
      <c r="AN829" t="s">
        <v>1311</v>
      </c>
      <c r="AO829" t="s">
        <v>1312</v>
      </c>
      <c r="AP829" t="s">
        <v>1336</v>
      </c>
      <c r="AQ829" t="s">
        <v>1314</v>
      </c>
      <c r="AR829" cm="1">
        <f t="array" ref="AR829">_xlfn._xlws.FILTER(RPD_Revisi[Jmlh],RPD_Revisi[MAK]=Form_Cetak_POK[[#This Row],[MAK]],0)-Form_Cetak_POK[[#This Row],[Jmlh]]</f>
        <v>0</v>
      </c>
    </row>
    <row r="830" spans="1:44" hidden="1" x14ac:dyDescent="0.3">
      <c r="A830" t="s">
        <v>26</v>
      </c>
      <c r="B830" t="s">
        <v>28</v>
      </c>
      <c r="C830" t="s">
        <v>29</v>
      </c>
      <c r="D830" t="s">
        <v>461</v>
      </c>
      <c r="E830" t="s">
        <v>118</v>
      </c>
      <c r="F830" t="s">
        <v>130</v>
      </c>
      <c r="G830" t="s">
        <v>469</v>
      </c>
      <c r="H830" t="s">
        <v>172</v>
      </c>
      <c r="I830" t="s">
        <v>174</v>
      </c>
      <c r="J830" t="s">
        <v>46</v>
      </c>
      <c r="K830" t="s">
        <v>675</v>
      </c>
      <c r="L830">
        <v>2</v>
      </c>
      <c r="M830">
        <v>900000</v>
      </c>
      <c r="N830">
        <v>1800000</v>
      </c>
      <c r="O830">
        <v>0</v>
      </c>
      <c r="P830">
        <v>1800000</v>
      </c>
      <c r="R830">
        <v>150000</v>
      </c>
      <c r="S830">
        <v>150000</v>
      </c>
      <c r="T830">
        <v>150000</v>
      </c>
      <c r="U830">
        <v>150000</v>
      </c>
      <c r="V830">
        <v>150000</v>
      </c>
      <c r="W830">
        <v>150000</v>
      </c>
      <c r="X830">
        <v>150000</v>
      </c>
      <c r="Y830">
        <v>150000</v>
      </c>
      <c r="Z830">
        <v>150000</v>
      </c>
      <c r="AA830">
        <v>150000</v>
      </c>
      <c r="AB830">
        <v>150000</v>
      </c>
      <c r="AC830">
        <v>150000</v>
      </c>
      <c r="AD830" t="s">
        <v>2523</v>
      </c>
      <c r="AE830" t="s">
        <v>2535</v>
      </c>
      <c r="AF830" t="s">
        <v>2539</v>
      </c>
      <c r="AG830" t="s">
        <v>2540</v>
      </c>
      <c r="AH830" t="s">
        <v>7048</v>
      </c>
      <c r="AI830" t="s">
        <v>6064</v>
      </c>
      <c r="AJ830" t="s">
        <v>6121</v>
      </c>
      <c r="AK830" t="s">
        <v>136</v>
      </c>
      <c r="AN830" t="s">
        <v>1311</v>
      </c>
      <c r="AO830" t="s">
        <v>1312</v>
      </c>
      <c r="AP830" t="s">
        <v>1331</v>
      </c>
      <c r="AQ830" t="s">
        <v>1314</v>
      </c>
      <c r="AR830" cm="1">
        <f t="array" ref="AR830">_xlfn._xlws.FILTER(RPD_Revisi[Jmlh],RPD_Revisi[MAK]=Form_Cetak_POK[[#This Row],[MAK]],0)-Form_Cetak_POK[[#This Row],[Jmlh]]</f>
        <v>0</v>
      </c>
    </row>
    <row r="831" spans="1:44" hidden="1" x14ac:dyDescent="0.3">
      <c r="A831" t="s">
        <v>26</v>
      </c>
      <c r="B831" t="s">
        <v>28</v>
      </c>
      <c r="C831" t="s">
        <v>29</v>
      </c>
      <c r="D831" t="s">
        <v>461</v>
      </c>
      <c r="E831" t="s">
        <v>118</v>
      </c>
      <c r="F831" t="s">
        <v>130</v>
      </c>
      <c r="G831" t="s">
        <v>469</v>
      </c>
      <c r="H831" t="s">
        <v>172</v>
      </c>
      <c r="I831" t="s">
        <v>174</v>
      </c>
      <c r="J831" t="s">
        <v>75</v>
      </c>
      <c r="K831" t="s">
        <v>634</v>
      </c>
      <c r="L831">
        <v>15</v>
      </c>
      <c r="M831">
        <v>150000</v>
      </c>
      <c r="N831">
        <v>2250000</v>
      </c>
      <c r="O831">
        <v>0</v>
      </c>
      <c r="P831">
        <v>2250000</v>
      </c>
      <c r="R831">
        <v>187499</v>
      </c>
      <c r="S831">
        <v>187499</v>
      </c>
      <c r="T831">
        <v>187499</v>
      </c>
      <c r="U831">
        <v>187499</v>
      </c>
      <c r="V831">
        <v>187499</v>
      </c>
      <c r="W831">
        <v>187499</v>
      </c>
      <c r="X831">
        <v>187499</v>
      </c>
      <c r="Y831">
        <v>187499</v>
      </c>
      <c r="Z831">
        <v>187499</v>
      </c>
      <c r="AA831">
        <v>187499</v>
      </c>
      <c r="AB831">
        <v>187499</v>
      </c>
      <c r="AC831">
        <v>187511</v>
      </c>
      <c r="AD831" t="s">
        <v>2523</v>
      </c>
      <c r="AE831" t="s">
        <v>2546</v>
      </c>
      <c r="AF831" t="s">
        <v>2550</v>
      </c>
      <c r="AG831" t="s">
        <v>2551</v>
      </c>
      <c r="AH831" t="s">
        <v>7049</v>
      </c>
      <c r="AI831" t="s">
        <v>6064</v>
      </c>
      <c r="AJ831" t="s">
        <v>6121</v>
      </c>
      <c r="AK831" t="s">
        <v>136</v>
      </c>
      <c r="AN831" t="s">
        <v>1311</v>
      </c>
      <c r="AO831" t="s">
        <v>1312</v>
      </c>
      <c r="AP831" t="s">
        <v>1336</v>
      </c>
      <c r="AQ831" t="s">
        <v>1314</v>
      </c>
      <c r="AR831" cm="1">
        <f t="array" ref="AR831">_xlfn._xlws.FILTER(RPD_Revisi[Jmlh],RPD_Revisi[MAK]=Form_Cetak_POK[[#This Row],[MAK]],0)-Form_Cetak_POK[[#This Row],[Jmlh]]</f>
        <v>0</v>
      </c>
    </row>
    <row r="832" spans="1:44" hidden="1" x14ac:dyDescent="0.3">
      <c r="A832" t="s">
        <v>26</v>
      </c>
      <c r="B832" t="s">
        <v>28</v>
      </c>
      <c r="C832" t="s">
        <v>29</v>
      </c>
      <c r="D832" t="s">
        <v>461</v>
      </c>
      <c r="E832" t="s">
        <v>118</v>
      </c>
      <c r="F832" t="s">
        <v>130</v>
      </c>
      <c r="G832" t="s">
        <v>470</v>
      </c>
      <c r="H832" t="s">
        <v>181</v>
      </c>
      <c r="I832" t="s">
        <v>182</v>
      </c>
      <c r="J832" t="s">
        <v>48</v>
      </c>
      <c r="K832" t="s">
        <v>696</v>
      </c>
      <c r="L832">
        <v>25</v>
      </c>
      <c r="M832">
        <v>5000000</v>
      </c>
      <c r="N832">
        <v>125000000</v>
      </c>
      <c r="O832">
        <v>0</v>
      </c>
      <c r="P832">
        <v>125000000</v>
      </c>
      <c r="R832">
        <v>10419877</v>
      </c>
      <c r="S832">
        <v>10419877</v>
      </c>
      <c r="T832">
        <v>10419877</v>
      </c>
      <c r="U832">
        <v>10419877</v>
      </c>
      <c r="V832">
        <v>10419877</v>
      </c>
      <c r="W832">
        <v>10419877</v>
      </c>
      <c r="X832">
        <v>10419877</v>
      </c>
      <c r="Y832">
        <v>10419877</v>
      </c>
      <c r="Z832">
        <v>10419877</v>
      </c>
      <c r="AA832">
        <v>10419877</v>
      </c>
      <c r="AB832">
        <v>10419877</v>
      </c>
      <c r="AC832">
        <v>10381353</v>
      </c>
      <c r="AD832" t="s">
        <v>2609</v>
      </c>
      <c r="AE832" t="s">
        <v>2621</v>
      </c>
      <c r="AF832" t="s">
        <v>2625</v>
      </c>
      <c r="AG832" t="s">
        <v>2626</v>
      </c>
      <c r="AH832" t="s">
        <v>7050</v>
      </c>
      <c r="AI832" t="s">
        <v>6064</v>
      </c>
      <c r="AJ832" t="s">
        <v>6138</v>
      </c>
      <c r="AK832" t="s">
        <v>136</v>
      </c>
      <c r="AN832" t="s">
        <v>1311</v>
      </c>
      <c r="AO832" t="s">
        <v>1312</v>
      </c>
      <c r="AP832" t="s">
        <v>1336</v>
      </c>
      <c r="AQ832" t="s">
        <v>1314</v>
      </c>
      <c r="AR832" cm="1">
        <f t="array" ref="AR832">_xlfn._xlws.FILTER(RPD_Revisi[Jmlh],RPD_Revisi[MAK]=Form_Cetak_POK[[#This Row],[MAK]],0)-Form_Cetak_POK[[#This Row],[Jmlh]]</f>
        <v>0</v>
      </c>
    </row>
    <row r="833" spans="1:44" hidden="1" x14ac:dyDescent="0.3">
      <c r="A833" t="s">
        <v>26</v>
      </c>
      <c r="B833" t="s">
        <v>28</v>
      </c>
      <c r="C833" t="s">
        <v>29</v>
      </c>
      <c r="D833" t="s">
        <v>461</v>
      </c>
      <c r="E833" t="s">
        <v>118</v>
      </c>
      <c r="F833" t="s">
        <v>130</v>
      </c>
      <c r="G833" t="s">
        <v>470</v>
      </c>
      <c r="H833" t="s">
        <v>181</v>
      </c>
      <c r="I833" t="s">
        <v>183</v>
      </c>
      <c r="J833" t="s">
        <v>46</v>
      </c>
      <c r="K833" t="s">
        <v>700</v>
      </c>
      <c r="L833">
        <v>15</v>
      </c>
      <c r="M833">
        <v>900000</v>
      </c>
      <c r="N833">
        <v>13500000</v>
      </c>
      <c r="O833">
        <v>0</v>
      </c>
      <c r="P833">
        <v>13500000</v>
      </c>
      <c r="R833">
        <v>1125000</v>
      </c>
      <c r="S833">
        <v>1125000</v>
      </c>
      <c r="T833">
        <v>1125000</v>
      </c>
      <c r="U833">
        <v>1125000</v>
      </c>
      <c r="V833">
        <v>1125000</v>
      </c>
      <c r="W833">
        <v>1125000</v>
      </c>
      <c r="X833">
        <v>1125000</v>
      </c>
      <c r="Y833">
        <v>1125000</v>
      </c>
      <c r="Z833">
        <v>1125000</v>
      </c>
      <c r="AA833">
        <v>1125000</v>
      </c>
      <c r="AB833">
        <v>1125000</v>
      </c>
      <c r="AC833">
        <v>1125000</v>
      </c>
      <c r="AD833" t="s">
        <v>2632</v>
      </c>
      <c r="AE833" t="s">
        <v>2647</v>
      </c>
      <c r="AF833" t="s">
        <v>2651</v>
      </c>
      <c r="AG833" t="s">
        <v>2652</v>
      </c>
      <c r="AH833" t="s">
        <v>7051</v>
      </c>
      <c r="AI833" t="s">
        <v>6064</v>
      </c>
      <c r="AJ833" t="s">
        <v>6142</v>
      </c>
      <c r="AK833" t="s">
        <v>136</v>
      </c>
      <c r="AN833" t="s">
        <v>1311</v>
      </c>
      <c r="AO833" t="s">
        <v>1312</v>
      </c>
      <c r="AP833" t="s">
        <v>1331</v>
      </c>
      <c r="AQ833" t="s">
        <v>1314</v>
      </c>
      <c r="AR833" cm="1">
        <f t="array" ref="AR833">_xlfn._xlws.FILTER(RPD_Revisi[Jmlh],RPD_Revisi[MAK]=Form_Cetak_POK[[#This Row],[MAK]],0)-Form_Cetak_POK[[#This Row],[Jmlh]]</f>
        <v>0</v>
      </c>
    </row>
    <row r="834" spans="1:44" hidden="1" x14ac:dyDescent="0.3">
      <c r="A834" t="s">
        <v>26</v>
      </c>
      <c r="B834" t="s">
        <v>28</v>
      </c>
      <c r="C834" t="s">
        <v>29</v>
      </c>
      <c r="D834" t="s">
        <v>461</v>
      </c>
      <c r="E834" t="s">
        <v>118</v>
      </c>
      <c r="F834" t="s">
        <v>130</v>
      </c>
      <c r="G834" t="s">
        <v>470</v>
      </c>
      <c r="H834" t="s">
        <v>181</v>
      </c>
      <c r="I834" t="s">
        <v>183</v>
      </c>
      <c r="J834" t="s">
        <v>48</v>
      </c>
      <c r="K834" t="s">
        <v>702</v>
      </c>
      <c r="L834">
        <v>82</v>
      </c>
      <c r="M834">
        <v>10000000</v>
      </c>
      <c r="N834">
        <v>820000000</v>
      </c>
      <c r="O834">
        <v>0</v>
      </c>
      <c r="P834">
        <v>820000000</v>
      </c>
      <c r="R834">
        <v>68333333</v>
      </c>
      <c r="S834">
        <v>68333333</v>
      </c>
      <c r="T834">
        <v>68333333</v>
      </c>
      <c r="U834">
        <v>68333333</v>
      </c>
      <c r="V834">
        <v>68333333</v>
      </c>
      <c r="W834">
        <v>68333333</v>
      </c>
      <c r="X834">
        <v>68333333</v>
      </c>
      <c r="Y834">
        <v>68333333</v>
      </c>
      <c r="Z834">
        <v>68333333</v>
      </c>
      <c r="AA834">
        <v>68333333</v>
      </c>
      <c r="AB834">
        <v>68333333</v>
      </c>
      <c r="AC834">
        <v>68333337</v>
      </c>
      <c r="AD834" t="s">
        <v>2632</v>
      </c>
      <c r="AE834" t="s">
        <v>2654</v>
      </c>
      <c r="AF834" t="s">
        <v>2658</v>
      </c>
      <c r="AG834" t="s">
        <v>2659</v>
      </c>
      <c r="AH834" t="s">
        <v>7052</v>
      </c>
      <c r="AI834" t="s">
        <v>6064</v>
      </c>
      <c r="AJ834" t="s">
        <v>6142</v>
      </c>
      <c r="AK834" t="s">
        <v>136</v>
      </c>
      <c r="AN834" t="s">
        <v>1311</v>
      </c>
      <c r="AO834" t="s">
        <v>1312</v>
      </c>
      <c r="AP834" t="s">
        <v>1336</v>
      </c>
      <c r="AQ834" t="s">
        <v>1314</v>
      </c>
      <c r="AR834" cm="1">
        <f t="array" ref="AR834">_xlfn._xlws.FILTER(RPD_Revisi[Jmlh],RPD_Revisi[MAK]=Form_Cetak_POK[[#This Row],[MAK]],0)-Form_Cetak_POK[[#This Row],[Jmlh]]</f>
        <v>0</v>
      </c>
    </row>
    <row r="835" spans="1:44" hidden="1" x14ac:dyDescent="0.3">
      <c r="A835" t="s">
        <v>26</v>
      </c>
      <c r="B835" t="s">
        <v>28</v>
      </c>
      <c r="C835" t="s">
        <v>29</v>
      </c>
      <c r="D835" t="s">
        <v>461</v>
      </c>
      <c r="E835" t="s">
        <v>118</v>
      </c>
      <c r="F835" t="s">
        <v>130</v>
      </c>
      <c r="G835" t="s">
        <v>470</v>
      </c>
      <c r="H835" t="s">
        <v>181</v>
      </c>
      <c r="I835" t="s">
        <v>183</v>
      </c>
      <c r="J835" t="s">
        <v>48</v>
      </c>
      <c r="K835" t="s">
        <v>703</v>
      </c>
      <c r="L835">
        <v>60</v>
      </c>
      <c r="M835">
        <v>10000000</v>
      </c>
      <c r="N835">
        <v>600000000</v>
      </c>
      <c r="O835">
        <v>0</v>
      </c>
      <c r="P835">
        <v>600000000</v>
      </c>
      <c r="R835">
        <v>50000000</v>
      </c>
      <c r="S835">
        <v>50000000</v>
      </c>
      <c r="T835">
        <v>50000000</v>
      </c>
      <c r="U835">
        <v>50000000</v>
      </c>
      <c r="V835">
        <v>50000000</v>
      </c>
      <c r="W835">
        <v>50000000</v>
      </c>
      <c r="X835">
        <v>50000000</v>
      </c>
      <c r="Y835">
        <v>50000000</v>
      </c>
      <c r="Z835">
        <v>50000000</v>
      </c>
      <c r="AA835">
        <v>50000000</v>
      </c>
      <c r="AB835">
        <v>50000000</v>
      </c>
      <c r="AC835">
        <v>50000000</v>
      </c>
      <c r="AD835" t="s">
        <v>2632</v>
      </c>
      <c r="AE835" t="s">
        <v>2654</v>
      </c>
      <c r="AF835" t="s">
        <v>2661</v>
      </c>
      <c r="AG835" t="s">
        <v>2662</v>
      </c>
      <c r="AH835" t="s">
        <v>7053</v>
      </c>
      <c r="AI835" t="s">
        <v>6075</v>
      </c>
      <c r="AJ835" t="s">
        <v>6142</v>
      </c>
      <c r="AK835" t="s">
        <v>136</v>
      </c>
      <c r="AN835" t="s">
        <v>1311</v>
      </c>
      <c r="AO835" t="s">
        <v>1312</v>
      </c>
      <c r="AP835" t="s">
        <v>1336</v>
      </c>
      <c r="AQ835" t="s">
        <v>1314</v>
      </c>
      <c r="AR835" cm="1">
        <f t="array" ref="AR835">_xlfn._xlws.FILTER(RPD_Revisi[Jmlh],RPD_Revisi[MAK]=Form_Cetak_POK[[#This Row],[MAK]],0)-Form_Cetak_POK[[#This Row],[Jmlh]]</f>
        <v>0</v>
      </c>
    </row>
    <row r="836" spans="1:44" hidden="1" x14ac:dyDescent="0.3">
      <c r="A836" t="s">
        <v>26</v>
      </c>
      <c r="B836" t="s">
        <v>28</v>
      </c>
      <c r="C836" t="s">
        <v>29</v>
      </c>
      <c r="D836" t="s">
        <v>461</v>
      </c>
      <c r="E836" t="s">
        <v>118</v>
      </c>
      <c r="F836" t="s">
        <v>130</v>
      </c>
      <c r="G836" t="s">
        <v>470</v>
      </c>
      <c r="H836" t="s">
        <v>181</v>
      </c>
      <c r="I836" t="s">
        <v>183</v>
      </c>
      <c r="J836" t="s">
        <v>75</v>
      </c>
      <c r="K836" t="s">
        <v>612</v>
      </c>
      <c r="L836">
        <v>70</v>
      </c>
      <c r="M836">
        <v>150000</v>
      </c>
      <c r="N836">
        <v>10500000</v>
      </c>
      <c r="O836">
        <v>0</v>
      </c>
      <c r="P836">
        <v>10500000</v>
      </c>
      <c r="R836">
        <v>875000</v>
      </c>
      <c r="S836">
        <v>875000</v>
      </c>
      <c r="T836">
        <v>875000</v>
      </c>
      <c r="U836">
        <v>875000</v>
      </c>
      <c r="V836">
        <v>875000</v>
      </c>
      <c r="W836">
        <v>875000</v>
      </c>
      <c r="X836">
        <v>875000</v>
      </c>
      <c r="Y836">
        <v>875000</v>
      </c>
      <c r="Z836">
        <v>875000</v>
      </c>
      <c r="AA836">
        <v>875000</v>
      </c>
      <c r="AB836">
        <v>875000</v>
      </c>
      <c r="AC836">
        <v>875000</v>
      </c>
      <c r="AD836" t="s">
        <v>2632</v>
      </c>
      <c r="AE836" t="s">
        <v>2664</v>
      </c>
      <c r="AF836" t="s">
        <v>2668</v>
      </c>
      <c r="AG836" t="s">
        <v>2669</v>
      </c>
      <c r="AH836" t="s">
        <v>7054</v>
      </c>
      <c r="AI836" t="s">
        <v>6064</v>
      </c>
      <c r="AJ836" t="s">
        <v>6142</v>
      </c>
      <c r="AK836" t="s">
        <v>136</v>
      </c>
      <c r="AN836" t="s">
        <v>1311</v>
      </c>
      <c r="AO836" t="s">
        <v>1312</v>
      </c>
      <c r="AP836" t="s">
        <v>1336</v>
      </c>
      <c r="AQ836" t="s">
        <v>1314</v>
      </c>
      <c r="AR836" cm="1">
        <f t="array" ref="AR836">_xlfn._xlws.FILTER(RPD_Revisi[Jmlh],RPD_Revisi[MAK]=Form_Cetak_POK[[#This Row],[MAK]],0)-Form_Cetak_POK[[#This Row],[Jmlh]]</f>
        <v>0</v>
      </c>
    </row>
    <row r="837" spans="1:44" hidden="1" x14ac:dyDescent="0.3">
      <c r="A837" t="s">
        <v>26</v>
      </c>
      <c r="B837" t="s">
        <v>28</v>
      </c>
      <c r="C837" t="s">
        <v>29</v>
      </c>
      <c r="D837" t="s">
        <v>461</v>
      </c>
      <c r="E837" t="s">
        <v>118</v>
      </c>
      <c r="F837" t="s">
        <v>130</v>
      </c>
      <c r="G837" t="s">
        <v>470</v>
      </c>
      <c r="H837" t="s">
        <v>482</v>
      </c>
      <c r="I837" t="s">
        <v>187</v>
      </c>
      <c r="J837" t="s">
        <v>43</v>
      </c>
      <c r="K837" t="s">
        <v>707</v>
      </c>
      <c r="L837">
        <v>100</v>
      </c>
      <c r="M837">
        <v>75000</v>
      </c>
      <c r="N837">
        <v>7500000</v>
      </c>
      <c r="O837">
        <v>0</v>
      </c>
      <c r="P837">
        <v>7500000</v>
      </c>
      <c r="R837">
        <v>625000</v>
      </c>
      <c r="S837">
        <v>625000</v>
      </c>
      <c r="T837">
        <v>625000</v>
      </c>
      <c r="U837">
        <v>625000</v>
      </c>
      <c r="V837">
        <v>625000</v>
      </c>
      <c r="W837">
        <v>625000</v>
      </c>
      <c r="X837">
        <v>625000</v>
      </c>
      <c r="Y837">
        <v>625000</v>
      </c>
      <c r="Z837">
        <v>625000</v>
      </c>
      <c r="AA837">
        <v>625000</v>
      </c>
      <c r="AB837">
        <v>625000</v>
      </c>
      <c r="AC837">
        <v>625000</v>
      </c>
      <c r="AD837" t="s">
        <v>2691</v>
      </c>
      <c r="AE837" t="s">
        <v>2692</v>
      </c>
      <c r="AF837" t="s">
        <v>2696</v>
      </c>
      <c r="AG837" t="s">
        <v>2697</v>
      </c>
      <c r="AH837" t="s">
        <v>7055</v>
      </c>
      <c r="AI837" t="s">
        <v>6064</v>
      </c>
      <c r="AJ837" t="s">
        <v>6148</v>
      </c>
      <c r="AK837" t="s">
        <v>44</v>
      </c>
      <c r="AN837" t="s">
        <v>1311</v>
      </c>
      <c r="AO837" t="s">
        <v>1312</v>
      </c>
      <c r="AP837" t="s">
        <v>1313</v>
      </c>
      <c r="AQ837" t="s">
        <v>1314</v>
      </c>
      <c r="AR837" cm="1">
        <f t="array" ref="AR837">_xlfn._xlws.FILTER(RPD_Revisi[Jmlh],RPD_Revisi[MAK]=Form_Cetak_POK[[#This Row],[MAK]],0)-Form_Cetak_POK[[#This Row],[Jmlh]]</f>
        <v>0</v>
      </c>
    </row>
    <row r="838" spans="1:44" hidden="1" x14ac:dyDescent="0.3">
      <c r="A838" t="s">
        <v>26</v>
      </c>
      <c r="B838" t="s">
        <v>28</v>
      </c>
      <c r="C838" t="s">
        <v>29</v>
      </c>
      <c r="D838" t="s">
        <v>461</v>
      </c>
      <c r="E838" t="s">
        <v>118</v>
      </c>
      <c r="F838" t="s">
        <v>130</v>
      </c>
      <c r="G838" t="s">
        <v>470</v>
      </c>
      <c r="H838" t="s">
        <v>482</v>
      </c>
      <c r="I838" t="s">
        <v>187</v>
      </c>
      <c r="J838" t="s">
        <v>48</v>
      </c>
      <c r="K838" t="s">
        <v>710</v>
      </c>
      <c r="L838">
        <v>16</v>
      </c>
      <c r="M838">
        <v>3500000</v>
      </c>
      <c r="N838">
        <v>56000000</v>
      </c>
      <c r="O838">
        <v>0</v>
      </c>
      <c r="P838">
        <v>56000000</v>
      </c>
      <c r="R838">
        <v>4666000</v>
      </c>
      <c r="S838">
        <v>4666000</v>
      </c>
      <c r="T838">
        <v>4666000</v>
      </c>
      <c r="U838">
        <v>4666000</v>
      </c>
      <c r="V838">
        <v>4666000</v>
      </c>
      <c r="W838">
        <v>4666000</v>
      </c>
      <c r="X838">
        <v>4666000</v>
      </c>
      <c r="Y838">
        <v>4666000</v>
      </c>
      <c r="Z838">
        <v>4666000</v>
      </c>
      <c r="AA838">
        <v>4666000</v>
      </c>
      <c r="AB838">
        <v>4666000</v>
      </c>
      <c r="AC838">
        <v>4674000</v>
      </c>
      <c r="AD838" t="s">
        <v>2691</v>
      </c>
      <c r="AE838" t="s">
        <v>2710</v>
      </c>
      <c r="AF838" t="s">
        <v>2714</v>
      </c>
      <c r="AG838" t="s">
        <v>2715</v>
      </c>
      <c r="AH838" t="s">
        <v>7056</v>
      </c>
      <c r="AI838" t="s">
        <v>6064</v>
      </c>
      <c r="AJ838" t="s">
        <v>6148</v>
      </c>
      <c r="AK838" t="s">
        <v>44</v>
      </c>
      <c r="AN838" t="s">
        <v>1311</v>
      </c>
      <c r="AO838" t="s">
        <v>1312</v>
      </c>
      <c r="AP838" t="s">
        <v>1336</v>
      </c>
      <c r="AQ838" t="s">
        <v>1314</v>
      </c>
      <c r="AR838" cm="1">
        <f t="array" ref="AR838">_xlfn._xlws.FILTER(RPD_Revisi[Jmlh],RPD_Revisi[MAK]=Form_Cetak_POK[[#This Row],[MAK]],0)-Form_Cetak_POK[[#This Row],[Jmlh]]</f>
        <v>0</v>
      </c>
    </row>
    <row r="839" spans="1:44" hidden="1" x14ac:dyDescent="0.3">
      <c r="A839" t="s">
        <v>26</v>
      </c>
      <c r="B839" t="s">
        <v>28</v>
      </c>
      <c r="C839" t="s">
        <v>29</v>
      </c>
      <c r="D839" t="s">
        <v>461</v>
      </c>
      <c r="E839" t="s">
        <v>118</v>
      </c>
      <c r="F839" t="s">
        <v>130</v>
      </c>
      <c r="G839" t="s">
        <v>470</v>
      </c>
      <c r="H839" t="s">
        <v>482</v>
      </c>
      <c r="I839" t="s">
        <v>189</v>
      </c>
      <c r="J839" t="s">
        <v>43</v>
      </c>
      <c r="K839" t="s">
        <v>713</v>
      </c>
      <c r="L839">
        <v>10</v>
      </c>
      <c r="M839">
        <v>425000</v>
      </c>
      <c r="N839">
        <v>4250000</v>
      </c>
      <c r="O839">
        <v>0</v>
      </c>
      <c r="P839">
        <v>4250000</v>
      </c>
      <c r="R839">
        <v>354000</v>
      </c>
      <c r="S839">
        <v>354000</v>
      </c>
      <c r="T839">
        <v>354000</v>
      </c>
      <c r="U839">
        <v>354000</v>
      </c>
      <c r="V839">
        <v>354000</v>
      </c>
      <c r="W839">
        <v>354000</v>
      </c>
      <c r="X839">
        <v>354000</v>
      </c>
      <c r="Y839">
        <v>354000</v>
      </c>
      <c r="Z839">
        <v>354000</v>
      </c>
      <c r="AA839">
        <v>354000</v>
      </c>
      <c r="AB839">
        <v>354000</v>
      </c>
      <c r="AC839">
        <v>356000</v>
      </c>
      <c r="AD839" t="s">
        <v>2733</v>
      </c>
      <c r="AE839" t="s">
        <v>2734</v>
      </c>
      <c r="AF839" t="s">
        <v>2738</v>
      </c>
      <c r="AG839" t="s">
        <v>2739</v>
      </c>
      <c r="AH839" t="s">
        <v>7057</v>
      </c>
      <c r="AI839" t="s">
        <v>6064</v>
      </c>
      <c r="AJ839" t="s">
        <v>6155</v>
      </c>
      <c r="AK839" t="s">
        <v>44</v>
      </c>
      <c r="AN839" t="s">
        <v>1311</v>
      </c>
      <c r="AO839" t="s">
        <v>1312</v>
      </c>
      <c r="AP839" t="s">
        <v>1313</v>
      </c>
      <c r="AQ839" t="s">
        <v>1314</v>
      </c>
      <c r="AR839" cm="1">
        <f t="array" ref="AR839">_xlfn._xlws.FILTER(RPD_Revisi[Jmlh],RPD_Revisi[MAK]=Form_Cetak_POK[[#This Row],[MAK]],0)-Form_Cetak_POK[[#This Row],[Jmlh]]</f>
        <v>0</v>
      </c>
    </row>
    <row r="840" spans="1:44" hidden="1" x14ac:dyDescent="0.3">
      <c r="A840" t="s">
        <v>26</v>
      </c>
      <c r="B840" t="s">
        <v>28</v>
      </c>
      <c r="C840" t="s">
        <v>29</v>
      </c>
      <c r="D840" t="s">
        <v>461</v>
      </c>
      <c r="E840" t="s">
        <v>118</v>
      </c>
      <c r="F840" t="s">
        <v>130</v>
      </c>
      <c r="G840" t="s">
        <v>470</v>
      </c>
      <c r="H840" t="s">
        <v>482</v>
      </c>
      <c r="I840" t="s">
        <v>189</v>
      </c>
      <c r="J840" t="s">
        <v>43</v>
      </c>
      <c r="K840" t="s">
        <v>714</v>
      </c>
      <c r="L840">
        <v>60</v>
      </c>
      <c r="M840">
        <v>75000</v>
      </c>
      <c r="N840">
        <v>4500000</v>
      </c>
      <c r="O840">
        <v>0</v>
      </c>
      <c r="P840">
        <v>4500000</v>
      </c>
      <c r="R840">
        <v>375000</v>
      </c>
      <c r="S840">
        <v>375000</v>
      </c>
      <c r="T840">
        <v>375000</v>
      </c>
      <c r="U840">
        <v>375000</v>
      </c>
      <c r="V840">
        <v>375000</v>
      </c>
      <c r="W840">
        <v>375000</v>
      </c>
      <c r="X840">
        <v>375000</v>
      </c>
      <c r="Y840">
        <v>375000</v>
      </c>
      <c r="Z840">
        <v>375000</v>
      </c>
      <c r="AA840">
        <v>375000</v>
      </c>
      <c r="AB840">
        <v>375000</v>
      </c>
      <c r="AC840">
        <v>375000</v>
      </c>
      <c r="AD840" t="s">
        <v>2733</v>
      </c>
      <c r="AE840" t="s">
        <v>2734</v>
      </c>
      <c r="AF840" t="s">
        <v>2741</v>
      </c>
      <c r="AG840" t="s">
        <v>2742</v>
      </c>
      <c r="AH840" t="s">
        <v>7058</v>
      </c>
      <c r="AI840" t="s">
        <v>6075</v>
      </c>
      <c r="AJ840" t="s">
        <v>6155</v>
      </c>
      <c r="AK840" t="s">
        <v>44</v>
      </c>
      <c r="AN840" t="s">
        <v>1311</v>
      </c>
      <c r="AO840" t="s">
        <v>1312</v>
      </c>
      <c r="AP840" t="s">
        <v>1313</v>
      </c>
      <c r="AQ840" t="s">
        <v>1314</v>
      </c>
      <c r="AR840" cm="1">
        <f t="array" ref="AR840">_xlfn._xlws.FILTER(RPD_Revisi[Jmlh],RPD_Revisi[MAK]=Form_Cetak_POK[[#This Row],[MAK]],0)-Form_Cetak_POK[[#This Row],[Jmlh]]</f>
        <v>0</v>
      </c>
    </row>
    <row r="841" spans="1:44" hidden="1" x14ac:dyDescent="0.3">
      <c r="A841" t="s">
        <v>26</v>
      </c>
      <c r="B841" t="s">
        <v>28</v>
      </c>
      <c r="C841" t="s">
        <v>29</v>
      </c>
      <c r="D841" t="s">
        <v>461</v>
      </c>
      <c r="E841" t="s">
        <v>118</v>
      </c>
      <c r="F841" t="s">
        <v>130</v>
      </c>
      <c r="G841" t="s">
        <v>470</v>
      </c>
      <c r="H841" t="s">
        <v>482</v>
      </c>
      <c r="I841" t="s">
        <v>189</v>
      </c>
      <c r="J841" t="s">
        <v>48</v>
      </c>
      <c r="K841" t="s">
        <v>717</v>
      </c>
      <c r="L841">
        <v>9</v>
      </c>
      <c r="M841">
        <v>6000000</v>
      </c>
      <c r="N841">
        <v>54000000</v>
      </c>
      <c r="O841">
        <v>0</v>
      </c>
      <c r="P841">
        <v>54000000</v>
      </c>
      <c r="R841">
        <v>4500000</v>
      </c>
      <c r="S841">
        <v>4500000</v>
      </c>
      <c r="T841">
        <v>4500000</v>
      </c>
      <c r="U841">
        <v>4500000</v>
      </c>
      <c r="V841">
        <v>4500000</v>
      </c>
      <c r="W841">
        <v>4500000</v>
      </c>
      <c r="X841">
        <v>4500000</v>
      </c>
      <c r="Y841">
        <v>4500000</v>
      </c>
      <c r="Z841">
        <v>4500000</v>
      </c>
      <c r="AA841">
        <v>4500000</v>
      </c>
      <c r="AB841">
        <v>4500000</v>
      </c>
      <c r="AC841">
        <v>4500000</v>
      </c>
      <c r="AD841" t="s">
        <v>2733</v>
      </c>
      <c r="AE841" t="s">
        <v>2748</v>
      </c>
      <c r="AF841" t="s">
        <v>2752</v>
      </c>
      <c r="AG841" t="s">
        <v>2753</v>
      </c>
      <c r="AH841" t="s">
        <v>7059</v>
      </c>
      <c r="AI841" t="s">
        <v>6064</v>
      </c>
      <c r="AJ841" t="s">
        <v>6155</v>
      </c>
      <c r="AK841" t="s">
        <v>44</v>
      </c>
      <c r="AN841" t="s">
        <v>1311</v>
      </c>
      <c r="AO841" t="s">
        <v>1312</v>
      </c>
      <c r="AP841" t="s">
        <v>1336</v>
      </c>
      <c r="AQ841" t="s">
        <v>1314</v>
      </c>
      <c r="AR841" cm="1">
        <f t="array" ref="AR841">_xlfn._xlws.FILTER(RPD_Revisi[Jmlh],RPD_Revisi[MAK]=Form_Cetak_POK[[#This Row],[MAK]],0)-Form_Cetak_POK[[#This Row],[Jmlh]]</f>
        <v>0</v>
      </c>
    </row>
    <row r="842" spans="1:44" hidden="1" x14ac:dyDescent="0.3">
      <c r="A842" t="s">
        <v>26</v>
      </c>
      <c r="B842" t="s">
        <v>28</v>
      </c>
      <c r="C842" t="s">
        <v>29</v>
      </c>
      <c r="D842" t="s">
        <v>461</v>
      </c>
      <c r="E842" t="s">
        <v>118</v>
      </c>
      <c r="F842" t="s">
        <v>130</v>
      </c>
      <c r="G842" t="s">
        <v>470</v>
      </c>
      <c r="H842" t="s">
        <v>482</v>
      </c>
      <c r="I842" t="s">
        <v>193</v>
      </c>
      <c r="J842" t="s">
        <v>43</v>
      </c>
      <c r="K842" t="s">
        <v>507</v>
      </c>
      <c r="L842">
        <v>1</v>
      </c>
      <c r="M842">
        <v>1090000</v>
      </c>
      <c r="N842">
        <v>1090000</v>
      </c>
      <c r="O842">
        <v>0</v>
      </c>
      <c r="P842">
        <v>1090000</v>
      </c>
      <c r="R842">
        <v>90000</v>
      </c>
      <c r="S842">
        <v>90000</v>
      </c>
      <c r="T842">
        <v>90000</v>
      </c>
      <c r="U842">
        <v>90000</v>
      </c>
      <c r="V842">
        <v>90000</v>
      </c>
      <c r="W842">
        <v>90000</v>
      </c>
      <c r="X842">
        <v>90000</v>
      </c>
      <c r="Y842">
        <v>90000</v>
      </c>
      <c r="Z842">
        <v>90000</v>
      </c>
      <c r="AA842">
        <v>90000</v>
      </c>
      <c r="AB842">
        <v>90000</v>
      </c>
      <c r="AC842">
        <v>100000</v>
      </c>
      <c r="AD842" t="s">
        <v>2772</v>
      </c>
      <c r="AE842" t="s">
        <v>2773</v>
      </c>
      <c r="AF842" t="s">
        <v>2777</v>
      </c>
      <c r="AG842" t="s">
        <v>2778</v>
      </c>
      <c r="AH842" t="s">
        <v>7060</v>
      </c>
      <c r="AI842" t="s">
        <v>6064</v>
      </c>
      <c r="AJ842" t="s">
        <v>6157</v>
      </c>
      <c r="AK842" t="s">
        <v>44</v>
      </c>
      <c r="AN842" t="s">
        <v>1311</v>
      </c>
      <c r="AO842" t="s">
        <v>1312</v>
      </c>
      <c r="AP842" t="s">
        <v>1313</v>
      </c>
      <c r="AQ842" t="s">
        <v>1314</v>
      </c>
      <c r="AR842" cm="1">
        <f t="array" ref="AR842">_xlfn._xlws.FILTER(RPD_Revisi[Jmlh],RPD_Revisi[MAK]=Form_Cetak_POK[[#This Row],[MAK]],0)-Form_Cetak_POK[[#This Row],[Jmlh]]</f>
        <v>0</v>
      </c>
    </row>
    <row r="843" spans="1:44" hidden="1" x14ac:dyDescent="0.3">
      <c r="A843" t="s">
        <v>26</v>
      </c>
      <c r="B843" t="s">
        <v>28</v>
      </c>
      <c r="C843" t="s">
        <v>29</v>
      </c>
      <c r="D843" t="s">
        <v>461</v>
      </c>
      <c r="E843" t="s">
        <v>118</v>
      </c>
      <c r="F843" t="s">
        <v>130</v>
      </c>
      <c r="G843" t="s">
        <v>470</v>
      </c>
      <c r="H843" t="s">
        <v>482</v>
      </c>
      <c r="I843" t="s">
        <v>193</v>
      </c>
      <c r="J843" t="s">
        <v>43</v>
      </c>
      <c r="K843" t="s">
        <v>722</v>
      </c>
      <c r="L843">
        <v>60</v>
      </c>
      <c r="M843">
        <v>75000</v>
      </c>
      <c r="N843">
        <v>4500000</v>
      </c>
      <c r="O843">
        <v>0</v>
      </c>
      <c r="P843">
        <v>4500000</v>
      </c>
      <c r="R843">
        <v>375000</v>
      </c>
      <c r="S843">
        <v>375000</v>
      </c>
      <c r="T843">
        <v>375000</v>
      </c>
      <c r="U843">
        <v>375000</v>
      </c>
      <c r="V843">
        <v>375000</v>
      </c>
      <c r="W843">
        <v>375000</v>
      </c>
      <c r="X843">
        <v>375000</v>
      </c>
      <c r="Y843">
        <v>375000</v>
      </c>
      <c r="Z843">
        <v>375000</v>
      </c>
      <c r="AA843">
        <v>375000</v>
      </c>
      <c r="AB843">
        <v>375000</v>
      </c>
      <c r="AC843">
        <v>375000</v>
      </c>
      <c r="AD843" t="s">
        <v>2772</v>
      </c>
      <c r="AE843" t="s">
        <v>2773</v>
      </c>
      <c r="AF843" t="s">
        <v>2780</v>
      </c>
      <c r="AG843" t="s">
        <v>2781</v>
      </c>
      <c r="AH843" t="s">
        <v>7061</v>
      </c>
      <c r="AI843" t="s">
        <v>6075</v>
      </c>
      <c r="AJ843" t="s">
        <v>6157</v>
      </c>
      <c r="AK843" t="s">
        <v>44</v>
      </c>
      <c r="AN843" t="s">
        <v>1311</v>
      </c>
      <c r="AO843" t="s">
        <v>1312</v>
      </c>
      <c r="AP843" t="s">
        <v>1313</v>
      </c>
      <c r="AQ843" t="s">
        <v>1314</v>
      </c>
      <c r="AR843" cm="1">
        <f t="array" ref="AR843">_xlfn._xlws.FILTER(RPD_Revisi[Jmlh],RPD_Revisi[MAK]=Form_Cetak_POK[[#This Row],[MAK]],0)-Form_Cetak_POK[[#This Row],[Jmlh]]</f>
        <v>0</v>
      </c>
    </row>
    <row r="844" spans="1:44" hidden="1" x14ac:dyDescent="0.3">
      <c r="A844" t="s">
        <v>26</v>
      </c>
      <c r="B844" t="s">
        <v>28</v>
      </c>
      <c r="C844" t="s">
        <v>29</v>
      </c>
      <c r="D844" t="s">
        <v>461</v>
      </c>
      <c r="E844" t="s">
        <v>118</v>
      </c>
      <c r="F844" t="s">
        <v>130</v>
      </c>
      <c r="G844" t="s">
        <v>470</v>
      </c>
      <c r="H844" t="s">
        <v>482</v>
      </c>
      <c r="I844" t="s">
        <v>193</v>
      </c>
      <c r="J844" t="s">
        <v>43</v>
      </c>
      <c r="K844" t="s">
        <v>723</v>
      </c>
      <c r="L844">
        <v>150</v>
      </c>
      <c r="M844">
        <v>75000</v>
      </c>
      <c r="N844">
        <v>11250000</v>
      </c>
      <c r="O844">
        <v>0</v>
      </c>
      <c r="P844">
        <v>11250000</v>
      </c>
      <c r="R844">
        <v>937000</v>
      </c>
      <c r="S844">
        <v>937000</v>
      </c>
      <c r="T844">
        <v>937000</v>
      </c>
      <c r="U844">
        <v>937000</v>
      </c>
      <c r="V844">
        <v>937000</v>
      </c>
      <c r="W844">
        <v>937000</v>
      </c>
      <c r="X844">
        <v>937000</v>
      </c>
      <c r="Y844">
        <v>937000</v>
      </c>
      <c r="Z844">
        <v>937000</v>
      </c>
      <c r="AA844">
        <v>937000</v>
      </c>
      <c r="AB844">
        <v>937000</v>
      </c>
      <c r="AC844">
        <v>943000</v>
      </c>
      <c r="AD844" t="s">
        <v>2772</v>
      </c>
      <c r="AE844" t="s">
        <v>2773</v>
      </c>
      <c r="AF844" t="s">
        <v>2783</v>
      </c>
      <c r="AG844" t="s">
        <v>2784</v>
      </c>
      <c r="AH844" t="s">
        <v>7062</v>
      </c>
      <c r="AI844" t="s">
        <v>6085</v>
      </c>
      <c r="AJ844" t="s">
        <v>6157</v>
      </c>
      <c r="AK844" t="s">
        <v>44</v>
      </c>
      <c r="AN844" t="s">
        <v>1311</v>
      </c>
      <c r="AO844" t="s">
        <v>1312</v>
      </c>
      <c r="AP844" t="s">
        <v>1313</v>
      </c>
      <c r="AQ844" t="s">
        <v>1314</v>
      </c>
      <c r="AR844" cm="1">
        <f t="array" ref="AR844">_xlfn._xlws.FILTER(RPD_Revisi[Jmlh],RPD_Revisi[MAK]=Form_Cetak_POK[[#This Row],[MAK]],0)-Form_Cetak_POK[[#This Row],[Jmlh]]</f>
        <v>0</v>
      </c>
    </row>
    <row r="845" spans="1:44" hidden="1" x14ac:dyDescent="0.3">
      <c r="A845" t="s">
        <v>26</v>
      </c>
      <c r="B845" t="s">
        <v>28</v>
      </c>
      <c r="C845" t="s">
        <v>29</v>
      </c>
      <c r="D845" t="s">
        <v>461</v>
      </c>
      <c r="E845" t="s">
        <v>118</v>
      </c>
      <c r="F845" t="s">
        <v>130</v>
      </c>
      <c r="G845" t="s">
        <v>470</v>
      </c>
      <c r="H845" t="s">
        <v>482</v>
      </c>
      <c r="I845" t="s">
        <v>193</v>
      </c>
      <c r="J845" t="s">
        <v>66</v>
      </c>
      <c r="K845" t="s">
        <v>725</v>
      </c>
      <c r="L845">
        <v>1</v>
      </c>
      <c r="M845">
        <v>400000</v>
      </c>
      <c r="N845">
        <v>400000</v>
      </c>
      <c r="O845">
        <v>0</v>
      </c>
      <c r="P845">
        <v>400000</v>
      </c>
      <c r="R845">
        <v>33000</v>
      </c>
      <c r="S845">
        <v>33000</v>
      </c>
      <c r="T845">
        <v>33000</v>
      </c>
      <c r="U845">
        <v>33000</v>
      </c>
      <c r="V845">
        <v>33000</v>
      </c>
      <c r="W845">
        <v>33000</v>
      </c>
      <c r="X845">
        <v>33000</v>
      </c>
      <c r="Y845">
        <v>33000</v>
      </c>
      <c r="Z845">
        <v>33000</v>
      </c>
      <c r="AA845">
        <v>33000</v>
      </c>
      <c r="AB845">
        <v>33000</v>
      </c>
      <c r="AC845">
        <v>37000</v>
      </c>
      <c r="AD845" t="s">
        <v>2772</v>
      </c>
      <c r="AE845" t="s">
        <v>2786</v>
      </c>
      <c r="AF845" t="s">
        <v>2790</v>
      </c>
      <c r="AG845" t="s">
        <v>2791</v>
      </c>
      <c r="AH845" t="s">
        <v>7063</v>
      </c>
      <c r="AI845" t="s">
        <v>6064</v>
      </c>
      <c r="AJ845" t="s">
        <v>6157</v>
      </c>
      <c r="AK845" t="s">
        <v>44</v>
      </c>
      <c r="AN845" t="s">
        <v>1311</v>
      </c>
      <c r="AO845" t="s">
        <v>1312</v>
      </c>
      <c r="AP845" t="s">
        <v>1480</v>
      </c>
      <c r="AQ845" t="s">
        <v>1314</v>
      </c>
      <c r="AR845" cm="1">
        <f t="array" ref="AR845">_xlfn._xlws.FILTER(RPD_Revisi[Jmlh],RPD_Revisi[MAK]=Form_Cetak_POK[[#This Row],[MAK]],0)-Form_Cetak_POK[[#This Row],[Jmlh]]</f>
        <v>0</v>
      </c>
    </row>
    <row r="846" spans="1:44" hidden="1" x14ac:dyDescent="0.3">
      <c r="A846" t="s">
        <v>26</v>
      </c>
      <c r="B846" t="s">
        <v>28</v>
      </c>
      <c r="C846" t="s">
        <v>29</v>
      </c>
      <c r="D846" t="s">
        <v>461</v>
      </c>
      <c r="E846" t="s">
        <v>118</v>
      </c>
      <c r="F846" t="s">
        <v>130</v>
      </c>
      <c r="G846" t="s">
        <v>470</v>
      </c>
      <c r="H846" t="s">
        <v>482</v>
      </c>
      <c r="I846" t="s">
        <v>193</v>
      </c>
      <c r="J846" t="s">
        <v>66</v>
      </c>
      <c r="K846" t="s">
        <v>726</v>
      </c>
      <c r="L846">
        <v>1</v>
      </c>
      <c r="M846">
        <v>300000</v>
      </c>
      <c r="N846">
        <v>300000</v>
      </c>
      <c r="O846">
        <v>0</v>
      </c>
      <c r="P846">
        <v>300000</v>
      </c>
      <c r="R846">
        <v>25000</v>
      </c>
      <c r="S846">
        <v>25000</v>
      </c>
      <c r="T846">
        <v>25000</v>
      </c>
      <c r="U846">
        <v>25000</v>
      </c>
      <c r="V846">
        <v>25000</v>
      </c>
      <c r="W846">
        <v>25000</v>
      </c>
      <c r="X846">
        <v>25000</v>
      </c>
      <c r="Y846">
        <v>25000</v>
      </c>
      <c r="Z846">
        <v>25000</v>
      </c>
      <c r="AA846">
        <v>25000</v>
      </c>
      <c r="AB846">
        <v>25000</v>
      </c>
      <c r="AC846">
        <v>25000</v>
      </c>
      <c r="AD846" t="s">
        <v>2772</v>
      </c>
      <c r="AE846" t="s">
        <v>2786</v>
      </c>
      <c r="AF846" t="s">
        <v>2793</v>
      </c>
      <c r="AG846" t="s">
        <v>2794</v>
      </c>
      <c r="AH846" t="s">
        <v>7064</v>
      </c>
      <c r="AI846" t="s">
        <v>6075</v>
      </c>
      <c r="AJ846" t="s">
        <v>6157</v>
      </c>
      <c r="AK846" t="s">
        <v>44</v>
      </c>
      <c r="AN846" t="s">
        <v>1311</v>
      </c>
      <c r="AO846" t="s">
        <v>1312</v>
      </c>
      <c r="AP846" t="s">
        <v>1480</v>
      </c>
      <c r="AQ846" t="s">
        <v>1314</v>
      </c>
      <c r="AR846" cm="1">
        <f t="array" ref="AR846">_xlfn._xlws.FILTER(RPD_Revisi[Jmlh],RPD_Revisi[MAK]=Form_Cetak_POK[[#This Row],[MAK]],0)-Form_Cetak_POK[[#This Row],[Jmlh]]</f>
        <v>0</v>
      </c>
    </row>
    <row r="847" spans="1:44" hidden="1" x14ac:dyDescent="0.3">
      <c r="A847" t="s">
        <v>26</v>
      </c>
      <c r="B847" t="s">
        <v>28</v>
      </c>
      <c r="C847" t="s">
        <v>29</v>
      </c>
      <c r="D847" t="s">
        <v>461</v>
      </c>
      <c r="E847" t="s">
        <v>118</v>
      </c>
      <c r="F847" t="s">
        <v>130</v>
      </c>
      <c r="G847" t="s">
        <v>470</v>
      </c>
      <c r="H847" t="s">
        <v>482</v>
      </c>
      <c r="I847" t="s">
        <v>193</v>
      </c>
      <c r="J847" t="s">
        <v>66</v>
      </c>
      <c r="K847" t="s">
        <v>727</v>
      </c>
      <c r="L847">
        <v>7</v>
      </c>
      <c r="M847">
        <v>300000</v>
      </c>
      <c r="N847">
        <v>2100000</v>
      </c>
      <c r="O847">
        <v>0</v>
      </c>
      <c r="P847">
        <v>2100000</v>
      </c>
      <c r="R847">
        <v>175000</v>
      </c>
      <c r="S847">
        <v>175000</v>
      </c>
      <c r="T847">
        <v>175000</v>
      </c>
      <c r="U847">
        <v>175000</v>
      </c>
      <c r="V847">
        <v>175000</v>
      </c>
      <c r="W847">
        <v>175000</v>
      </c>
      <c r="X847">
        <v>175000</v>
      </c>
      <c r="Y847">
        <v>175000</v>
      </c>
      <c r="Z847">
        <v>175000</v>
      </c>
      <c r="AA847">
        <v>175000</v>
      </c>
      <c r="AB847">
        <v>175000</v>
      </c>
      <c r="AC847">
        <v>175000</v>
      </c>
      <c r="AD847" t="s">
        <v>2772</v>
      </c>
      <c r="AE847" t="s">
        <v>2786</v>
      </c>
      <c r="AF847" t="s">
        <v>2796</v>
      </c>
      <c r="AG847" t="s">
        <v>2797</v>
      </c>
      <c r="AH847" t="s">
        <v>7065</v>
      </c>
      <c r="AI847" t="s">
        <v>6085</v>
      </c>
      <c r="AJ847" t="s">
        <v>6157</v>
      </c>
      <c r="AK847" t="s">
        <v>44</v>
      </c>
      <c r="AN847" t="s">
        <v>1311</v>
      </c>
      <c r="AO847" t="s">
        <v>1312</v>
      </c>
      <c r="AP847" t="s">
        <v>1480</v>
      </c>
      <c r="AQ847" t="s">
        <v>1314</v>
      </c>
      <c r="AR847" cm="1">
        <f t="array" ref="AR847">_xlfn._xlws.FILTER(RPD_Revisi[Jmlh],RPD_Revisi[MAK]=Form_Cetak_POK[[#This Row],[MAK]],0)-Form_Cetak_POK[[#This Row],[Jmlh]]</f>
        <v>0</v>
      </c>
    </row>
    <row r="848" spans="1:44" hidden="1" x14ac:dyDescent="0.3">
      <c r="A848" t="s">
        <v>26</v>
      </c>
      <c r="B848" t="s">
        <v>28</v>
      </c>
      <c r="C848" t="s">
        <v>29</v>
      </c>
      <c r="D848" t="s">
        <v>461</v>
      </c>
      <c r="E848" t="s">
        <v>118</v>
      </c>
      <c r="F848" t="s">
        <v>130</v>
      </c>
      <c r="G848" t="s">
        <v>470</v>
      </c>
      <c r="H848" t="s">
        <v>482</v>
      </c>
      <c r="I848" t="s">
        <v>193</v>
      </c>
      <c r="J848" t="s">
        <v>48</v>
      </c>
      <c r="K848" t="s">
        <v>733</v>
      </c>
      <c r="L848">
        <v>25</v>
      </c>
      <c r="M848">
        <v>4000000</v>
      </c>
      <c r="N848">
        <v>100000000</v>
      </c>
      <c r="O848">
        <v>0</v>
      </c>
      <c r="P848">
        <v>100000000</v>
      </c>
      <c r="R848">
        <v>8333000</v>
      </c>
      <c r="S848">
        <v>8333000</v>
      </c>
      <c r="T848">
        <v>8333000</v>
      </c>
      <c r="U848">
        <v>8333000</v>
      </c>
      <c r="V848">
        <v>8333000</v>
      </c>
      <c r="W848">
        <v>8333000</v>
      </c>
      <c r="X848">
        <v>8333000</v>
      </c>
      <c r="Y848">
        <v>8333000</v>
      </c>
      <c r="Z848">
        <v>8333000</v>
      </c>
      <c r="AA848">
        <v>8333000</v>
      </c>
      <c r="AB848">
        <v>8333000</v>
      </c>
      <c r="AC848">
        <v>8337000</v>
      </c>
      <c r="AD848" t="s">
        <v>2772</v>
      </c>
      <c r="AE848" t="s">
        <v>2815</v>
      </c>
      <c r="AF848" t="s">
        <v>2819</v>
      </c>
      <c r="AG848" t="s">
        <v>2820</v>
      </c>
      <c r="AH848" t="s">
        <v>7066</v>
      </c>
      <c r="AI848" t="s">
        <v>6064</v>
      </c>
      <c r="AJ848" t="s">
        <v>6157</v>
      </c>
      <c r="AK848" t="s">
        <v>44</v>
      </c>
      <c r="AN848" t="s">
        <v>1311</v>
      </c>
      <c r="AO848" t="s">
        <v>1312</v>
      </c>
      <c r="AP848" t="s">
        <v>1336</v>
      </c>
      <c r="AQ848" t="s">
        <v>1314</v>
      </c>
      <c r="AR848" cm="1">
        <f t="array" ref="AR848">_xlfn._xlws.FILTER(RPD_Revisi[Jmlh],RPD_Revisi[MAK]=Form_Cetak_POK[[#This Row],[MAK]],0)-Form_Cetak_POK[[#This Row],[Jmlh]]</f>
        <v>0</v>
      </c>
    </row>
    <row r="849" spans="1:44" hidden="1" x14ac:dyDescent="0.3">
      <c r="A849" t="s">
        <v>26</v>
      </c>
      <c r="B849" t="s">
        <v>28</v>
      </c>
      <c r="C849" t="s">
        <v>29</v>
      </c>
      <c r="D849" t="s">
        <v>461</v>
      </c>
      <c r="E849" t="s">
        <v>118</v>
      </c>
      <c r="F849" t="s">
        <v>130</v>
      </c>
      <c r="G849" t="s">
        <v>471</v>
      </c>
      <c r="H849" t="s">
        <v>211</v>
      </c>
      <c r="I849" t="s">
        <v>212</v>
      </c>
      <c r="J849" t="s">
        <v>43</v>
      </c>
      <c r="K849" t="s">
        <v>753</v>
      </c>
      <c r="L849">
        <v>100</v>
      </c>
      <c r="M849">
        <v>350000</v>
      </c>
      <c r="N849">
        <v>35000000</v>
      </c>
      <c r="O849">
        <v>0</v>
      </c>
      <c r="P849">
        <v>35000000</v>
      </c>
      <c r="R849">
        <v>3338696</v>
      </c>
      <c r="S849">
        <v>3338696</v>
      </c>
      <c r="T849">
        <v>3338696</v>
      </c>
      <c r="U849">
        <v>3338696</v>
      </c>
      <c r="V849">
        <v>3338696</v>
      </c>
      <c r="W849">
        <v>3338696</v>
      </c>
      <c r="X849">
        <v>1982633</v>
      </c>
      <c r="Y849">
        <v>1982633</v>
      </c>
      <c r="Z849">
        <v>1982633</v>
      </c>
      <c r="AA849">
        <v>1982633</v>
      </c>
      <c r="AB849">
        <v>1982633</v>
      </c>
      <c r="AC849">
        <v>5054659</v>
      </c>
      <c r="AD849" t="s">
        <v>3025</v>
      </c>
      <c r="AE849" t="s">
        <v>3026</v>
      </c>
      <c r="AF849" t="s">
        <v>3027</v>
      </c>
      <c r="AG849" t="s">
        <v>3028</v>
      </c>
      <c r="AH849" t="s">
        <v>7067</v>
      </c>
      <c r="AI849" t="s">
        <v>6064</v>
      </c>
      <c r="AJ849" t="s">
        <v>6160</v>
      </c>
      <c r="AK849" t="s">
        <v>136</v>
      </c>
      <c r="AN849" t="s">
        <v>1311</v>
      </c>
      <c r="AO849" t="s">
        <v>1312</v>
      </c>
      <c r="AP849" t="s">
        <v>1313</v>
      </c>
      <c r="AQ849" t="s">
        <v>1314</v>
      </c>
      <c r="AR849" cm="1">
        <f t="array" ref="AR849">_xlfn._xlws.FILTER(RPD_Revisi[Jmlh],RPD_Revisi[MAK]=Form_Cetak_POK[[#This Row],[MAK]],0)-Form_Cetak_POK[[#This Row],[Jmlh]]</f>
        <v>0</v>
      </c>
    </row>
    <row r="850" spans="1:44" hidden="1" x14ac:dyDescent="0.3">
      <c r="A850" t="s">
        <v>26</v>
      </c>
      <c r="B850" t="s">
        <v>28</v>
      </c>
      <c r="C850" t="s">
        <v>29</v>
      </c>
      <c r="D850" t="s">
        <v>461</v>
      </c>
      <c r="E850" t="s">
        <v>118</v>
      </c>
      <c r="F850" t="s">
        <v>130</v>
      </c>
      <c r="G850" t="s">
        <v>471</v>
      </c>
      <c r="H850" t="s">
        <v>211</v>
      </c>
      <c r="I850" t="s">
        <v>212</v>
      </c>
      <c r="J850" t="s">
        <v>43</v>
      </c>
      <c r="K850" t="s">
        <v>754</v>
      </c>
      <c r="L850">
        <v>50</v>
      </c>
      <c r="M850">
        <v>250000</v>
      </c>
      <c r="N850">
        <v>12500000</v>
      </c>
      <c r="O850">
        <v>0</v>
      </c>
      <c r="P850">
        <v>12500000</v>
      </c>
      <c r="R850">
        <v>1192391</v>
      </c>
      <c r="S850">
        <v>1192391</v>
      </c>
      <c r="T850">
        <v>1192391</v>
      </c>
      <c r="U850">
        <v>1192391</v>
      </c>
      <c r="V850">
        <v>1192391</v>
      </c>
      <c r="W850">
        <v>1192391</v>
      </c>
      <c r="X850">
        <v>708083</v>
      </c>
      <c r="Y850">
        <v>708083</v>
      </c>
      <c r="Z850">
        <v>708083</v>
      </c>
      <c r="AA850">
        <v>708083</v>
      </c>
      <c r="AB850">
        <v>708083</v>
      </c>
      <c r="AC850">
        <v>1805239</v>
      </c>
      <c r="AD850" t="s">
        <v>3025</v>
      </c>
      <c r="AE850" t="s">
        <v>3026</v>
      </c>
      <c r="AF850" t="s">
        <v>3030</v>
      </c>
      <c r="AG850" t="s">
        <v>3031</v>
      </c>
      <c r="AH850" t="s">
        <v>7068</v>
      </c>
      <c r="AI850" t="s">
        <v>6075</v>
      </c>
      <c r="AJ850" t="s">
        <v>6160</v>
      </c>
      <c r="AK850" t="s">
        <v>136</v>
      </c>
      <c r="AN850" t="s">
        <v>1311</v>
      </c>
      <c r="AO850" t="s">
        <v>1312</v>
      </c>
      <c r="AP850" t="s">
        <v>1313</v>
      </c>
      <c r="AQ850" t="s">
        <v>1314</v>
      </c>
      <c r="AR850" cm="1">
        <f t="array" ref="AR850">_xlfn._xlws.FILTER(RPD_Revisi[Jmlh],RPD_Revisi[MAK]=Form_Cetak_POK[[#This Row],[MAK]],0)-Form_Cetak_POK[[#This Row],[Jmlh]]</f>
        <v>0</v>
      </c>
    </row>
    <row r="851" spans="1:44" hidden="1" x14ac:dyDescent="0.3">
      <c r="A851" t="s">
        <v>26</v>
      </c>
      <c r="B851" t="s">
        <v>28</v>
      </c>
      <c r="C851" t="s">
        <v>29</v>
      </c>
      <c r="D851" t="s">
        <v>461</v>
      </c>
      <c r="E851" t="s">
        <v>118</v>
      </c>
      <c r="F851" t="s">
        <v>130</v>
      </c>
      <c r="G851" t="s">
        <v>471</v>
      </c>
      <c r="H851" t="s">
        <v>211</v>
      </c>
      <c r="I851" t="s">
        <v>212</v>
      </c>
      <c r="J851" t="s">
        <v>46</v>
      </c>
      <c r="K851" t="s">
        <v>675</v>
      </c>
      <c r="L851">
        <v>10</v>
      </c>
      <c r="M851">
        <v>900000</v>
      </c>
      <c r="N851">
        <v>9000000</v>
      </c>
      <c r="O851">
        <v>0</v>
      </c>
      <c r="P851">
        <v>9000000</v>
      </c>
      <c r="R851">
        <v>858522</v>
      </c>
      <c r="S851">
        <v>858522</v>
      </c>
      <c r="T851">
        <v>858522</v>
      </c>
      <c r="U851">
        <v>858522</v>
      </c>
      <c r="V851">
        <v>858522</v>
      </c>
      <c r="W851">
        <v>858522</v>
      </c>
      <c r="X851">
        <v>509820</v>
      </c>
      <c r="Y851">
        <v>509820</v>
      </c>
      <c r="Z851">
        <v>509820</v>
      </c>
      <c r="AA851">
        <v>509820</v>
      </c>
      <c r="AB851">
        <v>509820</v>
      </c>
      <c r="AC851">
        <v>1299768</v>
      </c>
      <c r="AD851" t="s">
        <v>3025</v>
      </c>
      <c r="AE851" t="s">
        <v>3047</v>
      </c>
      <c r="AF851" t="s">
        <v>3051</v>
      </c>
      <c r="AG851" t="s">
        <v>3052</v>
      </c>
      <c r="AH851" t="s">
        <v>7069</v>
      </c>
      <c r="AI851" t="s">
        <v>6064</v>
      </c>
      <c r="AJ851" t="s">
        <v>6160</v>
      </c>
      <c r="AK851" t="s">
        <v>136</v>
      </c>
      <c r="AN851" t="s">
        <v>1311</v>
      </c>
      <c r="AO851" t="s">
        <v>1312</v>
      </c>
      <c r="AP851" t="s">
        <v>1331</v>
      </c>
      <c r="AQ851" t="s">
        <v>1314</v>
      </c>
      <c r="AR851" cm="1">
        <f t="array" ref="AR851">_xlfn._xlws.FILTER(RPD_Revisi[Jmlh],RPD_Revisi[MAK]=Form_Cetak_POK[[#This Row],[MAK]],0)-Form_Cetak_POK[[#This Row],[Jmlh]]</f>
        <v>0</v>
      </c>
    </row>
    <row r="852" spans="1:44" hidden="1" x14ac:dyDescent="0.3">
      <c r="A852" t="s">
        <v>26</v>
      </c>
      <c r="B852" t="s">
        <v>28</v>
      </c>
      <c r="C852" t="s">
        <v>29</v>
      </c>
      <c r="D852" t="s">
        <v>461</v>
      </c>
      <c r="E852" t="s">
        <v>118</v>
      </c>
      <c r="F852" t="s">
        <v>130</v>
      </c>
      <c r="G852" t="s">
        <v>471</v>
      </c>
      <c r="H852" t="s">
        <v>211</v>
      </c>
      <c r="I852" t="s">
        <v>212</v>
      </c>
      <c r="J852" t="s">
        <v>73</v>
      </c>
      <c r="K852" t="s">
        <v>759</v>
      </c>
      <c r="L852">
        <v>30</v>
      </c>
      <c r="M852">
        <v>210000</v>
      </c>
      <c r="N852">
        <v>6300000</v>
      </c>
      <c r="O852">
        <v>0</v>
      </c>
      <c r="P852">
        <v>6300000</v>
      </c>
      <c r="R852">
        <v>600965</v>
      </c>
      <c r="S852">
        <v>600965</v>
      </c>
      <c r="T852">
        <v>600965</v>
      </c>
      <c r="U852">
        <v>600965</v>
      </c>
      <c r="V852">
        <v>600965</v>
      </c>
      <c r="W852">
        <v>600965</v>
      </c>
      <c r="X852">
        <v>356874</v>
      </c>
      <c r="Y852">
        <v>356874</v>
      </c>
      <c r="Z852">
        <v>356874</v>
      </c>
      <c r="AA852">
        <v>356874</v>
      </c>
      <c r="AB852">
        <v>356874</v>
      </c>
      <c r="AC852">
        <v>909840</v>
      </c>
      <c r="AD852" t="s">
        <v>3025</v>
      </c>
      <c r="AE852" t="s">
        <v>3062</v>
      </c>
      <c r="AF852" t="s">
        <v>3066</v>
      </c>
      <c r="AG852" t="s">
        <v>3067</v>
      </c>
      <c r="AH852" t="s">
        <v>7070</v>
      </c>
      <c r="AI852" t="s">
        <v>6064</v>
      </c>
      <c r="AJ852" t="s">
        <v>6160</v>
      </c>
      <c r="AK852" t="s">
        <v>136</v>
      </c>
      <c r="AN852" t="s">
        <v>1311</v>
      </c>
      <c r="AO852" t="s">
        <v>1312</v>
      </c>
      <c r="AP852" t="s">
        <v>1336</v>
      </c>
      <c r="AQ852" t="s">
        <v>1314</v>
      </c>
      <c r="AR852" cm="1">
        <f t="array" ref="AR852">_xlfn._xlws.FILTER(RPD_Revisi[Jmlh],RPD_Revisi[MAK]=Form_Cetak_POK[[#This Row],[MAK]],0)-Form_Cetak_POK[[#This Row],[Jmlh]]</f>
        <v>0</v>
      </c>
    </row>
    <row r="853" spans="1:44" hidden="1" x14ac:dyDescent="0.3">
      <c r="A853" t="s">
        <v>26</v>
      </c>
      <c r="B853" t="s">
        <v>28</v>
      </c>
      <c r="C853" t="s">
        <v>29</v>
      </c>
      <c r="D853" t="s">
        <v>461</v>
      </c>
      <c r="E853" t="s">
        <v>118</v>
      </c>
      <c r="F853" t="s">
        <v>130</v>
      </c>
      <c r="G853" t="s">
        <v>471</v>
      </c>
      <c r="H853" t="s">
        <v>211</v>
      </c>
      <c r="I853" t="s">
        <v>212</v>
      </c>
      <c r="J853" t="s">
        <v>75</v>
      </c>
      <c r="K853" t="s">
        <v>761</v>
      </c>
      <c r="L853">
        <v>30</v>
      </c>
      <c r="M853">
        <v>150000</v>
      </c>
      <c r="N853">
        <v>4500000</v>
      </c>
      <c r="O853">
        <v>0</v>
      </c>
      <c r="P853">
        <v>4500000</v>
      </c>
      <c r="R853">
        <v>429261</v>
      </c>
      <c r="S853">
        <v>429261</v>
      </c>
      <c r="T853">
        <v>429261</v>
      </c>
      <c r="U853">
        <v>429261</v>
      </c>
      <c r="V853">
        <v>429261</v>
      </c>
      <c r="W853">
        <v>429261</v>
      </c>
      <c r="X853">
        <v>254910</v>
      </c>
      <c r="Y853">
        <v>254910</v>
      </c>
      <c r="Z853">
        <v>254910</v>
      </c>
      <c r="AA853">
        <v>254910</v>
      </c>
      <c r="AB853">
        <v>254910</v>
      </c>
      <c r="AC853">
        <v>649884</v>
      </c>
      <c r="AD853" t="s">
        <v>3025</v>
      </c>
      <c r="AE853" t="s">
        <v>3069</v>
      </c>
      <c r="AF853" t="s">
        <v>3073</v>
      </c>
      <c r="AG853" t="s">
        <v>3074</v>
      </c>
      <c r="AH853" t="s">
        <v>7071</v>
      </c>
      <c r="AI853" t="s">
        <v>6064</v>
      </c>
      <c r="AJ853" t="s">
        <v>6160</v>
      </c>
      <c r="AK853" t="s">
        <v>136</v>
      </c>
      <c r="AN853" t="s">
        <v>1311</v>
      </c>
      <c r="AO853" t="s">
        <v>1312</v>
      </c>
      <c r="AP853" t="s">
        <v>1336</v>
      </c>
      <c r="AQ853" t="s">
        <v>1314</v>
      </c>
      <c r="AR853" cm="1">
        <f t="array" ref="AR853">_xlfn._xlws.FILTER(RPD_Revisi[Jmlh],RPD_Revisi[MAK]=Form_Cetak_POK[[#This Row],[MAK]],0)-Form_Cetak_POK[[#This Row],[Jmlh]]</f>
        <v>0</v>
      </c>
    </row>
    <row r="854" spans="1:44" hidden="1" x14ac:dyDescent="0.3">
      <c r="A854" t="s">
        <v>26</v>
      </c>
      <c r="B854" t="s">
        <v>28</v>
      </c>
      <c r="C854" t="s">
        <v>29</v>
      </c>
      <c r="D854" t="s">
        <v>461</v>
      </c>
      <c r="E854" t="s">
        <v>118</v>
      </c>
      <c r="F854" t="s">
        <v>130</v>
      </c>
      <c r="G854" t="s">
        <v>471</v>
      </c>
      <c r="H854" t="s">
        <v>211</v>
      </c>
      <c r="I854" t="s">
        <v>212</v>
      </c>
      <c r="J854" t="s">
        <v>50</v>
      </c>
      <c r="K854" t="s">
        <v>761</v>
      </c>
      <c r="L854">
        <v>20</v>
      </c>
      <c r="M854">
        <v>400000</v>
      </c>
      <c r="N854">
        <v>8000000</v>
      </c>
      <c r="O854">
        <v>0</v>
      </c>
      <c r="P854">
        <v>8000000</v>
      </c>
      <c r="R854">
        <v>763131</v>
      </c>
      <c r="S854">
        <v>763131</v>
      </c>
      <c r="T854">
        <v>763131</v>
      </c>
      <c r="U854">
        <v>763131</v>
      </c>
      <c r="V854">
        <v>763131</v>
      </c>
      <c r="W854">
        <v>763131</v>
      </c>
      <c r="X854">
        <v>453173</v>
      </c>
      <c r="Y854">
        <v>453173</v>
      </c>
      <c r="Z854">
        <v>453173</v>
      </c>
      <c r="AA854">
        <v>453173</v>
      </c>
      <c r="AB854">
        <v>453173</v>
      </c>
      <c r="AC854">
        <v>1155349</v>
      </c>
      <c r="AD854" t="s">
        <v>3025</v>
      </c>
      <c r="AE854" t="s">
        <v>3076</v>
      </c>
      <c r="AF854" t="s">
        <v>3080</v>
      </c>
      <c r="AG854" t="s">
        <v>3081</v>
      </c>
      <c r="AH854" t="s">
        <v>7072</v>
      </c>
      <c r="AI854" t="s">
        <v>6064</v>
      </c>
      <c r="AJ854" t="s">
        <v>6160</v>
      </c>
      <c r="AK854" t="s">
        <v>136</v>
      </c>
      <c r="AN854" t="s">
        <v>1311</v>
      </c>
      <c r="AO854" t="s">
        <v>1312</v>
      </c>
      <c r="AP854" t="s">
        <v>1336</v>
      </c>
      <c r="AQ854" t="s">
        <v>1314</v>
      </c>
      <c r="AR854" cm="1">
        <f t="array" ref="AR854">_xlfn._xlws.FILTER(RPD_Revisi[Jmlh],RPD_Revisi[MAK]=Form_Cetak_POK[[#This Row],[MAK]],0)-Form_Cetak_POK[[#This Row],[Jmlh]]</f>
        <v>400000</v>
      </c>
    </row>
    <row r="855" spans="1:44" hidden="1" x14ac:dyDescent="0.3">
      <c r="A855" t="s">
        <v>26</v>
      </c>
      <c r="B855" t="s">
        <v>28</v>
      </c>
      <c r="C855" t="s">
        <v>29</v>
      </c>
      <c r="D855" t="s">
        <v>461</v>
      </c>
      <c r="E855" t="s">
        <v>118</v>
      </c>
      <c r="F855" t="s">
        <v>130</v>
      </c>
      <c r="G855" t="s">
        <v>471</v>
      </c>
      <c r="H855" t="s">
        <v>211</v>
      </c>
      <c r="I855" t="s">
        <v>213</v>
      </c>
      <c r="J855" t="s">
        <v>43</v>
      </c>
      <c r="K855" t="s">
        <v>763</v>
      </c>
      <c r="L855">
        <v>50</v>
      </c>
      <c r="M855">
        <v>200000</v>
      </c>
      <c r="N855">
        <v>10000000</v>
      </c>
      <c r="O855">
        <v>0</v>
      </c>
      <c r="P855">
        <v>10000000</v>
      </c>
      <c r="R855">
        <v>953913</v>
      </c>
      <c r="S855">
        <v>953913</v>
      </c>
      <c r="T855">
        <v>953913</v>
      </c>
      <c r="U855">
        <v>953913</v>
      </c>
      <c r="V855">
        <v>953913</v>
      </c>
      <c r="W855">
        <v>953913</v>
      </c>
      <c r="X855">
        <v>566466</v>
      </c>
      <c r="Y855">
        <v>566466</v>
      </c>
      <c r="Z855">
        <v>566466</v>
      </c>
      <c r="AA855">
        <v>566466</v>
      </c>
      <c r="AB855">
        <v>566466</v>
      </c>
      <c r="AC855">
        <v>1444192</v>
      </c>
      <c r="AD855" t="s">
        <v>3083</v>
      </c>
      <c r="AE855" t="s">
        <v>3084</v>
      </c>
      <c r="AF855" t="s">
        <v>3085</v>
      </c>
      <c r="AG855" t="s">
        <v>3086</v>
      </c>
      <c r="AH855" t="s">
        <v>7073</v>
      </c>
      <c r="AI855" t="s">
        <v>6064</v>
      </c>
      <c r="AJ855" t="s">
        <v>6165</v>
      </c>
      <c r="AK855" t="s">
        <v>136</v>
      </c>
      <c r="AN855" t="s">
        <v>1311</v>
      </c>
      <c r="AO855" t="s">
        <v>1312</v>
      </c>
      <c r="AP855" t="s">
        <v>1313</v>
      </c>
      <c r="AQ855" t="s">
        <v>1314</v>
      </c>
      <c r="AR855" cm="1">
        <f t="array" ref="AR855">_xlfn._xlws.FILTER(RPD_Revisi[Jmlh],RPD_Revisi[MAK]=Form_Cetak_POK[[#This Row],[MAK]],0)-Form_Cetak_POK[[#This Row],[Jmlh]]</f>
        <v>4000000</v>
      </c>
    </row>
    <row r="856" spans="1:44" hidden="1" x14ac:dyDescent="0.3">
      <c r="A856" t="s">
        <v>26</v>
      </c>
      <c r="B856" t="s">
        <v>28</v>
      </c>
      <c r="C856" t="s">
        <v>29</v>
      </c>
      <c r="D856" t="s">
        <v>461</v>
      </c>
      <c r="E856" t="s">
        <v>118</v>
      </c>
      <c r="F856" t="s">
        <v>130</v>
      </c>
      <c r="G856" t="s">
        <v>471</v>
      </c>
      <c r="H856" t="s">
        <v>211</v>
      </c>
      <c r="I856" t="s">
        <v>213</v>
      </c>
      <c r="J856" t="s">
        <v>43</v>
      </c>
      <c r="K856" t="s">
        <v>765</v>
      </c>
      <c r="L856">
        <v>50</v>
      </c>
      <c r="M856">
        <v>200000</v>
      </c>
      <c r="N856">
        <v>10000000</v>
      </c>
      <c r="O856">
        <v>0</v>
      </c>
      <c r="P856">
        <v>10000000</v>
      </c>
      <c r="R856">
        <v>953913</v>
      </c>
      <c r="S856">
        <v>953913</v>
      </c>
      <c r="T856">
        <v>953913</v>
      </c>
      <c r="U856">
        <v>953913</v>
      </c>
      <c r="V856">
        <v>953913</v>
      </c>
      <c r="W856">
        <v>953913</v>
      </c>
      <c r="X856">
        <v>566466</v>
      </c>
      <c r="Y856">
        <v>566466</v>
      </c>
      <c r="Z856">
        <v>566466</v>
      </c>
      <c r="AA856">
        <v>566466</v>
      </c>
      <c r="AB856">
        <v>566466</v>
      </c>
      <c r="AC856">
        <v>1444192</v>
      </c>
      <c r="AD856" t="s">
        <v>3083</v>
      </c>
      <c r="AE856" t="s">
        <v>3084</v>
      </c>
      <c r="AF856" t="s">
        <v>3097</v>
      </c>
      <c r="AG856" t="s">
        <v>3098</v>
      </c>
      <c r="AH856" t="s">
        <v>7074</v>
      </c>
      <c r="AI856" t="s">
        <v>6565</v>
      </c>
      <c r="AJ856" t="s">
        <v>6165</v>
      </c>
      <c r="AK856" t="s">
        <v>136</v>
      </c>
      <c r="AN856" t="s">
        <v>1311</v>
      </c>
      <c r="AO856" t="s">
        <v>1312</v>
      </c>
      <c r="AP856" t="s">
        <v>1313</v>
      </c>
      <c r="AQ856" t="s">
        <v>1314</v>
      </c>
      <c r="AR856" cm="1">
        <f t="array" ref="AR856">_xlfn._xlws.FILTER(RPD_Revisi[Jmlh],RPD_Revisi[MAK]=Form_Cetak_POK[[#This Row],[MAK]],0)-Form_Cetak_POK[[#This Row],[Jmlh]]</f>
        <v>-4000000</v>
      </c>
    </row>
    <row r="857" spans="1:44" hidden="1" x14ac:dyDescent="0.3">
      <c r="A857" t="s">
        <v>26</v>
      </c>
      <c r="B857" t="s">
        <v>28</v>
      </c>
      <c r="C857" t="s">
        <v>29</v>
      </c>
      <c r="D857" t="s">
        <v>461</v>
      </c>
      <c r="E857" t="s">
        <v>118</v>
      </c>
      <c r="F857" t="s">
        <v>130</v>
      </c>
      <c r="G857" t="s">
        <v>471</v>
      </c>
      <c r="H857" t="s">
        <v>211</v>
      </c>
      <c r="I857" t="s">
        <v>213</v>
      </c>
      <c r="J857" t="s">
        <v>43</v>
      </c>
      <c r="K857" t="s">
        <v>766</v>
      </c>
      <c r="L857">
        <v>0</v>
      </c>
      <c r="M857">
        <v>0</v>
      </c>
      <c r="N857">
        <v>0</v>
      </c>
      <c r="O857">
        <v>0</v>
      </c>
      <c r="P857">
        <v>0</v>
      </c>
      <c r="R857">
        <v>0</v>
      </c>
      <c r="S857">
        <v>0</v>
      </c>
      <c r="T857">
        <v>0</v>
      </c>
      <c r="U857">
        <v>0</v>
      </c>
      <c r="V857">
        <v>0</v>
      </c>
      <c r="W857">
        <v>0</v>
      </c>
      <c r="X857">
        <v>0</v>
      </c>
      <c r="Y857">
        <v>0</v>
      </c>
      <c r="Z857">
        <v>0</v>
      </c>
      <c r="AA857">
        <v>0</v>
      </c>
      <c r="AB857">
        <v>0</v>
      </c>
      <c r="AC857">
        <v>0</v>
      </c>
      <c r="AD857" t="s">
        <v>3083</v>
      </c>
      <c r="AE857" t="s">
        <v>3084</v>
      </c>
      <c r="AF857" t="s">
        <v>7075</v>
      </c>
      <c r="AG857" t="s">
        <v>7076</v>
      </c>
      <c r="AH857" t="s">
        <v>7077</v>
      </c>
      <c r="AI857" t="s">
        <v>6567</v>
      </c>
      <c r="AJ857" t="s">
        <v>6165</v>
      </c>
      <c r="AK857" t="s">
        <v>136</v>
      </c>
      <c r="AN857" t="s">
        <v>1311</v>
      </c>
      <c r="AO857" t="s">
        <v>1312</v>
      </c>
      <c r="AP857" t="s">
        <v>1313</v>
      </c>
      <c r="AQ857" t="s">
        <v>1314</v>
      </c>
      <c r="AR857" cm="1">
        <f t="array" ref="AR857">_xlfn._xlws.FILTER(RPD_Revisi[Jmlh],RPD_Revisi[MAK]=Form_Cetak_POK[[#This Row],[MAK]],0)-Form_Cetak_POK[[#This Row],[Jmlh]]</f>
        <v>0</v>
      </c>
    </row>
    <row r="858" spans="1:44" hidden="1" x14ac:dyDescent="0.3">
      <c r="A858" t="s">
        <v>26</v>
      </c>
      <c r="B858" t="s">
        <v>28</v>
      </c>
      <c r="C858" t="s">
        <v>29</v>
      </c>
      <c r="D858" t="s">
        <v>461</v>
      </c>
      <c r="E858" t="s">
        <v>118</v>
      </c>
      <c r="F858" t="s">
        <v>130</v>
      </c>
      <c r="G858" t="s">
        <v>471</v>
      </c>
      <c r="H858" t="s">
        <v>211</v>
      </c>
      <c r="I858" t="s">
        <v>213</v>
      </c>
      <c r="J858" t="s">
        <v>46</v>
      </c>
      <c r="K858" t="s">
        <v>770</v>
      </c>
      <c r="L858">
        <v>6</v>
      </c>
      <c r="M858">
        <v>900000</v>
      </c>
      <c r="N858">
        <v>5400000</v>
      </c>
      <c r="O858">
        <v>0</v>
      </c>
      <c r="P858">
        <v>5400000</v>
      </c>
      <c r="R858">
        <v>515113.00000000006</v>
      </c>
      <c r="S858">
        <v>515113.00000000006</v>
      </c>
      <c r="T858">
        <v>515113.00000000006</v>
      </c>
      <c r="U858">
        <v>515113.00000000006</v>
      </c>
      <c r="V858">
        <v>515113.00000000006</v>
      </c>
      <c r="W858">
        <v>515113.00000000006</v>
      </c>
      <c r="X858">
        <v>305892</v>
      </c>
      <c r="Y858">
        <v>305892</v>
      </c>
      <c r="Z858">
        <v>305892</v>
      </c>
      <c r="AA858">
        <v>305892</v>
      </c>
      <c r="AB858">
        <v>305892</v>
      </c>
      <c r="AC858">
        <v>779862</v>
      </c>
      <c r="AD858" t="s">
        <v>3083</v>
      </c>
      <c r="AE858" t="s">
        <v>3109</v>
      </c>
      <c r="AF858" t="s">
        <v>3113</v>
      </c>
      <c r="AG858" t="s">
        <v>3114</v>
      </c>
      <c r="AH858" t="s">
        <v>7078</v>
      </c>
      <c r="AI858" t="s">
        <v>6075</v>
      </c>
      <c r="AJ858" t="s">
        <v>6165</v>
      </c>
      <c r="AK858" t="s">
        <v>136</v>
      </c>
      <c r="AN858" t="s">
        <v>1311</v>
      </c>
      <c r="AO858" t="s">
        <v>1312</v>
      </c>
      <c r="AP858" t="s">
        <v>1331</v>
      </c>
      <c r="AQ858" t="s">
        <v>1314</v>
      </c>
      <c r="AR858" cm="1">
        <f t="array" ref="AR858">_xlfn._xlws.FILTER(RPD_Revisi[Jmlh],RPD_Revisi[MAK]=Form_Cetak_POK[[#This Row],[MAK]],0)-Form_Cetak_POK[[#This Row],[Jmlh]]</f>
        <v>0</v>
      </c>
    </row>
    <row r="859" spans="1:44" hidden="1" x14ac:dyDescent="0.3">
      <c r="A859" t="s">
        <v>26</v>
      </c>
      <c r="B859" t="s">
        <v>28</v>
      </c>
      <c r="C859" t="s">
        <v>29</v>
      </c>
      <c r="D859" t="s">
        <v>461</v>
      </c>
      <c r="E859" t="s">
        <v>118</v>
      </c>
      <c r="F859" t="s">
        <v>130</v>
      </c>
      <c r="G859" t="s">
        <v>471</v>
      </c>
      <c r="H859" t="s">
        <v>211</v>
      </c>
      <c r="I859" t="s">
        <v>213</v>
      </c>
      <c r="J859" t="s">
        <v>46</v>
      </c>
      <c r="K859" t="s">
        <v>771</v>
      </c>
      <c r="L859">
        <v>0</v>
      </c>
      <c r="M859">
        <v>0</v>
      </c>
      <c r="N859">
        <v>0</v>
      </c>
      <c r="O859">
        <v>0</v>
      </c>
      <c r="P859">
        <v>0</v>
      </c>
      <c r="R859">
        <v>0</v>
      </c>
      <c r="S859">
        <v>0</v>
      </c>
      <c r="T859">
        <v>0</v>
      </c>
      <c r="U859">
        <v>0</v>
      </c>
      <c r="V859">
        <v>0</v>
      </c>
      <c r="W859">
        <v>0</v>
      </c>
      <c r="X859">
        <v>0</v>
      </c>
      <c r="Y859">
        <v>0</v>
      </c>
      <c r="Z859">
        <v>0</v>
      </c>
      <c r="AA859">
        <v>0</v>
      </c>
      <c r="AB859">
        <v>0</v>
      </c>
      <c r="AC859">
        <v>0</v>
      </c>
      <c r="AD859" t="s">
        <v>3083</v>
      </c>
      <c r="AE859" t="s">
        <v>3109</v>
      </c>
      <c r="AF859" t="s">
        <v>7079</v>
      </c>
      <c r="AG859" t="s">
        <v>7080</v>
      </c>
      <c r="AH859" t="s">
        <v>7081</v>
      </c>
      <c r="AI859" t="s">
        <v>6085</v>
      </c>
      <c r="AJ859" t="s">
        <v>6165</v>
      </c>
      <c r="AK859" t="s">
        <v>136</v>
      </c>
      <c r="AN859" t="s">
        <v>1311</v>
      </c>
      <c r="AO859" t="s">
        <v>1312</v>
      </c>
      <c r="AP859" t="s">
        <v>1331</v>
      </c>
      <c r="AQ859" t="s">
        <v>1314</v>
      </c>
      <c r="AR859" cm="1">
        <f t="array" ref="AR859">_xlfn._xlws.FILTER(RPD_Revisi[Jmlh],RPD_Revisi[MAK]=Form_Cetak_POK[[#This Row],[MAK]],0)-Form_Cetak_POK[[#This Row],[Jmlh]]</f>
        <v>0</v>
      </c>
    </row>
    <row r="860" spans="1:44" hidden="1" x14ac:dyDescent="0.3">
      <c r="A860" t="s">
        <v>26</v>
      </c>
      <c r="B860" t="s">
        <v>28</v>
      </c>
      <c r="C860" t="s">
        <v>29</v>
      </c>
      <c r="D860" t="s">
        <v>461</v>
      </c>
      <c r="E860" t="s">
        <v>118</v>
      </c>
      <c r="F860" t="s">
        <v>130</v>
      </c>
      <c r="G860" t="s">
        <v>471</v>
      </c>
      <c r="H860" t="s">
        <v>211</v>
      </c>
      <c r="I860" t="s">
        <v>213</v>
      </c>
      <c r="J860" t="s">
        <v>46</v>
      </c>
      <c r="K860" t="s">
        <v>773</v>
      </c>
      <c r="L860">
        <v>6</v>
      </c>
      <c r="M860">
        <v>900000</v>
      </c>
      <c r="N860">
        <v>5400000</v>
      </c>
      <c r="O860">
        <v>0</v>
      </c>
      <c r="P860">
        <v>5400000</v>
      </c>
      <c r="R860">
        <v>515113.00000000006</v>
      </c>
      <c r="S860">
        <v>515113.00000000006</v>
      </c>
      <c r="T860">
        <v>515113.00000000006</v>
      </c>
      <c r="U860">
        <v>515113.00000000006</v>
      </c>
      <c r="V860">
        <v>515113.00000000006</v>
      </c>
      <c r="W860">
        <v>515113.00000000006</v>
      </c>
      <c r="X860">
        <v>305892</v>
      </c>
      <c r="Y860">
        <v>305892</v>
      </c>
      <c r="Z860">
        <v>305892</v>
      </c>
      <c r="AA860">
        <v>305892</v>
      </c>
      <c r="AB860">
        <v>305892</v>
      </c>
      <c r="AC860">
        <v>779862</v>
      </c>
      <c r="AD860" t="s">
        <v>3083</v>
      </c>
      <c r="AE860" t="s">
        <v>3109</v>
      </c>
      <c r="AF860" t="s">
        <v>3119</v>
      </c>
      <c r="AG860" t="s">
        <v>3120</v>
      </c>
      <c r="AH860" t="s">
        <v>7082</v>
      </c>
      <c r="AI860" t="s">
        <v>6565</v>
      </c>
      <c r="AJ860" t="s">
        <v>6165</v>
      </c>
      <c r="AK860" t="s">
        <v>136</v>
      </c>
      <c r="AN860" t="s">
        <v>1311</v>
      </c>
      <c r="AO860" t="s">
        <v>1312</v>
      </c>
      <c r="AP860" t="s">
        <v>1331</v>
      </c>
      <c r="AQ860" t="s">
        <v>1314</v>
      </c>
      <c r="AR860" cm="1">
        <f t="array" ref="AR860">_xlfn._xlws.FILTER(RPD_Revisi[Jmlh],RPD_Revisi[MAK]=Form_Cetak_POK[[#This Row],[MAK]],0)-Form_Cetak_POK[[#This Row],[Jmlh]]</f>
        <v>-5400000</v>
      </c>
    </row>
    <row r="861" spans="1:44" hidden="1" x14ac:dyDescent="0.3">
      <c r="A861" t="s">
        <v>26</v>
      </c>
      <c r="B861" t="s">
        <v>28</v>
      </c>
      <c r="C861" t="s">
        <v>29</v>
      </c>
      <c r="D861" t="s">
        <v>461</v>
      </c>
      <c r="E861" t="s">
        <v>118</v>
      </c>
      <c r="F861" t="s">
        <v>130</v>
      </c>
      <c r="G861" t="s">
        <v>471</v>
      </c>
      <c r="H861" t="s">
        <v>211</v>
      </c>
      <c r="I861" t="s">
        <v>213</v>
      </c>
      <c r="J861" t="s">
        <v>75</v>
      </c>
      <c r="K861" t="s">
        <v>775</v>
      </c>
      <c r="L861">
        <v>50</v>
      </c>
      <c r="M861">
        <v>1197000</v>
      </c>
      <c r="N861">
        <v>59850000</v>
      </c>
      <c r="O861">
        <v>0</v>
      </c>
      <c r="P861">
        <v>59850000</v>
      </c>
      <c r="R861">
        <v>5709170</v>
      </c>
      <c r="S861">
        <v>5709170</v>
      </c>
      <c r="T861">
        <v>5709170</v>
      </c>
      <c r="U861">
        <v>5709170</v>
      </c>
      <c r="V861">
        <v>5709170</v>
      </c>
      <c r="W861">
        <v>5709170</v>
      </c>
      <c r="X861">
        <v>3390302</v>
      </c>
      <c r="Y861">
        <v>3390302</v>
      </c>
      <c r="Z861">
        <v>3390302</v>
      </c>
      <c r="AA861">
        <v>3390302</v>
      </c>
      <c r="AB861">
        <v>3390302</v>
      </c>
      <c r="AC861">
        <v>8643470</v>
      </c>
      <c r="AD861" t="s">
        <v>3083</v>
      </c>
      <c r="AE861" t="s">
        <v>3126</v>
      </c>
      <c r="AF861" t="s">
        <v>3127</v>
      </c>
      <c r="AG861" t="s">
        <v>3128</v>
      </c>
      <c r="AH861" t="s">
        <v>7083</v>
      </c>
      <c r="AI861" t="s">
        <v>6064</v>
      </c>
      <c r="AJ861" t="s">
        <v>6165</v>
      </c>
      <c r="AK861" t="s">
        <v>136</v>
      </c>
      <c r="AN861" t="s">
        <v>1311</v>
      </c>
      <c r="AO861" t="s">
        <v>1312</v>
      </c>
      <c r="AP861" t="s">
        <v>1336</v>
      </c>
      <c r="AQ861" t="s">
        <v>1314</v>
      </c>
      <c r="AR861" cm="1">
        <f t="array" ref="AR861">_xlfn._xlws.FILTER(RPD_Revisi[Jmlh],RPD_Revisi[MAK]=Form_Cetak_POK[[#This Row],[MAK]],0)-Form_Cetak_POK[[#This Row],[Jmlh]]</f>
        <v>0</v>
      </c>
    </row>
    <row r="862" spans="1:44" hidden="1" x14ac:dyDescent="0.3">
      <c r="A862" t="s">
        <v>26</v>
      </c>
      <c r="B862" t="s">
        <v>28</v>
      </c>
      <c r="C862" t="s">
        <v>29</v>
      </c>
      <c r="D862" t="s">
        <v>461</v>
      </c>
      <c r="E862" t="s">
        <v>118</v>
      </c>
      <c r="F862" t="s">
        <v>130</v>
      </c>
      <c r="G862" t="s">
        <v>471</v>
      </c>
      <c r="H862" t="s">
        <v>211</v>
      </c>
      <c r="I862" t="s">
        <v>213</v>
      </c>
      <c r="J862" t="s">
        <v>75</v>
      </c>
      <c r="K862" t="s">
        <v>776</v>
      </c>
      <c r="L862">
        <v>100</v>
      </c>
      <c r="M862">
        <v>180000</v>
      </c>
      <c r="N862">
        <v>18000000</v>
      </c>
      <c r="O862">
        <v>0</v>
      </c>
      <c r="P862">
        <v>18000000</v>
      </c>
      <c r="R862">
        <v>1717044</v>
      </c>
      <c r="S862">
        <v>1717044</v>
      </c>
      <c r="T862">
        <v>1717044</v>
      </c>
      <c r="U862">
        <v>1717044</v>
      </c>
      <c r="V862">
        <v>1717044</v>
      </c>
      <c r="W862">
        <v>1717044</v>
      </c>
      <c r="X862">
        <v>1019640</v>
      </c>
      <c r="Y862">
        <v>1019640</v>
      </c>
      <c r="Z862">
        <v>1019640</v>
      </c>
      <c r="AA862">
        <v>1019640</v>
      </c>
      <c r="AB862">
        <v>1019640</v>
      </c>
      <c r="AC862">
        <v>2599536</v>
      </c>
      <c r="AD862" t="s">
        <v>3083</v>
      </c>
      <c r="AE862" t="s">
        <v>3126</v>
      </c>
      <c r="AF862" t="s">
        <v>3130</v>
      </c>
      <c r="AG862" t="s">
        <v>3131</v>
      </c>
      <c r="AH862" t="s">
        <v>7084</v>
      </c>
      <c r="AI862" t="s">
        <v>6075</v>
      </c>
      <c r="AJ862" t="s">
        <v>6165</v>
      </c>
      <c r="AK862" t="s">
        <v>136</v>
      </c>
      <c r="AN862" t="s">
        <v>1311</v>
      </c>
      <c r="AO862" t="s">
        <v>1312</v>
      </c>
      <c r="AP862" t="s">
        <v>1336</v>
      </c>
      <c r="AQ862" t="s">
        <v>1314</v>
      </c>
      <c r="AR862" cm="1">
        <f t="array" ref="AR862">_xlfn._xlws.FILTER(RPD_Revisi[Jmlh],RPD_Revisi[MAK]=Form_Cetak_POK[[#This Row],[MAK]],0)-Form_Cetak_POK[[#This Row],[Jmlh]]</f>
        <v>0</v>
      </c>
    </row>
    <row r="863" spans="1:44" hidden="1" x14ac:dyDescent="0.3">
      <c r="A863" t="s">
        <v>26</v>
      </c>
      <c r="B863" t="s">
        <v>28</v>
      </c>
      <c r="C863" t="s">
        <v>29</v>
      </c>
      <c r="D863" t="s">
        <v>461</v>
      </c>
      <c r="E863" t="s">
        <v>118</v>
      </c>
      <c r="F863" t="s">
        <v>130</v>
      </c>
      <c r="G863" t="s">
        <v>471</v>
      </c>
      <c r="H863" t="s">
        <v>211</v>
      </c>
      <c r="I863" t="s">
        <v>213</v>
      </c>
      <c r="J863" t="s">
        <v>75</v>
      </c>
      <c r="K863" t="s">
        <v>777</v>
      </c>
      <c r="L863">
        <v>50</v>
      </c>
      <c r="M863">
        <v>150000</v>
      </c>
      <c r="N863">
        <v>7500000</v>
      </c>
      <c r="O863">
        <v>0</v>
      </c>
      <c r="P863">
        <v>7500000</v>
      </c>
      <c r="R863">
        <v>715435</v>
      </c>
      <c r="S863">
        <v>715435</v>
      </c>
      <c r="T863">
        <v>715435</v>
      </c>
      <c r="U863">
        <v>715435</v>
      </c>
      <c r="V863">
        <v>715435</v>
      </c>
      <c r="W863">
        <v>715435</v>
      </c>
      <c r="X863">
        <v>424850</v>
      </c>
      <c r="Y863">
        <v>424850</v>
      </c>
      <c r="Z863">
        <v>424850</v>
      </c>
      <c r="AA863">
        <v>424850</v>
      </c>
      <c r="AB863">
        <v>424850</v>
      </c>
      <c r="AC863">
        <v>1083140</v>
      </c>
      <c r="AD863" t="s">
        <v>3083</v>
      </c>
      <c r="AE863" t="s">
        <v>3126</v>
      </c>
      <c r="AF863" t="s">
        <v>3133</v>
      </c>
      <c r="AG863" t="s">
        <v>3134</v>
      </c>
      <c r="AH863" t="s">
        <v>7085</v>
      </c>
      <c r="AI863" t="s">
        <v>6085</v>
      </c>
      <c r="AJ863" t="s">
        <v>6165</v>
      </c>
      <c r="AK863" t="s">
        <v>136</v>
      </c>
      <c r="AN863" t="s">
        <v>1311</v>
      </c>
      <c r="AO863" t="s">
        <v>1312</v>
      </c>
      <c r="AP863" t="s">
        <v>1336</v>
      </c>
      <c r="AQ863" t="s">
        <v>1314</v>
      </c>
      <c r="AR863" cm="1">
        <f t="array" ref="AR863">_xlfn._xlws.FILTER(RPD_Revisi[Jmlh],RPD_Revisi[MAK]=Form_Cetak_POK[[#This Row],[MAK]],0)-Form_Cetak_POK[[#This Row],[Jmlh]]</f>
        <v>0</v>
      </c>
    </row>
    <row r="864" spans="1:44" hidden="1" x14ac:dyDescent="0.3">
      <c r="A864" t="s">
        <v>26</v>
      </c>
      <c r="B864" t="s">
        <v>28</v>
      </c>
      <c r="C864" t="s">
        <v>29</v>
      </c>
      <c r="D864" t="s">
        <v>461</v>
      </c>
      <c r="E864" t="s">
        <v>118</v>
      </c>
      <c r="F864" t="s">
        <v>130</v>
      </c>
      <c r="G864" t="s">
        <v>471</v>
      </c>
      <c r="H864" t="s">
        <v>211</v>
      </c>
      <c r="I864" t="s">
        <v>213</v>
      </c>
      <c r="J864" t="s">
        <v>75</v>
      </c>
      <c r="K864" t="s">
        <v>778</v>
      </c>
      <c r="L864">
        <v>0</v>
      </c>
      <c r="M864">
        <v>0</v>
      </c>
      <c r="N864">
        <v>0</v>
      </c>
      <c r="O864">
        <v>0</v>
      </c>
      <c r="P864">
        <v>0</v>
      </c>
      <c r="R864">
        <v>0</v>
      </c>
      <c r="S864">
        <v>0</v>
      </c>
      <c r="T864">
        <v>0</v>
      </c>
      <c r="U864">
        <v>0</v>
      </c>
      <c r="V864">
        <v>0</v>
      </c>
      <c r="W864">
        <v>0</v>
      </c>
      <c r="X864">
        <v>0</v>
      </c>
      <c r="Y864">
        <v>0</v>
      </c>
      <c r="Z864">
        <v>0</v>
      </c>
      <c r="AA864">
        <v>0</v>
      </c>
      <c r="AB864">
        <v>0</v>
      </c>
      <c r="AC864">
        <v>0</v>
      </c>
      <c r="AD864" t="s">
        <v>3083</v>
      </c>
      <c r="AE864" t="s">
        <v>3126</v>
      </c>
      <c r="AF864" t="s">
        <v>7086</v>
      </c>
      <c r="AG864" t="s">
        <v>7087</v>
      </c>
      <c r="AH864" t="s">
        <v>7088</v>
      </c>
      <c r="AI864" t="s">
        <v>6168</v>
      </c>
      <c r="AJ864" t="s">
        <v>6165</v>
      </c>
      <c r="AK864" t="s">
        <v>136</v>
      </c>
      <c r="AN864" t="s">
        <v>1311</v>
      </c>
      <c r="AO864" t="s">
        <v>1312</v>
      </c>
      <c r="AP864" t="s">
        <v>1336</v>
      </c>
      <c r="AQ864" t="s">
        <v>1314</v>
      </c>
      <c r="AR864" cm="1">
        <f t="array" ref="AR864">_xlfn._xlws.FILTER(RPD_Revisi[Jmlh],RPD_Revisi[MAK]=Form_Cetak_POK[[#This Row],[MAK]],0)-Form_Cetak_POK[[#This Row],[Jmlh]]</f>
        <v>0</v>
      </c>
    </row>
    <row r="865" spans="1:44" hidden="1" x14ac:dyDescent="0.3">
      <c r="A865" t="s">
        <v>26</v>
      </c>
      <c r="B865" t="s">
        <v>28</v>
      </c>
      <c r="C865" t="s">
        <v>29</v>
      </c>
      <c r="D865" t="s">
        <v>461</v>
      </c>
      <c r="E865" t="s">
        <v>118</v>
      </c>
      <c r="F865" t="s">
        <v>130</v>
      </c>
      <c r="G865" t="s">
        <v>471</v>
      </c>
      <c r="H865" t="s">
        <v>211</v>
      </c>
      <c r="I865" t="s">
        <v>213</v>
      </c>
      <c r="J865" t="s">
        <v>75</v>
      </c>
      <c r="K865" t="s">
        <v>779</v>
      </c>
      <c r="L865">
        <v>50</v>
      </c>
      <c r="M865">
        <v>433000</v>
      </c>
      <c r="N865">
        <v>21650000</v>
      </c>
      <c r="O865">
        <v>0</v>
      </c>
      <c r="P865">
        <v>21650000</v>
      </c>
      <c r="R865">
        <v>2065222.0000000002</v>
      </c>
      <c r="S865">
        <v>2065222.0000000002</v>
      </c>
      <c r="T865">
        <v>2065222.0000000002</v>
      </c>
      <c r="U865">
        <v>2065222.0000000002</v>
      </c>
      <c r="V865">
        <v>2065222.0000000002</v>
      </c>
      <c r="W865">
        <v>2065222.0000000002</v>
      </c>
      <c r="X865">
        <v>1226400</v>
      </c>
      <c r="Y865">
        <v>1226400</v>
      </c>
      <c r="Z865">
        <v>1226400</v>
      </c>
      <c r="AA865">
        <v>1226400</v>
      </c>
      <c r="AB865">
        <v>1226400</v>
      </c>
      <c r="AC865">
        <v>3126668</v>
      </c>
      <c r="AD865" t="s">
        <v>3083</v>
      </c>
      <c r="AE865" t="s">
        <v>3126</v>
      </c>
      <c r="AF865" t="s">
        <v>3136</v>
      </c>
      <c r="AG865" t="s">
        <v>3137</v>
      </c>
      <c r="AH865" t="s">
        <v>7089</v>
      </c>
      <c r="AI865" t="s">
        <v>6565</v>
      </c>
      <c r="AJ865" t="s">
        <v>6165</v>
      </c>
      <c r="AK865" t="s">
        <v>136</v>
      </c>
      <c r="AN865" t="s">
        <v>1311</v>
      </c>
      <c r="AO865" t="s">
        <v>1312</v>
      </c>
      <c r="AP865" t="s">
        <v>1336</v>
      </c>
      <c r="AQ865" t="s">
        <v>1314</v>
      </c>
      <c r="AR865" cm="1">
        <f t="array" ref="AR865">_xlfn._xlws.FILTER(RPD_Revisi[Jmlh],RPD_Revisi[MAK]=Form_Cetak_POK[[#This Row],[MAK]],0)-Form_Cetak_POK[[#This Row],[Jmlh]]</f>
        <v>0</v>
      </c>
    </row>
    <row r="866" spans="1:44" hidden="1" x14ac:dyDescent="0.3">
      <c r="A866" t="s">
        <v>26</v>
      </c>
      <c r="B866" t="s">
        <v>28</v>
      </c>
      <c r="C866" t="s">
        <v>29</v>
      </c>
      <c r="D866" t="s">
        <v>461</v>
      </c>
      <c r="E866" t="s">
        <v>118</v>
      </c>
      <c r="F866" t="s">
        <v>130</v>
      </c>
      <c r="G866" t="s">
        <v>471</v>
      </c>
      <c r="H866" t="s">
        <v>211</v>
      </c>
      <c r="I866" t="s">
        <v>213</v>
      </c>
      <c r="J866" t="s">
        <v>75</v>
      </c>
      <c r="K866" t="s">
        <v>780</v>
      </c>
      <c r="L866">
        <v>100</v>
      </c>
      <c r="M866">
        <v>130000</v>
      </c>
      <c r="N866">
        <v>13000000</v>
      </c>
      <c r="O866">
        <v>0</v>
      </c>
      <c r="P866">
        <v>13000000</v>
      </c>
      <c r="R866">
        <v>1240087</v>
      </c>
      <c r="S866">
        <v>1240087</v>
      </c>
      <c r="T866">
        <v>1240087</v>
      </c>
      <c r="U866">
        <v>1240087</v>
      </c>
      <c r="V866">
        <v>1240087</v>
      </c>
      <c r="W866">
        <v>1240087</v>
      </c>
      <c r="X866">
        <v>736406</v>
      </c>
      <c r="Y866">
        <v>736406</v>
      </c>
      <c r="Z866">
        <v>736406</v>
      </c>
      <c r="AA866">
        <v>736406</v>
      </c>
      <c r="AB866">
        <v>736406</v>
      </c>
      <c r="AC866">
        <v>1877448</v>
      </c>
      <c r="AD866" t="s">
        <v>3083</v>
      </c>
      <c r="AE866" t="s">
        <v>3126</v>
      </c>
      <c r="AF866" t="s">
        <v>3139</v>
      </c>
      <c r="AG866" t="s">
        <v>3140</v>
      </c>
      <c r="AH866" t="s">
        <v>7090</v>
      </c>
      <c r="AI866" t="s">
        <v>6567</v>
      </c>
      <c r="AJ866" t="s">
        <v>6165</v>
      </c>
      <c r="AK866" t="s">
        <v>136</v>
      </c>
      <c r="AN866" t="s">
        <v>1311</v>
      </c>
      <c r="AO866" t="s">
        <v>1312</v>
      </c>
      <c r="AP866" t="s">
        <v>1336</v>
      </c>
      <c r="AQ866" t="s">
        <v>1314</v>
      </c>
      <c r="AR866" cm="1">
        <f t="array" ref="AR866">_xlfn._xlws.FILTER(RPD_Revisi[Jmlh],RPD_Revisi[MAK]=Form_Cetak_POK[[#This Row],[MAK]],0)-Form_Cetak_POK[[#This Row],[Jmlh]]</f>
        <v>0</v>
      </c>
    </row>
    <row r="867" spans="1:44" hidden="1" x14ac:dyDescent="0.3">
      <c r="A867" t="s">
        <v>26</v>
      </c>
      <c r="B867" t="s">
        <v>28</v>
      </c>
      <c r="C867" t="s">
        <v>29</v>
      </c>
      <c r="D867" t="s">
        <v>461</v>
      </c>
      <c r="E867" t="s">
        <v>118</v>
      </c>
      <c r="F867" t="s">
        <v>130</v>
      </c>
      <c r="G867" t="s">
        <v>471</v>
      </c>
      <c r="H867" t="s">
        <v>211</v>
      </c>
      <c r="I867" t="s">
        <v>213</v>
      </c>
      <c r="J867" t="s">
        <v>75</v>
      </c>
      <c r="K867" t="s">
        <v>781</v>
      </c>
      <c r="L867">
        <v>50</v>
      </c>
      <c r="M867">
        <v>150000</v>
      </c>
      <c r="N867">
        <v>7500000</v>
      </c>
      <c r="O867">
        <v>0</v>
      </c>
      <c r="P867">
        <v>7500000</v>
      </c>
      <c r="R867">
        <v>715435</v>
      </c>
      <c r="S867">
        <v>715435</v>
      </c>
      <c r="T867">
        <v>715435</v>
      </c>
      <c r="U867">
        <v>715435</v>
      </c>
      <c r="V867">
        <v>715435</v>
      </c>
      <c r="W867">
        <v>715435</v>
      </c>
      <c r="X867">
        <v>424847</v>
      </c>
      <c r="Y867">
        <v>424847</v>
      </c>
      <c r="Z867">
        <v>424847</v>
      </c>
      <c r="AA867">
        <v>424847</v>
      </c>
      <c r="AB867">
        <v>424847</v>
      </c>
      <c r="AC867">
        <v>1083155</v>
      </c>
      <c r="AD867" t="s">
        <v>3083</v>
      </c>
      <c r="AE867" t="s">
        <v>3126</v>
      </c>
      <c r="AF867" t="s">
        <v>3142</v>
      </c>
      <c r="AG867" t="s">
        <v>3143</v>
      </c>
      <c r="AH867" t="s">
        <v>7091</v>
      </c>
      <c r="AI867" t="s">
        <v>6170</v>
      </c>
      <c r="AJ867" t="s">
        <v>6165</v>
      </c>
      <c r="AK867" t="s">
        <v>136</v>
      </c>
      <c r="AN867" t="s">
        <v>1311</v>
      </c>
      <c r="AO867" t="s">
        <v>1312</v>
      </c>
      <c r="AP867" t="s">
        <v>1336</v>
      </c>
      <c r="AQ867" t="s">
        <v>1314</v>
      </c>
      <c r="AR867" cm="1">
        <f t="array" ref="AR867">_xlfn._xlws.FILTER(RPD_Revisi[Jmlh],RPD_Revisi[MAK]=Form_Cetak_POK[[#This Row],[MAK]],0)-Form_Cetak_POK[[#This Row],[Jmlh]]</f>
        <v>0</v>
      </c>
    </row>
    <row r="868" spans="1:44" hidden="1" x14ac:dyDescent="0.3">
      <c r="A868" t="s">
        <v>26</v>
      </c>
      <c r="B868" t="s">
        <v>28</v>
      </c>
      <c r="C868" t="s">
        <v>29</v>
      </c>
      <c r="D868" t="s">
        <v>461</v>
      </c>
      <c r="E868" t="s">
        <v>118</v>
      </c>
      <c r="F868" t="s">
        <v>130</v>
      </c>
      <c r="G868" t="s">
        <v>471</v>
      </c>
      <c r="H868" t="s">
        <v>214</v>
      </c>
      <c r="I868" t="s">
        <v>215</v>
      </c>
      <c r="J868" t="s">
        <v>66</v>
      </c>
      <c r="K868" t="s">
        <v>783</v>
      </c>
      <c r="L868">
        <v>0</v>
      </c>
      <c r="M868">
        <v>0</v>
      </c>
      <c r="N868">
        <v>0</v>
      </c>
      <c r="O868">
        <v>0</v>
      </c>
      <c r="P868">
        <v>0</v>
      </c>
      <c r="R868">
        <v>0</v>
      </c>
      <c r="S868">
        <v>0</v>
      </c>
      <c r="T868">
        <v>0</v>
      </c>
      <c r="U868">
        <v>0</v>
      </c>
      <c r="V868">
        <v>0</v>
      </c>
      <c r="W868">
        <v>0</v>
      </c>
      <c r="X868">
        <v>0</v>
      </c>
      <c r="Y868">
        <v>0</v>
      </c>
      <c r="Z868">
        <v>0</v>
      </c>
      <c r="AA868">
        <v>0</v>
      </c>
      <c r="AB868">
        <v>0</v>
      </c>
      <c r="AC868">
        <v>0</v>
      </c>
      <c r="AD868" t="s">
        <v>3145</v>
      </c>
      <c r="AE868" t="s">
        <v>3150</v>
      </c>
      <c r="AF868" t="s">
        <v>7092</v>
      </c>
      <c r="AG868" t="s">
        <v>7093</v>
      </c>
      <c r="AH868" t="s">
        <v>7094</v>
      </c>
      <c r="AI868" t="s">
        <v>6064</v>
      </c>
      <c r="AJ868" t="s">
        <v>6178</v>
      </c>
      <c r="AK868" t="s">
        <v>136</v>
      </c>
      <c r="AN868" t="s">
        <v>1311</v>
      </c>
      <c r="AO868" t="s">
        <v>1312</v>
      </c>
      <c r="AP868" t="s">
        <v>1480</v>
      </c>
      <c r="AQ868" t="s">
        <v>1314</v>
      </c>
      <c r="AR868" cm="1">
        <f t="array" ref="AR868">_xlfn._xlws.FILTER(RPD_Revisi[Jmlh],RPD_Revisi[MAK]=Form_Cetak_POK[[#This Row],[MAK]],0)-Form_Cetak_POK[[#This Row],[Jmlh]]</f>
        <v>0</v>
      </c>
    </row>
    <row r="869" spans="1:44" hidden="1" x14ac:dyDescent="0.3">
      <c r="A869" t="s">
        <v>26</v>
      </c>
      <c r="B869" t="s">
        <v>28</v>
      </c>
      <c r="C869" t="s">
        <v>29</v>
      </c>
      <c r="D869" t="s">
        <v>461</v>
      </c>
      <c r="E869" t="s">
        <v>118</v>
      </c>
      <c r="F869" t="s">
        <v>130</v>
      </c>
      <c r="G869" t="s">
        <v>471</v>
      </c>
      <c r="H869" t="s">
        <v>214</v>
      </c>
      <c r="I869" t="s">
        <v>215</v>
      </c>
      <c r="J869" t="s">
        <v>66</v>
      </c>
      <c r="K869" t="s">
        <v>784</v>
      </c>
      <c r="L869">
        <v>2</v>
      </c>
      <c r="M869">
        <v>500000</v>
      </c>
      <c r="N869">
        <v>1000000</v>
      </c>
      <c r="O869">
        <v>0</v>
      </c>
      <c r="P869">
        <v>1000000</v>
      </c>
      <c r="R869">
        <v>80751</v>
      </c>
      <c r="S869">
        <v>80751</v>
      </c>
      <c r="T869">
        <v>80751</v>
      </c>
      <c r="U869">
        <v>80751</v>
      </c>
      <c r="V869">
        <v>80751</v>
      </c>
      <c r="W869">
        <v>80751</v>
      </c>
      <c r="X869">
        <v>80751</v>
      </c>
      <c r="Y869">
        <v>80751</v>
      </c>
      <c r="Z869">
        <v>80751</v>
      </c>
      <c r="AA869">
        <v>80751</v>
      </c>
      <c r="AB869">
        <v>80751</v>
      </c>
      <c r="AC869">
        <v>111739</v>
      </c>
      <c r="AD869" t="s">
        <v>3145</v>
      </c>
      <c r="AE869" t="s">
        <v>3150</v>
      </c>
      <c r="AF869" t="s">
        <v>3151</v>
      </c>
      <c r="AG869" t="s">
        <v>3152</v>
      </c>
      <c r="AH869" t="s">
        <v>7095</v>
      </c>
      <c r="AI869" t="s">
        <v>6075</v>
      </c>
      <c r="AJ869" t="s">
        <v>6178</v>
      </c>
      <c r="AK869" t="s">
        <v>136</v>
      </c>
      <c r="AN869" t="s">
        <v>1311</v>
      </c>
      <c r="AO869" t="s">
        <v>1312</v>
      </c>
      <c r="AP869" t="s">
        <v>1480</v>
      </c>
      <c r="AQ869" t="s">
        <v>1314</v>
      </c>
      <c r="AR869" cm="1">
        <f t="array" ref="AR869">_xlfn._xlws.FILTER(RPD_Revisi[Jmlh],RPD_Revisi[MAK]=Form_Cetak_POK[[#This Row],[MAK]],0)-Form_Cetak_POK[[#This Row],[Jmlh]]</f>
        <v>0</v>
      </c>
    </row>
    <row r="870" spans="1:44" hidden="1" x14ac:dyDescent="0.3">
      <c r="A870" t="s">
        <v>26</v>
      </c>
      <c r="B870" t="s">
        <v>28</v>
      </c>
      <c r="C870" t="s">
        <v>29</v>
      </c>
      <c r="D870" t="s">
        <v>461</v>
      </c>
      <c r="E870" t="s">
        <v>118</v>
      </c>
      <c r="F870" t="s">
        <v>130</v>
      </c>
      <c r="G870" t="s">
        <v>471</v>
      </c>
      <c r="H870" t="s">
        <v>214</v>
      </c>
      <c r="I870" t="s">
        <v>215</v>
      </c>
      <c r="J870" t="s">
        <v>66</v>
      </c>
      <c r="K870" t="s">
        <v>785</v>
      </c>
      <c r="L870">
        <v>2</v>
      </c>
      <c r="M870">
        <v>400000</v>
      </c>
      <c r="N870">
        <v>800000</v>
      </c>
      <c r="O870">
        <v>0</v>
      </c>
      <c r="P870">
        <v>800000</v>
      </c>
      <c r="R870">
        <v>64601</v>
      </c>
      <c r="S870">
        <v>64601</v>
      </c>
      <c r="T870">
        <v>64601</v>
      </c>
      <c r="U870">
        <v>64601</v>
      </c>
      <c r="V870">
        <v>64601</v>
      </c>
      <c r="W870">
        <v>64601</v>
      </c>
      <c r="X870">
        <v>64601</v>
      </c>
      <c r="Y870">
        <v>64601</v>
      </c>
      <c r="Z870">
        <v>64601</v>
      </c>
      <c r="AA870">
        <v>64601</v>
      </c>
      <c r="AB870">
        <v>64601</v>
      </c>
      <c r="AC870">
        <v>89389</v>
      </c>
      <c r="AD870" t="s">
        <v>3145</v>
      </c>
      <c r="AE870" t="s">
        <v>3150</v>
      </c>
      <c r="AF870" t="s">
        <v>3154</v>
      </c>
      <c r="AG870" t="s">
        <v>3155</v>
      </c>
      <c r="AH870" t="s">
        <v>7096</v>
      </c>
      <c r="AI870" t="s">
        <v>6085</v>
      </c>
      <c r="AJ870" t="s">
        <v>6178</v>
      </c>
      <c r="AK870" t="s">
        <v>136</v>
      </c>
      <c r="AN870" t="s">
        <v>1311</v>
      </c>
      <c r="AO870" t="s">
        <v>1312</v>
      </c>
      <c r="AP870" t="s">
        <v>1480</v>
      </c>
      <c r="AQ870" t="s">
        <v>1314</v>
      </c>
      <c r="AR870" cm="1">
        <f t="array" ref="AR870">_xlfn._xlws.FILTER(RPD_Revisi[Jmlh],RPD_Revisi[MAK]=Form_Cetak_POK[[#This Row],[MAK]],0)-Form_Cetak_POK[[#This Row],[Jmlh]]</f>
        <v>0</v>
      </c>
    </row>
    <row r="871" spans="1:44" hidden="1" x14ac:dyDescent="0.3">
      <c r="A871" t="s">
        <v>26</v>
      </c>
      <c r="B871" t="s">
        <v>28</v>
      </c>
      <c r="C871" t="s">
        <v>29</v>
      </c>
      <c r="D871" t="s">
        <v>461</v>
      </c>
      <c r="E871" t="s">
        <v>118</v>
      </c>
      <c r="F871" t="s">
        <v>130</v>
      </c>
      <c r="G871" t="s">
        <v>471</v>
      </c>
      <c r="H871" t="s">
        <v>214</v>
      </c>
      <c r="I871" t="s">
        <v>215</v>
      </c>
      <c r="J871" t="s">
        <v>66</v>
      </c>
      <c r="K871" t="s">
        <v>786</v>
      </c>
      <c r="L871">
        <v>20</v>
      </c>
      <c r="M871">
        <v>300000</v>
      </c>
      <c r="N871">
        <v>6000000</v>
      </c>
      <c r="O871">
        <v>0</v>
      </c>
      <c r="P871">
        <v>6000000</v>
      </c>
      <c r="R871">
        <v>484509</v>
      </c>
      <c r="S871">
        <v>484509</v>
      </c>
      <c r="T871">
        <v>484509</v>
      </c>
      <c r="U871">
        <v>484509</v>
      </c>
      <c r="V871">
        <v>484509</v>
      </c>
      <c r="W871">
        <v>484509</v>
      </c>
      <c r="X871">
        <v>484509</v>
      </c>
      <c r="Y871">
        <v>484509</v>
      </c>
      <c r="Z871">
        <v>484509</v>
      </c>
      <c r="AA871">
        <v>484509</v>
      </c>
      <c r="AB871">
        <v>484509</v>
      </c>
      <c r="AC871">
        <v>670401</v>
      </c>
      <c r="AD871" t="s">
        <v>3145</v>
      </c>
      <c r="AE871" t="s">
        <v>3150</v>
      </c>
      <c r="AF871" t="s">
        <v>3157</v>
      </c>
      <c r="AG871" t="s">
        <v>3158</v>
      </c>
      <c r="AH871" t="s">
        <v>7097</v>
      </c>
      <c r="AI871" t="s">
        <v>6168</v>
      </c>
      <c r="AJ871" t="s">
        <v>6178</v>
      </c>
      <c r="AK871" t="s">
        <v>136</v>
      </c>
      <c r="AN871" t="s">
        <v>1311</v>
      </c>
      <c r="AO871" t="s">
        <v>1312</v>
      </c>
      <c r="AP871" t="s">
        <v>1480</v>
      </c>
      <c r="AQ871" t="s">
        <v>1314</v>
      </c>
      <c r="AR871" cm="1">
        <f t="array" ref="AR871">_xlfn._xlws.FILTER(RPD_Revisi[Jmlh],RPD_Revisi[MAK]=Form_Cetak_POK[[#This Row],[MAK]],0)-Form_Cetak_POK[[#This Row],[Jmlh]]</f>
        <v>0</v>
      </c>
    </row>
    <row r="872" spans="1:44" hidden="1" x14ac:dyDescent="0.3">
      <c r="A872" t="s">
        <v>26</v>
      </c>
      <c r="B872" t="s">
        <v>28</v>
      </c>
      <c r="C872" t="s">
        <v>29</v>
      </c>
      <c r="D872" t="s">
        <v>461</v>
      </c>
      <c r="E872" t="s">
        <v>118</v>
      </c>
      <c r="F872" t="s">
        <v>130</v>
      </c>
      <c r="G872" t="s">
        <v>471</v>
      </c>
      <c r="H872" t="s">
        <v>214</v>
      </c>
      <c r="I872" t="s">
        <v>215</v>
      </c>
      <c r="J872" t="s">
        <v>66</v>
      </c>
      <c r="K872" t="s">
        <v>787</v>
      </c>
      <c r="L872">
        <v>2</v>
      </c>
      <c r="M872">
        <v>180000</v>
      </c>
      <c r="N872">
        <v>360000</v>
      </c>
      <c r="O872">
        <v>0</v>
      </c>
      <c r="P872">
        <v>360000</v>
      </c>
      <c r="R872">
        <v>29071</v>
      </c>
      <c r="S872">
        <v>29071</v>
      </c>
      <c r="T872">
        <v>29071</v>
      </c>
      <c r="U872">
        <v>29071</v>
      </c>
      <c r="V872">
        <v>29071</v>
      </c>
      <c r="W872">
        <v>29071</v>
      </c>
      <c r="X872">
        <v>29071</v>
      </c>
      <c r="Y872">
        <v>29071</v>
      </c>
      <c r="Z872">
        <v>29071</v>
      </c>
      <c r="AA872">
        <v>29071</v>
      </c>
      <c r="AB872">
        <v>29071</v>
      </c>
      <c r="AC872">
        <v>40219</v>
      </c>
      <c r="AD872" t="s">
        <v>3145</v>
      </c>
      <c r="AE872" t="s">
        <v>3150</v>
      </c>
      <c r="AF872" t="s">
        <v>3160</v>
      </c>
      <c r="AG872" t="s">
        <v>3161</v>
      </c>
      <c r="AH872" t="s">
        <v>7098</v>
      </c>
      <c r="AI872" t="s">
        <v>6565</v>
      </c>
      <c r="AJ872" t="s">
        <v>6178</v>
      </c>
      <c r="AK872" t="s">
        <v>136</v>
      </c>
      <c r="AN872" t="s">
        <v>1311</v>
      </c>
      <c r="AO872" t="s">
        <v>1312</v>
      </c>
      <c r="AP872" t="s">
        <v>1480</v>
      </c>
      <c r="AQ872" t="s">
        <v>1314</v>
      </c>
      <c r="AR872" cm="1">
        <f t="array" ref="AR872">_xlfn._xlws.FILTER(RPD_Revisi[Jmlh],RPD_Revisi[MAK]=Form_Cetak_POK[[#This Row],[MAK]],0)-Form_Cetak_POK[[#This Row],[Jmlh]]</f>
        <v>0</v>
      </c>
    </row>
    <row r="873" spans="1:44" hidden="1" x14ac:dyDescent="0.3">
      <c r="A873" t="s">
        <v>26</v>
      </c>
      <c r="B873" t="s">
        <v>28</v>
      </c>
      <c r="C873" t="s">
        <v>29</v>
      </c>
      <c r="D873" t="s">
        <v>461</v>
      </c>
      <c r="E873" t="s">
        <v>118</v>
      </c>
      <c r="F873" t="s">
        <v>130</v>
      </c>
      <c r="G873" t="s">
        <v>471</v>
      </c>
      <c r="H873" t="s">
        <v>214</v>
      </c>
      <c r="I873" t="s">
        <v>215</v>
      </c>
      <c r="J873" t="s">
        <v>66</v>
      </c>
      <c r="K873" t="s">
        <v>788</v>
      </c>
      <c r="L873">
        <v>4</v>
      </c>
      <c r="M873">
        <v>150000</v>
      </c>
      <c r="N873">
        <v>600000</v>
      </c>
      <c r="O873">
        <v>0</v>
      </c>
      <c r="P873">
        <v>600000</v>
      </c>
      <c r="R873">
        <v>48451</v>
      </c>
      <c r="S873">
        <v>48451</v>
      </c>
      <c r="T873">
        <v>48451</v>
      </c>
      <c r="U873">
        <v>48451</v>
      </c>
      <c r="V873">
        <v>48451</v>
      </c>
      <c r="W873">
        <v>48451</v>
      </c>
      <c r="X873">
        <v>48451</v>
      </c>
      <c r="Y873">
        <v>48451</v>
      </c>
      <c r="Z873">
        <v>48451</v>
      </c>
      <c r="AA873">
        <v>48451</v>
      </c>
      <c r="AB873">
        <v>48451</v>
      </c>
      <c r="AC873">
        <v>67039</v>
      </c>
      <c r="AD873" t="s">
        <v>3145</v>
      </c>
      <c r="AE873" t="s">
        <v>3150</v>
      </c>
      <c r="AF873" t="s">
        <v>3163</v>
      </c>
      <c r="AG873" t="s">
        <v>3164</v>
      </c>
      <c r="AH873" t="s">
        <v>7099</v>
      </c>
      <c r="AI873" t="s">
        <v>6567</v>
      </c>
      <c r="AJ873" t="s">
        <v>6178</v>
      </c>
      <c r="AK873" t="s">
        <v>136</v>
      </c>
      <c r="AN873" t="s">
        <v>1311</v>
      </c>
      <c r="AO873" t="s">
        <v>1312</v>
      </c>
      <c r="AP873" t="s">
        <v>1480</v>
      </c>
      <c r="AQ873" t="s">
        <v>1314</v>
      </c>
      <c r="AR873" cm="1">
        <f t="array" ref="AR873">_xlfn._xlws.FILTER(RPD_Revisi[Jmlh],RPD_Revisi[MAK]=Form_Cetak_POK[[#This Row],[MAK]],0)-Form_Cetak_POK[[#This Row],[Jmlh]]</f>
        <v>0</v>
      </c>
    </row>
    <row r="874" spans="1:44" hidden="1" x14ac:dyDescent="0.3">
      <c r="A874" t="s">
        <v>26</v>
      </c>
      <c r="B874" t="s">
        <v>28</v>
      </c>
      <c r="C874" t="s">
        <v>29</v>
      </c>
      <c r="D874" t="s">
        <v>461</v>
      </c>
      <c r="E874" t="s">
        <v>118</v>
      </c>
      <c r="F874" t="s">
        <v>130</v>
      </c>
      <c r="G874" t="s">
        <v>471</v>
      </c>
      <c r="H874" t="s">
        <v>214</v>
      </c>
      <c r="I874" t="s">
        <v>215</v>
      </c>
      <c r="J874" t="s">
        <v>66</v>
      </c>
      <c r="K874" t="s">
        <v>789</v>
      </c>
      <c r="L874">
        <v>0</v>
      </c>
      <c r="M874">
        <v>0</v>
      </c>
      <c r="N874">
        <v>0</v>
      </c>
      <c r="O874">
        <v>0</v>
      </c>
      <c r="P874">
        <v>0</v>
      </c>
      <c r="R874">
        <v>0</v>
      </c>
      <c r="S874">
        <v>0</v>
      </c>
      <c r="T874">
        <v>0</v>
      </c>
      <c r="U874">
        <v>0</v>
      </c>
      <c r="V874">
        <v>0</v>
      </c>
      <c r="W874">
        <v>0</v>
      </c>
      <c r="X874">
        <v>0</v>
      </c>
      <c r="Y874">
        <v>0</v>
      </c>
      <c r="Z874">
        <v>0</v>
      </c>
      <c r="AA874">
        <v>0</v>
      </c>
      <c r="AB874">
        <v>0</v>
      </c>
      <c r="AC874">
        <v>0</v>
      </c>
      <c r="AD874" t="s">
        <v>3145</v>
      </c>
      <c r="AE874" t="s">
        <v>3150</v>
      </c>
      <c r="AF874" t="s">
        <v>7100</v>
      </c>
      <c r="AG874" t="s">
        <v>7101</v>
      </c>
      <c r="AH874" t="s">
        <v>7102</v>
      </c>
      <c r="AI874" t="s">
        <v>6170</v>
      </c>
      <c r="AJ874" t="s">
        <v>6178</v>
      </c>
      <c r="AK874" t="s">
        <v>136</v>
      </c>
      <c r="AN874" t="s">
        <v>1311</v>
      </c>
      <c r="AO874" t="s">
        <v>1312</v>
      </c>
      <c r="AP874" t="s">
        <v>1480</v>
      </c>
      <c r="AQ874" t="s">
        <v>1314</v>
      </c>
      <c r="AR874" cm="1">
        <f t="array" ref="AR874">_xlfn._xlws.FILTER(RPD_Revisi[Jmlh],RPD_Revisi[MAK]=Form_Cetak_POK[[#This Row],[MAK]],0)-Form_Cetak_POK[[#This Row],[Jmlh]]</f>
        <v>0</v>
      </c>
    </row>
    <row r="875" spans="1:44" hidden="1" x14ac:dyDescent="0.3">
      <c r="A875" t="s">
        <v>26</v>
      </c>
      <c r="B875" t="s">
        <v>28</v>
      </c>
      <c r="C875" t="s">
        <v>29</v>
      </c>
      <c r="D875" t="s">
        <v>461</v>
      </c>
      <c r="E875" t="s">
        <v>118</v>
      </c>
      <c r="F875" t="s">
        <v>130</v>
      </c>
      <c r="G875" t="s">
        <v>471</v>
      </c>
      <c r="H875" t="s">
        <v>214</v>
      </c>
      <c r="I875" t="s">
        <v>215</v>
      </c>
      <c r="J875" t="s">
        <v>66</v>
      </c>
      <c r="K875" t="s">
        <v>790</v>
      </c>
      <c r="L875">
        <v>4</v>
      </c>
      <c r="M875">
        <v>150000</v>
      </c>
      <c r="N875">
        <v>600000</v>
      </c>
      <c r="O875">
        <v>0</v>
      </c>
      <c r="P875">
        <v>600000</v>
      </c>
      <c r="R875">
        <v>48451</v>
      </c>
      <c r="S875">
        <v>48451</v>
      </c>
      <c r="T875">
        <v>48451</v>
      </c>
      <c r="U875">
        <v>48451</v>
      </c>
      <c r="V875">
        <v>48451</v>
      </c>
      <c r="W875">
        <v>48451</v>
      </c>
      <c r="X875">
        <v>48451</v>
      </c>
      <c r="Y875">
        <v>48451</v>
      </c>
      <c r="Z875">
        <v>48451</v>
      </c>
      <c r="AA875">
        <v>48451</v>
      </c>
      <c r="AB875">
        <v>48451</v>
      </c>
      <c r="AC875">
        <v>67039</v>
      </c>
      <c r="AD875" t="s">
        <v>3145</v>
      </c>
      <c r="AE875" t="s">
        <v>3150</v>
      </c>
      <c r="AF875" t="s">
        <v>3166</v>
      </c>
      <c r="AG875" t="s">
        <v>3167</v>
      </c>
      <c r="AH875" t="s">
        <v>7103</v>
      </c>
      <c r="AI875" t="s">
        <v>6172</v>
      </c>
      <c r="AJ875" t="s">
        <v>6178</v>
      </c>
      <c r="AK875" t="s">
        <v>136</v>
      </c>
      <c r="AN875" t="s">
        <v>1311</v>
      </c>
      <c r="AO875" t="s">
        <v>1312</v>
      </c>
      <c r="AP875" t="s">
        <v>1480</v>
      </c>
      <c r="AQ875" t="s">
        <v>1314</v>
      </c>
      <c r="AR875" cm="1">
        <f t="array" ref="AR875">_xlfn._xlws.FILTER(RPD_Revisi[Jmlh],RPD_Revisi[MAK]=Form_Cetak_POK[[#This Row],[MAK]],0)-Form_Cetak_POK[[#This Row],[Jmlh]]</f>
        <v>0</v>
      </c>
    </row>
    <row r="876" spans="1:44" hidden="1" x14ac:dyDescent="0.3">
      <c r="A876" t="s">
        <v>26</v>
      </c>
      <c r="B876" t="s">
        <v>28</v>
      </c>
      <c r="C876" t="s">
        <v>29</v>
      </c>
      <c r="D876" t="s">
        <v>461</v>
      </c>
      <c r="E876" t="s">
        <v>118</v>
      </c>
      <c r="F876" t="s">
        <v>130</v>
      </c>
      <c r="G876" t="s">
        <v>471</v>
      </c>
      <c r="H876" t="s">
        <v>214</v>
      </c>
      <c r="I876" t="s">
        <v>215</v>
      </c>
      <c r="J876" t="s">
        <v>66</v>
      </c>
      <c r="K876" t="s">
        <v>791</v>
      </c>
      <c r="L876">
        <v>2</v>
      </c>
      <c r="M876">
        <v>180000</v>
      </c>
      <c r="N876">
        <v>360000</v>
      </c>
      <c r="O876">
        <v>0</v>
      </c>
      <c r="P876">
        <v>360000</v>
      </c>
      <c r="R876">
        <v>29071</v>
      </c>
      <c r="S876">
        <v>29071</v>
      </c>
      <c r="T876">
        <v>29071</v>
      </c>
      <c r="U876">
        <v>29071</v>
      </c>
      <c r="V876">
        <v>29071</v>
      </c>
      <c r="W876">
        <v>29071</v>
      </c>
      <c r="X876">
        <v>29071</v>
      </c>
      <c r="Y876">
        <v>29071</v>
      </c>
      <c r="Z876">
        <v>29071</v>
      </c>
      <c r="AA876">
        <v>29071</v>
      </c>
      <c r="AB876">
        <v>29071</v>
      </c>
      <c r="AC876">
        <v>40219</v>
      </c>
      <c r="AD876" t="s">
        <v>3145</v>
      </c>
      <c r="AE876" t="s">
        <v>3150</v>
      </c>
      <c r="AF876" t="s">
        <v>3169</v>
      </c>
      <c r="AG876" t="s">
        <v>3170</v>
      </c>
      <c r="AH876" t="s">
        <v>7104</v>
      </c>
      <c r="AI876" t="s">
        <v>6174</v>
      </c>
      <c r="AJ876" t="s">
        <v>6178</v>
      </c>
      <c r="AK876" t="s">
        <v>136</v>
      </c>
      <c r="AN876" t="s">
        <v>1311</v>
      </c>
      <c r="AO876" t="s">
        <v>1312</v>
      </c>
      <c r="AP876" t="s">
        <v>1480</v>
      </c>
      <c r="AQ876" t="s">
        <v>1314</v>
      </c>
      <c r="AR876" cm="1">
        <f t="array" ref="AR876">_xlfn._xlws.FILTER(RPD_Revisi[Jmlh],RPD_Revisi[MAK]=Form_Cetak_POK[[#This Row],[MAK]],0)-Form_Cetak_POK[[#This Row],[Jmlh]]</f>
        <v>0</v>
      </c>
    </row>
    <row r="877" spans="1:44" hidden="1" x14ac:dyDescent="0.3">
      <c r="A877" t="s">
        <v>26</v>
      </c>
      <c r="B877" t="s">
        <v>28</v>
      </c>
      <c r="C877" t="s">
        <v>29</v>
      </c>
      <c r="D877" t="s">
        <v>461</v>
      </c>
      <c r="E877" t="s">
        <v>118</v>
      </c>
      <c r="F877" t="s">
        <v>130</v>
      </c>
      <c r="G877" t="s">
        <v>471</v>
      </c>
      <c r="H877" t="s">
        <v>214</v>
      </c>
      <c r="I877" t="s">
        <v>215</v>
      </c>
      <c r="J877" t="s">
        <v>66</v>
      </c>
      <c r="K877" t="s">
        <v>792</v>
      </c>
      <c r="L877">
        <v>2</v>
      </c>
      <c r="M877">
        <v>500000</v>
      </c>
      <c r="N877">
        <v>1000000</v>
      </c>
      <c r="O877">
        <v>0</v>
      </c>
      <c r="P877">
        <v>1000000</v>
      </c>
      <c r="R877">
        <v>80751</v>
      </c>
      <c r="S877">
        <v>80751</v>
      </c>
      <c r="T877">
        <v>80751</v>
      </c>
      <c r="U877">
        <v>80751</v>
      </c>
      <c r="V877">
        <v>80751</v>
      </c>
      <c r="W877">
        <v>80751</v>
      </c>
      <c r="X877">
        <v>80751</v>
      </c>
      <c r="Y877">
        <v>80751</v>
      </c>
      <c r="Z877">
        <v>80751</v>
      </c>
      <c r="AA877">
        <v>80751</v>
      </c>
      <c r="AB877">
        <v>80751</v>
      </c>
      <c r="AC877">
        <v>111739</v>
      </c>
      <c r="AD877" t="s">
        <v>3145</v>
      </c>
      <c r="AE877" t="s">
        <v>3150</v>
      </c>
      <c r="AF877" t="s">
        <v>3172</v>
      </c>
      <c r="AG877" t="s">
        <v>3173</v>
      </c>
      <c r="AH877" t="s">
        <v>7105</v>
      </c>
      <c r="AI877" t="s">
        <v>6891</v>
      </c>
      <c r="AJ877" t="s">
        <v>6178</v>
      </c>
      <c r="AK877" t="s">
        <v>136</v>
      </c>
      <c r="AN877" t="s">
        <v>1311</v>
      </c>
      <c r="AO877" t="s">
        <v>1312</v>
      </c>
      <c r="AP877" t="s">
        <v>1480</v>
      </c>
      <c r="AQ877" t="s">
        <v>1314</v>
      </c>
      <c r="AR877" cm="1">
        <f t="array" ref="AR877">_xlfn._xlws.FILTER(RPD_Revisi[Jmlh],RPD_Revisi[MAK]=Form_Cetak_POK[[#This Row],[MAK]],0)-Form_Cetak_POK[[#This Row],[Jmlh]]</f>
        <v>0</v>
      </c>
    </row>
    <row r="878" spans="1:44" hidden="1" x14ac:dyDescent="0.3">
      <c r="A878" t="s">
        <v>26</v>
      </c>
      <c r="B878" t="s">
        <v>28</v>
      </c>
      <c r="C878" t="s">
        <v>29</v>
      </c>
      <c r="D878" t="s">
        <v>461</v>
      </c>
      <c r="E878" t="s">
        <v>118</v>
      </c>
      <c r="F878" t="s">
        <v>130</v>
      </c>
      <c r="G878" t="s">
        <v>471</v>
      </c>
      <c r="H878" t="s">
        <v>214</v>
      </c>
      <c r="I878" t="s">
        <v>215</v>
      </c>
      <c r="J878" t="s">
        <v>66</v>
      </c>
      <c r="K878" t="s">
        <v>793</v>
      </c>
      <c r="L878">
        <v>15</v>
      </c>
      <c r="M878">
        <v>500000</v>
      </c>
      <c r="N878">
        <v>7500000</v>
      </c>
      <c r="O878">
        <v>0</v>
      </c>
      <c r="P878">
        <v>7500000</v>
      </c>
      <c r="R878">
        <v>605636</v>
      </c>
      <c r="S878">
        <v>605636</v>
      </c>
      <c r="T878">
        <v>605636</v>
      </c>
      <c r="U878">
        <v>605636</v>
      </c>
      <c r="V878">
        <v>605636</v>
      </c>
      <c r="W878">
        <v>605636</v>
      </c>
      <c r="X878">
        <v>605636</v>
      </c>
      <c r="Y878">
        <v>605636</v>
      </c>
      <c r="Z878">
        <v>605636</v>
      </c>
      <c r="AA878">
        <v>605636</v>
      </c>
      <c r="AB878">
        <v>605636</v>
      </c>
      <c r="AC878">
        <v>838004</v>
      </c>
      <c r="AD878" t="s">
        <v>3145</v>
      </c>
      <c r="AE878" t="s">
        <v>3150</v>
      </c>
      <c r="AF878" t="s">
        <v>3175</v>
      </c>
      <c r="AG878" t="s">
        <v>3176</v>
      </c>
      <c r="AH878" t="s">
        <v>7106</v>
      </c>
      <c r="AI878" t="s">
        <v>26</v>
      </c>
      <c r="AJ878" t="s">
        <v>6178</v>
      </c>
      <c r="AK878" t="s">
        <v>136</v>
      </c>
      <c r="AN878" t="s">
        <v>1311</v>
      </c>
      <c r="AO878" t="s">
        <v>1312</v>
      </c>
      <c r="AP878" t="s">
        <v>1480</v>
      </c>
      <c r="AQ878" t="s">
        <v>1314</v>
      </c>
      <c r="AR878" cm="1">
        <f t="array" ref="AR878">_xlfn._xlws.FILTER(RPD_Revisi[Jmlh],RPD_Revisi[MAK]=Form_Cetak_POK[[#This Row],[MAK]],0)-Form_Cetak_POK[[#This Row],[Jmlh]]</f>
        <v>0</v>
      </c>
    </row>
    <row r="879" spans="1:44" hidden="1" x14ac:dyDescent="0.3">
      <c r="A879" t="s">
        <v>26</v>
      </c>
      <c r="B879" t="s">
        <v>28</v>
      </c>
      <c r="C879" t="s">
        <v>29</v>
      </c>
      <c r="D879" t="s">
        <v>461</v>
      </c>
      <c r="E879" t="s">
        <v>118</v>
      </c>
      <c r="F879" t="s">
        <v>130</v>
      </c>
      <c r="G879" t="s">
        <v>471</v>
      </c>
      <c r="H879" t="s">
        <v>214</v>
      </c>
      <c r="I879" t="s">
        <v>215</v>
      </c>
      <c r="J879" t="s">
        <v>66</v>
      </c>
      <c r="K879" t="s">
        <v>794</v>
      </c>
      <c r="L879">
        <v>2</v>
      </c>
      <c r="M879">
        <v>400000</v>
      </c>
      <c r="N879">
        <v>800000</v>
      </c>
      <c r="O879">
        <v>0</v>
      </c>
      <c r="P879">
        <v>800000</v>
      </c>
      <c r="R879">
        <v>64601</v>
      </c>
      <c r="S879">
        <v>64601</v>
      </c>
      <c r="T879">
        <v>64601</v>
      </c>
      <c r="U879">
        <v>64601</v>
      </c>
      <c r="V879">
        <v>64601</v>
      </c>
      <c r="W879">
        <v>64601</v>
      </c>
      <c r="X879">
        <v>64601</v>
      </c>
      <c r="Y879">
        <v>64601</v>
      </c>
      <c r="Z879">
        <v>64601</v>
      </c>
      <c r="AA879">
        <v>64601</v>
      </c>
      <c r="AB879">
        <v>64601</v>
      </c>
      <c r="AC879">
        <v>89389</v>
      </c>
      <c r="AD879" t="s">
        <v>3145</v>
      </c>
      <c r="AE879" t="s">
        <v>3150</v>
      </c>
      <c r="AF879" t="s">
        <v>3178</v>
      </c>
      <c r="AG879" t="s">
        <v>3179</v>
      </c>
      <c r="AH879" t="s">
        <v>7107</v>
      </c>
      <c r="AI879" t="s">
        <v>6894</v>
      </c>
      <c r="AJ879" t="s">
        <v>6178</v>
      </c>
      <c r="AK879" t="s">
        <v>136</v>
      </c>
      <c r="AN879" t="s">
        <v>1311</v>
      </c>
      <c r="AO879" t="s">
        <v>1312</v>
      </c>
      <c r="AP879" t="s">
        <v>1480</v>
      </c>
      <c r="AQ879" t="s">
        <v>1314</v>
      </c>
      <c r="AR879" cm="1">
        <f t="array" ref="AR879">_xlfn._xlws.FILTER(RPD_Revisi[Jmlh],RPD_Revisi[MAK]=Form_Cetak_POK[[#This Row],[MAK]],0)-Form_Cetak_POK[[#This Row],[Jmlh]]</f>
        <v>0</v>
      </c>
    </row>
    <row r="880" spans="1:44" hidden="1" x14ac:dyDescent="0.3">
      <c r="A880" t="s">
        <v>26</v>
      </c>
      <c r="B880" t="s">
        <v>28</v>
      </c>
      <c r="C880" t="s">
        <v>29</v>
      </c>
      <c r="D880" t="s">
        <v>461</v>
      </c>
      <c r="E880" t="s">
        <v>118</v>
      </c>
      <c r="F880" t="s">
        <v>130</v>
      </c>
      <c r="G880" t="s">
        <v>471</v>
      </c>
      <c r="H880" t="s">
        <v>214</v>
      </c>
      <c r="I880" t="s">
        <v>215</v>
      </c>
      <c r="J880" t="s">
        <v>66</v>
      </c>
      <c r="K880" t="s">
        <v>795</v>
      </c>
      <c r="L880">
        <v>20</v>
      </c>
      <c r="M880">
        <v>300000</v>
      </c>
      <c r="N880">
        <v>6000000</v>
      </c>
      <c r="O880">
        <v>0</v>
      </c>
      <c r="P880">
        <v>6000000</v>
      </c>
      <c r="R880">
        <v>484509</v>
      </c>
      <c r="S880">
        <v>484509</v>
      </c>
      <c r="T880">
        <v>484509</v>
      </c>
      <c r="U880">
        <v>484509</v>
      </c>
      <c r="V880">
        <v>484509</v>
      </c>
      <c r="W880">
        <v>484509</v>
      </c>
      <c r="X880">
        <v>484509</v>
      </c>
      <c r="Y880">
        <v>484509</v>
      </c>
      <c r="Z880">
        <v>484509</v>
      </c>
      <c r="AA880">
        <v>484509</v>
      </c>
      <c r="AB880">
        <v>484509</v>
      </c>
      <c r="AC880">
        <v>670401</v>
      </c>
      <c r="AD880" t="s">
        <v>3145</v>
      </c>
      <c r="AE880" t="s">
        <v>3150</v>
      </c>
      <c r="AF880" t="s">
        <v>3181</v>
      </c>
      <c r="AG880" t="s">
        <v>3182</v>
      </c>
      <c r="AH880" t="s">
        <v>7108</v>
      </c>
      <c r="AI880" t="s">
        <v>7109</v>
      </c>
      <c r="AJ880" t="s">
        <v>6178</v>
      </c>
      <c r="AK880" t="s">
        <v>136</v>
      </c>
      <c r="AN880" t="s">
        <v>1311</v>
      </c>
      <c r="AO880" t="s">
        <v>1312</v>
      </c>
      <c r="AP880" t="s">
        <v>1480</v>
      </c>
      <c r="AQ880" t="s">
        <v>1314</v>
      </c>
      <c r="AR880" cm="1">
        <f t="array" ref="AR880">_xlfn._xlws.FILTER(RPD_Revisi[Jmlh],RPD_Revisi[MAK]=Form_Cetak_POK[[#This Row],[MAK]],0)-Form_Cetak_POK[[#This Row],[Jmlh]]</f>
        <v>0</v>
      </c>
    </row>
    <row r="881" spans="1:44" hidden="1" x14ac:dyDescent="0.3">
      <c r="A881" t="s">
        <v>26</v>
      </c>
      <c r="B881" t="s">
        <v>28</v>
      </c>
      <c r="C881" t="s">
        <v>29</v>
      </c>
      <c r="D881" t="s">
        <v>461</v>
      </c>
      <c r="E881" t="s">
        <v>118</v>
      </c>
      <c r="F881" t="s">
        <v>130</v>
      </c>
      <c r="G881" t="s">
        <v>471</v>
      </c>
      <c r="H881" t="s">
        <v>214</v>
      </c>
      <c r="I881" t="s">
        <v>215</v>
      </c>
      <c r="J881" t="s">
        <v>66</v>
      </c>
      <c r="K881" t="s">
        <v>796</v>
      </c>
      <c r="L881">
        <v>0</v>
      </c>
      <c r="M881">
        <v>0</v>
      </c>
      <c r="N881">
        <v>0</v>
      </c>
      <c r="O881">
        <v>0</v>
      </c>
      <c r="P881">
        <v>0</v>
      </c>
      <c r="R881">
        <v>0</v>
      </c>
      <c r="S881">
        <v>0</v>
      </c>
      <c r="T881">
        <v>0</v>
      </c>
      <c r="U881">
        <v>0</v>
      </c>
      <c r="V881">
        <v>0</v>
      </c>
      <c r="W881">
        <v>0</v>
      </c>
      <c r="X881">
        <v>0</v>
      </c>
      <c r="Y881">
        <v>0</v>
      </c>
      <c r="Z881">
        <v>0</v>
      </c>
      <c r="AA881">
        <v>0</v>
      </c>
      <c r="AB881">
        <v>0</v>
      </c>
      <c r="AC881">
        <v>0</v>
      </c>
      <c r="AD881" t="s">
        <v>3145</v>
      </c>
      <c r="AE881" t="s">
        <v>3150</v>
      </c>
      <c r="AF881" t="s">
        <v>7110</v>
      </c>
      <c r="AG881" t="s">
        <v>7111</v>
      </c>
      <c r="AH881" t="s">
        <v>7112</v>
      </c>
      <c r="AI881" t="s">
        <v>7113</v>
      </c>
      <c r="AJ881" t="s">
        <v>6178</v>
      </c>
      <c r="AK881" t="s">
        <v>136</v>
      </c>
      <c r="AN881" t="s">
        <v>1311</v>
      </c>
      <c r="AO881" t="s">
        <v>1312</v>
      </c>
      <c r="AP881" t="s">
        <v>1480</v>
      </c>
      <c r="AQ881" t="s">
        <v>1314</v>
      </c>
      <c r="AR881" cm="1">
        <f t="array" ref="AR881">_xlfn._xlws.FILTER(RPD_Revisi[Jmlh],RPD_Revisi[MAK]=Form_Cetak_POK[[#This Row],[MAK]],0)-Form_Cetak_POK[[#This Row],[Jmlh]]</f>
        <v>0</v>
      </c>
    </row>
    <row r="882" spans="1:44" hidden="1" x14ac:dyDescent="0.3">
      <c r="A882" t="s">
        <v>26</v>
      </c>
      <c r="B882" t="s">
        <v>28</v>
      </c>
      <c r="C882" t="s">
        <v>29</v>
      </c>
      <c r="D882" t="s">
        <v>461</v>
      </c>
      <c r="E882" t="s">
        <v>118</v>
      </c>
      <c r="F882" t="s">
        <v>130</v>
      </c>
      <c r="G882" t="s">
        <v>471</v>
      </c>
      <c r="H882" t="s">
        <v>214</v>
      </c>
      <c r="I882" t="s">
        <v>215</v>
      </c>
      <c r="J882" t="s">
        <v>66</v>
      </c>
      <c r="K882" t="s">
        <v>797</v>
      </c>
      <c r="L882">
        <v>3</v>
      </c>
      <c r="M882">
        <v>500000</v>
      </c>
      <c r="N882">
        <v>1500000</v>
      </c>
      <c r="O882">
        <v>0</v>
      </c>
      <c r="P882">
        <v>1500000</v>
      </c>
      <c r="R882">
        <v>121127</v>
      </c>
      <c r="S882">
        <v>121127</v>
      </c>
      <c r="T882">
        <v>121127</v>
      </c>
      <c r="U882">
        <v>121127</v>
      </c>
      <c r="V882">
        <v>121127</v>
      </c>
      <c r="W882">
        <v>121127</v>
      </c>
      <c r="X882">
        <v>121127</v>
      </c>
      <c r="Y882">
        <v>121127</v>
      </c>
      <c r="Z882">
        <v>121127</v>
      </c>
      <c r="AA882">
        <v>121127</v>
      </c>
      <c r="AB882">
        <v>121127</v>
      </c>
      <c r="AC882">
        <v>167603</v>
      </c>
      <c r="AD882" t="s">
        <v>3145</v>
      </c>
      <c r="AE882" t="s">
        <v>3150</v>
      </c>
      <c r="AF882" t="s">
        <v>3184</v>
      </c>
      <c r="AG882" t="s">
        <v>3185</v>
      </c>
      <c r="AH882" t="s">
        <v>7114</v>
      </c>
      <c r="AI882" t="s">
        <v>7115</v>
      </c>
      <c r="AJ882" t="s">
        <v>6178</v>
      </c>
      <c r="AK882" t="s">
        <v>136</v>
      </c>
      <c r="AN882" t="s">
        <v>1311</v>
      </c>
      <c r="AO882" t="s">
        <v>1312</v>
      </c>
      <c r="AP882" t="s">
        <v>1480</v>
      </c>
      <c r="AQ882" t="s">
        <v>1314</v>
      </c>
      <c r="AR882" cm="1">
        <f t="array" ref="AR882">_xlfn._xlws.FILTER(RPD_Revisi[Jmlh],RPD_Revisi[MAK]=Form_Cetak_POK[[#This Row],[MAK]],0)-Form_Cetak_POK[[#This Row],[Jmlh]]</f>
        <v>0</v>
      </c>
    </row>
    <row r="883" spans="1:44" hidden="1" x14ac:dyDescent="0.3">
      <c r="A883" t="s">
        <v>26</v>
      </c>
      <c r="B883" t="s">
        <v>28</v>
      </c>
      <c r="C883" t="s">
        <v>29</v>
      </c>
      <c r="D883" t="s">
        <v>461</v>
      </c>
      <c r="E883" t="s">
        <v>118</v>
      </c>
      <c r="F883" t="s">
        <v>130</v>
      </c>
      <c r="G883" t="s">
        <v>471</v>
      </c>
      <c r="H883" t="s">
        <v>214</v>
      </c>
      <c r="I883" t="s">
        <v>215</v>
      </c>
      <c r="J883" t="s">
        <v>66</v>
      </c>
      <c r="K883" t="s">
        <v>798</v>
      </c>
      <c r="L883">
        <v>3</v>
      </c>
      <c r="M883">
        <v>400000</v>
      </c>
      <c r="N883">
        <v>1200000</v>
      </c>
      <c r="O883">
        <v>0</v>
      </c>
      <c r="P883">
        <v>1200000</v>
      </c>
      <c r="R883">
        <v>96902</v>
      </c>
      <c r="S883">
        <v>96902</v>
      </c>
      <c r="T883">
        <v>96902</v>
      </c>
      <c r="U883">
        <v>96902</v>
      </c>
      <c r="V883">
        <v>96902</v>
      </c>
      <c r="W883">
        <v>96902</v>
      </c>
      <c r="X883">
        <v>96902</v>
      </c>
      <c r="Y883">
        <v>96902</v>
      </c>
      <c r="Z883">
        <v>96902</v>
      </c>
      <c r="AA883">
        <v>96902</v>
      </c>
      <c r="AB883">
        <v>96902</v>
      </c>
      <c r="AC883">
        <v>134078</v>
      </c>
      <c r="AD883" t="s">
        <v>3145</v>
      </c>
      <c r="AE883" t="s">
        <v>3150</v>
      </c>
      <c r="AF883" t="s">
        <v>3187</v>
      </c>
      <c r="AG883" t="s">
        <v>3188</v>
      </c>
      <c r="AH883" t="s">
        <v>7116</v>
      </c>
      <c r="AI883" t="s">
        <v>7117</v>
      </c>
      <c r="AJ883" t="s">
        <v>6178</v>
      </c>
      <c r="AK883" t="s">
        <v>136</v>
      </c>
      <c r="AN883" t="s">
        <v>1311</v>
      </c>
      <c r="AO883" t="s">
        <v>1312</v>
      </c>
      <c r="AP883" t="s">
        <v>1480</v>
      </c>
      <c r="AQ883" t="s">
        <v>1314</v>
      </c>
      <c r="AR883" cm="1">
        <f t="array" ref="AR883">_xlfn._xlws.FILTER(RPD_Revisi[Jmlh],RPD_Revisi[MAK]=Form_Cetak_POK[[#This Row],[MAK]],0)-Form_Cetak_POK[[#This Row],[Jmlh]]</f>
        <v>0</v>
      </c>
    </row>
    <row r="884" spans="1:44" hidden="1" x14ac:dyDescent="0.3">
      <c r="A884" t="s">
        <v>26</v>
      </c>
      <c r="B884" t="s">
        <v>28</v>
      </c>
      <c r="C884" t="s">
        <v>29</v>
      </c>
      <c r="D884" t="s">
        <v>461</v>
      </c>
      <c r="E884" t="s">
        <v>118</v>
      </c>
      <c r="F884" t="s">
        <v>130</v>
      </c>
      <c r="G884" t="s">
        <v>471</v>
      </c>
      <c r="H884" t="s">
        <v>214</v>
      </c>
      <c r="I884" t="s">
        <v>215</v>
      </c>
      <c r="J884" t="s">
        <v>66</v>
      </c>
      <c r="K884" t="s">
        <v>799</v>
      </c>
      <c r="L884">
        <v>30</v>
      </c>
      <c r="M884">
        <v>300000</v>
      </c>
      <c r="N884">
        <v>9000000</v>
      </c>
      <c r="O884">
        <v>0</v>
      </c>
      <c r="P884">
        <v>9000000</v>
      </c>
      <c r="R884">
        <v>726763</v>
      </c>
      <c r="S884">
        <v>726763</v>
      </c>
      <c r="T884">
        <v>726763</v>
      </c>
      <c r="U884">
        <v>726763</v>
      </c>
      <c r="V884">
        <v>726763</v>
      </c>
      <c r="W884">
        <v>726763</v>
      </c>
      <c r="X884">
        <v>726763</v>
      </c>
      <c r="Y884">
        <v>726763</v>
      </c>
      <c r="Z884">
        <v>726763</v>
      </c>
      <c r="AA884">
        <v>726763</v>
      </c>
      <c r="AB884">
        <v>726763</v>
      </c>
      <c r="AC884">
        <v>1005607</v>
      </c>
      <c r="AD884" t="s">
        <v>3145</v>
      </c>
      <c r="AE884" t="s">
        <v>3150</v>
      </c>
      <c r="AF884" t="s">
        <v>3190</v>
      </c>
      <c r="AG884" t="s">
        <v>3191</v>
      </c>
      <c r="AH884" t="s">
        <v>7118</v>
      </c>
      <c r="AI884" t="s">
        <v>7119</v>
      </c>
      <c r="AJ884" t="s">
        <v>6178</v>
      </c>
      <c r="AK884" t="s">
        <v>136</v>
      </c>
      <c r="AN884" t="s">
        <v>1311</v>
      </c>
      <c r="AO884" t="s">
        <v>1312</v>
      </c>
      <c r="AP884" t="s">
        <v>1480</v>
      </c>
      <c r="AQ884" t="s">
        <v>1314</v>
      </c>
      <c r="AR884" cm="1">
        <f t="array" ref="AR884">_xlfn._xlws.FILTER(RPD_Revisi[Jmlh],RPD_Revisi[MAK]=Form_Cetak_POK[[#This Row],[MAK]],0)-Form_Cetak_POK[[#This Row],[Jmlh]]</f>
        <v>0</v>
      </c>
    </row>
    <row r="885" spans="1:44" hidden="1" x14ac:dyDescent="0.3">
      <c r="A885" t="s">
        <v>26</v>
      </c>
      <c r="B885" t="s">
        <v>28</v>
      </c>
      <c r="C885" t="s">
        <v>29</v>
      </c>
      <c r="D885" t="s">
        <v>461</v>
      </c>
      <c r="E885" t="s">
        <v>118</v>
      </c>
      <c r="F885" t="s">
        <v>130</v>
      </c>
      <c r="G885" t="s">
        <v>471</v>
      </c>
      <c r="H885" t="s">
        <v>214</v>
      </c>
      <c r="I885" t="s">
        <v>215</v>
      </c>
      <c r="J885" t="s">
        <v>66</v>
      </c>
      <c r="K885" t="s">
        <v>800</v>
      </c>
      <c r="L885">
        <v>3</v>
      </c>
      <c r="M885">
        <v>180000</v>
      </c>
      <c r="N885">
        <v>540000</v>
      </c>
      <c r="O885">
        <v>0</v>
      </c>
      <c r="P885">
        <v>540000</v>
      </c>
      <c r="R885">
        <v>43606</v>
      </c>
      <c r="S885">
        <v>43606</v>
      </c>
      <c r="T885">
        <v>43606</v>
      </c>
      <c r="U885">
        <v>43606</v>
      </c>
      <c r="V885">
        <v>43606</v>
      </c>
      <c r="W885">
        <v>43606</v>
      </c>
      <c r="X885">
        <v>43606</v>
      </c>
      <c r="Y885">
        <v>43606</v>
      </c>
      <c r="Z885">
        <v>43606</v>
      </c>
      <c r="AA885">
        <v>43606</v>
      </c>
      <c r="AB885">
        <v>43606</v>
      </c>
      <c r="AC885">
        <v>60334</v>
      </c>
      <c r="AD885" t="s">
        <v>3145</v>
      </c>
      <c r="AE885" t="s">
        <v>3150</v>
      </c>
      <c r="AF885" t="s">
        <v>3193</v>
      </c>
      <c r="AG885" t="s">
        <v>3194</v>
      </c>
      <c r="AH885" t="s">
        <v>7120</v>
      </c>
      <c r="AI885" t="s">
        <v>7121</v>
      </c>
      <c r="AJ885" t="s">
        <v>6178</v>
      </c>
      <c r="AK885" t="s">
        <v>136</v>
      </c>
      <c r="AN885" t="s">
        <v>1311</v>
      </c>
      <c r="AO885" t="s">
        <v>1312</v>
      </c>
      <c r="AP885" t="s">
        <v>1480</v>
      </c>
      <c r="AQ885" t="s">
        <v>1314</v>
      </c>
      <c r="AR885" cm="1">
        <f t="array" ref="AR885">_xlfn._xlws.FILTER(RPD_Revisi[Jmlh],RPD_Revisi[MAK]=Form_Cetak_POK[[#This Row],[MAK]],0)-Form_Cetak_POK[[#This Row],[Jmlh]]</f>
        <v>0</v>
      </c>
    </row>
    <row r="886" spans="1:44" hidden="1" x14ac:dyDescent="0.3">
      <c r="A886" t="s">
        <v>26</v>
      </c>
      <c r="B886" t="s">
        <v>28</v>
      </c>
      <c r="C886" t="s">
        <v>29</v>
      </c>
      <c r="D886" t="s">
        <v>461</v>
      </c>
      <c r="E886" t="s">
        <v>118</v>
      </c>
      <c r="F886" t="s">
        <v>130</v>
      </c>
      <c r="G886" t="s">
        <v>471</v>
      </c>
      <c r="H886" t="s">
        <v>214</v>
      </c>
      <c r="I886" t="s">
        <v>215</v>
      </c>
      <c r="J886" t="s">
        <v>66</v>
      </c>
      <c r="K886" t="s">
        <v>801</v>
      </c>
      <c r="L886">
        <v>6</v>
      </c>
      <c r="M886">
        <v>150000</v>
      </c>
      <c r="N886">
        <v>900000</v>
      </c>
      <c r="O886">
        <v>0</v>
      </c>
      <c r="P886">
        <v>900000</v>
      </c>
      <c r="R886">
        <v>72676</v>
      </c>
      <c r="S886">
        <v>72676</v>
      </c>
      <c r="T886">
        <v>72676</v>
      </c>
      <c r="U886">
        <v>72676</v>
      </c>
      <c r="V886">
        <v>72676</v>
      </c>
      <c r="W886">
        <v>72676</v>
      </c>
      <c r="X886">
        <v>72676</v>
      </c>
      <c r="Y886">
        <v>72676</v>
      </c>
      <c r="Z886">
        <v>72676</v>
      </c>
      <c r="AA886">
        <v>72676</v>
      </c>
      <c r="AB886">
        <v>72676</v>
      </c>
      <c r="AC886">
        <v>100564</v>
      </c>
      <c r="AD886" t="s">
        <v>3145</v>
      </c>
      <c r="AE886" t="s">
        <v>3150</v>
      </c>
      <c r="AF886" t="s">
        <v>3196</v>
      </c>
      <c r="AG886" t="s">
        <v>3197</v>
      </c>
      <c r="AH886" t="s">
        <v>7122</v>
      </c>
      <c r="AI886" t="s">
        <v>7123</v>
      </c>
      <c r="AJ886" t="s">
        <v>6178</v>
      </c>
      <c r="AK886" t="s">
        <v>136</v>
      </c>
      <c r="AN886" t="s">
        <v>1311</v>
      </c>
      <c r="AO886" t="s">
        <v>1312</v>
      </c>
      <c r="AP886" t="s">
        <v>1480</v>
      </c>
      <c r="AQ886" t="s">
        <v>1314</v>
      </c>
      <c r="AR886" cm="1">
        <f t="array" ref="AR886">_xlfn._xlws.FILTER(RPD_Revisi[Jmlh],RPD_Revisi[MAK]=Form_Cetak_POK[[#This Row],[MAK]],0)-Form_Cetak_POK[[#This Row],[Jmlh]]</f>
        <v>0</v>
      </c>
    </row>
    <row r="887" spans="1:44" hidden="1" x14ac:dyDescent="0.3">
      <c r="A887" t="s">
        <v>26</v>
      </c>
      <c r="B887" t="s">
        <v>28</v>
      </c>
      <c r="C887" t="s">
        <v>29</v>
      </c>
      <c r="D887" t="s">
        <v>461</v>
      </c>
      <c r="E887" t="s">
        <v>118</v>
      </c>
      <c r="F887" t="s">
        <v>130</v>
      </c>
      <c r="G887" t="s">
        <v>471</v>
      </c>
      <c r="H887" t="s">
        <v>214</v>
      </c>
      <c r="I887" t="s">
        <v>215</v>
      </c>
      <c r="J887" t="s">
        <v>66</v>
      </c>
      <c r="K887" t="s">
        <v>802</v>
      </c>
      <c r="L887">
        <v>18</v>
      </c>
      <c r="M887">
        <v>500000</v>
      </c>
      <c r="N887">
        <v>9000000</v>
      </c>
      <c r="O887">
        <v>0</v>
      </c>
      <c r="P887">
        <v>9000000</v>
      </c>
      <c r="R887">
        <v>726763</v>
      </c>
      <c r="S887">
        <v>726763</v>
      </c>
      <c r="T887">
        <v>726763</v>
      </c>
      <c r="U887">
        <v>726763</v>
      </c>
      <c r="V887">
        <v>726763</v>
      </c>
      <c r="W887">
        <v>726763</v>
      </c>
      <c r="X887">
        <v>726763</v>
      </c>
      <c r="Y887">
        <v>726763</v>
      </c>
      <c r="Z887">
        <v>726763</v>
      </c>
      <c r="AA887">
        <v>726763</v>
      </c>
      <c r="AB887">
        <v>726763</v>
      </c>
      <c r="AC887">
        <v>1005607</v>
      </c>
      <c r="AD887" t="s">
        <v>3145</v>
      </c>
      <c r="AE887" t="s">
        <v>3150</v>
      </c>
      <c r="AF887" t="s">
        <v>3199</v>
      </c>
      <c r="AG887" t="s">
        <v>3200</v>
      </c>
      <c r="AH887" t="s">
        <v>7124</v>
      </c>
      <c r="AI887" t="s">
        <v>7125</v>
      </c>
      <c r="AJ887" t="s">
        <v>6178</v>
      </c>
      <c r="AK887" t="s">
        <v>136</v>
      </c>
      <c r="AN887" t="s">
        <v>1311</v>
      </c>
      <c r="AO887" t="s">
        <v>1312</v>
      </c>
      <c r="AP887" t="s">
        <v>1480</v>
      </c>
      <c r="AQ887" t="s">
        <v>1314</v>
      </c>
      <c r="AR887" cm="1">
        <f t="array" ref="AR887">_xlfn._xlws.FILTER(RPD_Revisi[Jmlh],RPD_Revisi[MAK]=Form_Cetak_POK[[#This Row],[MAK]],0)-Form_Cetak_POK[[#This Row],[Jmlh]]</f>
        <v>0</v>
      </c>
    </row>
    <row r="888" spans="1:44" hidden="1" x14ac:dyDescent="0.3">
      <c r="A888" t="s">
        <v>26</v>
      </c>
      <c r="B888" t="s">
        <v>28</v>
      </c>
      <c r="C888" t="s">
        <v>29</v>
      </c>
      <c r="D888" t="s">
        <v>461</v>
      </c>
      <c r="E888" t="s">
        <v>118</v>
      </c>
      <c r="F888" t="s">
        <v>130</v>
      </c>
      <c r="G888" t="s">
        <v>471</v>
      </c>
      <c r="H888" t="s">
        <v>214</v>
      </c>
      <c r="I888" t="s">
        <v>215</v>
      </c>
      <c r="J888" t="s">
        <v>66</v>
      </c>
      <c r="K888" t="s">
        <v>803</v>
      </c>
      <c r="L888">
        <v>10</v>
      </c>
      <c r="M888">
        <v>500000</v>
      </c>
      <c r="N888">
        <v>5000000</v>
      </c>
      <c r="O888">
        <v>0</v>
      </c>
      <c r="P888">
        <v>5000000</v>
      </c>
      <c r="R888">
        <v>403757</v>
      </c>
      <c r="S888">
        <v>403757</v>
      </c>
      <c r="T888">
        <v>403757</v>
      </c>
      <c r="U888">
        <v>403757</v>
      </c>
      <c r="V888">
        <v>403757</v>
      </c>
      <c r="W888">
        <v>403757</v>
      </c>
      <c r="X888">
        <v>403757</v>
      </c>
      <c r="Y888">
        <v>403757</v>
      </c>
      <c r="Z888">
        <v>403757</v>
      </c>
      <c r="AA888">
        <v>403757</v>
      </c>
      <c r="AB888">
        <v>403757</v>
      </c>
      <c r="AC888">
        <v>558673</v>
      </c>
      <c r="AD888" t="s">
        <v>3145</v>
      </c>
      <c r="AE888" t="s">
        <v>3150</v>
      </c>
      <c r="AF888" t="s">
        <v>3202</v>
      </c>
      <c r="AG888" t="s">
        <v>3203</v>
      </c>
      <c r="AH888" t="s">
        <v>7126</v>
      </c>
      <c r="AI888" t="s">
        <v>7127</v>
      </c>
      <c r="AJ888" t="s">
        <v>6178</v>
      </c>
      <c r="AK888" t="s">
        <v>136</v>
      </c>
      <c r="AN888" t="s">
        <v>1311</v>
      </c>
      <c r="AO888" t="s">
        <v>1312</v>
      </c>
      <c r="AP888" t="s">
        <v>1480</v>
      </c>
      <c r="AQ888" t="s">
        <v>1314</v>
      </c>
      <c r="AR888" cm="1">
        <f t="array" ref="AR888">_xlfn._xlws.FILTER(RPD_Revisi[Jmlh],RPD_Revisi[MAK]=Form_Cetak_POK[[#This Row],[MAK]],0)-Form_Cetak_POK[[#This Row],[Jmlh]]</f>
        <v>0</v>
      </c>
    </row>
    <row r="889" spans="1:44" hidden="1" x14ac:dyDescent="0.3">
      <c r="A889" t="s">
        <v>26</v>
      </c>
      <c r="B889" t="s">
        <v>28</v>
      </c>
      <c r="C889" t="s">
        <v>29</v>
      </c>
      <c r="D889" t="s">
        <v>461</v>
      </c>
      <c r="E889" t="s">
        <v>118</v>
      </c>
      <c r="F889" t="s">
        <v>130</v>
      </c>
      <c r="G889" t="s">
        <v>471</v>
      </c>
      <c r="H889" t="s">
        <v>214</v>
      </c>
      <c r="I889" t="s">
        <v>215</v>
      </c>
      <c r="J889" t="s">
        <v>66</v>
      </c>
      <c r="K889" t="s">
        <v>804</v>
      </c>
      <c r="L889">
        <v>0</v>
      </c>
      <c r="M889">
        <v>0</v>
      </c>
      <c r="N889">
        <v>0</v>
      </c>
      <c r="O889">
        <v>0</v>
      </c>
      <c r="P889">
        <v>0</v>
      </c>
      <c r="R889">
        <v>0</v>
      </c>
      <c r="S889">
        <v>0</v>
      </c>
      <c r="T889">
        <v>0</v>
      </c>
      <c r="U889">
        <v>0</v>
      </c>
      <c r="V889">
        <v>0</v>
      </c>
      <c r="W889">
        <v>0</v>
      </c>
      <c r="X889">
        <v>0</v>
      </c>
      <c r="Y889">
        <v>0</v>
      </c>
      <c r="Z889">
        <v>0</v>
      </c>
      <c r="AA889">
        <v>0</v>
      </c>
      <c r="AB889">
        <v>0</v>
      </c>
      <c r="AC889">
        <v>0</v>
      </c>
      <c r="AD889" t="s">
        <v>3145</v>
      </c>
      <c r="AE889" t="s">
        <v>3150</v>
      </c>
      <c r="AF889" t="s">
        <v>7128</v>
      </c>
      <c r="AG889" t="s">
        <v>7129</v>
      </c>
      <c r="AH889" t="s">
        <v>7130</v>
      </c>
      <c r="AI889" t="s">
        <v>7131</v>
      </c>
      <c r="AJ889" t="s">
        <v>6178</v>
      </c>
      <c r="AK889" t="s">
        <v>136</v>
      </c>
      <c r="AN889" t="s">
        <v>1311</v>
      </c>
      <c r="AO889" t="s">
        <v>1312</v>
      </c>
      <c r="AP889" t="s">
        <v>1480</v>
      </c>
      <c r="AQ889" t="s">
        <v>1314</v>
      </c>
      <c r="AR889" cm="1">
        <f t="array" ref="AR889">_xlfn._xlws.FILTER(RPD_Revisi[Jmlh],RPD_Revisi[MAK]=Form_Cetak_POK[[#This Row],[MAK]],0)-Form_Cetak_POK[[#This Row],[Jmlh]]</f>
        <v>0</v>
      </c>
    </row>
    <row r="890" spans="1:44" hidden="1" x14ac:dyDescent="0.3">
      <c r="A890" t="s">
        <v>26</v>
      </c>
      <c r="B890" t="s">
        <v>28</v>
      </c>
      <c r="C890" t="s">
        <v>29</v>
      </c>
      <c r="D890" t="s">
        <v>461</v>
      </c>
      <c r="E890" t="s">
        <v>118</v>
      </c>
      <c r="F890" t="s">
        <v>130</v>
      </c>
      <c r="G890" t="s">
        <v>471</v>
      </c>
      <c r="H890" t="s">
        <v>214</v>
      </c>
      <c r="I890" t="s">
        <v>215</v>
      </c>
      <c r="J890" t="s">
        <v>66</v>
      </c>
      <c r="K890" t="s">
        <v>805</v>
      </c>
      <c r="L890">
        <v>12</v>
      </c>
      <c r="M890">
        <v>500000</v>
      </c>
      <c r="N890">
        <v>6000000</v>
      </c>
      <c r="O890">
        <v>0</v>
      </c>
      <c r="P890">
        <v>6000000</v>
      </c>
      <c r="R890">
        <v>484509</v>
      </c>
      <c r="S890">
        <v>484509</v>
      </c>
      <c r="T890">
        <v>484509</v>
      </c>
      <c r="U890">
        <v>484509</v>
      </c>
      <c r="V890">
        <v>484509</v>
      </c>
      <c r="W890">
        <v>484509</v>
      </c>
      <c r="X890">
        <v>484509</v>
      </c>
      <c r="Y890">
        <v>484509</v>
      </c>
      <c r="Z890">
        <v>484509</v>
      </c>
      <c r="AA890">
        <v>484509</v>
      </c>
      <c r="AB890">
        <v>484509</v>
      </c>
      <c r="AC890">
        <v>670401</v>
      </c>
      <c r="AD890" t="s">
        <v>3145</v>
      </c>
      <c r="AE890" t="s">
        <v>3150</v>
      </c>
      <c r="AF890" t="s">
        <v>3205</v>
      </c>
      <c r="AG890" t="s">
        <v>3206</v>
      </c>
      <c r="AH890" t="s">
        <v>7132</v>
      </c>
      <c r="AI890" t="s">
        <v>7133</v>
      </c>
      <c r="AJ890" t="s">
        <v>6178</v>
      </c>
      <c r="AK890" t="s">
        <v>136</v>
      </c>
      <c r="AN890" t="s">
        <v>1311</v>
      </c>
      <c r="AO890" t="s">
        <v>1312</v>
      </c>
      <c r="AP890" t="s">
        <v>1480</v>
      </c>
      <c r="AQ890" t="s">
        <v>1314</v>
      </c>
      <c r="AR890" cm="1">
        <f t="array" ref="AR890">_xlfn._xlws.FILTER(RPD_Revisi[Jmlh],RPD_Revisi[MAK]=Form_Cetak_POK[[#This Row],[MAK]],0)-Form_Cetak_POK[[#This Row],[Jmlh]]</f>
        <v>0</v>
      </c>
    </row>
    <row r="891" spans="1:44" hidden="1" x14ac:dyDescent="0.3">
      <c r="A891" t="s">
        <v>26</v>
      </c>
      <c r="B891" t="s">
        <v>28</v>
      </c>
      <c r="C891" t="s">
        <v>29</v>
      </c>
      <c r="D891" t="s">
        <v>461</v>
      </c>
      <c r="E891" t="s">
        <v>118</v>
      </c>
      <c r="F891" t="s">
        <v>130</v>
      </c>
      <c r="G891" t="s">
        <v>471</v>
      </c>
      <c r="H891" t="s">
        <v>214</v>
      </c>
      <c r="I891" t="s">
        <v>215</v>
      </c>
      <c r="J891" t="s">
        <v>66</v>
      </c>
      <c r="K891" t="s">
        <v>806</v>
      </c>
      <c r="L891">
        <v>12</v>
      </c>
      <c r="M891">
        <v>450000</v>
      </c>
      <c r="N891">
        <v>5400000</v>
      </c>
      <c r="O891">
        <v>0</v>
      </c>
      <c r="P891">
        <v>5400000</v>
      </c>
      <c r="R891">
        <v>436058</v>
      </c>
      <c r="S891">
        <v>436058</v>
      </c>
      <c r="T891">
        <v>436058</v>
      </c>
      <c r="U891">
        <v>436058</v>
      </c>
      <c r="V891">
        <v>436058</v>
      </c>
      <c r="W891">
        <v>436058</v>
      </c>
      <c r="X891">
        <v>436058</v>
      </c>
      <c r="Y891">
        <v>436058</v>
      </c>
      <c r="Z891">
        <v>436058</v>
      </c>
      <c r="AA891">
        <v>436058</v>
      </c>
      <c r="AB891">
        <v>436058</v>
      </c>
      <c r="AC891">
        <v>603362</v>
      </c>
      <c r="AD891" t="s">
        <v>3145</v>
      </c>
      <c r="AE891" t="s">
        <v>3150</v>
      </c>
      <c r="AF891" t="s">
        <v>3208</v>
      </c>
      <c r="AG891" t="s">
        <v>3209</v>
      </c>
      <c r="AH891" t="s">
        <v>7134</v>
      </c>
      <c r="AI891" t="s">
        <v>7135</v>
      </c>
      <c r="AJ891" t="s">
        <v>6178</v>
      </c>
      <c r="AK891" t="s">
        <v>136</v>
      </c>
      <c r="AN891" t="s">
        <v>1311</v>
      </c>
      <c r="AO891" t="s">
        <v>1312</v>
      </c>
      <c r="AP891" t="s">
        <v>1480</v>
      </c>
      <c r="AQ891" t="s">
        <v>1314</v>
      </c>
      <c r="AR891" cm="1">
        <f t="array" ref="AR891">_xlfn._xlws.FILTER(RPD_Revisi[Jmlh],RPD_Revisi[MAK]=Form_Cetak_POK[[#This Row],[MAK]],0)-Form_Cetak_POK[[#This Row],[Jmlh]]</f>
        <v>0</v>
      </c>
    </row>
    <row r="892" spans="1:44" hidden="1" x14ac:dyDescent="0.3">
      <c r="A892" t="s">
        <v>26</v>
      </c>
      <c r="B892" t="s">
        <v>28</v>
      </c>
      <c r="C892" t="s">
        <v>29</v>
      </c>
      <c r="D892" t="s">
        <v>461</v>
      </c>
      <c r="E892" t="s">
        <v>118</v>
      </c>
      <c r="F892" t="s">
        <v>130</v>
      </c>
      <c r="G892" t="s">
        <v>471</v>
      </c>
      <c r="H892" t="s">
        <v>214</v>
      </c>
      <c r="I892" t="s">
        <v>215</v>
      </c>
      <c r="J892" t="s">
        <v>66</v>
      </c>
      <c r="K892" t="s">
        <v>807</v>
      </c>
      <c r="L892">
        <v>12</v>
      </c>
      <c r="M892">
        <v>400000</v>
      </c>
      <c r="N892">
        <v>4800000</v>
      </c>
      <c r="O892">
        <v>0</v>
      </c>
      <c r="P892">
        <v>4800000</v>
      </c>
      <c r="R892">
        <v>387607</v>
      </c>
      <c r="S892">
        <v>387607</v>
      </c>
      <c r="T892">
        <v>387607</v>
      </c>
      <c r="U892">
        <v>387607</v>
      </c>
      <c r="V892">
        <v>387607</v>
      </c>
      <c r="W892">
        <v>387607</v>
      </c>
      <c r="X892">
        <v>387607</v>
      </c>
      <c r="Y892">
        <v>387607</v>
      </c>
      <c r="Z892">
        <v>387607</v>
      </c>
      <c r="AA892">
        <v>387607</v>
      </c>
      <c r="AB892">
        <v>387607</v>
      </c>
      <c r="AC892">
        <v>536323</v>
      </c>
      <c r="AD892" t="s">
        <v>3145</v>
      </c>
      <c r="AE892" t="s">
        <v>3150</v>
      </c>
      <c r="AF892" t="s">
        <v>3211</v>
      </c>
      <c r="AG892" t="s">
        <v>3212</v>
      </c>
      <c r="AH892" t="s">
        <v>7136</v>
      </c>
      <c r="AI892" t="s">
        <v>7137</v>
      </c>
      <c r="AJ892" t="s">
        <v>6178</v>
      </c>
      <c r="AK892" t="s">
        <v>136</v>
      </c>
      <c r="AN892" t="s">
        <v>1311</v>
      </c>
      <c r="AO892" t="s">
        <v>1312</v>
      </c>
      <c r="AP892" t="s">
        <v>1480</v>
      </c>
      <c r="AQ892" t="s">
        <v>1314</v>
      </c>
      <c r="AR892" cm="1">
        <f t="array" ref="AR892">_xlfn._xlws.FILTER(RPD_Revisi[Jmlh],RPD_Revisi[MAK]=Form_Cetak_POK[[#This Row],[MAK]],0)-Form_Cetak_POK[[#This Row],[Jmlh]]</f>
        <v>0</v>
      </c>
    </row>
    <row r="893" spans="1:44" hidden="1" x14ac:dyDescent="0.3">
      <c r="A893" t="s">
        <v>26</v>
      </c>
      <c r="B893" t="s">
        <v>28</v>
      </c>
      <c r="C893" t="s">
        <v>29</v>
      </c>
      <c r="D893" t="s">
        <v>461</v>
      </c>
      <c r="E893" t="s">
        <v>118</v>
      </c>
      <c r="F893" t="s">
        <v>130</v>
      </c>
      <c r="G893" t="s">
        <v>471</v>
      </c>
      <c r="H893" t="s">
        <v>214</v>
      </c>
      <c r="I893" t="s">
        <v>215</v>
      </c>
      <c r="J893" t="s">
        <v>66</v>
      </c>
      <c r="K893" t="s">
        <v>808</v>
      </c>
      <c r="L893">
        <v>96</v>
      </c>
      <c r="M893">
        <v>350000</v>
      </c>
      <c r="N893">
        <v>33600000</v>
      </c>
      <c r="O893">
        <v>0</v>
      </c>
      <c r="P893">
        <v>33600000</v>
      </c>
      <c r="R893">
        <v>2713248</v>
      </c>
      <c r="S893">
        <v>2713248</v>
      </c>
      <c r="T893">
        <v>2713248</v>
      </c>
      <c r="U893">
        <v>2713248</v>
      </c>
      <c r="V893">
        <v>2713248</v>
      </c>
      <c r="W893">
        <v>2713248</v>
      </c>
      <c r="X893">
        <v>2713248</v>
      </c>
      <c r="Y893">
        <v>2713248</v>
      </c>
      <c r="Z893">
        <v>2713248</v>
      </c>
      <c r="AA893">
        <v>2713248</v>
      </c>
      <c r="AB893">
        <v>2713248</v>
      </c>
      <c r="AC893">
        <v>3754272</v>
      </c>
      <c r="AD893" t="s">
        <v>3145</v>
      </c>
      <c r="AE893" t="s">
        <v>3150</v>
      </c>
      <c r="AF893" t="s">
        <v>3214</v>
      </c>
      <c r="AG893" t="s">
        <v>3215</v>
      </c>
      <c r="AH893" t="s">
        <v>7138</v>
      </c>
      <c r="AI893" t="s">
        <v>7139</v>
      </c>
      <c r="AJ893" t="s">
        <v>6178</v>
      </c>
      <c r="AK893" t="s">
        <v>136</v>
      </c>
      <c r="AN893" t="s">
        <v>1311</v>
      </c>
      <c r="AO893" t="s">
        <v>1312</v>
      </c>
      <c r="AP893" t="s">
        <v>1480</v>
      </c>
      <c r="AQ893" t="s">
        <v>1314</v>
      </c>
      <c r="AR893" cm="1">
        <f t="array" ref="AR893">_xlfn._xlws.FILTER(RPD_Revisi[Jmlh],RPD_Revisi[MAK]=Form_Cetak_POK[[#This Row],[MAK]],0)-Form_Cetak_POK[[#This Row],[Jmlh]]</f>
        <v>0</v>
      </c>
    </row>
    <row r="894" spans="1:44" hidden="1" x14ac:dyDescent="0.3">
      <c r="A894" t="s">
        <v>26</v>
      </c>
      <c r="B894" t="s">
        <v>28</v>
      </c>
      <c r="C894" t="s">
        <v>29</v>
      </c>
      <c r="D894" t="s">
        <v>461</v>
      </c>
      <c r="E894" t="s">
        <v>118</v>
      </c>
      <c r="F894" t="s">
        <v>130</v>
      </c>
      <c r="G894" t="s">
        <v>471</v>
      </c>
      <c r="H894" t="s">
        <v>214</v>
      </c>
      <c r="I894" t="s">
        <v>215</v>
      </c>
      <c r="J894" t="s">
        <v>84</v>
      </c>
      <c r="K894" t="s">
        <v>810</v>
      </c>
      <c r="L894">
        <v>745</v>
      </c>
      <c r="M894">
        <v>16000</v>
      </c>
      <c r="N894">
        <v>11920000</v>
      </c>
      <c r="O894">
        <v>0</v>
      </c>
      <c r="P894">
        <v>11920000</v>
      </c>
      <c r="R894">
        <v>962557</v>
      </c>
      <c r="S894">
        <v>962557</v>
      </c>
      <c r="T894">
        <v>962557</v>
      </c>
      <c r="U894">
        <v>962557</v>
      </c>
      <c r="V894">
        <v>962557</v>
      </c>
      <c r="W894">
        <v>962557</v>
      </c>
      <c r="X894">
        <v>962557</v>
      </c>
      <c r="Y894">
        <v>962557</v>
      </c>
      <c r="Z894">
        <v>962557</v>
      </c>
      <c r="AA894">
        <v>962557</v>
      </c>
      <c r="AB894">
        <v>962557</v>
      </c>
      <c r="AC894">
        <v>1331873</v>
      </c>
      <c r="AD894" t="s">
        <v>3145</v>
      </c>
      <c r="AE894" t="s">
        <v>3217</v>
      </c>
      <c r="AF894" t="s">
        <v>3218</v>
      </c>
      <c r="AG894" t="s">
        <v>3219</v>
      </c>
      <c r="AH894" t="s">
        <v>7140</v>
      </c>
      <c r="AI894" t="s">
        <v>6064</v>
      </c>
      <c r="AJ894" t="s">
        <v>6178</v>
      </c>
      <c r="AK894" t="s">
        <v>136</v>
      </c>
      <c r="AN894" t="s">
        <v>1311</v>
      </c>
      <c r="AO894" t="s">
        <v>1312</v>
      </c>
      <c r="AP894" t="s">
        <v>1485</v>
      </c>
      <c r="AQ894" t="s">
        <v>1314</v>
      </c>
      <c r="AR894" cm="1">
        <f t="array" ref="AR894">_xlfn._xlws.FILTER(RPD_Revisi[Jmlh],RPD_Revisi[MAK]=Form_Cetak_POK[[#This Row],[MAK]],0)-Form_Cetak_POK[[#This Row],[Jmlh]]</f>
        <v>13680000</v>
      </c>
    </row>
    <row r="895" spans="1:44" hidden="1" x14ac:dyDescent="0.3">
      <c r="A895" t="s">
        <v>26</v>
      </c>
      <c r="B895" t="s">
        <v>28</v>
      </c>
      <c r="C895" t="s">
        <v>29</v>
      </c>
      <c r="D895" t="s">
        <v>461</v>
      </c>
      <c r="E895" t="s">
        <v>118</v>
      </c>
      <c r="F895" t="s">
        <v>130</v>
      </c>
      <c r="G895" t="s">
        <v>471</v>
      </c>
      <c r="H895" t="s">
        <v>214</v>
      </c>
      <c r="I895" t="s">
        <v>215</v>
      </c>
      <c r="J895" t="s">
        <v>84</v>
      </c>
      <c r="K895" t="s">
        <v>811</v>
      </c>
      <c r="L895">
        <v>1</v>
      </c>
      <c r="M895">
        <v>4000000</v>
      </c>
      <c r="N895">
        <v>4000000</v>
      </c>
      <c r="O895">
        <v>0</v>
      </c>
      <c r="P895">
        <v>4000000</v>
      </c>
      <c r="R895">
        <v>323006</v>
      </c>
      <c r="S895">
        <v>323006</v>
      </c>
      <c r="T895">
        <v>323006</v>
      </c>
      <c r="U895">
        <v>323006</v>
      </c>
      <c r="V895">
        <v>323006</v>
      </c>
      <c r="W895">
        <v>323006</v>
      </c>
      <c r="X895">
        <v>323006</v>
      </c>
      <c r="Y895">
        <v>323006</v>
      </c>
      <c r="Z895">
        <v>323006</v>
      </c>
      <c r="AA895">
        <v>323006</v>
      </c>
      <c r="AB895">
        <v>323006</v>
      </c>
      <c r="AC895">
        <v>446934</v>
      </c>
      <c r="AD895" t="s">
        <v>3145</v>
      </c>
      <c r="AE895" t="s">
        <v>3217</v>
      </c>
      <c r="AF895" t="s">
        <v>3221</v>
      </c>
      <c r="AG895" t="s">
        <v>3222</v>
      </c>
      <c r="AH895" t="s">
        <v>7141</v>
      </c>
      <c r="AI895" t="s">
        <v>6075</v>
      </c>
      <c r="AJ895" t="s">
        <v>6178</v>
      </c>
      <c r="AK895" t="s">
        <v>136</v>
      </c>
      <c r="AN895" t="s">
        <v>1311</v>
      </c>
      <c r="AO895" t="s">
        <v>1312</v>
      </c>
      <c r="AP895" t="s">
        <v>1485</v>
      </c>
      <c r="AQ895" t="s">
        <v>1314</v>
      </c>
      <c r="AR895" cm="1">
        <f t="array" ref="AR895">_xlfn._xlws.FILTER(RPD_Revisi[Jmlh],RPD_Revisi[MAK]=Form_Cetak_POK[[#This Row],[MAK]],0)-Form_Cetak_POK[[#This Row],[Jmlh]]</f>
        <v>640000</v>
      </c>
    </row>
    <row r="896" spans="1:44" hidden="1" x14ac:dyDescent="0.3">
      <c r="A896" t="s">
        <v>26</v>
      </c>
      <c r="B896" t="s">
        <v>28</v>
      </c>
      <c r="C896" t="s">
        <v>29</v>
      </c>
      <c r="D896" t="s">
        <v>461</v>
      </c>
      <c r="E896" t="s">
        <v>118</v>
      </c>
      <c r="F896" t="s">
        <v>130</v>
      </c>
      <c r="G896" t="s">
        <v>471</v>
      </c>
      <c r="H896" t="s">
        <v>214</v>
      </c>
      <c r="I896" t="s">
        <v>215</v>
      </c>
      <c r="J896" t="s">
        <v>84</v>
      </c>
      <c r="K896" t="s">
        <v>813</v>
      </c>
      <c r="L896">
        <v>745</v>
      </c>
      <c r="M896">
        <v>16000</v>
      </c>
      <c r="N896">
        <v>11920000</v>
      </c>
      <c r="O896">
        <v>0</v>
      </c>
      <c r="P896">
        <v>11920000</v>
      </c>
      <c r="R896">
        <v>962557</v>
      </c>
      <c r="S896">
        <v>962557</v>
      </c>
      <c r="T896">
        <v>962557</v>
      </c>
      <c r="U896">
        <v>962557</v>
      </c>
      <c r="V896">
        <v>962557</v>
      </c>
      <c r="W896">
        <v>962557</v>
      </c>
      <c r="X896">
        <v>962557</v>
      </c>
      <c r="Y896">
        <v>962557</v>
      </c>
      <c r="Z896">
        <v>962557</v>
      </c>
      <c r="AA896">
        <v>962557</v>
      </c>
      <c r="AB896">
        <v>962557</v>
      </c>
      <c r="AC896">
        <v>1331873</v>
      </c>
      <c r="AD896" t="s">
        <v>3145</v>
      </c>
      <c r="AE896" t="s">
        <v>3217</v>
      </c>
      <c r="AF896" t="s">
        <v>3227</v>
      </c>
      <c r="AG896" t="s">
        <v>3228</v>
      </c>
      <c r="AH896" t="s">
        <v>7142</v>
      </c>
      <c r="AI896" t="s">
        <v>6168</v>
      </c>
      <c r="AJ896" t="s">
        <v>6178</v>
      </c>
      <c r="AK896" t="s">
        <v>136</v>
      </c>
      <c r="AN896" t="s">
        <v>1311</v>
      </c>
      <c r="AO896" t="s">
        <v>1312</v>
      </c>
      <c r="AP896" t="s">
        <v>1485</v>
      </c>
      <c r="AQ896" t="s">
        <v>1314</v>
      </c>
      <c r="AR896" cm="1">
        <f t="array" ref="AR896">_xlfn._xlws.FILTER(RPD_Revisi[Jmlh],RPD_Revisi[MAK]=Form_Cetak_POK[[#This Row],[MAK]],0)-Form_Cetak_POK[[#This Row],[Jmlh]]</f>
        <v>-11920000</v>
      </c>
    </row>
    <row r="897" spans="1:44" hidden="1" x14ac:dyDescent="0.3">
      <c r="A897" t="s">
        <v>26</v>
      </c>
      <c r="B897" t="s">
        <v>28</v>
      </c>
      <c r="C897" t="s">
        <v>29</v>
      </c>
      <c r="D897" t="s">
        <v>461</v>
      </c>
      <c r="E897" t="s">
        <v>118</v>
      </c>
      <c r="F897" t="s">
        <v>130</v>
      </c>
      <c r="G897" t="s">
        <v>471</v>
      </c>
      <c r="H897" t="s">
        <v>214</v>
      </c>
      <c r="I897" t="s">
        <v>215</v>
      </c>
      <c r="J897" t="s">
        <v>84</v>
      </c>
      <c r="K897" t="s">
        <v>814</v>
      </c>
      <c r="L897">
        <v>1</v>
      </c>
      <c r="M897">
        <v>4000000</v>
      </c>
      <c r="N897">
        <v>4000000</v>
      </c>
      <c r="O897">
        <v>0</v>
      </c>
      <c r="P897">
        <v>4000000</v>
      </c>
      <c r="R897">
        <v>323006</v>
      </c>
      <c r="S897">
        <v>323006</v>
      </c>
      <c r="T897">
        <v>323006</v>
      </c>
      <c r="U897">
        <v>323006</v>
      </c>
      <c r="V897">
        <v>323006</v>
      </c>
      <c r="W897">
        <v>323006</v>
      </c>
      <c r="X897">
        <v>323006</v>
      </c>
      <c r="Y897">
        <v>323006</v>
      </c>
      <c r="Z897">
        <v>323006</v>
      </c>
      <c r="AA897">
        <v>323006</v>
      </c>
      <c r="AB897">
        <v>323006</v>
      </c>
      <c r="AC897">
        <v>446934</v>
      </c>
      <c r="AD897" t="s">
        <v>3145</v>
      </c>
      <c r="AE897" t="s">
        <v>3217</v>
      </c>
      <c r="AF897" t="s">
        <v>3230</v>
      </c>
      <c r="AG897" t="s">
        <v>3231</v>
      </c>
      <c r="AH897" t="s">
        <v>7143</v>
      </c>
      <c r="AI897" t="s">
        <v>6565</v>
      </c>
      <c r="AJ897" t="s">
        <v>6178</v>
      </c>
      <c r="AK897" t="s">
        <v>136</v>
      </c>
      <c r="AN897" t="s">
        <v>1311</v>
      </c>
      <c r="AO897" t="s">
        <v>1312</v>
      </c>
      <c r="AP897" t="s">
        <v>1485</v>
      </c>
      <c r="AQ897" t="s">
        <v>1314</v>
      </c>
      <c r="AR897" cm="1">
        <f t="array" ref="AR897">_xlfn._xlws.FILTER(RPD_Revisi[Jmlh],RPD_Revisi[MAK]=Form_Cetak_POK[[#This Row],[MAK]],0)-Form_Cetak_POK[[#This Row],[Jmlh]]</f>
        <v>0</v>
      </c>
    </row>
    <row r="898" spans="1:44" hidden="1" x14ac:dyDescent="0.3">
      <c r="A898" t="s">
        <v>26</v>
      </c>
      <c r="B898" t="s">
        <v>28</v>
      </c>
      <c r="C898" t="s">
        <v>29</v>
      </c>
      <c r="D898" t="s">
        <v>461</v>
      </c>
      <c r="E898" t="s">
        <v>118</v>
      </c>
      <c r="F898" t="s">
        <v>130</v>
      </c>
      <c r="G898" t="s">
        <v>472</v>
      </c>
      <c r="H898" t="s">
        <v>252</v>
      </c>
      <c r="I898" t="s">
        <v>253</v>
      </c>
      <c r="J898" t="s">
        <v>255</v>
      </c>
      <c r="K898" t="s">
        <v>830</v>
      </c>
      <c r="L898">
        <v>12</v>
      </c>
      <c r="M898">
        <v>50000000</v>
      </c>
      <c r="N898">
        <v>600000000</v>
      </c>
      <c r="O898">
        <v>0</v>
      </c>
      <c r="P898">
        <v>600000000</v>
      </c>
      <c r="R898">
        <v>39532137</v>
      </c>
      <c r="S898">
        <v>47418099</v>
      </c>
      <c r="T898">
        <v>47418099</v>
      </c>
      <c r="U898">
        <v>47418099</v>
      </c>
      <c r="V898">
        <v>47418099</v>
      </c>
      <c r="W898">
        <v>47439938</v>
      </c>
      <c r="X898">
        <v>47439938</v>
      </c>
      <c r="Y898">
        <v>47419779</v>
      </c>
      <c r="Z898">
        <v>47452653</v>
      </c>
      <c r="AA898">
        <v>47418099</v>
      </c>
      <c r="AB898">
        <v>64820869</v>
      </c>
      <c r="AC898">
        <v>68804191</v>
      </c>
      <c r="AD898" t="s">
        <v>3405</v>
      </c>
      <c r="AE898" t="s">
        <v>3406</v>
      </c>
      <c r="AF898" t="s">
        <v>3412</v>
      </c>
      <c r="AG898" t="s">
        <v>3413</v>
      </c>
      <c r="AH898" t="s">
        <v>7144</v>
      </c>
      <c r="AI898" t="s">
        <v>6064</v>
      </c>
      <c r="AJ898" t="s">
        <v>7145</v>
      </c>
      <c r="AK898" t="s">
        <v>136</v>
      </c>
      <c r="AN898" t="s">
        <v>1311</v>
      </c>
      <c r="AO898" t="s">
        <v>3409</v>
      </c>
      <c r="AP898" t="s">
        <v>3410</v>
      </c>
      <c r="AQ898" t="s">
        <v>1314</v>
      </c>
      <c r="AR898" cm="1">
        <f t="array" ref="AR898">_xlfn._xlws.FILTER(RPD_Revisi[Jmlh],RPD_Revisi[MAK]=Form_Cetak_POK[[#This Row],[MAK]],0)-Form_Cetak_POK[[#This Row],[Jmlh]]</f>
        <v>-126000000</v>
      </c>
    </row>
    <row r="899" spans="1:44" hidden="1" x14ac:dyDescent="0.3">
      <c r="A899" t="s">
        <v>26</v>
      </c>
      <c r="B899" t="s">
        <v>28</v>
      </c>
      <c r="C899" t="s">
        <v>29</v>
      </c>
      <c r="D899" t="s">
        <v>461</v>
      </c>
      <c r="E899" t="s">
        <v>118</v>
      </c>
      <c r="F899" t="s">
        <v>130</v>
      </c>
      <c r="G899" t="s">
        <v>472</v>
      </c>
      <c r="H899" t="s">
        <v>252</v>
      </c>
      <c r="I899" t="s">
        <v>253</v>
      </c>
      <c r="J899" t="s">
        <v>255</v>
      </c>
      <c r="K899" t="s">
        <v>831</v>
      </c>
      <c r="L899">
        <v>12</v>
      </c>
      <c r="M899">
        <v>20000000</v>
      </c>
      <c r="N899">
        <v>240000000</v>
      </c>
      <c r="O899">
        <v>0</v>
      </c>
      <c r="P899">
        <v>240000000</v>
      </c>
      <c r="R899">
        <v>15812855</v>
      </c>
      <c r="S899">
        <v>18967240</v>
      </c>
      <c r="T899">
        <v>18967240</v>
      </c>
      <c r="U899">
        <v>18967240</v>
      </c>
      <c r="V899">
        <v>18967240</v>
      </c>
      <c r="W899">
        <v>18975975</v>
      </c>
      <c r="X899">
        <v>18975975</v>
      </c>
      <c r="Y899">
        <v>18967912</v>
      </c>
      <c r="Z899">
        <v>18981061</v>
      </c>
      <c r="AA899">
        <v>18967240</v>
      </c>
      <c r="AB899">
        <v>25928348</v>
      </c>
      <c r="AC899">
        <v>27521674</v>
      </c>
      <c r="AD899" t="s">
        <v>3405</v>
      </c>
      <c r="AE899" t="s">
        <v>3406</v>
      </c>
      <c r="AF899" t="s">
        <v>3415</v>
      </c>
      <c r="AG899" t="s">
        <v>3416</v>
      </c>
      <c r="AH899" t="s">
        <v>7146</v>
      </c>
      <c r="AI899" t="s">
        <v>6075</v>
      </c>
      <c r="AJ899" t="s">
        <v>7145</v>
      </c>
      <c r="AK899" t="s">
        <v>136</v>
      </c>
      <c r="AN899" t="s">
        <v>1311</v>
      </c>
      <c r="AO899" t="s">
        <v>3409</v>
      </c>
      <c r="AP899" t="s">
        <v>3410</v>
      </c>
      <c r="AQ899" t="s">
        <v>1314</v>
      </c>
      <c r="AR899" cm="1">
        <f t="array" ref="AR899">_xlfn._xlws.FILTER(RPD_Revisi[Jmlh],RPD_Revisi[MAK]=Form_Cetak_POK[[#This Row],[MAK]],0)-Form_Cetak_POK[[#This Row],[Jmlh]]</f>
        <v>0</v>
      </c>
    </row>
    <row r="900" spans="1:44" hidden="1" x14ac:dyDescent="0.3">
      <c r="A900" t="s">
        <v>26</v>
      </c>
      <c r="B900" t="s">
        <v>28</v>
      </c>
      <c r="C900" t="s">
        <v>29</v>
      </c>
      <c r="D900" t="s">
        <v>461</v>
      </c>
      <c r="E900" t="s">
        <v>118</v>
      </c>
      <c r="F900" t="s">
        <v>130</v>
      </c>
      <c r="G900" t="s">
        <v>472</v>
      </c>
      <c r="H900" t="s">
        <v>252</v>
      </c>
      <c r="I900" t="s">
        <v>253</v>
      </c>
      <c r="J900" t="s">
        <v>255</v>
      </c>
      <c r="K900" t="s">
        <v>832</v>
      </c>
      <c r="L900">
        <v>12</v>
      </c>
      <c r="M900">
        <v>20000000</v>
      </c>
      <c r="N900">
        <v>240000000</v>
      </c>
      <c r="O900">
        <v>0</v>
      </c>
      <c r="P900">
        <v>240000000</v>
      </c>
      <c r="R900">
        <v>15812855</v>
      </c>
      <c r="S900">
        <v>18967240</v>
      </c>
      <c r="T900">
        <v>18967240</v>
      </c>
      <c r="U900">
        <v>18967240</v>
      </c>
      <c r="V900">
        <v>18967240</v>
      </c>
      <c r="W900">
        <v>18975975</v>
      </c>
      <c r="X900">
        <v>18975975</v>
      </c>
      <c r="Y900">
        <v>18967912</v>
      </c>
      <c r="Z900">
        <v>18981061</v>
      </c>
      <c r="AA900">
        <v>18967240</v>
      </c>
      <c r="AB900">
        <v>25928348</v>
      </c>
      <c r="AC900">
        <v>27521674</v>
      </c>
      <c r="AD900" t="s">
        <v>3405</v>
      </c>
      <c r="AE900" t="s">
        <v>3406</v>
      </c>
      <c r="AF900" t="s">
        <v>3418</v>
      </c>
      <c r="AG900" t="s">
        <v>3419</v>
      </c>
      <c r="AH900" t="s">
        <v>7147</v>
      </c>
      <c r="AI900" t="s">
        <v>6085</v>
      </c>
      <c r="AJ900" t="s">
        <v>7145</v>
      </c>
      <c r="AK900" t="s">
        <v>136</v>
      </c>
      <c r="AN900" t="s">
        <v>1311</v>
      </c>
      <c r="AO900" t="s">
        <v>3409</v>
      </c>
      <c r="AP900" t="s">
        <v>3410</v>
      </c>
      <c r="AQ900" t="s">
        <v>1314</v>
      </c>
      <c r="AR900" cm="1">
        <f t="array" ref="AR900">_xlfn._xlws.FILTER(RPD_Revisi[Jmlh],RPD_Revisi[MAK]=Form_Cetak_POK[[#This Row],[MAK]],0)-Form_Cetak_POK[[#This Row],[Jmlh]]</f>
        <v>0</v>
      </c>
    </row>
    <row r="901" spans="1:44" hidden="1" x14ac:dyDescent="0.3">
      <c r="A901" t="s">
        <v>26</v>
      </c>
      <c r="B901" t="s">
        <v>28</v>
      </c>
      <c r="C901" t="s">
        <v>29</v>
      </c>
      <c r="D901" t="s">
        <v>461</v>
      </c>
      <c r="E901" t="s">
        <v>118</v>
      </c>
      <c r="F901" t="s">
        <v>130</v>
      </c>
      <c r="G901" t="s">
        <v>472</v>
      </c>
      <c r="H901" t="s">
        <v>252</v>
      </c>
      <c r="I901" t="s">
        <v>253</v>
      </c>
      <c r="J901" t="s">
        <v>255</v>
      </c>
      <c r="K901" t="s">
        <v>833</v>
      </c>
      <c r="L901">
        <v>165</v>
      </c>
      <c r="M901">
        <v>1520000</v>
      </c>
      <c r="N901">
        <v>250800000</v>
      </c>
      <c r="O901">
        <v>0</v>
      </c>
      <c r="P901">
        <v>250800000</v>
      </c>
      <c r="R901">
        <v>16524433</v>
      </c>
      <c r="S901">
        <v>19820765</v>
      </c>
      <c r="T901">
        <v>19820765</v>
      </c>
      <c r="U901">
        <v>19820765</v>
      </c>
      <c r="V901">
        <v>19820765</v>
      </c>
      <c r="W901">
        <v>19829894</v>
      </c>
      <c r="X901">
        <v>19829894</v>
      </c>
      <c r="Y901">
        <v>19821468</v>
      </c>
      <c r="Z901">
        <v>19835209</v>
      </c>
      <c r="AA901">
        <v>19820765</v>
      </c>
      <c r="AB901">
        <v>27095123</v>
      </c>
      <c r="AC901">
        <v>28760154</v>
      </c>
      <c r="AD901" t="s">
        <v>3405</v>
      </c>
      <c r="AE901" t="s">
        <v>3406</v>
      </c>
      <c r="AF901" t="s">
        <v>3421</v>
      </c>
      <c r="AG901" t="s">
        <v>3422</v>
      </c>
      <c r="AH901" t="s">
        <v>7148</v>
      </c>
      <c r="AI901" t="s">
        <v>6168</v>
      </c>
      <c r="AJ901" t="s">
        <v>7145</v>
      </c>
      <c r="AK901" t="s">
        <v>136</v>
      </c>
      <c r="AN901" t="s">
        <v>1311</v>
      </c>
      <c r="AO901" t="s">
        <v>3409</v>
      </c>
      <c r="AP901" t="s">
        <v>3410</v>
      </c>
      <c r="AQ901" t="s">
        <v>1314</v>
      </c>
      <c r="AR901" cm="1">
        <f t="array" ref="AR901">_xlfn._xlws.FILTER(RPD_Revisi[Jmlh],RPD_Revisi[MAK]=Form_Cetak_POK[[#This Row],[MAK]],0)-Form_Cetak_POK[[#This Row],[Jmlh]]</f>
        <v>0</v>
      </c>
    </row>
    <row r="902" spans="1:44" hidden="1" x14ac:dyDescent="0.3">
      <c r="A902" t="s">
        <v>26</v>
      </c>
      <c r="B902" t="s">
        <v>28</v>
      </c>
      <c r="C902" t="s">
        <v>29</v>
      </c>
      <c r="D902" t="s">
        <v>461</v>
      </c>
      <c r="E902" t="s">
        <v>118</v>
      </c>
      <c r="F902" t="s">
        <v>130</v>
      </c>
      <c r="G902" t="s">
        <v>472</v>
      </c>
      <c r="H902" t="s">
        <v>252</v>
      </c>
      <c r="I902" t="s">
        <v>253</v>
      </c>
      <c r="J902" t="s">
        <v>255</v>
      </c>
      <c r="K902" t="s">
        <v>834</v>
      </c>
      <c r="L902">
        <v>1</v>
      </c>
      <c r="M902">
        <v>400000000</v>
      </c>
      <c r="N902">
        <v>400000000</v>
      </c>
      <c r="O902">
        <v>0</v>
      </c>
      <c r="P902">
        <v>400000000</v>
      </c>
      <c r="R902">
        <v>26354758</v>
      </c>
      <c r="S902">
        <v>31612066</v>
      </c>
      <c r="T902">
        <v>31612066</v>
      </c>
      <c r="U902">
        <v>31612066</v>
      </c>
      <c r="V902">
        <v>31612066</v>
      </c>
      <c r="W902">
        <v>31626626</v>
      </c>
      <c r="X902">
        <v>31626626</v>
      </c>
      <c r="Y902">
        <v>31613186</v>
      </c>
      <c r="Z902">
        <v>31635102</v>
      </c>
      <c r="AA902">
        <v>31612066</v>
      </c>
      <c r="AB902">
        <v>43213913</v>
      </c>
      <c r="AC902">
        <v>45869459</v>
      </c>
      <c r="AD902" t="s">
        <v>3405</v>
      </c>
      <c r="AE902" t="s">
        <v>3406</v>
      </c>
      <c r="AF902" t="s">
        <v>3424</v>
      </c>
      <c r="AG902" t="s">
        <v>3425</v>
      </c>
      <c r="AH902" t="s">
        <v>7149</v>
      </c>
      <c r="AI902" t="s">
        <v>6565</v>
      </c>
      <c r="AJ902" t="s">
        <v>7145</v>
      </c>
      <c r="AK902" t="s">
        <v>136</v>
      </c>
      <c r="AN902" t="s">
        <v>1311</v>
      </c>
      <c r="AO902" t="s">
        <v>3409</v>
      </c>
      <c r="AP902" t="s">
        <v>3410</v>
      </c>
      <c r="AQ902" t="s">
        <v>1314</v>
      </c>
      <c r="AR902" cm="1">
        <f t="array" ref="AR902">_xlfn._xlws.FILTER(RPD_Revisi[Jmlh],RPD_Revisi[MAK]=Form_Cetak_POK[[#This Row],[MAK]],0)-Form_Cetak_POK[[#This Row],[Jmlh]]</f>
        <v>102000000</v>
      </c>
    </row>
    <row r="903" spans="1:44" hidden="1" x14ac:dyDescent="0.3">
      <c r="A903" t="s">
        <v>26</v>
      </c>
      <c r="B903" t="s">
        <v>28</v>
      </c>
      <c r="C903" t="s">
        <v>29</v>
      </c>
      <c r="D903" t="s">
        <v>461</v>
      </c>
      <c r="E903" t="s">
        <v>118</v>
      </c>
      <c r="F903" t="s">
        <v>130</v>
      </c>
      <c r="G903" t="s">
        <v>472</v>
      </c>
      <c r="H903" t="s">
        <v>252</v>
      </c>
      <c r="I903" t="s">
        <v>253</v>
      </c>
      <c r="J903" t="s">
        <v>255</v>
      </c>
      <c r="K903" t="s">
        <v>835</v>
      </c>
      <c r="L903">
        <v>12</v>
      </c>
      <c r="M903">
        <v>10000000</v>
      </c>
      <c r="N903">
        <v>120000000</v>
      </c>
      <c r="O903">
        <v>0</v>
      </c>
      <c r="P903">
        <v>120000000</v>
      </c>
      <c r="R903">
        <v>7906427</v>
      </c>
      <c r="S903">
        <v>9483620</v>
      </c>
      <c r="T903">
        <v>9483620</v>
      </c>
      <c r="U903">
        <v>9483620</v>
      </c>
      <c r="V903">
        <v>9483620</v>
      </c>
      <c r="W903">
        <v>9487988</v>
      </c>
      <c r="X903">
        <v>9487988</v>
      </c>
      <c r="Y903">
        <v>9483956</v>
      </c>
      <c r="Z903">
        <v>9490531</v>
      </c>
      <c r="AA903">
        <v>9483620</v>
      </c>
      <c r="AB903">
        <v>12964174</v>
      </c>
      <c r="AC903">
        <v>13760836</v>
      </c>
      <c r="AD903" t="s">
        <v>3405</v>
      </c>
      <c r="AE903" t="s">
        <v>3406</v>
      </c>
      <c r="AF903" t="s">
        <v>3427</v>
      </c>
      <c r="AG903" t="s">
        <v>3428</v>
      </c>
      <c r="AH903" t="s">
        <v>7150</v>
      </c>
      <c r="AI903" t="s">
        <v>6567</v>
      </c>
      <c r="AJ903" t="s">
        <v>7145</v>
      </c>
      <c r="AK903" t="s">
        <v>136</v>
      </c>
      <c r="AN903" t="s">
        <v>1311</v>
      </c>
      <c r="AO903" t="s">
        <v>3409</v>
      </c>
      <c r="AP903" t="s">
        <v>3410</v>
      </c>
      <c r="AQ903" t="s">
        <v>1314</v>
      </c>
      <c r="AR903" cm="1">
        <f t="array" ref="AR903">_xlfn._xlws.FILTER(RPD_Revisi[Jmlh],RPD_Revisi[MAK]=Form_Cetak_POK[[#This Row],[MAK]],0)-Form_Cetak_POK[[#This Row],[Jmlh]]</f>
        <v>0</v>
      </c>
    </row>
    <row r="904" spans="1:44" hidden="1" x14ac:dyDescent="0.3">
      <c r="A904" t="s">
        <v>26</v>
      </c>
      <c r="B904" t="s">
        <v>28</v>
      </c>
      <c r="C904" t="s">
        <v>29</v>
      </c>
      <c r="D904" t="s">
        <v>461</v>
      </c>
      <c r="E904" t="s">
        <v>118</v>
      </c>
      <c r="F904" t="s">
        <v>130</v>
      </c>
      <c r="G904" t="s">
        <v>472</v>
      </c>
      <c r="H904" t="s">
        <v>252</v>
      </c>
      <c r="I904" t="s">
        <v>253</v>
      </c>
      <c r="J904" t="s">
        <v>138</v>
      </c>
      <c r="K904" t="s">
        <v>838</v>
      </c>
      <c r="L904">
        <v>72</v>
      </c>
      <c r="M904">
        <v>2500000</v>
      </c>
      <c r="N904">
        <v>180000000</v>
      </c>
      <c r="O904">
        <v>0</v>
      </c>
      <c r="P904">
        <v>180000000</v>
      </c>
      <c r="R904">
        <v>11859641</v>
      </c>
      <c r="S904">
        <v>14225430</v>
      </c>
      <c r="T904">
        <v>14225430</v>
      </c>
      <c r="U904">
        <v>14225430</v>
      </c>
      <c r="V904">
        <v>14225430</v>
      </c>
      <c r="W904">
        <v>14231982</v>
      </c>
      <c r="X904">
        <v>14231982</v>
      </c>
      <c r="Y904">
        <v>14225934</v>
      </c>
      <c r="Z904">
        <v>14235796</v>
      </c>
      <c r="AA904">
        <v>14225430</v>
      </c>
      <c r="AB904">
        <v>19446261</v>
      </c>
      <c r="AC904">
        <v>20641254</v>
      </c>
      <c r="AD904" t="s">
        <v>3405</v>
      </c>
      <c r="AE904" t="s">
        <v>3435</v>
      </c>
      <c r="AF904" t="s">
        <v>3439</v>
      </c>
      <c r="AG904" t="s">
        <v>3440</v>
      </c>
      <c r="AH904" t="s">
        <v>7151</v>
      </c>
      <c r="AI904" t="s">
        <v>6064</v>
      </c>
      <c r="AJ904" t="s">
        <v>7145</v>
      </c>
      <c r="AK904" t="s">
        <v>136</v>
      </c>
      <c r="AN904" t="s">
        <v>1311</v>
      </c>
      <c r="AO904" t="s">
        <v>3409</v>
      </c>
      <c r="AP904" t="s">
        <v>2026</v>
      </c>
      <c r="AQ904" t="s">
        <v>1314</v>
      </c>
      <c r="AR904" cm="1">
        <f t="array" ref="AR904">_xlfn._xlws.FILTER(RPD_Revisi[Jmlh],RPD_Revisi[MAK]=Form_Cetak_POK[[#This Row],[MAK]],0)-Form_Cetak_POK[[#This Row],[Jmlh]]</f>
        <v>0</v>
      </c>
    </row>
    <row r="905" spans="1:44" hidden="1" x14ac:dyDescent="0.3">
      <c r="A905" t="s">
        <v>26</v>
      </c>
      <c r="B905" t="s">
        <v>28</v>
      </c>
      <c r="C905" t="s">
        <v>29</v>
      </c>
      <c r="D905" t="s">
        <v>461</v>
      </c>
      <c r="E905" t="s">
        <v>118</v>
      </c>
      <c r="F905" t="s">
        <v>130</v>
      </c>
      <c r="G905" t="s">
        <v>472</v>
      </c>
      <c r="H905" t="s">
        <v>252</v>
      </c>
      <c r="I905" t="s">
        <v>253</v>
      </c>
      <c r="J905" t="s">
        <v>138</v>
      </c>
      <c r="K905" t="s">
        <v>839</v>
      </c>
      <c r="L905">
        <v>72</v>
      </c>
      <c r="M905">
        <v>2500000</v>
      </c>
      <c r="N905">
        <v>180000000</v>
      </c>
      <c r="O905">
        <v>0</v>
      </c>
      <c r="P905">
        <v>180000000</v>
      </c>
      <c r="R905">
        <v>11859641</v>
      </c>
      <c r="S905">
        <v>14225430</v>
      </c>
      <c r="T905">
        <v>14225430</v>
      </c>
      <c r="U905">
        <v>14225430</v>
      </c>
      <c r="V905">
        <v>14225430</v>
      </c>
      <c r="W905">
        <v>14231982</v>
      </c>
      <c r="X905">
        <v>14231982</v>
      </c>
      <c r="Y905">
        <v>14225934</v>
      </c>
      <c r="Z905">
        <v>14235796</v>
      </c>
      <c r="AA905">
        <v>14225430</v>
      </c>
      <c r="AB905">
        <v>19446261</v>
      </c>
      <c r="AC905">
        <v>20641254</v>
      </c>
      <c r="AD905" t="s">
        <v>3405</v>
      </c>
      <c r="AE905" t="s">
        <v>3435</v>
      </c>
      <c r="AF905" t="s">
        <v>3442</v>
      </c>
      <c r="AG905" t="s">
        <v>3443</v>
      </c>
      <c r="AH905" t="s">
        <v>7152</v>
      </c>
      <c r="AI905" t="s">
        <v>6075</v>
      </c>
      <c r="AJ905" t="s">
        <v>7145</v>
      </c>
      <c r="AK905" t="s">
        <v>136</v>
      </c>
      <c r="AN905" t="s">
        <v>1311</v>
      </c>
      <c r="AO905" t="s">
        <v>3409</v>
      </c>
      <c r="AP905" t="s">
        <v>2026</v>
      </c>
      <c r="AQ905" t="s">
        <v>1314</v>
      </c>
      <c r="AR905" cm="1">
        <f t="array" ref="AR905">_xlfn._xlws.FILTER(RPD_Revisi[Jmlh],RPD_Revisi[MAK]=Form_Cetak_POK[[#This Row],[MAK]],0)-Form_Cetak_POK[[#This Row],[Jmlh]]</f>
        <v>0</v>
      </c>
    </row>
    <row r="906" spans="1:44" hidden="1" x14ac:dyDescent="0.3">
      <c r="A906" t="s">
        <v>26</v>
      </c>
      <c r="B906" t="s">
        <v>28</v>
      </c>
      <c r="C906" t="s">
        <v>29</v>
      </c>
      <c r="D906" t="s">
        <v>461</v>
      </c>
      <c r="E906" t="s">
        <v>118</v>
      </c>
      <c r="F906" t="s">
        <v>130</v>
      </c>
      <c r="G906" t="s">
        <v>472</v>
      </c>
      <c r="H906" t="s">
        <v>252</v>
      </c>
      <c r="I906" t="s">
        <v>253</v>
      </c>
      <c r="J906" t="s">
        <v>58</v>
      </c>
      <c r="K906" t="s">
        <v>841</v>
      </c>
      <c r="L906">
        <v>48</v>
      </c>
      <c r="M906">
        <v>750000</v>
      </c>
      <c r="N906">
        <v>36000000</v>
      </c>
      <c r="O906">
        <v>0</v>
      </c>
      <c r="P906">
        <v>36000000</v>
      </c>
      <c r="R906">
        <v>2371928</v>
      </c>
      <c r="S906">
        <v>2845086</v>
      </c>
      <c r="T906">
        <v>2845086</v>
      </c>
      <c r="U906">
        <v>2845086</v>
      </c>
      <c r="V906">
        <v>2845086</v>
      </c>
      <c r="W906">
        <v>2846396</v>
      </c>
      <c r="X906">
        <v>2846396</v>
      </c>
      <c r="Y906">
        <v>2845187</v>
      </c>
      <c r="Z906">
        <v>2847159</v>
      </c>
      <c r="AA906">
        <v>2845086</v>
      </c>
      <c r="AB906">
        <v>3889252</v>
      </c>
      <c r="AC906">
        <v>4128252.0000000005</v>
      </c>
      <c r="AD906" t="s">
        <v>3405</v>
      </c>
      <c r="AE906" t="s">
        <v>3445</v>
      </c>
      <c r="AF906" t="s">
        <v>3449</v>
      </c>
      <c r="AG906" t="s">
        <v>3450</v>
      </c>
      <c r="AH906" t="s">
        <v>7153</v>
      </c>
      <c r="AI906" t="s">
        <v>6064</v>
      </c>
      <c r="AJ906" t="s">
        <v>7145</v>
      </c>
      <c r="AK906" t="s">
        <v>136</v>
      </c>
      <c r="AN906" t="s">
        <v>1311</v>
      </c>
      <c r="AO906" t="s">
        <v>3409</v>
      </c>
      <c r="AP906" t="s">
        <v>1331</v>
      </c>
      <c r="AQ906" t="s">
        <v>1314</v>
      </c>
      <c r="AR906" cm="1">
        <f t="array" ref="AR906">_xlfn._xlws.FILTER(RPD_Revisi[Jmlh],RPD_Revisi[MAK]=Form_Cetak_POK[[#This Row],[MAK]],0)-Form_Cetak_POK[[#This Row],[Jmlh]]</f>
        <v>0</v>
      </c>
    </row>
    <row r="907" spans="1:44" hidden="1" x14ac:dyDescent="0.3">
      <c r="A907" t="s">
        <v>26</v>
      </c>
      <c r="B907" t="s">
        <v>28</v>
      </c>
      <c r="C907" t="s">
        <v>29</v>
      </c>
      <c r="D907" t="s">
        <v>461</v>
      </c>
      <c r="E907" t="s">
        <v>118</v>
      </c>
      <c r="F907" t="s">
        <v>130</v>
      </c>
      <c r="G907" t="s">
        <v>472</v>
      </c>
      <c r="H907" t="s">
        <v>252</v>
      </c>
      <c r="I907" t="s">
        <v>263</v>
      </c>
      <c r="J907" t="s">
        <v>269</v>
      </c>
      <c r="K907" t="s">
        <v>851</v>
      </c>
      <c r="L907">
        <v>125</v>
      </c>
      <c r="M907">
        <v>300000</v>
      </c>
      <c r="N907">
        <v>37500000</v>
      </c>
      <c r="O907">
        <v>0</v>
      </c>
      <c r="P907">
        <v>37500000</v>
      </c>
      <c r="R907">
        <v>2470759</v>
      </c>
      <c r="S907">
        <v>2963631</v>
      </c>
      <c r="T907">
        <v>2963631</v>
      </c>
      <c r="U907">
        <v>2963631</v>
      </c>
      <c r="V907">
        <v>2963631</v>
      </c>
      <c r="W907">
        <v>2964996</v>
      </c>
      <c r="X907">
        <v>2964996</v>
      </c>
      <c r="Y907">
        <v>2963736</v>
      </c>
      <c r="Z907">
        <v>2965791</v>
      </c>
      <c r="AA907">
        <v>2963631</v>
      </c>
      <c r="AB907">
        <v>4051304</v>
      </c>
      <c r="AC907">
        <v>4300263</v>
      </c>
      <c r="AD907" t="s">
        <v>3469</v>
      </c>
      <c r="AE907" t="s">
        <v>3485</v>
      </c>
      <c r="AF907" t="s">
        <v>3489</v>
      </c>
      <c r="AG907" t="s">
        <v>3490</v>
      </c>
      <c r="AH907" t="s">
        <v>7154</v>
      </c>
      <c r="AI907" t="s">
        <v>6064</v>
      </c>
      <c r="AJ907" t="s">
        <v>6404</v>
      </c>
      <c r="AK907" t="s">
        <v>136</v>
      </c>
      <c r="AN907" t="s">
        <v>1311</v>
      </c>
      <c r="AO907" t="s">
        <v>3409</v>
      </c>
      <c r="AP907" t="s">
        <v>3483</v>
      </c>
      <c r="AQ907" t="s">
        <v>1314</v>
      </c>
      <c r="AR907" cm="1">
        <f t="array" ref="AR907">_xlfn._xlws.FILTER(RPD_Revisi[Jmlh],RPD_Revisi[MAK]=Form_Cetak_POK[[#This Row],[MAK]],0)-Form_Cetak_POK[[#This Row],[Jmlh]]</f>
        <v>0</v>
      </c>
    </row>
    <row r="908" spans="1:44" hidden="1" x14ac:dyDescent="0.3">
      <c r="A908" t="s">
        <v>26</v>
      </c>
      <c r="B908" t="s">
        <v>28</v>
      </c>
      <c r="C908" t="s">
        <v>29</v>
      </c>
      <c r="D908" t="s">
        <v>461</v>
      </c>
      <c r="E908" t="s">
        <v>118</v>
      </c>
      <c r="F908" t="s">
        <v>130</v>
      </c>
      <c r="G908" t="s">
        <v>472</v>
      </c>
      <c r="H908" t="s">
        <v>252</v>
      </c>
      <c r="I908" t="s">
        <v>263</v>
      </c>
      <c r="J908" t="s">
        <v>269</v>
      </c>
      <c r="K908" t="s">
        <v>852</v>
      </c>
      <c r="L908">
        <v>125</v>
      </c>
      <c r="M908">
        <v>80000</v>
      </c>
      <c r="N908">
        <v>10000000</v>
      </c>
      <c r="O908">
        <v>0</v>
      </c>
      <c r="P908">
        <v>10000000</v>
      </c>
      <c r="R908">
        <v>658869</v>
      </c>
      <c r="S908">
        <v>790302</v>
      </c>
      <c r="T908">
        <v>790302</v>
      </c>
      <c r="U908">
        <v>790302</v>
      </c>
      <c r="V908">
        <v>790302</v>
      </c>
      <c r="W908">
        <v>790666</v>
      </c>
      <c r="X908">
        <v>790666</v>
      </c>
      <c r="Y908">
        <v>790330</v>
      </c>
      <c r="Z908">
        <v>790878</v>
      </c>
      <c r="AA908">
        <v>790302</v>
      </c>
      <c r="AB908">
        <v>1080348</v>
      </c>
      <c r="AC908">
        <v>1146733</v>
      </c>
      <c r="AD908" t="s">
        <v>3469</v>
      </c>
      <c r="AE908" t="s">
        <v>3485</v>
      </c>
      <c r="AF908" t="s">
        <v>3492</v>
      </c>
      <c r="AG908" t="s">
        <v>3493</v>
      </c>
      <c r="AH908" t="s">
        <v>7155</v>
      </c>
      <c r="AI908" t="s">
        <v>6075</v>
      </c>
      <c r="AJ908" t="s">
        <v>6404</v>
      </c>
      <c r="AK908" t="s">
        <v>136</v>
      </c>
      <c r="AN908" t="s">
        <v>1311</v>
      </c>
      <c r="AO908" t="s">
        <v>3409</v>
      </c>
      <c r="AP908" t="s">
        <v>3483</v>
      </c>
      <c r="AQ908" t="s">
        <v>1314</v>
      </c>
      <c r="AR908" cm="1">
        <f t="array" ref="AR908">_xlfn._xlws.FILTER(RPD_Revisi[Jmlh],RPD_Revisi[MAK]=Form_Cetak_POK[[#This Row],[MAK]],0)-Form_Cetak_POK[[#This Row],[Jmlh]]</f>
        <v>0</v>
      </c>
    </row>
    <row r="909" spans="1:44" hidden="1" x14ac:dyDescent="0.3">
      <c r="A909" t="s">
        <v>26</v>
      </c>
      <c r="B909" t="s">
        <v>28</v>
      </c>
      <c r="C909" t="s">
        <v>29</v>
      </c>
      <c r="D909" t="s">
        <v>461</v>
      </c>
      <c r="E909" t="s">
        <v>118</v>
      </c>
      <c r="F909" t="s">
        <v>130</v>
      </c>
      <c r="G909" t="s">
        <v>472</v>
      </c>
      <c r="H909" t="s">
        <v>252</v>
      </c>
      <c r="I909" t="s">
        <v>263</v>
      </c>
      <c r="J909" t="s">
        <v>269</v>
      </c>
      <c r="K909" t="s">
        <v>853</v>
      </c>
      <c r="L909">
        <v>1</v>
      </c>
      <c r="M909">
        <v>25000000</v>
      </c>
      <c r="N909">
        <v>25000000</v>
      </c>
      <c r="O909">
        <v>0</v>
      </c>
      <c r="P909">
        <v>25000000</v>
      </c>
      <c r="R909">
        <v>1647172</v>
      </c>
      <c r="S909">
        <v>1975754</v>
      </c>
      <c r="T909">
        <v>1975754</v>
      </c>
      <c r="U909">
        <v>1975754</v>
      </c>
      <c r="V909">
        <v>1975754</v>
      </c>
      <c r="W909">
        <v>1976664</v>
      </c>
      <c r="X909">
        <v>1976664</v>
      </c>
      <c r="Y909">
        <v>1975824</v>
      </c>
      <c r="Z909">
        <v>1977194</v>
      </c>
      <c r="AA909">
        <v>1975754</v>
      </c>
      <c r="AB909">
        <v>2700870</v>
      </c>
      <c r="AC909">
        <v>2866842</v>
      </c>
      <c r="AD909" t="s">
        <v>3469</v>
      </c>
      <c r="AE909" t="s">
        <v>3485</v>
      </c>
      <c r="AF909" t="s">
        <v>3495</v>
      </c>
      <c r="AG909" t="s">
        <v>3496</v>
      </c>
      <c r="AH909" t="s">
        <v>7156</v>
      </c>
      <c r="AI909" t="s">
        <v>6085</v>
      </c>
      <c r="AJ909" t="s">
        <v>6404</v>
      </c>
      <c r="AK909" t="s">
        <v>136</v>
      </c>
      <c r="AN909" t="s">
        <v>1311</v>
      </c>
      <c r="AO909" t="s">
        <v>3409</v>
      </c>
      <c r="AP909" t="s">
        <v>3483</v>
      </c>
      <c r="AQ909" t="s">
        <v>1314</v>
      </c>
      <c r="AR909" cm="1">
        <f t="array" ref="AR909">_xlfn._xlws.FILTER(RPD_Revisi[Jmlh],RPD_Revisi[MAK]=Form_Cetak_POK[[#This Row],[MAK]],0)-Form_Cetak_POK[[#This Row],[Jmlh]]</f>
        <v>0</v>
      </c>
    </row>
    <row r="910" spans="1:44" hidden="1" x14ac:dyDescent="0.3">
      <c r="A910" t="s">
        <v>26</v>
      </c>
      <c r="B910" t="s">
        <v>28</v>
      </c>
      <c r="C910" t="s">
        <v>29</v>
      </c>
      <c r="D910" t="s">
        <v>461</v>
      </c>
      <c r="E910" t="s">
        <v>118</v>
      </c>
      <c r="F910" t="s">
        <v>130</v>
      </c>
      <c r="G910" t="s">
        <v>472</v>
      </c>
      <c r="H910" t="s">
        <v>252</v>
      </c>
      <c r="I910" t="s">
        <v>263</v>
      </c>
      <c r="J910" t="s">
        <v>269</v>
      </c>
      <c r="K910" t="s">
        <v>854</v>
      </c>
      <c r="L910">
        <v>1</v>
      </c>
      <c r="M910">
        <v>125000000</v>
      </c>
      <c r="N910">
        <v>125000000</v>
      </c>
      <c r="O910">
        <v>0</v>
      </c>
      <c r="P910">
        <v>125000000</v>
      </c>
      <c r="R910">
        <v>8235861.9999999991</v>
      </c>
      <c r="S910">
        <v>9878771</v>
      </c>
      <c r="T910">
        <v>9878771</v>
      </c>
      <c r="U910">
        <v>9878771</v>
      </c>
      <c r="V910">
        <v>9878771</v>
      </c>
      <c r="W910">
        <v>9883321</v>
      </c>
      <c r="X910">
        <v>9883321</v>
      </c>
      <c r="Y910">
        <v>9879121</v>
      </c>
      <c r="Z910">
        <v>9885969</v>
      </c>
      <c r="AA910">
        <v>9878771</v>
      </c>
      <c r="AB910">
        <v>13504348</v>
      </c>
      <c r="AC910">
        <v>14334203</v>
      </c>
      <c r="AD910" t="s">
        <v>3469</v>
      </c>
      <c r="AE910" t="s">
        <v>3485</v>
      </c>
      <c r="AF910" t="s">
        <v>3498</v>
      </c>
      <c r="AG910" t="s">
        <v>3499</v>
      </c>
      <c r="AH910" t="s">
        <v>7157</v>
      </c>
      <c r="AI910" t="s">
        <v>6168</v>
      </c>
      <c r="AJ910" t="s">
        <v>6404</v>
      </c>
      <c r="AK910" t="s">
        <v>136</v>
      </c>
      <c r="AN910" t="s">
        <v>1311</v>
      </c>
      <c r="AO910" t="s">
        <v>3409</v>
      </c>
      <c r="AP910" t="s">
        <v>3483</v>
      </c>
      <c r="AQ910" t="s">
        <v>1314</v>
      </c>
      <c r="AR910" cm="1">
        <f t="array" ref="AR910">_xlfn._xlws.FILTER(RPD_Revisi[Jmlh],RPD_Revisi[MAK]=Form_Cetak_POK[[#This Row],[MAK]],0)-Form_Cetak_POK[[#This Row],[Jmlh]]</f>
        <v>0</v>
      </c>
    </row>
    <row r="911" spans="1:44" hidden="1" x14ac:dyDescent="0.3">
      <c r="A911" t="s">
        <v>26</v>
      </c>
      <c r="B911" t="s">
        <v>28</v>
      </c>
      <c r="C911" t="s">
        <v>29</v>
      </c>
      <c r="D911" t="s">
        <v>461</v>
      </c>
      <c r="E911" t="s">
        <v>118</v>
      </c>
      <c r="F911" t="s">
        <v>130</v>
      </c>
      <c r="G911" t="s">
        <v>472</v>
      </c>
      <c r="H911" t="s">
        <v>252</v>
      </c>
      <c r="I911" t="s">
        <v>263</v>
      </c>
      <c r="J911" t="s">
        <v>269</v>
      </c>
      <c r="K911" t="s">
        <v>855</v>
      </c>
      <c r="L911">
        <v>0</v>
      </c>
      <c r="M911">
        <v>0</v>
      </c>
      <c r="N911">
        <v>0</v>
      </c>
      <c r="O911">
        <v>0</v>
      </c>
      <c r="P911">
        <v>0</v>
      </c>
      <c r="R911">
        <v>0</v>
      </c>
      <c r="S911">
        <v>0</v>
      </c>
      <c r="T911">
        <v>0</v>
      </c>
      <c r="U911">
        <v>0</v>
      </c>
      <c r="V911">
        <v>0</v>
      </c>
      <c r="W911">
        <v>0</v>
      </c>
      <c r="X911">
        <v>0</v>
      </c>
      <c r="Y911">
        <v>0</v>
      </c>
      <c r="Z911">
        <v>0</v>
      </c>
      <c r="AA911">
        <v>0</v>
      </c>
      <c r="AB911">
        <v>0</v>
      </c>
      <c r="AC911">
        <v>0</v>
      </c>
      <c r="AD911" t="s">
        <v>3469</v>
      </c>
      <c r="AE911" t="s">
        <v>3485</v>
      </c>
      <c r="AF911" t="s">
        <v>7158</v>
      </c>
      <c r="AG911" t="s">
        <v>7159</v>
      </c>
      <c r="AH911" t="s">
        <v>7160</v>
      </c>
      <c r="AI911" t="s">
        <v>6565</v>
      </c>
      <c r="AJ911" t="s">
        <v>6404</v>
      </c>
      <c r="AK911" t="s">
        <v>136</v>
      </c>
      <c r="AN911" t="s">
        <v>1311</v>
      </c>
      <c r="AO911" t="s">
        <v>3409</v>
      </c>
      <c r="AP911" t="s">
        <v>3483</v>
      </c>
      <c r="AQ911" t="s">
        <v>1314</v>
      </c>
      <c r="AR911" cm="1">
        <f t="array" ref="AR911">_xlfn._xlws.FILTER(RPD_Revisi[Jmlh],RPD_Revisi[MAK]=Form_Cetak_POK[[#This Row],[MAK]],0)-Form_Cetak_POK[[#This Row],[Jmlh]]</f>
        <v>0</v>
      </c>
    </row>
    <row r="912" spans="1:44" hidden="1" x14ac:dyDescent="0.3">
      <c r="A912" t="s">
        <v>26</v>
      </c>
      <c r="B912" t="s">
        <v>28</v>
      </c>
      <c r="C912" t="s">
        <v>29</v>
      </c>
      <c r="D912" t="s">
        <v>461</v>
      </c>
      <c r="E912" t="s">
        <v>118</v>
      </c>
      <c r="F912" t="s">
        <v>130</v>
      </c>
      <c r="G912" t="s">
        <v>472</v>
      </c>
      <c r="H912" t="s">
        <v>252</v>
      </c>
      <c r="I912" t="s">
        <v>263</v>
      </c>
      <c r="J912" t="s">
        <v>269</v>
      </c>
      <c r="K912" t="s">
        <v>856</v>
      </c>
      <c r="L912">
        <v>1</v>
      </c>
      <c r="M912">
        <v>40000000</v>
      </c>
      <c r="N912">
        <v>40000000</v>
      </c>
      <c r="O912">
        <v>0</v>
      </c>
      <c r="P912">
        <v>40000000</v>
      </c>
      <c r="R912">
        <v>2635476</v>
      </c>
      <c r="S912">
        <v>3161207</v>
      </c>
      <c r="T912">
        <v>3161207</v>
      </c>
      <c r="U912">
        <v>3161207</v>
      </c>
      <c r="V912">
        <v>3161207</v>
      </c>
      <c r="W912">
        <v>3162663</v>
      </c>
      <c r="X912">
        <v>3162663</v>
      </c>
      <c r="Y912">
        <v>3161319</v>
      </c>
      <c r="Z912">
        <v>3163510</v>
      </c>
      <c r="AA912">
        <v>3161207</v>
      </c>
      <c r="AB912">
        <v>4321391</v>
      </c>
      <c r="AC912">
        <v>4586943</v>
      </c>
      <c r="AD912" t="s">
        <v>3469</v>
      </c>
      <c r="AE912" t="s">
        <v>3485</v>
      </c>
      <c r="AF912" t="s">
        <v>3501</v>
      </c>
      <c r="AG912" t="s">
        <v>3502</v>
      </c>
      <c r="AH912" t="s">
        <v>7161</v>
      </c>
      <c r="AI912" t="s">
        <v>6567</v>
      </c>
      <c r="AJ912" t="s">
        <v>6404</v>
      </c>
      <c r="AK912" t="s">
        <v>136</v>
      </c>
      <c r="AN912" t="s">
        <v>1311</v>
      </c>
      <c r="AO912" t="s">
        <v>3409</v>
      </c>
      <c r="AP912" t="s">
        <v>3483</v>
      </c>
      <c r="AQ912" t="s">
        <v>1314</v>
      </c>
      <c r="AR912" cm="1">
        <f t="array" ref="AR912">_xlfn._xlws.FILTER(RPD_Revisi[Jmlh],RPD_Revisi[MAK]=Form_Cetak_POK[[#This Row],[MAK]],0)-Form_Cetak_POK[[#This Row],[Jmlh]]</f>
        <v>0</v>
      </c>
    </row>
    <row r="913" spans="1:44" hidden="1" x14ac:dyDescent="0.3">
      <c r="A913" t="s">
        <v>26</v>
      </c>
      <c r="B913" t="s">
        <v>28</v>
      </c>
      <c r="C913" t="s">
        <v>29</v>
      </c>
      <c r="D913" t="s">
        <v>461</v>
      </c>
      <c r="E913" t="s">
        <v>118</v>
      </c>
      <c r="F913" t="s">
        <v>130</v>
      </c>
      <c r="G913" t="s">
        <v>472</v>
      </c>
      <c r="H913" t="s">
        <v>252</v>
      </c>
      <c r="I913" t="s">
        <v>263</v>
      </c>
      <c r="J913" t="s">
        <v>269</v>
      </c>
      <c r="K913" t="s">
        <v>857</v>
      </c>
      <c r="L913">
        <v>1</v>
      </c>
      <c r="M913">
        <v>38730000</v>
      </c>
      <c r="N913">
        <v>38730000</v>
      </c>
      <c r="O913">
        <v>0</v>
      </c>
      <c r="P913">
        <v>38730000</v>
      </c>
      <c r="R913">
        <v>2551799</v>
      </c>
      <c r="S913">
        <v>3060838</v>
      </c>
      <c r="T913">
        <v>3060838</v>
      </c>
      <c r="U913">
        <v>3060838</v>
      </c>
      <c r="V913">
        <v>3060838</v>
      </c>
      <c r="W913">
        <v>3062248</v>
      </c>
      <c r="X913">
        <v>3062248</v>
      </c>
      <c r="Y913">
        <v>3060947</v>
      </c>
      <c r="Z913">
        <v>3063069</v>
      </c>
      <c r="AA913">
        <v>3060838</v>
      </c>
      <c r="AB913">
        <v>4184187</v>
      </c>
      <c r="AC913">
        <v>4441312</v>
      </c>
      <c r="AD913" t="s">
        <v>3469</v>
      </c>
      <c r="AE913" t="s">
        <v>3485</v>
      </c>
      <c r="AF913" t="s">
        <v>3504</v>
      </c>
      <c r="AG913" t="s">
        <v>3505</v>
      </c>
      <c r="AH913" t="s">
        <v>7162</v>
      </c>
      <c r="AI913" t="s">
        <v>6170</v>
      </c>
      <c r="AJ913" t="s">
        <v>6404</v>
      </c>
      <c r="AK913" t="s">
        <v>136</v>
      </c>
      <c r="AN913" t="s">
        <v>1311</v>
      </c>
      <c r="AO913" t="s">
        <v>3409</v>
      </c>
      <c r="AP913" t="s">
        <v>3483</v>
      </c>
      <c r="AQ913" t="s">
        <v>1314</v>
      </c>
      <c r="AR913" cm="1">
        <f t="array" ref="AR913">_xlfn._xlws.FILTER(RPD_Revisi[Jmlh],RPD_Revisi[MAK]=Form_Cetak_POK[[#This Row],[MAK]],0)-Form_Cetak_POK[[#This Row],[Jmlh]]</f>
        <v>0</v>
      </c>
    </row>
    <row r="914" spans="1:44" hidden="1" x14ac:dyDescent="0.3">
      <c r="A914" t="s">
        <v>26</v>
      </c>
      <c r="B914" t="s">
        <v>28</v>
      </c>
      <c r="C914" t="s">
        <v>29</v>
      </c>
      <c r="D914" t="s">
        <v>461</v>
      </c>
      <c r="E914" t="s">
        <v>118</v>
      </c>
      <c r="F914" t="s">
        <v>130</v>
      </c>
      <c r="G914" t="s">
        <v>472</v>
      </c>
      <c r="H914" t="s">
        <v>252</v>
      </c>
      <c r="I914" t="s">
        <v>263</v>
      </c>
      <c r="J914" t="s">
        <v>269</v>
      </c>
      <c r="K914" t="s">
        <v>858</v>
      </c>
      <c r="L914">
        <v>7</v>
      </c>
      <c r="M914">
        <v>33650000</v>
      </c>
      <c r="N914">
        <v>235550000</v>
      </c>
      <c r="O914">
        <v>0</v>
      </c>
      <c r="P914">
        <v>235550000</v>
      </c>
      <c r="R914">
        <v>15519658</v>
      </c>
      <c r="S914">
        <v>18615555</v>
      </c>
      <c r="T914">
        <v>18615555</v>
      </c>
      <c r="U914">
        <v>18615555</v>
      </c>
      <c r="V914">
        <v>18615555</v>
      </c>
      <c r="W914">
        <v>18624129</v>
      </c>
      <c r="X914">
        <v>18624129</v>
      </c>
      <c r="Y914">
        <v>18616215</v>
      </c>
      <c r="Z914">
        <v>18629121</v>
      </c>
      <c r="AA914">
        <v>18615555</v>
      </c>
      <c r="AB914">
        <v>25447593</v>
      </c>
      <c r="AC914">
        <v>27011380</v>
      </c>
      <c r="AD914" t="s">
        <v>3469</v>
      </c>
      <c r="AE914" t="s">
        <v>3485</v>
      </c>
      <c r="AF914" t="s">
        <v>3507</v>
      </c>
      <c r="AG914" t="s">
        <v>3508</v>
      </c>
      <c r="AH914" t="s">
        <v>7163</v>
      </c>
      <c r="AI914" t="s">
        <v>6172</v>
      </c>
      <c r="AJ914" t="s">
        <v>6404</v>
      </c>
      <c r="AK914" t="s">
        <v>136</v>
      </c>
      <c r="AN914" t="s">
        <v>1311</v>
      </c>
      <c r="AO914" t="s">
        <v>3409</v>
      </c>
      <c r="AP914" t="s">
        <v>3483</v>
      </c>
      <c r="AQ914" t="s">
        <v>1314</v>
      </c>
      <c r="AR914" cm="1">
        <f t="array" ref="AR914">_xlfn._xlws.FILTER(RPD_Revisi[Jmlh],RPD_Revisi[MAK]=Form_Cetak_POK[[#This Row],[MAK]],0)-Form_Cetak_POK[[#This Row],[Jmlh]]</f>
        <v>0</v>
      </c>
    </row>
    <row r="915" spans="1:44" hidden="1" x14ac:dyDescent="0.3">
      <c r="A915" t="s">
        <v>26</v>
      </c>
      <c r="B915" t="s">
        <v>28</v>
      </c>
      <c r="C915" t="s">
        <v>29</v>
      </c>
      <c r="D915" t="s">
        <v>461</v>
      </c>
      <c r="E915" t="s">
        <v>118</v>
      </c>
      <c r="F915" t="s">
        <v>130</v>
      </c>
      <c r="G915" t="s">
        <v>472</v>
      </c>
      <c r="H915" t="s">
        <v>252</v>
      </c>
      <c r="I915" t="s">
        <v>263</v>
      </c>
      <c r="J915" t="s">
        <v>269</v>
      </c>
      <c r="K915" t="s">
        <v>859</v>
      </c>
      <c r="L915">
        <v>2</v>
      </c>
      <c r="M915">
        <v>25000000</v>
      </c>
      <c r="N915">
        <v>50000000</v>
      </c>
      <c r="O915">
        <v>0</v>
      </c>
      <c r="P915">
        <v>50000000</v>
      </c>
      <c r="R915">
        <v>3294345</v>
      </c>
      <c r="S915">
        <v>3951508</v>
      </c>
      <c r="T915">
        <v>3951508</v>
      </c>
      <c r="U915">
        <v>3951508</v>
      </c>
      <c r="V915">
        <v>3951508</v>
      </c>
      <c r="W915">
        <v>3953328</v>
      </c>
      <c r="X915">
        <v>3953328</v>
      </c>
      <c r="Y915">
        <v>3951648</v>
      </c>
      <c r="Z915">
        <v>3954388</v>
      </c>
      <c r="AA915">
        <v>3951508</v>
      </c>
      <c r="AB915">
        <v>5401739</v>
      </c>
      <c r="AC915">
        <v>5733684</v>
      </c>
      <c r="AD915" t="s">
        <v>3469</v>
      </c>
      <c r="AE915" t="s">
        <v>3485</v>
      </c>
      <c r="AF915" t="s">
        <v>3510</v>
      </c>
      <c r="AG915" t="s">
        <v>3511</v>
      </c>
      <c r="AH915" t="s">
        <v>7164</v>
      </c>
      <c r="AI915" t="s">
        <v>6174</v>
      </c>
      <c r="AJ915" t="s">
        <v>6404</v>
      </c>
      <c r="AK915" t="s">
        <v>136</v>
      </c>
      <c r="AN915" t="s">
        <v>1311</v>
      </c>
      <c r="AO915" t="s">
        <v>3409</v>
      </c>
      <c r="AP915" t="s">
        <v>3483</v>
      </c>
      <c r="AQ915" t="s">
        <v>1314</v>
      </c>
      <c r="AR915" cm="1">
        <f t="array" ref="AR915">_xlfn._xlws.FILTER(RPD_Revisi[Jmlh],RPD_Revisi[MAK]=Form_Cetak_POK[[#This Row],[MAK]],0)-Form_Cetak_POK[[#This Row],[Jmlh]]</f>
        <v>0</v>
      </c>
    </row>
    <row r="916" spans="1:44" hidden="1" x14ac:dyDescent="0.3">
      <c r="A916" t="s">
        <v>26</v>
      </c>
      <c r="B916" t="s">
        <v>28</v>
      </c>
      <c r="C916" t="s">
        <v>29</v>
      </c>
      <c r="D916" t="s">
        <v>461</v>
      </c>
      <c r="E916" t="s">
        <v>118</v>
      </c>
      <c r="F916" t="s">
        <v>130</v>
      </c>
      <c r="G916" t="s">
        <v>472</v>
      </c>
      <c r="H916" t="s">
        <v>252</v>
      </c>
      <c r="I916" t="s">
        <v>263</v>
      </c>
      <c r="J916" t="s">
        <v>269</v>
      </c>
      <c r="K916" t="s">
        <v>860</v>
      </c>
      <c r="L916">
        <v>0</v>
      </c>
      <c r="M916">
        <v>0</v>
      </c>
      <c r="N916">
        <v>0</v>
      </c>
      <c r="O916">
        <v>0</v>
      </c>
      <c r="P916">
        <v>0</v>
      </c>
      <c r="R916">
        <v>0</v>
      </c>
      <c r="S916">
        <v>0</v>
      </c>
      <c r="T916">
        <v>0</v>
      </c>
      <c r="U916">
        <v>0</v>
      </c>
      <c r="V916">
        <v>0</v>
      </c>
      <c r="W916">
        <v>0</v>
      </c>
      <c r="X916">
        <v>0</v>
      </c>
      <c r="Y916">
        <v>0</v>
      </c>
      <c r="Z916">
        <v>0</v>
      </c>
      <c r="AA916">
        <v>0</v>
      </c>
      <c r="AB916">
        <v>0</v>
      </c>
      <c r="AC916">
        <v>0</v>
      </c>
      <c r="AD916" t="s">
        <v>3469</v>
      </c>
      <c r="AE916" t="s">
        <v>3485</v>
      </c>
      <c r="AF916" t="s">
        <v>7165</v>
      </c>
      <c r="AG916" t="s">
        <v>7166</v>
      </c>
      <c r="AH916" t="s">
        <v>7167</v>
      </c>
      <c r="AI916" t="s">
        <v>6891</v>
      </c>
      <c r="AJ916" t="s">
        <v>6404</v>
      </c>
      <c r="AK916" t="s">
        <v>136</v>
      </c>
      <c r="AN916" t="s">
        <v>1311</v>
      </c>
      <c r="AO916" t="s">
        <v>3409</v>
      </c>
      <c r="AP916" t="s">
        <v>3483</v>
      </c>
      <c r="AQ916" t="s">
        <v>1314</v>
      </c>
      <c r="AR916" cm="1">
        <f t="array" ref="AR916">_xlfn._xlws.FILTER(RPD_Revisi[Jmlh],RPD_Revisi[MAK]=Form_Cetak_POK[[#This Row],[MAK]],0)-Form_Cetak_POK[[#This Row],[Jmlh]]</f>
        <v>0</v>
      </c>
    </row>
    <row r="917" spans="1:44" hidden="1" x14ac:dyDescent="0.3">
      <c r="A917" t="s">
        <v>26</v>
      </c>
      <c r="B917" t="s">
        <v>28</v>
      </c>
      <c r="C917" t="s">
        <v>29</v>
      </c>
      <c r="D917" t="s">
        <v>461</v>
      </c>
      <c r="E917" t="s">
        <v>118</v>
      </c>
      <c r="F917" t="s">
        <v>130</v>
      </c>
      <c r="G917" t="s">
        <v>472</v>
      </c>
      <c r="H917" t="s">
        <v>252</v>
      </c>
      <c r="I917" t="s">
        <v>263</v>
      </c>
      <c r="J917" t="s">
        <v>269</v>
      </c>
      <c r="K917" t="s">
        <v>861</v>
      </c>
      <c r="L917">
        <v>100</v>
      </c>
      <c r="M917">
        <v>730000</v>
      </c>
      <c r="N917">
        <v>73000000</v>
      </c>
      <c r="O917">
        <v>0</v>
      </c>
      <c r="P917">
        <v>73000000</v>
      </c>
      <c r="R917">
        <v>4809743</v>
      </c>
      <c r="S917">
        <v>5769202</v>
      </c>
      <c r="T917">
        <v>5769202</v>
      </c>
      <c r="U917">
        <v>5769202</v>
      </c>
      <c r="V917">
        <v>5769202</v>
      </c>
      <c r="W917">
        <v>5771859</v>
      </c>
      <c r="X917">
        <v>5771859</v>
      </c>
      <c r="Y917">
        <v>5769406</v>
      </c>
      <c r="Z917">
        <v>5773406</v>
      </c>
      <c r="AA917">
        <v>5769202</v>
      </c>
      <c r="AB917">
        <v>7886539</v>
      </c>
      <c r="AC917">
        <v>8371178</v>
      </c>
      <c r="AD917" t="s">
        <v>3469</v>
      </c>
      <c r="AE917" t="s">
        <v>3485</v>
      </c>
      <c r="AF917" t="s">
        <v>3513</v>
      </c>
      <c r="AG917" t="s">
        <v>3514</v>
      </c>
      <c r="AH917" t="s">
        <v>7168</v>
      </c>
      <c r="AI917" t="s">
        <v>26</v>
      </c>
      <c r="AJ917" t="s">
        <v>6404</v>
      </c>
      <c r="AK917" t="s">
        <v>136</v>
      </c>
      <c r="AN917" t="s">
        <v>1311</v>
      </c>
      <c r="AO917" t="s">
        <v>3409</v>
      </c>
      <c r="AP917" t="s">
        <v>3483</v>
      </c>
      <c r="AQ917" t="s">
        <v>1314</v>
      </c>
      <c r="AR917" cm="1">
        <f t="array" ref="AR917">_xlfn._xlws.FILTER(RPD_Revisi[Jmlh],RPD_Revisi[MAK]=Form_Cetak_POK[[#This Row],[MAK]],0)-Form_Cetak_POK[[#This Row],[Jmlh]]</f>
        <v>0</v>
      </c>
    </row>
    <row r="918" spans="1:44" hidden="1" x14ac:dyDescent="0.3">
      <c r="A918" t="s">
        <v>26</v>
      </c>
      <c r="B918" t="s">
        <v>28</v>
      </c>
      <c r="C918" t="s">
        <v>29</v>
      </c>
      <c r="D918" t="s">
        <v>461</v>
      </c>
      <c r="E918" t="s">
        <v>118</v>
      </c>
      <c r="F918" t="s">
        <v>130</v>
      </c>
      <c r="G918" t="s">
        <v>472</v>
      </c>
      <c r="H918" t="s">
        <v>252</v>
      </c>
      <c r="I918" t="s">
        <v>263</v>
      </c>
      <c r="J918" t="s">
        <v>269</v>
      </c>
      <c r="K918" t="s">
        <v>862</v>
      </c>
      <c r="L918">
        <v>25</v>
      </c>
      <c r="M918">
        <v>3640000</v>
      </c>
      <c r="N918">
        <v>91000000</v>
      </c>
      <c r="O918">
        <v>0</v>
      </c>
      <c r="P918">
        <v>91000000</v>
      </c>
      <c r="R918">
        <v>5995707</v>
      </c>
      <c r="S918">
        <v>7191745</v>
      </c>
      <c r="T918">
        <v>7191745</v>
      </c>
      <c r="U918">
        <v>7191745</v>
      </c>
      <c r="V918">
        <v>7191745</v>
      </c>
      <c r="W918">
        <v>7195057</v>
      </c>
      <c r="X918">
        <v>7195057</v>
      </c>
      <c r="Y918">
        <v>7192000</v>
      </c>
      <c r="Z918">
        <v>7196986</v>
      </c>
      <c r="AA918">
        <v>7191745</v>
      </c>
      <c r="AB918">
        <v>9831165</v>
      </c>
      <c r="AC918">
        <v>10435303</v>
      </c>
      <c r="AD918" t="s">
        <v>3469</v>
      </c>
      <c r="AE918" t="s">
        <v>3485</v>
      </c>
      <c r="AF918" t="s">
        <v>3516</v>
      </c>
      <c r="AG918" t="s">
        <v>3517</v>
      </c>
      <c r="AH918" t="s">
        <v>7169</v>
      </c>
      <c r="AI918" t="s">
        <v>6894</v>
      </c>
      <c r="AJ918" t="s">
        <v>6404</v>
      </c>
      <c r="AK918" t="s">
        <v>136</v>
      </c>
      <c r="AN918" t="s">
        <v>1311</v>
      </c>
      <c r="AO918" t="s">
        <v>3409</v>
      </c>
      <c r="AP918" t="s">
        <v>3483</v>
      </c>
      <c r="AQ918" t="s">
        <v>1314</v>
      </c>
      <c r="AR918" cm="1">
        <f t="array" ref="AR918">_xlfn._xlws.FILTER(RPD_Revisi[Jmlh],RPD_Revisi[MAK]=Form_Cetak_POK[[#This Row],[MAK]],0)-Form_Cetak_POK[[#This Row],[Jmlh]]</f>
        <v>0</v>
      </c>
    </row>
    <row r="919" spans="1:44" hidden="1" x14ac:dyDescent="0.3">
      <c r="A919" t="s">
        <v>26</v>
      </c>
      <c r="B919" t="s">
        <v>28</v>
      </c>
      <c r="C919" t="s">
        <v>29</v>
      </c>
      <c r="D919" t="s">
        <v>461</v>
      </c>
      <c r="E919" t="s">
        <v>118</v>
      </c>
      <c r="F919" t="s">
        <v>130</v>
      </c>
      <c r="G919" t="s">
        <v>472</v>
      </c>
      <c r="H919" t="s">
        <v>252</v>
      </c>
      <c r="I919" t="s">
        <v>263</v>
      </c>
      <c r="J919" t="s">
        <v>269</v>
      </c>
      <c r="K919" t="s">
        <v>863</v>
      </c>
      <c r="L919">
        <v>100</v>
      </c>
      <c r="M919">
        <v>690000</v>
      </c>
      <c r="N919">
        <v>69000000</v>
      </c>
      <c r="O919">
        <v>0</v>
      </c>
      <c r="P919">
        <v>69000000</v>
      </c>
      <c r="R919">
        <v>4546196</v>
      </c>
      <c r="S919">
        <v>5453081</v>
      </c>
      <c r="T919">
        <v>5453081</v>
      </c>
      <c r="U919">
        <v>5453081</v>
      </c>
      <c r="V919">
        <v>5453081</v>
      </c>
      <c r="W919">
        <v>5455593</v>
      </c>
      <c r="X919">
        <v>5455593</v>
      </c>
      <c r="Y919">
        <v>5453275</v>
      </c>
      <c r="Z919">
        <v>5457055</v>
      </c>
      <c r="AA919">
        <v>5453081</v>
      </c>
      <c r="AB919">
        <v>7454400</v>
      </c>
      <c r="AC919">
        <v>7912483</v>
      </c>
      <c r="AD919" t="s">
        <v>3469</v>
      </c>
      <c r="AE919" t="s">
        <v>3485</v>
      </c>
      <c r="AF919" t="s">
        <v>3519</v>
      </c>
      <c r="AG919" t="s">
        <v>3520</v>
      </c>
      <c r="AH919" t="s">
        <v>7170</v>
      </c>
      <c r="AI919" t="s">
        <v>7109</v>
      </c>
      <c r="AJ919" t="s">
        <v>6404</v>
      </c>
      <c r="AK919" t="s">
        <v>136</v>
      </c>
      <c r="AN919" t="s">
        <v>1311</v>
      </c>
      <c r="AO919" t="s">
        <v>3409</v>
      </c>
      <c r="AP919" t="s">
        <v>3483</v>
      </c>
      <c r="AQ919" t="s">
        <v>1314</v>
      </c>
      <c r="AR919" cm="1">
        <f t="array" ref="AR919">_xlfn._xlws.FILTER(RPD_Revisi[Jmlh],RPD_Revisi[MAK]=Form_Cetak_POK[[#This Row],[MAK]],0)-Form_Cetak_POK[[#This Row],[Jmlh]]</f>
        <v>0</v>
      </c>
    </row>
    <row r="920" spans="1:44" hidden="1" x14ac:dyDescent="0.3">
      <c r="A920" t="s">
        <v>26</v>
      </c>
      <c r="B920" t="s">
        <v>28</v>
      </c>
      <c r="C920" t="s">
        <v>29</v>
      </c>
      <c r="D920" t="s">
        <v>461</v>
      </c>
      <c r="E920" t="s">
        <v>118</v>
      </c>
      <c r="F920" t="s">
        <v>130</v>
      </c>
      <c r="G920" t="s">
        <v>472</v>
      </c>
      <c r="H920" t="s">
        <v>252</v>
      </c>
      <c r="I920" t="s">
        <v>263</v>
      </c>
      <c r="J920" t="s">
        <v>269</v>
      </c>
      <c r="K920" t="s">
        <v>864</v>
      </c>
      <c r="L920">
        <v>20</v>
      </c>
      <c r="M920">
        <v>690000</v>
      </c>
      <c r="N920">
        <v>13800000</v>
      </c>
      <c r="O920">
        <v>0</v>
      </c>
      <c r="P920">
        <v>13800000</v>
      </c>
      <c r="R920">
        <v>909239</v>
      </c>
      <c r="S920">
        <v>1090616</v>
      </c>
      <c r="T920">
        <v>1090616</v>
      </c>
      <c r="U920">
        <v>1090616</v>
      </c>
      <c r="V920">
        <v>1090616</v>
      </c>
      <c r="W920">
        <v>1091119</v>
      </c>
      <c r="X920">
        <v>1091119</v>
      </c>
      <c r="Y920">
        <v>1090655</v>
      </c>
      <c r="Z920">
        <v>1091411</v>
      </c>
      <c r="AA920">
        <v>1090616</v>
      </c>
      <c r="AB920">
        <v>1490880</v>
      </c>
      <c r="AC920">
        <v>1582497</v>
      </c>
      <c r="AD920" t="s">
        <v>3469</v>
      </c>
      <c r="AE920" t="s">
        <v>3485</v>
      </c>
      <c r="AF920" t="s">
        <v>3522</v>
      </c>
      <c r="AG920" t="s">
        <v>3523</v>
      </c>
      <c r="AH920" t="s">
        <v>7171</v>
      </c>
      <c r="AI920" t="s">
        <v>7113</v>
      </c>
      <c r="AJ920" t="s">
        <v>6404</v>
      </c>
      <c r="AK920" t="s">
        <v>136</v>
      </c>
      <c r="AN920" t="s">
        <v>1311</v>
      </c>
      <c r="AO920" t="s">
        <v>3409</v>
      </c>
      <c r="AP920" t="s">
        <v>3483</v>
      </c>
      <c r="AQ920" t="s">
        <v>1314</v>
      </c>
      <c r="AR920" cm="1">
        <f t="array" ref="AR920">_xlfn._xlws.FILTER(RPD_Revisi[Jmlh],RPD_Revisi[MAK]=Form_Cetak_POK[[#This Row],[MAK]],0)-Form_Cetak_POK[[#This Row],[Jmlh]]</f>
        <v>0</v>
      </c>
    </row>
    <row r="921" spans="1:44" hidden="1" x14ac:dyDescent="0.3">
      <c r="A921" t="s">
        <v>26</v>
      </c>
      <c r="B921" t="s">
        <v>28</v>
      </c>
      <c r="C921" t="s">
        <v>29</v>
      </c>
      <c r="D921" t="s">
        <v>461</v>
      </c>
      <c r="E921" t="s">
        <v>118</v>
      </c>
      <c r="F921" t="s">
        <v>130</v>
      </c>
      <c r="G921" t="s">
        <v>472</v>
      </c>
      <c r="H921" t="s">
        <v>252</v>
      </c>
      <c r="I921" t="s">
        <v>263</v>
      </c>
      <c r="J921" t="s">
        <v>269</v>
      </c>
      <c r="K921" t="s">
        <v>865</v>
      </c>
      <c r="L921">
        <v>50</v>
      </c>
      <c r="M921">
        <v>690000</v>
      </c>
      <c r="N921">
        <v>34500000</v>
      </c>
      <c r="O921">
        <v>0</v>
      </c>
      <c r="P921">
        <v>34500000</v>
      </c>
      <c r="R921">
        <v>2273098</v>
      </c>
      <c r="S921">
        <v>2726541</v>
      </c>
      <c r="T921">
        <v>2726541</v>
      </c>
      <c r="U921">
        <v>2726541</v>
      </c>
      <c r="V921">
        <v>2726541</v>
      </c>
      <c r="W921">
        <v>2727796</v>
      </c>
      <c r="X921">
        <v>2727796</v>
      </c>
      <c r="Y921">
        <v>2726637</v>
      </c>
      <c r="Z921">
        <v>2728528</v>
      </c>
      <c r="AA921">
        <v>2726541</v>
      </c>
      <c r="AB921">
        <v>3727200</v>
      </c>
      <c r="AC921">
        <v>3956240</v>
      </c>
      <c r="AD921" t="s">
        <v>3469</v>
      </c>
      <c r="AE921" t="s">
        <v>3485</v>
      </c>
      <c r="AF921" t="s">
        <v>3525</v>
      </c>
      <c r="AG921" t="s">
        <v>3526</v>
      </c>
      <c r="AH921" t="s">
        <v>7172</v>
      </c>
      <c r="AI921" t="s">
        <v>7115</v>
      </c>
      <c r="AJ921" t="s">
        <v>6404</v>
      </c>
      <c r="AK921" t="s">
        <v>136</v>
      </c>
      <c r="AN921" t="s">
        <v>1311</v>
      </c>
      <c r="AO921" t="s">
        <v>3409</v>
      </c>
      <c r="AP921" t="s">
        <v>3483</v>
      </c>
      <c r="AQ921" t="s">
        <v>1314</v>
      </c>
      <c r="AR921" cm="1">
        <f t="array" ref="AR921">_xlfn._xlws.FILTER(RPD_Revisi[Jmlh],RPD_Revisi[MAK]=Form_Cetak_POK[[#This Row],[MAK]],0)-Form_Cetak_POK[[#This Row],[Jmlh]]</f>
        <v>0</v>
      </c>
    </row>
    <row r="922" spans="1:44" hidden="1" x14ac:dyDescent="0.3">
      <c r="A922" t="s">
        <v>26</v>
      </c>
      <c r="B922" t="s">
        <v>28</v>
      </c>
      <c r="C922" t="s">
        <v>29</v>
      </c>
      <c r="D922" t="s">
        <v>461</v>
      </c>
      <c r="E922" t="s">
        <v>118</v>
      </c>
      <c r="F922" t="s">
        <v>130</v>
      </c>
      <c r="G922" t="s">
        <v>472</v>
      </c>
      <c r="H922" t="s">
        <v>252</v>
      </c>
      <c r="I922" t="s">
        <v>263</v>
      </c>
      <c r="J922" t="s">
        <v>269</v>
      </c>
      <c r="K922" t="s">
        <v>866</v>
      </c>
      <c r="L922">
        <v>9</v>
      </c>
      <c r="M922">
        <v>690000</v>
      </c>
      <c r="N922">
        <v>6210000</v>
      </c>
      <c r="O922">
        <v>0</v>
      </c>
      <c r="P922">
        <v>6210000</v>
      </c>
      <c r="R922">
        <v>409158</v>
      </c>
      <c r="S922">
        <v>490777</v>
      </c>
      <c r="T922">
        <v>490777</v>
      </c>
      <c r="U922">
        <v>490777</v>
      </c>
      <c r="V922">
        <v>490777</v>
      </c>
      <c r="W922">
        <v>491003</v>
      </c>
      <c r="X922">
        <v>491003</v>
      </c>
      <c r="Y922">
        <v>490795</v>
      </c>
      <c r="Z922">
        <v>491135</v>
      </c>
      <c r="AA922">
        <v>490777</v>
      </c>
      <c r="AB922">
        <v>670896</v>
      </c>
      <c r="AC922">
        <v>712125</v>
      </c>
      <c r="AD922" t="s">
        <v>3469</v>
      </c>
      <c r="AE922" t="s">
        <v>3485</v>
      </c>
      <c r="AF922" t="s">
        <v>3528</v>
      </c>
      <c r="AG922" t="s">
        <v>3529</v>
      </c>
      <c r="AH922" t="s">
        <v>7173</v>
      </c>
      <c r="AI922" t="s">
        <v>7117</v>
      </c>
      <c r="AJ922" t="s">
        <v>6404</v>
      </c>
      <c r="AK922" t="s">
        <v>136</v>
      </c>
      <c r="AN922" t="s">
        <v>1311</v>
      </c>
      <c r="AO922" t="s">
        <v>3409</v>
      </c>
      <c r="AP922" t="s">
        <v>3483</v>
      </c>
      <c r="AQ922" t="s">
        <v>1314</v>
      </c>
      <c r="AR922" cm="1">
        <f t="array" ref="AR922">_xlfn._xlws.FILTER(RPD_Revisi[Jmlh],RPD_Revisi[MAK]=Form_Cetak_POK[[#This Row],[MAK]],0)-Form_Cetak_POK[[#This Row],[Jmlh]]</f>
        <v>0</v>
      </c>
    </row>
    <row r="923" spans="1:44" hidden="1" x14ac:dyDescent="0.3">
      <c r="A923" t="s">
        <v>26</v>
      </c>
      <c r="B923" t="s">
        <v>28</v>
      </c>
      <c r="C923" t="s">
        <v>29</v>
      </c>
      <c r="D923" t="s">
        <v>461</v>
      </c>
      <c r="E923" t="s">
        <v>118</v>
      </c>
      <c r="F923" t="s">
        <v>130</v>
      </c>
      <c r="G923" t="s">
        <v>472</v>
      </c>
      <c r="H923" t="s">
        <v>252</v>
      </c>
      <c r="I923" t="s">
        <v>263</v>
      </c>
      <c r="J923" t="s">
        <v>269</v>
      </c>
      <c r="K923" t="s">
        <v>867</v>
      </c>
      <c r="L923">
        <v>1</v>
      </c>
      <c r="M923">
        <v>50000000</v>
      </c>
      <c r="N923">
        <v>50000000</v>
      </c>
      <c r="O923">
        <v>0</v>
      </c>
      <c r="P923">
        <v>50000000</v>
      </c>
      <c r="R923">
        <v>3294345</v>
      </c>
      <c r="S923">
        <v>3951508</v>
      </c>
      <c r="T923">
        <v>3951508</v>
      </c>
      <c r="U923">
        <v>3951508</v>
      </c>
      <c r="V923">
        <v>3951508</v>
      </c>
      <c r="W923">
        <v>3953328</v>
      </c>
      <c r="X923">
        <v>3953328</v>
      </c>
      <c r="Y923">
        <v>3951648</v>
      </c>
      <c r="Z923">
        <v>3954388</v>
      </c>
      <c r="AA923">
        <v>3951508</v>
      </c>
      <c r="AB923">
        <v>5401739</v>
      </c>
      <c r="AC923">
        <v>5733684</v>
      </c>
      <c r="AD923" t="s">
        <v>3469</v>
      </c>
      <c r="AE923" t="s">
        <v>3485</v>
      </c>
      <c r="AF923" t="s">
        <v>3531</v>
      </c>
      <c r="AG923" t="s">
        <v>3532</v>
      </c>
      <c r="AH923" t="s">
        <v>7174</v>
      </c>
      <c r="AI923" t="s">
        <v>7119</v>
      </c>
      <c r="AJ923" t="s">
        <v>6404</v>
      </c>
      <c r="AK923" t="s">
        <v>136</v>
      </c>
      <c r="AN923" t="s">
        <v>1311</v>
      </c>
      <c r="AO923" t="s">
        <v>3409</v>
      </c>
      <c r="AP923" t="s">
        <v>3483</v>
      </c>
      <c r="AQ923" t="s">
        <v>1314</v>
      </c>
      <c r="AR923" cm="1">
        <f t="array" ref="AR923">_xlfn._xlws.FILTER(RPD_Revisi[Jmlh],RPD_Revisi[MAK]=Form_Cetak_POK[[#This Row],[MAK]],0)-Form_Cetak_POK[[#This Row],[Jmlh]]</f>
        <v>0</v>
      </c>
    </row>
    <row r="924" spans="1:44" hidden="1" x14ac:dyDescent="0.3">
      <c r="A924" t="s">
        <v>26</v>
      </c>
      <c r="B924" t="s">
        <v>28</v>
      </c>
      <c r="C924" t="s">
        <v>29</v>
      </c>
      <c r="D924" t="s">
        <v>461</v>
      </c>
      <c r="E924" t="s">
        <v>118</v>
      </c>
      <c r="F924" t="s">
        <v>130</v>
      </c>
      <c r="G924" t="s">
        <v>472</v>
      </c>
      <c r="H924" t="s">
        <v>252</v>
      </c>
      <c r="I924" t="s">
        <v>263</v>
      </c>
      <c r="J924" t="s">
        <v>269</v>
      </c>
      <c r="K924" t="s">
        <v>868</v>
      </c>
      <c r="L924">
        <v>10</v>
      </c>
      <c r="M924">
        <v>300000</v>
      </c>
      <c r="N924">
        <v>3000000</v>
      </c>
      <c r="O924">
        <v>0</v>
      </c>
      <c r="P924">
        <v>3000000</v>
      </c>
      <c r="R924">
        <v>197661</v>
      </c>
      <c r="S924">
        <v>237090</v>
      </c>
      <c r="T924">
        <v>237090</v>
      </c>
      <c r="U924">
        <v>237090</v>
      </c>
      <c r="V924">
        <v>237090</v>
      </c>
      <c r="W924">
        <v>237200</v>
      </c>
      <c r="X924">
        <v>237200</v>
      </c>
      <c r="Y924">
        <v>237099</v>
      </c>
      <c r="Z924">
        <v>237263</v>
      </c>
      <c r="AA924">
        <v>237090</v>
      </c>
      <c r="AB924">
        <v>324104</v>
      </c>
      <c r="AC924">
        <v>344023</v>
      </c>
      <c r="AD924" t="s">
        <v>3469</v>
      </c>
      <c r="AE924" t="s">
        <v>3485</v>
      </c>
      <c r="AF924" t="s">
        <v>3534</v>
      </c>
      <c r="AG924" t="s">
        <v>3535</v>
      </c>
      <c r="AH924" t="s">
        <v>7175</v>
      </c>
      <c r="AI924" t="s">
        <v>7121</v>
      </c>
      <c r="AJ924" t="s">
        <v>6404</v>
      </c>
      <c r="AK924" t="s">
        <v>136</v>
      </c>
      <c r="AN924" t="s">
        <v>1311</v>
      </c>
      <c r="AO924" t="s">
        <v>3409</v>
      </c>
      <c r="AP924" t="s">
        <v>3483</v>
      </c>
      <c r="AQ924" t="s">
        <v>1314</v>
      </c>
      <c r="AR924" cm="1">
        <f t="array" ref="AR924">_xlfn._xlws.FILTER(RPD_Revisi[Jmlh],RPD_Revisi[MAK]=Form_Cetak_POK[[#This Row],[MAK]],0)-Form_Cetak_POK[[#This Row],[Jmlh]]</f>
        <v>0</v>
      </c>
    </row>
    <row r="925" spans="1:44" hidden="1" x14ac:dyDescent="0.3">
      <c r="A925" t="s">
        <v>26</v>
      </c>
      <c r="B925" t="s">
        <v>28</v>
      </c>
      <c r="C925" t="s">
        <v>29</v>
      </c>
      <c r="D925" t="s">
        <v>461</v>
      </c>
      <c r="E925" t="s">
        <v>118</v>
      </c>
      <c r="F925" t="s">
        <v>130</v>
      </c>
      <c r="G925" t="s">
        <v>472</v>
      </c>
      <c r="H925" t="s">
        <v>252</v>
      </c>
      <c r="I925" t="s">
        <v>263</v>
      </c>
      <c r="J925" t="s">
        <v>269</v>
      </c>
      <c r="K925" t="s">
        <v>869</v>
      </c>
      <c r="L925">
        <v>31</v>
      </c>
      <c r="M925">
        <v>600000</v>
      </c>
      <c r="N925">
        <v>18600000</v>
      </c>
      <c r="O925">
        <v>0</v>
      </c>
      <c r="P925">
        <v>18600000</v>
      </c>
      <c r="R925">
        <v>1225496</v>
      </c>
      <c r="S925">
        <v>1469961</v>
      </c>
      <c r="T925">
        <v>1469961</v>
      </c>
      <c r="U925">
        <v>1469961</v>
      </c>
      <c r="V925">
        <v>1469961</v>
      </c>
      <c r="W925">
        <v>1470638</v>
      </c>
      <c r="X925">
        <v>1470638</v>
      </c>
      <c r="Y925">
        <v>1470013</v>
      </c>
      <c r="Z925">
        <v>1471032</v>
      </c>
      <c r="AA925">
        <v>1469961</v>
      </c>
      <c r="AB925">
        <v>2009447</v>
      </c>
      <c r="AC925">
        <v>2132931</v>
      </c>
      <c r="AD925" t="s">
        <v>3469</v>
      </c>
      <c r="AE925" t="s">
        <v>3485</v>
      </c>
      <c r="AF925" t="s">
        <v>3537</v>
      </c>
      <c r="AG925" t="s">
        <v>3538</v>
      </c>
      <c r="AH925" t="s">
        <v>7176</v>
      </c>
      <c r="AI925" t="s">
        <v>7123</v>
      </c>
      <c r="AJ925" t="s">
        <v>6404</v>
      </c>
      <c r="AK925" t="s">
        <v>136</v>
      </c>
      <c r="AN925" t="s">
        <v>1311</v>
      </c>
      <c r="AO925" t="s">
        <v>3409</v>
      </c>
      <c r="AP925" t="s">
        <v>3483</v>
      </c>
      <c r="AQ925" t="s">
        <v>1314</v>
      </c>
      <c r="AR925" cm="1">
        <f t="array" ref="AR925">_xlfn._xlws.FILTER(RPD_Revisi[Jmlh],RPD_Revisi[MAK]=Form_Cetak_POK[[#This Row],[MAK]],0)-Form_Cetak_POK[[#This Row],[Jmlh]]</f>
        <v>0</v>
      </c>
    </row>
    <row r="926" spans="1:44" hidden="1" x14ac:dyDescent="0.3">
      <c r="A926" t="s">
        <v>26</v>
      </c>
      <c r="B926" t="s">
        <v>28</v>
      </c>
      <c r="C926" t="s">
        <v>29</v>
      </c>
      <c r="D926" t="s">
        <v>461</v>
      </c>
      <c r="E926" t="s">
        <v>118</v>
      </c>
      <c r="F926" t="s">
        <v>130</v>
      </c>
      <c r="G926" t="s">
        <v>472</v>
      </c>
      <c r="H926" t="s">
        <v>252</v>
      </c>
      <c r="I926" t="s">
        <v>263</v>
      </c>
      <c r="J926" t="s">
        <v>271</v>
      </c>
      <c r="K926" t="s">
        <v>871</v>
      </c>
      <c r="L926">
        <v>1</v>
      </c>
      <c r="M926">
        <v>50000000</v>
      </c>
      <c r="N926">
        <v>50000000</v>
      </c>
      <c r="O926">
        <v>0</v>
      </c>
      <c r="P926">
        <v>50000000</v>
      </c>
      <c r="R926">
        <v>3294345</v>
      </c>
      <c r="S926">
        <v>3951508</v>
      </c>
      <c r="T926">
        <v>3951508</v>
      </c>
      <c r="U926">
        <v>3951508</v>
      </c>
      <c r="V926">
        <v>3951508</v>
      </c>
      <c r="W926">
        <v>3953328</v>
      </c>
      <c r="X926">
        <v>3953328</v>
      </c>
      <c r="Y926">
        <v>3951648</v>
      </c>
      <c r="Z926">
        <v>3954388</v>
      </c>
      <c r="AA926">
        <v>3951508</v>
      </c>
      <c r="AB926">
        <v>5401739</v>
      </c>
      <c r="AC926">
        <v>5733684</v>
      </c>
      <c r="AD926" t="s">
        <v>3469</v>
      </c>
      <c r="AE926" t="s">
        <v>3540</v>
      </c>
      <c r="AF926" t="s">
        <v>3544</v>
      </c>
      <c r="AG926" t="s">
        <v>3545</v>
      </c>
      <c r="AH926" t="s">
        <v>7177</v>
      </c>
      <c r="AI926" t="s">
        <v>6064</v>
      </c>
      <c r="AJ926" t="s">
        <v>6404</v>
      </c>
      <c r="AK926" t="s">
        <v>136</v>
      </c>
      <c r="AN926" t="s">
        <v>1311</v>
      </c>
      <c r="AO926" t="s">
        <v>3409</v>
      </c>
      <c r="AP926" t="s">
        <v>3483</v>
      </c>
      <c r="AQ926" t="s">
        <v>1314</v>
      </c>
      <c r="AR926" cm="1">
        <f t="array" ref="AR926">_xlfn._xlws.FILTER(RPD_Revisi[Jmlh],RPD_Revisi[MAK]=Form_Cetak_POK[[#This Row],[MAK]],0)-Form_Cetak_POK[[#This Row],[Jmlh]]</f>
        <v>0</v>
      </c>
    </row>
    <row r="927" spans="1:44" hidden="1" x14ac:dyDescent="0.3">
      <c r="A927" t="s">
        <v>26</v>
      </c>
      <c r="B927" t="s">
        <v>28</v>
      </c>
      <c r="C927" t="s">
        <v>29</v>
      </c>
      <c r="D927" t="s">
        <v>461</v>
      </c>
      <c r="E927" t="s">
        <v>118</v>
      </c>
      <c r="F927" t="s">
        <v>130</v>
      </c>
      <c r="G927" t="s">
        <v>472</v>
      </c>
      <c r="H927" t="s">
        <v>252</v>
      </c>
      <c r="I927" t="s">
        <v>263</v>
      </c>
      <c r="J927" t="s">
        <v>271</v>
      </c>
      <c r="K927" t="s">
        <v>872</v>
      </c>
      <c r="L927">
        <v>24</v>
      </c>
      <c r="M927">
        <v>1500000</v>
      </c>
      <c r="N927">
        <v>36000000</v>
      </c>
      <c r="O927">
        <v>0</v>
      </c>
      <c r="P927">
        <v>36000000</v>
      </c>
      <c r="R927">
        <v>2371928</v>
      </c>
      <c r="S927">
        <v>2845086</v>
      </c>
      <c r="T927">
        <v>2845086</v>
      </c>
      <c r="U927">
        <v>2845086</v>
      </c>
      <c r="V927">
        <v>2845086</v>
      </c>
      <c r="W927">
        <v>2846396</v>
      </c>
      <c r="X927">
        <v>2846396</v>
      </c>
      <c r="Y927">
        <v>2845187</v>
      </c>
      <c r="Z927">
        <v>2847159</v>
      </c>
      <c r="AA927">
        <v>2845086</v>
      </c>
      <c r="AB927">
        <v>3889252</v>
      </c>
      <c r="AC927">
        <v>4128252.0000000005</v>
      </c>
      <c r="AD927" t="s">
        <v>3469</v>
      </c>
      <c r="AE927" t="s">
        <v>3540</v>
      </c>
      <c r="AF927" t="s">
        <v>3547</v>
      </c>
      <c r="AG927" t="s">
        <v>3548</v>
      </c>
      <c r="AH927" t="s">
        <v>7178</v>
      </c>
      <c r="AI927" t="s">
        <v>6075</v>
      </c>
      <c r="AJ927" t="s">
        <v>6404</v>
      </c>
      <c r="AK927" t="s">
        <v>136</v>
      </c>
      <c r="AN927" t="s">
        <v>1311</v>
      </c>
      <c r="AO927" t="s">
        <v>3409</v>
      </c>
      <c r="AP927" t="s">
        <v>3483</v>
      </c>
      <c r="AQ927" t="s">
        <v>1314</v>
      </c>
      <c r="AR927" cm="1">
        <f t="array" ref="AR927">_xlfn._xlws.FILTER(RPD_Revisi[Jmlh],RPD_Revisi[MAK]=Form_Cetak_POK[[#This Row],[MAK]],0)-Form_Cetak_POK[[#This Row],[Jmlh]]</f>
        <v>0</v>
      </c>
    </row>
    <row r="928" spans="1:44" hidden="1" x14ac:dyDescent="0.3">
      <c r="A928" t="s">
        <v>26</v>
      </c>
      <c r="B928" t="s">
        <v>28</v>
      </c>
      <c r="C928" t="s">
        <v>29</v>
      </c>
      <c r="D928" t="s">
        <v>461</v>
      </c>
      <c r="E928" t="s">
        <v>118</v>
      </c>
      <c r="F928" t="s">
        <v>130</v>
      </c>
      <c r="G928" t="s">
        <v>472</v>
      </c>
      <c r="H928" t="s">
        <v>252</v>
      </c>
      <c r="I928" t="s">
        <v>273</v>
      </c>
      <c r="J928" t="s">
        <v>255</v>
      </c>
      <c r="K928" t="s">
        <v>874</v>
      </c>
      <c r="L928">
        <v>52</v>
      </c>
      <c r="M928">
        <v>5615000</v>
      </c>
      <c r="N928">
        <v>291980000</v>
      </c>
      <c r="O928">
        <v>0</v>
      </c>
      <c r="P928">
        <v>291980000</v>
      </c>
      <c r="R928">
        <v>19237656</v>
      </c>
      <c r="S928">
        <v>23075228</v>
      </c>
      <c r="T928">
        <v>23075228</v>
      </c>
      <c r="U928">
        <v>23075228</v>
      </c>
      <c r="V928">
        <v>23075228</v>
      </c>
      <c r="W928">
        <v>23085855</v>
      </c>
      <c r="X928">
        <v>23085855</v>
      </c>
      <c r="Y928">
        <v>23076045</v>
      </c>
      <c r="Z928">
        <v>23092043</v>
      </c>
      <c r="AA928">
        <v>23075228</v>
      </c>
      <c r="AB928">
        <v>31543996</v>
      </c>
      <c r="AC928">
        <v>33482410.000000004</v>
      </c>
      <c r="AD928" t="s">
        <v>3550</v>
      </c>
      <c r="AE928" t="s">
        <v>3551</v>
      </c>
      <c r="AF928" t="s">
        <v>3555</v>
      </c>
      <c r="AG928" t="s">
        <v>3556</v>
      </c>
      <c r="AH928" t="s">
        <v>7179</v>
      </c>
      <c r="AI928" t="s">
        <v>6064</v>
      </c>
      <c r="AJ928" t="s">
        <v>7180</v>
      </c>
      <c r="AK928" t="s">
        <v>136</v>
      </c>
      <c r="AN928" t="s">
        <v>1311</v>
      </c>
      <c r="AO928" t="s">
        <v>3409</v>
      </c>
      <c r="AP928" t="s">
        <v>3410</v>
      </c>
      <c r="AQ928" t="s">
        <v>1314</v>
      </c>
      <c r="AR928" cm="1">
        <f t="array" ref="AR928">_xlfn._xlws.FILTER(RPD_Revisi[Jmlh],RPD_Revisi[MAK]=Form_Cetak_POK[[#This Row],[MAK]],0)-Form_Cetak_POK[[#This Row],[Jmlh]]</f>
        <v>0</v>
      </c>
    </row>
    <row r="929" spans="1:44" hidden="1" x14ac:dyDescent="0.3">
      <c r="A929" t="s">
        <v>26</v>
      </c>
      <c r="B929" t="s">
        <v>28</v>
      </c>
      <c r="C929" t="s">
        <v>29</v>
      </c>
      <c r="D929" t="s">
        <v>461</v>
      </c>
      <c r="E929" t="s">
        <v>118</v>
      </c>
      <c r="F929" t="s">
        <v>130</v>
      </c>
      <c r="G929" t="s">
        <v>472</v>
      </c>
      <c r="H929" t="s">
        <v>252</v>
      </c>
      <c r="I929" t="s">
        <v>273</v>
      </c>
      <c r="J929" t="s">
        <v>255</v>
      </c>
      <c r="K929" t="s">
        <v>875</v>
      </c>
      <c r="L929">
        <v>456</v>
      </c>
      <c r="M929">
        <v>28000</v>
      </c>
      <c r="N929">
        <v>12585000</v>
      </c>
      <c r="O929">
        <v>0</v>
      </c>
      <c r="P929">
        <v>12585000</v>
      </c>
      <c r="R929">
        <v>829187</v>
      </c>
      <c r="S929">
        <v>994595</v>
      </c>
      <c r="T929">
        <v>994595</v>
      </c>
      <c r="U929">
        <v>994595</v>
      </c>
      <c r="V929">
        <v>994595</v>
      </c>
      <c r="W929">
        <v>995053</v>
      </c>
      <c r="X929">
        <v>995053</v>
      </c>
      <c r="Y929">
        <v>994630</v>
      </c>
      <c r="Z929">
        <v>995319</v>
      </c>
      <c r="AA929">
        <v>994595</v>
      </c>
      <c r="AB929">
        <v>1359618</v>
      </c>
      <c r="AC929">
        <v>1443165</v>
      </c>
      <c r="AD929" t="s">
        <v>3550</v>
      </c>
      <c r="AE929" t="s">
        <v>3551</v>
      </c>
      <c r="AF929" t="s">
        <v>3558</v>
      </c>
      <c r="AG929" t="s">
        <v>3559</v>
      </c>
      <c r="AH929" t="s">
        <v>7181</v>
      </c>
      <c r="AI929" t="s">
        <v>6075</v>
      </c>
      <c r="AJ929" t="s">
        <v>7180</v>
      </c>
      <c r="AK929" t="s">
        <v>136</v>
      </c>
      <c r="AN929" t="s">
        <v>1311</v>
      </c>
      <c r="AO929" t="s">
        <v>3409</v>
      </c>
      <c r="AP929" t="s">
        <v>3410</v>
      </c>
      <c r="AQ929" t="s">
        <v>1314</v>
      </c>
      <c r="AR929" cm="1">
        <f t="array" ref="AR929">_xlfn._xlws.FILTER(RPD_Revisi[Jmlh],RPD_Revisi[MAK]=Form_Cetak_POK[[#This Row],[MAK]],0)-Form_Cetak_POK[[#This Row],[Jmlh]]</f>
        <v>0</v>
      </c>
    </row>
    <row r="930" spans="1:44" hidden="1" x14ac:dyDescent="0.3">
      <c r="A930" t="s">
        <v>26</v>
      </c>
      <c r="B930" t="s">
        <v>28</v>
      </c>
      <c r="C930" t="s">
        <v>29</v>
      </c>
      <c r="D930" t="s">
        <v>461</v>
      </c>
      <c r="E930" t="s">
        <v>118</v>
      </c>
      <c r="F930" t="s">
        <v>130</v>
      </c>
      <c r="G930" t="s">
        <v>472</v>
      </c>
      <c r="H930" t="s">
        <v>252</v>
      </c>
      <c r="I930" t="s">
        <v>273</v>
      </c>
      <c r="J930" t="s">
        <v>255</v>
      </c>
      <c r="K930" t="s">
        <v>876</v>
      </c>
      <c r="L930">
        <v>48</v>
      </c>
      <c r="M930">
        <v>30000</v>
      </c>
      <c r="N930">
        <v>1459000</v>
      </c>
      <c r="O930">
        <v>0</v>
      </c>
      <c r="P930">
        <v>1459000</v>
      </c>
      <c r="R930">
        <v>96129</v>
      </c>
      <c r="S930">
        <v>115305</v>
      </c>
      <c r="T930">
        <v>115305</v>
      </c>
      <c r="U930">
        <v>115305</v>
      </c>
      <c r="V930">
        <v>115305</v>
      </c>
      <c r="W930">
        <v>115358</v>
      </c>
      <c r="X930">
        <v>115358</v>
      </c>
      <c r="Y930">
        <v>115309</v>
      </c>
      <c r="Z930">
        <v>115389</v>
      </c>
      <c r="AA930">
        <v>115305</v>
      </c>
      <c r="AB930">
        <v>157623</v>
      </c>
      <c r="AC930">
        <v>167309</v>
      </c>
      <c r="AD930" t="s">
        <v>3550</v>
      </c>
      <c r="AE930" t="s">
        <v>3551</v>
      </c>
      <c r="AF930" t="s">
        <v>3561</v>
      </c>
      <c r="AG930" t="s">
        <v>3562</v>
      </c>
      <c r="AH930" t="s">
        <v>7182</v>
      </c>
      <c r="AI930" t="s">
        <v>6085</v>
      </c>
      <c r="AJ930" t="s">
        <v>7180</v>
      </c>
      <c r="AK930" t="s">
        <v>136</v>
      </c>
      <c r="AN930" t="s">
        <v>1311</v>
      </c>
      <c r="AO930" t="s">
        <v>3409</v>
      </c>
      <c r="AP930" t="s">
        <v>3410</v>
      </c>
      <c r="AQ930" t="s">
        <v>1314</v>
      </c>
      <c r="AR930" cm="1">
        <f t="array" ref="AR930">_xlfn._xlws.FILTER(RPD_Revisi[Jmlh],RPD_Revisi[MAK]=Form_Cetak_POK[[#This Row],[MAK]],0)-Form_Cetak_POK[[#This Row],[Jmlh]]</f>
        <v>0</v>
      </c>
    </row>
    <row r="931" spans="1:44" hidden="1" x14ac:dyDescent="0.3">
      <c r="A931" t="s">
        <v>26</v>
      </c>
      <c r="B931" t="s">
        <v>28</v>
      </c>
      <c r="C931" t="s">
        <v>29</v>
      </c>
      <c r="D931" t="s">
        <v>461</v>
      </c>
      <c r="E931" t="s">
        <v>118</v>
      </c>
      <c r="F931" t="s">
        <v>130</v>
      </c>
      <c r="G931" t="s">
        <v>472</v>
      </c>
      <c r="H931" t="s">
        <v>252</v>
      </c>
      <c r="I931" t="s">
        <v>273</v>
      </c>
      <c r="J931" t="s">
        <v>275</v>
      </c>
      <c r="K931" t="s">
        <v>878</v>
      </c>
      <c r="L931">
        <v>12</v>
      </c>
      <c r="M931">
        <v>968000</v>
      </c>
      <c r="N931">
        <v>11616000</v>
      </c>
      <c r="O931">
        <v>0</v>
      </c>
      <c r="P931">
        <v>11616000</v>
      </c>
      <c r="R931">
        <v>765342</v>
      </c>
      <c r="S931">
        <v>918014</v>
      </c>
      <c r="T931">
        <v>918014</v>
      </c>
      <c r="U931">
        <v>918014</v>
      </c>
      <c r="V931">
        <v>918014</v>
      </c>
      <c r="W931">
        <v>918437</v>
      </c>
      <c r="X931">
        <v>918437</v>
      </c>
      <c r="Y931">
        <v>918047</v>
      </c>
      <c r="Z931">
        <v>918683</v>
      </c>
      <c r="AA931">
        <v>918014</v>
      </c>
      <c r="AB931">
        <v>1254932</v>
      </c>
      <c r="AC931">
        <v>1332052</v>
      </c>
      <c r="AD931" t="s">
        <v>3550</v>
      </c>
      <c r="AE931" t="s">
        <v>3564</v>
      </c>
      <c r="AF931" t="s">
        <v>3565</v>
      </c>
      <c r="AG931" t="s">
        <v>3566</v>
      </c>
      <c r="AH931" t="s">
        <v>7183</v>
      </c>
      <c r="AI931" t="s">
        <v>6064</v>
      </c>
      <c r="AJ931" t="s">
        <v>7180</v>
      </c>
      <c r="AK931" t="s">
        <v>136</v>
      </c>
      <c r="AN931" t="s">
        <v>1311</v>
      </c>
      <c r="AO931" t="s">
        <v>3409</v>
      </c>
      <c r="AP931" t="s">
        <v>3567</v>
      </c>
      <c r="AQ931" t="s">
        <v>1314</v>
      </c>
      <c r="AR931" cm="1">
        <f t="array" ref="AR931">_xlfn._xlws.FILTER(RPD_Revisi[Jmlh],RPD_Revisi[MAK]=Form_Cetak_POK[[#This Row],[MAK]],0)-Form_Cetak_POK[[#This Row],[Jmlh]]</f>
        <v>0</v>
      </c>
    </row>
    <row r="932" spans="1:44" hidden="1" x14ac:dyDescent="0.3">
      <c r="A932" t="s">
        <v>26</v>
      </c>
      <c r="B932" t="s">
        <v>28</v>
      </c>
      <c r="C932" t="s">
        <v>29</v>
      </c>
      <c r="D932" t="s">
        <v>461</v>
      </c>
      <c r="E932" t="s">
        <v>118</v>
      </c>
      <c r="F932" t="s">
        <v>130</v>
      </c>
      <c r="G932" t="s">
        <v>472</v>
      </c>
      <c r="H932" t="s">
        <v>252</v>
      </c>
      <c r="I932" t="s">
        <v>273</v>
      </c>
      <c r="J932" t="s">
        <v>275</v>
      </c>
      <c r="K932" t="s">
        <v>879</v>
      </c>
      <c r="L932">
        <v>12</v>
      </c>
      <c r="M932">
        <v>4250000</v>
      </c>
      <c r="N932">
        <v>51000000</v>
      </c>
      <c r="O932">
        <v>0</v>
      </c>
      <c r="P932">
        <v>51000000</v>
      </c>
      <c r="R932">
        <v>3360232</v>
      </c>
      <c r="S932">
        <v>4030538</v>
      </c>
      <c r="T932">
        <v>4030538</v>
      </c>
      <c r="U932">
        <v>4030538</v>
      </c>
      <c r="V932">
        <v>4030538</v>
      </c>
      <c r="W932">
        <v>4032395</v>
      </c>
      <c r="X932">
        <v>4032395</v>
      </c>
      <c r="Y932">
        <v>4030681</v>
      </c>
      <c r="Z932">
        <v>4033476</v>
      </c>
      <c r="AA932">
        <v>4030538</v>
      </c>
      <c r="AB932">
        <v>5509774</v>
      </c>
      <c r="AC932">
        <v>5848357</v>
      </c>
      <c r="AD932" t="s">
        <v>3550</v>
      </c>
      <c r="AE932" t="s">
        <v>3564</v>
      </c>
      <c r="AF932" t="s">
        <v>3569</v>
      </c>
      <c r="AG932" t="s">
        <v>3570</v>
      </c>
      <c r="AH932" t="s">
        <v>7184</v>
      </c>
      <c r="AI932" t="s">
        <v>6075</v>
      </c>
      <c r="AJ932" t="s">
        <v>7180</v>
      </c>
      <c r="AK932" t="s">
        <v>136</v>
      </c>
      <c r="AN932" t="s">
        <v>1311</v>
      </c>
      <c r="AO932" t="s">
        <v>3409</v>
      </c>
      <c r="AP932" t="s">
        <v>3567</v>
      </c>
      <c r="AQ932" t="s">
        <v>1314</v>
      </c>
      <c r="AR932" cm="1">
        <f t="array" ref="AR932">_xlfn._xlws.FILTER(RPD_Revisi[Jmlh],RPD_Revisi[MAK]=Form_Cetak_POK[[#This Row],[MAK]],0)-Form_Cetak_POK[[#This Row],[Jmlh]]</f>
        <v>0</v>
      </c>
    </row>
    <row r="933" spans="1:44" hidden="1" x14ac:dyDescent="0.3">
      <c r="A933" t="s">
        <v>26</v>
      </c>
      <c r="B933" t="s">
        <v>28</v>
      </c>
      <c r="C933" t="s">
        <v>29</v>
      </c>
      <c r="D933" t="s">
        <v>461</v>
      </c>
      <c r="E933" t="s">
        <v>118</v>
      </c>
      <c r="F933" t="s">
        <v>130</v>
      </c>
      <c r="G933" t="s">
        <v>472</v>
      </c>
      <c r="H933" t="s">
        <v>252</v>
      </c>
      <c r="I933" t="s">
        <v>273</v>
      </c>
      <c r="J933" t="s">
        <v>275</v>
      </c>
      <c r="K933" t="s">
        <v>880</v>
      </c>
      <c r="L933">
        <v>12</v>
      </c>
      <c r="M933">
        <v>848000</v>
      </c>
      <c r="N933">
        <v>10176000</v>
      </c>
      <c r="O933">
        <v>0</v>
      </c>
      <c r="P933">
        <v>10176000</v>
      </c>
      <c r="R933">
        <v>670465</v>
      </c>
      <c r="S933">
        <v>804211</v>
      </c>
      <c r="T933">
        <v>804211</v>
      </c>
      <c r="U933">
        <v>804211</v>
      </c>
      <c r="V933">
        <v>804211</v>
      </c>
      <c r="W933">
        <v>804581</v>
      </c>
      <c r="X933">
        <v>804581</v>
      </c>
      <c r="Y933">
        <v>804239</v>
      </c>
      <c r="Z933">
        <v>804797</v>
      </c>
      <c r="AA933">
        <v>804211</v>
      </c>
      <c r="AB933">
        <v>1099362</v>
      </c>
      <c r="AC933">
        <v>1166920</v>
      </c>
      <c r="AD933" t="s">
        <v>3550</v>
      </c>
      <c r="AE933" t="s">
        <v>3564</v>
      </c>
      <c r="AF933" t="s">
        <v>3572</v>
      </c>
      <c r="AG933" t="s">
        <v>3573</v>
      </c>
      <c r="AH933" t="s">
        <v>7185</v>
      </c>
      <c r="AI933" t="s">
        <v>6085</v>
      </c>
      <c r="AJ933" t="s">
        <v>7180</v>
      </c>
      <c r="AK933" t="s">
        <v>136</v>
      </c>
      <c r="AN933" t="s">
        <v>1311</v>
      </c>
      <c r="AO933" t="s">
        <v>3409</v>
      </c>
      <c r="AP933" t="s">
        <v>3567</v>
      </c>
      <c r="AQ933" t="s">
        <v>1314</v>
      </c>
      <c r="AR933" cm="1">
        <f t="array" ref="AR933">_xlfn._xlws.FILTER(RPD_Revisi[Jmlh],RPD_Revisi[MAK]=Form_Cetak_POK[[#This Row],[MAK]],0)-Form_Cetak_POK[[#This Row],[Jmlh]]</f>
        <v>0</v>
      </c>
    </row>
    <row r="934" spans="1:44" hidden="1" x14ac:dyDescent="0.3">
      <c r="A934" t="s">
        <v>26</v>
      </c>
      <c r="B934" t="s">
        <v>28</v>
      </c>
      <c r="C934" t="s">
        <v>29</v>
      </c>
      <c r="D934" t="s">
        <v>461</v>
      </c>
      <c r="E934" t="s">
        <v>118</v>
      </c>
      <c r="F934" t="s">
        <v>130</v>
      </c>
      <c r="G934" t="s">
        <v>472</v>
      </c>
      <c r="H934" t="s">
        <v>252</v>
      </c>
      <c r="I934" t="s">
        <v>273</v>
      </c>
      <c r="J934" t="s">
        <v>275</v>
      </c>
      <c r="K934" t="s">
        <v>881</v>
      </c>
      <c r="L934">
        <v>12</v>
      </c>
      <c r="M934">
        <v>3720000</v>
      </c>
      <c r="N934">
        <v>44640000</v>
      </c>
      <c r="O934">
        <v>0</v>
      </c>
      <c r="P934">
        <v>44640000</v>
      </c>
      <c r="R934">
        <v>2941191</v>
      </c>
      <c r="S934">
        <v>3527907</v>
      </c>
      <c r="T934">
        <v>3527907</v>
      </c>
      <c r="U934">
        <v>3527907</v>
      </c>
      <c r="V934">
        <v>3527907</v>
      </c>
      <c r="W934">
        <v>3529531</v>
      </c>
      <c r="X934">
        <v>3529531</v>
      </c>
      <c r="Y934">
        <v>3528032</v>
      </c>
      <c r="Z934">
        <v>3530477</v>
      </c>
      <c r="AA934">
        <v>3527907</v>
      </c>
      <c r="AB934">
        <v>4822673</v>
      </c>
      <c r="AC934">
        <v>5119030</v>
      </c>
      <c r="AD934" t="s">
        <v>3550</v>
      </c>
      <c r="AE934" t="s">
        <v>3564</v>
      </c>
      <c r="AF934" t="s">
        <v>3575</v>
      </c>
      <c r="AG934" t="s">
        <v>3576</v>
      </c>
      <c r="AH934" t="s">
        <v>7186</v>
      </c>
      <c r="AI934" t="s">
        <v>6168</v>
      </c>
      <c r="AJ934" t="s">
        <v>7180</v>
      </c>
      <c r="AK934" t="s">
        <v>136</v>
      </c>
      <c r="AN934" t="s">
        <v>1311</v>
      </c>
      <c r="AO934" t="s">
        <v>3409</v>
      </c>
      <c r="AP934" t="s">
        <v>3567</v>
      </c>
      <c r="AQ934" t="s">
        <v>1314</v>
      </c>
      <c r="AR934" cm="1">
        <f t="array" ref="AR934">_xlfn._xlws.FILTER(RPD_Revisi[Jmlh],RPD_Revisi[MAK]=Form_Cetak_POK[[#This Row],[MAK]],0)-Form_Cetak_POK[[#This Row],[Jmlh]]</f>
        <v>0</v>
      </c>
    </row>
    <row r="935" spans="1:44" hidden="1" x14ac:dyDescent="0.3">
      <c r="A935" t="s">
        <v>26</v>
      </c>
      <c r="B935" t="s">
        <v>28</v>
      </c>
      <c r="C935" t="s">
        <v>29</v>
      </c>
      <c r="D935" t="s">
        <v>461</v>
      </c>
      <c r="E935" t="s">
        <v>118</v>
      </c>
      <c r="F935" t="s">
        <v>130</v>
      </c>
      <c r="G935" t="s">
        <v>472</v>
      </c>
      <c r="H935" t="s">
        <v>252</v>
      </c>
      <c r="I935" t="s">
        <v>273</v>
      </c>
      <c r="J935" t="s">
        <v>275</v>
      </c>
      <c r="K935" t="s">
        <v>882</v>
      </c>
      <c r="L935">
        <v>24</v>
      </c>
      <c r="M935">
        <v>1330000</v>
      </c>
      <c r="N935">
        <v>31920000</v>
      </c>
      <c r="O935">
        <v>0</v>
      </c>
      <c r="P935">
        <v>31920000</v>
      </c>
      <c r="R935">
        <v>2103110</v>
      </c>
      <c r="S935">
        <v>2522643</v>
      </c>
      <c r="T935">
        <v>2522643</v>
      </c>
      <c r="U935">
        <v>2522643</v>
      </c>
      <c r="V935">
        <v>2522643</v>
      </c>
      <c r="W935">
        <v>2523805</v>
      </c>
      <c r="X935">
        <v>2523805</v>
      </c>
      <c r="Y935">
        <v>2522732</v>
      </c>
      <c r="Z935">
        <v>2524481</v>
      </c>
      <c r="AA935">
        <v>2522643</v>
      </c>
      <c r="AB935">
        <v>3448470</v>
      </c>
      <c r="AC935">
        <v>3660382</v>
      </c>
      <c r="AD935" t="s">
        <v>3550</v>
      </c>
      <c r="AE935" t="s">
        <v>3564</v>
      </c>
      <c r="AF935" t="s">
        <v>3578</v>
      </c>
      <c r="AG935" t="s">
        <v>3579</v>
      </c>
      <c r="AH935" t="s">
        <v>7187</v>
      </c>
      <c r="AI935" t="s">
        <v>6565</v>
      </c>
      <c r="AJ935" t="s">
        <v>7180</v>
      </c>
      <c r="AK935" t="s">
        <v>136</v>
      </c>
      <c r="AN935" t="s">
        <v>1311</v>
      </c>
      <c r="AO935" t="s">
        <v>3409</v>
      </c>
      <c r="AP935" t="s">
        <v>3567</v>
      </c>
      <c r="AQ935" t="s">
        <v>1314</v>
      </c>
      <c r="AR935" cm="1">
        <f t="array" ref="AR935">_xlfn._xlws.FILTER(RPD_Revisi[Jmlh],RPD_Revisi[MAK]=Form_Cetak_POK[[#This Row],[MAK]],0)-Form_Cetak_POK[[#This Row],[Jmlh]]</f>
        <v>0</v>
      </c>
    </row>
    <row r="936" spans="1:44" hidden="1" x14ac:dyDescent="0.3">
      <c r="A936" t="s">
        <v>26</v>
      </c>
      <c r="B936" t="s">
        <v>28</v>
      </c>
      <c r="C936" t="s">
        <v>29</v>
      </c>
      <c r="D936" t="s">
        <v>461</v>
      </c>
      <c r="E936" t="s">
        <v>118</v>
      </c>
      <c r="F936" t="s">
        <v>130</v>
      </c>
      <c r="G936" t="s">
        <v>472</v>
      </c>
      <c r="H936" t="s">
        <v>252</v>
      </c>
      <c r="I936" t="s">
        <v>273</v>
      </c>
      <c r="J936" t="s">
        <v>275</v>
      </c>
      <c r="K936" t="s">
        <v>883</v>
      </c>
      <c r="L936">
        <v>24</v>
      </c>
      <c r="M936">
        <v>1330000</v>
      </c>
      <c r="N936">
        <v>31920000</v>
      </c>
      <c r="O936">
        <v>0</v>
      </c>
      <c r="P936">
        <v>31920000</v>
      </c>
      <c r="R936">
        <v>2103110</v>
      </c>
      <c r="S936">
        <v>2522643</v>
      </c>
      <c r="T936">
        <v>2522643</v>
      </c>
      <c r="U936">
        <v>2522643</v>
      </c>
      <c r="V936">
        <v>2522643</v>
      </c>
      <c r="W936">
        <v>2523805</v>
      </c>
      <c r="X936">
        <v>2523805</v>
      </c>
      <c r="Y936">
        <v>2522732</v>
      </c>
      <c r="Z936">
        <v>2524481</v>
      </c>
      <c r="AA936">
        <v>2522643</v>
      </c>
      <c r="AB936">
        <v>3448470</v>
      </c>
      <c r="AC936">
        <v>3660382</v>
      </c>
      <c r="AD936" t="s">
        <v>3550</v>
      </c>
      <c r="AE936" t="s">
        <v>3564</v>
      </c>
      <c r="AF936" t="s">
        <v>3581</v>
      </c>
      <c r="AG936" t="s">
        <v>3582</v>
      </c>
      <c r="AH936" t="s">
        <v>7188</v>
      </c>
      <c r="AI936" t="s">
        <v>6567</v>
      </c>
      <c r="AJ936" t="s">
        <v>7180</v>
      </c>
      <c r="AK936" t="s">
        <v>136</v>
      </c>
      <c r="AN936" t="s">
        <v>1311</v>
      </c>
      <c r="AO936" t="s">
        <v>3409</v>
      </c>
      <c r="AP936" t="s">
        <v>3567</v>
      </c>
      <c r="AQ936" t="s">
        <v>1314</v>
      </c>
      <c r="AR936" cm="1">
        <f t="array" ref="AR936">_xlfn._xlws.FILTER(RPD_Revisi[Jmlh],RPD_Revisi[MAK]=Form_Cetak_POK[[#This Row],[MAK]],0)-Form_Cetak_POK[[#This Row],[Jmlh]]</f>
        <v>0</v>
      </c>
    </row>
    <row r="937" spans="1:44" hidden="1" x14ac:dyDescent="0.3">
      <c r="A937" t="s">
        <v>26</v>
      </c>
      <c r="B937" t="s">
        <v>28</v>
      </c>
      <c r="C937" t="s">
        <v>29</v>
      </c>
      <c r="D937" t="s">
        <v>461</v>
      </c>
      <c r="E937" t="s">
        <v>118</v>
      </c>
      <c r="F937" t="s">
        <v>130</v>
      </c>
      <c r="G937" t="s">
        <v>472</v>
      </c>
      <c r="H937" t="s">
        <v>252</v>
      </c>
      <c r="I937" t="s">
        <v>273</v>
      </c>
      <c r="J937" t="s">
        <v>275</v>
      </c>
      <c r="K937" t="s">
        <v>884</v>
      </c>
      <c r="L937">
        <v>0</v>
      </c>
      <c r="M937">
        <v>0</v>
      </c>
      <c r="N937">
        <v>0</v>
      </c>
      <c r="O937">
        <v>0</v>
      </c>
      <c r="P937">
        <v>0</v>
      </c>
      <c r="R937">
        <v>0</v>
      </c>
      <c r="S937">
        <v>0</v>
      </c>
      <c r="T937">
        <v>0</v>
      </c>
      <c r="U937">
        <v>0</v>
      </c>
      <c r="V937">
        <v>0</v>
      </c>
      <c r="W937">
        <v>0</v>
      </c>
      <c r="X937">
        <v>0</v>
      </c>
      <c r="Y937">
        <v>0</v>
      </c>
      <c r="Z937">
        <v>0</v>
      </c>
      <c r="AA937">
        <v>0</v>
      </c>
      <c r="AB937">
        <v>0</v>
      </c>
      <c r="AC937">
        <v>0</v>
      </c>
      <c r="AD937" t="s">
        <v>3550</v>
      </c>
      <c r="AE937" t="s">
        <v>3564</v>
      </c>
      <c r="AF937" t="s">
        <v>7189</v>
      </c>
      <c r="AG937" t="s">
        <v>7190</v>
      </c>
      <c r="AH937" t="s">
        <v>7191</v>
      </c>
      <c r="AI937" t="s">
        <v>6170</v>
      </c>
      <c r="AJ937" t="s">
        <v>7180</v>
      </c>
      <c r="AK937" t="s">
        <v>136</v>
      </c>
      <c r="AN937" t="s">
        <v>1311</v>
      </c>
      <c r="AO937" t="s">
        <v>3409</v>
      </c>
      <c r="AP937" t="s">
        <v>3567</v>
      </c>
      <c r="AQ937" t="s">
        <v>1314</v>
      </c>
      <c r="AR937" cm="1">
        <f t="array" ref="AR937">_xlfn._xlws.FILTER(RPD_Revisi[Jmlh],RPD_Revisi[MAK]=Form_Cetak_POK[[#This Row],[MAK]],0)-Form_Cetak_POK[[#This Row],[Jmlh]]</f>
        <v>0</v>
      </c>
    </row>
    <row r="938" spans="1:44" hidden="1" x14ac:dyDescent="0.3">
      <c r="A938" t="s">
        <v>26</v>
      </c>
      <c r="B938" t="s">
        <v>28</v>
      </c>
      <c r="C938" t="s">
        <v>29</v>
      </c>
      <c r="D938" t="s">
        <v>461</v>
      </c>
      <c r="E938" t="s">
        <v>118</v>
      </c>
      <c r="F938" t="s">
        <v>130</v>
      </c>
      <c r="G938" t="s">
        <v>472</v>
      </c>
      <c r="H938" t="s">
        <v>252</v>
      </c>
      <c r="I938" t="s">
        <v>273</v>
      </c>
      <c r="J938" t="s">
        <v>275</v>
      </c>
      <c r="K938" t="s">
        <v>885</v>
      </c>
      <c r="L938">
        <v>12</v>
      </c>
      <c r="M938">
        <v>300000</v>
      </c>
      <c r="N938">
        <v>3600000</v>
      </c>
      <c r="O938">
        <v>0</v>
      </c>
      <c r="P938">
        <v>3600000</v>
      </c>
      <c r="R938">
        <v>237193</v>
      </c>
      <c r="S938">
        <v>284509</v>
      </c>
      <c r="T938">
        <v>284509</v>
      </c>
      <c r="U938">
        <v>284509</v>
      </c>
      <c r="V938">
        <v>284509</v>
      </c>
      <c r="W938">
        <v>284640</v>
      </c>
      <c r="X938">
        <v>284640</v>
      </c>
      <c r="Y938">
        <v>284519</v>
      </c>
      <c r="Z938">
        <v>284716</v>
      </c>
      <c r="AA938">
        <v>284509</v>
      </c>
      <c r="AB938">
        <v>388925</v>
      </c>
      <c r="AC938">
        <v>412822</v>
      </c>
      <c r="AD938" t="s">
        <v>3550</v>
      </c>
      <c r="AE938" t="s">
        <v>3564</v>
      </c>
      <c r="AF938" t="s">
        <v>3584</v>
      </c>
      <c r="AG938" t="s">
        <v>3585</v>
      </c>
      <c r="AH938" t="s">
        <v>7192</v>
      </c>
      <c r="AI938" t="s">
        <v>6172</v>
      </c>
      <c r="AJ938" t="s">
        <v>7180</v>
      </c>
      <c r="AK938" t="s">
        <v>136</v>
      </c>
      <c r="AN938" t="s">
        <v>1311</v>
      </c>
      <c r="AO938" t="s">
        <v>3409</v>
      </c>
      <c r="AP938" t="s">
        <v>3567</v>
      </c>
      <c r="AQ938" t="s">
        <v>1314</v>
      </c>
      <c r="AR938" cm="1">
        <f t="array" ref="AR938">_xlfn._xlws.FILTER(RPD_Revisi[Jmlh],RPD_Revisi[MAK]=Form_Cetak_POK[[#This Row],[MAK]],0)-Form_Cetak_POK[[#This Row],[Jmlh]]</f>
        <v>0</v>
      </c>
    </row>
    <row r="939" spans="1:44" hidden="1" x14ac:dyDescent="0.3">
      <c r="A939" t="s">
        <v>26</v>
      </c>
      <c r="B939" t="s">
        <v>28</v>
      </c>
      <c r="C939" t="s">
        <v>29</v>
      </c>
      <c r="D939" t="s">
        <v>461</v>
      </c>
      <c r="E939" t="s">
        <v>118</v>
      </c>
      <c r="F939" t="s">
        <v>130</v>
      </c>
      <c r="G939" t="s">
        <v>472</v>
      </c>
      <c r="H939" t="s">
        <v>252</v>
      </c>
      <c r="I939" t="s">
        <v>273</v>
      </c>
      <c r="J939" t="s">
        <v>275</v>
      </c>
      <c r="K939" t="s">
        <v>886</v>
      </c>
      <c r="L939">
        <v>12</v>
      </c>
      <c r="M939">
        <v>80000</v>
      </c>
      <c r="N939">
        <v>960000</v>
      </c>
      <c r="O939">
        <v>0</v>
      </c>
      <c r="P939">
        <v>960000</v>
      </c>
      <c r="R939">
        <v>63251</v>
      </c>
      <c r="S939">
        <v>75869</v>
      </c>
      <c r="T939">
        <v>75869</v>
      </c>
      <c r="U939">
        <v>75869</v>
      </c>
      <c r="V939">
        <v>75869</v>
      </c>
      <c r="W939">
        <v>75904</v>
      </c>
      <c r="X939">
        <v>75904</v>
      </c>
      <c r="Y939">
        <v>75872</v>
      </c>
      <c r="Z939">
        <v>75924</v>
      </c>
      <c r="AA939">
        <v>75869</v>
      </c>
      <c r="AB939">
        <v>103713</v>
      </c>
      <c r="AC939">
        <v>110087</v>
      </c>
      <c r="AD939" t="s">
        <v>3550</v>
      </c>
      <c r="AE939" t="s">
        <v>3564</v>
      </c>
      <c r="AF939" t="s">
        <v>3587</v>
      </c>
      <c r="AG939" t="s">
        <v>3588</v>
      </c>
      <c r="AH939" t="s">
        <v>7193</v>
      </c>
      <c r="AI939" t="s">
        <v>6174</v>
      </c>
      <c r="AJ939" t="s">
        <v>7180</v>
      </c>
      <c r="AK939" t="s">
        <v>136</v>
      </c>
      <c r="AN939" t="s">
        <v>1311</v>
      </c>
      <c r="AO939" t="s">
        <v>3409</v>
      </c>
      <c r="AP939" t="s">
        <v>3567</v>
      </c>
      <c r="AQ939" t="s">
        <v>1314</v>
      </c>
      <c r="AR939" cm="1">
        <f t="array" ref="AR939">_xlfn._xlws.FILTER(RPD_Revisi[Jmlh],RPD_Revisi[MAK]=Form_Cetak_POK[[#This Row],[MAK]],0)-Form_Cetak_POK[[#This Row],[Jmlh]]</f>
        <v>0</v>
      </c>
    </row>
    <row r="940" spans="1:44" hidden="1" x14ac:dyDescent="0.3">
      <c r="A940" t="s">
        <v>26</v>
      </c>
      <c r="B940" t="s">
        <v>28</v>
      </c>
      <c r="C940" t="s">
        <v>29</v>
      </c>
      <c r="D940" t="s">
        <v>461</v>
      </c>
      <c r="E940" t="s">
        <v>118</v>
      </c>
      <c r="F940" t="s">
        <v>130</v>
      </c>
      <c r="G940" t="s">
        <v>472</v>
      </c>
      <c r="H940" t="s">
        <v>252</v>
      </c>
      <c r="I940" t="s">
        <v>273</v>
      </c>
      <c r="J940" t="s">
        <v>275</v>
      </c>
      <c r="K940" t="s">
        <v>887</v>
      </c>
      <c r="L940">
        <v>12</v>
      </c>
      <c r="M940">
        <v>100000</v>
      </c>
      <c r="N940">
        <v>1200000</v>
      </c>
      <c r="O940">
        <v>0</v>
      </c>
      <c r="P940">
        <v>1200000</v>
      </c>
      <c r="R940">
        <v>79064</v>
      </c>
      <c r="S940">
        <v>94836</v>
      </c>
      <c r="T940">
        <v>94836</v>
      </c>
      <c r="U940">
        <v>94836</v>
      </c>
      <c r="V940">
        <v>94836</v>
      </c>
      <c r="W940">
        <v>94880</v>
      </c>
      <c r="X940">
        <v>94880</v>
      </c>
      <c r="Y940">
        <v>94840</v>
      </c>
      <c r="Z940">
        <v>94905</v>
      </c>
      <c r="AA940">
        <v>94836</v>
      </c>
      <c r="AB940">
        <v>129642</v>
      </c>
      <c r="AC940">
        <v>137609</v>
      </c>
      <c r="AD940" t="s">
        <v>3550</v>
      </c>
      <c r="AE940" t="s">
        <v>3564</v>
      </c>
      <c r="AF940" t="s">
        <v>3590</v>
      </c>
      <c r="AG940" t="s">
        <v>3591</v>
      </c>
      <c r="AH940" t="s">
        <v>7194</v>
      </c>
      <c r="AI940" t="s">
        <v>6891</v>
      </c>
      <c r="AJ940" t="s">
        <v>7180</v>
      </c>
      <c r="AK940" t="s">
        <v>136</v>
      </c>
      <c r="AN940" t="s">
        <v>1311</v>
      </c>
      <c r="AO940" t="s">
        <v>3409</v>
      </c>
      <c r="AP940" t="s">
        <v>3567</v>
      </c>
      <c r="AQ940" t="s">
        <v>1314</v>
      </c>
      <c r="AR940" cm="1">
        <f t="array" ref="AR940">_xlfn._xlws.FILTER(RPD_Revisi[Jmlh],RPD_Revisi[MAK]=Form_Cetak_POK[[#This Row],[MAK]],0)-Form_Cetak_POK[[#This Row],[Jmlh]]</f>
        <v>0</v>
      </c>
    </row>
    <row r="941" spans="1:44" hidden="1" x14ac:dyDescent="0.3">
      <c r="A941" t="s">
        <v>26</v>
      </c>
      <c r="B941" t="s">
        <v>28</v>
      </c>
      <c r="C941" t="s">
        <v>29</v>
      </c>
      <c r="D941" t="s">
        <v>461</v>
      </c>
      <c r="E941" t="s">
        <v>118</v>
      </c>
      <c r="F941" t="s">
        <v>130</v>
      </c>
      <c r="G941" t="s">
        <v>472</v>
      </c>
      <c r="H941" t="s">
        <v>252</v>
      </c>
      <c r="I941" t="s">
        <v>273</v>
      </c>
      <c r="J941" t="s">
        <v>275</v>
      </c>
      <c r="K941" t="s">
        <v>888</v>
      </c>
      <c r="L941">
        <v>12</v>
      </c>
      <c r="M941">
        <v>980000</v>
      </c>
      <c r="N941">
        <v>11760000</v>
      </c>
      <c r="O941">
        <v>0</v>
      </c>
      <c r="P941">
        <v>11760000</v>
      </c>
      <c r="R941">
        <v>774830</v>
      </c>
      <c r="S941">
        <v>929395</v>
      </c>
      <c r="T941">
        <v>929395</v>
      </c>
      <c r="U941">
        <v>929395</v>
      </c>
      <c r="V941">
        <v>929395</v>
      </c>
      <c r="W941">
        <v>929823</v>
      </c>
      <c r="X941">
        <v>929823</v>
      </c>
      <c r="Y941">
        <v>929428</v>
      </c>
      <c r="Z941">
        <v>930072</v>
      </c>
      <c r="AA941">
        <v>929395</v>
      </c>
      <c r="AB941">
        <v>1270489</v>
      </c>
      <c r="AC941">
        <v>1348560</v>
      </c>
      <c r="AD941" t="s">
        <v>3550</v>
      </c>
      <c r="AE941" t="s">
        <v>3564</v>
      </c>
      <c r="AF941" t="s">
        <v>3593</v>
      </c>
      <c r="AG941" t="s">
        <v>3594</v>
      </c>
      <c r="AH941" t="s">
        <v>7195</v>
      </c>
      <c r="AI941" t="s">
        <v>26</v>
      </c>
      <c r="AJ941" t="s">
        <v>7180</v>
      </c>
      <c r="AK941" t="s">
        <v>136</v>
      </c>
      <c r="AN941" t="s">
        <v>1311</v>
      </c>
      <c r="AO941" t="s">
        <v>3409</v>
      </c>
      <c r="AP941" t="s">
        <v>3567</v>
      </c>
      <c r="AQ941" t="s">
        <v>1314</v>
      </c>
      <c r="AR941" cm="1">
        <f t="array" ref="AR941">_xlfn._xlws.FILTER(RPD_Revisi[Jmlh],RPD_Revisi[MAK]=Form_Cetak_POK[[#This Row],[MAK]],0)-Form_Cetak_POK[[#This Row],[Jmlh]]</f>
        <v>0</v>
      </c>
    </row>
    <row r="942" spans="1:44" hidden="1" x14ac:dyDescent="0.3">
      <c r="A942" t="s">
        <v>26</v>
      </c>
      <c r="B942" t="s">
        <v>28</v>
      </c>
      <c r="C942" t="s">
        <v>29</v>
      </c>
      <c r="D942" t="s">
        <v>461</v>
      </c>
      <c r="E942" t="s">
        <v>118</v>
      </c>
      <c r="F942" t="s">
        <v>130</v>
      </c>
      <c r="G942" t="s">
        <v>472</v>
      </c>
      <c r="H942" t="s">
        <v>252</v>
      </c>
      <c r="I942" t="s">
        <v>273</v>
      </c>
      <c r="J942" t="s">
        <v>275</v>
      </c>
      <c r="K942" t="s">
        <v>889</v>
      </c>
      <c r="L942">
        <v>24</v>
      </c>
      <c r="M942">
        <v>150000</v>
      </c>
      <c r="N942">
        <v>3600000</v>
      </c>
      <c r="O942">
        <v>0</v>
      </c>
      <c r="P942">
        <v>3600000</v>
      </c>
      <c r="R942">
        <v>237193</v>
      </c>
      <c r="S942">
        <v>284509</v>
      </c>
      <c r="T942">
        <v>284509</v>
      </c>
      <c r="U942">
        <v>284509</v>
      </c>
      <c r="V942">
        <v>284509</v>
      </c>
      <c r="W942">
        <v>284640</v>
      </c>
      <c r="X942">
        <v>284640</v>
      </c>
      <c r="Y942">
        <v>284519</v>
      </c>
      <c r="Z942">
        <v>284716</v>
      </c>
      <c r="AA942">
        <v>284509</v>
      </c>
      <c r="AB942">
        <v>388925</v>
      </c>
      <c r="AC942">
        <v>412822</v>
      </c>
      <c r="AD942" t="s">
        <v>3550</v>
      </c>
      <c r="AE942" t="s">
        <v>3564</v>
      </c>
      <c r="AF942" t="s">
        <v>3596</v>
      </c>
      <c r="AG942" t="s">
        <v>3597</v>
      </c>
      <c r="AH942" t="s">
        <v>7196</v>
      </c>
      <c r="AI942" t="s">
        <v>6894</v>
      </c>
      <c r="AJ942" t="s">
        <v>7180</v>
      </c>
      <c r="AK942" t="s">
        <v>136</v>
      </c>
      <c r="AN942" t="s">
        <v>1311</v>
      </c>
      <c r="AO942" t="s">
        <v>3409</v>
      </c>
      <c r="AP942" t="s">
        <v>3567</v>
      </c>
      <c r="AQ942" t="s">
        <v>1314</v>
      </c>
      <c r="AR942" cm="1">
        <f t="array" ref="AR942">_xlfn._xlws.FILTER(RPD_Revisi[Jmlh],RPD_Revisi[MAK]=Form_Cetak_POK[[#This Row],[MAK]],0)-Form_Cetak_POK[[#This Row],[Jmlh]]</f>
        <v>0</v>
      </c>
    </row>
    <row r="943" spans="1:44" hidden="1" x14ac:dyDescent="0.3">
      <c r="A943" t="s">
        <v>26</v>
      </c>
      <c r="B943" t="s">
        <v>28</v>
      </c>
      <c r="C943" t="s">
        <v>29</v>
      </c>
      <c r="D943" t="s">
        <v>461</v>
      </c>
      <c r="E943" t="s">
        <v>118</v>
      </c>
      <c r="F943" t="s">
        <v>130</v>
      </c>
      <c r="G943" t="s">
        <v>472</v>
      </c>
      <c r="H943" t="s">
        <v>252</v>
      </c>
      <c r="I943" t="s">
        <v>273</v>
      </c>
      <c r="J943" t="s">
        <v>275</v>
      </c>
      <c r="K943" t="s">
        <v>890</v>
      </c>
      <c r="L943">
        <v>0</v>
      </c>
      <c r="M943">
        <v>0</v>
      </c>
      <c r="N943">
        <v>0</v>
      </c>
      <c r="O943">
        <v>0</v>
      </c>
      <c r="P943">
        <v>0</v>
      </c>
      <c r="R943">
        <v>0</v>
      </c>
      <c r="S943">
        <v>0</v>
      </c>
      <c r="T943">
        <v>0</v>
      </c>
      <c r="U943">
        <v>0</v>
      </c>
      <c r="V943">
        <v>0</v>
      </c>
      <c r="W943">
        <v>0</v>
      </c>
      <c r="X943">
        <v>0</v>
      </c>
      <c r="Y943">
        <v>0</v>
      </c>
      <c r="Z943">
        <v>0</v>
      </c>
      <c r="AA943">
        <v>0</v>
      </c>
      <c r="AB943">
        <v>0</v>
      </c>
      <c r="AC943">
        <v>0</v>
      </c>
      <c r="AD943" t="s">
        <v>3550</v>
      </c>
      <c r="AE943" t="s">
        <v>3564</v>
      </c>
      <c r="AF943" t="s">
        <v>7197</v>
      </c>
      <c r="AG943" t="s">
        <v>7198</v>
      </c>
      <c r="AH943" t="s">
        <v>7199</v>
      </c>
      <c r="AI943" t="s">
        <v>7109</v>
      </c>
      <c r="AJ943" t="s">
        <v>7180</v>
      </c>
      <c r="AK943" t="s">
        <v>136</v>
      </c>
      <c r="AN943" t="s">
        <v>1311</v>
      </c>
      <c r="AO943" t="s">
        <v>3409</v>
      </c>
      <c r="AP943" t="s">
        <v>3567</v>
      </c>
      <c r="AQ943" t="s">
        <v>1314</v>
      </c>
      <c r="AR943" cm="1">
        <f t="array" ref="AR943">_xlfn._xlws.FILTER(RPD_Revisi[Jmlh],RPD_Revisi[MAK]=Form_Cetak_POK[[#This Row],[MAK]],0)-Form_Cetak_POK[[#This Row],[Jmlh]]</f>
        <v>0</v>
      </c>
    </row>
    <row r="944" spans="1:44" hidden="1" x14ac:dyDescent="0.3">
      <c r="A944" t="s">
        <v>26</v>
      </c>
      <c r="B944" t="s">
        <v>28</v>
      </c>
      <c r="C944" t="s">
        <v>29</v>
      </c>
      <c r="D944" t="s">
        <v>461</v>
      </c>
      <c r="E944" t="s">
        <v>118</v>
      </c>
      <c r="F944" t="s">
        <v>130</v>
      </c>
      <c r="G944" t="s">
        <v>472</v>
      </c>
      <c r="H944" t="s">
        <v>252</v>
      </c>
      <c r="I944" t="s">
        <v>273</v>
      </c>
      <c r="J944" t="s">
        <v>275</v>
      </c>
      <c r="K944" t="s">
        <v>891</v>
      </c>
      <c r="L944">
        <v>12</v>
      </c>
      <c r="M944">
        <v>450000</v>
      </c>
      <c r="N944">
        <v>5400000</v>
      </c>
      <c r="O944">
        <v>0</v>
      </c>
      <c r="P944">
        <v>5400000</v>
      </c>
      <c r="R944">
        <v>355789</v>
      </c>
      <c r="S944">
        <v>426763</v>
      </c>
      <c r="T944">
        <v>426763</v>
      </c>
      <c r="U944">
        <v>426763</v>
      </c>
      <c r="V944">
        <v>426763</v>
      </c>
      <c r="W944">
        <v>426959</v>
      </c>
      <c r="X944">
        <v>426959</v>
      </c>
      <c r="Y944">
        <v>426778</v>
      </c>
      <c r="Z944">
        <v>427074</v>
      </c>
      <c r="AA944">
        <v>426763</v>
      </c>
      <c r="AB944">
        <v>583388</v>
      </c>
      <c r="AC944">
        <v>619238</v>
      </c>
      <c r="AD944" t="s">
        <v>3550</v>
      </c>
      <c r="AE944" t="s">
        <v>3564</v>
      </c>
      <c r="AF944" t="s">
        <v>3599</v>
      </c>
      <c r="AG944" t="s">
        <v>3600</v>
      </c>
      <c r="AH944" t="s">
        <v>7200</v>
      </c>
      <c r="AI944" t="s">
        <v>7113</v>
      </c>
      <c r="AJ944" t="s">
        <v>7180</v>
      </c>
      <c r="AK944" t="s">
        <v>136</v>
      </c>
      <c r="AN944" t="s">
        <v>1311</v>
      </c>
      <c r="AO944" t="s">
        <v>3409</v>
      </c>
      <c r="AP944" t="s">
        <v>3567</v>
      </c>
      <c r="AQ944" t="s">
        <v>1314</v>
      </c>
      <c r="AR944" cm="1">
        <f t="array" ref="AR944">_xlfn._xlws.FILTER(RPD_Revisi[Jmlh],RPD_Revisi[MAK]=Form_Cetak_POK[[#This Row],[MAK]],0)-Form_Cetak_POK[[#This Row],[Jmlh]]</f>
        <v>0</v>
      </c>
    </row>
    <row r="945" spans="1:44" hidden="1" x14ac:dyDescent="0.3">
      <c r="A945" t="s">
        <v>26</v>
      </c>
      <c r="B945" t="s">
        <v>28</v>
      </c>
      <c r="C945" t="s">
        <v>29</v>
      </c>
      <c r="D945" t="s">
        <v>461</v>
      </c>
      <c r="E945" t="s">
        <v>118</v>
      </c>
      <c r="F945" t="s">
        <v>130</v>
      </c>
      <c r="G945" t="s">
        <v>472</v>
      </c>
      <c r="H945" t="s">
        <v>252</v>
      </c>
      <c r="I945" t="s">
        <v>273</v>
      </c>
      <c r="J945" t="s">
        <v>275</v>
      </c>
      <c r="K945" t="s">
        <v>892</v>
      </c>
      <c r="L945">
        <v>12</v>
      </c>
      <c r="M945">
        <v>160000</v>
      </c>
      <c r="N945">
        <v>1920000</v>
      </c>
      <c r="O945">
        <v>0</v>
      </c>
      <c r="P945">
        <v>1920000</v>
      </c>
      <c r="R945">
        <v>126503</v>
      </c>
      <c r="S945">
        <v>151738</v>
      </c>
      <c r="T945">
        <v>151738</v>
      </c>
      <c r="U945">
        <v>151738</v>
      </c>
      <c r="V945">
        <v>151738</v>
      </c>
      <c r="W945">
        <v>151808</v>
      </c>
      <c r="X945">
        <v>151808</v>
      </c>
      <c r="Y945">
        <v>151743</v>
      </c>
      <c r="Z945">
        <v>151848</v>
      </c>
      <c r="AA945">
        <v>151738</v>
      </c>
      <c r="AB945">
        <v>207427</v>
      </c>
      <c r="AC945">
        <v>220173</v>
      </c>
      <c r="AD945" t="s">
        <v>3550</v>
      </c>
      <c r="AE945" t="s">
        <v>3564</v>
      </c>
      <c r="AF945" t="s">
        <v>3602</v>
      </c>
      <c r="AG945" t="s">
        <v>3603</v>
      </c>
      <c r="AH945" t="s">
        <v>7201</v>
      </c>
      <c r="AI945" t="s">
        <v>7115</v>
      </c>
      <c r="AJ945" t="s">
        <v>7180</v>
      </c>
      <c r="AK945" t="s">
        <v>136</v>
      </c>
      <c r="AN945" t="s">
        <v>1311</v>
      </c>
      <c r="AO945" t="s">
        <v>3409</v>
      </c>
      <c r="AP945" t="s">
        <v>3567</v>
      </c>
      <c r="AQ945" t="s">
        <v>1314</v>
      </c>
      <c r="AR945" cm="1">
        <f t="array" ref="AR945">_xlfn._xlws.FILTER(RPD_Revisi[Jmlh],RPD_Revisi[MAK]=Form_Cetak_POK[[#This Row],[MAK]],0)-Form_Cetak_POK[[#This Row],[Jmlh]]</f>
        <v>0</v>
      </c>
    </row>
    <row r="946" spans="1:44" hidden="1" x14ac:dyDescent="0.3">
      <c r="A946" t="s">
        <v>26</v>
      </c>
      <c r="B946" t="s">
        <v>28</v>
      </c>
      <c r="C946" t="s">
        <v>29</v>
      </c>
      <c r="D946" t="s">
        <v>461</v>
      </c>
      <c r="E946" t="s">
        <v>118</v>
      </c>
      <c r="F946" t="s">
        <v>130</v>
      </c>
      <c r="G946" t="s">
        <v>472</v>
      </c>
      <c r="H946" t="s">
        <v>252</v>
      </c>
      <c r="I946" t="s">
        <v>273</v>
      </c>
      <c r="J946" t="s">
        <v>275</v>
      </c>
      <c r="K946" t="s">
        <v>893</v>
      </c>
      <c r="L946">
        <v>12</v>
      </c>
      <c r="M946">
        <v>140000</v>
      </c>
      <c r="N946">
        <v>1680000</v>
      </c>
      <c r="O946">
        <v>0</v>
      </c>
      <c r="P946">
        <v>1680000</v>
      </c>
      <c r="R946">
        <v>110690</v>
      </c>
      <c r="S946">
        <v>132771</v>
      </c>
      <c r="T946">
        <v>132771</v>
      </c>
      <c r="U946">
        <v>132771</v>
      </c>
      <c r="V946">
        <v>132771</v>
      </c>
      <c r="W946">
        <v>132832</v>
      </c>
      <c r="X946">
        <v>132832</v>
      </c>
      <c r="Y946">
        <v>132775</v>
      </c>
      <c r="Z946">
        <v>132867</v>
      </c>
      <c r="AA946">
        <v>132771</v>
      </c>
      <c r="AB946">
        <v>181498</v>
      </c>
      <c r="AC946">
        <v>192651</v>
      </c>
      <c r="AD946" t="s">
        <v>3550</v>
      </c>
      <c r="AE946" t="s">
        <v>3564</v>
      </c>
      <c r="AF946" t="s">
        <v>3605</v>
      </c>
      <c r="AG946" t="s">
        <v>3606</v>
      </c>
      <c r="AH946" t="s">
        <v>7202</v>
      </c>
      <c r="AI946" t="s">
        <v>7117</v>
      </c>
      <c r="AJ946" t="s">
        <v>7180</v>
      </c>
      <c r="AK946" t="s">
        <v>136</v>
      </c>
      <c r="AN946" t="s">
        <v>1311</v>
      </c>
      <c r="AO946" t="s">
        <v>3409</v>
      </c>
      <c r="AP946" t="s">
        <v>3567</v>
      </c>
      <c r="AQ946" t="s">
        <v>1314</v>
      </c>
      <c r="AR946" cm="1">
        <f t="array" ref="AR946">_xlfn._xlws.FILTER(RPD_Revisi[Jmlh],RPD_Revisi[MAK]=Form_Cetak_POK[[#This Row],[MAK]],0)-Form_Cetak_POK[[#This Row],[Jmlh]]</f>
        <v>0</v>
      </c>
    </row>
    <row r="947" spans="1:44" hidden="1" x14ac:dyDescent="0.3">
      <c r="A947" t="s">
        <v>26</v>
      </c>
      <c r="B947" t="s">
        <v>28</v>
      </c>
      <c r="C947" t="s">
        <v>29</v>
      </c>
      <c r="D947" t="s">
        <v>461</v>
      </c>
      <c r="E947" t="s">
        <v>118</v>
      </c>
      <c r="F947" t="s">
        <v>130</v>
      </c>
      <c r="G947" t="s">
        <v>472</v>
      </c>
      <c r="H947" t="s">
        <v>252</v>
      </c>
      <c r="I947" t="s">
        <v>273</v>
      </c>
      <c r="J947" t="s">
        <v>275</v>
      </c>
      <c r="K947" t="s">
        <v>894</v>
      </c>
      <c r="L947">
        <v>36</v>
      </c>
      <c r="M947">
        <v>300000</v>
      </c>
      <c r="N947">
        <v>10800000</v>
      </c>
      <c r="O947">
        <v>0</v>
      </c>
      <c r="P947">
        <v>10800000</v>
      </c>
      <c r="R947">
        <v>711578</v>
      </c>
      <c r="S947">
        <v>853526</v>
      </c>
      <c r="T947">
        <v>853526</v>
      </c>
      <c r="U947">
        <v>853526</v>
      </c>
      <c r="V947">
        <v>853526</v>
      </c>
      <c r="W947">
        <v>853919</v>
      </c>
      <c r="X947">
        <v>853919</v>
      </c>
      <c r="Y947">
        <v>853556</v>
      </c>
      <c r="Z947">
        <v>854148</v>
      </c>
      <c r="AA947">
        <v>853526</v>
      </c>
      <c r="AB947">
        <v>1166776</v>
      </c>
      <c r="AC947">
        <v>1238474</v>
      </c>
      <c r="AD947" t="s">
        <v>3550</v>
      </c>
      <c r="AE947" t="s">
        <v>3564</v>
      </c>
      <c r="AF947" t="s">
        <v>3608</v>
      </c>
      <c r="AG947" t="s">
        <v>3609</v>
      </c>
      <c r="AH947" t="s">
        <v>7203</v>
      </c>
      <c r="AI947" t="s">
        <v>7119</v>
      </c>
      <c r="AJ947" t="s">
        <v>7180</v>
      </c>
      <c r="AK947" t="s">
        <v>136</v>
      </c>
      <c r="AN947" t="s">
        <v>1311</v>
      </c>
      <c r="AO947" t="s">
        <v>3409</v>
      </c>
      <c r="AP947" t="s">
        <v>3567</v>
      </c>
      <c r="AQ947" t="s">
        <v>1314</v>
      </c>
      <c r="AR947" cm="1">
        <f t="array" ref="AR947">_xlfn._xlws.FILTER(RPD_Revisi[Jmlh],RPD_Revisi[MAK]=Form_Cetak_POK[[#This Row],[MAK]],0)-Form_Cetak_POK[[#This Row],[Jmlh]]</f>
        <v>0</v>
      </c>
    </row>
    <row r="948" spans="1:44" hidden="1" x14ac:dyDescent="0.3">
      <c r="A948" t="s">
        <v>26</v>
      </c>
      <c r="B948" t="s">
        <v>28</v>
      </c>
      <c r="C948" t="s">
        <v>29</v>
      </c>
      <c r="D948" t="s">
        <v>461</v>
      </c>
      <c r="E948" t="s">
        <v>118</v>
      </c>
      <c r="F948" t="s">
        <v>130</v>
      </c>
      <c r="G948" t="s">
        <v>472</v>
      </c>
      <c r="H948" t="s">
        <v>252</v>
      </c>
      <c r="I948" t="s">
        <v>273</v>
      </c>
      <c r="J948" t="s">
        <v>275</v>
      </c>
      <c r="K948" t="s">
        <v>895</v>
      </c>
      <c r="L948">
        <v>12</v>
      </c>
      <c r="M948">
        <v>980000</v>
      </c>
      <c r="N948">
        <v>11760000</v>
      </c>
      <c r="O948">
        <v>0</v>
      </c>
      <c r="P948">
        <v>11760000</v>
      </c>
      <c r="R948">
        <v>774830</v>
      </c>
      <c r="S948">
        <v>929395</v>
      </c>
      <c r="T948">
        <v>929395</v>
      </c>
      <c r="U948">
        <v>929395</v>
      </c>
      <c r="V948">
        <v>929395</v>
      </c>
      <c r="W948">
        <v>929823</v>
      </c>
      <c r="X948">
        <v>929823</v>
      </c>
      <c r="Y948">
        <v>929428</v>
      </c>
      <c r="Z948">
        <v>930072</v>
      </c>
      <c r="AA948">
        <v>929395</v>
      </c>
      <c r="AB948">
        <v>1270489</v>
      </c>
      <c r="AC948">
        <v>1348560</v>
      </c>
      <c r="AD948" t="s">
        <v>3550</v>
      </c>
      <c r="AE948" t="s">
        <v>3564</v>
      </c>
      <c r="AF948" t="s">
        <v>3611</v>
      </c>
      <c r="AG948" t="s">
        <v>3612</v>
      </c>
      <c r="AH948" t="s">
        <v>7204</v>
      </c>
      <c r="AI948" t="s">
        <v>7121</v>
      </c>
      <c r="AJ948" t="s">
        <v>7180</v>
      </c>
      <c r="AK948" t="s">
        <v>136</v>
      </c>
      <c r="AN948" t="s">
        <v>1311</v>
      </c>
      <c r="AO948" t="s">
        <v>3409</v>
      </c>
      <c r="AP948" t="s">
        <v>3567</v>
      </c>
      <c r="AQ948" t="s">
        <v>1314</v>
      </c>
      <c r="AR948" cm="1">
        <f t="array" ref="AR948">_xlfn._xlws.FILTER(RPD_Revisi[Jmlh],RPD_Revisi[MAK]=Form_Cetak_POK[[#This Row],[MAK]],0)-Form_Cetak_POK[[#This Row],[Jmlh]]</f>
        <v>0</v>
      </c>
    </row>
    <row r="949" spans="1:44" hidden="1" x14ac:dyDescent="0.3">
      <c r="A949" t="s">
        <v>26</v>
      </c>
      <c r="B949" t="s">
        <v>28</v>
      </c>
      <c r="C949" t="s">
        <v>29</v>
      </c>
      <c r="D949" t="s">
        <v>461</v>
      </c>
      <c r="E949" t="s">
        <v>118</v>
      </c>
      <c r="F949" t="s">
        <v>130</v>
      </c>
      <c r="G949" t="s">
        <v>472</v>
      </c>
      <c r="H949" t="s">
        <v>252</v>
      </c>
      <c r="I949" t="s">
        <v>273</v>
      </c>
      <c r="J949" t="s">
        <v>275</v>
      </c>
      <c r="K949" t="s">
        <v>896</v>
      </c>
      <c r="L949">
        <v>12</v>
      </c>
      <c r="M949">
        <v>300000</v>
      </c>
      <c r="N949">
        <v>3600000</v>
      </c>
      <c r="O949">
        <v>0</v>
      </c>
      <c r="P949">
        <v>3600000</v>
      </c>
      <c r="R949">
        <v>237193</v>
      </c>
      <c r="S949">
        <v>284509</v>
      </c>
      <c r="T949">
        <v>284509</v>
      </c>
      <c r="U949">
        <v>284509</v>
      </c>
      <c r="V949">
        <v>284509</v>
      </c>
      <c r="W949">
        <v>284640</v>
      </c>
      <c r="X949">
        <v>284640</v>
      </c>
      <c r="Y949">
        <v>284519</v>
      </c>
      <c r="Z949">
        <v>284716</v>
      </c>
      <c r="AA949">
        <v>284509</v>
      </c>
      <c r="AB949">
        <v>388925</v>
      </c>
      <c r="AC949">
        <v>412822</v>
      </c>
      <c r="AD949" t="s">
        <v>3550</v>
      </c>
      <c r="AE949" t="s">
        <v>3564</v>
      </c>
      <c r="AF949" t="s">
        <v>3614</v>
      </c>
      <c r="AG949" t="s">
        <v>3615</v>
      </c>
      <c r="AH949" t="s">
        <v>7205</v>
      </c>
      <c r="AI949" t="s">
        <v>7123</v>
      </c>
      <c r="AJ949" t="s">
        <v>7180</v>
      </c>
      <c r="AK949" t="s">
        <v>136</v>
      </c>
      <c r="AN949" t="s">
        <v>1311</v>
      </c>
      <c r="AO949" t="s">
        <v>3409</v>
      </c>
      <c r="AP949" t="s">
        <v>3567</v>
      </c>
      <c r="AQ949" t="s">
        <v>1314</v>
      </c>
      <c r="AR949" cm="1">
        <f t="array" ref="AR949">_xlfn._xlws.FILTER(RPD_Revisi[Jmlh],RPD_Revisi[MAK]=Form_Cetak_POK[[#This Row],[MAK]],0)-Form_Cetak_POK[[#This Row],[Jmlh]]</f>
        <v>0</v>
      </c>
    </row>
    <row r="950" spans="1:44" hidden="1" x14ac:dyDescent="0.3">
      <c r="A950" t="s">
        <v>26</v>
      </c>
      <c r="B950" t="s">
        <v>28</v>
      </c>
      <c r="C950" t="s">
        <v>29</v>
      </c>
      <c r="D950" t="s">
        <v>461</v>
      </c>
      <c r="E950" t="s">
        <v>118</v>
      </c>
      <c r="F950" t="s">
        <v>130</v>
      </c>
      <c r="G950" t="s">
        <v>472</v>
      </c>
      <c r="H950" t="s">
        <v>252</v>
      </c>
      <c r="I950" t="s">
        <v>273</v>
      </c>
      <c r="J950" t="s">
        <v>275</v>
      </c>
      <c r="K950" t="s">
        <v>897</v>
      </c>
      <c r="L950">
        <v>12</v>
      </c>
      <c r="M950">
        <v>680000</v>
      </c>
      <c r="N950">
        <v>8160000</v>
      </c>
      <c r="O950">
        <v>0</v>
      </c>
      <c r="P950">
        <v>8160000</v>
      </c>
      <c r="R950">
        <v>537637</v>
      </c>
      <c r="S950">
        <v>644886</v>
      </c>
      <c r="T950">
        <v>644886</v>
      </c>
      <c r="U950">
        <v>644886</v>
      </c>
      <c r="V950">
        <v>644886</v>
      </c>
      <c r="W950">
        <v>645183</v>
      </c>
      <c r="X950">
        <v>645183</v>
      </c>
      <c r="Y950">
        <v>644909</v>
      </c>
      <c r="Z950">
        <v>645356</v>
      </c>
      <c r="AA950">
        <v>644886</v>
      </c>
      <c r="AB950">
        <v>881564</v>
      </c>
      <c r="AC950">
        <v>935738</v>
      </c>
      <c r="AD950" t="s">
        <v>3550</v>
      </c>
      <c r="AE950" t="s">
        <v>3564</v>
      </c>
      <c r="AF950" t="s">
        <v>3617</v>
      </c>
      <c r="AG950" t="s">
        <v>3618</v>
      </c>
      <c r="AH950" t="s">
        <v>7206</v>
      </c>
      <c r="AI950" t="s">
        <v>7125</v>
      </c>
      <c r="AJ950" t="s">
        <v>7180</v>
      </c>
      <c r="AK950" t="s">
        <v>136</v>
      </c>
      <c r="AN950" t="s">
        <v>1311</v>
      </c>
      <c r="AO950" t="s">
        <v>3409</v>
      </c>
      <c r="AP950" t="s">
        <v>3567</v>
      </c>
      <c r="AQ950" t="s">
        <v>1314</v>
      </c>
      <c r="AR950" cm="1">
        <f t="array" ref="AR950">_xlfn._xlws.FILTER(RPD_Revisi[Jmlh],RPD_Revisi[MAK]=Form_Cetak_POK[[#This Row],[MAK]],0)-Form_Cetak_POK[[#This Row],[Jmlh]]</f>
        <v>0</v>
      </c>
    </row>
    <row r="951" spans="1:44" hidden="1" x14ac:dyDescent="0.3">
      <c r="A951" t="s">
        <v>26</v>
      </c>
      <c r="B951" t="s">
        <v>28</v>
      </c>
      <c r="C951" t="s">
        <v>29</v>
      </c>
      <c r="D951" t="s">
        <v>461</v>
      </c>
      <c r="E951" t="s">
        <v>118</v>
      </c>
      <c r="F951" t="s">
        <v>130</v>
      </c>
      <c r="G951" t="s">
        <v>472</v>
      </c>
      <c r="H951" t="s">
        <v>252</v>
      </c>
      <c r="I951" t="s">
        <v>273</v>
      </c>
      <c r="J951" t="s">
        <v>275</v>
      </c>
      <c r="K951" t="s">
        <v>898</v>
      </c>
      <c r="L951">
        <v>3</v>
      </c>
      <c r="M951">
        <v>760000</v>
      </c>
      <c r="N951">
        <v>2280000</v>
      </c>
      <c r="O951">
        <v>0</v>
      </c>
      <c r="P951">
        <v>2280000</v>
      </c>
      <c r="R951">
        <v>150222</v>
      </c>
      <c r="S951">
        <v>180189</v>
      </c>
      <c r="T951">
        <v>180189</v>
      </c>
      <c r="U951">
        <v>180189</v>
      </c>
      <c r="V951">
        <v>180189</v>
      </c>
      <c r="W951">
        <v>180272</v>
      </c>
      <c r="X951">
        <v>180272</v>
      </c>
      <c r="Y951">
        <v>180195</v>
      </c>
      <c r="Z951">
        <v>180320</v>
      </c>
      <c r="AA951">
        <v>180189</v>
      </c>
      <c r="AB951">
        <v>246319</v>
      </c>
      <c r="AC951">
        <v>261454.99999999997</v>
      </c>
      <c r="AD951" t="s">
        <v>3550</v>
      </c>
      <c r="AE951" t="s">
        <v>3564</v>
      </c>
      <c r="AF951" t="s">
        <v>3620</v>
      </c>
      <c r="AG951" t="s">
        <v>3621</v>
      </c>
      <c r="AH951" t="s">
        <v>7207</v>
      </c>
      <c r="AI951" t="s">
        <v>7127</v>
      </c>
      <c r="AJ951" t="s">
        <v>7180</v>
      </c>
      <c r="AK951" t="s">
        <v>136</v>
      </c>
      <c r="AN951" t="s">
        <v>1311</v>
      </c>
      <c r="AO951" t="s">
        <v>3409</v>
      </c>
      <c r="AP951" t="s">
        <v>3567</v>
      </c>
      <c r="AQ951" t="s">
        <v>1314</v>
      </c>
      <c r="AR951" cm="1">
        <f t="array" ref="AR951">_xlfn._xlws.FILTER(RPD_Revisi[Jmlh],RPD_Revisi[MAK]=Form_Cetak_POK[[#This Row],[MAK]],0)-Form_Cetak_POK[[#This Row],[Jmlh]]</f>
        <v>0</v>
      </c>
    </row>
    <row r="952" spans="1:44" hidden="1" x14ac:dyDescent="0.3">
      <c r="A952" t="s">
        <v>26</v>
      </c>
      <c r="B952" t="s">
        <v>28</v>
      </c>
      <c r="C952" t="s">
        <v>29</v>
      </c>
      <c r="D952" t="s">
        <v>461</v>
      </c>
      <c r="E952" t="s">
        <v>118</v>
      </c>
      <c r="F952" t="s">
        <v>130</v>
      </c>
      <c r="G952" t="s">
        <v>472</v>
      </c>
      <c r="H952" t="s">
        <v>252</v>
      </c>
      <c r="I952" t="s">
        <v>273</v>
      </c>
      <c r="J952" t="s">
        <v>275</v>
      </c>
      <c r="K952" t="s">
        <v>899</v>
      </c>
      <c r="L952">
        <v>3</v>
      </c>
      <c r="M952">
        <v>480000</v>
      </c>
      <c r="N952">
        <v>1440000</v>
      </c>
      <c r="O952">
        <v>0</v>
      </c>
      <c r="P952">
        <v>1440000</v>
      </c>
      <c r="R952">
        <v>94877</v>
      </c>
      <c r="S952">
        <v>113803</v>
      </c>
      <c r="T952">
        <v>113803</v>
      </c>
      <c r="U952">
        <v>113803</v>
      </c>
      <c r="V952">
        <v>113803</v>
      </c>
      <c r="W952">
        <v>113856</v>
      </c>
      <c r="X952">
        <v>113856</v>
      </c>
      <c r="Y952">
        <v>113807</v>
      </c>
      <c r="Z952">
        <v>113886</v>
      </c>
      <c r="AA952">
        <v>113803</v>
      </c>
      <c r="AB952">
        <v>155570</v>
      </c>
      <c r="AC952">
        <v>165133</v>
      </c>
      <c r="AD952" t="s">
        <v>3550</v>
      </c>
      <c r="AE952" t="s">
        <v>3564</v>
      </c>
      <c r="AF952" t="s">
        <v>3623</v>
      </c>
      <c r="AG952" t="s">
        <v>3624</v>
      </c>
      <c r="AH952" t="s">
        <v>7208</v>
      </c>
      <c r="AI952" t="s">
        <v>7131</v>
      </c>
      <c r="AJ952" t="s">
        <v>7180</v>
      </c>
      <c r="AK952" t="s">
        <v>136</v>
      </c>
      <c r="AN952" t="s">
        <v>1311</v>
      </c>
      <c r="AO952" t="s">
        <v>3409</v>
      </c>
      <c r="AP952" t="s">
        <v>3567</v>
      </c>
      <c r="AQ952" t="s">
        <v>1314</v>
      </c>
      <c r="AR952" cm="1">
        <f t="array" ref="AR952">_xlfn._xlws.FILTER(RPD_Revisi[Jmlh],RPD_Revisi[MAK]=Form_Cetak_POK[[#This Row],[MAK]],0)-Form_Cetak_POK[[#This Row],[Jmlh]]</f>
        <v>0</v>
      </c>
    </row>
    <row r="953" spans="1:44" hidden="1" x14ac:dyDescent="0.3">
      <c r="A953" t="s">
        <v>26</v>
      </c>
      <c r="B953" t="s">
        <v>28</v>
      </c>
      <c r="C953" t="s">
        <v>29</v>
      </c>
      <c r="D953" t="s">
        <v>461</v>
      </c>
      <c r="E953" t="s">
        <v>118</v>
      </c>
      <c r="F953" t="s">
        <v>130</v>
      </c>
      <c r="G953" t="s">
        <v>472</v>
      </c>
      <c r="H953" t="s">
        <v>252</v>
      </c>
      <c r="I953" t="s">
        <v>273</v>
      </c>
      <c r="J953" t="s">
        <v>275</v>
      </c>
      <c r="K953" t="s">
        <v>900</v>
      </c>
      <c r="L953">
        <v>30</v>
      </c>
      <c r="M953">
        <v>600000</v>
      </c>
      <c r="N953">
        <v>18000000</v>
      </c>
      <c r="O953">
        <v>0</v>
      </c>
      <c r="P953">
        <v>18000000</v>
      </c>
      <c r="R953">
        <v>1185964</v>
      </c>
      <c r="S953">
        <v>1422543</v>
      </c>
      <c r="T953">
        <v>1422543</v>
      </c>
      <c r="U953">
        <v>1422543</v>
      </c>
      <c r="V953">
        <v>1422543</v>
      </c>
      <c r="W953">
        <v>1423198</v>
      </c>
      <c r="X953">
        <v>1423198</v>
      </c>
      <c r="Y953">
        <v>1422593</v>
      </c>
      <c r="Z953">
        <v>1423580</v>
      </c>
      <c r="AA953">
        <v>1422543</v>
      </c>
      <c r="AB953">
        <v>1944626</v>
      </c>
      <c r="AC953">
        <v>2064126.0000000002</v>
      </c>
      <c r="AD953" t="s">
        <v>3550</v>
      </c>
      <c r="AE953" t="s">
        <v>3564</v>
      </c>
      <c r="AF953" t="s">
        <v>3626</v>
      </c>
      <c r="AG953" t="s">
        <v>3627</v>
      </c>
      <c r="AH953" t="s">
        <v>7209</v>
      </c>
      <c r="AI953" t="s">
        <v>7133</v>
      </c>
      <c r="AJ953" t="s">
        <v>7180</v>
      </c>
      <c r="AK953" t="s">
        <v>136</v>
      </c>
      <c r="AN953" t="s">
        <v>1311</v>
      </c>
      <c r="AO953" t="s">
        <v>3409</v>
      </c>
      <c r="AP953" t="s">
        <v>3567</v>
      </c>
      <c r="AQ953" t="s">
        <v>1314</v>
      </c>
      <c r="AR953" cm="1">
        <f t="array" ref="AR953">_xlfn._xlws.FILTER(RPD_Revisi[Jmlh],RPD_Revisi[MAK]=Form_Cetak_POK[[#This Row],[MAK]],0)-Form_Cetak_POK[[#This Row],[Jmlh]]</f>
        <v>0</v>
      </c>
    </row>
    <row r="954" spans="1:44" hidden="1" x14ac:dyDescent="0.3">
      <c r="A954" t="s">
        <v>26</v>
      </c>
      <c r="B954" t="s">
        <v>28</v>
      </c>
      <c r="C954" t="s">
        <v>29</v>
      </c>
      <c r="D954" t="s">
        <v>461</v>
      </c>
      <c r="E954" t="s">
        <v>118</v>
      </c>
      <c r="F954" t="s">
        <v>130</v>
      </c>
      <c r="G954" t="s">
        <v>472</v>
      </c>
      <c r="H954" t="s">
        <v>252</v>
      </c>
      <c r="I954" t="s">
        <v>273</v>
      </c>
      <c r="J954" t="s">
        <v>275</v>
      </c>
      <c r="K954" t="s">
        <v>901</v>
      </c>
      <c r="L954">
        <v>0</v>
      </c>
      <c r="M954">
        <v>0</v>
      </c>
      <c r="N954">
        <v>0</v>
      </c>
      <c r="O954">
        <v>0</v>
      </c>
      <c r="P954">
        <v>0</v>
      </c>
      <c r="R954">
        <v>0</v>
      </c>
      <c r="S954">
        <v>0</v>
      </c>
      <c r="T954">
        <v>0</v>
      </c>
      <c r="U954">
        <v>0</v>
      </c>
      <c r="V954">
        <v>0</v>
      </c>
      <c r="W954">
        <v>0</v>
      </c>
      <c r="X954">
        <v>0</v>
      </c>
      <c r="Y954">
        <v>0</v>
      </c>
      <c r="Z954">
        <v>0</v>
      </c>
      <c r="AA954">
        <v>0</v>
      </c>
      <c r="AB954">
        <v>0</v>
      </c>
      <c r="AC954">
        <v>0</v>
      </c>
      <c r="AD954" t="s">
        <v>3550</v>
      </c>
      <c r="AE954" t="s">
        <v>3564</v>
      </c>
      <c r="AF954" t="s">
        <v>7210</v>
      </c>
      <c r="AG954" t="s">
        <v>7211</v>
      </c>
      <c r="AH954" t="s">
        <v>7212</v>
      </c>
      <c r="AI954" t="s">
        <v>7135</v>
      </c>
      <c r="AJ954" t="s">
        <v>7180</v>
      </c>
      <c r="AK954" t="s">
        <v>136</v>
      </c>
      <c r="AN954" t="s">
        <v>1311</v>
      </c>
      <c r="AO954" t="s">
        <v>3409</v>
      </c>
      <c r="AP954" t="s">
        <v>3567</v>
      </c>
      <c r="AQ954" t="s">
        <v>1314</v>
      </c>
      <c r="AR954" cm="1">
        <f t="array" ref="AR954">_xlfn._xlws.FILTER(RPD_Revisi[Jmlh],RPD_Revisi[MAK]=Form_Cetak_POK[[#This Row],[MAK]],0)-Form_Cetak_POK[[#This Row],[Jmlh]]</f>
        <v>0</v>
      </c>
    </row>
    <row r="955" spans="1:44" hidden="1" x14ac:dyDescent="0.3">
      <c r="A955" t="s">
        <v>26</v>
      </c>
      <c r="B955" t="s">
        <v>28</v>
      </c>
      <c r="C955" t="s">
        <v>29</v>
      </c>
      <c r="D955" t="s">
        <v>461</v>
      </c>
      <c r="E955" t="s">
        <v>118</v>
      </c>
      <c r="F955" t="s">
        <v>130</v>
      </c>
      <c r="G955" t="s">
        <v>472</v>
      </c>
      <c r="H955" t="s">
        <v>252</v>
      </c>
      <c r="I955" t="s">
        <v>273</v>
      </c>
      <c r="J955" t="s">
        <v>43</v>
      </c>
      <c r="K955" t="s">
        <v>903</v>
      </c>
      <c r="L955">
        <v>12</v>
      </c>
      <c r="M955">
        <v>5000000</v>
      </c>
      <c r="N955">
        <v>60000000</v>
      </c>
      <c r="O955">
        <v>0</v>
      </c>
      <c r="P955">
        <v>60000000</v>
      </c>
      <c r="R955">
        <v>3953214</v>
      </c>
      <c r="S955">
        <v>4741810</v>
      </c>
      <c r="T955">
        <v>4741810</v>
      </c>
      <c r="U955">
        <v>4741810</v>
      </c>
      <c r="V955">
        <v>4741810</v>
      </c>
      <c r="W955">
        <v>4743994</v>
      </c>
      <c r="X955">
        <v>4743994</v>
      </c>
      <c r="Y955">
        <v>4741978</v>
      </c>
      <c r="Z955">
        <v>4745265</v>
      </c>
      <c r="AA955">
        <v>4741810</v>
      </c>
      <c r="AB955">
        <v>6482087</v>
      </c>
      <c r="AC955">
        <v>6880418</v>
      </c>
      <c r="AD955" t="s">
        <v>3550</v>
      </c>
      <c r="AE955" t="s">
        <v>3629</v>
      </c>
      <c r="AF955" t="s">
        <v>3633</v>
      </c>
      <c r="AG955" t="s">
        <v>3634</v>
      </c>
      <c r="AH955" t="s">
        <v>7213</v>
      </c>
      <c r="AI955" t="s">
        <v>6064</v>
      </c>
      <c r="AJ955" t="s">
        <v>7180</v>
      </c>
      <c r="AK955" t="s">
        <v>136</v>
      </c>
      <c r="AN955" t="s">
        <v>1311</v>
      </c>
      <c r="AO955" t="s">
        <v>3409</v>
      </c>
      <c r="AP955" t="s">
        <v>1313</v>
      </c>
      <c r="AQ955" t="s">
        <v>1314</v>
      </c>
      <c r="AR955" cm="1">
        <f t="array" ref="AR955">_xlfn._xlws.FILTER(RPD_Revisi[Jmlh],RPD_Revisi[MAK]=Form_Cetak_POK[[#This Row],[MAK]],0)-Form_Cetak_POK[[#This Row],[Jmlh]]</f>
        <v>0</v>
      </c>
    </row>
    <row r="956" spans="1:44" hidden="1" x14ac:dyDescent="0.3">
      <c r="A956" t="s">
        <v>26</v>
      </c>
      <c r="B956" t="s">
        <v>28</v>
      </c>
      <c r="C956" t="s">
        <v>29</v>
      </c>
      <c r="D956" t="s">
        <v>461</v>
      </c>
      <c r="E956" t="s">
        <v>118</v>
      </c>
      <c r="F956" t="s">
        <v>130</v>
      </c>
      <c r="G956" t="s">
        <v>472</v>
      </c>
      <c r="H956" t="s">
        <v>252</v>
      </c>
      <c r="I956" t="s">
        <v>273</v>
      </c>
      <c r="J956" t="s">
        <v>43</v>
      </c>
      <c r="K956" t="s">
        <v>904</v>
      </c>
      <c r="L956">
        <v>1</v>
      </c>
      <c r="M956">
        <v>3001000</v>
      </c>
      <c r="N956">
        <v>3001000</v>
      </c>
      <c r="O956">
        <v>0</v>
      </c>
      <c r="P956">
        <v>3001000</v>
      </c>
      <c r="R956">
        <v>197727</v>
      </c>
      <c r="S956">
        <v>237170</v>
      </c>
      <c r="T956">
        <v>237170</v>
      </c>
      <c r="U956">
        <v>237170</v>
      </c>
      <c r="V956">
        <v>237170</v>
      </c>
      <c r="W956">
        <v>237279</v>
      </c>
      <c r="X956">
        <v>237279</v>
      </c>
      <c r="Y956">
        <v>237178</v>
      </c>
      <c r="Z956">
        <v>237342</v>
      </c>
      <c r="AA956">
        <v>237170</v>
      </c>
      <c r="AB956">
        <v>324212</v>
      </c>
      <c r="AC956">
        <v>344133</v>
      </c>
      <c r="AD956" t="s">
        <v>3550</v>
      </c>
      <c r="AE956" t="s">
        <v>3629</v>
      </c>
      <c r="AF956" t="s">
        <v>3636</v>
      </c>
      <c r="AG956" t="s">
        <v>3637</v>
      </c>
      <c r="AH956" t="s">
        <v>7214</v>
      </c>
      <c r="AI956" t="s">
        <v>6075</v>
      </c>
      <c r="AJ956" t="s">
        <v>7180</v>
      </c>
      <c r="AK956" t="s">
        <v>136</v>
      </c>
      <c r="AN956" t="s">
        <v>1311</v>
      </c>
      <c r="AO956" t="s">
        <v>3409</v>
      </c>
      <c r="AP956" t="s">
        <v>1313</v>
      </c>
      <c r="AQ956" t="s">
        <v>1314</v>
      </c>
      <c r="AR956" cm="1">
        <f t="array" ref="AR956">_xlfn._xlws.FILTER(RPD_Revisi[Jmlh],RPD_Revisi[MAK]=Form_Cetak_POK[[#This Row],[MAK]],0)-Form_Cetak_POK[[#This Row],[Jmlh]]</f>
        <v>0</v>
      </c>
    </row>
    <row r="957" spans="1:44" hidden="1" x14ac:dyDescent="0.3">
      <c r="A957" t="s">
        <v>26</v>
      </c>
      <c r="B957" t="s">
        <v>28</v>
      </c>
      <c r="C957" t="s">
        <v>29</v>
      </c>
      <c r="D957" t="s">
        <v>461</v>
      </c>
      <c r="E957" t="s">
        <v>118</v>
      </c>
      <c r="F957" t="s">
        <v>130</v>
      </c>
      <c r="G957" t="s">
        <v>472</v>
      </c>
      <c r="H957" t="s">
        <v>252</v>
      </c>
      <c r="I957" t="s">
        <v>276</v>
      </c>
      <c r="J957" t="s">
        <v>255</v>
      </c>
      <c r="K957" t="s">
        <v>907</v>
      </c>
      <c r="L957">
        <v>12</v>
      </c>
      <c r="M957">
        <v>189582000</v>
      </c>
      <c r="N957">
        <v>2274984000</v>
      </c>
      <c r="O957">
        <v>0</v>
      </c>
      <c r="P957">
        <v>2274984000</v>
      </c>
      <c r="R957">
        <v>149891633</v>
      </c>
      <c r="S957">
        <v>179792361</v>
      </c>
      <c r="T957">
        <v>179792361</v>
      </c>
      <c r="U957">
        <v>179792361</v>
      </c>
      <c r="V957">
        <v>179792361</v>
      </c>
      <c r="W957">
        <v>179875168</v>
      </c>
      <c r="X957">
        <v>179875168</v>
      </c>
      <c r="Y957">
        <v>179798730</v>
      </c>
      <c r="Z957">
        <v>179923379</v>
      </c>
      <c r="AA957">
        <v>179792361</v>
      </c>
      <c r="AB957">
        <v>245777401</v>
      </c>
      <c r="AC957">
        <v>260880716</v>
      </c>
      <c r="AD957" t="s">
        <v>3643</v>
      </c>
      <c r="AE957" t="s">
        <v>3644</v>
      </c>
      <c r="AF957" t="s">
        <v>3648</v>
      </c>
      <c r="AG957" t="s">
        <v>3649</v>
      </c>
      <c r="AH957" t="s">
        <v>7215</v>
      </c>
      <c r="AI957" t="s">
        <v>6064</v>
      </c>
      <c r="AJ957" t="s">
        <v>7216</v>
      </c>
      <c r="AK957" t="s">
        <v>136</v>
      </c>
      <c r="AN957" t="s">
        <v>1311</v>
      </c>
      <c r="AO957" t="s">
        <v>3409</v>
      </c>
      <c r="AP957" t="s">
        <v>3410</v>
      </c>
      <c r="AQ957" t="s">
        <v>1314</v>
      </c>
      <c r="AR957" cm="1">
        <f t="array" ref="AR957">_xlfn._xlws.FILTER(RPD_Revisi[Jmlh],RPD_Revisi[MAK]=Form_Cetak_POK[[#This Row],[MAK]],0)-Form_Cetak_POK[[#This Row],[Jmlh]]</f>
        <v>0</v>
      </c>
    </row>
    <row r="958" spans="1:44" hidden="1" x14ac:dyDescent="0.3">
      <c r="A958" t="s">
        <v>26</v>
      </c>
      <c r="B958" t="s">
        <v>28</v>
      </c>
      <c r="C958" t="s">
        <v>29</v>
      </c>
      <c r="D958" t="s">
        <v>461</v>
      </c>
      <c r="E958" t="s">
        <v>118</v>
      </c>
      <c r="F958" t="s">
        <v>130</v>
      </c>
      <c r="G958" t="s">
        <v>472</v>
      </c>
      <c r="H958" t="s">
        <v>252</v>
      </c>
      <c r="I958" t="s">
        <v>276</v>
      </c>
      <c r="J958" t="s">
        <v>255</v>
      </c>
      <c r="K958" t="s">
        <v>908</v>
      </c>
      <c r="L958">
        <v>12</v>
      </c>
      <c r="M958">
        <v>231267000</v>
      </c>
      <c r="N958">
        <v>2775204000</v>
      </c>
      <c r="O958">
        <v>0</v>
      </c>
      <c r="P958">
        <v>2775204000</v>
      </c>
      <c r="R958">
        <v>182849575</v>
      </c>
      <c r="S958">
        <v>219324830</v>
      </c>
      <c r="T958">
        <v>219324830</v>
      </c>
      <c r="U958">
        <v>219324830</v>
      </c>
      <c r="V958">
        <v>219324830</v>
      </c>
      <c r="W958">
        <v>219425845</v>
      </c>
      <c r="X958">
        <v>219425845</v>
      </c>
      <c r="Y958">
        <v>219332600</v>
      </c>
      <c r="Z958">
        <v>219484656</v>
      </c>
      <c r="AA958">
        <v>219324830</v>
      </c>
      <c r="AB958">
        <v>299818559</v>
      </c>
      <c r="AC958">
        <v>318242770</v>
      </c>
      <c r="AD958" t="s">
        <v>3643</v>
      </c>
      <c r="AE958" t="s">
        <v>3644</v>
      </c>
      <c r="AF958" t="s">
        <v>3651</v>
      </c>
      <c r="AG958" t="s">
        <v>3652</v>
      </c>
      <c r="AH958" t="s">
        <v>7217</v>
      </c>
      <c r="AI958" t="s">
        <v>6075</v>
      </c>
      <c r="AJ958" t="s">
        <v>7216</v>
      </c>
      <c r="AK958" t="s">
        <v>136</v>
      </c>
      <c r="AN958" t="s">
        <v>1311</v>
      </c>
      <c r="AO958" t="s">
        <v>3409</v>
      </c>
      <c r="AP958" t="s">
        <v>3410</v>
      </c>
      <c r="AQ958" t="s">
        <v>1314</v>
      </c>
      <c r="AR958" cm="1">
        <f t="array" ref="AR958">_xlfn._xlws.FILTER(RPD_Revisi[Jmlh],RPD_Revisi[MAK]=Form_Cetak_POK[[#This Row],[MAK]],0)-Form_Cetak_POK[[#This Row],[Jmlh]]</f>
        <v>0</v>
      </c>
    </row>
    <row r="959" spans="1:44" hidden="1" x14ac:dyDescent="0.3">
      <c r="A959" t="s">
        <v>26</v>
      </c>
      <c r="B959" t="s">
        <v>28</v>
      </c>
      <c r="C959" t="s">
        <v>29</v>
      </c>
      <c r="D959" t="s">
        <v>461</v>
      </c>
      <c r="E959" t="s">
        <v>118</v>
      </c>
      <c r="F959" t="s">
        <v>130</v>
      </c>
      <c r="G959" t="s">
        <v>472</v>
      </c>
      <c r="H959" t="s">
        <v>252</v>
      </c>
      <c r="I959" t="s">
        <v>288</v>
      </c>
      <c r="J959" t="s">
        <v>269</v>
      </c>
      <c r="K959" t="s">
        <v>917</v>
      </c>
      <c r="L959">
        <v>50</v>
      </c>
      <c r="M959">
        <v>330000</v>
      </c>
      <c r="N959">
        <v>16500000</v>
      </c>
      <c r="O959">
        <v>0</v>
      </c>
      <c r="P959">
        <v>16500000</v>
      </c>
      <c r="R959">
        <v>1087134</v>
      </c>
      <c r="S959">
        <v>1303998</v>
      </c>
      <c r="T959">
        <v>1303998</v>
      </c>
      <c r="U959">
        <v>1303998</v>
      </c>
      <c r="V959">
        <v>1303998</v>
      </c>
      <c r="W959">
        <v>1304598</v>
      </c>
      <c r="X959">
        <v>1304598</v>
      </c>
      <c r="Y959">
        <v>1304044</v>
      </c>
      <c r="Z959">
        <v>1304948</v>
      </c>
      <c r="AA959">
        <v>1303998</v>
      </c>
      <c r="AB959">
        <v>1782574</v>
      </c>
      <c r="AC959">
        <v>1892114</v>
      </c>
      <c r="AD959" t="s">
        <v>3671</v>
      </c>
      <c r="AE959" t="s">
        <v>3683</v>
      </c>
      <c r="AF959" t="s">
        <v>3687</v>
      </c>
      <c r="AG959" t="s">
        <v>3688</v>
      </c>
      <c r="AH959" t="s">
        <v>7218</v>
      </c>
      <c r="AI959" t="s">
        <v>6064</v>
      </c>
      <c r="AJ959" t="s">
        <v>6406</v>
      </c>
      <c r="AK959" t="s">
        <v>136</v>
      </c>
      <c r="AN959" t="s">
        <v>1311</v>
      </c>
      <c r="AO959" t="s">
        <v>3409</v>
      </c>
      <c r="AP959" t="s">
        <v>3483</v>
      </c>
      <c r="AQ959" t="s">
        <v>1314</v>
      </c>
      <c r="AR959" cm="1">
        <f t="array" ref="AR959">_xlfn._xlws.FILTER(RPD_Revisi[Jmlh],RPD_Revisi[MAK]=Form_Cetak_POK[[#This Row],[MAK]],0)-Form_Cetak_POK[[#This Row],[Jmlh]]</f>
        <v>0</v>
      </c>
    </row>
    <row r="960" spans="1:44" hidden="1" x14ac:dyDescent="0.3">
      <c r="A960" t="s">
        <v>26</v>
      </c>
      <c r="B960" t="s">
        <v>28</v>
      </c>
      <c r="C960" t="s">
        <v>29</v>
      </c>
      <c r="D960" t="s">
        <v>461</v>
      </c>
      <c r="E960" t="s">
        <v>118</v>
      </c>
      <c r="F960" t="s">
        <v>130</v>
      </c>
      <c r="G960" t="s">
        <v>472</v>
      </c>
      <c r="H960" t="s">
        <v>252</v>
      </c>
      <c r="I960" t="s">
        <v>288</v>
      </c>
      <c r="J960" t="s">
        <v>269</v>
      </c>
      <c r="K960" t="s">
        <v>918</v>
      </c>
      <c r="L960">
        <v>3</v>
      </c>
      <c r="M960">
        <v>20000000</v>
      </c>
      <c r="N960">
        <v>60000000</v>
      </c>
      <c r="O960">
        <v>0</v>
      </c>
      <c r="P960">
        <v>60000000</v>
      </c>
      <c r="R960">
        <v>3953214</v>
      </c>
      <c r="S960">
        <v>4741810</v>
      </c>
      <c r="T960">
        <v>4741810</v>
      </c>
      <c r="U960">
        <v>4741810</v>
      </c>
      <c r="V960">
        <v>4741810</v>
      </c>
      <c r="W960">
        <v>4743994</v>
      </c>
      <c r="X960">
        <v>4743994</v>
      </c>
      <c r="Y960">
        <v>4741978</v>
      </c>
      <c r="Z960">
        <v>4745265</v>
      </c>
      <c r="AA960">
        <v>4741810</v>
      </c>
      <c r="AB960">
        <v>6482087</v>
      </c>
      <c r="AC960">
        <v>6880418</v>
      </c>
      <c r="AD960" t="s">
        <v>3671</v>
      </c>
      <c r="AE960" t="s">
        <v>3683</v>
      </c>
      <c r="AF960" t="s">
        <v>3690</v>
      </c>
      <c r="AG960" t="s">
        <v>3691</v>
      </c>
      <c r="AH960" t="s">
        <v>7219</v>
      </c>
      <c r="AI960" t="s">
        <v>6075</v>
      </c>
      <c r="AJ960" t="s">
        <v>6406</v>
      </c>
      <c r="AK960" t="s">
        <v>136</v>
      </c>
      <c r="AN960" t="s">
        <v>1311</v>
      </c>
      <c r="AO960" t="s">
        <v>3409</v>
      </c>
      <c r="AP960" t="s">
        <v>3483</v>
      </c>
      <c r="AQ960" t="s">
        <v>1314</v>
      </c>
      <c r="AR960" cm="1">
        <f t="array" ref="AR960">_xlfn._xlws.FILTER(RPD_Revisi[Jmlh],RPD_Revisi[MAK]=Form_Cetak_POK[[#This Row],[MAK]],0)-Form_Cetak_POK[[#This Row],[Jmlh]]</f>
        <v>0</v>
      </c>
    </row>
    <row r="961" spans="1:44" hidden="1" x14ac:dyDescent="0.3">
      <c r="A961" t="s">
        <v>26</v>
      </c>
      <c r="B961" t="s">
        <v>28</v>
      </c>
      <c r="C961" t="s">
        <v>29</v>
      </c>
      <c r="D961" t="s">
        <v>461</v>
      </c>
      <c r="E961" t="s">
        <v>118</v>
      </c>
      <c r="F961" t="s">
        <v>130</v>
      </c>
      <c r="G961" t="s">
        <v>472</v>
      </c>
      <c r="H961" t="s">
        <v>252</v>
      </c>
      <c r="I961" t="s">
        <v>288</v>
      </c>
      <c r="J961" t="s">
        <v>269</v>
      </c>
      <c r="K961" t="s">
        <v>919</v>
      </c>
      <c r="L961">
        <v>5</v>
      </c>
      <c r="M961">
        <v>50000000</v>
      </c>
      <c r="N961">
        <v>250000000</v>
      </c>
      <c r="O961">
        <v>0</v>
      </c>
      <c r="P961">
        <v>250000000</v>
      </c>
      <c r="R961">
        <v>16471723.999999998</v>
      </c>
      <c r="S961">
        <v>19757541</v>
      </c>
      <c r="T961">
        <v>19757541</v>
      </c>
      <c r="U961">
        <v>19757541</v>
      </c>
      <c r="V961">
        <v>19757541</v>
      </c>
      <c r="W961">
        <v>19766641</v>
      </c>
      <c r="X961">
        <v>19766641</v>
      </c>
      <c r="Y961">
        <v>19758241</v>
      </c>
      <c r="Z961">
        <v>19771939</v>
      </c>
      <c r="AA961">
        <v>19757541</v>
      </c>
      <c r="AB961">
        <v>27008696</v>
      </c>
      <c r="AC961">
        <v>28668413</v>
      </c>
      <c r="AD961" t="s">
        <v>3671</v>
      </c>
      <c r="AE961" t="s">
        <v>3683</v>
      </c>
      <c r="AF961" t="s">
        <v>3693</v>
      </c>
      <c r="AG961" t="s">
        <v>3694</v>
      </c>
      <c r="AH961" t="s">
        <v>7220</v>
      </c>
      <c r="AI961" t="s">
        <v>6085</v>
      </c>
      <c r="AJ961" t="s">
        <v>6406</v>
      </c>
      <c r="AK961" t="s">
        <v>136</v>
      </c>
      <c r="AN961" t="s">
        <v>1311</v>
      </c>
      <c r="AO961" t="s">
        <v>3409</v>
      </c>
      <c r="AP961" t="s">
        <v>3483</v>
      </c>
      <c r="AQ961" t="s">
        <v>1314</v>
      </c>
      <c r="AR961" cm="1">
        <f t="array" ref="AR961">_xlfn._xlws.FILTER(RPD_Revisi[Jmlh],RPD_Revisi[MAK]=Form_Cetak_POK[[#This Row],[MAK]],0)-Form_Cetak_POK[[#This Row],[Jmlh]]</f>
        <v>0</v>
      </c>
    </row>
    <row r="962" spans="1:44" hidden="1" x14ac:dyDescent="0.3">
      <c r="A962" t="s">
        <v>26</v>
      </c>
      <c r="B962" t="s">
        <v>28</v>
      </c>
      <c r="C962" t="s">
        <v>29</v>
      </c>
      <c r="D962" t="s">
        <v>461</v>
      </c>
      <c r="E962" t="s">
        <v>118</v>
      </c>
      <c r="F962" t="s">
        <v>130</v>
      </c>
      <c r="G962" t="s">
        <v>472</v>
      </c>
      <c r="H962" t="s">
        <v>252</v>
      </c>
      <c r="I962" t="s">
        <v>288</v>
      </c>
      <c r="J962" t="s">
        <v>269</v>
      </c>
      <c r="K962" t="s">
        <v>920</v>
      </c>
      <c r="L962">
        <v>2</v>
      </c>
      <c r="M962">
        <v>50000000</v>
      </c>
      <c r="N962">
        <v>100000000</v>
      </c>
      <c r="O962">
        <v>0</v>
      </c>
      <c r="P962">
        <v>100000000</v>
      </c>
      <c r="R962">
        <v>6588690</v>
      </c>
      <c r="S962">
        <v>7903017</v>
      </c>
      <c r="T962">
        <v>7903017</v>
      </c>
      <c r="U962">
        <v>7903017</v>
      </c>
      <c r="V962">
        <v>7903017</v>
      </c>
      <c r="W962">
        <v>7906656</v>
      </c>
      <c r="X962">
        <v>7906656</v>
      </c>
      <c r="Y962">
        <v>7903296</v>
      </c>
      <c r="Z962">
        <v>7908776</v>
      </c>
      <c r="AA962">
        <v>7903017</v>
      </c>
      <c r="AB962">
        <v>10803478</v>
      </c>
      <c r="AC962">
        <v>11467363</v>
      </c>
      <c r="AD962" t="s">
        <v>3671</v>
      </c>
      <c r="AE962" t="s">
        <v>3683</v>
      </c>
      <c r="AF962" t="s">
        <v>3696</v>
      </c>
      <c r="AG962" t="s">
        <v>3697</v>
      </c>
      <c r="AH962" t="s">
        <v>7221</v>
      </c>
      <c r="AI962" t="s">
        <v>6168</v>
      </c>
      <c r="AJ962" t="s">
        <v>6406</v>
      </c>
      <c r="AK962" t="s">
        <v>136</v>
      </c>
      <c r="AN962" t="s">
        <v>1311</v>
      </c>
      <c r="AO962" t="s">
        <v>3409</v>
      </c>
      <c r="AP962" t="s">
        <v>3483</v>
      </c>
      <c r="AQ962" t="s">
        <v>1314</v>
      </c>
      <c r="AR962" cm="1">
        <f t="array" ref="AR962">_xlfn._xlws.FILTER(RPD_Revisi[Jmlh],RPD_Revisi[MAK]=Form_Cetak_POK[[#This Row],[MAK]],0)-Form_Cetak_POK[[#This Row],[Jmlh]]</f>
        <v>0</v>
      </c>
    </row>
    <row r="963" spans="1:44" hidden="1" x14ac:dyDescent="0.3">
      <c r="A963" t="s">
        <v>26</v>
      </c>
      <c r="B963" t="s">
        <v>28</v>
      </c>
      <c r="C963" t="s">
        <v>29</v>
      </c>
      <c r="D963" t="s">
        <v>461</v>
      </c>
      <c r="E963" t="s">
        <v>118</v>
      </c>
      <c r="F963" t="s">
        <v>130</v>
      </c>
      <c r="G963" t="s">
        <v>472</v>
      </c>
      <c r="H963" t="s">
        <v>252</v>
      </c>
      <c r="I963" t="s">
        <v>288</v>
      </c>
      <c r="J963" t="s">
        <v>269</v>
      </c>
      <c r="K963" t="s">
        <v>921</v>
      </c>
      <c r="L963">
        <v>1</v>
      </c>
      <c r="M963">
        <v>75000000</v>
      </c>
      <c r="N963">
        <v>75000000</v>
      </c>
      <c r="O963">
        <v>0</v>
      </c>
      <c r="P963">
        <v>75000000</v>
      </c>
      <c r="R963">
        <v>4941517</v>
      </c>
      <c r="S963">
        <v>5927262</v>
      </c>
      <c r="T963">
        <v>5927262</v>
      </c>
      <c r="U963">
        <v>5927262</v>
      </c>
      <c r="V963">
        <v>5927262</v>
      </c>
      <c r="W963">
        <v>5929992</v>
      </c>
      <c r="X963">
        <v>5929992</v>
      </c>
      <c r="Y963">
        <v>5927472</v>
      </c>
      <c r="Z963">
        <v>5931582</v>
      </c>
      <c r="AA963">
        <v>5927262</v>
      </c>
      <c r="AB963">
        <v>8102609</v>
      </c>
      <c r="AC963">
        <v>8600526</v>
      </c>
      <c r="AD963" t="s">
        <v>3671</v>
      </c>
      <c r="AE963" t="s">
        <v>3683</v>
      </c>
      <c r="AF963" t="s">
        <v>3699</v>
      </c>
      <c r="AG963" t="s">
        <v>3700</v>
      </c>
      <c r="AH963" t="s">
        <v>7222</v>
      </c>
      <c r="AI963" t="s">
        <v>6565</v>
      </c>
      <c r="AJ963" t="s">
        <v>6406</v>
      </c>
      <c r="AK963" t="s">
        <v>136</v>
      </c>
      <c r="AN963" t="s">
        <v>1311</v>
      </c>
      <c r="AO963" t="s">
        <v>3409</v>
      </c>
      <c r="AP963" t="s">
        <v>3483</v>
      </c>
      <c r="AQ963" t="s">
        <v>1314</v>
      </c>
      <c r="AR963" cm="1">
        <f t="array" ref="AR963">_xlfn._xlws.FILTER(RPD_Revisi[Jmlh],RPD_Revisi[MAK]=Form_Cetak_POK[[#This Row],[MAK]],0)-Form_Cetak_POK[[#This Row],[Jmlh]]</f>
        <v>0</v>
      </c>
    </row>
    <row r="964" spans="1:44" hidden="1" x14ac:dyDescent="0.3">
      <c r="A964" t="s">
        <v>26</v>
      </c>
      <c r="B964" t="s">
        <v>28</v>
      </c>
      <c r="C964" t="s">
        <v>29</v>
      </c>
      <c r="D964" t="s">
        <v>461</v>
      </c>
      <c r="E964" t="s">
        <v>118</v>
      </c>
      <c r="F964" t="s">
        <v>130</v>
      </c>
      <c r="G964" t="s">
        <v>472</v>
      </c>
      <c r="H964" t="s">
        <v>252</v>
      </c>
      <c r="I964" t="s">
        <v>288</v>
      </c>
      <c r="J964" t="s">
        <v>269</v>
      </c>
      <c r="K964" t="s">
        <v>922</v>
      </c>
      <c r="L964">
        <v>1</v>
      </c>
      <c r="M964">
        <v>75000000</v>
      </c>
      <c r="N964">
        <v>75000000</v>
      </c>
      <c r="O964">
        <v>0</v>
      </c>
      <c r="P964">
        <v>75000000</v>
      </c>
      <c r="R964">
        <v>4941517</v>
      </c>
      <c r="S964">
        <v>5927262</v>
      </c>
      <c r="T964">
        <v>5927262</v>
      </c>
      <c r="U964">
        <v>5927262</v>
      </c>
      <c r="V964">
        <v>5927262</v>
      </c>
      <c r="W964">
        <v>5929992</v>
      </c>
      <c r="X964">
        <v>5929992</v>
      </c>
      <c r="Y964">
        <v>5927472</v>
      </c>
      <c r="Z964">
        <v>5931582</v>
      </c>
      <c r="AA964">
        <v>5927262</v>
      </c>
      <c r="AB964">
        <v>8102609</v>
      </c>
      <c r="AC964">
        <v>8600526</v>
      </c>
      <c r="AD964" t="s">
        <v>3671</v>
      </c>
      <c r="AE964" t="s">
        <v>3683</v>
      </c>
      <c r="AF964" t="s">
        <v>3702</v>
      </c>
      <c r="AG964" t="s">
        <v>3703</v>
      </c>
      <c r="AH964" t="s">
        <v>7223</v>
      </c>
      <c r="AI964" t="s">
        <v>6567</v>
      </c>
      <c r="AJ964" t="s">
        <v>6406</v>
      </c>
      <c r="AK964" t="s">
        <v>136</v>
      </c>
      <c r="AN964" t="s">
        <v>1311</v>
      </c>
      <c r="AO964" t="s">
        <v>3409</v>
      </c>
      <c r="AP964" t="s">
        <v>3483</v>
      </c>
      <c r="AQ964" t="s">
        <v>1314</v>
      </c>
      <c r="AR964" cm="1">
        <f t="array" ref="AR964">_xlfn._xlws.FILTER(RPD_Revisi[Jmlh],RPD_Revisi[MAK]=Form_Cetak_POK[[#This Row],[MAK]],0)-Form_Cetak_POK[[#This Row],[Jmlh]]</f>
        <v>0</v>
      </c>
    </row>
    <row r="965" spans="1:44" hidden="1" x14ac:dyDescent="0.3">
      <c r="A965" t="s">
        <v>26</v>
      </c>
      <c r="B965" t="s">
        <v>28</v>
      </c>
      <c r="C965" t="s">
        <v>29</v>
      </c>
      <c r="D965" t="s">
        <v>461</v>
      </c>
      <c r="E965" t="s">
        <v>118</v>
      </c>
      <c r="F965" t="s">
        <v>130</v>
      </c>
      <c r="G965" t="s">
        <v>472</v>
      </c>
      <c r="H965" t="s">
        <v>252</v>
      </c>
      <c r="I965" t="s">
        <v>288</v>
      </c>
      <c r="J965" t="s">
        <v>269</v>
      </c>
      <c r="K965" t="s">
        <v>923</v>
      </c>
      <c r="L965">
        <v>1</v>
      </c>
      <c r="M965">
        <v>25000000</v>
      </c>
      <c r="N965">
        <v>25000000</v>
      </c>
      <c r="O965">
        <v>0</v>
      </c>
      <c r="P965">
        <v>25000000</v>
      </c>
      <c r="R965">
        <v>1647172</v>
      </c>
      <c r="S965">
        <v>1975754</v>
      </c>
      <c r="T965">
        <v>1975754</v>
      </c>
      <c r="U965">
        <v>1975754</v>
      </c>
      <c r="V965">
        <v>1975754</v>
      </c>
      <c r="W965">
        <v>1976664</v>
      </c>
      <c r="X965">
        <v>1976664</v>
      </c>
      <c r="Y965">
        <v>1975824</v>
      </c>
      <c r="Z965">
        <v>1977194</v>
      </c>
      <c r="AA965">
        <v>1975754</v>
      </c>
      <c r="AB965">
        <v>2700870</v>
      </c>
      <c r="AC965">
        <v>2866842</v>
      </c>
      <c r="AD965" t="s">
        <v>3671</v>
      </c>
      <c r="AE965" t="s">
        <v>3683</v>
      </c>
      <c r="AF965" t="s">
        <v>3705</v>
      </c>
      <c r="AG965" t="s">
        <v>3706</v>
      </c>
      <c r="AH965" t="s">
        <v>7224</v>
      </c>
      <c r="AI965" t="s">
        <v>6170</v>
      </c>
      <c r="AJ965" t="s">
        <v>6406</v>
      </c>
      <c r="AK965" t="s">
        <v>136</v>
      </c>
      <c r="AN965" t="s">
        <v>1311</v>
      </c>
      <c r="AO965" t="s">
        <v>3409</v>
      </c>
      <c r="AP965" t="s">
        <v>3483</v>
      </c>
      <c r="AQ965" t="s">
        <v>1314</v>
      </c>
      <c r="AR965" cm="1">
        <f t="array" ref="AR965">_xlfn._xlws.FILTER(RPD_Revisi[Jmlh],RPD_Revisi[MAK]=Form_Cetak_POK[[#This Row],[MAK]],0)-Form_Cetak_POK[[#This Row],[Jmlh]]</f>
        <v>0</v>
      </c>
    </row>
    <row r="966" spans="1:44" hidden="1" x14ac:dyDescent="0.3">
      <c r="A966" t="s">
        <v>26</v>
      </c>
      <c r="B966" t="s">
        <v>28</v>
      </c>
      <c r="C966" t="s">
        <v>29</v>
      </c>
      <c r="D966" t="s">
        <v>461</v>
      </c>
      <c r="E966" t="s">
        <v>118</v>
      </c>
      <c r="F966" t="s">
        <v>130</v>
      </c>
      <c r="G966" t="s">
        <v>472</v>
      </c>
      <c r="H966" t="s">
        <v>252</v>
      </c>
      <c r="I966" t="s">
        <v>288</v>
      </c>
      <c r="J966" t="s">
        <v>269</v>
      </c>
      <c r="K966" t="s">
        <v>924</v>
      </c>
      <c r="L966">
        <v>12</v>
      </c>
      <c r="M966">
        <v>25000000</v>
      </c>
      <c r="N966">
        <v>300000000</v>
      </c>
      <c r="O966">
        <v>0</v>
      </c>
      <c r="P966">
        <v>300000000</v>
      </c>
      <c r="R966">
        <v>19766069</v>
      </c>
      <c r="S966">
        <v>23709050</v>
      </c>
      <c r="T966">
        <v>23709050</v>
      </c>
      <c r="U966">
        <v>23709050</v>
      </c>
      <c r="V966">
        <v>23709050</v>
      </c>
      <c r="W966">
        <v>23719969</v>
      </c>
      <c r="X966">
        <v>23719969</v>
      </c>
      <c r="Y966">
        <v>23709889</v>
      </c>
      <c r="Z966">
        <v>23726327</v>
      </c>
      <c r="AA966">
        <v>23709050</v>
      </c>
      <c r="AB966">
        <v>32410435</v>
      </c>
      <c r="AC966">
        <v>34402092</v>
      </c>
      <c r="AD966" t="s">
        <v>3671</v>
      </c>
      <c r="AE966" t="s">
        <v>3683</v>
      </c>
      <c r="AF966" t="s">
        <v>3708</v>
      </c>
      <c r="AG966" t="s">
        <v>3709</v>
      </c>
      <c r="AH966" t="s">
        <v>7225</v>
      </c>
      <c r="AI966" t="s">
        <v>6172</v>
      </c>
      <c r="AJ966" t="s">
        <v>6406</v>
      </c>
      <c r="AK966" t="s">
        <v>136</v>
      </c>
      <c r="AN966" t="s">
        <v>1311</v>
      </c>
      <c r="AO966" t="s">
        <v>3409</v>
      </c>
      <c r="AP966" t="s">
        <v>3483</v>
      </c>
      <c r="AQ966" t="s">
        <v>1314</v>
      </c>
      <c r="AR966" cm="1">
        <f t="array" ref="AR966">_xlfn._xlws.FILTER(RPD_Revisi[Jmlh],RPD_Revisi[MAK]=Form_Cetak_POK[[#This Row],[MAK]],0)-Form_Cetak_POK[[#This Row],[Jmlh]]</f>
        <v>0</v>
      </c>
    </row>
    <row r="967" spans="1:44" hidden="1" x14ac:dyDescent="0.3">
      <c r="A967" t="s">
        <v>26</v>
      </c>
      <c r="B967" t="s">
        <v>28</v>
      </c>
      <c r="C967" t="s">
        <v>29</v>
      </c>
      <c r="D967" t="s">
        <v>461</v>
      </c>
      <c r="E967" t="s">
        <v>118</v>
      </c>
      <c r="F967" t="s">
        <v>130</v>
      </c>
      <c r="G967" t="s">
        <v>472</v>
      </c>
      <c r="H967" t="s">
        <v>252</v>
      </c>
      <c r="I967" t="s">
        <v>288</v>
      </c>
      <c r="J967" t="s">
        <v>269</v>
      </c>
      <c r="K967" t="s">
        <v>925</v>
      </c>
      <c r="L967">
        <v>1</v>
      </c>
      <c r="M967">
        <v>50000000</v>
      </c>
      <c r="N967">
        <v>50000000</v>
      </c>
      <c r="O967">
        <v>0</v>
      </c>
      <c r="P967">
        <v>50000000</v>
      </c>
      <c r="R967">
        <v>3294345</v>
      </c>
      <c r="S967">
        <v>3951508</v>
      </c>
      <c r="T967">
        <v>3951508</v>
      </c>
      <c r="U967">
        <v>3951508</v>
      </c>
      <c r="V967">
        <v>3951508</v>
      </c>
      <c r="W967">
        <v>3953328</v>
      </c>
      <c r="X967">
        <v>3953328</v>
      </c>
      <c r="Y967">
        <v>3951648</v>
      </c>
      <c r="Z967">
        <v>3954388</v>
      </c>
      <c r="AA967">
        <v>3951508</v>
      </c>
      <c r="AB967">
        <v>5401739</v>
      </c>
      <c r="AC967">
        <v>5733684</v>
      </c>
      <c r="AD967" t="s">
        <v>3671</v>
      </c>
      <c r="AE967" t="s">
        <v>3683</v>
      </c>
      <c r="AF967" t="s">
        <v>3711</v>
      </c>
      <c r="AG967" t="s">
        <v>3712</v>
      </c>
      <c r="AH967" t="s">
        <v>7226</v>
      </c>
      <c r="AI967" t="s">
        <v>6174</v>
      </c>
      <c r="AJ967" t="s">
        <v>6406</v>
      </c>
      <c r="AK967" t="s">
        <v>136</v>
      </c>
      <c r="AN967" t="s">
        <v>1311</v>
      </c>
      <c r="AO967" t="s">
        <v>3409</v>
      </c>
      <c r="AP967" t="s">
        <v>3483</v>
      </c>
      <c r="AQ967" t="s">
        <v>1314</v>
      </c>
      <c r="AR967" cm="1">
        <f t="array" ref="AR967">_xlfn._xlws.FILTER(RPD_Revisi[Jmlh],RPD_Revisi[MAK]=Form_Cetak_POK[[#This Row],[MAK]],0)-Form_Cetak_POK[[#This Row],[Jmlh]]</f>
        <v>0</v>
      </c>
    </row>
    <row r="968" spans="1:44" hidden="1" x14ac:dyDescent="0.3">
      <c r="A968" t="s">
        <v>26</v>
      </c>
      <c r="B968" t="s">
        <v>28</v>
      </c>
      <c r="C968" t="s">
        <v>29</v>
      </c>
      <c r="D968" t="s">
        <v>461</v>
      </c>
      <c r="E968" t="s">
        <v>118</v>
      </c>
      <c r="F968" t="s">
        <v>130</v>
      </c>
      <c r="G968" t="s">
        <v>472</v>
      </c>
      <c r="H968" t="s">
        <v>252</v>
      </c>
      <c r="I968" t="s">
        <v>288</v>
      </c>
      <c r="J968" t="s">
        <v>269</v>
      </c>
      <c r="K968" t="s">
        <v>926</v>
      </c>
      <c r="L968">
        <v>2</v>
      </c>
      <c r="M968">
        <v>33650000</v>
      </c>
      <c r="N968">
        <v>67300000</v>
      </c>
      <c r="O968">
        <v>0</v>
      </c>
      <c r="P968">
        <v>67300000</v>
      </c>
      <c r="R968">
        <v>4434188</v>
      </c>
      <c r="S968">
        <v>5318730</v>
      </c>
      <c r="T968">
        <v>5318730</v>
      </c>
      <c r="U968">
        <v>5318730</v>
      </c>
      <c r="V968">
        <v>5318730</v>
      </c>
      <c r="W968">
        <v>5321180</v>
      </c>
      <c r="X968">
        <v>5321180</v>
      </c>
      <c r="Y968">
        <v>5318919</v>
      </c>
      <c r="Z968">
        <v>5322606</v>
      </c>
      <c r="AA968">
        <v>5318730</v>
      </c>
      <c r="AB968">
        <v>7270741</v>
      </c>
      <c r="AC968">
        <v>7717536</v>
      </c>
      <c r="AD968" t="s">
        <v>3671</v>
      </c>
      <c r="AE968" t="s">
        <v>3683</v>
      </c>
      <c r="AF968" t="s">
        <v>3714</v>
      </c>
      <c r="AG968" t="s">
        <v>3715</v>
      </c>
      <c r="AH968" t="s">
        <v>7227</v>
      </c>
      <c r="AI968" t="s">
        <v>6891</v>
      </c>
      <c r="AJ968" t="s">
        <v>6406</v>
      </c>
      <c r="AK968" t="s">
        <v>136</v>
      </c>
      <c r="AN968" t="s">
        <v>1311</v>
      </c>
      <c r="AO968" t="s">
        <v>3409</v>
      </c>
      <c r="AP968" t="s">
        <v>3483</v>
      </c>
      <c r="AQ968" t="s">
        <v>1314</v>
      </c>
      <c r="AR968" cm="1">
        <f t="array" ref="AR968">_xlfn._xlws.FILTER(RPD_Revisi[Jmlh],RPD_Revisi[MAK]=Form_Cetak_POK[[#This Row],[MAK]],0)-Form_Cetak_POK[[#This Row],[Jmlh]]</f>
        <v>0</v>
      </c>
    </row>
    <row r="969" spans="1:44" hidden="1" x14ac:dyDescent="0.3">
      <c r="A969" t="s">
        <v>26</v>
      </c>
      <c r="B969" t="s">
        <v>28</v>
      </c>
      <c r="C969" t="s">
        <v>29</v>
      </c>
      <c r="D969" t="s">
        <v>461</v>
      </c>
      <c r="E969" t="s">
        <v>118</v>
      </c>
      <c r="F969" t="s">
        <v>130</v>
      </c>
      <c r="G969" t="s">
        <v>472</v>
      </c>
      <c r="H969" t="s">
        <v>252</v>
      </c>
      <c r="I969" t="s">
        <v>288</v>
      </c>
      <c r="J969" t="s">
        <v>269</v>
      </c>
      <c r="K969" t="s">
        <v>927</v>
      </c>
      <c r="L969">
        <v>1</v>
      </c>
      <c r="M969">
        <v>200000000</v>
      </c>
      <c r="N969">
        <v>200000000</v>
      </c>
      <c r="O969">
        <v>0</v>
      </c>
      <c r="P969">
        <v>200000000</v>
      </c>
      <c r="R969">
        <v>13177379</v>
      </c>
      <c r="S969">
        <v>15806033</v>
      </c>
      <c r="T969">
        <v>15806033</v>
      </c>
      <c r="U969">
        <v>15806033</v>
      </c>
      <c r="V969">
        <v>15806033</v>
      </c>
      <c r="W969">
        <v>15813313</v>
      </c>
      <c r="X969">
        <v>15813313</v>
      </c>
      <c r="Y969">
        <v>15806593</v>
      </c>
      <c r="Z969">
        <v>15817551</v>
      </c>
      <c r="AA969">
        <v>15806033</v>
      </c>
      <c r="AB969">
        <v>21606956</v>
      </c>
      <c r="AC969">
        <v>22934730</v>
      </c>
      <c r="AD969" t="s">
        <v>3671</v>
      </c>
      <c r="AE969" t="s">
        <v>3683</v>
      </c>
      <c r="AF969" t="s">
        <v>3717</v>
      </c>
      <c r="AG969" t="s">
        <v>3718</v>
      </c>
      <c r="AH969" t="s">
        <v>7228</v>
      </c>
      <c r="AI969" t="s">
        <v>26</v>
      </c>
      <c r="AJ969" t="s">
        <v>6406</v>
      </c>
      <c r="AK969" t="s">
        <v>136</v>
      </c>
      <c r="AN969" t="s">
        <v>1311</v>
      </c>
      <c r="AO969" t="s">
        <v>3409</v>
      </c>
      <c r="AP969" t="s">
        <v>3483</v>
      </c>
      <c r="AQ969" t="s">
        <v>1314</v>
      </c>
      <c r="AR969" cm="1">
        <f t="array" ref="AR969">_xlfn._xlws.FILTER(RPD_Revisi[Jmlh],RPD_Revisi[MAK]=Form_Cetak_POK[[#This Row],[MAK]],0)-Form_Cetak_POK[[#This Row],[Jmlh]]</f>
        <v>0</v>
      </c>
    </row>
    <row r="970" spans="1:44" hidden="1" x14ac:dyDescent="0.3">
      <c r="A970" t="s">
        <v>26</v>
      </c>
      <c r="B970" t="s">
        <v>28</v>
      </c>
      <c r="C970" t="s">
        <v>29</v>
      </c>
      <c r="D970" t="s">
        <v>461</v>
      </c>
      <c r="E970" t="s">
        <v>118</v>
      </c>
      <c r="F970" t="s">
        <v>130</v>
      </c>
      <c r="G970" t="s">
        <v>472</v>
      </c>
      <c r="H970" t="s">
        <v>252</v>
      </c>
      <c r="I970" t="s">
        <v>288</v>
      </c>
      <c r="J970" t="s">
        <v>269</v>
      </c>
      <c r="K970" t="s">
        <v>928</v>
      </c>
      <c r="L970">
        <v>2</v>
      </c>
      <c r="M970">
        <v>36203000</v>
      </c>
      <c r="N970">
        <v>72406000</v>
      </c>
      <c r="O970">
        <v>0</v>
      </c>
      <c r="P970">
        <v>72406000</v>
      </c>
      <c r="R970">
        <v>4770607</v>
      </c>
      <c r="S970">
        <v>5722258</v>
      </c>
      <c r="T970">
        <v>5722258</v>
      </c>
      <c r="U970">
        <v>5722258</v>
      </c>
      <c r="V970">
        <v>5722258</v>
      </c>
      <c r="W970">
        <v>5724894</v>
      </c>
      <c r="X970">
        <v>5724894</v>
      </c>
      <c r="Y970">
        <v>5722461</v>
      </c>
      <c r="Z970">
        <v>5726428</v>
      </c>
      <c r="AA970">
        <v>5722258</v>
      </c>
      <c r="AB970">
        <v>7822366</v>
      </c>
      <c r="AC970">
        <v>8303059.9999999991</v>
      </c>
      <c r="AD970" t="s">
        <v>3671</v>
      </c>
      <c r="AE970" t="s">
        <v>3683</v>
      </c>
      <c r="AF970" t="s">
        <v>3720</v>
      </c>
      <c r="AG970" t="s">
        <v>3721</v>
      </c>
      <c r="AH970" t="s">
        <v>7229</v>
      </c>
      <c r="AI970" t="s">
        <v>6894</v>
      </c>
      <c r="AJ970" t="s">
        <v>6406</v>
      </c>
      <c r="AK970" t="s">
        <v>136</v>
      </c>
      <c r="AN970" t="s">
        <v>1311</v>
      </c>
      <c r="AO970" t="s">
        <v>3409</v>
      </c>
      <c r="AP970" t="s">
        <v>3483</v>
      </c>
      <c r="AQ970" t="s">
        <v>1314</v>
      </c>
      <c r="AR970" cm="1">
        <f t="array" ref="AR970">_xlfn._xlws.FILTER(RPD_Revisi[Jmlh],RPD_Revisi[MAK]=Form_Cetak_POK[[#This Row],[MAK]],0)-Form_Cetak_POK[[#This Row],[Jmlh]]</f>
        <v>0</v>
      </c>
    </row>
    <row r="971" spans="1:44" hidden="1" x14ac:dyDescent="0.3">
      <c r="A971" t="s">
        <v>26</v>
      </c>
      <c r="B971" t="s">
        <v>28</v>
      </c>
      <c r="C971" t="s">
        <v>29</v>
      </c>
      <c r="D971" t="s">
        <v>461</v>
      </c>
      <c r="E971" t="s">
        <v>118</v>
      </c>
      <c r="F971" t="s">
        <v>130</v>
      </c>
      <c r="G971" t="s">
        <v>472</v>
      </c>
      <c r="H971" t="s">
        <v>252</v>
      </c>
      <c r="I971" t="s">
        <v>288</v>
      </c>
      <c r="J971" t="s">
        <v>269</v>
      </c>
      <c r="K971" t="s">
        <v>929</v>
      </c>
      <c r="L971">
        <v>3</v>
      </c>
      <c r="M971">
        <v>5000000</v>
      </c>
      <c r="N971">
        <v>15000000</v>
      </c>
      <c r="O971">
        <v>0</v>
      </c>
      <c r="P971">
        <v>15000000</v>
      </c>
      <c r="R971">
        <v>988303</v>
      </c>
      <c r="S971">
        <v>1185452</v>
      </c>
      <c r="T971">
        <v>1185452</v>
      </c>
      <c r="U971">
        <v>1185452</v>
      </c>
      <c r="V971">
        <v>1185452</v>
      </c>
      <c r="W971">
        <v>1185998</v>
      </c>
      <c r="X971">
        <v>1185998</v>
      </c>
      <c r="Y971">
        <v>1185494</v>
      </c>
      <c r="Z971">
        <v>1186316</v>
      </c>
      <c r="AA971">
        <v>1185452</v>
      </c>
      <c r="AB971">
        <v>1620522</v>
      </c>
      <c r="AC971">
        <v>1720109</v>
      </c>
      <c r="AD971" t="s">
        <v>3671</v>
      </c>
      <c r="AE971" t="s">
        <v>3683</v>
      </c>
      <c r="AF971" t="s">
        <v>3723</v>
      </c>
      <c r="AG971" t="s">
        <v>3724</v>
      </c>
      <c r="AH971" t="s">
        <v>7230</v>
      </c>
      <c r="AI971" t="s">
        <v>7109</v>
      </c>
      <c r="AJ971" t="s">
        <v>6406</v>
      </c>
      <c r="AK971" t="s">
        <v>136</v>
      </c>
      <c r="AN971" t="s">
        <v>1311</v>
      </c>
      <c r="AO971" t="s">
        <v>3409</v>
      </c>
      <c r="AP971" t="s">
        <v>3483</v>
      </c>
      <c r="AQ971" t="s">
        <v>1314</v>
      </c>
      <c r="AR971" cm="1">
        <f t="array" ref="AR971">_xlfn._xlws.FILTER(RPD_Revisi[Jmlh],RPD_Revisi[MAK]=Form_Cetak_POK[[#This Row],[MAK]],0)-Form_Cetak_POK[[#This Row],[Jmlh]]</f>
        <v>0</v>
      </c>
    </row>
    <row r="972" spans="1:44" hidden="1" x14ac:dyDescent="0.3">
      <c r="A972" t="s">
        <v>26</v>
      </c>
      <c r="B972" t="s">
        <v>28</v>
      </c>
      <c r="C972" t="s">
        <v>29</v>
      </c>
      <c r="D972" t="s">
        <v>461</v>
      </c>
      <c r="E972" t="s">
        <v>118</v>
      </c>
      <c r="F972" t="s">
        <v>130</v>
      </c>
      <c r="G972" t="s">
        <v>472</v>
      </c>
      <c r="H972" t="s">
        <v>252</v>
      </c>
      <c r="I972" t="s">
        <v>288</v>
      </c>
      <c r="J972" t="s">
        <v>269</v>
      </c>
      <c r="K972" t="s">
        <v>930</v>
      </c>
      <c r="L972">
        <v>0</v>
      </c>
      <c r="M972">
        <v>0</v>
      </c>
      <c r="N972">
        <v>0</v>
      </c>
      <c r="O972">
        <v>0</v>
      </c>
      <c r="P972">
        <v>0</v>
      </c>
      <c r="R972">
        <v>0</v>
      </c>
      <c r="S972">
        <v>0</v>
      </c>
      <c r="T972">
        <v>0</v>
      </c>
      <c r="U972">
        <v>0</v>
      </c>
      <c r="V972">
        <v>0</v>
      </c>
      <c r="W972">
        <v>0</v>
      </c>
      <c r="X972">
        <v>0</v>
      </c>
      <c r="Y972">
        <v>0</v>
      </c>
      <c r="Z972">
        <v>0</v>
      </c>
      <c r="AA972">
        <v>0</v>
      </c>
      <c r="AB972">
        <v>0</v>
      </c>
      <c r="AC972">
        <v>0</v>
      </c>
      <c r="AD972" t="s">
        <v>3671</v>
      </c>
      <c r="AE972" t="s">
        <v>3683</v>
      </c>
      <c r="AF972" t="s">
        <v>7231</v>
      </c>
      <c r="AG972" t="s">
        <v>7232</v>
      </c>
      <c r="AH972" t="s">
        <v>7233</v>
      </c>
      <c r="AI972" t="s">
        <v>7113</v>
      </c>
      <c r="AJ972" t="s">
        <v>6406</v>
      </c>
      <c r="AK972" t="s">
        <v>136</v>
      </c>
      <c r="AN972" t="s">
        <v>1311</v>
      </c>
      <c r="AO972" t="s">
        <v>3409</v>
      </c>
      <c r="AP972" t="s">
        <v>3483</v>
      </c>
      <c r="AQ972" t="s">
        <v>1314</v>
      </c>
      <c r="AR972" cm="1">
        <f t="array" ref="AR972">_xlfn._xlws.FILTER(RPD_Revisi[Jmlh],RPD_Revisi[MAK]=Form_Cetak_POK[[#This Row],[MAK]],0)-Form_Cetak_POK[[#This Row],[Jmlh]]</f>
        <v>0</v>
      </c>
    </row>
    <row r="973" spans="1:44" hidden="1" x14ac:dyDescent="0.3">
      <c r="A973" t="s">
        <v>26</v>
      </c>
      <c r="B973" t="s">
        <v>28</v>
      </c>
      <c r="C973" t="s">
        <v>29</v>
      </c>
      <c r="D973" t="s">
        <v>461</v>
      </c>
      <c r="E973" t="s">
        <v>118</v>
      </c>
      <c r="F973" t="s">
        <v>130</v>
      </c>
      <c r="G973" t="s">
        <v>472</v>
      </c>
      <c r="H973" t="s">
        <v>252</v>
      </c>
      <c r="I973" t="s">
        <v>288</v>
      </c>
      <c r="J973" t="s">
        <v>269</v>
      </c>
      <c r="K973" t="s">
        <v>931</v>
      </c>
      <c r="L973">
        <v>1</v>
      </c>
      <c r="M973">
        <v>250000000</v>
      </c>
      <c r="N973">
        <v>250000000</v>
      </c>
      <c r="O973">
        <v>0</v>
      </c>
      <c r="P973">
        <v>250000000</v>
      </c>
      <c r="R973">
        <v>16471723.999999998</v>
      </c>
      <c r="S973">
        <v>19757541</v>
      </c>
      <c r="T973">
        <v>19757541</v>
      </c>
      <c r="U973">
        <v>19757541</v>
      </c>
      <c r="V973">
        <v>19757541</v>
      </c>
      <c r="W973">
        <v>19766641</v>
      </c>
      <c r="X973">
        <v>19766641</v>
      </c>
      <c r="Y973">
        <v>19758241</v>
      </c>
      <c r="Z973">
        <v>19771939</v>
      </c>
      <c r="AA973">
        <v>19757541</v>
      </c>
      <c r="AB973">
        <v>27008696</v>
      </c>
      <c r="AC973">
        <v>28668413</v>
      </c>
      <c r="AD973" t="s">
        <v>3671</v>
      </c>
      <c r="AE973" t="s">
        <v>3683</v>
      </c>
      <c r="AF973" t="s">
        <v>3726</v>
      </c>
      <c r="AG973" t="s">
        <v>3727</v>
      </c>
      <c r="AH973" t="s">
        <v>7234</v>
      </c>
      <c r="AI973" t="s">
        <v>7115</v>
      </c>
      <c r="AJ973" t="s">
        <v>6406</v>
      </c>
      <c r="AK973" t="s">
        <v>136</v>
      </c>
      <c r="AN973" t="s">
        <v>1311</v>
      </c>
      <c r="AO973" t="s">
        <v>3409</v>
      </c>
      <c r="AP973" t="s">
        <v>3483</v>
      </c>
      <c r="AQ973" t="s">
        <v>1314</v>
      </c>
      <c r="AR973" cm="1">
        <f t="array" ref="AR973">_xlfn._xlws.FILTER(RPD_Revisi[Jmlh],RPD_Revisi[MAK]=Form_Cetak_POK[[#This Row],[MAK]],0)-Form_Cetak_POK[[#This Row],[Jmlh]]</f>
        <v>0</v>
      </c>
    </row>
    <row r="974" spans="1:44" hidden="1" x14ac:dyDescent="0.3">
      <c r="A974" t="s">
        <v>26</v>
      </c>
      <c r="B974" t="s">
        <v>28</v>
      </c>
      <c r="C974" t="s">
        <v>29</v>
      </c>
      <c r="D974" t="s">
        <v>461</v>
      </c>
      <c r="E974" t="s">
        <v>118</v>
      </c>
      <c r="F974" t="s">
        <v>130</v>
      </c>
      <c r="G974" t="s">
        <v>472</v>
      </c>
      <c r="H974" t="s">
        <v>252</v>
      </c>
      <c r="I974" t="s">
        <v>288</v>
      </c>
      <c r="J974" t="s">
        <v>269</v>
      </c>
      <c r="K974" t="s">
        <v>932</v>
      </c>
      <c r="L974">
        <v>1</v>
      </c>
      <c r="M974">
        <v>350000000</v>
      </c>
      <c r="N974">
        <v>350000000</v>
      </c>
      <c r="O974">
        <v>0</v>
      </c>
      <c r="P974">
        <v>350000000</v>
      </c>
      <c r="R974">
        <v>23060413</v>
      </c>
      <c r="S974">
        <v>27660558</v>
      </c>
      <c r="T974">
        <v>27660558</v>
      </c>
      <c r="U974">
        <v>27660558</v>
      </c>
      <c r="V974">
        <v>27660558</v>
      </c>
      <c r="W974">
        <v>27673297</v>
      </c>
      <c r="X974">
        <v>27673297</v>
      </c>
      <c r="Y974">
        <v>27661538</v>
      </c>
      <c r="Z974">
        <v>27680715</v>
      </c>
      <c r="AA974">
        <v>27660558</v>
      </c>
      <c r="AB974">
        <v>37812174</v>
      </c>
      <c r="AC974">
        <v>40135776</v>
      </c>
      <c r="AD974" t="s">
        <v>3671</v>
      </c>
      <c r="AE974" t="s">
        <v>3683</v>
      </c>
      <c r="AF974" t="s">
        <v>3729</v>
      </c>
      <c r="AG974" t="s">
        <v>3730</v>
      </c>
      <c r="AH974" t="s">
        <v>7235</v>
      </c>
      <c r="AI974" t="s">
        <v>7117</v>
      </c>
      <c r="AJ974" t="s">
        <v>6406</v>
      </c>
      <c r="AK974" t="s">
        <v>136</v>
      </c>
      <c r="AN974" t="s">
        <v>1311</v>
      </c>
      <c r="AO974" t="s">
        <v>3409</v>
      </c>
      <c r="AP974" t="s">
        <v>3483</v>
      </c>
      <c r="AQ974" t="s">
        <v>1314</v>
      </c>
      <c r="AR974" cm="1">
        <f t="array" ref="AR974">_xlfn._xlws.FILTER(RPD_Revisi[Jmlh],RPD_Revisi[MAK]=Form_Cetak_POK[[#This Row],[MAK]],0)-Form_Cetak_POK[[#This Row],[Jmlh]]</f>
        <v>0</v>
      </c>
    </row>
    <row r="975" spans="1:44" hidden="1" x14ac:dyDescent="0.3">
      <c r="A975" t="s">
        <v>26</v>
      </c>
      <c r="B975" t="s">
        <v>28</v>
      </c>
      <c r="C975" t="s">
        <v>29</v>
      </c>
      <c r="D975" t="s">
        <v>461</v>
      </c>
      <c r="E975" t="s">
        <v>118</v>
      </c>
      <c r="F975" t="s">
        <v>130</v>
      </c>
      <c r="G975" t="s">
        <v>472</v>
      </c>
      <c r="H975" t="s">
        <v>252</v>
      </c>
      <c r="I975" t="s">
        <v>288</v>
      </c>
      <c r="J975" t="s">
        <v>269</v>
      </c>
      <c r="K975" t="s">
        <v>933</v>
      </c>
      <c r="L975">
        <v>124</v>
      </c>
      <c r="M975">
        <v>610000</v>
      </c>
      <c r="N975">
        <v>75640000</v>
      </c>
      <c r="O975">
        <v>0</v>
      </c>
      <c r="P975">
        <v>75640000</v>
      </c>
      <c r="R975">
        <v>4983685</v>
      </c>
      <c r="S975">
        <v>5977842</v>
      </c>
      <c r="T975">
        <v>5977842</v>
      </c>
      <c r="U975">
        <v>5977842</v>
      </c>
      <c r="V975">
        <v>5977842</v>
      </c>
      <c r="W975">
        <v>5980595</v>
      </c>
      <c r="X975">
        <v>5980595</v>
      </c>
      <c r="Y975">
        <v>5978053</v>
      </c>
      <c r="Z975">
        <v>5982198</v>
      </c>
      <c r="AA975">
        <v>5977842</v>
      </c>
      <c r="AB975">
        <v>8171751</v>
      </c>
      <c r="AC975">
        <v>8673913</v>
      </c>
      <c r="AD975" t="s">
        <v>3671</v>
      </c>
      <c r="AE975" t="s">
        <v>3683</v>
      </c>
      <c r="AF975" t="s">
        <v>3732</v>
      </c>
      <c r="AG975" t="s">
        <v>3733</v>
      </c>
      <c r="AH975" t="s">
        <v>7236</v>
      </c>
      <c r="AI975" t="s">
        <v>7119</v>
      </c>
      <c r="AJ975" t="s">
        <v>6406</v>
      </c>
      <c r="AK975" t="s">
        <v>136</v>
      </c>
      <c r="AN975" t="s">
        <v>1311</v>
      </c>
      <c r="AO975" t="s">
        <v>3409</v>
      </c>
      <c r="AP975" t="s">
        <v>3483</v>
      </c>
      <c r="AQ975" t="s">
        <v>1314</v>
      </c>
      <c r="AR975" cm="1">
        <f t="array" ref="AR975">_xlfn._xlws.FILTER(RPD_Revisi[Jmlh],RPD_Revisi[MAK]=Form_Cetak_POK[[#This Row],[MAK]],0)-Form_Cetak_POK[[#This Row],[Jmlh]]</f>
        <v>0</v>
      </c>
    </row>
    <row r="976" spans="1:44" hidden="1" x14ac:dyDescent="0.3">
      <c r="A976" t="s">
        <v>26</v>
      </c>
      <c r="B976" t="s">
        <v>28</v>
      </c>
      <c r="C976" t="s">
        <v>29</v>
      </c>
      <c r="D976" t="s">
        <v>461</v>
      </c>
      <c r="E976" t="s">
        <v>118</v>
      </c>
      <c r="F976" t="s">
        <v>130</v>
      </c>
      <c r="G976" t="s">
        <v>472</v>
      </c>
      <c r="H976" t="s">
        <v>252</v>
      </c>
      <c r="I976" t="s">
        <v>288</v>
      </c>
      <c r="J976" t="s">
        <v>269</v>
      </c>
      <c r="K976" t="s">
        <v>934</v>
      </c>
      <c r="L976">
        <v>1</v>
      </c>
      <c r="M976">
        <v>400000000</v>
      </c>
      <c r="N976">
        <v>400000000</v>
      </c>
      <c r="O976">
        <v>0</v>
      </c>
      <c r="P976">
        <v>400000000</v>
      </c>
      <c r="R976">
        <v>26354758</v>
      </c>
      <c r="S976">
        <v>31612066</v>
      </c>
      <c r="T976">
        <v>31612066</v>
      </c>
      <c r="U976">
        <v>31612066</v>
      </c>
      <c r="V976">
        <v>31612066</v>
      </c>
      <c r="W976">
        <v>31626626</v>
      </c>
      <c r="X976">
        <v>31626626</v>
      </c>
      <c r="Y976">
        <v>31613186</v>
      </c>
      <c r="Z976">
        <v>31635102</v>
      </c>
      <c r="AA976">
        <v>31612066</v>
      </c>
      <c r="AB976">
        <v>43213913</v>
      </c>
      <c r="AC976">
        <v>45869459</v>
      </c>
      <c r="AD976" t="s">
        <v>3671</v>
      </c>
      <c r="AE976" t="s">
        <v>3683</v>
      </c>
      <c r="AF976" t="s">
        <v>3735</v>
      </c>
      <c r="AG976" t="s">
        <v>3736</v>
      </c>
      <c r="AH976" t="s">
        <v>7237</v>
      </c>
      <c r="AI976" t="s">
        <v>7121</v>
      </c>
      <c r="AJ976" t="s">
        <v>6406</v>
      </c>
      <c r="AK976" t="s">
        <v>136</v>
      </c>
      <c r="AN976" t="s">
        <v>1311</v>
      </c>
      <c r="AO976" t="s">
        <v>3409</v>
      </c>
      <c r="AP976" t="s">
        <v>3483</v>
      </c>
      <c r="AQ976" t="s">
        <v>1314</v>
      </c>
      <c r="AR976" cm="1">
        <f t="array" ref="AR976">_xlfn._xlws.FILTER(RPD_Revisi[Jmlh],RPD_Revisi[MAK]=Form_Cetak_POK[[#This Row],[MAK]],0)-Form_Cetak_POK[[#This Row],[Jmlh]]</f>
        <v>0</v>
      </c>
    </row>
    <row r="977" spans="1:44" hidden="1" x14ac:dyDescent="0.3">
      <c r="A977" t="s">
        <v>26</v>
      </c>
      <c r="B977" t="s">
        <v>28</v>
      </c>
      <c r="C977" t="s">
        <v>29</v>
      </c>
      <c r="D977" t="s">
        <v>461</v>
      </c>
      <c r="E977" t="s">
        <v>118</v>
      </c>
      <c r="F977" t="s">
        <v>130</v>
      </c>
      <c r="G977" t="s">
        <v>472</v>
      </c>
      <c r="H977" t="s">
        <v>252</v>
      </c>
      <c r="I977" t="s">
        <v>288</v>
      </c>
      <c r="J977" t="s">
        <v>269</v>
      </c>
      <c r="K977" t="s">
        <v>935</v>
      </c>
      <c r="L977">
        <v>1</v>
      </c>
      <c r="M977">
        <v>200000000</v>
      </c>
      <c r="N977">
        <v>200000000</v>
      </c>
      <c r="O977">
        <v>0</v>
      </c>
      <c r="P977">
        <v>200000000</v>
      </c>
      <c r="R977">
        <v>13177379</v>
      </c>
      <c r="S977">
        <v>15806033</v>
      </c>
      <c r="T977">
        <v>15806033</v>
      </c>
      <c r="U977">
        <v>15806033</v>
      </c>
      <c r="V977">
        <v>15806033</v>
      </c>
      <c r="W977">
        <v>15813313</v>
      </c>
      <c r="X977">
        <v>15813313</v>
      </c>
      <c r="Y977">
        <v>15806593</v>
      </c>
      <c r="Z977">
        <v>15817551</v>
      </c>
      <c r="AA977">
        <v>15806033</v>
      </c>
      <c r="AB977">
        <v>21606956</v>
      </c>
      <c r="AC977">
        <v>22934730</v>
      </c>
      <c r="AD977" t="s">
        <v>3671</v>
      </c>
      <c r="AE977" t="s">
        <v>3683</v>
      </c>
      <c r="AF977" t="s">
        <v>3738</v>
      </c>
      <c r="AG977" t="s">
        <v>3739</v>
      </c>
      <c r="AH977" t="s">
        <v>7238</v>
      </c>
      <c r="AI977" t="s">
        <v>7123</v>
      </c>
      <c r="AJ977" t="s">
        <v>6406</v>
      </c>
      <c r="AK977" t="s">
        <v>136</v>
      </c>
      <c r="AN977" t="s">
        <v>1311</v>
      </c>
      <c r="AO977" t="s">
        <v>3409</v>
      </c>
      <c r="AP977" t="s">
        <v>3483</v>
      </c>
      <c r="AQ977" t="s">
        <v>1314</v>
      </c>
      <c r="AR977" cm="1">
        <f t="array" ref="AR977">_xlfn._xlws.FILTER(RPD_Revisi[Jmlh],RPD_Revisi[MAK]=Form_Cetak_POK[[#This Row],[MAK]],0)-Form_Cetak_POK[[#This Row],[Jmlh]]</f>
        <v>0</v>
      </c>
    </row>
    <row r="978" spans="1:44" hidden="1" x14ac:dyDescent="0.3">
      <c r="A978" t="s">
        <v>26</v>
      </c>
      <c r="B978" t="s">
        <v>28</v>
      </c>
      <c r="C978" t="s">
        <v>29</v>
      </c>
      <c r="D978" t="s">
        <v>461</v>
      </c>
      <c r="E978" t="s">
        <v>118</v>
      </c>
      <c r="F978" t="s">
        <v>130</v>
      </c>
      <c r="G978" t="s">
        <v>472</v>
      </c>
      <c r="H978" t="s">
        <v>252</v>
      </c>
      <c r="I978" t="s">
        <v>288</v>
      </c>
      <c r="J978" t="s">
        <v>271</v>
      </c>
      <c r="K978" t="s">
        <v>937</v>
      </c>
      <c r="L978">
        <v>1</v>
      </c>
      <c r="M978">
        <v>150000000</v>
      </c>
      <c r="N978">
        <v>150000000</v>
      </c>
      <c r="O978">
        <v>0</v>
      </c>
      <c r="P978">
        <v>150000000</v>
      </c>
      <c r="R978">
        <v>9883034</v>
      </c>
      <c r="S978">
        <v>11854525</v>
      </c>
      <c r="T978">
        <v>11854525</v>
      </c>
      <c r="U978">
        <v>11854525</v>
      </c>
      <c r="V978">
        <v>11854525</v>
      </c>
      <c r="W978">
        <v>11859985</v>
      </c>
      <c r="X978">
        <v>11859985</v>
      </c>
      <c r="Y978">
        <v>11854945</v>
      </c>
      <c r="Z978">
        <v>11863163</v>
      </c>
      <c r="AA978">
        <v>11854525</v>
      </c>
      <c r="AB978">
        <v>16205217</v>
      </c>
      <c r="AC978">
        <v>17201046</v>
      </c>
      <c r="AD978" t="s">
        <v>3671</v>
      </c>
      <c r="AE978" t="s">
        <v>3741</v>
      </c>
      <c r="AF978" t="s">
        <v>3745</v>
      </c>
      <c r="AG978" t="s">
        <v>3746</v>
      </c>
      <c r="AH978" t="s">
        <v>7239</v>
      </c>
      <c r="AI978" t="s">
        <v>6064</v>
      </c>
      <c r="AJ978" t="s">
        <v>6406</v>
      </c>
      <c r="AK978" t="s">
        <v>136</v>
      </c>
      <c r="AN978" t="s">
        <v>1311</v>
      </c>
      <c r="AO978" t="s">
        <v>3409</v>
      </c>
      <c r="AP978" t="s">
        <v>3483</v>
      </c>
      <c r="AQ978" t="s">
        <v>1314</v>
      </c>
      <c r="AR978" cm="1">
        <f t="array" ref="AR978">_xlfn._xlws.FILTER(RPD_Revisi[Jmlh],RPD_Revisi[MAK]=Form_Cetak_POK[[#This Row],[MAK]],0)-Form_Cetak_POK[[#This Row],[Jmlh]]</f>
        <v>0</v>
      </c>
    </row>
    <row r="979" spans="1:44" hidden="1" x14ac:dyDescent="0.3">
      <c r="A979" t="s">
        <v>26</v>
      </c>
      <c r="B979" t="s">
        <v>28</v>
      </c>
      <c r="C979" t="s">
        <v>29</v>
      </c>
      <c r="D979" t="s">
        <v>461</v>
      </c>
      <c r="E979" t="s">
        <v>118</v>
      </c>
      <c r="F979" t="s">
        <v>130</v>
      </c>
      <c r="G979" t="s">
        <v>472</v>
      </c>
      <c r="H979" t="s">
        <v>252</v>
      </c>
      <c r="I979" t="s">
        <v>288</v>
      </c>
      <c r="J979" t="s">
        <v>271</v>
      </c>
      <c r="K979" t="s">
        <v>938</v>
      </c>
      <c r="L979">
        <v>72</v>
      </c>
      <c r="M979">
        <v>1500000</v>
      </c>
      <c r="N979">
        <v>108000000</v>
      </c>
      <c r="O979">
        <v>0</v>
      </c>
      <c r="P979">
        <v>108000000</v>
      </c>
      <c r="R979">
        <v>7115785</v>
      </c>
      <c r="S979">
        <v>8535258</v>
      </c>
      <c r="T979">
        <v>8535258</v>
      </c>
      <c r="U979">
        <v>8535258</v>
      </c>
      <c r="V979">
        <v>8535258</v>
      </c>
      <c r="W979">
        <v>8539189</v>
      </c>
      <c r="X979">
        <v>8539189</v>
      </c>
      <c r="Y979">
        <v>8535560</v>
      </c>
      <c r="Z979">
        <v>8541478</v>
      </c>
      <c r="AA979">
        <v>8535258</v>
      </c>
      <c r="AB979">
        <v>11667756</v>
      </c>
      <c r="AC979">
        <v>12384753</v>
      </c>
      <c r="AD979" t="s">
        <v>3671</v>
      </c>
      <c r="AE979" t="s">
        <v>3741</v>
      </c>
      <c r="AF979" t="s">
        <v>3748</v>
      </c>
      <c r="AG979" t="s">
        <v>3749</v>
      </c>
      <c r="AH979" t="s">
        <v>7240</v>
      </c>
      <c r="AI979" t="s">
        <v>6075</v>
      </c>
      <c r="AJ979" t="s">
        <v>6406</v>
      </c>
      <c r="AK979" t="s">
        <v>136</v>
      </c>
      <c r="AN979" t="s">
        <v>1311</v>
      </c>
      <c r="AO979" t="s">
        <v>3409</v>
      </c>
      <c r="AP979" t="s">
        <v>3483</v>
      </c>
      <c r="AQ979" t="s">
        <v>1314</v>
      </c>
      <c r="AR979" cm="1">
        <f t="array" ref="AR979">_xlfn._xlws.FILTER(RPD_Revisi[Jmlh],RPD_Revisi[MAK]=Form_Cetak_POK[[#This Row],[MAK]],0)-Form_Cetak_POK[[#This Row],[Jmlh]]</f>
        <v>0</v>
      </c>
    </row>
    <row r="980" spans="1:44" hidden="1" x14ac:dyDescent="0.3">
      <c r="A980" t="s">
        <v>26</v>
      </c>
      <c r="B980" t="s">
        <v>28</v>
      </c>
      <c r="C980" t="s">
        <v>29</v>
      </c>
      <c r="D980" t="s">
        <v>461</v>
      </c>
      <c r="E980" t="s">
        <v>118</v>
      </c>
      <c r="F980" t="s">
        <v>130</v>
      </c>
      <c r="G980" t="s">
        <v>472</v>
      </c>
      <c r="H980" t="s">
        <v>252</v>
      </c>
      <c r="I980" t="s">
        <v>288</v>
      </c>
      <c r="J980" t="s">
        <v>271</v>
      </c>
      <c r="K980" t="s">
        <v>939</v>
      </c>
      <c r="L980">
        <v>12</v>
      </c>
      <c r="M980">
        <v>20000000</v>
      </c>
      <c r="N980">
        <v>240000000</v>
      </c>
      <c r="O980">
        <v>0</v>
      </c>
      <c r="P980">
        <v>240000000</v>
      </c>
      <c r="R980">
        <v>15812855</v>
      </c>
      <c r="S980">
        <v>18967240</v>
      </c>
      <c r="T980">
        <v>18967240</v>
      </c>
      <c r="U980">
        <v>18967240</v>
      </c>
      <c r="V980">
        <v>18967240</v>
      </c>
      <c r="W980">
        <v>18975975</v>
      </c>
      <c r="X980">
        <v>18975975</v>
      </c>
      <c r="Y980">
        <v>18967912</v>
      </c>
      <c r="Z980">
        <v>18981061</v>
      </c>
      <c r="AA980">
        <v>18967240</v>
      </c>
      <c r="AB980">
        <v>25928348</v>
      </c>
      <c r="AC980">
        <v>27521674</v>
      </c>
      <c r="AD980" t="s">
        <v>3671</v>
      </c>
      <c r="AE980" t="s">
        <v>3741</v>
      </c>
      <c r="AF980" t="s">
        <v>3751</v>
      </c>
      <c r="AG980" t="s">
        <v>3752</v>
      </c>
      <c r="AH980" t="s">
        <v>7241</v>
      </c>
      <c r="AI980" t="s">
        <v>6085</v>
      </c>
      <c r="AJ980" t="s">
        <v>6406</v>
      </c>
      <c r="AK980" t="s">
        <v>136</v>
      </c>
      <c r="AN980" t="s">
        <v>1311</v>
      </c>
      <c r="AO980" t="s">
        <v>3409</v>
      </c>
      <c r="AP980" t="s">
        <v>3483</v>
      </c>
      <c r="AQ980" t="s">
        <v>1314</v>
      </c>
      <c r="AR980" cm="1">
        <f t="array" ref="AR980">_xlfn._xlws.FILTER(RPD_Revisi[Jmlh],RPD_Revisi[MAK]=Form_Cetak_POK[[#This Row],[MAK]],0)-Form_Cetak_POK[[#This Row],[Jmlh]]</f>
        <v>0</v>
      </c>
    </row>
    <row r="981" spans="1:44" hidden="1" x14ac:dyDescent="0.3">
      <c r="A981" t="s">
        <v>26</v>
      </c>
      <c r="B981" t="s">
        <v>28</v>
      </c>
      <c r="C981" t="s">
        <v>29</v>
      </c>
      <c r="D981" t="s">
        <v>461</v>
      </c>
      <c r="E981" t="s">
        <v>118</v>
      </c>
      <c r="F981" t="s">
        <v>130</v>
      </c>
      <c r="G981" t="s">
        <v>472</v>
      </c>
      <c r="H981" t="s">
        <v>252</v>
      </c>
      <c r="I981" t="s">
        <v>289</v>
      </c>
      <c r="J981" t="s">
        <v>255</v>
      </c>
      <c r="K981" t="s">
        <v>941</v>
      </c>
      <c r="L981">
        <v>195</v>
      </c>
      <c r="M981">
        <v>5100000</v>
      </c>
      <c r="N981">
        <v>994500000</v>
      </c>
      <c r="O981">
        <v>0</v>
      </c>
      <c r="P981">
        <v>994500000</v>
      </c>
      <c r="R981">
        <v>65524517</v>
      </c>
      <c r="S981">
        <v>78595499</v>
      </c>
      <c r="T981">
        <v>78595499</v>
      </c>
      <c r="U981">
        <v>78595499</v>
      </c>
      <c r="V981">
        <v>78595499</v>
      </c>
      <c r="W981">
        <v>78631698</v>
      </c>
      <c r="X981">
        <v>78631698</v>
      </c>
      <c r="Y981">
        <v>78598283</v>
      </c>
      <c r="Z981">
        <v>78652773</v>
      </c>
      <c r="AA981">
        <v>78595499</v>
      </c>
      <c r="AB981">
        <v>107440591</v>
      </c>
      <c r="AC981">
        <v>114042945</v>
      </c>
      <c r="AD981" t="s">
        <v>3754</v>
      </c>
      <c r="AE981" t="s">
        <v>3755</v>
      </c>
      <c r="AF981" t="s">
        <v>3759</v>
      </c>
      <c r="AG981" t="s">
        <v>3760</v>
      </c>
      <c r="AH981" t="s">
        <v>7242</v>
      </c>
      <c r="AI981" t="s">
        <v>6064</v>
      </c>
      <c r="AJ981" t="s">
        <v>6408</v>
      </c>
      <c r="AK981" t="s">
        <v>44</v>
      </c>
      <c r="AN981" t="s">
        <v>1311</v>
      </c>
      <c r="AO981" t="s">
        <v>3409</v>
      </c>
      <c r="AP981" t="s">
        <v>3410</v>
      </c>
      <c r="AQ981" t="s">
        <v>1314</v>
      </c>
      <c r="AR981" cm="1">
        <f t="array" ref="AR981">_xlfn._xlws.FILTER(RPD_Revisi[Jmlh],RPD_Revisi[MAK]=Form_Cetak_POK[[#This Row],[MAK]],0)-Form_Cetak_POK[[#This Row],[Jmlh]]</f>
        <v>0</v>
      </c>
    </row>
    <row r="982" spans="1:44" hidden="1" x14ac:dyDescent="0.3">
      <c r="A982" t="s">
        <v>26</v>
      </c>
      <c r="B982" t="s">
        <v>28</v>
      </c>
      <c r="C982" t="s">
        <v>29</v>
      </c>
      <c r="D982" t="s">
        <v>461</v>
      </c>
      <c r="E982" t="s">
        <v>118</v>
      </c>
      <c r="F982" t="s">
        <v>130</v>
      </c>
      <c r="G982" t="s">
        <v>472</v>
      </c>
      <c r="H982" t="s">
        <v>252</v>
      </c>
      <c r="I982" t="s">
        <v>289</v>
      </c>
      <c r="J982" t="s">
        <v>255</v>
      </c>
      <c r="K982" t="s">
        <v>942</v>
      </c>
      <c r="L982">
        <v>13</v>
      </c>
      <c r="M982">
        <v>5600000</v>
      </c>
      <c r="N982">
        <v>72800000</v>
      </c>
      <c r="O982">
        <v>0</v>
      </c>
      <c r="P982">
        <v>72800000</v>
      </c>
      <c r="R982">
        <v>4796566</v>
      </c>
      <c r="S982">
        <v>5753396</v>
      </c>
      <c r="T982">
        <v>5753396</v>
      </c>
      <c r="U982">
        <v>5753396</v>
      </c>
      <c r="V982">
        <v>5753396</v>
      </c>
      <c r="W982">
        <v>5756046</v>
      </c>
      <c r="X982">
        <v>5756046</v>
      </c>
      <c r="Y982">
        <v>5753600</v>
      </c>
      <c r="Z982">
        <v>5757589</v>
      </c>
      <c r="AA982">
        <v>5753396</v>
      </c>
      <c r="AB982">
        <v>7864932</v>
      </c>
      <c r="AC982">
        <v>8348241</v>
      </c>
      <c r="AD982" t="s">
        <v>3754</v>
      </c>
      <c r="AE982" t="s">
        <v>3755</v>
      </c>
      <c r="AF982" t="s">
        <v>3762</v>
      </c>
      <c r="AG982" t="s">
        <v>3763</v>
      </c>
      <c r="AH982" t="s">
        <v>7243</v>
      </c>
      <c r="AI982" t="s">
        <v>6075</v>
      </c>
      <c r="AJ982" t="s">
        <v>6408</v>
      </c>
      <c r="AK982" t="s">
        <v>44</v>
      </c>
      <c r="AN982" t="s">
        <v>1311</v>
      </c>
      <c r="AO982" t="s">
        <v>3409</v>
      </c>
      <c r="AP982" t="s">
        <v>3410</v>
      </c>
      <c r="AQ982" t="s">
        <v>1314</v>
      </c>
      <c r="AR982" cm="1">
        <f t="array" ref="AR982">_xlfn._xlws.FILTER(RPD_Revisi[Jmlh],RPD_Revisi[MAK]=Form_Cetak_POK[[#This Row],[MAK]],0)-Form_Cetak_POK[[#This Row],[Jmlh]]</f>
        <v>0</v>
      </c>
    </row>
    <row r="983" spans="1:44" hidden="1" x14ac:dyDescent="0.3">
      <c r="A983" t="s">
        <v>26</v>
      </c>
      <c r="B983" t="s">
        <v>28</v>
      </c>
      <c r="C983" t="s">
        <v>29</v>
      </c>
      <c r="D983" t="s">
        <v>461</v>
      </c>
      <c r="E983" t="s">
        <v>118</v>
      </c>
      <c r="F983" t="s">
        <v>130</v>
      </c>
      <c r="G983" t="s">
        <v>472</v>
      </c>
      <c r="H983" t="s">
        <v>252</v>
      </c>
      <c r="I983" t="s">
        <v>289</v>
      </c>
      <c r="J983" t="s">
        <v>255</v>
      </c>
      <c r="K983" t="s">
        <v>943</v>
      </c>
      <c r="L983">
        <v>180</v>
      </c>
      <c r="M983">
        <v>25000</v>
      </c>
      <c r="N983">
        <v>4500000</v>
      </c>
      <c r="O983">
        <v>0</v>
      </c>
      <c r="P983">
        <v>4500000</v>
      </c>
      <c r="R983">
        <v>296491</v>
      </c>
      <c r="S983">
        <v>355636</v>
      </c>
      <c r="T983">
        <v>355636</v>
      </c>
      <c r="U983">
        <v>355636</v>
      </c>
      <c r="V983">
        <v>355636</v>
      </c>
      <c r="W983">
        <v>355800</v>
      </c>
      <c r="X983">
        <v>355800</v>
      </c>
      <c r="Y983">
        <v>355648</v>
      </c>
      <c r="Z983">
        <v>355895</v>
      </c>
      <c r="AA983">
        <v>355636</v>
      </c>
      <c r="AB983">
        <v>486157</v>
      </c>
      <c r="AC983">
        <v>516029</v>
      </c>
      <c r="AD983" t="s">
        <v>3754</v>
      </c>
      <c r="AE983" t="s">
        <v>3755</v>
      </c>
      <c r="AF983" t="s">
        <v>3765</v>
      </c>
      <c r="AG983" t="s">
        <v>3766</v>
      </c>
      <c r="AH983" t="s">
        <v>7244</v>
      </c>
      <c r="AI983" t="s">
        <v>6085</v>
      </c>
      <c r="AJ983" t="s">
        <v>6408</v>
      </c>
      <c r="AK983" t="s">
        <v>44</v>
      </c>
      <c r="AN983" t="s">
        <v>1311</v>
      </c>
      <c r="AO983" t="s">
        <v>3409</v>
      </c>
      <c r="AP983" t="s">
        <v>3410</v>
      </c>
      <c r="AQ983" t="s">
        <v>1314</v>
      </c>
      <c r="AR983" cm="1">
        <f t="array" ref="AR983">_xlfn._xlws.FILTER(RPD_Revisi[Jmlh],RPD_Revisi[MAK]=Form_Cetak_POK[[#This Row],[MAK]],0)-Form_Cetak_POK[[#This Row],[Jmlh]]</f>
        <v>0</v>
      </c>
    </row>
    <row r="984" spans="1:44" hidden="1" x14ac:dyDescent="0.3">
      <c r="A984" t="s">
        <v>26</v>
      </c>
      <c r="B984" t="s">
        <v>28</v>
      </c>
      <c r="C984" t="s">
        <v>29</v>
      </c>
      <c r="D984" t="s">
        <v>461</v>
      </c>
      <c r="E984" t="s">
        <v>118</v>
      </c>
      <c r="F984" t="s">
        <v>130</v>
      </c>
      <c r="G984" t="s">
        <v>472</v>
      </c>
      <c r="H984" t="s">
        <v>252</v>
      </c>
      <c r="I984" t="s">
        <v>289</v>
      </c>
      <c r="J984" t="s">
        <v>255</v>
      </c>
      <c r="K984" t="s">
        <v>944</v>
      </c>
      <c r="L984">
        <v>12</v>
      </c>
      <c r="M984">
        <v>25000</v>
      </c>
      <c r="N984">
        <v>300000</v>
      </c>
      <c r="O984">
        <v>0</v>
      </c>
      <c r="P984">
        <v>300000</v>
      </c>
      <c r="R984">
        <v>19766</v>
      </c>
      <c r="S984">
        <v>23709</v>
      </c>
      <c r="T984">
        <v>23709</v>
      </c>
      <c r="U984">
        <v>23709</v>
      </c>
      <c r="V984">
        <v>23709</v>
      </c>
      <c r="W984">
        <v>23720</v>
      </c>
      <c r="X984">
        <v>23720</v>
      </c>
      <c r="Y984">
        <v>23710</v>
      </c>
      <c r="Z984">
        <v>23726</v>
      </c>
      <c r="AA984">
        <v>23709</v>
      </c>
      <c r="AB984">
        <v>32409.999999999996</v>
      </c>
      <c r="AC984">
        <v>34403</v>
      </c>
      <c r="AD984" t="s">
        <v>3754</v>
      </c>
      <c r="AE984" t="s">
        <v>3755</v>
      </c>
      <c r="AF984" t="s">
        <v>3768</v>
      </c>
      <c r="AG984" t="s">
        <v>3769</v>
      </c>
      <c r="AH984" t="s">
        <v>7245</v>
      </c>
      <c r="AI984" t="s">
        <v>6168</v>
      </c>
      <c r="AJ984" t="s">
        <v>6408</v>
      </c>
      <c r="AK984" t="s">
        <v>44</v>
      </c>
      <c r="AN984" t="s">
        <v>1311</v>
      </c>
      <c r="AO984" t="s">
        <v>3409</v>
      </c>
      <c r="AP984" t="s">
        <v>3410</v>
      </c>
      <c r="AQ984" t="s">
        <v>1314</v>
      </c>
      <c r="AR984" cm="1">
        <f t="array" ref="AR984">_xlfn._xlws.FILTER(RPD_Revisi[Jmlh],RPD_Revisi[MAK]=Form_Cetak_POK[[#This Row],[MAK]],0)-Form_Cetak_POK[[#This Row],[Jmlh]]</f>
        <v>0</v>
      </c>
    </row>
    <row r="985" spans="1:44" hidden="1" x14ac:dyDescent="0.3">
      <c r="A985" t="s">
        <v>26</v>
      </c>
      <c r="B985" t="s">
        <v>28</v>
      </c>
      <c r="C985" t="s">
        <v>29</v>
      </c>
      <c r="D985" t="s">
        <v>461</v>
      </c>
      <c r="E985" t="s">
        <v>118</v>
      </c>
      <c r="F985" t="s">
        <v>130</v>
      </c>
      <c r="G985" t="s">
        <v>472</v>
      </c>
      <c r="H985" t="s">
        <v>252</v>
      </c>
      <c r="I985" t="s">
        <v>289</v>
      </c>
      <c r="J985" t="s">
        <v>138</v>
      </c>
      <c r="K985" t="s">
        <v>947</v>
      </c>
      <c r="L985">
        <v>2</v>
      </c>
      <c r="M985">
        <v>50000000</v>
      </c>
      <c r="N985">
        <v>100000000</v>
      </c>
      <c r="O985">
        <v>0</v>
      </c>
      <c r="P985">
        <v>100000000</v>
      </c>
      <c r="R985">
        <v>6588690</v>
      </c>
      <c r="S985">
        <v>7903017</v>
      </c>
      <c r="T985">
        <v>7903017</v>
      </c>
      <c r="U985">
        <v>7903017</v>
      </c>
      <c r="V985">
        <v>7903017</v>
      </c>
      <c r="W985">
        <v>7906656</v>
      </c>
      <c r="X985">
        <v>7906656</v>
      </c>
      <c r="Y985">
        <v>7903296</v>
      </c>
      <c r="Z985">
        <v>7908776</v>
      </c>
      <c r="AA985">
        <v>7903017</v>
      </c>
      <c r="AB985">
        <v>10803478</v>
      </c>
      <c r="AC985">
        <v>11467363</v>
      </c>
      <c r="AD985" t="s">
        <v>3754</v>
      </c>
      <c r="AE985" t="s">
        <v>3779</v>
      </c>
      <c r="AF985" t="s">
        <v>3786</v>
      </c>
      <c r="AG985" t="s">
        <v>3787</v>
      </c>
      <c r="AH985" t="s">
        <v>7246</v>
      </c>
      <c r="AI985" t="s">
        <v>6075</v>
      </c>
      <c r="AJ985" t="s">
        <v>6408</v>
      </c>
      <c r="AK985" t="s">
        <v>44</v>
      </c>
      <c r="AN985" t="s">
        <v>1311</v>
      </c>
      <c r="AO985" t="s">
        <v>3409</v>
      </c>
      <c r="AP985" t="s">
        <v>2026</v>
      </c>
      <c r="AQ985" t="s">
        <v>1314</v>
      </c>
      <c r="AR985" cm="1">
        <f t="array" ref="AR985">_xlfn._xlws.FILTER(RPD_Revisi[Jmlh],RPD_Revisi[MAK]=Form_Cetak_POK[[#This Row],[MAK]],0)-Form_Cetak_POK[[#This Row],[Jmlh]]</f>
        <v>0</v>
      </c>
    </row>
    <row r="986" spans="1:44" hidden="1" x14ac:dyDescent="0.3">
      <c r="A986" t="s">
        <v>26</v>
      </c>
      <c r="B986" t="s">
        <v>28</v>
      </c>
      <c r="C986" t="s">
        <v>29</v>
      </c>
      <c r="D986" t="s">
        <v>461</v>
      </c>
      <c r="E986" t="s">
        <v>118</v>
      </c>
      <c r="F986" t="s">
        <v>130</v>
      </c>
      <c r="G986" t="s">
        <v>472</v>
      </c>
      <c r="H986" t="s">
        <v>252</v>
      </c>
      <c r="I986" t="s">
        <v>289</v>
      </c>
      <c r="J986" t="s">
        <v>138</v>
      </c>
      <c r="K986" t="s">
        <v>948</v>
      </c>
      <c r="L986">
        <v>1</v>
      </c>
      <c r="M986">
        <v>43440000</v>
      </c>
      <c r="N986">
        <v>43440000</v>
      </c>
      <c r="O986">
        <v>0</v>
      </c>
      <c r="P986">
        <v>43440000</v>
      </c>
      <c r="R986">
        <v>2862127</v>
      </c>
      <c r="S986">
        <v>3433070</v>
      </c>
      <c r="T986">
        <v>3433070</v>
      </c>
      <c r="U986">
        <v>3433070</v>
      </c>
      <c r="V986">
        <v>3433070</v>
      </c>
      <c r="W986">
        <v>3434652</v>
      </c>
      <c r="X986">
        <v>3434652</v>
      </c>
      <c r="Y986">
        <v>3433192</v>
      </c>
      <c r="Z986">
        <v>3435572</v>
      </c>
      <c r="AA986">
        <v>3433070</v>
      </c>
      <c r="AB986">
        <v>4693031</v>
      </c>
      <c r="AC986">
        <v>4981424</v>
      </c>
      <c r="AD986" t="s">
        <v>3754</v>
      </c>
      <c r="AE986" t="s">
        <v>3779</v>
      </c>
      <c r="AF986" t="s">
        <v>3789</v>
      </c>
      <c r="AG986" t="s">
        <v>3790</v>
      </c>
      <c r="AH986" t="s">
        <v>7247</v>
      </c>
      <c r="AI986" t="s">
        <v>6085</v>
      </c>
      <c r="AJ986" t="s">
        <v>6408</v>
      </c>
      <c r="AK986" t="s">
        <v>44</v>
      </c>
      <c r="AN986" t="s">
        <v>1311</v>
      </c>
      <c r="AO986" t="s">
        <v>3409</v>
      </c>
      <c r="AP986" t="s">
        <v>2026</v>
      </c>
      <c r="AQ986" t="s">
        <v>1314</v>
      </c>
      <c r="AR986" cm="1">
        <f t="array" ref="AR986">_xlfn._xlws.FILTER(RPD_Revisi[Jmlh],RPD_Revisi[MAK]=Form_Cetak_POK[[#This Row],[MAK]],0)-Form_Cetak_POK[[#This Row],[Jmlh]]</f>
        <v>0</v>
      </c>
    </row>
    <row r="987" spans="1:44" hidden="1" x14ac:dyDescent="0.3">
      <c r="A987" t="s">
        <v>26</v>
      </c>
      <c r="B987" t="s">
        <v>28</v>
      </c>
      <c r="C987" t="s">
        <v>29</v>
      </c>
      <c r="D987" t="s">
        <v>461</v>
      </c>
      <c r="E987" t="s">
        <v>118</v>
      </c>
      <c r="F987" t="s">
        <v>130</v>
      </c>
      <c r="G987" t="s">
        <v>472</v>
      </c>
      <c r="H987" t="s">
        <v>252</v>
      </c>
      <c r="I987" t="s">
        <v>289</v>
      </c>
      <c r="J987" t="s">
        <v>58</v>
      </c>
      <c r="K987" t="s">
        <v>950</v>
      </c>
      <c r="L987">
        <v>2</v>
      </c>
      <c r="M987">
        <v>198353000</v>
      </c>
      <c r="N987">
        <v>396706000</v>
      </c>
      <c r="O987">
        <v>0</v>
      </c>
      <c r="P987">
        <v>396706000</v>
      </c>
      <c r="R987">
        <v>26137727</v>
      </c>
      <c r="S987">
        <v>31351741</v>
      </c>
      <c r="T987">
        <v>31351741</v>
      </c>
      <c r="U987">
        <v>31351741</v>
      </c>
      <c r="V987">
        <v>31351741</v>
      </c>
      <c r="W987">
        <v>31366180</v>
      </c>
      <c r="X987">
        <v>31366180</v>
      </c>
      <c r="Y987">
        <v>31352851</v>
      </c>
      <c r="Z987">
        <v>31374587</v>
      </c>
      <c r="AA987">
        <v>31351741</v>
      </c>
      <c r="AB987">
        <v>42858046</v>
      </c>
      <c r="AC987">
        <v>45491724</v>
      </c>
      <c r="AD987" t="s">
        <v>3754</v>
      </c>
      <c r="AE987" t="s">
        <v>3792</v>
      </c>
      <c r="AF987" t="s">
        <v>3796</v>
      </c>
      <c r="AG987" t="s">
        <v>3797</v>
      </c>
      <c r="AH987" t="s">
        <v>7248</v>
      </c>
      <c r="AI987" t="s">
        <v>6064</v>
      </c>
      <c r="AJ987" t="s">
        <v>6408</v>
      </c>
      <c r="AK987" t="s">
        <v>44</v>
      </c>
      <c r="AN987" t="s">
        <v>1311</v>
      </c>
      <c r="AO987" t="s">
        <v>3409</v>
      </c>
      <c r="AP987" t="s">
        <v>1331</v>
      </c>
      <c r="AQ987" t="s">
        <v>1314</v>
      </c>
      <c r="AR987" cm="1">
        <f t="array" ref="AR987">_xlfn._xlws.FILTER(RPD_Revisi[Jmlh],RPD_Revisi[MAK]=Form_Cetak_POK[[#This Row],[MAK]],0)-Form_Cetak_POK[[#This Row],[Jmlh]]</f>
        <v>0</v>
      </c>
    </row>
    <row r="988" spans="1:44" hidden="1" x14ac:dyDescent="0.3">
      <c r="A988" t="s">
        <v>26</v>
      </c>
      <c r="B988" t="s">
        <v>28</v>
      </c>
      <c r="C988" t="s">
        <v>29</v>
      </c>
      <c r="D988" t="s">
        <v>461</v>
      </c>
      <c r="E988" t="s">
        <v>118</v>
      </c>
      <c r="F988" t="s">
        <v>130</v>
      </c>
      <c r="G988" t="s">
        <v>472</v>
      </c>
      <c r="H988" t="s">
        <v>252</v>
      </c>
      <c r="I988" t="s">
        <v>290</v>
      </c>
      <c r="J988" t="s">
        <v>195</v>
      </c>
      <c r="K988" t="s">
        <v>956</v>
      </c>
      <c r="L988">
        <v>12</v>
      </c>
      <c r="M988">
        <v>3000000</v>
      </c>
      <c r="N988">
        <v>36000000</v>
      </c>
      <c r="O988">
        <v>0</v>
      </c>
      <c r="P988">
        <v>36000000</v>
      </c>
      <c r="R988">
        <v>2371928</v>
      </c>
      <c r="S988">
        <v>2845086</v>
      </c>
      <c r="T988">
        <v>2845086</v>
      </c>
      <c r="U988">
        <v>2845086</v>
      </c>
      <c r="V988">
        <v>2845086</v>
      </c>
      <c r="W988">
        <v>2846396</v>
      </c>
      <c r="X988">
        <v>2846396</v>
      </c>
      <c r="Y988">
        <v>2845187</v>
      </c>
      <c r="Z988">
        <v>2847159</v>
      </c>
      <c r="AA988">
        <v>2845086</v>
      </c>
      <c r="AB988">
        <v>3889252</v>
      </c>
      <c r="AC988">
        <v>4128252.0000000005</v>
      </c>
      <c r="AD988" t="s">
        <v>3799</v>
      </c>
      <c r="AE988" t="s">
        <v>3814</v>
      </c>
      <c r="AF988" t="s">
        <v>3818</v>
      </c>
      <c r="AG988" t="s">
        <v>3819</v>
      </c>
      <c r="AH988" t="s">
        <v>7249</v>
      </c>
      <c r="AI988" t="s">
        <v>6064</v>
      </c>
      <c r="AJ988" t="s">
        <v>6411</v>
      </c>
      <c r="AK988" t="s">
        <v>44</v>
      </c>
      <c r="AN988" t="s">
        <v>1311</v>
      </c>
      <c r="AO988" t="s">
        <v>3409</v>
      </c>
      <c r="AP988" t="s">
        <v>2806</v>
      </c>
      <c r="AQ988" t="s">
        <v>1314</v>
      </c>
      <c r="AR988" cm="1">
        <f t="array" ref="AR988">_xlfn._xlws.FILTER(RPD_Revisi[Jmlh],RPD_Revisi[MAK]=Form_Cetak_POK[[#This Row],[MAK]],0)-Form_Cetak_POK[[#This Row],[Jmlh]]</f>
        <v>0</v>
      </c>
    </row>
    <row r="989" spans="1:44" hidden="1" x14ac:dyDescent="0.3">
      <c r="A989" t="s">
        <v>26</v>
      </c>
      <c r="B989" t="s">
        <v>28</v>
      </c>
      <c r="C989" t="s">
        <v>29</v>
      </c>
      <c r="D989" t="s">
        <v>461</v>
      </c>
      <c r="E989" t="s">
        <v>118</v>
      </c>
      <c r="F989" t="s">
        <v>130</v>
      </c>
      <c r="G989" t="s">
        <v>472</v>
      </c>
      <c r="H989" t="s">
        <v>252</v>
      </c>
      <c r="I989" t="s">
        <v>290</v>
      </c>
      <c r="J989" t="s">
        <v>195</v>
      </c>
      <c r="K989" t="s">
        <v>957</v>
      </c>
      <c r="L989">
        <v>1</v>
      </c>
      <c r="M989">
        <v>50000000</v>
      </c>
      <c r="N989">
        <v>50000000</v>
      </c>
      <c r="O989">
        <v>0</v>
      </c>
      <c r="P989">
        <v>50000000</v>
      </c>
      <c r="R989">
        <v>3294345</v>
      </c>
      <c r="S989">
        <v>3951508</v>
      </c>
      <c r="T989">
        <v>3951508</v>
      </c>
      <c r="U989">
        <v>3951508</v>
      </c>
      <c r="V989">
        <v>3951508</v>
      </c>
      <c r="W989">
        <v>3953328</v>
      </c>
      <c r="X989">
        <v>3953328</v>
      </c>
      <c r="Y989">
        <v>3951648</v>
      </c>
      <c r="Z989">
        <v>3954388</v>
      </c>
      <c r="AA989">
        <v>3951508</v>
      </c>
      <c r="AB989">
        <v>5401739</v>
      </c>
      <c r="AC989">
        <v>5733684</v>
      </c>
      <c r="AD989" t="s">
        <v>3799</v>
      </c>
      <c r="AE989" t="s">
        <v>3814</v>
      </c>
      <c r="AF989" t="s">
        <v>3821</v>
      </c>
      <c r="AG989" t="s">
        <v>3822</v>
      </c>
      <c r="AH989" t="s">
        <v>7250</v>
      </c>
      <c r="AI989" t="s">
        <v>6075</v>
      </c>
      <c r="AJ989" t="s">
        <v>6411</v>
      </c>
      <c r="AK989" t="s">
        <v>44</v>
      </c>
      <c r="AN989" t="s">
        <v>1311</v>
      </c>
      <c r="AO989" t="s">
        <v>3409</v>
      </c>
      <c r="AP989" t="s">
        <v>2806</v>
      </c>
      <c r="AQ989" t="s">
        <v>1314</v>
      </c>
      <c r="AR989" cm="1">
        <f t="array" ref="AR989">_xlfn._xlws.FILTER(RPD_Revisi[Jmlh],RPD_Revisi[MAK]=Form_Cetak_POK[[#This Row],[MAK]],0)-Form_Cetak_POK[[#This Row],[Jmlh]]</f>
        <v>0</v>
      </c>
    </row>
    <row r="990" spans="1:44" hidden="1" x14ac:dyDescent="0.3">
      <c r="A990" t="s">
        <v>26</v>
      </c>
      <c r="B990" t="s">
        <v>28</v>
      </c>
      <c r="C990" t="s">
        <v>29</v>
      </c>
      <c r="D990" t="s">
        <v>461</v>
      </c>
      <c r="E990" t="s">
        <v>118</v>
      </c>
      <c r="F990" t="s">
        <v>130</v>
      </c>
      <c r="G990" t="s">
        <v>472</v>
      </c>
      <c r="H990" t="s">
        <v>252</v>
      </c>
      <c r="I990" t="s">
        <v>292</v>
      </c>
      <c r="J990" t="s">
        <v>269</v>
      </c>
      <c r="K990" t="s">
        <v>961</v>
      </c>
      <c r="L990">
        <v>30</v>
      </c>
      <c r="M990">
        <v>700000</v>
      </c>
      <c r="N990">
        <v>21000000</v>
      </c>
      <c r="O990">
        <v>0</v>
      </c>
      <c r="P990">
        <v>21000000</v>
      </c>
      <c r="R990">
        <v>1383625</v>
      </c>
      <c r="S990">
        <v>1659633</v>
      </c>
      <c r="T990">
        <v>1659633</v>
      </c>
      <c r="U990">
        <v>1659633</v>
      </c>
      <c r="V990">
        <v>1659633</v>
      </c>
      <c r="W990">
        <v>1660398</v>
      </c>
      <c r="X990">
        <v>1660398</v>
      </c>
      <c r="Y990">
        <v>1659692</v>
      </c>
      <c r="Z990">
        <v>1660843</v>
      </c>
      <c r="AA990">
        <v>1659633</v>
      </c>
      <c r="AB990">
        <v>2268730</v>
      </c>
      <c r="AC990">
        <v>2408149</v>
      </c>
      <c r="AD990" t="s">
        <v>3831</v>
      </c>
      <c r="AE990" t="s">
        <v>3832</v>
      </c>
      <c r="AF990" t="s">
        <v>3836</v>
      </c>
      <c r="AG990" t="s">
        <v>3837</v>
      </c>
      <c r="AH990" t="s">
        <v>7251</v>
      </c>
      <c r="AI990" t="s">
        <v>6064</v>
      </c>
      <c r="AJ990" t="s">
        <v>7252</v>
      </c>
      <c r="AK990" t="s">
        <v>44</v>
      </c>
      <c r="AN990" t="s">
        <v>1311</v>
      </c>
      <c r="AO990" t="s">
        <v>3409</v>
      </c>
      <c r="AP990" t="s">
        <v>3483</v>
      </c>
      <c r="AQ990" t="s">
        <v>1314</v>
      </c>
      <c r="AR990" cm="1">
        <f t="array" ref="AR990">_xlfn._xlws.FILTER(RPD_Revisi[Jmlh],RPD_Revisi[MAK]=Form_Cetak_POK[[#This Row],[MAK]],0)-Form_Cetak_POK[[#This Row],[Jmlh]]</f>
        <v>0</v>
      </c>
    </row>
    <row r="991" spans="1:44" hidden="1" x14ac:dyDescent="0.3">
      <c r="A991" t="s">
        <v>26</v>
      </c>
      <c r="B991" t="s">
        <v>28</v>
      </c>
      <c r="C991" t="s">
        <v>29</v>
      </c>
      <c r="D991" t="s">
        <v>461</v>
      </c>
      <c r="E991" t="s">
        <v>118</v>
      </c>
      <c r="F991" t="s">
        <v>130</v>
      </c>
      <c r="G991" t="s">
        <v>472</v>
      </c>
      <c r="H991" t="s">
        <v>252</v>
      </c>
      <c r="I991" t="s">
        <v>292</v>
      </c>
      <c r="J991" t="s">
        <v>269</v>
      </c>
      <c r="K991" t="s">
        <v>962</v>
      </c>
      <c r="L991">
        <v>30</v>
      </c>
      <c r="M991">
        <v>600000</v>
      </c>
      <c r="N991">
        <v>18000000</v>
      </c>
      <c r="O991">
        <v>0</v>
      </c>
      <c r="P991">
        <v>18000000</v>
      </c>
      <c r="R991">
        <v>1185964</v>
      </c>
      <c r="S991">
        <v>1422543</v>
      </c>
      <c r="T991">
        <v>1422543</v>
      </c>
      <c r="U991">
        <v>1422543</v>
      </c>
      <c r="V991">
        <v>1422543</v>
      </c>
      <c r="W991">
        <v>1423198</v>
      </c>
      <c r="X991">
        <v>1423198</v>
      </c>
      <c r="Y991">
        <v>1422593</v>
      </c>
      <c r="Z991">
        <v>1423580</v>
      </c>
      <c r="AA991">
        <v>1422543</v>
      </c>
      <c r="AB991">
        <v>1944626</v>
      </c>
      <c r="AC991">
        <v>2064126.0000000002</v>
      </c>
      <c r="AD991" t="s">
        <v>3831</v>
      </c>
      <c r="AE991" t="s">
        <v>3832</v>
      </c>
      <c r="AF991" t="s">
        <v>3839</v>
      </c>
      <c r="AG991" t="s">
        <v>3840</v>
      </c>
      <c r="AH991" t="s">
        <v>7253</v>
      </c>
      <c r="AI991" t="s">
        <v>6075</v>
      </c>
      <c r="AJ991" t="s">
        <v>7252</v>
      </c>
      <c r="AK991" t="s">
        <v>44</v>
      </c>
      <c r="AN991" t="s">
        <v>1311</v>
      </c>
      <c r="AO991" t="s">
        <v>3409</v>
      </c>
      <c r="AP991" t="s">
        <v>3483</v>
      </c>
      <c r="AQ991" t="s">
        <v>1314</v>
      </c>
      <c r="AR991" cm="1">
        <f t="array" ref="AR991">_xlfn._xlws.FILTER(RPD_Revisi[Jmlh],RPD_Revisi[MAK]=Form_Cetak_POK[[#This Row],[MAK]],0)-Form_Cetak_POK[[#This Row],[Jmlh]]</f>
        <v>0</v>
      </c>
    </row>
    <row r="992" spans="1:44" hidden="1" x14ac:dyDescent="0.3">
      <c r="A992" t="s">
        <v>26</v>
      </c>
      <c r="B992" t="s">
        <v>28</v>
      </c>
      <c r="C992" t="s">
        <v>29</v>
      </c>
      <c r="D992" t="s">
        <v>461</v>
      </c>
      <c r="E992" t="s">
        <v>118</v>
      </c>
      <c r="F992" t="s">
        <v>130</v>
      </c>
      <c r="G992" t="s">
        <v>472</v>
      </c>
      <c r="H992" t="s">
        <v>252</v>
      </c>
      <c r="I992" t="s">
        <v>292</v>
      </c>
      <c r="J992" t="s">
        <v>269</v>
      </c>
      <c r="K992" t="s">
        <v>963</v>
      </c>
      <c r="L992">
        <v>1</v>
      </c>
      <c r="M992">
        <v>27000000</v>
      </c>
      <c r="N992">
        <v>27000000</v>
      </c>
      <c r="O992">
        <v>0</v>
      </c>
      <c r="P992">
        <v>27000000</v>
      </c>
      <c r="R992">
        <v>1778946</v>
      </c>
      <c r="S992">
        <v>2133814</v>
      </c>
      <c r="T992">
        <v>2133814</v>
      </c>
      <c r="U992">
        <v>2133814</v>
      </c>
      <c r="V992">
        <v>2133814</v>
      </c>
      <c r="W992">
        <v>2134797</v>
      </c>
      <c r="X992">
        <v>2134797</v>
      </c>
      <c r="Y992">
        <v>2133890</v>
      </c>
      <c r="Z992">
        <v>2135369</v>
      </c>
      <c r="AA992">
        <v>2133814</v>
      </c>
      <c r="AB992">
        <v>2916939</v>
      </c>
      <c r="AC992">
        <v>3096192</v>
      </c>
      <c r="AD992" t="s">
        <v>3831</v>
      </c>
      <c r="AE992" t="s">
        <v>3832</v>
      </c>
      <c r="AF992" t="s">
        <v>3842</v>
      </c>
      <c r="AG992" t="s">
        <v>3843</v>
      </c>
      <c r="AH992" t="s">
        <v>7254</v>
      </c>
      <c r="AI992" t="s">
        <v>6085</v>
      </c>
      <c r="AJ992" t="s">
        <v>7252</v>
      </c>
      <c r="AK992" t="s">
        <v>44</v>
      </c>
      <c r="AN992" t="s">
        <v>1311</v>
      </c>
      <c r="AO992" t="s">
        <v>3409</v>
      </c>
      <c r="AP992" t="s">
        <v>3483</v>
      </c>
      <c r="AQ992" t="s">
        <v>1314</v>
      </c>
      <c r="AR992" cm="1">
        <f t="array" ref="AR992">_xlfn._xlws.FILTER(RPD_Revisi[Jmlh],RPD_Revisi[MAK]=Form_Cetak_POK[[#This Row],[MAK]],0)-Form_Cetak_POK[[#This Row],[Jmlh]]</f>
        <v>0</v>
      </c>
    </row>
    <row r="993" spans="1:44" hidden="1" x14ac:dyDescent="0.3">
      <c r="A993" t="s">
        <v>26</v>
      </c>
      <c r="B993" t="s">
        <v>28</v>
      </c>
      <c r="C993" t="s">
        <v>29</v>
      </c>
      <c r="D993" t="s">
        <v>461</v>
      </c>
      <c r="E993" t="s">
        <v>118</v>
      </c>
      <c r="F993" t="s">
        <v>130</v>
      </c>
      <c r="G993" t="s">
        <v>472</v>
      </c>
      <c r="H993" t="s">
        <v>252</v>
      </c>
      <c r="I993" t="s">
        <v>292</v>
      </c>
      <c r="J993" t="s">
        <v>269</v>
      </c>
      <c r="K993" t="s">
        <v>964</v>
      </c>
      <c r="L993">
        <v>6</v>
      </c>
      <c r="M993">
        <v>33650000</v>
      </c>
      <c r="N993">
        <v>201900000</v>
      </c>
      <c r="O993">
        <v>0</v>
      </c>
      <c r="P993">
        <v>201900000</v>
      </c>
      <c r="R993">
        <v>13302564</v>
      </c>
      <c r="S993">
        <v>15956190</v>
      </c>
      <c r="T993">
        <v>15956190</v>
      </c>
      <c r="U993">
        <v>15956190</v>
      </c>
      <c r="V993">
        <v>15956190</v>
      </c>
      <c r="W993">
        <v>15963539</v>
      </c>
      <c r="X993">
        <v>15963539</v>
      </c>
      <c r="Y993">
        <v>15956756</v>
      </c>
      <c r="Z993">
        <v>15967818</v>
      </c>
      <c r="AA993">
        <v>15956190</v>
      </c>
      <c r="AB993">
        <v>21812222</v>
      </c>
      <c r="AC993">
        <v>23152612</v>
      </c>
      <c r="AD993" t="s">
        <v>3831</v>
      </c>
      <c r="AE993" t="s">
        <v>3832</v>
      </c>
      <c r="AF993" t="s">
        <v>3845</v>
      </c>
      <c r="AG993" t="s">
        <v>3846</v>
      </c>
      <c r="AH993" t="s">
        <v>7255</v>
      </c>
      <c r="AI993" t="s">
        <v>6168</v>
      </c>
      <c r="AJ993" t="s">
        <v>7252</v>
      </c>
      <c r="AK993" t="s">
        <v>44</v>
      </c>
      <c r="AN993" t="s">
        <v>1311</v>
      </c>
      <c r="AO993" t="s">
        <v>3409</v>
      </c>
      <c r="AP993" t="s">
        <v>3483</v>
      </c>
      <c r="AQ993" t="s">
        <v>1314</v>
      </c>
      <c r="AR993" cm="1">
        <f t="array" ref="AR993">_xlfn._xlws.FILTER(RPD_Revisi[Jmlh],RPD_Revisi[MAK]=Form_Cetak_POK[[#This Row],[MAK]],0)-Form_Cetak_POK[[#This Row],[Jmlh]]</f>
        <v>0</v>
      </c>
    </row>
    <row r="994" spans="1:44" hidden="1" x14ac:dyDescent="0.3">
      <c r="A994" t="s">
        <v>26</v>
      </c>
      <c r="B994" t="s">
        <v>28</v>
      </c>
      <c r="C994" t="s">
        <v>29</v>
      </c>
      <c r="D994" t="s">
        <v>461</v>
      </c>
      <c r="E994" t="s">
        <v>118</v>
      </c>
      <c r="F994" t="s">
        <v>130</v>
      </c>
      <c r="G994" t="s">
        <v>472</v>
      </c>
      <c r="H994" t="s">
        <v>252</v>
      </c>
      <c r="I994" t="s">
        <v>292</v>
      </c>
      <c r="J994" t="s">
        <v>269</v>
      </c>
      <c r="K994" t="s">
        <v>965</v>
      </c>
      <c r="L994">
        <v>15</v>
      </c>
      <c r="M994">
        <v>3250000</v>
      </c>
      <c r="N994">
        <v>48750000</v>
      </c>
      <c r="O994">
        <v>0</v>
      </c>
      <c r="P994">
        <v>48750000</v>
      </c>
      <c r="R994">
        <v>3211986</v>
      </c>
      <c r="S994">
        <v>3852721</v>
      </c>
      <c r="T994">
        <v>3852721</v>
      </c>
      <c r="U994">
        <v>3852721</v>
      </c>
      <c r="V994">
        <v>3852721</v>
      </c>
      <c r="W994">
        <v>3854495</v>
      </c>
      <c r="X994">
        <v>3854495</v>
      </c>
      <c r="Y994">
        <v>3852857</v>
      </c>
      <c r="Z994">
        <v>3855528</v>
      </c>
      <c r="AA994">
        <v>3852721</v>
      </c>
      <c r="AB994">
        <v>5266696</v>
      </c>
      <c r="AC994">
        <v>5590338</v>
      </c>
      <c r="AD994" t="s">
        <v>3831</v>
      </c>
      <c r="AE994" t="s">
        <v>3832</v>
      </c>
      <c r="AF994" t="s">
        <v>3848</v>
      </c>
      <c r="AG994" t="s">
        <v>3849</v>
      </c>
      <c r="AH994" t="s">
        <v>7256</v>
      </c>
      <c r="AI994" t="s">
        <v>6565</v>
      </c>
      <c r="AJ994" t="s">
        <v>7252</v>
      </c>
      <c r="AK994" t="s">
        <v>44</v>
      </c>
      <c r="AN994" t="s">
        <v>1311</v>
      </c>
      <c r="AO994" t="s">
        <v>3409</v>
      </c>
      <c r="AP994" t="s">
        <v>3483</v>
      </c>
      <c r="AQ994" t="s">
        <v>1314</v>
      </c>
      <c r="AR994" cm="1">
        <f t="array" ref="AR994">_xlfn._xlws.FILTER(RPD_Revisi[Jmlh],RPD_Revisi[MAK]=Form_Cetak_POK[[#This Row],[MAK]],0)-Form_Cetak_POK[[#This Row],[Jmlh]]</f>
        <v>0</v>
      </c>
    </row>
    <row r="995" spans="1:44" hidden="1" x14ac:dyDescent="0.3">
      <c r="A995" t="s">
        <v>26</v>
      </c>
      <c r="B995" t="s">
        <v>28</v>
      </c>
      <c r="C995" t="s">
        <v>29</v>
      </c>
      <c r="D995" t="s">
        <v>461</v>
      </c>
      <c r="E995" t="s">
        <v>118</v>
      </c>
      <c r="F995" t="s">
        <v>130</v>
      </c>
      <c r="G995" t="s">
        <v>472</v>
      </c>
      <c r="H995" t="s">
        <v>252</v>
      </c>
      <c r="I995" t="s">
        <v>292</v>
      </c>
      <c r="J995" t="s">
        <v>269</v>
      </c>
      <c r="K995" t="s">
        <v>966</v>
      </c>
      <c r="L995">
        <v>1</v>
      </c>
      <c r="M995">
        <v>50000000</v>
      </c>
      <c r="N995">
        <v>50000000</v>
      </c>
      <c r="O995">
        <v>0</v>
      </c>
      <c r="P995">
        <v>50000000</v>
      </c>
      <c r="R995">
        <v>3294345</v>
      </c>
      <c r="S995">
        <v>3951508</v>
      </c>
      <c r="T995">
        <v>3951508</v>
      </c>
      <c r="U995">
        <v>3951508</v>
      </c>
      <c r="V995">
        <v>3951508</v>
      </c>
      <c r="W995">
        <v>3953328</v>
      </c>
      <c r="X995">
        <v>3953328</v>
      </c>
      <c r="Y995">
        <v>3951648</v>
      </c>
      <c r="Z995">
        <v>3954388</v>
      </c>
      <c r="AA995">
        <v>3951508</v>
      </c>
      <c r="AB995">
        <v>5401739</v>
      </c>
      <c r="AC995">
        <v>5733684</v>
      </c>
      <c r="AD995" t="s">
        <v>3831</v>
      </c>
      <c r="AE995" t="s">
        <v>3832</v>
      </c>
      <c r="AF995" t="s">
        <v>3851</v>
      </c>
      <c r="AG995" t="s">
        <v>3852</v>
      </c>
      <c r="AH995" t="s">
        <v>7257</v>
      </c>
      <c r="AI995" t="s">
        <v>6567</v>
      </c>
      <c r="AJ995" t="s">
        <v>7252</v>
      </c>
      <c r="AK995" t="s">
        <v>44</v>
      </c>
      <c r="AN995" t="s">
        <v>1311</v>
      </c>
      <c r="AO995" t="s">
        <v>3409</v>
      </c>
      <c r="AP995" t="s">
        <v>3483</v>
      </c>
      <c r="AQ995" t="s">
        <v>1314</v>
      </c>
      <c r="AR995" cm="1">
        <f t="array" ref="AR995">_xlfn._xlws.FILTER(RPD_Revisi[Jmlh],RPD_Revisi[MAK]=Form_Cetak_POK[[#This Row],[MAK]],0)-Form_Cetak_POK[[#This Row],[Jmlh]]</f>
        <v>0</v>
      </c>
    </row>
    <row r="996" spans="1:44" hidden="1" x14ac:dyDescent="0.3">
      <c r="A996" t="s">
        <v>26</v>
      </c>
      <c r="B996" t="s">
        <v>28</v>
      </c>
      <c r="C996" t="s">
        <v>29</v>
      </c>
      <c r="D996" t="s">
        <v>461</v>
      </c>
      <c r="E996" t="s">
        <v>118</v>
      </c>
      <c r="F996" t="s">
        <v>130</v>
      </c>
      <c r="G996" t="s">
        <v>472</v>
      </c>
      <c r="H996" t="s">
        <v>252</v>
      </c>
      <c r="I996" t="s">
        <v>292</v>
      </c>
      <c r="J996" t="s">
        <v>269</v>
      </c>
      <c r="K996" t="s">
        <v>967</v>
      </c>
      <c r="L996">
        <v>1</v>
      </c>
      <c r="M996">
        <v>20000000</v>
      </c>
      <c r="N996">
        <v>20000000</v>
      </c>
      <c r="O996">
        <v>0</v>
      </c>
      <c r="P996">
        <v>20000000</v>
      </c>
      <c r="R996">
        <v>1317738</v>
      </c>
      <c r="S996">
        <v>1580603</v>
      </c>
      <c r="T996">
        <v>1580603</v>
      </c>
      <c r="U996">
        <v>1580603</v>
      </c>
      <c r="V996">
        <v>1580603</v>
      </c>
      <c r="W996">
        <v>1581331</v>
      </c>
      <c r="X996">
        <v>1581331</v>
      </c>
      <c r="Y996">
        <v>1580659</v>
      </c>
      <c r="Z996">
        <v>1581755</v>
      </c>
      <c r="AA996">
        <v>1580603</v>
      </c>
      <c r="AB996">
        <v>2160696</v>
      </c>
      <c r="AC996">
        <v>2293475</v>
      </c>
      <c r="AD996" t="s">
        <v>3831</v>
      </c>
      <c r="AE996" t="s">
        <v>3832</v>
      </c>
      <c r="AF996" t="s">
        <v>3854</v>
      </c>
      <c r="AG996" t="s">
        <v>3855</v>
      </c>
      <c r="AH996" t="s">
        <v>7258</v>
      </c>
      <c r="AI996" t="s">
        <v>6170</v>
      </c>
      <c r="AJ996" t="s">
        <v>7252</v>
      </c>
      <c r="AK996" t="s">
        <v>44</v>
      </c>
      <c r="AN996" t="s">
        <v>1311</v>
      </c>
      <c r="AO996" t="s">
        <v>3409</v>
      </c>
      <c r="AP996" t="s">
        <v>3483</v>
      </c>
      <c r="AQ996" t="s">
        <v>1314</v>
      </c>
      <c r="AR996" cm="1">
        <f t="array" ref="AR996">_xlfn._xlws.FILTER(RPD_Revisi[Jmlh],RPD_Revisi[MAK]=Form_Cetak_POK[[#This Row],[MAK]],0)-Form_Cetak_POK[[#This Row],[Jmlh]]</f>
        <v>0</v>
      </c>
    </row>
    <row r="997" spans="1:44" hidden="1" x14ac:dyDescent="0.3">
      <c r="A997" t="s">
        <v>26</v>
      </c>
      <c r="B997" t="s">
        <v>28</v>
      </c>
      <c r="C997" t="s">
        <v>29</v>
      </c>
      <c r="D997" t="s">
        <v>461</v>
      </c>
      <c r="E997" t="s">
        <v>118</v>
      </c>
      <c r="F997" t="s">
        <v>130</v>
      </c>
      <c r="G997" t="s">
        <v>472</v>
      </c>
      <c r="H997" t="s">
        <v>252</v>
      </c>
      <c r="I997" t="s">
        <v>294</v>
      </c>
      <c r="J997" t="s">
        <v>275</v>
      </c>
      <c r="K997" t="s">
        <v>970</v>
      </c>
      <c r="L997">
        <v>24</v>
      </c>
      <c r="M997">
        <v>324000</v>
      </c>
      <c r="N997">
        <v>7776000</v>
      </c>
      <c r="O997">
        <v>0</v>
      </c>
      <c r="P997">
        <v>7776000</v>
      </c>
      <c r="R997">
        <v>512336</v>
      </c>
      <c r="S997">
        <v>614539</v>
      </c>
      <c r="T997">
        <v>614539</v>
      </c>
      <c r="U997">
        <v>614539</v>
      </c>
      <c r="V997">
        <v>614539</v>
      </c>
      <c r="W997">
        <v>614822</v>
      </c>
      <c r="X997">
        <v>614822</v>
      </c>
      <c r="Y997">
        <v>614560</v>
      </c>
      <c r="Z997">
        <v>614986</v>
      </c>
      <c r="AA997">
        <v>614539</v>
      </c>
      <c r="AB997">
        <v>840078</v>
      </c>
      <c r="AC997">
        <v>891701</v>
      </c>
      <c r="AD997" t="s">
        <v>3857</v>
      </c>
      <c r="AE997" t="s">
        <v>3862</v>
      </c>
      <c r="AF997" t="s">
        <v>3866</v>
      </c>
      <c r="AG997" t="s">
        <v>3867</v>
      </c>
      <c r="AH997" t="s">
        <v>7259</v>
      </c>
      <c r="AI997" t="s">
        <v>6064</v>
      </c>
      <c r="AJ997" t="s">
        <v>7260</v>
      </c>
      <c r="AK997" t="s">
        <v>44</v>
      </c>
      <c r="AN997" t="s">
        <v>1311</v>
      </c>
      <c r="AO997" t="s">
        <v>3409</v>
      </c>
      <c r="AP997" t="s">
        <v>3567</v>
      </c>
      <c r="AQ997" t="s">
        <v>1314</v>
      </c>
      <c r="AR997" cm="1">
        <f t="array" ref="AR997">_xlfn._xlws.FILTER(RPD_Revisi[Jmlh],RPD_Revisi[MAK]=Form_Cetak_POK[[#This Row],[MAK]],0)-Form_Cetak_POK[[#This Row],[Jmlh]]</f>
        <v>0</v>
      </c>
    </row>
    <row r="998" spans="1:44" hidden="1" x14ac:dyDescent="0.3">
      <c r="A998" t="s">
        <v>26</v>
      </c>
      <c r="B998" t="s">
        <v>28</v>
      </c>
      <c r="C998" t="s">
        <v>29</v>
      </c>
      <c r="D998" t="s">
        <v>461</v>
      </c>
      <c r="E998" t="s">
        <v>118</v>
      </c>
      <c r="F998" t="s">
        <v>130</v>
      </c>
      <c r="G998" t="s">
        <v>472</v>
      </c>
      <c r="H998" t="s">
        <v>252</v>
      </c>
      <c r="I998" t="s">
        <v>294</v>
      </c>
      <c r="J998" t="s">
        <v>275</v>
      </c>
      <c r="K998" t="s">
        <v>971</v>
      </c>
      <c r="L998">
        <v>12</v>
      </c>
      <c r="M998">
        <v>810000</v>
      </c>
      <c r="N998">
        <v>9720000</v>
      </c>
      <c r="O998">
        <v>0</v>
      </c>
      <c r="P998">
        <v>9720000</v>
      </c>
      <c r="R998">
        <v>640421</v>
      </c>
      <c r="S998">
        <v>768173</v>
      </c>
      <c r="T998">
        <v>768173</v>
      </c>
      <c r="U998">
        <v>768173</v>
      </c>
      <c r="V998">
        <v>768173</v>
      </c>
      <c r="W998">
        <v>768527</v>
      </c>
      <c r="X998">
        <v>768527</v>
      </c>
      <c r="Y998">
        <v>768200</v>
      </c>
      <c r="Z998">
        <v>768733</v>
      </c>
      <c r="AA998">
        <v>768173</v>
      </c>
      <c r="AB998">
        <v>1050098</v>
      </c>
      <c r="AC998">
        <v>1114629</v>
      </c>
      <c r="AD998" t="s">
        <v>3857</v>
      </c>
      <c r="AE998" t="s">
        <v>3862</v>
      </c>
      <c r="AF998" t="s">
        <v>3869</v>
      </c>
      <c r="AG998" t="s">
        <v>3870</v>
      </c>
      <c r="AH998" t="s">
        <v>7261</v>
      </c>
      <c r="AI998" t="s">
        <v>6075</v>
      </c>
      <c r="AJ998" t="s">
        <v>7260</v>
      </c>
      <c r="AK998" t="s">
        <v>44</v>
      </c>
      <c r="AN998" t="s">
        <v>1311</v>
      </c>
      <c r="AO998" t="s">
        <v>3409</v>
      </c>
      <c r="AP998" t="s">
        <v>3567</v>
      </c>
      <c r="AQ998" t="s">
        <v>1314</v>
      </c>
      <c r="AR998" cm="1">
        <f t="array" ref="AR998">_xlfn._xlws.FILTER(RPD_Revisi[Jmlh],RPD_Revisi[MAK]=Form_Cetak_POK[[#This Row],[MAK]],0)-Form_Cetak_POK[[#This Row],[Jmlh]]</f>
        <v>0</v>
      </c>
    </row>
    <row r="999" spans="1:44" hidden="1" x14ac:dyDescent="0.3">
      <c r="A999" t="s">
        <v>26</v>
      </c>
      <c r="B999" t="s">
        <v>28</v>
      </c>
      <c r="C999" t="s">
        <v>29</v>
      </c>
      <c r="D999" t="s">
        <v>461</v>
      </c>
      <c r="E999" t="s">
        <v>118</v>
      </c>
      <c r="F999" t="s">
        <v>130</v>
      </c>
      <c r="G999" t="s">
        <v>472</v>
      </c>
      <c r="H999" t="s">
        <v>252</v>
      </c>
      <c r="I999" t="s">
        <v>294</v>
      </c>
      <c r="J999" t="s">
        <v>275</v>
      </c>
      <c r="K999" t="s">
        <v>972</v>
      </c>
      <c r="L999">
        <v>12</v>
      </c>
      <c r="M999">
        <v>680000</v>
      </c>
      <c r="N999">
        <v>8160000</v>
      </c>
      <c r="O999">
        <v>0</v>
      </c>
      <c r="P999">
        <v>8160000</v>
      </c>
      <c r="R999">
        <v>537637</v>
      </c>
      <c r="S999">
        <v>644886</v>
      </c>
      <c r="T999">
        <v>644886</v>
      </c>
      <c r="U999">
        <v>644886</v>
      </c>
      <c r="V999">
        <v>644886</v>
      </c>
      <c r="W999">
        <v>645183</v>
      </c>
      <c r="X999">
        <v>645183</v>
      </c>
      <c r="Y999">
        <v>644909</v>
      </c>
      <c r="Z999">
        <v>645356</v>
      </c>
      <c r="AA999">
        <v>644886</v>
      </c>
      <c r="AB999">
        <v>881564</v>
      </c>
      <c r="AC999">
        <v>935738</v>
      </c>
      <c r="AD999" t="s">
        <v>3857</v>
      </c>
      <c r="AE999" t="s">
        <v>3862</v>
      </c>
      <c r="AF999" t="s">
        <v>3872</v>
      </c>
      <c r="AG999" t="s">
        <v>3873</v>
      </c>
      <c r="AH999" t="s">
        <v>7262</v>
      </c>
      <c r="AI999" t="s">
        <v>6085</v>
      </c>
      <c r="AJ999" t="s">
        <v>7260</v>
      </c>
      <c r="AK999" t="s">
        <v>44</v>
      </c>
      <c r="AN999" t="s">
        <v>1311</v>
      </c>
      <c r="AO999" t="s">
        <v>3409</v>
      </c>
      <c r="AP999" t="s">
        <v>3567</v>
      </c>
      <c r="AQ999" t="s">
        <v>1314</v>
      </c>
      <c r="AR999" cm="1">
        <f t="array" ref="AR999">_xlfn._xlws.FILTER(RPD_Revisi[Jmlh],RPD_Revisi[MAK]=Form_Cetak_POK[[#This Row],[MAK]],0)-Form_Cetak_POK[[#This Row],[Jmlh]]</f>
        <v>0</v>
      </c>
    </row>
    <row r="1000" spans="1:44" hidden="1" x14ac:dyDescent="0.3">
      <c r="A1000" t="s">
        <v>26</v>
      </c>
      <c r="B1000" t="s">
        <v>28</v>
      </c>
      <c r="C1000" t="s">
        <v>29</v>
      </c>
      <c r="D1000" t="s">
        <v>461</v>
      </c>
      <c r="E1000" t="s">
        <v>118</v>
      </c>
      <c r="F1000" t="s">
        <v>130</v>
      </c>
      <c r="G1000" t="s">
        <v>472</v>
      </c>
      <c r="H1000" t="s">
        <v>252</v>
      </c>
      <c r="I1000" t="s">
        <v>294</v>
      </c>
      <c r="J1000" t="s">
        <v>257</v>
      </c>
      <c r="K1000" t="s">
        <v>974</v>
      </c>
      <c r="L1000">
        <v>32</v>
      </c>
      <c r="M1000">
        <v>590000</v>
      </c>
      <c r="N1000">
        <v>18880000</v>
      </c>
      <c r="O1000">
        <v>0</v>
      </c>
      <c r="P1000">
        <v>18880000</v>
      </c>
      <c r="R1000">
        <v>1243945</v>
      </c>
      <c r="S1000">
        <v>1492090</v>
      </c>
      <c r="T1000">
        <v>1492090</v>
      </c>
      <c r="U1000">
        <v>1492090</v>
      </c>
      <c r="V1000">
        <v>1492090</v>
      </c>
      <c r="W1000">
        <v>1492777</v>
      </c>
      <c r="X1000">
        <v>1492777</v>
      </c>
      <c r="Y1000">
        <v>1492142</v>
      </c>
      <c r="Z1000">
        <v>1493177</v>
      </c>
      <c r="AA1000">
        <v>1492090</v>
      </c>
      <c r="AB1000">
        <v>2039697</v>
      </c>
      <c r="AC1000">
        <v>2165035</v>
      </c>
      <c r="AD1000" t="s">
        <v>3857</v>
      </c>
      <c r="AE1000" t="s">
        <v>3875</v>
      </c>
      <c r="AF1000" t="s">
        <v>3879</v>
      </c>
      <c r="AG1000" t="s">
        <v>3880</v>
      </c>
      <c r="AH1000" t="s">
        <v>7263</v>
      </c>
      <c r="AI1000" t="s">
        <v>6064</v>
      </c>
      <c r="AJ1000" t="s">
        <v>7260</v>
      </c>
      <c r="AK1000" t="s">
        <v>44</v>
      </c>
      <c r="AN1000" t="s">
        <v>1311</v>
      </c>
      <c r="AO1000" t="s">
        <v>3409</v>
      </c>
      <c r="AP1000" t="s">
        <v>3433</v>
      </c>
      <c r="AQ1000" t="s">
        <v>1314</v>
      </c>
      <c r="AR1000" cm="1">
        <f t="array" ref="AR1000">_xlfn._xlws.FILTER(RPD_Revisi[Jmlh],RPD_Revisi[MAK]=Form_Cetak_POK[[#This Row],[MAK]],0)-Form_Cetak_POK[[#This Row],[Jmlh]]</f>
        <v>0</v>
      </c>
    </row>
    <row r="1001" spans="1:44" hidden="1" x14ac:dyDescent="0.3">
      <c r="A1001" t="s">
        <v>26</v>
      </c>
      <c r="B1001" t="s">
        <v>28</v>
      </c>
      <c r="C1001" t="s">
        <v>29</v>
      </c>
      <c r="D1001" t="s">
        <v>461</v>
      </c>
      <c r="E1001" t="s">
        <v>118</v>
      </c>
      <c r="F1001" t="s">
        <v>304</v>
      </c>
      <c r="G1001" t="s">
        <v>473</v>
      </c>
      <c r="H1001" t="s">
        <v>307</v>
      </c>
      <c r="I1001" t="s">
        <v>308</v>
      </c>
      <c r="J1001" t="s">
        <v>126</v>
      </c>
      <c r="K1001" t="s">
        <v>1015</v>
      </c>
      <c r="L1001">
        <v>1</v>
      </c>
      <c r="M1001">
        <v>365000000</v>
      </c>
      <c r="N1001">
        <v>0</v>
      </c>
      <c r="O1001">
        <v>365000000</v>
      </c>
      <c r="P1001">
        <v>-365000000</v>
      </c>
      <c r="R1001">
        <v>0</v>
      </c>
      <c r="S1001">
        <v>365000000</v>
      </c>
      <c r="T1001">
        <v>0</v>
      </c>
      <c r="U1001">
        <v>0</v>
      </c>
      <c r="V1001">
        <v>0</v>
      </c>
      <c r="W1001">
        <v>0</v>
      </c>
      <c r="X1001">
        <v>0</v>
      </c>
      <c r="Y1001">
        <v>0</v>
      </c>
      <c r="Z1001">
        <v>0</v>
      </c>
      <c r="AA1001">
        <v>0</v>
      </c>
      <c r="AB1001">
        <v>0</v>
      </c>
      <c r="AC1001">
        <v>0</v>
      </c>
      <c r="AD1001" t="s">
        <v>4027</v>
      </c>
      <c r="AE1001" t="s">
        <v>4028</v>
      </c>
      <c r="AF1001" t="s">
        <v>4029</v>
      </c>
      <c r="AG1001" t="s">
        <v>4030</v>
      </c>
      <c r="AH1001" t="s">
        <v>7264</v>
      </c>
      <c r="AI1001" t="s">
        <v>6061</v>
      </c>
      <c r="AJ1001" t="s">
        <v>7265</v>
      </c>
      <c r="AK1001" t="s">
        <v>136</v>
      </c>
      <c r="AN1001" t="s">
        <v>2012</v>
      </c>
      <c r="AO1001" t="s">
        <v>2012</v>
      </c>
      <c r="AP1001" t="s">
        <v>2013</v>
      </c>
      <c r="AQ1001" t="s">
        <v>1314</v>
      </c>
      <c r="AR1001" cm="1">
        <f t="array" ref="AR1001">_xlfn._xlws.FILTER(RPD_Revisi[Jmlh],RPD_Revisi[MAK]=Form_Cetak_POK[[#This Row],[MAK]],0)-Form_Cetak_POK[[#This Row],[Jmlh]]</f>
        <v>365000000</v>
      </c>
    </row>
    <row r="1002" spans="1:44" hidden="1" x14ac:dyDescent="0.3">
      <c r="A1002" t="s">
        <v>26</v>
      </c>
      <c r="B1002" t="s">
        <v>28</v>
      </c>
      <c r="C1002" t="s">
        <v>29</v>
      </c>
      <c r="D1002" t="s">
        <v>461</v>
      </c>
      <c r="E1002" t="s">
        <v>118</v>
      </c>
      <c r="F1002" t="s">
        <v>130</v>
      </c>
      <c r="G1002" t="s">
        <v>472</v>
      </c>
      <c r="H1002" t="s">
        <v>219</v>
      </c>
      <c r="I1002" t="s">
        <v>221</v>
      </c>
      <c r="J1002" t="s">
        <v>223</v>
      </c>
      <c r="K1002" t="s">
        <v>817</v>
      </c>
      <c r="L1002">
        <v>14</v>
      </c>
      <c r="M1002">
        <v>271000000</v>
      </c>
      <c r="N1002">
        <v>3794000000</v>
      </c>
      <c r="O1002">
        <v>0</v>
      </c>
      <c r="P1002">
        <v>3794000000</v>
      </c>
      <c r="R1002">
        <v>312558955</v>
      </c>
      <c r="S1002">
        <v>312558955</v>
      </c>
      <c r="T1002">
        <v>312558955</v>
      </c>
      <c r="U1002">
        <v>312558955</v>
      </c>
      <c r="V1002">
        <v>304951348</v>
      </c>
      <c r="W1002">
        <v>312558955</v>
      </c>
      <c r="X1002">
        <v>304951348</v>
      </c>
      <c r="Y1002">
        <v>312558955</v>
      </c>
      <c r="Z1002">
        <v>312558955</v>
      </c>
      <c r="AA1002">
        <v>304951348</v>
      </c>
      <c r="AB1002">
        <v>304951348</v>
      </c>
      <c r="AC1002">
        <v>386281923</v>
      </c>
      <c r="AD1002" t="s">
        <v>3264</v>
      </c>
      <c r="AE1002" t="s">
        <v>3265</v>
      </c>
      <c r="AF1002" t="s">
        <v>3266</v>
      </c>
      <c r="AG1002" t="s">
        <v>3267</v>
      </c>
      <c r="AH1002" t="s">
        <v>7266</v>
      </c>
      <c r="AI1002" t="s">
        <v>6061</v>
      </c>
      <c r="AJ1002" t="s">
        <v>7267</v>
      </c>
      <c r="AK1002" t="s">
        <v>136</v>
      </c>
      <c r="AN1002" t="s">
        <v>3268</v>
      </c>
      <c r="AO1002" t="s">
        <v>3268</v>
      </c>
      <c r="AP1002" t="s">
        <v>3269</v>
      </c>
      <c r="AQ1002" t="s">
        <v>1314</v>
      </c>
      <c r="AR1002" cm="1">
        <f t="array" ref="AR1002">_xlfn._xlws.FILTER(RPD_Revisi[Jmlh],RPD_Revisi[MAK]=Form_Cetak_POK[[#This Row],[MAK]],0)-Form_Cetak_POK[[#This Row],[Jmlh]]</f>
        <v>0</v>
      </c>
    </row>
    <row r="1003" spans="1:44" hidden="1" x14ac:dyDescent="0.3">
      <c r="A1003" t="s">
        <v>26</v>
      </c>
      <c r="B1003" t="s">
        <v>28</v>
      </c>
      <c r="C1003" t="s">
        <v>29</v>
      </c>
      <c r="D1003" t="s">
        <v>461</v>
      </c>
      <c r="E1003" t="s">
        <v>118</v>
      </c>
      <c r="F1003" t="s">
        <v>130</v>
      </c>
      <c r="G1003" t="s">
        <v>472</v>
      </c>
      <c r="H1003" t="s">
        <v>219</v>
      </c>
      <c r="I1003" t="s">
        <v>221</v>
      </c>
      <c r="J1003" t="s">
        <v>225</v>
      </c>
      <c r="K1003" t="s">
        <v>818</v>
      </c>
      <c r="L1003">
        <v>14</v>
      </c>
      <c r="M1003">
        <v>3000</v>
      </c>
      <c r="N1003">
        <v>44000</v>
      </c>
      <c r="O1003">
        <v>0</v>
      </c>
      <c r="P1003">
        <v>44000</v>
      </c>
      <c r="R1003">
        <v>3625</v>
      </c>
      <c r="S1003">
        <v>3625</v>
      </c>
      <c r="T1003">
        <v>3625</v>
      </c>
      <c r="U1003">
        <v>3625</v>
      </c>
      <c r="V1003">
        <v>3537</v>
      </c>
      <c r="W1003">
        <v>3625</v>
      </c>
      <c r="X1003">
        <v>3537</v>
      </c>
      <c r="Y1003">
        <v>3625</v>
      </c>
      <c r="Z1003">
        <v>3625</v>
      </c>
      <c r="AA1003">
        <v>3537</v>
      </c>
      <c r="AB1003">
        <v>3537</v>
      </c>
      <c r="AC1003">
        <v>4477</v>
      </c>
      <c r="AD1003" t="s">
        <v>3264</v>
      </c>
      <c r="AE1003" t="s">
        <v>3271</v>
      </c>
      <c r="AF1003" t="s">
        <v>3272</v>
      </c>
      <c r="AG1003" t="s">
        <v>3273</v>
      </c>
      <c r="AH1003" t="s">
        <v>7268</v>
      </c>
      <c r="AI1003" t="s">
        <v>6061</v>
      </c>
      <c r="AJ1003" t="s">
        <v>7267</v>
      </c>
      <c r="AK1003" t="s">
        <v>136</v>
      </c>
      <c r="AN1003" t="s">
        <v>3268</v>
      </c>
      <c r="AO1003" t="s">
        <v>3268</v>
      </c>
      <c r="AP1003" t="s">
        <v>3269</v>
      </c>
      <c r="AQ1003" t="s">
        <v>1314</v>
      </c>
      <c r="AR1003" cm="1">
        <f t="array" ref="AR1003">_xlfn._xlws.FILTER(RPD_Revisi[Jmlh],RPD_Revisi[MAK]=Form_Cetak_POK[[#This Row],[MAK]],0)-Form_Cetak_POK[[#This Row],[Jmlh]]</f>
        <v>0</v>
      </c>
    </row>
    <row r="1004" spans="1:44" hidden="1" x14ac:dyDescent="0.3">
      <c r="A1004" t="s">
        <v>26</v>
      </c>
      <c r="B1004" t="s">
        <v>28</v>
      </c>
      <c r="C1004" t="s">
        <v>29</v>
      </c>
      <c r="D1004" t="s">
        <v>461</v>
      </c>
      <c r="E1004" t="s">
        <v>118</v>
      </c>
      <c r="F1004" t="s">
        <v>130</v>
      </c>
      <c r="G1004" t="s">
        <v>472</v>
      </c>
      <c r="H1004" t="s">
        <v>219</v>
      </c>
      <c r="I1004" t="s">
        <v>221</v>
      </c>
      <c r="J1004" t="s">
        <v>227</v>
      </c>
      <c r="K1004" t="s">
        <v>819</v>
      </c>
      <c r="L1004">
        <v>14</v>
      </c>
      <c r="M1004">
        <v>16500000</v>
      </c>
      <c r="N1004">
        <v>231000000</v>
      </c>
      <c r="O1004">
        <v>0</v>
      </c>
      <c r="P1004">
        <v>231000000</v>
      </c>
      <c r="R1004">
        <v>19030342</v>
      </c>
      <c r="S1004">
        <v>19030342</v>
      </c>
      <c r="T1004">
        <v>19030342</v>
      </c>
      <c r="U1004">
        <v>19030342</v>
      </c>
      <c r="V1004">
        <v>18567148</v>
      </c>
      <c r="W1004">
        <v>19030342</v>
      </c>
      <c r="X1004">
        <v>18567148</v>
      </c>
      <c r="Y1004">
        <v>19030342</v>
      </c>
      <c r="Z1004">
        <v>19030342</v>
      </c>
      <c r="AA1004">
        <v>18567148</v>
      </c>
      <c r="AB1004">
        <v>18567148</v>
      </c>
      <c r="AC1004">
        <v>23519014</v>
      </c>
      <c r="AD1004" t="s">
        <v>3264</v>
      </c>
      <c r="AE1004" t="s">
        <v>3275</v>
      </c>
      <c r="AF1004" t="s">
        <v>3276</v>
      </c>
      <c r="AG1004" t="s">
        <v>3277</v>
      </c>
      <c r="AH1004" t="s">
        <v>7269</v>
      </c>
      <c r="AI1004" t="s">
        <v>6061</v>
      </c>
      <c r="AJ1004" t="s">
        <v>7267</v>
      </c>
      <c r="AK1004" t="s">
        <v>136</v>
      </c>
      <c r="AN1004" t="s">
        <v>3268</v>
      </c>
      <c r="AO1004" t="s">
        <v>3268</v>
      </c>
      <c r="AP1004" t="s">
        <v>3269</v>
      </c>
      <c r="AQ1004" t="s">
        <v>1314</v>
      </c>
      <c r="AR1004" cm="1">
        <f t="array" ref="AR1004">_xlfn._xlws.FILTER(RPD_Revisi[Jmlh],RPD_Revisi[MAK]=Form_Cetak_POK[[#This Row],[MAK]],0)-Form_Cetak_POK[[#This Row],[Jmlh]]</f>
        <v>0</v>
      </c>
    </row>
    <row r="1005" spans="1:44" hidden="1" x14ac:dyDescent="0.3">
      <c r="A1005" t="s">
        <v>26</v>
      </c>
      <c r="B1005" t="s">
        <v>28</v>
      </c>
      <c r="C1005" t="s">
        <v>29</v>
      </c>
      <c r="D1005" t="s">
        <v>461</v>
      </c>
      <c r="E1005" t="s">
        <v>118</v>
      </c>
      <c r="F1005" t="s">
        <v>130</v>
      </c>
      <c r="G1005" t="s">
        <v>472</v>
      </c>
      <c r="H1005" t="s">
        <v>219</v>
      </c>
      <c r="I1005" t="s">
        <v>221</v>
      </c>
      <c r="J1005" t="s">
        <v>229</v>
      </c>
      <c r="K1005" t="s">
        <v>820</v>
      </c>
      <c r="L1005">
        <v>14</v>
      </c>
      <c r="M1005">
        <v>5750000</v>
      </c>
      <c r="N1005">
        <v>80500000</v>
      </c>
      <c r="O1005">
        <v>0</v>
      </c>
      <c r="P1005">
        <v>80500000</v>
      </c>
      <c r="R1005">
        <v>6631786</v>
      </c>
      <c r="S1005">
        <v>6631786</v>
      </c>
      <c r="T1005">
        <v>6631786</v>
      </c>
      <c r="U1005">
        <v>6631786</v>
      </c>
      <c r="V1005">
        <v>6470370</v>
      </c>
      <c r="W1005">
        <v>6631786</v>
      </c>
      <c r="X1005">
        <v>6470370</v>
      </c>
      <c r="Y1005">
        <v>6631786</v>
      </c>
      <c r="Z1005">
        <v>6631786</v>
      </c>
      <c r="AA1005">
        <v>6470370</v>
      </c>
      <c r="AB1005">
        <v>6470370</v>
      </c>
      <c r="AC1005">
        <v>8196018</v>
      </c>
      <c r="AD1005" t="s">
        <v>3264</v>
      </c>
      <c r="AE1005" t="s">
        <v>3279</v>
      </c>
      <c r="AF1005" t="s">
        <v>3280</v>
      </c>
      <c r="AG1005" t="s">
        <v>3281</v>
      </c>
      <c r="AH1005" t="s">
        <v>7270</v>
      </c>
      <c r="AI1005" t="s">
        <v>6061</v>
      </c>
      <c r="AJ1005" t="s">
        <v>7267</v>
      </c>
      <c r="AK1005" t="s">
        <v>136</v>
      </c>
      <c r="AN1005" t="s">
        <v>3268</v>
      </c>
      <c r="AO1005" t="s">
        <v>3268</v>
      </c>
      <c r="AP1005" t="s">
        <v>3269</v>
      </c>
      <c r="AQ1005" t="s">
        <v>1314</v>
      </c>
      <c r="AR1005" cm="1">
        <f t="array" ref="AR1005">_xlfn._xlws.FILTER(RPD_Revisi[Jmlh],RPD_Revisi[MAK]=Form_Cetak_POK[[#This Row],[MAK]],0)-Form_Cetak_POK[[#This Row],[Jmlh]]</f>
        <v>0</v>
      </c>
    </row>
    <row r="1006" spans="1:44" hidden="1" x14ac:dyDescent="0.3">
      <c r="A1006" t="s">
        <v>26</v>
      </c>
      <c r="B1006" t="s">
        <v>28</v>
      </c>
      <c r="C1006" t="s">
        <v>29</v>
      </c>
      <c r="D1006" t="s">
        <v>461</v>
      </c>
      <c r="E1006" t="s">
        <v>118</v>
      </c>
      <c r="F1006" t="s">
        <v>130</v>
      </c>
      <c r="G1006" t="s">
        <v>472</v>
      </c>
      <c r="H1006" t="s">
        <v>219</v>
      </c>
      <c r="I1006" t="s">
        <v>221</v>
      </c>
      <c r="J1006" t="s">
        <v>231</v>
      </c>
      <c r="K1006" t="s">
        <v>821</v>
      </c>
      <c r="L1006">
        <v>14</v>
      </c>
      <c r="M1006">
        <v>15450000</v>
      </c>
      <c r="N1006">
        <v>216300000</v>
      </c>
      <c r="O1006">
        <v>0</v>
      </c>
      <c r="P1006">
        <v>216300000</v>
      </c>
      <c r="R1006">
        <v>17819320</v>
      </c>
      <c r="S1006">
        <v>17819320</v>
      </c>
      <c r="T1006">
        <v>17819320</v>
      </c>
      <c r="U1006">
        <v>17819320</v>
      </c>
      <c r="V1006">
        <v>17385603</v>
      </c>
      <c r="W1006">
        <v>17819320</v>
      </c>
      <c r="X1006">
        <v>17385603</v>
      </c>
      <c r="Y1006">
        <v>17819320</v>
      </c>
      <c r="Z1006">
        <v>17819320</v>
      </c>
      <c r="AA1006">
        <v>17385603</v>
      </c>
      <c r="AB1006">
        <v>17385603</v>
      </c>
      <c r="AC1006">
        <v>22022348</v>
      </c>
      <c r="AD1006" t="s">
        <v>3264</v>
      </c>
      <c r="AE1006" t="s">
        <v>3283</v>
      </c>
      <c r="AF1006" t="s">
        <v>3284</v>
      </c>
      <c r="AG1006" t="s">
        <v>3285</v>
      </c>
      <c r="AH1006" t="s">
        <v>7271</v>
      </c>
      <c r="AI1006" t="s">
        <v>6061</v>
      </c>
      <c r="AJ1006" t="s">
        <v>7267</v>
      </c>
      <c r="AK1006" t="s">
        <v>136</v>
      </c>
      <c r="AN1006" t="s">
        <v>3268</v>
      </c>
      <c r="AO1006" t="s">
        <v>3268</v>
      </c>
      <c r="AP1006" t="s">
        <v>3269</v>
      </c>
      <c r="AQ1006" t="s">
        <v>1314</v>
      </c>
      <c r="AR1006" cm="1">
        <f t="array" ref="AR1006">_xlfn._xlws.FILTER(RPD_Revisi[Jmlh],RPD_Revisi[MAK]=Form_Cetak_POK[[#This Row],[MAK]],0)-Form_Cetak_POK[[#This Row],[Jmlh]]</f>
        <v>0</v>
      </c>
    </row>
    <row r="1007" spans="1:44" hidden="1" x14ac:dyDescent="0.3">
      <c r="A1007" t="s">
        <v>26</v>
      </c>
      <c r="B1007" t="s">
        <v>28</v>
      </c>
      <c r="C1007" t="s">
        <v>29</v>
      </c>
      <c r="D1007" t="s">
        <v>461</v>
      </c>
      <c r="E1007" t="s">
        <v>118</v>
      </c>
      <c r="F1007" t="s">
        <v>130</v>
      </c>
      <c r="G1007" t="s">
        <v>472</v>
      </c>
      <c r="H1007" t="s">
        <v>219</v>
      </c>
      <c r="I1007" t="s">
        <v>221</v>
      </c>
      <c r="J1007" t="s">
        <v>233</v>
      </c>
      <c r="K1007" t="s">
        <v>822</v>
      </c>
      <c r="L1007">
        <v>14</v>
      </c>
      <c r="M1007">
        <v>12350000</v>
      </c>
      <c r="N1007">
        <v>172900000</v>
      </c>
      <c r="O1007">
        <v>0</v>
      </c>
      <c r="P1007">
        <v>172900000</v>
      </c>
      <c r="R1007">
        <v>14243923</v>
      </c>
      <c r="S1007">
        <v>14243923</v>
      </c>
      <c r="T1007">
        <v>14243923</v>
      </c>
      <c r="U1007">
        <v>14243923</v>
      </c>
      <c r="V1007">
        <v>13897229</v>
      </c>
      <c r="W1007">
        <v>14243923</v>
      </c>
      <c r="X1007">
        <v>13897229</v>
      </c>
      <c r="Y1007">
        <v>14243923</v>
      </c>
      <c r="Z1007">
        <v>14243923</v>
      </c>
      <c r="AA1007">
        <v>13897229</v>
      </c>
      <c r="AB1007">
        <v>13897229</v>
      </c>
      <c r="AC1007">
        <v>17603623</v>
      </c>
      <c r="AD1007" t="s">
        <v>3264</v>
      </c>
      <c r="AE1007" t="s">
        <v>3287</v>
      </c>
      <c r="AF1007" t="s">
        <v>3288</v>
      </c>
      <c r="AG1007" t="s">
        <v>3289</v>
      </c>
      <c r="AH1007" t="s">
        <v>7272</v>
      </c>
      <c r="AI1007" t="s">
        <v>6061</v>
      </c>
      <c r="AJ1007" t="s">
        <v>7267</v>
      </c>
      <c r="AK1007" t="s">
        <v>136</v>
      </c>
      <c r="AN1007" t="s">
        <v>3268</v>
      </c>
      <c r="AO1007" t="s">
        <v>3268</v>
      </c>
      <c r="AP1007" t="s">
        <v>3269</v>
      </c>
      <c r="AQ1007" t="s">
        <v>1314</v>
      </c>
      <c r="AR1007" cm="1">
        <f t="array" ref="AR1007">_xlfn._xlws.FILTER(RPD_Revisi[Jmlh],RPD_Revisi[MAK]=Form_Cetak_POK[[#This Row],[MAK]],0)-Form_Cetak_POK[[#This Row],[Jmlh]]</f>
        <v>0</v>
      </c>
    </row>
    <row r="1008" spans="1:44" hidden="1" x14ac:dyDescent="0.3">
      <c r="A1008" t="s">
        <v>26</v>
      </c>
      <c r="B1008" t="s">
        <v>28</v>
      </c>
      <c r="C1008" t="s">
        <v>29</v>
      </c>
      <c r="D1008" t="s">
        <v>461</v>
      </c>
      <c r="E1008" t="s">
        <v>118</v>
      </c>
      <c r="F1008" t="s">
        <v>130</v>
      </c>
      <c r="G1008" t="s">
        <v>472</v>
      </c>
      <c r="H1008" t="s">
        <v>219</v>
      </c>
      <c r="I1008" t="s">
        <v>221</v>
      </c>
      <c r="J1008" t="s">
        <v>235</v>
      </c>
      <c r="K1008" t="s">
        <v>823</v>
      </c>
      <c r="L1008">
        <v>14</v>
      </c>
      <c r="M1008">
        <v>495000</v>
      </c>
      <c r="N1008">
        <v>6930000</v>
      </c>
      <c r="O1008">
        <v>0</v>
      </c>
      <c r="P1008">
        <v>6930000</v>
      </c>
      <c r="R1008">
        <v>570910</v>
      </c>
      <c r="S1008">
        <v>570910</v>
      </c>
      <c r="T1008">
        <v>570910</v>
      </c>
      <c r="U1008">
        <v>570910</v>
      </c>
      <c r="V1008">
        <v>557014</v>
      </c>
      <c r="W1008">
        <v>570910</v>
      </c>
      <c r="X1008">
        <v>557014</v>
      </c>
      <c r="Y1008">
        <v>570910</v>
      </c>
      <c r="Z1008">
        <v>570910</v>
      </c>
      <c r="AA1008">
        <v>557014</v>
      </c>
      <c r="AB1008">
        <v>557014</v>
      </c>
      <c r="AC1008">
        <v>705574</v>
      </c>
      <c r="AD1008" t="s">
        <v>3264</v>
      </c>
      <c r="AE1008" t="s">
        <v>3291</v>
      </c>
      <c r="AF1008" t="s">
        <v>3292</v>
      </c>
      <c r="AG1008" t="s">
        <v>3293</v>
      </c>
      <c r="AH1008" t="s">
        <v>7273</v>
      </c>
      <c r="AI1008" t="s">
        <v>6061</v>
      </c>
      <c r="AJ1008" t="s">
        <v>7267</v>
      </c>
      <c r="AK1008" t="s">
        <v>136</v>
      </c>
      <c r="AN1008" t="s">
        <v>3268</v>
      </c>
      <c r="AO1008" t="s">
        <v>3268</v>
      </c>
      <c r="AP1008" t="s">
        <v>3269</v>
      </c>
      <c r="AQ1008" t="s">
        <v>1314</v>
      </c>
      <c r="AR1008" cm="1">
        <f t="array" ref="AR1008">_xlfn._xlws.FILTER(RPD_Revisi[Jmlh],RPD_Revisi[MAK]=Form_Cetak_POK[[#This Row],[MAK]],0)-Form_Cetak_POK[[#This Row],[Jmlh]]</f>
        <v>0</v>
      </c>
    </row>
    <row r="1009" spans="1:44" hidden="1" x14ac:dyDescent="0.3">
      <c r="A1009" t="s">
        <v>26</v>
      </c>
      <c r="B1009" t="s">
        <v>28</v>
      </c>
      <c r="C1009" t="s">
        <v>29</v>
      </c>
      <c r="D1009" t="s">
        <v>461</v>
      </c>
      <c r="E1009" t="s">
        <v>118</v>
      </c>
      <c r="F1009" t="s">
        <v>130</v>
      </c>
      <c r="G1009" t="s">
        <v>472</v>
      </c>
      <c r="H1009" t="s">
        <v>219</v>
      </c>
      <c r="I1009" t="s">
        <v>221</v>
      </c>
      <c r="J1009" t="s">
        <v>237</v>
      </c>
      <c r="K1009" t="s">
        <v>824</v>
      </c>
      <c r="L1009">
        <v>14</v>
      </c>
      <c r="M1009">
        <v>14800000</v>
      </c>
      <c r="N1009">
        <v>207200000</v>
      </c>
      <c r="O1009">
        <v>0</v>
      </c>
      <c r="P1009">
        <v>207200000</v>
      </c>
      <c r="R1009">
        <v>17069640</v>
      </c>
      <c r="S1009">
        <v>17069640</v>
      </c>
      <c r="T1009">
        <v>17069640</v>
      </c>
      <c r="U1009">
        <v>17069640</v>
      </c>
      <c r="V1009">
        <v>16654169.999999998</v>
      </c>
      <c r="W1009">
        <v>17069640</v>
      </c>
      <c r="X1009">
        <v>16654169.999999998</v>
      </c>
      <c r="Y1009">
        <v>17069640</v>
      </c>
      <c r="Z1009">
        <v>17069640</v>
      </c>
      <c r="AA1009">
        <v>16654169.999999998</v>
      </c>
      <c r="AB1009">
        <v>16654169.999999998</v>
      </c>
      <c r="AC1009">
        <v>21095840</v>
      </c>
      <c r="AD1009" t="s">
        <v>3264</v>
      </c>
      <c r="AE1009" t="s">
        <v>3295</v>
      </c>
      <c r="AF1009" t="s">
        <v>3296</v>
      </c>
      <c r="AG1009" t="s">
        <v>3297</v>
      </c>
      <c r="AH1009" t="s">
        <v>7274</v>
      </c>
      <c r="AI1009" t="s">
        <v>6061</v>
      </c>
      <c r="AJ1009" t="s">
        <v>7267</v>
      </c>
      <c r="AK1009" t="s">
        <v>136</v>
      </c>
      <c r="AN1009" t="s">
        <v>3268</v>
      </c>
      <c r="AO1009" t="s">
        <v>3268</v>
      </c>
      <c r="AP1009" t="s">
        <v>3269</v>
      </c>
      <c r="AQ1009" t="s">
        <v>1314</v>
      </c>
      <c r="AR1009" cm="1">
        <f t="array" ref="AR1009">_xlfn._xlws.FILTER(RPD_Revisi[Jmlh],RPD_Revisi[MAK]=Form_Cetak_POK[[#This Row],[MAK]],0)-Form_Cetak_POK[[#This Row],[Jmlh]]</f>
        <v>0</v>
      </c>
    </row>
    <row r="1010" spans="1:44" hidden="1" x14ac:dyDescent="0.3">
      <c r="A1010" t="s">
        <v>26</v>
      </c>
      <c r="B1010" t="s">
        <v>28</v>
      </c>
      <c r="C1010" t="s">
        <v>29</v>
      </c>
      <c r="D1010" t="s">
        <v>461</v>
      </c>
      <c r="E1010" t="s">
        <v>118</v>
      </c>
      <c r="F1010" t="s">
        <v>130</v>
      </c>
      <c r="G1010" t="s">
        <v>472</v>
      </c>
      <c r="H1010" t="s">
        <v>219</v>
      </c>
      <c r="I1010" t="s">
        <v>221</v>
      </c>
      <c r="J1010" t="s">
        <v>239</v>
      </c>
      <c r="K1010" t="s">
        <v>825</v>
      </c>
      <c r="L1010">
        <v>12</v>
      </c>
      <c r="M1010">
        <v>48000000</v>
      </c>
      <c r="N1010">
        <v>576000000</v>
      </c>
      <c r="O1010">
        <v>0</v>
      </c>
      <c r="P1010">
        <v>576000000</v>
      </c>
      <c r="R1010">
        <v>47452282</v>
      </c>
      <c r="S1010">
        <v>47452282</v>
      </c>
      <c r="T1010">
        <v>47452282</v>
      </c>
      <c r="U1010">
        <v>47452282</v>
      </c>
      <c r="V1010">
        <v>46297305</v>
      </c>
      <c r="W1010">
        <v>47452282</v>
      </c>
      <c r="X1010">
        <v>46297305</v>
      </c>
      <c r="Y1010">
        <v>47452282</v>
      </c>
      <c r="Z1010">
        <v>47452282</v>
      </c>
      <c r="AA1010">
        <v>46297305</v>
      </c>
      <c r="AB1010">
        <v>46297305</v>
      </c>
      <c r="AC1010">
        <v>58644806</v>
      </c>
      <c r="AD1010" t="s">
        <v>3264</v>
      </c>
      <c r="AE1010" t="s">
        <v>3299</v>
      </c>
      <c r="AF1010" t="s">
        <v>3300</v>
      </c>
      <c r="AG1010" t="s">
        <v>3301</v>
      </c>
      <c r="AH1010" t="s">
        <v>7275</v>
      </c>
      <c r="AI1010" t="s">
        <v>6061</v>
      </c>
      <c r="AJ1010" t="s">
        <v>7267</v>
      </c>
      <c r="AK1010" t="s">
        <v>136</v>
      </c>
      <c r="AN1010" t="s">
        <v>3268</v>
      </c>
      <c r="AO1010" t="s">
        <v>3268</v>
      </c>
      <c r="AP1010" t="s">
        <v>3269</v>
      </c>
      <c r="AQ1010" t="s">
        <v>1314</v>
      </c>
      <c r="AR1010" cm="1">
        <f t="array" ref="AR1010">_xlfn._xlws.FILTER(RPD_Revisi[Jmlh],RPD_Revisi[MAK]=Form_Cetak_POK[[#This Row],[MAK]],0)-Form_Cetak_POK[[#This Row],[Jmlh]]</f>
        <v>0</v>
      </c>
    </row>
    <row r="1011" spans="1:44" hidden="1" x14ac:dyDescent="0.3">
      <c r="A1011" t="s">
        <v>26</v>
      </c>
      <c r="B1011" t="s">
        <v>28</v>
      </c>
      <c r="C1011" t="s">
        <v>29</v>
      </c>
      <c r="D1011" t="s">
        <v>461</v>
      </c>
      <c r="E1011" t="s">
        <v>118</v>
      </c>
      <c r="F1011" t="s">
        <v>130</v>
      </c>
      <c r="G1011" t="s">
        <v>472</v>
      </c>
      <c r="H1011" t="s">
        <v>219</v>
      </c>
      <c r="I1011" t="s">
        <v>221</v>
      </c>
      <c r="J1011" t="s">
        <v>241</v>
      </c>
      <c r="K1011" t="s">
        <v>826</v>
      </c>
      <c r="L1011">
        <v>14</v>
      </c>
      <c r="M1011">
        <v>8150000</v>
      </c>
      <c r="N1011">
        <v>114100000</v>
      </c>
      <c r="O1011">
        <v>0</v>
      </c>
      <c r="P1011">
        <v>114100000</v>
      </c>
      <c r="R1011">
        <v>9399836</v>
      </c>
      <c r="S1011">
        <v>9399836</v>
      </c>
      <c r="T1011">
        <v>9399836</v>
      </c>
      <c r="U1011">
        <v>9399836</v>
      </c>
      <c r="V1011">
        <v>9171046</v>
      </c>
      <c r="W1011">
        <v>9399836</v>
      </c>
      <c r="X1011">
        <v>9171046</v>
      </c>
      <c r="Y1011">
        <v>9399836</v>
      </c>
      <c r="Z1011">
        <v>9399836</v>
      </c>
      <c r="AA1011">
        <v>9171046</v>
      </c>
      <c r="AB1011">
        <v>9171046</v>
      </c>
      <c r="AC1011">
        <v>11616964</v>
      </c>
      <c r="AD1011" t="s">
        <v>3264</v>
      </c>
      <c r="AE1011" t="s">
        <v>3303</v>
      </c>
      <c r="AF1011" t="s">
        <v>3304</v>
      </c>
      <c r="AG1011" t="s">
        <v>3305</v>
      </c>
      <c r="AH1011" t="s">
        <v>7276</v>
      </c>
      <c r="AI1011" t="s">
        <v>6061</v>
      </c>
      <c r="AJ1011" t="s">
        <v>7267</v>
      </c>
      <c r="AK1011" t="s">
        <v>136</v>
      </c>
      <c r="AN1011" t="s">
        <v>3268</v>
      </c>
      <c r="AO1011" t="s">
        <v>3268</v>
      </c>
      <c r="AP1011" t="s">
        <v>3269</v>
      </c>
      <c r="AQ1011" t="s">
        <v>1314</v>
      </c>
      <c r="AR1011" cm="1">
        <f t="array" ref="AR1011">_xlfn._xlws.FILTER(RPD_Revisi[Jmlh],RPD_Revisi[MAK]=Form_Cetak_POK[[#This Row],[MAK]],0)-Form_Cetak_POK[[#This Row],[Jmlh]]</f>
        <v>0</v>
      </c>
    </row>
    <row r="1012" spans="1:44" hidden="1" x14ac:dyDescent="0.3">
      <c r="A1012" t="s">
        <v>26</v>
      </c>
      <c r="B1012" t="s">
        <v>28</v>
      </c>
      <c r="C1012" t="s">
        <v>29</v>
      </c>
      <c r="D1012" t="s">
        <v>461</v>
      </c>
      <c r="E1012" t="s">
        <v>118</v>
      </c>
      <c r="F1012" t="s">
        <v>130</v>
      </c>
      <c r="G1012" t="s">
        <v>472</v>
      </c>
      <c r="H1012" t="s">
        <v>219</v>
      </c>
      <c r="I1012" t="s">
        <v>221</v>
      </c>
      <c r="J1012" t="s">
        <v>243</v>
      </c>
      <c r="K1012" t="s">
        <v>827</v>
      </c>
      <c r="L1012">
        <v>14</v>
      </c>
      <c r="M1012">
        <v>414359000</v>
      </c>
      <c r="N1012">
        <v>5801026000</v>
      </c>
      <c r="O1012">
        <v>0</v>
      </c>
      <c r="P1012">
        <v>5801026000</v>
      </c>
      <c r="R1012">
        <v>477902642</v>
      </c>
      <c r="S1012">
        <v>477902642</v>
      </c>
      <c r="T1012">
        <v>477902642</v>
      </c>
      <c r="U1012">
        <v>477902642</v>
      </c>
      <c r="V1012">
        <v>466270611</v>
      </c>
      <c r="W1012">
        <v>477902642</v>
      </c>
      <c r="X1012">
        <v>466270611</v>
      </c>
      <c r="Y1012">
        <v>477902642</v>
      </c>
      <c r="Z1012">
        <v>477902642</v>
      </c>
      <c r="AA1012">
        <v>466270611</v>
      </c>
      <c r="AB1012">
        <v>466270611</v>
      </c>
      <c r="AC1012">
        <v>590625062</v>
      </c>
      <c r="AD1012" t="s">
        <v>3264</v>
      </c>
      <c r="AE1012" t="s">
        <v>3307</v>
      </c>
      <c r="AF1012" t="s">
        <v>3308</v>
      </c>
      <c r="AG1012" t="s">
        <v>3309</v>
      </c>
      <c r="AH1012" t="s">
        <v>7277</v>
      </c>
      <c r="AI1012" t="s">
        <v>6061</v>
      </c>
      <c r="AJ1012" t="s">
        <v>7267</v>
      </c>
      <c r="AK1012" t="s">
        <v>136</v>
      </c>
      <c r="AN1012" t="s">
        <v>3268</v>
      </c>
      <c r="AO1012" t="s">
        <v>3268</v>
      </c>
      <c r="AP1012" t="s">
        <v>3269</v>
      </c>
      <c r="AQ1012" t="s">
        <v>1314</v>
      </c>
      <c r="AR1012" cm="1">
        <f t="array" ref="AR1012">_xlfn._xlws.FILTER(RPD_Revisi[Jmlh],RPD_Revisi[MAK]=Form_Cetak_POK[[#This Row],[MAK]],0)-Form_Cetak_POK[[#This Row],[Jmlh]]</f>
        <v>0</v>
      </c>
    </row>
    <row r="1013" spans="1:44" hidden="1" x14ac:dyDescent="0.3">
      <c r="A1013" t="s">
        <v>26</v>
      </c>
      <c r="B1013" t="s">
        <v>28</v>
      </c>
      <c r="C1013" t="s">
        <v>29</v>
      </c>
      <c r="D1013" t="s">
        <v>461</v>
      </c>
      <c r="E1013" t="s">
        <v>118</v>
      </c>
      <c r="F1013" t="s">
        <v>130</v>
      </c>
      <c r="G1013" t="s">
        <v>472</v>
      </c>
      <c r="H1013" t="s">
        <v>219</v>
      </c>
      <c r="I1013" t="s">
        <v>245</v>
      </c>
      <c r="J1013" t="s">
        <v>223</v>
      </c>
      <c r="K1013" t="s">
        <v>817</v>
      </c>
      <c r="L1013">
        <v>14</v>
      </c>
      <c r="M1013">
        <v>161776000</v>
      </c>
      <c r="N1013">
        <v>2264870000</v>
      </c>
      <c r="O1013">
        <v>0</v>
      </c>
      <c r="P1013">
        <v>2264870000</v>
      </c>
      <c r="R1013">
        <v>186585503</v>
      </c>
      <c r="S1013">
        <v>186585503</v>
      </c>
      <c r="T1013">
        <v>186585503</v>
      </c>
      <c r="U1013">
        <v>186585503</v>
      </c>
      <c r="V1013">
        <v>182044059</v>
      </c>
      <c r="W1013">
        <v>186585503</v>
      </c>
      <c r="X1013">
        <v>182044059</v>
      </c>
      <c r="Y1013">
        <v>186585503</v>
      </c>
      <c r="Z1013">
        <v>186585503</v>
      </c>
      <c r="AA1013">
        <v>182044059</v>
      </c>
      <c r="AB1013">
        <v>182044059</v>
      </c>
      <c r="AC1013">
        <v>230595243</v>
      </c>
      <c r="AD1013" t="s">
        <v>3311</v>
      </c>
      <c r="AE1013" t="s">
        <v>3312</v>
      </c>
      <c r="AF1013" t="s">
        <v>3313</v>
      </c>
      <c r="AG1013" t="s">
        <v>3314</v>
      </c>
      <c r="AH1013" t="s">
        <v>7278</v>
      </c>
      <c r="AI1013" t="s">
        <v>6061</v>
      </c>
      <c r="AJ1013" t="s">
        <v>7279</v>
      </c>
      <c r="AK1013" t="s">
        <v>44</v>
      </c>
      <c r="AN1013" t="s">
        <v>3268</v>
      </c>
      <c r="AO1013" t="s">
        <v>3268</v>
      </c>
      <c r="AP1013" t="s">
        <v>3269</v>
      </c>
      <c r="AQ1013" t="s">
        <v>1314</v>
      </c>
      <c r="AR1013" cm="1">
        <f t="array" ref="AR1013">_xlfn._xlws.FILTER(RPD_Revisi[Jmlh],RPD_Revisi[MAK]=Form_Cetak_POK[[#This Row],[MAK]],0)-Form_Cetak_POK[[#This Row],[Jmlh]]</f>
        <v>0</v>
      </c>
    </row>
    <row r="1014" spans="1:44" hidden="1" x14ac:dyDescent="0.3">
      <c r="A1014" t="s">
        <v>26</v>
      </c>
      <c r="B1014" t="s">
        <v>28</v>
      </c>
      <c r="C1014" t="s">
        <v>29</v>
      </c>
      <c r="D1014" t="s">
        <v>461</v>
      </c>
      <c r="E1014" t="s">
        <v>118</v>
      </c>
      <c r="F1014" t="s">
        <v>130</v>
      </c>
      <c r="G1014" t="s">
        <v>472</v>
      </c>
      <c r="H1014" t="s">
        <v>219</v>
      </c>
      <c r="I1014" t="s">
        <v>245</v>
      </c>
      <c r="J1014" t="s">
        <v>225</v>
      </c>
      <c r="K1014" t="s">
        <v>818</v>
      </c>
      <c r="L1014">
        <v>14</v>
      </c>
      <c r="M1014">
        <v>3000</v>
      </c>
      <c r="N1014">
        <v>42000</v>
      </c>
      <c r="O1014">
        <v>0</v>
      </c>
      <c r="P1014">
        <v>42000</v>
      </c>
      <c r="R1014">
        <v>3460</v>
      </c>
      <c r="S1014">
        <v>3460</v>
      </c>
      <c r="T1014">
        <v>3460</v>
      </c>
      <c r="U1014">
        <v>3460</v>
      </c>
      <c r="V1014">
        <v>3376</v>
      </c>
      <c r="W1014">
        <v>3460</v>
      </c>
      <c r="X1014">
        <v>3376</v>
      </c>
      <c r="Y1014">
        <v>3460</v>
      </c>
      <c r="Z1014">
        <v>3460</v>
      </c>
      <c r="AA1014">
        <v>3376</v>
      </c>
      <c r="AB1014">
        <v>3376</v>
      </c>
      <c r="AC1014">
        <v>4276</v>
      </c>
      <c r="AD1014" t="s">
        <v>3311</v>
      </c>
      <c r="AE1014" t="s">
        <v>3316</v>
      </c>
      <c r="AF1014" t="s">
        <v>3317</v>
      </c>
      <c r="AG1014" t="s">
        <v>3318</v>
      </c>
      <c r="AH1014" t="s">
        <v>7280</v>
      </c>
      <c r="AI1014" t="s">
        <v>6061</v>
      </c>
      <c r="AJ1014" t="s">
        <v>7279</v>
      </c>
      <c r="AK1014" t="s">
        <v>44</v>
      </c>
      <c r="AN1014" t="s">
        <v>3268</v>
      </c>
      <c r="AO1014" t="s">
        <v>3268</v>
      </c>
      <c r="AP1014" t="s">
        <v>3269</v>
      </c>
      <c r="AQ1014" t="s">
        <v>1314</v>
      </c>
      <c r="AR1014" cm="1">
        <f t="array" ref="AR1014">_xlfn._xlws.FILTER(RPD_Revisi[Jmlh],RPD_Revisi[MAK]=Form_Cetak_POK[[#This Row],[MAK]],0)-Form_Cetak_POK[[#This Row],[Jmlh]]</f>
        <v>0</v>
      </c>
    </row>
    <row r="1015" spans="1:44" hidden="1" x14ac:dyDescent="0.3">
      <c r="A1015" t="s">
        <v>26</v>
      </c>
      <c r="B1015" t="s">
        <v>28</v>
      </c>
      <c r="C1015" t="s">
        <v>29</v>
      </c>
      <c r="D1015" t="s">
        <v>461</v>
      </c>
      <c r="E1015" t="s">
        <v>118</v>
      </c>
      <c r="F1015" t="s">
        <v>130</v>
      </c>
      <c r="G1015" t="s">
        <v>472</v>
      </c>
      <c r="H1015" t="s">
        <v>219</v>
      </c>
      <c r="I1015" t="s">
        <v>245</v>
      </c>
      <c r="J1015" t="s">
        <v>227</v>
      </c>
      <c r="K1015" t="s">
        <v>819</v>
      </c>
      <c r="L1015">
        <v>14</v>
      </c>
      <c r="M1015">
        <v>11850000</v>
      </c>
      <c r="N1015">
        <v>165900000</v>
      </c>
      <c r="O1015">
        <v>0</v>
      </c>
      <c r="P1015">
        <v>165900000</v>
      </c>
      <c r="R1015">
        <v>13667246</v>
      </c>
      <c r="S1015">
        <v>13667246</v>
      </c>
      <c r="T1015">
        <v>13667246</v>
      </c>
      <c r="U1015">
        <v>13667246</v>
      </c>
      <c r="V1015">
        <v>13334588</v>
      </c>
      <c r="W1015">
        <v>13667246</v>
      </c>
      <c r="X1015">
        <v>13334588</v>
      </c>
      <c r="Y1015">
        <v>13667246</v>
      </c>
      <c r="Z1015">
        <v>13667246</v>
      </c>
      <c r="AA1015">
        <v>13334588</v>
      </c>
      <c r="AB1015">
        <v>13334588</v>
      </c>
      <c r="AC1015">
        <v>16890926</v>
      </c>
      <c r="AD1015" t="s">
        <v>3311</v>
      </c>
      <c r="AE1015" t="s">
        <v>3320</v>
      </c>
      <c r="AF1015" t="s">
        <v>3321</v>
      </c>
      <c r="AG1015" t="s">
        <v>3322</v>
      </c>
      <c r="AH1015" t="s">
        <v>7281</v>
      </c>
      <c r="AI1015" t="s">
        <v>6061</v>
      </c>
      <c r="AJ1015" t="s">
        <v>7279</v>
      </c>
      <c r="AK1015" t="s">
        <v>44</v>
      </c>
      <c r="AN1015" t="s">
        <v>3268</v>
      </c>
      <c r="AO1015" t="s">
        <v>3268</v>
      </c>
      <c r="AP1015" t="s">
        <v>3269</v>
      </c>
      <c r="AQ1015" t="s">
        <v>1314</v>
      </c>
      <c r="AR1015" cm="1">
        <f t="array" ref="AR1015">_xlfn._xlws.FILTER(RPD_Revisi[Jmlh],RPD_Revisi[MAK]=Form_Cetak_POK[[#This Row],[MAK]],0)-Form_Cetak_POK[[#This Row],[Jmlh]]</f>
        <v>0</v>
      </c>
    </row>
    <row r="1016" spans="1:44" hidden="1" x14ac:dyDescent="0.3">
      <c r="A1016" t="s">
        <v>26</v>
      </c>
      <c r="B1016" t="s">
        <v>28</v>
      </c>
      <c r="C1016" t="s">
        <v>29</v>
      </c>
      <c r="D1016" t="s">
        <v>461</v>
      </c>
      <c r="E1016" t="s">
        <v>118</v>
      </c>
      <c r="F1016" t="s">
        <v>130</v>
      </c>
      <c r="G1016" t="s">
        <v>472</v>
      </c>
      <c r="H1016" t="s">
        <v>219</v>
      </c>
      <c r="I1016" t="s">
        <v>245</v>
      </c>
      <c r="J1016" t="s">
        <v>229</v>
      </c>
      <c r="K1016" t="s">
        <v>820</v>
      </c>
      <c r="L1016">
        <v>14</v>
      </c>
      <c r="M1016">
        <v>3400000</v>
      </c>
      <c r="N1016">
        <v>47600000</v>
      </c>
      <c r="O1016">
        <v>0</v>
      </c>
      <c r="P1016">
        <v>47600000</v>
      </c>
      <c r="R1016">
        <v>3921404</v>
      </c>
      <c r="S1016">
        <v>3921404</v>
      </c>
      <c r="T1016">
        <v>3921404</v>
      </c>
      <c r="U1016">
        <v>3921404</v>
      </c>
      <c r="V1016">
        <v>3825958</v>
      </c>
      <c r="W1016">
        <v>3921404</v>
      </c>
      <c r="X1016">
        <v>3825958</v>
      </c>
      <c r="Y1016">
        <v>3921404</v>
      </c>
      <c r="Z1016">
        <v>3921404</v>
      </c>
      <c r="AA1016">
        <v>3825958</v>
      </c>
      <c r="AB1016">
        <v>3825958</v>
      </c>
      <c r="AC1016">
        <v>4846340</v>
      </c>
      <c r="AD1016" t="s">
        <v>3311</v>
      </c>
      <c r="AE1016" t="s">
        <v>3324</v>
      </c>
      <c r="AF1016" t="s">
        <v>3325</v>
      </c>
      <c r="AG1016" t="s">
        <v>3326</v>
      </c>
      <c r="AH1016" t="s">
        <v>7282</v>
      </c>
      <c r="AI1016" t="s">
        <v>6061</v>
      </c>
      <c r="AJ1016" t="s">
        <v>7279</v>
      </c>
      <c r="AK1016" t="s">
        <v>44</v>
      </c>
      <c r="AN1016" t="s">
        <v>3268</v>
      </c>
      <c r="AO1016" t="s">
        <v>3268</v>
      </c>
      <c r="AP1016" t="s">
        <v>3269</v>
      </c>
      <c r="AQ1016" t="s">
        <v>1314</v>
      </c>
      <c r="AR1016" cm="1">
        <f t="array" ref="AR1016">_xlfn._xlws.FILTER(RPD_Revisi[Jmlh],RPD_Revisi[MAK]=Form_Cetak_POK[[#This Row],[MAK]],0)-Form_Cetak_POK[[#This Row],[Jmlh]]</f>
        <v>0</v>
      </c>
    </row>
    <row r="1017" spans="1:44" hidden="1" x14ac:dyDescent="0.3">
      <c r="A1017" t="s">
        <v>26</v>
      </c>
      <c r="B1017" t="s">
        <v>28</v>
      </c>
      <c r="C1017" t="s">
        <v>29</v>
      </c>
      <c r="D1017" t="s">
        <v>461</v>
      </c>
      <c r="E1017" t="s">
        <v>118</v>
      </c>
      <c r="F1017" t="s">
        <v>130</v>
      </c>
      <c r="G1017" t="s">
        <v>472</v>
      </c>
      <c r="H1017" t="s">
        <v>219</v>
      </c>
      <c r="I1017" t="s">
        <v>245</v>
      </c>
      <c r="J1017" t="s">
        <v>231</v>
      </c>
      <c r="K1017" t="s">
        <v>821</v>
      </c>
      <c r="L1017">
        <v>14</v>
      </c>
      <c r="M1017">
        <v>3250000</v>
      </c>
      <c r="N1017">
        <v>45500000</v>
      </c>
      <c r="O1017">
        <v>0</v>
      </c>
      <c r="P1017">
        <v>45500000</v>
      </c>
      <c r="R1017">
        <v>3748401</v>
      </c>
      <c r="S1017">
        <v>3748401</v>
      </c>
      <c r="T1017">
        <v>3748401</v>
      </c>
      <c r="U1017">
        <v>3748401</v>
      </c>
      <c r="V1017">
        <v>3657166</v>
      </c>
      <c r="W1017">
        <v>3748401</v>
      </c>
      <c r="X1017">
        <v>3657166</v>
      </c>
      <c r="Y1017">
        <v>3748401</v>
      </c>
      <c r="Z1017">
        <v>3748401</v>
      </c>
      <c r="AA1017">
        <v>3657166</v>
      </c>
      <c r="AB1017">
        <v>3657166</v>
      </c>
      <c r="AC1017">
        <v>4632529</v>
      </c>
      <c r="AD1017" t="s">
        <v>3311</v>
      </c>
      <c r="AE1017" t="s">
        <v>3328</v>
      </c>
      <c r="AF1017" t="s">
        <v>3329</v>
      </c>
      <c r="AG1017" t="s">
        <v>3330</v>
      </c>
      <c r="AH1017" t="s">
        <v>7283</v>
      </c>
      <c r="AI1017" t="s">
        <v>6061</v>
      </c>
      <c r="AJ1017" t="s">
        <v>7279</v>
      </c>
      <c r="AK1017" t="s">
        <v>44</v>
      </c>
      <c r="AN1017" t="s">
        <v>3268</v>
      </c>
      <c r="AO1017" t="s">
        <v>3268</v>
      </c>
      <c r="AP1017" t="s">
        <v>3269</v>
      </c>
      <c r="AQ1017" t="s">
        <v>1314</v>
      </c>
      <c r="AR1017" cm="1">
        <f t="array" ref="AR1017">_xlfn._xlws.FILTER(RPD_Revisi[Jmlh],RPD_Revisi[MAK]=Form_Cetak_POK[[#This Row],[MAK]],0)-Form_Cetak_POK[[#This Row],[Jmlh]]</f>
        <v>0</v>
      </c>
    </row>
    <row r="1018" spans="1:44" hidden="1" x14ac:dyDescent="0.3">
      <c r="A1018" t="s">
        <v>26</v>
      </c>
      <c r="B1018" t="s">
        <v>28</v>
      </c>
      <c r="C1018" t="s">
        <v>29</v>
      </c>
      <c r="D1018" t="s">
        <v>461</v>
      </c>
      <c r="E1018" t="s">
        <v>118</v>
      </c>
      <c r="F1018" t="s">
        <v>130</v>
      </c>
      <c r="G1018" t="s">
        <v>472</v>
      </c>
      <c r="H1018" t="s">
        <v>219</v>
      </c>
      <c r="I1018" t="s">
        <v>245</v>
      </c>
      <c r="J1018" t="s">
        <v>233</v>
      </c>
      <c r="K1018" t="s">
        <v>822</v>
      </c>
      <c r="L1018">
        <v>14</v>
      </c>
      <c r="M1018">
        <v>12525000</v>
      </c>
      <c r="N1018">
        <v>175350000</v>
      </c>
      <c r="O1018">
        <v>0</v>
      </c>
      <c r="P1018">
        <v>175350000</v>
      </c>
      <c r="R1018">
        <v>14445760</v>
      </c>
      <c r="S1018">
        <v>14445760</v>
      </c>
      <c r="T1018">
        <v>14445760</v>
      </c>
      <c r="U1018">
        <v>14445760</v>
      </c>
      <c r="V1018">
        <v>14094154</v>
      </c>
      <c r="W1018">
        <v>14445760</v>
      </c>
      <c r="X1018">
        <v>14094154</v>
      </c>
      <c r="Y1018">
        <v>14445760</v>
      </c>
      <c r="Z1018">
        <v>14445760</v>
      </c>
      <c r="AA1018">
        <v>14094154</v>
      </c>
      <c r="AB1018">
        <v>14094154</v>
      </c>
      <c r="AC1018">
        <v>17853064</v>
      </c>
      <c r="AD1018" t="s">
        <v>3311</v>
      </c>
      <c r="AE1018" t="s">
        <v>3332</v>
      </c>
      <c r="AF1018" t="s">
        <v>3333</v>
      </c>
      <c r="AG1018" t="s">
        <v>3334</v>
      </c>
      <c r="AH1018" t="s">
        <v>7284</v>
      </c>
      <c r="AI1018" t="s">
        <v>6061</v>
      </c>
      <c r="AJ1018" t="s">
        <v>7279</v>
      </c>
      <c r="AK1018" t="s">
        <v>44</v>
      </c>
      <c r="AN1018" t="s">
        <v>3268</v>
      </c>
      <c r="AO1018" t="s">
        <v>3268</v>
      </c>
      <c r="AP1018" t="s">
        <v>3269</v>
      </c>
      <c r="AQ1018" t="s">
        <v>1314</v>
      </c>
      <c r="AR1018" cm="1">
        <f t="array" ref="AR1018">_xlfn._xlws.FILTER(RPD_Revisi[Jmlh],RPD_Revisi[MAK]=Form_Cetak_POK[[#This Row],[MAK]],0)-Form_Cetak_POK[[#This Row],[Jmlh]]</f>
        <v>0</v>
      </c>
    </row>
    <row r="1019" spans="1:44" hidden="1" x14ac:dyDescent="0.3">
      <c r="A1019" t="s">
        <v>26</v>
      </c>
      <c r="B1019" t="s">
        <v>28</v>
      </c>
      <c r="C1019" t="s">
        <v>29</v>
      </c>
      <c r="D1019" t="s">
        <v>461</v>
      </c>
      <c r="E1019" t="s">
        <v>118</v>
      </c>
      <c r="F1019" t="s">
        <v>130</v>
      </c>
      <c r="G1019" t="s">
        <v>472</v>
      </c>
      <c r="H1019" t="s">
        <v>219</v>
      </c>
      <c r="I1019" t="s">
        <v>245</v>
      </c>
      <c r="J1019" t="s">
        <v>235</v>
      </c>
      <c r="K1019" t="s">
        <v>823</v>
      </c>
      <c r="L1019">
        <v>14</v>
      </c>
      <c r="M1019">
        <v>378000</v>
      </c>
      <c r="N1019">
        <v>5292000</v>
      </c>
      <c r="O1019">
        <v>0</v>
      </c>
      <c r="P1019">
        <v>5292000</v>
      </c>
      <c r="R1019">
        <v>435968</v>
      </c>
      <c r="S1019">
        <v>435968</v>
      </c>
      <c r="T1019">
        <v>435968</v>
      </c>
      <c r="U1019">
        <v>435968</v>
      </c>
      <c r="V1019">
        <v>425356</v>
      </c>
      <c r="W1019">
        <v>435968</v>
      </c>
      <c r="X1019">
        <v>425356</v>
      </c>
      <c r="Y1019">
        <v>435968</v>
      </c>
      <c r="Z1019">
        <v>435968</v>
      </c>
      <c r="AA1019">
        <v>425356</v>
      </c>
      <c r="AB1019">
        <v>425356</v>
      </c>
      <c r="AC1019">
        <v>538800</v>
      </c>
      <c r="AD1019" t="s">
        <v>3311</v>
      </c>
      <c r="AE1019" t="s">
        <v>3336</v>
      </c>
      <c r="AF1019" t="s">
        <v>3337</v>
      </c>
      <c r="AG1019" t="s">
        <v>3338</v>
      </c>
      <c r="AH1019" t="s">
        <v>7285</v>
      </c>
      <c r="AI1019" t="s">
        <v>6061</v>
      </c>
      <c r="AJ1019" t="s">
        <v>7279</v>
      </c>
      <c r="AK1019" t="s">
        <v>44</v>
      </c>
      <c r="AN1019" t="s">
        <v>3268</v>
      </c>
      <c r="AO1019" t="s">
        <v>3268</v>
      </c>
      <c r="AP1019" t="s">
        <v>3269</v>
      </c>
      <c r="AQ1019" t="s">
        <v>1314</v>
      </c>
      <c r="AR1019" cm="1">
        <f t="array" ref="AR1019">_xlfn._xlws.FILTER(RPD_Revisi[Jmlh],RPD_Revisi[MAK]=Form_Cetak_POK[[#This Row],[MAK]],0)-Form_Cetak_POK[[#This Row],[Jmlh]]</f>
        <v>0</v>
      </c>
    </row>
    <row r="1020" spans="1:44" hidden="1" x14ac:dyDescent="0.3">
      <c r="A1020" t="s">
        <v>26</v>
      </c>
      <c r="B1020" t="s">
        <v>28</v>
      </c>
      <c r="C1020" t="s">
        <v>29</v>
      </c>
      <c r="D1020" t="s">
        <v>461</v>
      </c>
      <c r="E1020" t="s">
        <v>118</v>
      </c>
      <c r="F1020" t="s">
        <v>130</v>
      </c>
      <c r="G1020" t="s">
        <v>472</v>
      </c>
      <c r="H1020" t="s">
        <v>219</v>
      </c>
      <c r="I1020" t="s">
        <v>245</v>
      </c>
      <c r="J1020" t="s">
        <v>237</v>
      </c>
      <c r="K1020" t="s">
        <v>824</v>
      </c>
      <c r="L1020">
        <v>12</v>
      </c>
      <c r="M1020">
        <v>8500000</v>
      </c>
      <c r="N1020">
        <v>102000000</v>
      </c>
      <c r="O1020">
        <v>0</v>
      </c>
      <c r="P1020">
        <v>102000000</v>
      </c>
      <c r="R1020">
        <v>8403008</v>
      </c>
      <c r="S1020">
        <v>8403008</v>
      </c>
      <c r="T1020">
        <v>8403008</v>
      </c>
      <c r="U1020">
        <v>8403008</v>
      </c>
      <c r="V1020">
        <v>8198481</v>
      </c>
      <c r="W1020">
        <v>8403008</v>
      </c>
      <c r="X1020">
        <v>8198481</v>
      </c>
      <c r="Y1020">
        <v>8403008</v>
      </c>
      <c r="Z1020">
        <v>8403008</v>
      </c>
      <c r="AA1020">
        <v>8198481</v>
      </c>
      <c r="AB1020">
        <v>8198481</v>
      </c>
      <c r="AC1020">
        <v>10385020</v>
      </c>
      <c r="AD1020" t="s">
        <v>3311</v>
      </c>
      <c r="AE1020" t="s">
        <v>3340</v>
      </c>
      <c r="AF1020" t="s">
        <v>3341</v>
      </c>
      <c r="AG1020" t="s">
        <v>3342</v>
      </c>
      <c r="AH1020" t="s">
        <v>7286</v>
      </c>
      <c r="AI1020" t="s">
        <v>6061</v>
      </c>
      <c r="AJ1020" t="s">
        <v>7279</v>
      </c>
      <c r="AK1020" t="s">
        <v>44</v>
      </c>
      <c r="AN1020" t="s">
        <v>3268</v>
      </c>
      <c r="AO1020" t="s">
        <v>3268</v>
      </c>
      <c r="AP1020" t="s">
        <v>3269</v>
      </c>
      <c r="AQ1020" t="s">
        <v>1314</v>
      </c>
      <c r="AR1020" cm="1">
        <f t="array" ref="AR1020">_xlfn._xlws.FILTER(RPD_Revisi[Jmlh],RPD_Revisi[MAK]=Form_Cetak_POK[[#This Row],[MAK]],0)-Form_Cetak_POK[[#This Row],[Jmlh]]</f>
        <v>0</v>
      </c>
    </row>
    <row r="1021" spans="1:44" hidden="1" x14ac:dyDescent="0.3">
      <c r="A1021" t="s">
        <v>26</v>
      </c>
      <c r="B1021" t="s">
        <v>28</v>
      </c>
      <c r="C1021" t="s">
        <v>29</v>
      </c>
      <c r="D1021" t="s">
        <v>461</v>
      </c>
      <c r="E1021" t="s">
        <v>118</v>
      </c>
      <c r="F1021" t="s">
        <v>130</v>
      </c>
      <c r="G1021" t="s">
        <v>472</v>
      </c>
      <c r="H1021" t="s">
        <v>219</v>
      </c>
      <c r="I1021" t="s">
        <v>245</v>
      </c>
      <c r="J1021" t="s">
        <v>239</v>
      </c>
      <c r="K1021" t="s">
        <v>825</v>
      </c>
      <c r="L1021">
        <v>12</v>
      </c>
      <c r="M1021">
        <v>27000000</v>
      </c>
      <c r="N1021">
        <v>324000000</v>
      </c>
      <c r="O1021">
        <v>0</v>
      </c>
      <c r="P1021">
        <v>324000000</v>
      </c>
      <c r="R1021">
        <v>26691909</v>
      </c>
      <c r="S1021">
        <v>26691909</v>
      </c>
      <c r="T1021">
        <v>26691909</v>
      </c>
      <c r="U1021">
        <v>26691909</v>
      </c>
      <c r="V1021">
        <v>26042234</v>
      </c>
      <c r="W1021">
        <v>26691909</v>
      </c>
      <c r="X1021">
        <v>26042234</v>
      </c>
      <c r="Y1021">
        <v>26691909</v>
      </c>
      <c r="Z1021">
        <v>26691909</v>
      </c>
      <c r="AA1021">
        <v>26042234</v>
      </c>
      <c r="AB1021">
        <v>26042234</v>
      </c>
      <c r="AC1021">
        <v>32987701</v>
      </c>
      <c r="AD1021" t="s">
        <v>3311</v>
      </c>
      <c r="AE1021" t="s">
        <v>3344</v>
      </c>
      <c r="AF1021" t="s">
        <v>3345</v>
      </c>
      <c r="AG1021" t="s">
        <v>3346</v>
      </c>
      <c r="AH1021" t="s">
        <v>7287</v>
      </c>
      <c r="AI1021" t="s">
        <v>6061</v>
      </c>
      <c r="AJ1021" t="s">
        <v>7279</v>
      </c>
      <c r="AK1021" t="s">
        <v>44</v>
      </c>
      <c r="AN1021" t="s">
        <v>3268</v>
      </c>
      <c r="AO1021" t="s">
        <v>3268</v>
      </c>
      <c r="AP1021" t="s">
        <v>3269</v>
      </c>
      <c r="AQ1021" t="s">
        <v>1314</v>
      </c>
      <c r="AR1021" cm="1">
        <f t="array" ref="AR1021">_xlfn._xlws.FILTER(RPD_Revisi[Jmlh],RPD_Revisi[MAK]=Form_Cetak_POK[[#This Row],[MAK]],0)-Form_Cetak_POK[[#This Row],[Jmlh]]</f>
        <v>0</v>
      </c>
    </row>
    <row r="1022" spans="1:44" hidden="1" x14ac:dyDescent="0.3">
      <c r="A1022" t="s">
        <v>26</v>
      </c>
      <c r="B1022" t="s">
        <v>28</v>
      </c>
      <c r="C1022" t="s">
        <v>29</v>
      </c>
      <c r="D1022" t="s">
        <v>461</v>
      </c>
      <c r="E1022" t="s">
        <v>118</v>
      </c>
      <c r="F1022" t="s">
        <v>130</v>
      </c>
      <c r="G1022" t="s">
        <v>472</v>
      </c>
      <c r="H1022" t="s">
        <v>219</v>
      </c>
      <c r="I1022" t="s">
        <v>245</v>
      </c>
      <c r="J1022" t="s">
        <v>241</v>
      </c>
      <c r="K1022" t="s">
        <v>826</v>
      </c>
      <c r="L1022">
        <v>14</v>
      </c>
      <c r="M1022">
        <v>3525000</v>
      </c>
      <c r="N1022">
        <v>49350000</v>
      </c>
      <c r="O1022">
        <v>0</v>
      </c>
      <c r="P1022">
        <v>49350000</v>
      </c>
      <c r="R1022">
        <v>4065573</v>
      </c>
      <c r="S1022">
        <v>4065573</v>
      </c>
      <c r="T1022">
        <v>4065573</v>
      </c>
      <c r="U1022">
        <v>4065573</v>
      </c>
      <c r="V1022">
        <v>3966618</v>
      </c>
      <c r="W1022">
        <v>4065573</v>
      </c>
      <c r="X1022">
        <v>3966618</v>
      </c>
      <c r="Y1022">
        <v>4065573</v>
      </c>
      <c r="Z1022">
        <v>4065573</v>
      </c>
      <c r="AA1022">
        <v>3966618</v>
      </c>
      <c r="AB1022">
        <v>3966618</v>
      </c>
      <c r="AC1022">
        <v>5024517</v>
      </c>
      <c r="AD1022" t="s">
        <v>3311</v>
      </c>
      <c r="AE1022" t="s">
        <v>3348</v>
      </c>
      <c r="AF1022" t="s">
        <v>3349</v>
      </c>
      <c r="AG1022" t="s">
        <v>3350</v>
      </c>
      <c r="AH1022" t="s">
        <v>7288</v>
      </c>
      <c r="AI1022" t="s">
        <v>6061</v>
      </c>
      <c r="AJ1022" t="s">
        <v>7279</v>
      </c>
      <c r="AK1022" t="s">
        <v>44</v>
      </c>
      <c r="AN1022" t="s">
        <v>3268</v>
      </c>
      <c r="AO1022" t="s">
        <v>3268</v>
      </c>
      <c r="AP1022" t="s">
        <v>3269</v>
      </c>
      <c r="AQ1022" t="s">
        <v>1314</v>
      </c>
      <c r="AR1022" cm="1">
        <f t="array" ref="AR1022">_xlfn._xlws.FILTER(RPD_Revisi[Jmlh],RPD_Revisi[MAK]=Form_Cetak_POK[[#This Row],[MAK]],0)-Form_Cetak_POK[[#This Row],[Jmlh]]</f>
        <v>0</v>
      </c>
    </row>
    <row r="1023" spans="1:44" hidden="1" x14ac:dyDescent="0.3">
      <c r="A1023" t="s">
        <v>26</v>
      </c>
      <c r="B1023" t="s">
        <v>28</v>
      </c>
      <c r="C1023" t="s">
        <v>29</v>
      </c>
      <c r="D1023" t="s">
        <v>461</v>
      </c>
      <c r="E1023" t="s">
        <v>118</v>
      </c>
      <c r="F1023" t="s">
        <v>130</v>
      </c>
      <c r="G1023" t="s">
        <v>472</v>
      </c>
      <c r="H1023" t="s">
        <v>219</v>
      </c>
      <c r="I1023" t="s">
        <v>245</v>
      </c>
      <c r="J1023" t="s">
        <v>243</v>
      </c>
      <c r="K1023" t="s">
        <v>827</v>
      </c>
      <c r="L1023">
        <v>14</v>
      </c>
      <c r="M1023">
        <v>204364000</v>
      </c>
      <c r="N1023">
        <v>2861096000</v>
      </c>
      <c r="O1023">
        <v>0</v>
      </c>
      <c r="P1023">
        <v>2861096000</v>
      </c>
      <c r="R1023">
        <v>235704052</v>
      </c>
      <c r="S1023">
        <v>235704052</v>
      </c>
      <c r="T1023">
        <v>235704052</v>
      </c>
      <c r="U1023">
        <v>235704052</v>
      </c>
      <c r="V1023">
        <v>229967075</v>
      </c>
      <c r="W1023">
        <v>235704052</v>
      </c>
      <c r="X1023">
        <v>229967075</v>
      </c>
      <c r="Y1023">
        <v>235704052</v>
      </c>
      <c r="Z1023">
        <v>235704052</v>
      </c>
      <c r="AA1023">
        <v>229967075</v>
      </c>
      <c r="AB1023">
        <v>229967075</v>
      </c>
      <c r="AC1023">
        <v>291299336</v>
      </c>
      <c r="AD1023" t="s">
        <v>3311</v>
      </c>
      <c r="AE1023" t="s">
        <v>3352</v>
      </c>
      <c r="AF1023" t="s">
        <v>3353</v>
      </c>
      <c r="AG1023" t="s">
        <v>3354</v>
      </c>
      <c r="AH1023" t="s">
        <v>7289</v>
      </c>
      <c r="AI1023" t="s">
        <v>6061</v>
      </c>
      <c r="AJ1023" t="s">
        <v>7279</v>
      </c>
      <c r="AK1023" t="s">
        <v>44</v>
      </c>
      <c r="AN1023" t="s">
        <v>3268</v>
      </c>
      <c r="AO1023" t="s">
        <v>3268</v>
      </c>
      <c r="AP1023" t="s">
        <v>3269</v>
      </c>
      <c r="AQ1023" t="s">
        <v>1314</v>
      </c>
      <c r="AR1023" cm="1">
        <f t="array" ref="AR1023">_xlfn._xlws.FILTER(RPD_Revisi[Jmlh],RPD_Revisi[MAK]=Form_Cetak_POK[[#This Row],[MAK]],0)-Form_Cetak_POK[[#This Row],[Jmlh]]</f>
        <v>0</v>
      </c>
    </row>
    <row r="1024" spans="1:44" hidden="1" x14ac:dyDescent="0.3">
      <c r="A1024" t="s">
        <v>26</v>
      </c>
      <c r="B1024" t="s">
        <v>28</v>
      </c>
      <c r="C1024" t="s">
        <v>29</v>
      </c>
      <c r="D1024" t="s">
        <v>461</v>
      </c>
      <c r="E1024" t="s">
        <v>118</v>
      </c>
      <c r="F1024" t="s">
        <v>304</v>
      </c>
      <c r="G1024" t="s">
        <v>473</v>
      </c>
      <c r="H1024" t="s">
        <v>483</v>
      </c>
      <c r="I1024" t="s">
        <v>310</v>
      </c>
      <c r="J1024" t="s">
        <v>126</v>
      </c>
      <c r="K1024" t="s">
        <v>1016</v>
      </c>
      <c r="L1024">
        <v>1</v>
      </c>
      <c r="M1024">
        <v>550000000</v>
      </c>
      <c r="N1024">
        <v>550000000</v>
      </c>
      <c r="O1024">
        <v>0</v>
      </c>
      <c r="P1024">
        <v>550000000</v>
      </c>
      <c r="R1024">
        <v>131736527</v>
      </c>
      <c r="S1024">
        <v>0</v>
      </c>
      <c r="T1024">
        <v>272130589</v>
      </c>
      <c r="U1024">
        <v>0</v>
      </c>
      <c r="V1024">
        <v>0</v>
      </c>
      <c r="W1024">
        <v>0</v>
      </c>
      <c r="X1024">
        <v>146132884</v>
      </c>
      <c r="Y1024">
        <v>0</v>
      </c>
      <c r="Z1024">
        <v>0</v>
      </c>
      <c r="AA1024">
        <v>0</v>
      </c>
      <c r="AB1024">
        <v>0</v>
      </c>
      <c r="AC1024">
        <v>0</v>
      </c>
      <c r="AD1024" t="s">
        <v>4032</v>
      </c>
      <c r="AE1024" t="s">
        <v>4033</v>
      </c>
      <c r="AF1024" t="s">
        <v>4034</v>
      </c>
      <c r="AG1024" t="s">
        <v>4035</v>
      </c>
      <c r="AH1024" t="s">
        <v>7290</v>
      </c>
      <c r="AI1024" t="s">
        <v>6061</v>
      </c>
      <c r="AJ1024" t="s">
        <v>6835</v>
      </c>
      <c r="AK1024" t="s">
        <v>136</v>
      </c>
      <c r="AN1024" t="s">
        <v>2012</v>
      </c>
      <c r="AO1024" t="s">
        <v>2012</v>
      </c>
      <c r="AP1024" t="s">
        <v>2013</v>
      </c>
      <c r="AQ1024" t="s">
        <v>1314</v>
      </c>
      <c r="AR1024" cm="1">
        <f t="array" ref="AR1024">_xlfn._xlws.FILTER(RPD_Revisi[Jmlh],RPD_Revisi[MAK]=Form_Cetak_POK[[#This Row],[MAK]],0)-Form_Cetak_POK[[#This Row],[Jmlh]]</f>
        <v>0</v>
      </c>
    </row>
    <row r="1025" spans="1:44" hidden="1" x14ac:dyDescent="0.3">
      <c r="A1025" t="s">
        <v>26</v>
      </c>
      <c r="B1025" t="s">
        <v>28</v>
      </c>
      <c r="C1025" t="s">
        <v>29</v>
      </c>
      <c r="D1025" t="s">
        <v>461</v>
      </c>
      <c r="E1025" t="s">
        <v>118</v>
      </c>
      <c r="F1025" t="s">
        <v>304</v>
      </c>
      <c r="G1025" t="s">
        <v>474</v>
      </c>
      <c r="H1025" t="s">
        <v>316</v>
      </c>
      <c r="I1025" t="s">
        <v>317</v>
      </c>
      <c r="J1025" t="s">
        <v>319</v>
      </c>
      <c r="K1025" t="s">
        <v>1019</v>
      </c>
      <c r="L1025">
        <v>2</v>
      </c>
      <c r="M1025">
        <v>150000000</v>
      </c>
      <c r="N1025">
        <v>300000000</v>
      </c>
      <c r="O1025">
        <v>0</v>
      </c>
      <c r="P1025">
        <v>300000000</v>
      </c>
      <c r="R1025">
        <v>0</v>
      </c>
      <c r="S1025">
        <v>0</v>
      </c>
      <c r="T1025">
        <v>0</v>
      </c>
      <c r="U1025">
        <v>100000000</v>
      </c>
      <c r="V1025">
        <v>0</v>
      </c>
      <c r="W1025">
        <v>0</v>
      </c>
      <c r="X1025">
        <v>0</v>
      </c>
      <c r="Y1025">
        <v>0</v>
      </c>
      <c r="Z1025">
        <v>200000000</v>
      </c>
      <c r="AA1025">
        <v>0</v>
      </c>
      <c r="AB1025">
        <v>0</v>
      </c>
      <c r="AC1025">
        <v>0</v>
      </c>
      <c r="AD1025" t="s">
        <v>4045</v>
      </c>
      <c r="AE1025" t="s">
        <v>4046</v>
      </c>
      <c r="AF1025" t="s">
        <v>4047</v>
      </c>
      <c r="AG1025" t="s">
        <v>4048</v>
      </c>
      <c r="AH1025" t="s">
        <v>7291</v>
      </c>
      <c r="AI1025" t="s">
        <v>6061</v>
      </c>
      <c r="AJ1025" t="s">
        <v>6837</v>
      </c>
      <c r="AK1025" t="s">
        <v>136</v>
      </c>
      <c r="AN1025" t="s">
        <v>2012</v>
      </c>
      <c r="AO1025" t="s">
        <v>2012</v>
      </c>
      <c r="AP1025" t="s">
        <v>2013</v>
      </c>
      <c r="AQ1025" t="s">
        <v>1314</v>
      </c>
      <c r="AR1025" cm="1">
        <f t="array" ref="AR1025">_xlfn._xlws.FILTER(RPD_Revisi[Jmlh],RPD_Revisi[MAK]=Form_Cetak_POK[[#This Row],[MAK]],0)-Form_Cetak_POK[[#This Row],[Jmlh]]</f>
        <v>0</v>
      </c>
    </row>
    <row r="1026" spans="1:44" hidden="1" x14ac:dyDescent="0.3">
      <c r="A1026" t="s">
        <v>26</v>
      </c>
      <c r="B1026" t="s">
        <v>28</v>
      </c>
      <c r="C1026" t="s">
        <v>29</v>
      </c>
      <c r="D1026" t="s">
        <v>461</v>
      </c>
      <c r="E1026" t="s">
        <v>118</v>
      </c>
      <c r="F1026" t="s">
        <v>130</v>
      </c>
      <c r="G1026" t="s">
        <v>472</v>
      </c>
      <c r="H1026" t="s">
        <v>252</v>
      </c>
      <c r="I1026" t="s">
        <v>253</v>
      </c>
      <c r="J1026" t="s">
        <v>255</v>
      </c>
      <c r="K1026" t="s">
        <v>829</v>
      </c>
      <c r="L1026">
        <v>1</v>
      </c>
      <c r="M1026">
        <v>1682831000</v>
      </c>
      <c r="N1026">
        <v>1682831000</v>
      </c>
      <c r="O1026">
        <v>0</v>
      </c>
      <c r="P1026">
        <v>1682831000</v>
      </c>
      <c r="R1026">
        <v>110876510</v>
      </c>
      <c r="S1026">
        <v>132994412.00000001</v>
      </c>
      <c r="T1026">
        <v>132994412.00000001</v>
      </c>
      <c r="U1026">
        <v>132994412.00000001</v>
      </c>
      <c r="V1026">
        <v>132994412.00000001</v>
      </c>
      <c r="W1026">
        <v>133055665.00000001</v>
      </c>
      <c r="X1026">
        <v>133055665.00000001</v>
      </c>
      <c r="Y1026">
        <v>132999122.99999999</v>
      </c>
      <c r="Z1026">
        <v>133091326.99999999</v>
      </c>
      <c r="AA1026">
        <v>132994412.00000001</v>
      </c>
      <c r="AB1026">
        <v>181804280</v>
      </c>
      <c r="AC1026">
        <v>192976370</v>
      </c>
      <c r="AD1026" t="s">
        <v>3405</v>
      </c>
      <c r="AE1026" t="s">
        <v>3406</v>
      </c>
      <c r="AF1026" t="s">
        <v>3407</v>
      </c>
      <c r="AG1026" t="s">
        <v>3408</v>
      </c>
      <c r="AH1026" t="s">
        <v>7292</v>
      </c>
      <c r="AI1026" t="s">
        <v>6061</v>
      </c>
      <c r="AJ1026" t="s">
        <v>7145</v>
      </c>
      <c r="AK1026" t="s">
        <v>136</v>
      </c>
      <c r="AN1026" t="s">
        <v>1311</v>
      </c>
      <c r="AO1026" t="s">
        <v>3409</v>
      </c>
      <c r="AP1026" t="s">
        <v>3410</v>
      </c>
      <c r="AQ1026" t="s">
        <v>1314</v>
      </c>
      <c r="AR1026" cm="1">
        <f t="array" ref="AR1026">_xlfn._xlws.FILTER(RPD_Revisi[Jmlh],RPD_Revisi[MAK]=Form_Cetak_POK[[#This Row],[MAK]],0)-Form_Cetak_POK[[#This Row],[Jmlh]]</f>
        <v>0</v>
      </c>
    </row>
    <row r="1027" spans="1:44" hidden="1" x14ac:dyDescent="0.3">
      <c r="A1027" t="s">
        <v>26</v>
      </c>
      <c r="B1027" t="s">
        <v>28</v>
      </c>
      <c r="C1027" t="s">
        <v>29</v>
      </c>
      <c r="D1027" t="s">
        <v>461</v>
      </c>
      <c r="E1027" t="s">
        <v>118</v>
      </c>
      <c r="F1027" t="s">
        <v>130</v>
      </c>
      <c r="G1027" t="s">
        <v>472</v>
      </c>
      <c r="H1027" t="s">
        <v>252</v>
      </c>
      <c r="I1027" t="s">
        <v>253</v>
      </c>
      <c r="J1027" t="s">
        <v>257</v>
      </c>
      <c r="K1027" t="s">
        <v>836</v>
      </c>
      <c r="L1027">
        <v>260</v>
      </c>
      <c r="M1027">
        <v>670000</v>
      </c>
      <c r="N1027">
        <v>174200000</v>
      </c>
      <c r="O1027">
        <v>0</v>
      </c>
      <c r="P1027">
        <v>174200000</v>
      </c>
      <c r="R1027">
        <v>11477497</v>
      </c>
      <c r="S1027">
        <v>13767055</v>
      </c>
      <c r="T1027">
        <v>13767055</v>
      </c>
      <c r="U1027">
        <v>13767055</v>
      </c>
      <c r="V1027">
        <v>13767055</v>
      </c>
      <c r="W1027">
        <v>13773395</v>
      </c>
      <c r="X1027">
        <v>13773395</v>
      </c>
      <c r="Y1027">
        <v>13767542</v>
      </c>
      <c r="Z1027">
        <v>13777087</v>
      </c>
      <c r="AA1027">
        <v>13767055</v>
      </c>
      <c r="AB1027">
        <v>18819659</v>
      </c>
      <c r="AC1027">
        <v>19976150</v>
      </c>
      <c r="AD1027" t="s">
        <v>3405</v>
      </c>
      <c r="AE1027" t="s">
        <v>3430</v>
      </c>
      <c r="AF1027" t="s">
        <v>3431</v>
      </c>
      <c r="AG1027" t="s">
        <v>3432</v>
      </c>
      <c r="AH1027" t="s">
        <v>7293</v>
      </c>
      <c r="AI1027" t="s">
        <v>6061</v>
      </c>
      <c r="AJ1027" t="s">
        <v>7145</v>
      </c>
      <c r="AK1027" t="s">
        <v>136</v>
      </c>
      <c r="AN1027" t="s">
        <v>1311</v>
      </c>
      <c r="AO1027" t="s">
        <v>3409</v>
      </c>
      <c r="AP1027" t="s">
        <v>3433</v>
      </c>
      <c r="AQ1027" t="s">
        <v>1314</v>
      </c>
      <c r="AR1027" cm="1">
        <f t="array" ref="AR1027">_xlfn._xlws.FILTER(RPD_Revisi[Jmlh],RPD_Revisi[MAK]=Form_Cetak_POK[[#This Row],[MAK]],0)-Form_Cetak_POK[[#This Row],[Jmlh]]</f>
        <v>0</v>
      </c>
    </row>
    <row r="1028" spans="1:44" hidden="1" x14ac:dyDescent="0.3">
      <c r="A1028" t="s">
        <v>26</v>
      </c>
      <c r="B1028" t="s">
        <v>28</v>
      </c>
      <c r="C1028" t="s">
        <v>29</v>
      </c>
      <c r="D1028" t="s">
        <v>461</v>
      </c>
      <c r="E1028" t="s">
        <v>118</v>
      </c>
      <c r="F1028" t="s">
        <v>130</v>
      </c>
      <c r="G1028" t="s">
        <v>472</v>
      </c>
      <c r="H1028" t="s">
        <v>252</v>
      </c>
      <c r="I1028" t="s">
        <v>253</v>
      </c>
      <c r="J1028" t="s">
        <v>138</v>
      </c>
      <c r="K1028" t="s">
        <v>837</v>
      </c>
      <c r="L1028">
        <v>72</v>
      </c>
      <c r="M1028">
        <v>2500000</v>
      </c>
      <c r="N1028">
        <v>180000000</v>
      </c>
      <c r="O1028">
        <v>0</v>
      </c>
      <c r="P1028">
        <v>180000000</v>
      </c>
      <c r="R1028">
        <v>11859641</v>
      </c>
      <c r="S1028">
        <v>14225430</v>
      </c>
      <c r="T1028">
        <v>14225430</v>
      </c>
      <c r="U1028">
        <v>14225430</v>
      </c>
      <c r="V1028">
        <v>14225430</v>
      </c>
      <c r="W1028">
        <v>14231982</v>
      </c>
      <c r="X1028">
        <v>14231982</v>
      </c>
      <c r="Y1028">
        <v>14225934</v>
      </c>
      <c r="Z1028">
        <v>14235796</v>
      </c>
      <c r="AA1028">
        <v>14225430</v>
      </c>
      <c r="AB1028">
        <v>19446261</v>
      </c>
      <c r="AC1028">
        <v>20641254</v>
      </c>
      <c r="AD1028" t="s">
        <v>3405</v>
      </c>
      <c r="AE1028" t="s">
        <v>3435</v>
      </c>
      <c r="AF1028" t="s">
        <v>3436</v>
      </c>
      <c r="AG1028" t="s">
        <v>3437</v>
      </c>
      <c r="AH1028" t="s">
        <v>7294</v>
      </c>
      <c r="AI1028" t="s">
        <v>6061</v>
      </c>
      <c r="AJ1028" t="s">
        <v>7145</v>
      </c>
      <c r="AK1028" t="s">
        <v>136</v>
      </c>
      <c r="AN1028" t="s">
        <v>1311</v>
      </c>
      <c r="AO1028" t="s">
        <v>3409</v>
      </c>
      <c r="AP1028" t="s">
        <v>2026</v>
      </c>
      <c r="AQ1028" t="s">
        <v>1314</v>
      </c>
      <c r="AR1028" cm="1">
        <f t="array" ref="AR1028">_xlfn._xlws.FILTER(RPD_Revisi[Jmlh],RPD_Revisi[MAK]=Form_Cetak_POK[[#This Row],[MAK]],0)-Form_Cetak_POK[[#This Row],[Jmlh]]</f>
        <v>0</v>
      </c>
    </row>
    <row r="1029" spans="1:44" hidden="1" x14ac:dyDescent="0.3">
      <c r="A1029" t="s">
        <v>26</v>
      </c>
      <c r="B1029" t="s">
        <v>28</v>
      </c>
      <c r="C1029" t="s">
        <v>29</v>
      </c>
      <c r="D1029" t="s">
        <v>461</v>
      </c>
      <c r="E1029" t="s">
        <v>118</v>
      </c>
      <c r="F1029" t="s">
        <v>130</v>
      </c>
      <c r="G1029" t="s">
        <v>472</v>
      </c>
      <c r="H1029" t="s">
        <v>252</v>
      </c>
      <c r="I1029" t="s">
        <v>253</v>
      </c>
      <c r="J1029" t="s">
        <v>58</v>
      </c>
      <c r="K1029" t="s">
        <v>840</v>
      </c>
      <c r="L1029">
        <v>19</v>
      </c>
      <c r="M1029">
        <v>2500000</v>
      </c>
      <c r="N1029">
        <v>47500000</v>
      </c>
      <c r="O1029">
        <v>0</v>
      </c>
      <c r="P1029">
        <v>47500000</v>
      </c>
      <c r="R1029">
        <v>3129628</v>
      </c>
      <c r="S1029">
        <v>3753933</v>
      </c>
      <c r="T1029">
        <v>3753933</v>
      </c>
      <c r="U1029">
        <v>3753933</v>
      </c>
      <c r="V1029">
        <v>3753933</v>
      </c>
      <c r="W1029">
        <v>3755662</v>
      </c>
      <c r="X1029">
        <v>3755662</v>
      </c>
      <c r="Y1029">
        <v>3754066</v>
      </c>
      <c r="Z1029">
        <v>3756668</v>
      </c>
      <c r="AA1029">
        <v>3753933</v>
      </c>
      <c r="AB1029">
        <v>5131652</v>
      </c>
      <c r="AC1029">
        <v>5446997</v>
      </c>
      <c r="AD1029" t="s">
        <v>3405</v>
      </c>
      <c r="AE1029" t="s">
        <v>3445</v>
      </c>
      <c r="AF1029" t="s">
        <v>3446</v>
      </c>
      <c r="AG1029" t="s">
        <v>3447</v>
      </c>
      <c r="AH1029" t="s">
        <v>7295</v>
      </c>
      <c r="AI1029" t="s">
        <v>6061</v>
      </c>
      <c r="AJ1029" t="s">
        <v>7145</v>
      </c>
      <c r="AK1029" t="s">
        <v>136</v>
      </c>
      <c r="AN1029" t="s">
        <v>1311</v>
      </c>
      <c r="AO1029" t="s">
        <v>3409</v>
      </c>
      <c r="AP1029" t="s">
        <v>1331</v>
      </c>
      <c r="AQ1029" t="s">
        <v>1314</v>
      </c>
      <c r="AR1029" cm="1">
        <f t="array" ref="AR1029">_xlfn._xlws.FILTER(RPD_Revisi[Jmlh],RPD_Revisi[MAK]=Form_Cetak_POK[[#This Row],[MAK]],0)-Form_Cetak_POK[[#This Row],[Jmlh]]</f>
        <v>0</v>
      </c>
    </row>
    <row r="1030" spans="1:44" hidden="1" x14ac:dyDescent="0.3">
      <c r="A1030" t="s">
        <v>26</v>
      </c>
      <c r="B1030" t="s">
        <v>28</v>
      </c>
      <c r="C1030" t="s">
        <v>29</v>
      </c>
      <c r="D1030" t="s">
        <v>461</v>
      </c>
      <c r="E1030" t="s">
        <v>118</v>
      </c>
      <c r="F1030" t="s">
        <v>130</v>
      </c>
      <c r="G1030" t="s">
        <v>472</v>
      </c>
      <c r="H1030" t="s">
        <v>252</v>
      </c>
      <c r="I1030" t="s">
        <v>259</v>
      </c>
      <c r="J1030" t="s">
        <v>255</v>
      </c>
      <c r="K1030" t="s">
        <v>842</v>
      </c>
      <c r="L1030">
        <v>12</v>
      </c>
      <c r="M1030">
        <v>5000000</v>
      </c>
      <c r="N1030">
        <v>60000000</v>
      </c>
      <c r="O1030">
        <v>0</v>
      </c>
      <c r="P1030">
        <v>60000000</v>
      </c>
      <c r="R1030">
        <v>3953214</v>
      </c>
      <c r="S1030">
        <v>4741810</v>
      </c>
      <c r="T1030">
        <v>4741810</v>
      </c>
      <c r="U1030">
        <v>4741810</v>
      </c>
      <c r="V1030">
        <v>4741810</v>
      </c>
      <c r="W1030">
        <v>4743994</v>
      </c>
      <c r="X1030">
        <v>4743994</v>
      </c>
      <c r="Y1030">
        <v>4741978</v>
      </c>
      <c r="Z1030">
        <v>4745265</v>
      </c>
      <c r="AA1030">
        <v>4741810</v>
      </c>
      <c r="AB1030">
        <v>6482087</v>
      </c>
      <c r="AC1030">
        <v>6880418</v>
      </c>
      <c r="AD1030" t="s">
        <v>3452</v>
      </c>
      <c r="AE1030" t="s">
        <v>3453</v>
      </c>
      <c r="AF1030" t="s">
        <v>3454</v>
      </c>
      <c r="AG1030" t="s">
        <v>3455</v>
      </c>
      <c r="AH1030" t="s">
        <v>7296</v>
      </c>
      <c r="AI1030" t="s">
        <v>6061</v>
      </c>
      <c r="AJ1030" t="s">
        <v>6999</v>
      </c>
      <c r="AK1030" t="s">
        <v>136</v>
      </c>
      <c r="AN1030" t="s">
        <v>1311</v>
      </c>
      <c r="AO1030" t="s">
        <v>3409</v>
      </c>
      <c r="AP1030" t="s">
        <v>3410</v>
      </c>
      <c r="AQ1030" t="s">
        <v>1314</v>
      </c>
      <c r="AR1030" cm="1">
        <f t="array" ref="AR1030">_xlfn._xlws.FILTER(RPD_Revisi[Jmlh],RPD_Revisi[MAK]=Form_Cetak_POK[[#This Row],[MAK]],0)-Form_Cetak_POK[[#This Row],[Jmlh]]</f>
        <v>0</v>
      </c>
    </row>
    <row r="1031" spans="1:44" hidden="1" x14ac:dyDescent="0.3">
      <c r="A1031" t="s">
        <v>26</v>
      </c>
      <c r="B1031" t="s">
        <v>28</v>
      </c>
      <c r="C1031" t="s">
        <v>29</v>
      </c>
      <c r="D1031" t="s">
        <v>461</v>
      </c>
      <c r="E1031" t="s">
        <v>118</v>
      </c>
      <c r="F1031" t="s">
        <v>130</v>
      </c>
      <c r="G1031" t="s">
        <v>472</v>
      </c>
      <c r="H1031" t="s">
        <v>252</v>
      </c>
      <c r="I1031" t="s">
        <v>259</v>
      </c>
      <c r="J1031" t="s">
        <v>261</v>
      </c>
      <c r="K1031" t="s">
        <v>843</v>
      </c>
      <c r="L1031">
        <v>12</v>
      </c>
      <c r="M1031">
        <v>30000000</v>
      </c>
      <c r="N1031">
        <v>360000000</v>
      </c>
      <c r="O1031">
        <v>0</v>
      </c>
      <c r="P1031">
        <v>360000000</v>
      </c>
      <c r="R1031">
        <v>23719282</v>
      </c>
      <c r="S1031">
        <v>28450859</v>
      </c>
      <c r="T1031">
        <v>28450859</v>
      </c>
      <c r="U1031">
        <v>28450859</v>
      </c>
      <c r="V1031">
        <v>28450859</v>
      </c>
      <c r="W1031">
        <v>28463963</v>
      </c>
      <c r="X1031">
        <v>28463963</v>
      </c>
      <c r="Y1031">
        <v>28451867</v>
      </c>
      <c r="Z1031">
        <v>28471592</v>
      </c>
      <c r="AA1031">
        <v>28450859</v>
      </c>
      <c r="AB1031">
        <v>38892522</v>
      </c>
      <c r="AC1031">
        <v>41282516</v>
      </c>
      <c r="AD1031" t="s">
        <v>3452</v>
      </c>
      <c r="AE1031" t="s">
        <v>3457</v>
      </c>
      <c r="AF1031" t="s">
        <v>3458</v>
      </c>
      <c r="AG1031" t="s">
        <v>3459</v>
      </c>
      <c r="AH1031" t="s">
        <v>7297</v>
      </c>
      <c r="AI1031" t="s">
        <v>6061</v>
      </c>
      <c r="AJ1031" t="s">
        <v>6999</v>
      </c>
      <c r="AK1031" t="s">
        <v>136</v>
      </c>
      <c r="AN1031" t="s">
        <v>1311</v>
      </c>
      <c r="AO1031" t="s">
        <v>3409</v>
      </c>
      <c r="AP1031" t="s">
        <v>3460</v>
      </c>
      <c r="AQ1031" t="s">
        <v>1314</v>
      </c>
      <c r="AR1031" cm="1">
        <f t="array" ref="AR1031">_xlfn._xlws.FILTER(RPD_Revisi[Jmlh],RPD_Revisi[MAK]=Form_Cetak_POK[[#This Row],[MAK]],0)-Form_Cetak_POK[[#This Row],[Jmlh]]</f>
        <v>0</v>
      </c>
    </row>
    <row r="1032" spans="1:44" hidden="1" x14ac:dyDescent="0.3">
      <c r="A1032" t="s">
        <v>26</v>
      </c>
      <c r="B1032" t="s">
        <v>28</v>
      </c>
      <c r="C1032" t="s">
        <v>29</v>
      </c>
      <c r="D1032" t="s">
        <v>461</v>
      </c>
      <c r="E1032" t="s">
        <v>118</v>
      </c>
      <c r="F1032" t="s">
        <v>130</v>
      </c>
      <c r="G1032" t="s">
        <v>472</v>
      </c>
      <c r="H1032" t="s">
        <v>252</v>
      </c>
      <c r="I1032" t="s">
        <v>259</v>
      </c>
      <c r="J1032" t="s">
        <v>195</v>
      </c>
      <c r="K1032" t="s">
        <v>844</v>
      </c>
      <c r="L1032">
        <v>24</v>
      </c>
      <c r="M1032">
        <v>5500000</v>
      </c>
      <c r="N1032">
        <v>132000000</v>
      </c>
      <c r="O1032">
        <v>0</v>
      </c>
      <c r="P1032">
        <v>132000000</v>
      </c>
      <c r="R1032">
        <v>8697070</v>
      </c>
      <c r="S1032">
        <v>10431982</v>
      </c>
      <c r="T1032">
        <v>10431982</v>
      </c>
      <c r="U1032">
        <v>10431982</v>
      </c>
      <c r="V1032">
        <v>10431982</v>
      </c>
      <c r="W1032">
        <v>10436786</v>
      </c>
      <c r="X1032">
        <v>10436786</v>
      </c>
      <c r="Y1032">
        <v>10432351</v>
      </c>
      <c r="Z1032">
        <v>10439584</v>
      </c>
      <c r="AA1032">
        <v>10431982</v>
      </c>
      <c r="AB1032">
        <v>14260591</v>
      </c>
      <c r="AC1032">
        <v>15136922</v>
      </c>
      <c r="AD1032" t="s">
        <v>3452</v>
      </c>
      <c r="AE1032" t="s">
        <v>3462</v>
      </c>
      <c r="AF1032" t="s">
        <v>3463</v>
      </c>
      <c r="AG1032" t="s">
        <v>3464</v>
      </c>
      <c r="AH1032" t="s">
        <v>7298</v>
      </c>
      <c r="AI1032" t="s">
        <v>6061</v>
      </c>
      <c r="AJ1032" t="s">
        <v>6999</v>
      </c>
      <c r="AK1032" t="s">
        <v>136</v>
      </c>
      <c r="AN1032" t="s">
        <v>1311</v>
      </c>
      <c r="AO1032" t="s">
        <v>3409</v>
      </c>
      <c r="AP1032" t="s">
        <v>2806</v>
      </c>
      <c r="AQ1032" t="s">
        <v>1314</v>
      </c>
      <c r="AR1032" cm="1">
        <f t="array" ref="AR1032">_xlfn._xlws.FILTER(RPD_Revisi[Jmlh],RPD_Revisi[MAK]=Form_Cetak_POK[[#This Row],[MAK]],0)-Form_Cetak_POK[[#This Row],[Jmlh]]</f>
        <v>0</v>
      </c>
    </row>
    <row r="1033" spans="1:44" hidden="1" x14ac:dyDescent="0.3">
      <c r="A1033" t="s">
        <v>26</v>
      </c>
      <c r="B1033" t="s">
        <v>28</v>
      </c>
      <c r="C1033" t="s">
        <v>29</v>
      </c>
      <c r="D1033" t="s">
        <v>461</v>
      </c>
      <c r="E1033" t="s">
        <v>118</v>
      </c>
      <c r="F1033" t="s">
        <v>130</v>
      </c>
      <c r="G1033" t="s">
        <v>472</v>
      </c>
      <c r="H1033" t="s">
        <v>252</v>
      </c>
      <c r="I1033" t="s">
        <v>263</v>
      </c>
      <c r="J1033" t="s">
        <v>265</v>
      </c>
      <c r="K1033" t="s">
        <v>846</v>
      </c>
      <c r="L1033">
        <v>12</v>
      </c>
      <c r="M1033">
        <v>30000000</v>
      </c>
      <c r="N1033">
        <v>360000000</v>
      </c>
      <c r="O1033">
        <v>0</v>
      </c>
      <c r="P1033">
        <v>360000000</v>
      </c>
      <c r="R1033">
        <v>23719282</v>
      </c>
      <c r="S1033">
        <v>28450859</v>
      </c>
      <c r="T1033">
        <v>28450859</v>
      </c>
      <c r="U1033">
        <v>28450859</v>
      </c>
      <c r="V1033">
        <v>28450859</v>
      </c>
      <c r="W1033">
        <v>28463963</v>
      </c>
      <c r="X1033">
        <v>28463963</v>
      </c>
      <c r="Y1033">
        <v>28451867</v>
      </c>
      <c r="Z1033">
        <v>28471592</v>
      </c>
      <c r="AA1033">
        <v>28450859</v>
      </c>
      <c r="AB1033">
        <v>38892522</v>
      </c>
      <c r="AC1033">
        <v>41282516</v>
      </c>
      <c r="AD1033" t="s">
        <v>3469</v>
      </c>
      <c r="AE1033" t="s">
        <v>3470</v>
      </c>
      <c r="AF1033" t="s">
        <v>3471</v>
      </c>
      <c r="AG1033" t="s">
        <v>3472</v>
      </c>
      <c r="AH1033" t="s">
        <v>7299</v>
      </c>
      <c r="AI1033" t="s">
        <v>6061</v>
      </c>
      <c r="AJ1033" t="s">
        <v>6404</v>
      </c>
      <c r="AK1033" t="s">
        <v>136</v>
      </c>
      <c r="AN1033" t="s">
        <v>1311</v>
      </c>
      <c r="AO1033" t="s">
        <v>3409</v>
      </c>
      <c r="AP1033" t="s">
        <v>3433</v>
      </c>
      <c r="AQ1033" t="s">
        <v>1486</v>
      </c>
      <c r="AR1033" cm="1">
        <f t="array" ref="AR1033">_xlfn._xlws.FILTER(RPD_Revisi[Jmlh],RPD_Revisi[MAK]=Form_Cetak_POK[[#This Row],[MAK]],0)-Form_Cetak_POK[[#This Row],[Jmlh]]</f>
        <v>0</v>
      </c>
    </row>
    <row r="1034" spans="1:44" hidden="1" x14ac:dyDescent="0.3">
      <c r="A1034" t="s">
        <v>26</v>
      </c>
      <c r="B1034" t="s">
        <v>28</v>
      </c>
      <c r="C1034" t="s">
        <v>29</v>
      </c>
      <c r="D1034" t="s">
        <v>461</v>
      </c>
      <c r="E1034" t="s">
        <v>118</v>
      </c>
      <c r="F1034" t="s">
        <v>130</v>
      </c>
      <c r="G1034" t="s">
        <v>472</v>
      </c>
      <c r="H1034" t="s">
        <v>252</v>
      </c>
      <c r="I1034" t="s">
        <v>263</v>
      </c>
      <c r="J1034" t="s">
        <v>267</v>
      </c>
      <c r="K1034" t="s">
        <v>849</v>
      </c>
      <c r="L1034">
        <v>233</v>
      </c>
      <c r="M1034">
        <v>125000</v>
      </c>
      <c r="N1034">
        <v>29125000</v>
      </c>
      <c r="O1034">
        <v>0</v>
      </c>
      <c r="P1034">
        <v>29125000</v>
      </c>
      <c r="R1034">
        <v>1918956</v>
      </c>
      <c r="S1034">
        <v>2301754</v>
      </c>
      <c r="T1034">
        <v>2301754</v>
      </c>
      <c r="U1034">
        <v>2301754</v>
      </c>
      <c r="V1034">
        <v>2301754</v>
      </c>
      <c r="W1034">
        <v>2302814</v>
      </c>
      <c r="X1034">
        <v>2302814</v>
      </c>
      <c r="Y1034">
        <v>2301835</v>
      </c>
      <c r="Z1034">
        <v>2303431</v>
      </c>
      <c r="AA1034">
        <v>2301754</v>
      </c>
      <c r="AB1034">
        <v>3146513</v>
      </c>
      <c r="AC1034">
        <v>3339867</v>
      </c>
      <c r="AD1034" t="s">
        <v>3469</v>
      </c>
      <c r="AE1034" t="s">
        <v>3480</v>
      </c>
      <c r="AF1034" t="s">
        <v>3481</v>
      </c>
      <c r="AG1034" t="s">
        <v>3482</v>
      </c>
      <c r="AH1034" t="s">
        <v>7300</v>
      </c>
      <c r="AI1034" t="s">
        <v>6061</v>
      </c>
      <c r="AJ1034" t="s">
        <v>6404</v>
      </c>
      <c r="AK1034" t="s">
        <v>136</v>
      </c>
      <c r="AN1034" t="s">
        <v>1311</v>
      </c>
      <c r="AO1034" t="s">
        <v>3409</v>
      </c>
      <c r="AP1034" t="s">
        <v>3483</v>
      </c>
      <c r="AQ1034" t="s">
        <v>1314</v>
      </c>
      <c r="AR1034" cm="1">
        <f t="array" ref="AR1034">_xlfn._xlws.FILTER(RPD_Revisi[Jmlh],RPD_Revisi[MAK]=Form_Cetak_POK[[#This Row],[MAK]],0)-Form_Cetak_POK[[#This Row],[Jmlh]]</f>
        <v>0</v>
      </c>
    </row>
    <row r="1035" spans="1:44" hidden="1" x14ac:dyDescent="0.3">
      <c r="A1035" t="s">
        <v>26</v>
      </c>
      <c r="B1035" t="s">
        <v>28</v>
      </c>
      <c r="C1035" t="s">
        <v>29</v>
      </c>
      <c r="D1035" t="s">
        <v>461</v>
      </c>
      <c r="E1035" t="s">
        <v>118</v>
      </c>
      <c r="F1035" t="s">
        <v>130</v>
      </c>
      <c r="G1035" t="s">
        <v>472</v>
      </c>
      <c r="H1035" t="s">
        <v>252</v>
      </c>
      <c r="I1035" t="s">
        <v>263</v>
      </c>
      <c r="J1035" t="s">
        <v>269</v>
      </c>
      <c r="K1035" t="s">
        <v>850</v>
      </c>
      <c r="L1035">
        <v>125</v>
      </c>
      <c r="M1035">
        <v>730000</v>
      </c>
      <c r="N1035">
        <v>91250000</v>
      </c>
      <c r="O1035">
        <v>0</v>
      </c>
      <c r="P1035">
        <v>91250000</v>
      </c>
      <c r="R1035">
        <v>6012179</v>
      </c>
      <c r="S1035">
        <v>7211503</v>
      </c>
      <c r="T1035">
        <v>7211503</v>
      </c>
      <c r="U1035">
        <v>7211503</v>
      </c>
      <c r="V1035">
        <v>7211503</v>
      </c>
      <c r="W1035">
        <v>7214824</v>
      </c>
      <c r="X1035">
        <v>7214824</v>
      </c>
      <c r="Y1035">
        <v>7211758</v>
      </c>
      <c r="Z1035">
        <v>7216758</v>
      </c>
      <c r="AA1035">
        <v>7211503</v>
      </c>
      <c r="AB1035">
        <v>9858174</v>
      </c>
      <c r="AC1035">
        <v>10463968</v>
      </c>
      <c r="AD1035" t="s">
        <v>3469</v>
      </c>
      <c r="AE1035" t="s">
        <v>3485</v>
      </c>
      <c r="AF1035" t="s">
        <v>3486</v>
      </c>
      <c r="AG1035" t="s">
        <v>3487</v>
      </c>
      <c r="AH1035" t="s">
        <v>7301</v>
      </c>
      <c r="AI1035" t="s">
        <v>6061</v>
      </c>
      <c r="AJ1035" t="s">
        <v>6404</v>
      </c>
      <c r="AK1035" t="s">
        <v>136</v>
      </c>
      <c r="AN1035" t="s">
        <v>1311</v>
      </c>
      <c r="AO1035" t="s">
        <v>3409</v>
      </c>
      <c r="AP1035" t="s">
        <v>3483</v>
      </c>
      <c r="AQ1035" t="s">
        <v>1314</v>
      </c>
      <c r="AR1035" cm="1">
        <f t="array" ref="AR1035">_xlfn._xlws.FILTER(RPD_Revisi[Jmlh],RPD_Revisi[MAK]=Form_Cetak_POK[[#This Row],[MAK]],0)-Form_Cetak_POK[[#This Row],[Jmlh]]</f>
        <v>0</v>
      </c>
    </row>
    <row r="1036" spans="1:44" hidden="1" x14ac:dyDescent="0.3">
      <c r="A1036" t="s">
        <v>26</v>
      </c>
      <c r="B1036" t="s">
        <v>28</v>
      </c>
      <c r="C1036" t="s">
        <v>29</v>
      </c>
      <c r="D1036" t="s">
        <v>461</v>
      </c>
      <c r="E1036" t="s">
        <v>118</v>
      </c>
      <c r="F1036" t="s">
        <v>130</v>
      </c>
      <c r="G1036" t="s">
        <v>472</v>
      </c>
      <c r="H1036" t="s">
        <v>252</v>
      </c>
      <c r="I1036" t="s">
        <v>273</v>
      </c>
      <c r="J1036" t="s">
        <v>255</v>
      </c>
      <c r="K1036" t="s">
        <v>873</v>
      </c>
      <c r="L1036">
        <v>494</v>
      </c>
      <c r="M1036">
        <v>5104000</v>
      </c>
      <c r="N1036">
        <v>2521376000</v>
      </c>
      <c r="O1036">
        <v>0</v>
      </c>
      <c r="P1036">
        <v>2521376000</v>
      </c>
      <c r="R1036">
        <v>166125637</v>
      </c>
      <c r="S1036">
        <v>199264761</v>
      </c>
      <c r="T1036">
        <v>199264761</v>
      </c>
      <c r="U1036">
        <v>199264761</v>
      </c>
      <c r="V1036">
        <v>199264761</v>
      </c>
      <c r="W1036">
        <v>199356537</v>
      </c>
      <c r="X1036">
        <v>199356537</v>
      </c>
      <c r="Y1036">
        <v>199271820</v>
      </c>
      <c r="Z1036">
        <v>199409969</v>
      </c>
      <c r="AA1036">
        <v>199264761</v>
      </c>
      <c r="AB1036">
        <v>272396307</v>
      </c>
      <c r="AC1036">
        <v>289135388</v>
      </c>
      <c r="AD1036" t="s">
        <v>3550</v>
      </c>
      <c r="AE1036" t="s">
        <v>3551</v>
      </c>
      <c r="AF1036" t="s">
        <v>3552</v>
      </c>
      <c r="AG1036" t="s">
        <v>3553</v>
      </c>
      <c r="AH1036" t="s">
        <v>7302</v>
      </c>
      <c r="AI1036" t="s">
        <v>6061</v>
      </c>
      <c r="AJ1036" t="s">
        <v>7180</v>
      </c>
      <c r="AK1036" t="s">
        <v>136</v>
      </c>
      <c r="AN1036" t="s">
        <v>1311</v>
      </c>
      <c r="AO1036" t="s">
        <v>3409</v>
      </c>
      <c r="AP1036" t="s">
        <v>3410</v>
      </c>
      <c r="AQ1036" t="s">
        <v>1314</v>
      </c>
      <c r="AR1036" cm="1">
        <f t="array" ref="AR1036">_xlfn._xlws.FILTER(RPD_Revisi[Jmlh],RPD_Revisi[MAK]=Form_Cetak_POK[[#This Row],[MAK]],0)-Form_Cetak_POK[[#This Row],[Jmlh]]</f>
        <v>0</v>
      </c>
    </row>
    <row r="1037" spans="1:44" hidden="1" x14ac:dyDescent="0.3">
      <c r="A1037" t="s">
        <v>26</v>
      </c>
      <c r="B1037" t="s">
        <v>28</v>
      </c>
      <c r="C1037" t="s">
        <v>29</v>
      </c>
      <c r="D1037" t="s">
        <v>461</v>
      </c>
      <c r="E1037" t="s">
        <v>118</v>
      </c>
      <c r="F1037" t="s">
        <v>130</v>
      </c>
      <c r="G1037" t="s">
        <v>472</v>
      </c>
      <c r="H1037" t="s">
        <v>252</v>
      </c>
      <c r="I1037" t="s">
        <v>273</v>
      </c>
      <c r="J1037" t="s">
        <v>275</v>
      </c>
      <c r="K1037" t="s">
        <v>877</v>
      </c>
      <c r="L1037">
        <v>0</v>
      </c>
      <c r="M1037">
        <v>0</v>
      </c>
      <c r="N1037">
        <v>0</v>
      </c>
      <c r="O1037">
        <v>0</v>
      </c>
      <c r="P1037">
        <v>0</v>
      </c>
      <c r="R1037">
        <v>0</v>
      </c>
      <c r="S1037">
        <v>0</v>
      </c>
      <c r="T1037">
        <v>0</v>
      </c>
      <c r="U1037">
        <v>0</v>
      </c>
      <c r="V1037">
        <v>0</v>
      </c>
      <c r="W1037">
        <v>0</v>
      </c>
      <c r="X1037">
        <v>0</v>
      </c>
      <c r="Y1037">
        <v>0</v>
      </c>
      <c r="Z1037">
        <v>0</v>
      </c>
      <c r="AA1037">
        <v>0</v>
      </c>
      <c r="AB1037">
        <v>0</v>
      </c>
      <c r="AC1037">
        <v>0</v>
      </c>
      <c r="AD1037" t="s">
        <v>3550</v>
      </c>
      <c r="AE1037" t="s">
        <v>3564</v>
      </c>
      <c r="AF1037" t="s">
        <v>7303</v>
      </c>
      <c r="AG1037" t="s">
        <v>7304</v>
      </c>
      <c r="AH1037" t="s">
        <v>7305</v>
      </c>
      <c r="AI1037" t="s">
        <v>6061</v>
      </c>
      <c r="AJ1037" t="s">
        <v>7180</v>
      </c>
      <c r="AK1037" t="s">
        <v>136</v>
      </c>
      <c r="AN1037" t="s">
        <v>1311</v>
      </c>
      <c r="AO1037" t="s">
        <v>3409</v>
      </c>
      <c r="AP1037" t="s">
        <v>3567</v>
      </c>
      <c r="AQ1037" t="s">
        <v>1314</v>
      </c>
      <c r="AR1037" cm="1">
        <f t="array" ref="AR1037">_xlfn._xlws.FILTER(RPD_Revisi[Jmlh],RPD_Revisi[MAK]=Form_Cetak_POK[[#This Row],[MAK]],0)-Form_Cetak_POK[[#This Row],[Jmlh]]</f>
        <v>0</v>
      </c>
    </row>
    <row r="1038" spans="1:44" hidden="1" x14ac:dyDescent="0.3">
      <c r="A1038" t="s">
        <v>26</v>
      </c>
      <c r="B1038" t="s">
        <v>28</v>
      </c>
      <c r="C1038" t="s">
        <v>29</v>
      </c>
      <c r="D1038" t="s">
        <v>461</v>
      </c>
      <c r="E1038" t="s">
        <v>118</v>
      </c>
      <c r="F1038" t="s">
        <v>130</v>
      </c>
      <c r="G1038" t="s">
        <v>472</v>
      </c>
      <c r="H1038" t="s">
        <v>252</v>
      </c>
      <c r="I1038" t="s">
        <v>273</v>
      </c>
      <c r="J1038" t="s">
        <v>43</v>
      </c>
      <c r="K1038" t="s">
        <v>902</v>
      </c>
      <c r="L1038">
        <v>12</v>
      </c>
      <c r="M1038">
        <v>4281000</v>
      </c>
      <c r="N1038">
        <v>51375000</v>
      </c>
      <c r="O1038">
        <v>0</v>
      </c>
      <c r="P1038">
        <v>51375000</v>
      </c>
      <c r="R1038">
        <v>3384939</v>
      </c>
      <c r="S1038">
        <v>4060175</v>
      </c>
      <c r="T1038">
        <v>4060175</v>
      </c>
      <c r="U1038">
        <v>4060175</v>
      </c>
      <c r="V1038">
        <v>4060175</v>
      </c>
      <c r="W1038">
        <v>4062045</v>
      </c>
      <c r="X1038">
        <v>4062045</v>
      </c>
      <c r="Y1038">
        <v>4060319</v>
      </c>
      <c r="Z1038">
        <v>4063133</v>
      </c>
      <c r="AA1038">
        <v>4060175</v>
      </c>
      <c r="AB1038">
        <v>5550287</v>
      </c>
      <c r="AC1038">
        <v>5891357</v>
      </c>
      <c r="AD1038" t="s">
        <v>3550</v>
      </c>
      <c r="AE1038" t="s">
        <v>3629</v>
      </c>
      <c r="AF1038" t="s">
        <v>3630</v>
      </c>
      <c r="AG1038" t="s">
        <v>3631</v>
      </c>
      <c r="AH1038" t="s">
        <v>7306</v>
      </c>
      <c r="AI1038" t="s">
        <v>6061</v>
      </c>
      <c r="AJ1038" t="s">
        <v>7180</v>
      </c>
      <c r="AK1038" t="s">
        <v>136</v>
      </c>
      <c r="AN1038" t="s">
        <v>1311</v>
      </c>
      <c r="AO1038" t="s">
        <v>3409</v>
      </c>
      <c r="AP1038" t="s">
        <v>1313</v>
      </c>
      <c r="AQ1038" t="s">
        <v>1314</v>
      </c>
      <c r="AR1038" cm="1">
        <f t="array" ref="AR1038">_xlfn._xlws.FILTER(RPD_Revisi[Jmlh],RPD_Revisi[MAK]=Form_Cetak_POK[[#This Row],[MAK]],0)-Form_Cetak_POK[[#This Row],[Jmlh]]</f>
        <v>0</v>
      </c>
    </row>
    <row r="1039" spans="1:44" hidden="1" x14ac:dyDescent="0.3">
      <c r="A1039" t="s">
        <v>26</v>
      </c>
      <c r="B1039" t="s">
        <v>28</v>
      </c>
      <c r="C1039" t="s">
        <v>29</v>
      </c>
      <c r="D1039" t="s">
        <v>461</v>
      </c>
      <c r="E1039" t="s">
        <v>118</v>
      </c>
      <c r="F1039" t="s">
        <v>130</v>
      </c>
      <c r="G1039" t="s">
        <v>472</v>
      </c>
      <c r="H1039" t="s">
        <v>252</v>
      </c>
      <c r="I1039" t="s">
        <v>273</v>
      </c>
      <c r="J1039" t="s">
        <v>138</v>
      </c>
      <c r="K1039" t="s">
        <v>905</v>
      </c>
      <c r="L1039">
        <v>12</v>
      </c>
      <c r="M1039">
        <v>5000000</v>
      </c>
      <c r="N1039">
        <v>60000000</v>
      </c>
      <c r="O1039">
        <v>0</v>
      </c>
      <c r="P1039">
        <v>60000000</v>
      </c>
      <c r="R1039">
        <v>3953214</v>
      </c>
      <c r="S1039">
        <v>4741810</v>
      </c>
      <c r="T1039">
        <v>4741810</v>
      </c>
      <c r="U1039">
        <v>4741810</v>
      </c>
      <c r="V1039">
        <v>4741810</v>
      </c>
      <c r="W1039">
        <v>4743994</v>
      </c>
      <c r="X1039">
        <v>4743994</v>
      </c>
      <c r="Y1039">
        <v>4741978</v>
      </c>
      <c r="Z1039">
        <v>4745265</v>
      </c>
      <c r="AA1039">
        <v>4741810</v>
      </c>
      <c r="AB1039">
        <v>6482087</v>
      </c>
      <c r="AC1039">
        <v>6880418</v>
      </c>
      <c r="AD1039" t="s">
        <v>3550</v>
      </c>
      <c r="AE1039" t="s">
        <v>3639</v>
      </c>
      <c r="AF1039" t="s">
        <v>3640</v>
      </c>
      <c r="AG1039" t="s">
        <v>3641</v>
      </c>
      <c r="AH1039" t="s">
        <v>7307</v>
      </c>
      <c r="AI1039" t="s">
        <v>6061</v>
      </c>
      <c r="AJ1039" t="s">
        <v>7180</v>
      </c>
      <c r="AK1039" t="s">
        <v>136</v>
      </c>
      <c r="AN1039" t="s">
        <v>1311</v>
      </c>
      <c r="AO1039" t="s">
        <v>3409</v>
      </c>
      <c r="AP1039" t="s">
        <v>2026</v>
      </c>
      <c r="AQ1039" t="s">
        <v>1314</v>
      </c>
      <c r="AR1039" cm="1">
        <f t="array" ref="AR1039">_xlfn._xlws.FILTER(RPD_Revisi[Jmlh],RPD_Revisi[MAK]=Form_Cetak_POK[[#This Row],[MAK]],0)-Form_Cetak_POK[[#This Row],[Jmlh]]</f>
        <v>0</v>
      </c>
    </row>
    <row r="1040" spans="1:44" hidden="1" x14ac:dyDescent="0.3">
      <c r="A1040" t="s">
        <v>26</v>
      </c>
      <c r="B1040" t="s">
        <v>28</v>
      </c>
      <c r="C1040" t="s">
        <v>29</v>
      </c>
      <c r="D1040" t="s">
        <v>461</v>
      </c>
      <c r="E1040" t="s">
        <v>118</v>
      </c>
      <c r="F1040" t="s">
        <v>130</v>
      </c>
      <c r="G1040" t="s">
        <v>472</v>
      </c>
      <c r="H1040" t="s">
        <v>252</v>
      </c>
      <c r="I1040" t="s">
        <v>276</v>
      </c>
      <c r="J1040" t="s">
        <v>255</v>
      </c>
      <c r="K1040" t="s">
        <v>906</v>
      </c>
      <c r="L1040">
        <v>12</v>
      </c>
      <c r="M1040">
        <v>2310000</v>
      </c>
      <c r="N1040">
        <v>27720000</v>
      </c>
      <c r="O1040">
        <v>0</v>
      </c>
      <c r="P1040">
        <v>27720000</v>
      </c>
      <c r="R1040">
        <v>1826385</v>
      </c>
      <c r="S1040">
        <v>2190716</v>
      </c>
      <c r="T1040">
        <v>2190716</v>
      </c>
      <c r="U1040">
        <v>2190716</v>
      </c>
      <c r="V1040">
        <v>2190716</v>
      </c>
      <c r="W1040">
        <v>2191725</v>
      </c>
      <c r="X1040">
        <v>2191725</v>
      </c>
      <c r="Y1040">
        <v>2190794</v>
      </c>
      <c r="Z1040">
        <v>2192313</v>
      </c>
      <c r="AA1040">
        <v>2190716</v>
      </c>
      <c r="AB1040">
        <v>2994724</v>
      </c>
      <c r="AC1040">
        <v>3178754</v>
      </c>
      <c r="AD1040" t="s">
        <v>3643</v>
      </c>
      <c r="AE1040" t="s">
        <v>3644</v>
      </c>
      <c r="AF1040" t="s">
        <v>3645</v>
      </c>
      <c r="AG1040" t="s">
        <v>3646</v>
      </c>
      <c r="AH1040" t="s">
        <v>7308</v>
      </c>
      <c r="AI1040" t="s">
        <v>6061</v>
      </c>
      <c r="AJ1040" t="s">
        <v>7216</v>
      </c>
      <c r="AK1040" t="s">
        <v>136</v>
      </c>
      <c r="AN1040" t="s">
        <v>1311</v>
      </c>
      <c r="AO1040" t="s">
        <v>3409</v>
      </c>
      <c r="AP1040" t="s">
        <v>3410</v>
      </c>
      <c r="AQ1040" t="s">
        <v>1314</v>
      </c>
      <c r="AR1040" cm="1">
        <f t="array" ref="AR1040">_xlfn._xlws.FILTER(RPD_Revisi[Jmlh],RPD_Revisi[MAK]=Form_Cetak_POK[[#This Row],[MAK]],0)-Form_Cetak_POK[[#This Row],[Jmlh]]</f>
        <v>0</v>
      </c>
    </row>
    <row r="1041" spans="1:44" hidden="1" x14ac:dyDescent="0.3">
      <c r="A1041" t="s">
        <v>26</v>
      </c>
      <c r="B1041" t="s">
        <v>28</v>
      </c>
      <c r="C1041" t="s">
        <v>29</v>
      </c>
      <c r="D1041" t="s">
        <v>461</v>
      </c>
      <c r="E1041" t="s">
        <v>118</v>
      </c>
      <c r="F1041" t="s">
        <v>130</v>
      </c>
      <c r="G1041" t="s">
        <v>472</v>
      </c>
      <c r="H1041" t="s">
        <v>252</v>
      </c>
      <c r="I1041" t="s">
        <v>278</v>
      </c>
      <c r="J1041" t="s">
        <v>280</v>
      </c>
      <c r="K1041" t="s">
        <v>909</v>
      </c>
      <c r="L1041">
        <v>12</v>
      </c>
      <c r="M1041">
        <v>160000000</v>
      </c>
      <c r="N1041">
        <v>1920000000</v>
      </c>
      <c r="O1041">
        <v>0</v>
      </c>
      <c r="P1041">
        <v>1920000000</v>
      </c>
      <c r="R1041">
        <v>126502839</v>
      </c>
      <c r="S1041">
        <v>151737917</v>
      </c>
      <c r="T1041">
        <v>151737917</v>
      </c>
      <c r="U1041">
        <v>151737917</v>
      </c>
      <c r="V1041">
        <v>151737917</v>
      </c>
      <c r="W1041">
        <v>151807803</v>
      </c>
      <c r="X1041">
        <v>151807803</v>
      </c>
      <c r="Y1041">
        <v>151743292</v>
      </c>
      <c r="Z1041">
        <v>151848491</v>
      </c>
      <c r="AA1041">
        <v>151737917</v>
      </c>
      <c r="AB1041">
        <v>207426781</v>
      </c>
      <c r="AC1041">
        <v>220173406</v>
      </c>
      <c r="AD1041" t="s">
        <v>3654</v>
      </c>
      <c r="AE1041" t="s">
        <v>3655</v>
      </c>
      <c r="AF1041" t="s">
        <v>3656</v>
      </c>
      <c r="AG1041" t="s">
        <v>3657</v>
      </c>
      <c r="AH1041" t="s">
        <v>7309</v>
      </c>
      <c r="AI1041" t="s">
        <v>6061</v>
      </c>
      <c r="AJ1041" t="s">
        <v>7310</v>
      </c>
      <c r="AK1041" t="s">
        <v>136</v>
      </c>
      <c r="AN1041" t="s">
        <v>1311</v>
      </c>
      <c r="AO1041" t="s">
        <v>3409</v>
      </c>
      <c r="AP1041" t="s">
        <v>3433</v>
      </c>
      <c r="AQ1041" t="s">
        <v>1314</v>
      </c>
      <c r="AR1041" cm="1">
        <f t="array" ref="AR1041">_xlfn._xlws.FILTER(RPD_Revisi[Jmlh],RPD_Revisi[MAK]=Form_Cetak_POK[[#This Row],[MAK]],0)-Form_Cetak_POK[[#This Row],[Jmlh]]</f>
        <v>0</v>
      </c>
    </row>
    <row r="1042" spans="1:44" hidden="1" x14ac:dyDescent="0.3">
      <c r="A1042" t="s">
        <v>26</v>
      </c>
      <c r="B1042" t="s">
        <v>28</v>
      </c>
      <c r="C1042" t="s">
        <v>29</v>
      </c>
      <c r="D1042" t="s">
        <v>461</v>
      </c>
      <c r="E1042" t="s">
        <v>118</v>
      </c>
      <c r="F1042" t="s">
        <v>130</v>
      </c>
      <c r="G1042" t="s">
        <v>472</v>
      </c>
      <c r="H1042" t="s">
        <v>252</v>
      </c>
      <c r="I1042" t="s">
        <v>278</v>
      </c>
      <c r="J1042" t="s">
        <v>282</v>
      </c>
      <c r="K1042" t="s">
        <v>910</v>
      </c>
      <c r="L1042">
        <v>12</v>
      </c>
      <c r="M1042">
        <v>7500000</v>
      </c>
      <c r="N1042">
        <v>90000000</v>
      </c>
      <c r="O1042">
        <v>0</v>
      </c>
      <c r="P1042">
        <v>90000000</v>
      </c>
      <c r="R1042">
        <v>5929821</v>
      </c>
      <c r="S1042">
        <v>7112715</v>
      </c>
      <c r="T1042">
        <v>7112715</v>
      </c>
      <c r="U1042">
        <v>7112715</v>
      </c>
      <c r="V1042">
        <v>7112715</v>
      </c>
      <c r="W1042">
        <v>7115991</v>
      </c>
      <c r="X1042">
        <v>7115991</v>
      </c>
      <c r="Y1042">
        <v>7112967</v>
      </c>
      <c r="Z1042">
        <v>7117898</v>
      </c>
      <c r="AA1042">
        <v>7112715</v>
      </c>
      <c r="AB1042">
        <v>9723130</v>
      </c>
      <c r="AC1042">
        <v>10320627</v>
      </c>
      <c r="AD1042" t="s">
        <v>3654</v>
      </c>
      <c r="AE1042" t="s">
        <v>3659</v>
      </c>
      <c r="AF1042" t="s">
        <v>3660</v>
      </c>
      <c r="AG1042" t="s">
        <v>3661</v>
      </c>
      <c r="AH1042" t="s">
        <v>7311</v>
      </c>
      <c r="AI1042" t="s">
        <v>6061</v>
      </c>
      <c r="AJ1042" t="s">
        <v>7310</v>
      </c>
      <c r="AK1042" t="s">
        <v>136</v>
      </c>
      <c r="AN1042" t="s">
        <v>1311</v>
      </c>
      <c r="AO1042" t="s">
        <v>3409</v>
      </c>
      <c r="AP1042" t="s">
        <v>3433</v>
      </c>
      <c r="AQ1042" t="s">
        <v>1314</v>
      </c>
      <c r="AR1042" cm="1">
        <f t="array" ref="AR1042">_xlfn._xlws.FILTER(RPD_Revisi[Jmlh],RPD_Revisi[MAK]=Form_Cetak_POK[[#This Row],[MAK]],0)-Form_Cetak_POK[[#This Row],[Jmlh]]</f>
        <v>0</v>
      </c>
    </row>
    <row r="1043" spans="1:44" hidden="1" x14ac:dyDescent="0.3">
      <c r="A1043" t="s">
        <v>26</v>
      </c>
      <c r="B1043" t="s">
        <v>28</v>
      </c>
      <c r="C1043" t="s">
        <v>29</v>
      </c>
      <c r="D1043" t="s">
        <v>461</v>
      </c>
      <c r="E1043" t="s">
        <v>118</v>
      </c>
      <c r="F1043" t="s">
        <v>130</v>
      </c>
      <c r="G1043" t="s">
        <v>472</v>
      </c>
      <c r="H1043" t="s">
        <v>252</v>
      </c>
      <c r="I1043" t="s">
        <v>278</v>
      </c>
      <c r="J1043" t="s">
        <v>284</v>
      </c>
      <c r="K1043" t="s">
        <v>911</v>
      </c>
      <c r="L1043">
        <v>12</v>
      </c>
      <c r="M1043">
        <v>17850000</v>
      </c>
      <c r="N1043">
        <v>214200000</v>
      </c>
      <c r="O1043">
        <v>0</v>
      </c>
      <c r="P1043">
        <v>214200000</v>
      </c>
      <c r="R1043">
        <v>14112973</v>
      </c>
      <c r="S1043">
        <v>16928261</v>
      </c>
      <c r="T1043">
        <v>16928261</v>
      </c>
      <c r="U1043">
        <v>16928261</v>
      </c>
      <c r="V1043">
        <v>16928261</v>
      </c>
      <c r="W1043">
        <v>16936058</v>
      </c>
      <c r="X1043">
        <v>16936058</v>
      </c>
      <c r="Y1043">
        <v>16928861</v>
      </c>
      <c r="Z1043">
        <v>16940597</v>
      </c>
      <c r="AA1043">
        <v>16928261</v>
      </c>
      <c r="AB1043">
        <v>23141050</v>
      </c>
      <c r="AC1043">
        <v>24563098</v>
      </c>
      <c r="AD1043" t="s">
        <v>3654</v>
      </c>
      <c r="AE1043" t="s">
        <v>3663</v>
      </c>
      <c r="AF1043" t="s">
        <v>3664</v>
      </c>
      <c r="AG1043" t="s">
        <v>3665</v>
      </c>
      <c r="AH1043" t="s">
        <v>7312</v>
      </c>
      <c r="AI1043" t="s">
        <v>6061</v>
      </c>
      <c r="AJ1043" t="s">
        <v>7310</v>
      </c>
      <c r="AK1043" t="s">
        <v>136</v>
      </c>
      <c r="AN1043" t="s">
        <v>1311</v>
      </c>
      <c r="AO1043" t="s">
        <v>3409</v>
      </c>
      <c r="AP1043" t="s">
        <v>3433</v>
      </c>
      <c r="AQ1043" t="s">
        <v>1314</v>
      </c>
      <c r="AR1043" cm="1">
        <f t="array" ref="AR1043">_xlfn._xlws.FILTER(RPD_Revisi[Jmlh],RPD_Revisi[MAK]=Form_Cetak_POK[[#This Row],[MAK]],0)-Form_Cetak_POK[[#This Row],[Jmlh]]</f>
        <v>0</v>
      </c>
    </row>
    <row r="1044" spans="1:44" hidden="1" x14ac:dyDescent="0.3">
      <c r="A1044" t="s">
        <v>26</v>
      </c>
      <c r="B1044" t="s">
        <v>28</v>
      </c>
      <c r="C1044" t="s">
        <v>29</v>
      </c>
      <c r="D1044" t="s">
        <v>461</v>
      </c>
      <c r="E1044" t="s">
        <v>118</v>
      </c>
      <c r="F1044" t="s">
        <v>130</v>
      </c>
      <c r="G1044" t="s">
        <v>472</v>
      </c>
      <c r="H1044" t="s">
        <v>252</v>
      </c>
      <c r="I1044" t="s">
        <v>278</v>
      </c>
      <c r="J1044" t="s">
        <v>286</v>
      </c>
      <c r="K1044" t="s">
        <v>912</v>
      </c>
      <c r="L1044">
        <v>12</v>
      </c>
      <c r="M1044">
        <v>53000000</v>
      </c>
      <c r="N1044">
        <v>636000000</v>
      </c>
      <c r="O1044">
        <v>0</v>
      </c>
      <c r="P1044">
        <v>636000000</v>
      </c>
      <c r="R1044">
        <v>41904065</v>
      </c>
      <c r="S1044">
        <v>50263185</v>
      </c>
      <c r="T1044">
        <v>50263185</v>
      </c>
      <c r="U1044">
        <v>50263185</v>
      </c>
      <c r="V1044">
        <v>50263185</v>
      </c>
      <c r="W1044">
        <v>50286335</v>
      </c>
      <c r="X1044">
        <v>50286335</v>
      </c>
      <c r="Y1044">
        <v>50264966</v>
      </c>
      <c r="Z1044">
        <v>50299813</v>
      </c>
      <c r="AA1044">
        <v>50263185</v>
      </c>
      <c r="AB1044">
        <v>68710121</v>
      </c>
      <c r="AC1044">
        <v>72932440</v>
      </c>
      <c r="AD1044" t="s">
        <v>3654</v>
      </c>
      <c r="AE1044" t="s">
        <v>3667</v>
      </c>
      <c r="AF1044" t="s">
        <v>3668</v>
      </c>
      <c r="AG1044" t="s">
        <v>3669</v>
      </c>
      <c r="AH1044" t="s">
        <v>7313</v>
      </c>
      <c r="AI1044" t="s">
        <v>6061</v>
      </c>
      <c r="AJ1044" t="s">
        <v>7310</v>
      </c>
      <c r="AK1044" t="s">
        <v>136</v>
      </c>
      <c r="AN1044" t="s">
        <v>1311</v>
      </c>
      <c r="AO1044" t="s">
        <v>3409</v>
      </c>
      <c r="AP1044" t="s">
        <v>1331</v>
      </c>
      <c r="AQ1044" t="s">
        <v>1314</v>
      </c>
      <c r="AR1044" cm="1">
        <f t="array" ref="AR1044">_xlfn._xlws.FILTER(RPD_Revisi[Jmlh],RPD_Revisi[MAK]=Form_Cetak_POK[[#This Row],[MAK]],0)-Form_Cetak_POK[[#This Row],[Jmlh]]</f>
        <v>0</v>
      </c>
    </row>
    <row r="1045" spans="1:44" hidden="1" x14ac:dyDescent="0.3">
      <c r="A1045" t="s">
        <v>26</v>
      </c>
      <c r="B1045" t="s">
        <v>28</v>
      </c>
      <c r="C1045" t="s">
        <v>29</v>
      </c>
      <c r="D1045" t="s">
        <v>461</v>
      </c>
      <c r="E1045" t="s">
        <v>118</v>
      </c>
      <c r="F1045" t="s">
        <v>130</v>
      </c>
      <c r="G1045" t="s">
        <v>472</v>
      </c>
      <c r="H1045" t="s">
        <v>252</v>
      </c>
      <c r="I1045" t="s">
        <v>288</v>
      </c>
      <c r="J1045" t="s">
        <v>257</v>
      </c>
      <c r="K1045" t="s">
        <v>913</v>
      </c>
      <c r="L1045">
        <v>12</v>
      </c>
      <c r="M1045">
        <v>12235000</v>
      </c>
      <c r="N1045">
        <v>146820000</v>
      </c>
      <c r="O1045">
        <v>0</v>
      </c>
      <c r="P1045">
        <v>146820000</v>
      </c>
      <c r="R1045">
        <v>9673514</v>
      </c>
      <c r="S1045">
        <v>11603209</v>
      </c>
      <c r="T1045">
        <v>11603209</v>
      </c>
      <c r="U1045">
        <v>11603209</v>
      </c>
      <c r="V1045">
        <v>11603209</v>
      </c>
      <c r="W1045">
        <v>11608553</v>
      </c>
      <c r="X1045">
        <v>11608553</v>
      </c>
      <c r="Y1045">
        <v>11603620</v>
      </c>
      <c r="Z1045">
        <v>11611664</v>
      </c>
      <c r="AA1045">
        <v>11603209</v>
      </c>
      <c r="AB1045">
        <v>15861667</v>
      </c>
      <c r="AC1045">
        <v>16836384</v>
      </c>
      <c r="AD1045" t="s">
        <v>3671</v>
      </c>
      <c r="AE1045" t="s">
        <v>3672</v>
      </c>
      <c r="AF1045" t="s">
        <v>3673</v>
      </c>
      <c r="AG1045" t="s">
        <v>3674</v>
      </c>
      <c r="AH1045" t="s">
        <v>7314</v>
      </c>
      <c r="AI1045" t="s">
        <v>6061</v>
      </c>
      <c r="AJ1045" t="s">
        <v>6406</v>
      </c>
      <c r="AK1045" t="s">
        <v>136</v>
      </c>
      <c r="AN1045" t="s">
        <v>1311</v>
      </c>
      <c r="AO1045" t="s">
        <v>3409</v>
      </c>
      <c r="AP1045" t="s">
        <v>3433</v>
      </c>
      <c r="AQ1045" t="s">
        <v>1314</v>
      </c>
      <c r="AR1045" cm="1">
        <f t="array" ref="AR1045">_xlfn._xlws.FILTER(RPD_Revisi[Jmlh],RPD_Revisi[MAK]=Form_Cetak_POK[[#This Row],[MAK]],0)-Form_Cetak_POK[[#This Row],[Jmlh]]</f>
        <v>0</v>
      </c>
    </row>
    <row r="1046" spans="1:44" hidden="1" x14ac:dyDescent="0.3">
      <c r="A1046" t="s">
        <v>26</v>
      </c>
      <c r="B1046" t="s">
        <v>28</v>
      </c>
      <c r="C1046" t="s">
        <v>29</v>
      </c>
      <c r="D1046" t="s">
        <v>461</v>
      </c>
      <c r="E1046" t="s">
        <v>118</v>
      </c>
      <c r="F1046" t="s">
        <v>130</v>
      </c>
      <c r="G1046" t="s">
        <v>472</v>
      </c>
      <c r="H1046" t="s">
        <v>252</v>
      </c>
      <c r="I1046" t="s">
        <v>288</v>
      </c>
      <c r="J1046" t="s">
        <v>267</v>
      </c>
      <c r="K1046" t="s">
        <v>915</v>
      </c>
      <c r="L1046">
        <v>10502</v>
      </c>
      <c r="M1046">
        <v>206000</v>
      </c>
      <c r="N1046">
        <v>2163412000</v>
      </c>
      <c r="O1046">
        <v>0</v>
      </c>
      <c r="P1046">
        <v>2163412000</v>
      </c>
      <c r="R1046">
        <v>142540500</v>
      </c>
      <c r="S1046">
        <v>170974807</v>
      </c>
      <c r="T1046">
        <v>170974807</v>
      </c>
      <c r="U1046">
        <v>170974807</v>
      </c>
      <c r="V1046">
        <v>170974807</v>
      </c>
      <c r="W1046">
        <v>171053554</v>
      </c>
      <c r="X1046">
        <v>171053554</v>
      </c>
      <c r="Y1046">
        <v>170980864</v>
      </c>
      <c r="Z1046">
        <v>171099400</v>
      </c>
      <c r="AA1046">
        <v>170974807</v>
      </c>
      <c r="AB1046">
        <v>233723744</v>
      </c>
      <c r="AC1046">
        <v>248086349</v>
      </c>
      <c r="AD1046" t="s">
        <v>3671</v>
      </c>
      <c r="AE1046" t="s">
        <v>3679</v>
      </c>
      <c r="AF1046" t="s">
        <v>3680</v>
      </c>
      <c r="AG1046" t="s">
        <v>3681</v>
      </c>
      <c r="AH1046" t="s">
        <v>7315</v>
      </c>
      <c r="AI1046" t="s">
        <v>6061</v>
      </c>
      <c r="AJ1046" t="s">
        <v>6406</v>
      </c>
      <c r="AK1046" t="s">
        <v>136</v>
      </c>
      <c r="AN1046" t="s">
        <v>1311</v>
      </c>
      <c r="AO1046" t="s">
        <v>3409</v>
      </c>
      <c r="AP1046" t="s">
        <v>3483</v>
      </c>
      <c r="AQ1046" t="s">
        <v>1314</v>
      </c>
      <c r="AR1046" cm="1">
        <f t="array" ref="AR1046">_xlfn._xlws.FILTER(RPD_Revisi[Jmlh],RPD_Revisi[MAK]=Form_Cetak_POK[[#This Row],[MAK]],0)-Form_Cetak_POK[[#This Row],[Jmlh]]</f>
        <v>0</v>
      </c>
    </row>
    <row r="1047" spans="1:44" hidden="1" x14ac:dyDescent="0.3">
      <c r="A1047" t="s">
        <v>26</v>
      </c>
      <c r="B1047" t="s">
        <v>28</v>
      </c>
      <c r="C1047" t="s">
        <v>29</v>
      </c>
      <c r="D1047" t="s">
        <v>461</v>
      </c>
      <c r="E1047" t="s">
        <v>118</v>
      </c>
      <c r="F1047" t="s">
        <v>130</v>
      </c>
      <c r="G1047" t="s">
        <v>472</v>
      </c>
      <c r="H1047" t="s">
        <v>252</v>
      </c>
      <c r="I1047" t="s">
        <v>288</v>
      </c>
      <c r="J1047" t="s">
        <v>269</v>
      </c>
      <c r="K1047" t="s">
        <v>916</v>
      </c>
      <c r="L1047">
        <v>5</v>
      </c>
      <c r="M1047">
        <v>690000</v>
      </c>
      <c r="N1047">
        <v>3450000</v>
      </c>
      <c r="O1047">
        <v>0</v>
      </c>
      <c r="P1047">
        <v>3450000</v>
      </c>
      <c r="R1047">
        <v>227310</v>
      </c>
      <c r="S1047">
        <v>272654</v>
      </c>
      <c r="T1047">
        <v>272654</v>
      </c>
      <c r="U1047">
        <v>272654</v>
      </c>
      <c r="V1047">
        <v>272654</v>
      </c>
      <c r="W1047">
        <v>272780</v>
      </c>
      <c r="X1047">
        <v>272780</v>
      </c>
      <c r="Y1047">
        <v>272664</v>
      </c>
      <c r="Z1047">
        <v>272853</v>
      </c>
      <c r="AA1047">
        <v>272654</v>
      </c>
      <c r="AB1047">
        <v>372720</v>
      </c>
      <c r="AC1047">
        <v>395623</v>
      </c>
      <c r="AD1047" t="s">
        <v>3671</v>
      </c>
      <c r="AE1047" t="s">
        <v>3683</v>
      </c>
      <c r="AF1047" t="s">
        <v>3684</v>
      </c>
      <c r="AG1047" t="s">
        <v>3685</v>
      </c>
      <c r="AH1047" t="s">
        <v>7316</v>
      </c>
      <c r="AI1047" t="s">
        <v>6061</v>
      </c>
      <c r="AJ1047" t="s">
        <v>6406</v>
      </c>
      <c r="AK1047" t="s">
        <v>136</v>
      </c>
      <c r="AN1047" t="s">
        <v>1311</v>
      </c>
      <c r="AO1047" t="s">
        <v>3409</v>
      </c>
      <c r="AP1047" t="s">
        <v>3483</v>
      </c>
      <c r="AQ1047" t="s">
        <v>1314</v>
      </c>
      <c r="AR1047" cm="1">
        <f t="array" ref="AR1047">_xlfn._xlws.FILTER(RPD_Revisi[Jmlh],RPD_Revisi[MAK]=Form_Cetak_POK[[#This Row],[MAK]],0)-Form_Cetak_POK[[#This Row],[Jmlh]]</f>
        <v>0</v>
      </c>
    </row>
    <row r="1048" spans="1:44" hidden="1" x14ac:dyDescent="0.3">
      <c r="A1048" t="s">
        <v>26</v>
      </c>
      <c r="B1048" t="s">
        <v>28</v>
      </c>
      <c r="C1048" t="s">
        <v>29</v>
      </c>
      <c r="D1048" t="s">
        <v>461</v>
      </c>
      <c r="E1048" t="s">
        <v>118</v>
      </c>
      <c r="F1048" t="s">
        <v>130</v>
      </c>
      <c r="G1048" t="s">
        <v>472</v>
      </c>
      <c r="H1048" t="s">
        <v>252</v>
      </c>
      <c r="I1048" t="s">
        <v>288</v>
      </c>
      <c r="J1048" t="s">
        <v>271</v>
      </c>
      <c r="K1048" t="s">
        <v>936</v>
      </c>
      <c r="L1048">
        <v>1</v>
      </c>
      <c r="M1048">
        <v>50000000</v>
      </c>
      <c r="N1048">
        <v>50000000</v>
      </c>
      <c r="O1048">
        <v>0</v>
      </c>
      <c r="P1048">
        <v>50000000</v>
      </c>
      <c r="R1048">
        <v>3294345</v>
      </c>
      <c r="S1048">
        <v>3951508</v>
      </c>
      <c r="T1048">
        <v>3951508</v>
      </c>
      <c r="U1048">
        <v>3951508</v>
      </c>
      <c r="V1048">
        <v>3951508</v>
      </c>
      <c r="W1048">
        <v>3953328</v>
      </c>
      <c r="X1048">
        <v>3953328</v>
      </c>
      <c r="Y1048">
        <v>3951648</v>
      </c>
      <c r="Z1048">
        <v>3954388</v>
      </c>
      <c r="AA1048">
        <v>3951508</v>
      </c>
      <c r="AB1048">
        <v>5401739</v>
      </c>
      <c r="AC1048">
        <v>5733684</v>
      </c>
      <c r="AD1048" t="s">
        <v>3671</v>
      </c>
      <c r="AE1048" t="s">
        <v>3741</v>
      </c>
      <c r="AF1048" t="s">
        <v>3742</v>
      </c>
      <c r="AG1048" t="s">
        <v>3743</v>
      </c>
      <c r="AH1048" t="s">
        <v>7317</v>
      </c>
      <c r="AI1048" t="s">
        <v>6061</v>
      </c>
      <c r="AJ1048" t="s">
        <v>6406</v>
      </c>
      <c r="AK1048" t="s">
        <v>136</v>
      </c>
      <c r="AN1048" t="s">
        <v>1311</v>
      </c>
      <c r="AO1048" t="s">
        <v>3409</v>
      </c>
      <c r="AP1048" t="s">
        <v>3483</v>
      </c>
      <c r="AQ1048" t="s">
        <v>1314</v>
      </c>
      <c r="AR1048" cm="1">
        <f t="array" ref="AR1048">_xlfn._xlws.FILTER(RPD_Revisi[Jmlh],RPD_Revisi[MAK]=Form_Cetak_POK[[#This Row],[MAK]],0)-Form_Cetak_POK[[#This Row],[Jmlh]]</f>
        <v>0</v>
      </c>
    </row>
    <row r="1049" spans="1:44" hidden="1" x14ac:dyDescent="0.3">
      <c r="A1049" t="s">
        <v>26</v>
      </c>
      <c r="B1049" t="s">
        <v>28</v>
      </c>
      <c r="C1049" t="s">
        <v>29</v>
      </c>
      <c r="D1049" t="s">
        <v>461</v>
      </c>
      <c r="E1049" t="s">
        <v>118</v>
      </c>
      <c r="F1049" t="s">
        <v>130</v>
      </c>
      <c r="G1049" t="s">
        <v>472</v>
      </c>
      <c r="H1049" t="s">
        <v>252</v>
      </c>
      <c r="I1049" t="s">
        <v>289</v>
      </c>
      <c r="J1049" t="s">
        <v>255</v>
      </c>
      <c r="K1049" t="s">
        <v>940</v>
      </c>
      <c r="L1049">
        <v>50</v>
      </c>
      <c r="M1049">
        <v>1520000</v>
      </c>
      <c r="N1049">
        <v>76000000</v>
      </c>
      <c r="O1049">
        <v>0</v>
      </c>
      <c r="P1049">
        <v>76000000</v>
      </c>
      <c r="R1049">
        <v>5007404</v>
      </c>
      <c r="S1049">
        <v>6006293</v>
      </c>
      <c r="T1049">
        <v>6006293</v>
      </c>
      <c r="U1049">
        <v>6006293</v>
      </c>
      <c r="V1049">
        <v>6006293</v>
      </c>
      <c r="W1049">
        <v>6009059</v>
      </c>
      <c r="X1049">
        <v>6009059</v>
      </c>
      <c r="Y1049">
        <v>6006505</v>
      </c>
      <c r="Z1049">
        <v>6010669</v>
      </c>
      <c r="AA1049">
        <v>6006293</v>
      </c>
      <c r="AB1049">
        <v>8210643</v>
      </c>
      <c r="AC1049">
        <v>8715196</v>
      </c>
      <c r="AD1049" t="s">
        <v>3754</v>
      </c>
      <c r="AE1049" t="s">
        <v>3755</v>
      </c>
      <c r="AF1049" t="s">
        <v>3756</v>
      </c>
      <c r="AG1049" t="s">
        <v>3757</v>
      </c>
      <c r="AH1049" t="s">
        <v>7318</v>
      </c>
      <c r="AI1049" t="s">
        <v>6061</v>
      </c>
      <c r="AJ1049" t="s">
        <v>6408</v>
      </c>
      <c r="AK1049" t="s">
        <v>44</v>
      </c>
      <c r="AN1049" t="s">
        <v>1311</v>
      </c>
      <c r="AO1049" t="s">
        <v>3409</v>
      </c>
      <c r="AP1049" t="s">
        <v>3410</v>
      </c>
      <c r="AQ1049" t="s">
        <v>1314</v>
      </c>
      <c r="AR1049" cm="1">
        <f t="array" ref="AR1049">_xlfn._xlws.FILTER(RPD_Revisi[Jmlh],RPD_Revisi[MAK]=Form_Cetak_POK[[#This Row],[MAK]],0)-Form_Cetak_POK[[#This Row],[Jmlh]]</f>
        <v>0</v>
      </c>
    </row>
    <row r="1050" spans="1:44" hidden="1" x14ac:dyDescent="0.3">
      <c r="A1050" t="s">
        <v>26</v>
      </c>
      <c r="B1050" t="s">
        <v>28</v>
      </c>
      <c r="C1050" t="s">
        <v>29</v>
      </c>
      <c r="D1050" t="s">
        <v>461</v>
      </c>
      <c r="E1050" t="s">
        <v>118</v>
      </c>
      <c r="F1050" t="s">
        <v>130</v>
      </c>
      <c r="G1050" t="s">
        <v>472</v>
      </c>
      <c r="H1050" t="s">
        <v>252</v>
      </c>
      <c r="I1050" t="s">
        <v>289</v>
      </c>
      <c r="J1050" t="s">
        <v>257</v>
      </c>
      <c r="K1050" t="s">
        <v>945</v>
      </c>
      <c r="L1050">
        <v>12</v>
      </c>
      <c r="M1050">
        <v>2400000</v>
      </c>
      <c r="N1050">
        <v>28800000</v>
      </c>
      <c r="O1050">
        <v>0</v>
      </c>
      <c r="P1050">
        <v>28800000</v>
      </c>
      <c r="R1050">
        <v>1897543</v>
      </c>
      <c r="S1050">
        <v>2276069</v>
      </c>
      <c r="T1050">
        <v>2276069</v>
      </c>
      <c r="U1050">
        <v>2276069</v>
      </c>
      <c r="V1050">
        <v>2276069</v>
      </c>
      <c r="W1050">
        <v>2277117</v>
      </c>
      <c r="X1050">
        <v>2277117</v>
      </c>
      <c r="Y1050">
        <v>2276149</v>
      </c>
      <c r="Z1050">
        <v>2277727</v>
      </c>
      <c r="AA1050">
        <v>2276069</v>
      </c>
      <c r="AB1050">
        <v>3111402</v>
      </c>
      <c r="AC1050">
        <v>3302600</v>
      </c>
      <c r="AD1050" t="s">
        <v>3754</v>
      </c>
      <c r="AE1050" t="s">
        <v>3771</v>
      </c>
      <c r="AF1050" t="s">
        <v>3772</v>
      </c>
      <c r="AG1050" t="s">
        <v>3773</v>
      </c>
      <c r="AH1050" t="s">
        <v>7319</v>
      </c>
      <c r="AI1050" t="s">
        <v>6061</v>
      </c>
      <c r="AJ1050" t="s">
        <v>6408</v>
      </c>
      <c r="AK1050" t="s">
        <v>44</v>
      </c>
      <c r="AN1050" t="s">
        <v>1311</v>
      </c>
      <c r="AO1050" t="s">
        <v>3409</v>
      </c>
      <c r="AP1050" t="s">
        <v>3433</v>
      </c>
      <c r="AQ1050" t="s">
        <v>1314</v>
      </c>
      <c r="AR1050" cm="1">
        <f t="array" ref="AR1050">_xlfn._xlws.FILTER(RPD_Revisi[Jmlh],RPD_Revisi[MAK]=Form_Cetak_POK[[#This Row],[MAK]],0)-Form_Cetak_POK[[#This Row],[Jmlh]]</f>
        <v>0</v>
      </c>
    </row>
    <row r="1051" spans="1:44" hidden="1" x14ac:dyDescent="0.3">
      <c r="A1051" t="s">
        <v>26</v>
      </c>
      <c r="B1051" t="s">
        <v>28</v>
      </c>
      <c r="C1051" t="s">
        <v>29</v>
      </c>
      <c r="D1051" t="s">
        <v>461</v>
      </c>
      <c r="E1051" t="s">
        <v>118</v>
      </c>
      <c r="F1051" t="s">
        <v>130</v>
      </c>
      <c r="G1051" t="s">
        <v>472</v>
      </c>
      <c r="H1051" t="s">
        <v>252</v>
      </c>
      <c r="I1051" t="s">
        <v>289</v>
      </c>
      <c r="J1051" t="s">
        <v>265</v>
      </c>
      <c r="K1051" t="s">
        <v>946</v>
      </c>
      <c r="L1051">
        <v>100</v>
      </c>
      <c r="M1051">
        <v>500000</v>
      </c>
      <c r="N1051">
        <v>50000000</v>
      </c>
      <c r="O1051">
        <v>0</v>
      </c>
      <c r="P1051">
        <v>50000000</v>
      </c>
      <c r="R1051">
        <v>3294345</v>
      </c>
      <c r="S1051">
        <v>3951508</v>
      </c>
      <c r="T1051">
        <v>3951508</v>
      </c>
      <c r="U1051">
        <v>3951508</v>
      </c>
      <c r="V1051">
        <v>3951508</v>
      </c>
      <c r="W1051">
        <v>3953328</v>
      </c>
      <c r="X1051">
        <v>3953328</v>
      </c>
      <c r="Y1051">
        <v>3951648</v>
      </c>
      <c r="Z1051">
        <v>3954388</v>
      </c>
      <c r="AA1051">
        <v>3951508</v>
      </c>
      <c r="AB1051">
        <v>5401739</v>
      </c>
      <c r="AC1051">
        <v>5733684</v>
      </c>
      <c r="AD1051" t="s">
        <v>3754</v>
      </c>
      <c r="AE1051" t="s">
        <v>3775</v>
      </c>
      <c r="AF1051" t="s">
        <v>3776</v>
      </c>
      <c r="AG1051" t="s">
        <v>3777</v>
      </c>
      <c r="AH1051" t="s">
        <v>7320</v>
      </c>
      <c r="AI1051" t="s">
        <v>6061</v>
      </c>
      <c r="AJ1051" t="s">
        <v>6408</v>
      </c>
      <c r="AK1051" t="s">
        <v>44</v>
      </c>
      <c r="AN1051" t="s">
        <v>1311</v>
      </c>
      <c r="AO1051" t="s">
        <v>3409</v>
      </c>
      <c r="AP1051" t="s">
        <v>3433</v>
      </c>
      <c r="AQ1051" t="s">
        <v>1486</v>
      </c>
      <c r="AR1051" cm="1">
        <f t="array" ref="AR1051">_xlfn._xlws.FILTER(RPD_Revisi[Jmlh],RPD_Revisi[MAK]=Form_Cetak_POK[[#This Row],[MAK]],0)-Form_Cetak_POK[[#This Row],[Jmlh]]</f>
        <v>0</v>
      </c>
    </row>
    <row r="1052" spans="1:44" hidden="1" x14ac:dyDescent="0.3">
      <c r="A1052" t="s">
        <v>26</v>
      </c>
      <c r="B1052" t="s">
        <v>28</v>
      </c>
      <c r="C1052" t="s">
        <v>29</v>
      </c>
      <c r="D1052" t="s">
        <v>461</v>
      </c>
      <c r="E1052" t="s">
        <v>118</v>
      </c>
      <c r="F1052" t="s">
        <v>130</v>
      </c>
      <c r="G1052" t="s">
        <v>472</v>
      </c>
      <c r="H1052" t="s">
        <v>252</v>
      </c>
      <c r="I1052" t="s">
        <v>289</v>
      </c>
      <c r="J1052" t="s">
        <v>58</v>
      </c>
      <c r="K1052" t="s">
        <v>949</v>
      </c>
      <c r="L1052">
        <v>2</v>
      </c>
      <c r="M1052">
        <v>198353000</v>
      </c>
      <c r="N1052">
        <v>396706000</v>
      </c>
      <c r="O1052">
        <v>0</v>
      </c>
      <c r="P1052">
        <v>396706000</v>
      </c>
      <c r="R1052">
        <v>26137727</v>
      </c>
      <c r="S1052">
        <v>31351741</v>
      </c>
      <c r="T1052">
        <v>31351741</v>
      </c>
      <c r="U1052">
        <v>31351741</v>
      </c>
      <c r="V1052">
        <v>31351741</v>
      </c>
      <c r="W1052">
        <v>31366180</v>
      </c>
      <c r="X1052">
        <v>31366180</v>
      </c>
      <c r="Y1052">
        <v>31352851</v>
      </c>
      <c r="Z1052">
        <v>31374587</v>
      </c>
      <c r="AA1052">
        <v>31351741</v>
      </c>
      <c r="AB1052">
        <v>42858046</v>
      </c>
      <c r="AC1052">
        <v>45491724</v>
      </c>
      <c r="AD1052" t="s">
        <v>3754</v>
      </c>
      <c r="AE1052" t="s">
        <v>3792</v>
      </c>
      <c r="AF1052" t="s">
        <v>3793</v>
      </c>
      <c r="AG1052" t="s">
        <v>3794</v>
      </c>
      <c r="AH1052" t="s">
        <v>7321</v>
      </c>
      <c r="AI1052" t="s">
        <v>6061</v>
      </c>
      <c r="AJ1052" t="s">
        <v>6408</v>
      </c>
      <c r="AK1052" t="s">
        <v>44</v>
      </c>
      <c r="AN1052" t="s">
        <v>1311</v>
      </c>
      <c r="AO1052" t="s">
        <v>3409</v>
      </c>
      <c r="AP1052" t="s">
        <v>1331</v>
      </c>
      <c r="AQ1052" t="s">
        <v>1314</v>
      </c>
      <c r="AR1052" cm="1">
        <f t="array" ref="AR1052">_xlfn._xlws.FILTER(RPD_Revisi[Jmlh],RPD_Revisi[MAK]=Form_Cetak_POK[[#This Row],[MAK]],0)-Form_Cetak_POK[[#This Row],[Jmlh]]</f>
        <v>0</v>
      </c>
    </row>
    <row r="1053" spans="1:44" hidden="1" x14ac:dyDescent="0.3">
      <c r="A1053" t="s">
        <v>26</v>
      </c>
      <c r="B1053" t="s">
        <v>28</v>
      </c>
      <c r="C1053" t="s">
        <v>29</v>
      </c>
      <c r="D1053" t="s">
        <v>461</v>
      </c>
      <c r="E1053" t="s">
        <v>118</v>
      </c>
      <c r="F1053" t="s">
        <v>130</v>
      </c>
      <c r="G1053" t="s">
        <v>472</v>
      </c>
      <c r="H1053" t="s">
        <v>252</v>
      </c>
      <c r="I1053" t="s">
        <v>290</v>
      </c>
      <c r="J1053" t="s">
        <v>261</v>
      </c>
      <c r="K1053" t="s">
        <v>951</v>
      </c>
      <c r="L1053">
        <v>12</v>
      </c>
      <c r="M1053">
        <v>2000000</v>
      </c>
      <c r="N1053">
        <v>24000000</v>
      </c>
      <c r="O1053">
        <v>0</v>
      </c>
      <c r="P1053">
        <v>24000000</v>
      </c>
      <c r="R1053">
        <v>1581285</v>
      </c>
      <c r="S1053">
        <v>1896724</v>
      </c>
      <c r="T1053">
        <v>1896724</v>
      </c>
      <c r="U1053">
        <v>1896724</v>
      </c>
      <c r="V1053">
        <v>1896724</v>
      </c>
      <c r="W1053">
        <v>1897598</v>
      </c>
      <c r="X1053">
        <v>1897598</v>
      </c>
      <c r="Y1053">
        <v>1896791</v>
      </c>
      <c r="Z1053">
        <v>1898106</v>
      </c>
      <c r="AA1053">
        <v>1896724</v>
      </c>
      <c r="AB1053">
        <v>2592835</v>
      </c>
      <c r="AC1053">
        <v>2752167</v>
      </c>
      <c r="AD1053" t="s">
        <v>3799</v>
      </c>
      <c r="AE1053" t="s">
        <v>3800</v>
      </c>
      <c r="AF1053" t="s">
        <v>3801</v>
      </c>
      <c r="AG1053" t="s">
        <v>3802</v>
      </c>
      <c r="AH1053" t="s">
        <v>7322</v>
      </c>
      <c r="AI1053" t="s">
        <v>6061</v>
      </c>
      <c r="AJ1053" t="s">
        <v>6411</v>
      </c>
      <c r="AK1053" t="s">
        <v>44</v>
      </c>
      <c r="AN1053" t="s">
        <v>1311</v>
      </c>
      <c r="AO1053" t="s">
        <v>3409</v>
      </c>
      <c r="AP1053" t="s">
        <v>3460</v>
      </c>
      <c r="AQ1053" t="s">
        <v>1314</v>
      </c>
      <c r="AR1053" cm="1">
        <f t="array" ref="AR1053">_xlfn._xlws.FILTER(RPD_Revisi[Jmlh],RPD_Revisi[MAK]=Form_Cetak_POK[[#This Row],[MAK]],0)-Form_Cetak_POK[[#This Row],[Jmlh]]</f>
        <v>0</v>
      </c>
    </row>
    <row r="1054" spans="1:44" hidden="1" x14ac:dyDescent="0.3">
      <c r="A1054" t="s">
        <v>26</v>
      </c>
      <c r="B1054" t="s">
        <v>28</v>
      </c>
      <c r="C1054" t="s">
        <v>29</v>
      </c>
      <c r="D1054" t="s">
        <v>461</v>
      </c>
      <c r="E1054" t="s">
        <v>118</v>
      </c>
      <c r="F1054" t="s">
        <v>130</v>
      </c>
      <c r="G1054" t="s">
        <v>472</v>
      </c>
      <c r="H1054" t="s">
        <v>252</v>
      </c>
      <c r="I1054" t="s">
        <v>290</v>
      </c>
      <c r="J1054" t="s">
        <v>265</v>
      </c>
      <c r="K1054" t="s">
        <v>952</v>
      </c>
      <c r="L1054">
        <v>12</v>
      </c>
      <c r="M1054">
        <v>1575000</v>
      </c>
      <c r="N1054">
        <v>18900000</v>
      </c>
      <c r="O1054">
        <v>0</v>
      </c>
      <c r="P1054">
        <v>18900000</v>
      </c>
      <c r="R1054">
        <v>1245262</v>
      </c>
      <c r="S1054">
        <v>1493670</v>
      </c>
      <c r="T1054">
        <v>1493670</v>
      </c>
      <c r="U1054">
        <v>1493670</v>
      </c>
      <c r="V1054">
        <v>1493670</v>
      </c>
      <c r="W1054">
        <v>1494358</v>
      </c>
      <c r="X1054">
        <v>1494358</v>
      </c>
      <c r="Y1054">
        <v>1493723</v>
      </c>
      <c r="Z1054">
        <v>1494759</v>
      </c>
      <c r="AA1054">
        <v>1493670</v>
      </c>
      <c r="AB1054">
        <v>2041857</v>
      </c>
      <c r="AC1054">
        <v>2167333</v>
      </c>
      <c r="AD1054" t="s">
        <v>3799</v>
      </c>
      <c r="AE1054" t="s">
        <v>3804</v>
      </c>
      <c r="AF1054" t="s">
        <v>3805</v>
      </c>
      <c r="AG1054" t="s">
        <v>3806</v>
      </c>
      <c r="AH1054" t="s">
        <v>7323</v>
      </c>
      <c r="AI1054" t="s">
        <v>6061</v>
      </c>
      <c r="AJ1054" t="s">
        <v>6411</v>
      </c>
      <c r="AK1054" t="s">
        <v>44</v>
      </c>
      <c r="AN1054" t="s">
        <v>1311</v>
      </c>
      <c r="AO1054" t="s">
        <v>3409</v>
      </c>
      <c r="AP1054" t="s">
        <v>3433</v>
      </c>
      <c r="AQ1054" t="s">
        <v>1486</v>
      </c>
      <c r="AR1054" cm="1">
        <f t="array" ref="AR1054">_xlfn._xlws.FILTER(RPD_Revisi[Jmlh],RPD_Revisi[MAK]=Form_Cetak_POK[[#This Row],[MAK]],0)-Form_Cetak_POK[[#This Row],[Jmlh]]</f>
        <v>0</v>
      </c>
    </row>
    <row r="1055" spans="1:44" hidden="1" x14ac:dyDescent="0.3">
      <c r="A1055" t="s">
        <v>26</v>
      </c>
      <c r="B1055" t="s">
        <v>28</v>
      </c>
      <c r="C1055" t="s">
        <v>29</v>
      </c>
      <c r="D1055" t="s">
        <v>461</v>
      </c>
      <c r="E1055" t="s">
        <v>118</v>
      </c>
      <c r="F1055" t="s">
        <v>130</v>
      </c>
      <c r="G1055" t="s">
        <v>472</v>
      </c>
      <c r="H1055" t="s">
        <v>252</v>
      </c>
      <c r="I1055" t="s">
        <v>290</v>
      </c>
      <c r="J1055" t="s">
        <v>195</v>
      </c>
      <c r="K1055" t="s">
        <v>955</v>
      </c>
      <c r="L1055">
        <v>12</v>
      </c>
      <c r="M1055">
        <v>4100000</v>
      </c>
      <c r="N1055">
        <v>49200000</v>
      </c>
      <c r="O1055">
        <v>0</v>
      </c>
      <c r="P1055">
        <v>49200000</v>
      </c>
      <c r="R1055">
        <v>3241635</v>
      </c>
      <c r="S1055">
        <v>3888284</v>
      </c>
      <c r="T1055">
        <v>3888284</v>
      </c>
      <c r="U1055">
        <v>3888284</v>
      </c>
      <c r="V1055">
        <v>3888284</v>
      </c>
      <c r="W1055">
        <v>3890075</v>
      </c>
      <c r="X1055">
        <v>3890075</v>
      </c>
      <c r="Y1055">
        <v>3888422</v>
      </c>
      <c r="Z1055">
        <v>3891118</v>
      </c>
      <c r="AA1055">
        <v>3888284</v>
      </c>
      <c r="AB1055">
        <v>5315311</v>
      </c>
      <c r="AC1055">
        <v>5641944</v>
      </c>
      <c r="AD1055" t="s">
        <v>3799</v>
      </c>
      <c r="AE1055" t="s">
        <v>3814</v>
      </c>
      <c r="AF1055" t="s">
        <v>3815</v>
      </c>
      <c r="AG1055" t="s">
        <v>3816</v>
      </c>
      <c r="AH1055" t="s">
        <v>7324</v>
      </c>
      <c r="AI1055" t="s">
        <v>6061</v>
      </c>
      <c r="AJ1055" t="s">
        <v>6411</v>
      </c>
      <c r="AK1055" t="s">
        <v>44</v>
      </c>
      <c r="AN1055" t="s">
        <v>1311</v>
      </c>
      <c r="AO1055" t="s">
        <v>3409</v>
      </c>
      <c r="AP1055" t="s">
        <v>2806</v>
      </c>
      <c r="AQ1055" t="s">
        <v>1314</v>
      </c>
      <c r="AR1055" cm="1">
        <f t="array" ref="AR1055">_xlfn._xlws.FILTER(RPD_Revisi[Jmlh],RPD_Revisi[MAK]=Form_Cetak_POK[[#This Row],[MAK]],0)-Form_Cetak_POK[[#This Row],[Jmlh]]</f>
        <v>0</v>
      </c>
    </row>
    <row r="1056" spans="1:44" hidden="1" x14ac:dyDescent="0.3">
      <c r="A1056" t="s">
        <v>26</v>
      </c>
      <c r="B1056" t="s">
        <v>28</v>
      </c>
      <c r="C1056" t="s">
        <v>29</v>
      </c>
      <c r="D1056" t="s">
        <v>461</v>
      </c>
      <c r="E1056" t="s">
        <v>118</v>
      </c>
      <c r="F1056" t="s">
        <v>130</v>
      </c>
      <c r="G1056" t="s">
        <v>472</v>
      </c>
      <c r="H1056" t="s">
        <v>252</v>
      </c>
      <c r="I1056" t="s">
        <v>292</v>
      </c>
      <c r="J1056" t="s">
        <v>269</v>
      </c>
      <c r="K1056" t="s">
        <v>960</v>
      </c>
      <c r="L1056">
        <v>30</v>
      </c>
      <c r="M1056">
        <v>700000</v>
      </c>
      <c r="N1056">
        <v>21000000</v>
      </c>
      <c r="O1056">
        <v>0</v>
      </c>
      <c r="P1056">
        <v>21000000</v>
      </c>
      <c r="R1056">
        <v>1383625</v>
      </c>
      <c r="S1056">
        <v>1659633</v>
      </c>
      <c r="T1056">
        <v>1659633</v>
      </c>
      <c r="U1056">
        <v>1659633</v>
      </c>
      <c r="V1056">
        <v>1659633</v>
      </c>
      <c r="W1056">
        <v>1660398</v>
      </c>
      <c r="X1056">
        <v>1660398</v>
      </c>
      <c r="Y1056">
        <v>1659692</v>
      </c>
      <c r="Z1056">
        <v>1660843</v>
      </c>
      <c r="AA1056">
        <v>1659633</v>
      </c>
      <c r="AB1056">
        <v>2268730</v>
      </c>
      <c r="AC1056">
        <v>2408149</v>
      </c>
      <c r="AD1056" t="s">
        <v>3831</v>
      </c>
      <c r="AE1056" t="s">
        <v>3832</v>
      </c>
      <c r="AF1056" t="s">
        <v>3833</v>
      </c>
      <c r="AG1056" t="s">
        <v>3834</v>
      </c>
      <c r="AH1056" t="s">
        <v>7325</v>
      </c>
      <c r="AI1056" t="s">
        <v>6061</v>
      </c>
      <c r="AJ1056" t="s">
        <v>7252</v>
      </c>
      <c r="AK1056" t="s">
        <v>44</v>
      </c>
      <c r="AN1056" t="s">
        <v>1311</v>
      </c>
      <c r="AO1056" t="s">
        <v>3409</v>
      </c>
      <c r="AP1056" t="s">
        <v>3483</v>
      </c>
      <c r="AQ1056" t="s">
        <v>1314</v>
      </c>
      <c r="AR1056" cm="1">
        <f t="array" ref="AR1056">_xlfn._xlws.FILTER(RPD_Revisi[Jmlh],RPD_Revisi[MAK]=Form_Cetak_POK[[#This Row],[MAK]],0)-Form_Cetak_POK[[#This Row],[Jmlh]]</f>
        <v>0</v>
      </c>
    </row>
    <row r="1057" spans="1:44" hidden="1" x14ac:dyDescent="0.3">
      <c r="A1057" t="s">
        <v>26</v>
      </c>
      <c r="B1057" t="s">
        <v>28</v>
      </c>
      <c r="C1057" t="s">
        <v>29</v>
      </c>
      <c r="D1057" t="s">
        <v>461</v>
      </c>
      <c r="E1057" t="s">
        <v>118</v>
      </c>
      <c r="F1057" t="s">
        <v>130</v>
      </c>
      <c r="G1057" t="s">
        <v>472</v>
      </c>
      <c r="H1057" t="s">
        <v>252</v>
      </c>
      <c r="I1057" t="s">
        <v>294</v>
      </c>
      <c r="J1057" t="s">
        <v>255</v>
      </c>
      <c r="K1057" t="s">
        <v>968</v>
      </c>
      <c r="L1057">
        <v>1000</v>
      </c>
      <c r="M1057">
        <v>30000</v>
      </c>
      <c r="N1057">
        <v>30000000</v>
      </c>
      <c r="O1057">
        <v>0</v>
      </c>
      <c r="P1057">
        <v>30000000</v>
      </c>
      <c r="R1057">
        <v>1976607</v>
      </c>
      <c r="S1057">
        <v>2370905</v>
      </c>
      <c r="T1057">
        <v>2370905</v>
      </c>
      <c r="U1057">
        <v>2370905</v>
      </c>
      <c r="V1057">
        <v>2370905</v>
      </c>
      <c r="W1057">
        <v>2371997</v>
      </c>
      <c r="X1057">
        <v>2371997</v>
      </c>
      <c r="Y1057">
        <v>2370989</v>
      </c>
      <c r="Z1057">
        <v>2372633</v>
      </c>
      <c r="AA1057">
        <v>2370905</v>
      </c>
      <c r="AB1057">
        <v>3241043</v>
      </c>
      <c r="AC1057">
        <v>3440209</v>
      </c>
      <c r="AD1057" t="s">
        <v>3857</v>
      </c>
      <c r="AE1057" t="s">
        <v>3858</v>
      </c>
      <c r="AF1057" t="s">
        <v>3859</v>
      </c>
      <c r="AG1057" t="s">
        <v>3860</v>
      </c>
      <c r="AH1057" t="s">
        <v>7326</v>
      </c>
      <c r="AI1057" t="s">
        <v>6061</v>
      </c>
      <c r="AJ1057" t="s">
        <v>7260</v>
      </c>
      <c r="AK1057" t="s">
        <v>44</v>
      </c>
      <c r="AN1057" t="s">
        <v>1311</v>
      </c>
      <c r="AO1057" t="s">
        <v>3409</v>
      </c>
      <c r="AP1057" t="s">
        <v>3410</v>
      </c>
      <c r="AQ1057" t="s">
        <v>1314</v>
      </c>
      <c r="AR1057" cm="1">
        <f t="array" ref="AR1057">_xlfn._xlws.FILTER(RPD_Revisi[Jmlh],RPD_Revisi[MAK]=Form_Cetak_POK[[#This Row],[MAK]],0)-Form_Cetak_POK[[#This Row],[Jmlh]]</f>
        <v>0</v>
      </c>
    </row>
    <row r="1058" spans="1:44" hidden="1" x14ac:dyDescent="0.3">
      <c r="A1058" t="s">
        <v>26</v>
      </c>
      <c r="B1058" t="s">
        <v>28</v>
      </c>
      <c r="C1058" t="s">
        <v>29</v>
      </c>
      <c r="D1058" t="s">
        <v>461</v>
      </c>
      <c r="E1058" t="s">
        <v>118</v>
      </c>
      <c r="F1058" t="s">
        <v>130</v>
      </c>
      <c r="G1058" t="s">
        <v>472</v>
      </c>
      <c r="H1058" t="s">
        <v>252</v>
      </c>
      <c r="I1058" t="s">
        <v>294</v>
      </c>
      <c r="J1058" t="s">
        <v>275</v>
      </c>
      <c r="K1058" t="s">
        <v>969</v>
      </c>
      <c r="L1058">
        <v>12</v>
      </c>
      <c r="M1058">
        <v>2920000</v>
      </c>
      <c r="N1058">
        <v>35040000</v>
      </c>
      <c r="O1058">
        <v>0</v>
      </c>
      <c r="P1058">
        <v>35040000</v>
      </c>
      <c r="R1058">
        <v>2308677</v>
      </c>
      <c r="S1058">
        <v>2769217</v>
      </c>
      <c r="T1058">
        <v>2769217</v>
      </c>
      <c r="U1058">
        <v>2769217</v>
      </c>
      <c r="V1058">
        <v>2769217</v>
      </c>
      <c r="W1058">
        <v>2770492</v>
      </c>
      <c r="X1058">
        <v>2770492</v>
      </c>
      <c r="Y1058">
        <v>2769315</v>
      </c>
      <c r="Z1058">
        <v>2771235</v>
      </c>
      <c r="AA1058">
        <v>2769217</v>
      </c>
      <c r="AB1058">
        <v>3785539</v>
      </c>
      <c r="AC1058">
        <v>4018165</v>
      </c>
      <c r="AD1058" t="s">
        <v>3857</v>
      </c>
      <c r="AE1058" t="s">
        <v>3862</v>
      </c>
      <c r="AF1058" t="s">
        <v>3863</v>
      </c>
      <c r="AG1058" t="s">
        <v>3864</v>
      </c>
      <c r="AH1058" t="s">
        <v>7327</v>
      </c>
      <c r="AI1058" t="s">
        <v>6061</v>
      </c>
      <c r="AJ1058" t="s">
        <v>7260</v>
      </c>
      <c r="AK1058" t="s">
        <v>44</v>
      </c>
      <c r="AN1058" t="s">
        <v>1311</v>
      </c>
      <c r="AO1058" t="s">
        <v>3409</v>
      </c>
      <c r="AP1058" t="s">
        <v>3567</v>
      </c>
      <c r="AQ1058" t="s">
        <v>1314</v>
      </c>
      <c r="AR1058" cm="1">
        <f t="array" ref="AR1058">_xlfn._xlws.FILTER(RPD_Revisi[Jmlh],RPD_Revisi[MAK]=Form_Cetak_POK[[#This Row],[MAK]],0)-Form_Cetak_POK[[#This Row],[Jmlh]]</f>
        <v>0</v>
      </c>
    </row>
    <row r="1059" spans="1:44" hidden="1" x14ac:dyDescent="0.3">
      <c r="A1059" t="s">
        <v>26</v>
      </c>
      <c r="B1059" t="s">
        <v>28</v>
      </c>
      <c r="C1059" t="s">
        <v>29</v>
      </c>
      <c r="D1059" t="s">
        <v>461</v>
      </c>
      <c r="E1059" t="s">
        <v>118</v>
      </c>
      <c r="F1059" t="s">
        <v>130</v>
      </c>
      <c r="G1059" t="s">
        <v>472</v>
      </c>
      <c r="H1059" t="s">
        <v>252</v>
      </c>
      <c r="I1059" t="s">
        <v>294</v>
      </c>
      <c r="J1059" t="s">
        <v>257</v>
      </c>
      <c r="K1059" t="s">
        <v>973</v>
      </c>
      <c r="L1059">
        <v>68</v>
      </c>
      <c r="M1059">
        <v>670000</v>
      </c>
      <c r="N1059">
        <v>45560000</v>
      </c>
      <c r="O1059">
        <v>0</v>
      </c>
      <c r="P1059">
        <v>45560000</v>
      </c>
      <c r="R1059">
        <v>3001807</v>
      </c>
      <c r="S1059">
        <v>3600614</v>
      </c>
      <c r="T1059">
        <v>3600614</v>
      </c>
      <c r="U1059">
        <v>3600614</v>
      </c>
      <c r="V1059">
        <v>3600614</v>
      </c>
      <c r="W1059">
        <v>3602273</v>
      </c>
      <c r="X1059">
        <v>3602273</v>
      </c>
      <c r="Y1059">
        <v>3600742</v>
      </c>
      <c r="Z1059">
        <v>3603238</v>
      </c>
      <c r="AA1059">
        <v>3600614</v>
      </c>
      <c r="AB1059">
        <v>4922065</v>
      </c>
      <c r="AC1059">
        <v>5224532</v>
      </c>
      <c r="AD1059" t="s">
        <v>3857</v>
      </c>
      <c r="AE1059" t="s">
        <v>3875</v>
      </c>
      <c r="AF1059" t="s">
        <v>3876</v>
      </c>
      <c r="AG1059" t="s">
        <v>3877</v>
      </c>
      <c r="AH1059" t="s">
        <v>7328</v>
      </c>
      <c r="AI1059" t="s">
        <v>6061</v>
      </c>
      <c r="AJ1059" t="s">
        <v>7260</v>
      </c>
      <c r="AK1059" t="s">
        <v>44</v>
      </c>
      <c r="AN1059" t="s">
        <v>1311</v>
      </c>
      <c r="AO1059" t="s">
        <v>3409</v>
      </c>
      <c r="AP1059" t="s">
        <v>3433</v>
      </c>
      <c r="AQ1059" t="s">
        <v>1314</v>
      </c>
      <c r="AR1059" cm="1">
        <f t="array" ref="AR1059">_xlfn._xlws.FILTER(RPD_Revisi[Jmlh],RPD_Revisi[MAK]=Form_Cetak_POK[[#This Row],[MAK]],0)-Form_Cetak_POK[[#This Row],[Jmlh]]</f>
        <v>0</v>
      </c>
    </row>
    <row r="1060" spans="1:44" hidden="1" x14ac:dyDescent="0.3">
      <c r="A1060" t="s">
        <v>26</v>
      </c>
      <c r="B1060" t="s">
        <v>28</v>
      </c>
      <c r="C1060" t="s">
        <v>29</v>
      </c>
      <c r="D1060" t="s">
        <v>460</v>
      </c>
      <c r="E1060" t="s">
        <v>33</v>
      </c>
      <c r="F1060" t="s">
        <v>35</v>
      </c>
      <c r="G1060" t="s">
        <v>463</v>
      </c>
      <c r="H1060" t="s">
        <v>39</v>
      </c>
      <c r="I1060" t="s">
        <v>41</v>
      </c>
      <c r="J1060" t="s">
        <v>50</v>
      </c>
      <c r="K1060" t="s">
        <v>492</v>
      </c>
      <c r="L1060">
        <v>40</v>
      </c>
      <c r="M1060">
        <v>750000</v>
      </c>
      <c r="N1060">
        <v>30000000</v>
      </c>
      <c r="O1060">
        <v>0</v>
      </c>
      <c r="P1060">
        <v>30000000</v>
      </c>
      <c r="R1060">
        <v>2500000</v>
      </c>
      <c r="S1060">
        <v>2500000</v>
      </c>
      <c r="T1060">
        <v>2500000</v>
      </c>
      <c r="U1060">
        <v>2500000</v>
      </c>
      <c r="V1060">
        <v>2500000</v>
      </c>
      <c r="W1060">
        <v>2500000</v>
      </c>
      <c r="X1060">
        <v>2500000</v>
      </c>
      <c r="Y1060">
        <v>2500000</v>
      </c>
      <c r="Z1060">
        <v>2500000</v>
      </c>
      <c r="AA1060">
        <v>2500000</v>
      </c>
      <c r="AB1060">
        <v>2500000</v>
      </c>
      <c r="AC1060">
        <v>2500000</v>
      </c>
      <c r="AD1060" t="s">
        <v>1307</v>
      </c>
      <c r="AE1060" t="s">
        <v>1338</v>
      </c>
      <c r="AF1060" t="s">
        <v>1339</v>
      </c>
      <c r="AG1060" t="s">
        <v>1340</v>
      </c>
      <c r="AH1060" t="s">
        <v>7329</v>
      </c>
      <c r="AI1060" t="s">
        <v>6061</v>
      </c>
      <c r="AJ1060" t="s">
        <v>6338</v>
      </c>
      <c r="AK1060" t="s">
        <v>44</v>
      </c>
      <c r="AN1060" t="s">
        <v>1311</v>
      </c>
      <c r="AO1060" t="s">
        <v>1312</v>
      </c>
      <c r="AP1060" t="s">
        <v>1336</v>
      </c>
      <c r="AQ1060" t="s">
        <v>1314</v>
      </c>
      <c r="AR1060" cm="1">
        <f t="array" ref="AR1060">_xlfn._xlws.FILTER(RPD_Revisi[Jmlh],RPD_Revisi[MAK]=Form_Cetak_POK[[#This Row],[MAK]],0)-Form_Cetak_POK[[#This Row],[Jmlh]]</f>
        <v>0</v>
      </c>
    </row>
    <row r="1061" spans="1:44" hidden="1" x14ac:dyDescent="0.3">
      <c r="A1061" t="s">
        <v>26</v>
      </c>
      <c r="B1061" t="s">
        <v>28</v>
      </c>
      <c r="C1061" t="s">
        <v>29</v>
      </c>
      <c r="D1061" t="s">
        <v>460</v>
      </c>
      <c r="E1061" t="s">
        <v>33</v>
      </c>
      <c r="F1061" t="s">
        <v>35</v>
      </c>
      <c r="G1061" t="s">
        <v>463</v>
      </c>
      <c r="H1061" t="s">
        <v>39</v>
      </c>
      <c r="I1061" t="s">
        <v>52</v>
      </c>
      <c r="J1061" t="s">
        <v>46</v>
      </c>
      <c r="K1061" t="s">
        <v>495</v>
      </c>
      <c r="L1061">
        <v>16</v>
      </c>
      <c r="M1061">
        <v>900000</v>
      </c>
      <c r="N1061">
        <v>14400000</v>
      </c>
      <c r="O1061">
        <v>0</v>
      </c>
      <c r="P1061">
        <v>14400000</v>
      </c>
      <c r="R1061">
        <v>1200000</v>
      </c>
      <c r="S1061">
        <v>1200000</v>
      </c>
      <c r="T1061">
        <v>1200000</v>
      </c>
      <c r="U1061">
        <v>1200000</v>
      </c>
      <c r="V1061">
        <v>1200000</v>
      </c>
      <c r="W1061">
        <v>1200000</v>
      </c>
      <c r="X1061">
        <v>1200000</v>
      </c>
      <c r="Y1061">
        <v>1200000</v>
      </c>
      <c r="Z1061">
        <v>1200000</v>
      </c>
      <c r="AA1061">
        <v>1200000</v>
      </c>
      <c r="AB1061">
        <v>1200000</v>
      </c>
      <c r="AC1061">
        <v>1200000</v>
      </c>
      <c r="AD1061" t="s">
        <v>1345</v>
      </c>
      <c r="AE1061" t="s">
        <v>1362</v>
      </c>
      <c r="AF1061" t="s">
        <v>1363</v>
      </c>
      <c r="AG1061" t="s">
        <v>1364</v>
      </c>
      <c r="AH1061" t="s">
        <v>7330</v>
      </c>
      <c r="AI1061" t="s">
        <v>6061</v>
      </c>
      <c r="AJ1061" t="s">
        <v>6344</v>
      </c>
      <c r="AK1061" t="s">
        <v>44</v>
      </c>
      <c r="AN1061" t="s">
        <v>1311</v>
      </c>
      <c r="AO1061" t="s">
        <v>1312</v>
      </c>
      <c r="AP1061" t="s">
        <v>1331</v>
      </c>
      <c r="AQ1061" t="s">
        <v>1314</v>
      </c>
      <c r="AR1061" cm="1">
        <f t="array" ref="AR1061">_xlfn._xlws.FILTER(RPD_Revisi[Jmlh],RPD_Revisi[MAK]=Form_Cetak_POK[[#This Row],[MAK]],0)-Form_Cetak_POK[[#This Row],[Jmlh]]</f>
        <v>0</v>
      </c>
    </row>
    <row r="1062" spans="1:44" hidden="1" x14ac:dyDescent="0.3">
      <c r="A1062" t="s">
        <v>26</v>
      </c>
      <c r="B1062" t="s">
        <v>28</v>
      </c>
      <c r="C1062" t="s">
        <v>29</v>
      </c>
      <c r="D1062" t="s">
        <v>460</v>
      </c>
      <c r="E1062" t="s">
        <v>33</v>
      </c>
      <c r="F1062" t="s">
        <v>35</v>
      </c>
      <c r="G1062" t="s">
        <v>463</v>
      </c>
      <c r="H1062" t="s">
        <v>39</v>
      </c>
      <c r="I1062" t="s">
        <v>52</v>
      </c>
      <c r="J1062" t="s">
        <v>48</v>
      </c>
      <c r="K1062" t="s">
        <v>496</v>
      </c>
      <c r="L1062">
        <v>10</v>
      </c>
      <c r="M1062">
        <v>2700000</v>
      </c>
      <c r="N1062">
        <v>27000000</v>
      </c>
      <c r="O1062">
        <v>0</v>
      </c>
      <c r="P1062">
        <v>27000000</v>
      </c>
      <c r="R1062">
        <v>2250000</v>
      </c>
      <c r="S1062">
        <v>2250000</v>
      </c>
      <c r="T1062">
        <v>2250000</v>
      </c>
      <c r="U1062">
        <v>2250000</v>
      </c>
      <c r="V1062">
        <v>2250000</v>
      </c>
      <c r="W1062">
        <v>2250000</v>
      </c>
      <c r="X1062">
        <v>2250000</v>
      </c>
      <c r="Y1062">
        <v>2250000</v>
      </c>
      <c r="Z1062">
        <v>2250000</v>
      </c>
      <c r="AA1062">
        <v>2250000</v>
      </c>
      <c r="AB1062">
        <v>2250000</v>
      </c>
      <c r="AC1062">
        <v>2250000</v>
      </c>
      <c r="AD1062" t="s">
        <v>1345</v>
      </c>
      <c r="AE1062" t="s">
        <v>1366</v>
      </c>
      <c r="AF1062" t="s">
        <v>1367</v>
      </c>
      <c r="AG1062" t="s">
        <v>1368</v>
      </c>
      <c r="AH1062" t="s">
        <v>7331</v>
      </c>
      <c r="AI1062" t="s">
        <v>6061</v>
      </c>
      <c r="AJ1062" t="s">
        <v>6344</v>
      </c>
      <c r="AK1062" t="s">
        <v>44</v>
      </c>
      <c r="AN1062" t="s">
        <v>1311</v>
      </c>
      <c r="AO1062" t="s">
        <v>1312</v>
      </c>
      <c r="AP1062" t="s">
        <v>1336</v>
      </c>
      <c r="AQ1062" t="s">
        <v>1314</v>
      </c>
      <c r="AR1062" cm="1">
        <f t="array" ref="AR1062">_xlfn._xlws.FILTER(RPD_Revisi[Jmlh],RPD_Revisi[MAK]=Form_Cetak_POK[[#This Row],[MAK]],0)-Form_Cetak_POK[[#This Row],[Jmlh]]</f>
        <v>0</v>
      </c>
    </row>
    <row r="1063" spans="1:44" hidden="1" x14ac:dyDescent="0.3">
      <c r="A1063" t="s">
        <v>26</v>
      </c>
      <c r="B1063" t="s">
        <v>28</v>
      </c>
      <c r="C1063" t="s">
        <v>29</v>
      </c>
      <c r="D1063" t="s">
        <v>460</v>
      </c>
      <c r="E1063" t="s">
        <v>33</v>
      </c>
      <c r="F1063" t="s">
        <v>35</v>
      </c>
      <c r="G1063" t="s">
        <v>463</v>
      </c>
      <c r="H1063" t="s">
        <v>39</v>
      </c>
      <c r="I1063" t="s">
        <v>52</v>
      </c>
      <c r="J1063" t="s">
        <v>50</v>
      </c>
      <c r="K1063" t="s">
        <v>497</v>
      </c>
      <c r="L1063">
        <v>40</v>
      </c>
      <c r="M1063">
        <v>750000</v>
      </c>
      <c r="N1063">
        <v>30000000</v>
      </c>
      <c r="O1063">
        <v>0</v>
      </c>
      <c r="P1063">
        <v>30000000</v>
      </c>
      <c r="R1063">
        <v>2500000</v>
      </c>
      <c r="S1063">
        <v>2500000</v>
      </c>
      <c r="T1063">
        <v>2500000</v>
      </c>
      <c r="U1063">
        <v>2500000</v>
      </c>
      <c r="V1063">
        <v>2500000</v>
      </c>
      <c r="W1063">
        <v>2500000</v>
      </c>
      <c r="X1063">
        <v>2500000</v>
      </c>
      <c r="Y1063">
        <v>2500000</v>
      </c>
      <c r="Z1063">
        <v>2500000</v>
      </c>
      <c r="AA1063">
        <v>2500000</v>
      </c>
      <c r="AB1063">
        <v>2500000</v>
      </c>
      <c r="AC1063">
        <v>2500000</v>
      </c>
      <c r="AD1063" t="s">
        <v>1345</v>
      </c>
      <c r="AE1063" t="s">
        <v>1370</v>
      </c>
      <c r="AF1063" t="s">
        <v>1371</v>
      </c>
      <c r="AG1063" t="s">
        <v>1372</v>
      </c>
      <c r="AH1063" t="s">
        <v>7332</v>
      </c>
      <c r="AI1063" t="s">
        <v>6061</v>
      </c>
      <c r="AJ1063" t="s">
        <v>6344</v>
      </c>
      <c r="AK1063" t="s">
        <v>44</v>
      </c>
      <c r="AN1063" t="s">
        <v>1311</v>
      </c>
      <c r="AO1063" t="s">
        <v>1312</v>
      </c>
      <c r="AP1063" t="s">
        <v>1336</v>
      </c>
      <c r="AQ1063" t="s">
        <v>1314</v>
      </c>
      <c r="AR1063" cm="1">
        <f t="array" ref="AR1063">_xlfn._xlws.FILTER(RPD_Revisi[Jmlh],RPD_Revisi[MAK]=Form_Cetak_POK[[#This Row],[MAK]],0)-Form_Cetak_POK[[#This Row],[Jmlh]]</f>
        <v>0</v>
      </c>
    </row>
    <row r="1064" spans="1:44" hidden="1" x14ac:dyDescent="0.3">
      <c r="A1064" t="s">
        <v>26</v>
      </c>
      <c r="B1064" t="s">
        <v>28</v>
      </c>
      <c r="C1064" t="s">
        <v>29</v>
      </c>
      <c r="D1064" t="s">
        <v>460</v>
      </c>
      <c r="E1064" t="s">
        <v>33</v>
      </c>
      <c r="F1064" t="s">
        <v>35</v>
      </c>
      <c r="G1064" t="s">
        <v>463</v>
      </c>
      <c r="H1064" t="s">
        <v>39</v>
      </c>
      <c r="I1064" t="s">
        <v>54</v>
      </c>
      <c r="J1064" t="s">
        <v>48</v>
      </c>
      <c r="K1064" t="s">
        <v>7713</v>
      </c>
      <c r="L1064">
        <v>10</v>
      </c>
      <c r="M1064">
        <v>3000000</v>
      </c>
      <c r="N1064">
        <v>30000000</v>
      </c>
      <c r="O1064">
        <v>0</v>
      </c>
      <c r="P1064">
        <v>30000000</v>
      </c>
      <c r="R1064">
        <v>2500000</v>
      </c>
      <c r="S1064">
        <v>2500000</v>
      </c>
      <c r="T1064">
        <v>2500000</v>
      </c>
      <c r="U1064">
        <v>2500000</v>
      </c>
      <c r="V1064">
        <v>2500000</v>
      </c>
      <c r="W1064">
        <v>2500000</v>
      </c>
      <c r="X1064">
        <v>2500000</v>
      </c>
      <c r="Y1064">
        <v>2500000</v>
      </c>
      <c r="Z1064">
        <v>2500000</v>
      </c>
      <c r="AA1064">
        <v>2500000</v>
      </c>
      <c r="AB1064">
        <v>2500000</v>
      </c>
      <c r="AC1064">
        <v>2500000</v>
      </c>
      <c r="AD1064" t="s">
        <v>1377</v>
      </c>
      <c r="AE1064" t="s">
        <v>1391</v>
      </c>
      <c r="AF1064" t="s">
        <v>1392</v>
      </c>
      <c r="AG1064" t="s">
        <v>1393</v>
      </c>
      <c r="AH1064" t="s">
        <v>7333</v>
      </c>
      <c r="AI1064" t="s">
        <v>6061</v>
      </c>
      <c r="AJ1064" t="s">
        <v>6348</v>
      </c>
      <c r="AK1064" t="s">
        <v>44</v>
      </c>
      <c r="AN1064" t="s">
        <v>1311</v>
      </c>
      <c r="AO1064" t="s">
        <v>1312</v>
      </c>
      <c r="AP1064" t="s">
        <v>1336</v>
      </c>
      <c r="AQ1064" t="s">
        <v>1314</v>
      </c>
      <c r="AR1064" cm="1">
        <f t="array" ref="AR1064">_xlfn._xlws.FILTER(RPD_Revisi[Jmlh],RPD_Revisi[MAK]=Form_Cetak_POK[[#This Row],[MAK]],0)-Form_Cetak_POK[[#This Row],[Jmlh]]</f>
        <v>0</v>
      </c>
    </row>
    <row r="1065" spans="1:44" hidden="1" x14ac:dyDescent="0.3">
      <c r="A1065" t="s">
        <v>26</v>
      </c>
      <c r="B1065" t="s">
        <v>28</v>
      </c>
      <c r="C1065" t="s">
        <v>29</v>
      </c>
      <c r="D1065" t="s">
        <v>460</v>
      </c>
      <c r="E1065" t="s">
        <v>33</v>
      </c>
      <c r="F1065" t="s">
        <v>35</v>
      </c>
      <c r="G1065" t="s">
        <v>463</v>
      </c>
      <c r="H1065" t="s">
        <v>39</v>
      </c>
      <c r="I1065" t="s">
        <v>56</v>
      </c>
      <c r="J1065" t="s">
        <v>46</v>
      </c>
      <c r="K1065" t="s">
        <v>501</v>
      </c>
      <c r="L1065">
        <v>6</v>
      </c>
      <c r="M1065">
        <v>900000</v>
      </c>
      <c r="N1065">
        <v>5400000</v>
      </c>
      <c r="O1065">
        <v>0</v>
      </c>
      <c r="P1065">
        <v>5400000</v>
      </c>
      <c r="R1065">
        <v>450000</v>
      </c>
      <c r="S1065">
        <v>450000</v>
      </c>
      <c r="T1065">
        <v>450000</v>
      </c>
      <c r="U1065">
        <v>450000</v>
      </c>
      <c r="V1065">
        <v>450000</v>
      </c>
      <c r="W1065">
        <v>450000</v>
      </c>
      <c r="X1065">
        <v>450000</v>
      </c>
      <c r="Y1065">
        <v>450000</v>
      </c>
      <c r="Z1065">
        <v>450000</v>
      </c>
      <c r="AA1065">
        <v>450000</v>
      </c>
      <c r="AB1065">
        <v>450000</v>
      </c>
      <c r="AC1065">
        <v>450000</v>
      </c>
      <c r="AD1065" t="s">
        <v>1395</v>
      </c>
      <c r="AE1065" t="s">
        <v>1409</v>
      </c>
      <c r="AF1065" t="s">
        <v>1410</v>
      </c>
      <c r="AG1065" t="s">
        <v>1411</v>
      </c>
      <c r="AH1065" t="s">
        <v>7334</v>
      </c>
      <c r="AI1065" t="s">
        <v>6061</v>
      </c>
      <c r="AJ1065" t="s">
        <v>6352</v>
      </c>
      <c r="AK1065" t="s">
        <v>44</v>
      </c>
      <c r="AN1065" t="s">
        <v>1311</v>
      </c>
      <c r="AO1065" t="s">
        <v>1312</v>
      </c>
      <c r="AP1065" t="s">
        <v>1331</v>
      </c>
      <c r="AQ1065" t="s">
        <v>1314</v>
      </c>
      <c r="AR1065" cm="1">
        <f t="array" ref="AR1065">_xlfn._xlws.FILTER(RPD_Revisi[Jmlh],RPD_Revisi[MAK]=Form_Cetak_POK[[#This Row],[MAK]],0)-Form_Cetak_POK[[#This Row],[Jmlh]]</f>
        <v>0</v>
      </c>
    </row>
    <row r="1066" spans="1:44" hidden="1" x14ac:dyDescent="0.3">
      <c r="A1066" t="s">
        <v>26</v>
      </c>
      <c r="B1066" t="s">
        <v>28</v>
      </c>
      <c r="C1066" t="s">
        <v>29</v>
      </c>
      <c r="D1066" t="s">
        <v>460</v>
      </c>
      <c r="E1066" t="s">
        <v>33</v>
      </c>
      <c r="F1066" t="s">
        <v>35</v>
      </c>
      <c r="G1066" t="s">
        <v>463</v>
      </c>
      <c r="H1066" t="s">
        <v>39</v>
      </c>
      <c r="I1066" t="s">
        <v>56</v>
      </c>
      <c r="J1066" t="s">
        <v>58</v>
      </c>
      <c r="K1066" t="s">
        <v>502</v>
      </c>
      <c r="L1066">
        <v>1</v>
      </c>
      <c r="M1066">
        <v>45030000</v>
      </c>
      <c r="N1066">
        <v>45030000</v>
      </c>
      <c r="O1066">
        <v>0</v>
      </c>
      <c r="P1066">
        <v>45030000</v>
      </c>
      <c r="R1066">
        <v>3752000</v>
      </c>
      <c r="S1066">
        <v>3752000</v>
      </c>
      <c r="T1066">
        <v>3752000</v>
      </c>
      <c r="U1066">
        <v>3752000</v>
      </c>
      <c r="V1066">
        <v>3752000</v>
      </c>
      <c r="W1066">
        <v>3752000</v>
      </c>
      <c r="X1066">
        <v>3752000</v>
      </c>
      <c r="Y1066">
        <v>3752000</v>
      </c>
      <c r="Z1066">
        <v>3752000</v>
      </c>
      <c r="AA1066">
        <v>3752000</v>
      </c>
      <c r="AB1066">
        <v>3752000</v>
      </c>
      <c r="AC1066">
        <v>3758000</v>
      </c>
      <c r="AD1066" t="s">
        <v>1395</v>
      </c>
      <c r="AE1066" t="s">
        <v>1413</v>
      </c>
      <c r="AF1066" t="s">
        <v>1414</v>
      </c>
      <c r="AG1066" t="s">
        <v>1415</v>
      </c>
      <c r="AH1066" t="s">
        <v>7335</v>
      </c>
      <c r="AI1066" t="s">
        <v>6061</v>
      </c>
      <c r="AJ1066" t="s">
        <v>6352</v>
      </c>
      <c r="AK1066" t="s">
        <v>44</v>
      </c>
      <c r="AN1066" t="s">
        <v>1311</v>
      </c>
      <c r="AO1066" t="s">
        <v>1312</v>
      </c>
      <c r="AP1066" t="s">
        <v>1331</v>
      </c>
      <c r="AQ1066" t="s">
        <v>1314</v>
      </c>
      <c r="AR1066" cm="1">
        <f t="array" ref="AR1066">_xlfn._xlws.FILTER(RPD_Revisi[Jmlh],RPD_Revisi[MAK]=Form_Cetak_POK[[#This Row],[MAK]],0)-Form_Cetak_POK[[#This Row],[Jmlh]]</f>
        <v>0</v>
      </c>
    </row>
    <row r="1067" spans="1:44" hidden="1" x14ac:dyDescent="0.3">
      <c r="A1067" t="s">
        <v>26</v>
      </c>
      <c r="B1067" t="s">
        <v>28</v>
      </c>
      <c r="C1067" t="s">
        <v>29</v>
      </c>
      <c r="D1067" t="s">
        <v>460</v>
      </c>
      <c r="E1067" t="s">
        <v>33</v>
      </c>
      <c r="F1067" t="s">
        <v>35</v>
      </c>
      <c r="G1067" t="s">
        <v>463</v>
      </c>
      <c r="H1067" t="s">
        <v>39</v>
      </c>
      <c r="I1067" t="s">
        <v>56</v>
      </c>
      <c r="J1067" t="s">
        <v>48</v>
      </c>
      <c r="K1067" t="s">
        <v>504</v>
      </c>
      <c r="L1067">
        <v>16</v>
      </c>
      <c r="M1067">
        <v>2936000</v>
      </c>
      <c r="N1067">
        <v>46970000</v>
      </c>
      <c r="O1067">
        <v>0</v>
      </c>
      <c r="P1067">
        <v>46970000</v>
      </c>
      <c r="R1067">
        <v>3914000</v>
      </c>
      <c r="S1067">
        <v>3914000</v>
      </c>
      <c r="T1067">
        <v>3914000</v>
      </c>
      <c r="U1067">
        <v>3914000</v>
      </c>
      <c r="V1067">
        <v>3914000</v>
      </c>
      <c r="W1067">
        <v>3914000</v>
      </c>
      <c r="X1067">
        <v>3914000</v>
      </c>
      <c r="Y1067">
        <v>3914000</v>
      </c>
      <c r="Z1067">
        <v>3914000</v>
      </c>
      <c r="AA1067">
        <v>3914000</v>
      </c>
      <c r="AB1067">
        <v>3914000</v>
      </c>
      <c r="AC1067">
        <v>3916000</v>
      </c>
      <c r="AD1067" t="s">
        <v>1395</v>
      </c>
      <c r="AE1067" t="s">
        <v>1420</v>
      </c>
      <c r="AF1067" t="s">
        <v>1421</v>
      </c>
      <c r="AG1067" t="s">
        <v>1422</v>
      </c>
      <c r="AH1067" t="s">
        <v>7336</v>
      </c>
      <c r="AI1067" t="s">
        <v>6061</v>
      </c>
      <c r="AJ1067" t="s">
        <v>6352</v>
      </c>
      <c r="AK1067" t="s">
        <v>44</v>
      </c>
      <c r="AN1067" t="s">
        <v>1311</v>
      </c>
      <c r="AO1067" t="s">
        <v>1312</v>
      </c>
      <c r="AP1067" t="s">
        <v>1336</v>
      </c>
      <c r="AQ1067" t="s">
        <v>1314</v>
      </c>
      <c r="AR1067" cm="1">
        <f t="array" ref="AR1067">_xlfn._xlws.FILTER(RPD_Revisi[Jmlh],RPD_Revisi[MAK]=Form_Cetak_POK[[#This Row],[MAK]],0)-Form_Cetak_POK[[#This Row],[Jmlh]]</f>
        <v>0</v>
      </c>
    </row>
    <row r="1068" spans="1:44" hidden="1" x14ac:dyDescent="0.3">
      <c r="A1068" t="s">
        <v>26</v>
      </c>
      <c r="B1068" t="s">
        <v>28</v>
      </c>
      <c r="C1068" t="s">
        <v>29</v>
      </c>
      <c r="D1068" t="s">
        <v>460</v>
      </c>
      <c r="E1068" t="s">
        <v>33</v>
      </c>
      <c r="F1068" t="s">
        <v>35</v>
      </c>
      <c r="G1068" t="s">
        <v>463</v>
      </c>
      <c r="H1068" t="s">
        <v>39</v>
      </c>
      <c r="I1068" t="s">
        <v>60</v>
      </c>
      <c r="J1068" t="s">
        <v>58</v>
      </c>
      <c r="K1068" t="s">
        <v>510</v>
      </c>
      <c r="L1068">
        <v>12</v>
      </c>
      <c r="M1068">
        <v>900000</v>
      </c>
      <c r="N1068">
        <v>10800000</v>
      </c>
      <c r="O1068">
        <v>0</v>
      </c>
      <c r="P1068">
        <v>10800000</v>
      </c>
      <c r="R1068">
        <v>900000</v>
      </c>
      <c r="S1068">
        <v>900000</v>
      </c>
      <c r="T1068">
        <v>900000</v>
      </c>
      <c r="U1068">
        <v>900000</v>
      </c>
      <c r="V1068">
        <v>900000</v>
      </c>
      <c r="W1068">
        <v>900000</v>
      </c>
      <c r="X1068">
        <v>900000</v>
      </c>
      <c r="Y1068">
        <v>900000</v>
      </c>
      <c r="Z1068">
        <v>900000</v>
      </c>
      <c r="AA1068">
        <v>900000</v>
      </c>
      <c r="AB1068">
        <v>900000</v>
      </c>
      <c r="AC1068">
        <v>900000</v>
      </c>
      <c r="AD1068" t="s">
        <v>1427</v>
      </c>
      <c r="AE1068" t="s">
        <v>1441</v>
      </c>
      <c r="AF1068" t="s">
        <v>1442</v>
      </c>
      <c r="AG1068" t="s">
        <v>1443</v>
      </c>
      <c r="AH1068" t="s">
        <v>7337</v>
      </c>
      <c r="AI1068" t="s">
        <v>6061</v>
      </c>
      <c r="AJ1068" t="s">
        <v>6356</v>
      </c>
      <c r="AK1068" t="s">
        <v>44</v>
      </c>
      <c r="AN1068" t="s">
        <v>1311</v>
      </c>
      <c r="AO1068" t="s">
        <v>1312</v>
      </c>
      <c r="AP1068" t="s">
        <v>1331</v>
      </c>
      <c r="AQ1068" t="s">
        <v>1314</v>
      </c>
      <c r="AR1068" cm="1">
        <f t="array" ref="AR1068">_xlfn._xlws.FILTER(RPD_Revisi[Jmlh],RPD_Revisi[MAK]=Form_Cetak_POK[[#This Row],[MAK]],0)-Form_Cetak_POK[[#This Row],[Jmlh]]</f>
        <v>0</v>
      </c>
    </row>
    <row r="1069" spans="1:44" hidden="1" x14ac:dyDescent="0.3">
      <c r="A1069" t="s">
        <v>26</v>
      </c>
      <c r="B1069" t="s">
        <v>28</v>
      </c>
      <c r="C1069" t="s">
        <v>29</v>
      </c>
      <c r="D1069" t="s">
        <v>460</v>
      </c>
      <c r="E1069" t="s">
        <v>33</v>
      </c>
      <c r="F1069" t="s">
        <v>35</v>
      </c>
      <c r="G1069" t="s">
        <v>463</v>
      </c>
      <c r="H1069" t="s">
        <v>39</v>
      </c>
      <c r="I1069" t="s">
        <v>60</v>
      </c>
      <c r="J1069" t="s">
        <v>48</v>
      </c>
      <c r="K1069" t="s">
        <v>511</v>
      </c>
      <c r="L1069">
        <v>15</v>
      </c>
      <c r="M1069">
        <v>3500000</v>
      </c>
      <c r="N1069">
        <v>52500000</v>
      </c>
      <c r="O1069">
        <v>0</v>
      </c>
      <c r="P1069">
        <v>52500000</v>
      </c>
      <c r="R1069">
        <v>4375000</v>
      </c>
      <c r="S1069">
        <v>4375000</v>
      </c>
      <c r="T1069">
        <v>4375000</v>
      </c>
      <c r="U1069">
        <v>4375000</v>
      </c>
      <c r="V1069">
        <v>4375000</v>
      </c>
      <c r="W1069">
        <v>4375000</v>
      </c>
      <c r="X1069">
        <v>4375000</v>
      </c>
      <c r="Y1069">
        <v>4375000</v>
      </c>
      <c r="Z1069">
        <v>4375000</v>
      </c>
      <c r="AA1069">
        <v>4375000</v>
      </c>
      <c r="AB1069">
        <v>4375000</v>
      </c>
      <c r="AC1069">
        <v>4375000</v>
      </c>
      <c r="AD1069" t="s">
        <v>1427</v>
      </c>
      <c r="AE1069" t="s">
        <v>1445</v>
      </c>
      <c r="AF1069" t="s">
        <v>1446</v>
      </c>
      <c r="AG1069" t="s">
        <v>1447</v>
      </c>
      <c r="AH1069" t="s">
        <v>7338</v>
      </c>
      <c r="AI1069" t="s">
        <v>6061</v>
      </c>
      <c r="AJ1069" t="s">
        <v>6356</v>
      </c>
      <c r="AK1069" t="s">
        <v>44</v>
      </c>
      <c r="AN1069" t="s">
        <v>1311</v>
      </c>
      <c r="AO1069" t="s">
        <v>1312</v>
      </c>
      <c r="AP1069" t="s">
        <v>1336</v>
      </c>
      <c r="AQ1069" t="s">
        <v>1314</v>
      </c>
      <c r="AR1069" cm="1">
        <f t="array" ref="AR1069">_xlfn._xlws.FILTER(RPD_Revisi[Jmlh],RPD_Revisi[MAK]=Form_Cetak_POK[[#This Row],[MAK]],0)-Form_Cetak_POK[[#This Row],[Jmlh]]</f>
        <v>0</v>
      </c>
    </row>
    <row r="1070" spans="1:44" hidden="1" x14ac:dyDescent="0.3">
      <c r="A1070" t="s">
        <v>26</v>
      </c>
      <c r="B1070" t="s">
        <v>28</v>
      </c>
      <c r="C1070" t="s">
        <v>29</v>
      </c>
      <c r="D1070" t="s">
        <v>460</v>
      </c>
      <c r="E1070" t="s">
        <v>33</v>
      </c>
      <c r="F1070" t="s">
        <v>35</v>
      </c>
      <c r="G1070" t="s">
        <v>463</v>
      </c>
      <c r="H1070" t="s">
        <v>62</v>
      </c>
      <c r="I1070" t="s">
        <v>63</v>
      </c>
      <c r="J1070" t="s">
        <v>43</v>
      </c>
      <c r="K1070" t="s">
        <v>506</v>
      </c>
      <c r="L1070">
        <v>1</v>
      </c>
      <c r="M1070">
        <v>1405000</v>
      </c>
      <c r="N1070">
        <v>1405000</v>
      </c>
      <c r="O1070">
        <v>0</v>
      </c>
      <c r="P1070">
        <v>1405000</v>
      </c>
      <c r="R1070">
        <v>117000</v>
      </c>
      <c r="S1070">
        <v>117000</v>
      </c>
      <c r="T1070">
        <v>117000</v>
      </c>
      <c r="U1070">
        <v>117000</v>
      </c>
      <c r="V1070">
        <v>117000</v>
      </c>
      <c r="W1070">
        <v>117000</v>
      </c>
      <c r="X1070">
        <v>117000</v>
      </c>
      <c r="Y1070">
        <v>117000</v>
      </c>
      <c r="Z1070">
        <v>117000</v>
      </c>
      <c r="AA1070">
        <v>117000</v>
      </c>
      <c r="AB1070">
        <v>117000</v>
      </c>
      <c r="AC1070">
        <v>118000</v>
      </c>
      <c r="AD1070" t="s">
        <v>1452</v>
      </c>
      <c r="AE1070" t="s">
        <v>1453</v>
      </c>
      <c r="AF1070" t="s">
        <v>1454</v>
      </c>
      <c r="AG1070" t="s">
        <v>1455</v>
      </c>
      <c r="AH1070" t="s">
        <v>7339</v>
      </c>
      <c r="AI1070" t="s">
        <v>6061</v>
      </c>
      <c r="AJ1070" t="s">
        <v>6794</v>
      </c>
      <c r="AK1070" t="s">
        <v>44</v>
      </c>
      <c r="AN1070" t="s">
        <v>1311</v>
      </c>
      <c r="AO1070" t="s">
        <v>1312</v>
      </c>
      <c r="AP1070" t="s">
        <v>1313</v>
      </c>
      <c r="AQ1070" t="s">
        <v>1314</v>
      </c>
      <c r="AR1070" cm="1">
        <f t="array" ref="AR1070">_xlfn._xlws.FILTER(RPD_Revisi[Jmlh],RPD_Revisi[MAK]=Form_Cetak_POK[[#This Row],[MAK]],0)-Form_Cetak_POK[[#This Row],[Jmlh]]</f>
        <v>0</v>
      </c>
    </row>
    <row r="1071" spans="1:44" hidden="1" x14ac:dyDescent="0.3">
      <c r="A1071" t="s">
        <v>26</v>
      </c>
      <c r="B1071" t="s">
        <v>28</v>
      </c>
      <c r="C1071" t="s">
        <v>29</v>
      </c>
      <c r="D1071" t="s">
        <v>460</v>
      </c>
      <c r="E1071" t="s">
        <v>33</v>
      </c>
      <c r="F1071" t="s">
        <v>35</v>
      </c>
      <c r="G1071" t="s">
        <v>463</v>
      </c>
      <c r="H1071" t="s">
        <v>62</v>
      </c>
      <c r="I1071" t="s">
        <v>64</v>
      </c>
      <c r="J1071" t="s">
        <v>68</v>
      </c>
      <c r="K1071" t="s">
        <v>517</v>
      </c>
      <c r="L1071">
        <v>72</v>
      </c>
      <c r="M1071">
        <v>200000</v>
      </c>
      <c r="N1071">
        <v>14400000</v>
      </c>
      <c r="O1071">
        <v>0</v>
      </c>
      <c r="P1071">
        <v>14400000</v>
      </c>
      <c r="R1071">
        <v>1200000</v>
      </c>
      <c r="S1071">
        <v>1200000</v>
      </c>
      <c r="T1071">
        <v>1200000</v>
      </c>
      <c r="U1071">
        <v>1200000</v>
      </c>
      <c r="V1071">
        <v>1200000</v>
      </c>
      <c r="W1071">
        <v>1200000</v>
      </c>
      <c r="X1071">
        <v>1200000</v>
      </c>
      <c r="Y1071">
        <v>1200000</v>
      </c>
      <c r="Z1071">
        <v>1200000</v>
      </c>
      <c r="AA1071">
        <v>1200000</v>
      </c>
      <c r="AB1071">
        <v>1200000</v>
      </c>
      <c r="AC1071">
        <v>1200000</v>
      </c>
      <c r="AD1071" t="s">
        <v>1463</v>
      </c>
      <c r="AE1071" t="s">
        <v>1482</v>
      </c>
      <c r="AF1071" t="s">
        <v>1483</v>
      </c>
      <c r="AG1071" t="s">
        <v>1484</v>
      </c>
      <c r="AH1071" t="s">
        <v>7340</v>
      </c>
      <c r="AI1071" t="s">
        <v>6061</v>
      </c>
      <c r="AJ1071" t="s">
        <v>6360</v>
      </c>
      <c r="AK1071" t="s">
        <v>44</v>
      </c>
      <c r="AN1071" t="s">
        <v>1311</v>
      </c>
      <c r="AO1071" t="s">
        <v>1312</v>
      </c>
      <c r="AP1071" t="s">
        <v>1485</v>
      </c>
      <c r="AQ1071" t="s">
        <v>1486</v>
      </c>
      <c r="AR1071" cm="1">
        <f t="array" ref="AR1071">_xlfn._xlws.FILTER(RPD_Revisi[Jmlh],RPD_Revisi[MAK]=Form_Cetak_POK[[#This Row],[MAK]],0)-Form_Cetak_POK[[#This Row],[Jmlh]]</f>
        <v>0</v>
      </c>
    </row>
    <row r="1072" spans="1:44" hidden="1" x14ac:dyDescent="0.3">
      <c r="A1072" t="s">
        <v>26</v>
      </c>
      <c r="B1072" t="s">
        <v>28</v>
      </c>
      <c r="C1072" t="s">
        <v>29</v>
      </c>
      <c r="D1072" t="s">
        <v>460</v>
      </c>
      <c r="E1072" t="s">
        <v>33</v>
      </c>
      <c r="F1072" t="s">
        <v>35</v>
      </c>
      <c r="G1072" t="s">
        <v>463</v>
      </c>
      <c r="H1072" t="s">
        <v>62</v>
      </c>
      <c r="I1072" t="s">
        <v>64</v>
      </c>
      <c r="J1072" t="s">
        <v>48</v>
      </c>
      <c r="K1072" t="s">
        <v>518</v>
      </c>
      <c r="L1072">
        <v>10</v>
      </c>
      <c r="M1072">
        <v>1500000</v>
      </c>
      <c r="N1072">
        <v>15000000</v>
      </c>
      <c r="O1072">
        <v>0</v>
      </c>
      <c r="P1072">
        <v>15000000</v>
      </c>
      <c r="R1072">
        <v>1250000</v>
      </c>
      <c r="S1072">
        <v>1250000</v>
      </c>
      <c r="T1072">
        <v>1250000</v>
      </c>
      <c r="U1072">
        <v>1250000</v>
      </c>
      <c r="V1072">
        <v>1250000</v>
      </c>
      <c r="W1072">
        <v>1250000</v>
      </c>
      <c r="X1072">
        <v>1250000</v>
      </c>
      <c r="Y1072">
        <v>1250000</v>
      </c>
      <c r="Z1072">
        <v>1250000</v>
      </c>
      <c r="AA1072">
        <v>1250000</v>
      </c>
      <c r="AB1072">
        <v>1250000</v>
      </c>
      <c r="AC1072">
        <v>1250000</v>
      </c>
      <c r="AD1072" t="s">
        <v>1463</v>
      </c>
      <c r="AE1072" t="s">
        <v>1488</v>
      </c>
      <c r="AF1072" t="s">
        <v>1489</v>
      </c>
      <c r="AG1072" t="s">
        <v>1490</v>
      </c>
      <c r="AH1072" t="s">
        <v>7341</v>
      </c>
      <c r="AI1072" t="s">
        <v>6061</v>
      </c>
      <c r="AJ1072" t="s">
        <v>6360</v>
      </c>
      <c r="AK1072" t="s">
        <v>44</v>
      </c>
      <c r="AN1072" t="s">
        <v>1311</v>
      </c>
      <c r="AO1072" t="s">
        <v>1312</v>
      </c>
      <c r="AP1072" t="s">
        <v>1336</v>
      </c>
      <c r="AQ1072" t="s">
        <v>1314</v>
      </c>
      <c r="AR1072" cm="1">
        <f t="array" ref="AR1072">_xlfn._xlws.FILTER(RPD_Revisi[Jmlh],RPD_Revisi[MAK]=Form_Cetak_POK[[#This Row],[MAK]],0)-Form_Cetak_POK[[#This Row],[Jmlh]]</f>
        <v>0</v>
      </c>
    </row>
    <row r="1073" spans="1:44" hidden="1" x14ac:dyDescent="0.3">
      <c r="A1073" t="s">
        <v>26</v>
      </c>
      <c r="B1073" t="s">
        <v>28</v>
      </c>
      <c r="C1073" t="s">
        <v>29</v>
      </c>
      <c r="D1073" t="s">
        <v>460</v>
      </c>
      <c r="E1073" t="s">
        <v>33</v>
      </c>
      <c r="F1073" t="s">
        <v>35</v>
      </c>
      <c r="G1073" t="s">
        <v>463</v>
      </c>
      <c r="H1073" t="s">
        <v>62</v>
      </c>
      <c r="I1073" t="s">
        <v>64</v>
      </c>
      <c r="J1073" t="s">
        <v>50</v>
      </c>
      <c r="K1073" t="s">
        <v>519</v>
      </c>
      <c r="L1073">
        <v>80</v>
      </c>
      <c r="M1073">
        <v>450000</v>
      </c>
      <c r="N1073">
        <v>36000000</v>
      </c>
      <c r="O1073">
        <v>0</v>
      </c>
      <c r="P1073">
        <v>36000000</v>
      </c>
      <c r="R1073">
        <v>3000000</v>
      </c>
      <c r="S1073">
        <v>3000000</v>
      </c>
      <c r="T1073">
        <v>3000000</v>
      </c>
      <c r="U1073">
        <v>3000000</v>
      </c>
      <c r="V1073">
        <v>3000000</v>
      </c>
      <c r="W1073">
        <v>3000000</v>
      </c>
      <c r="X1073">
        <v>3000000</v>
      </c>
      <c r="Y1073">
        <v>3000000</v>
      </c>
      <c r="Z1073">
        <v>3000000</v>
      </c>
      <c r="AA1073">
        <v>3000000</v>
      </c>
      <c r="AB1073">
        <v>3000000</v>
      </c>
      <c r="AC1073">
        <v>3000000</v>
      </c>
      <c r="AD1073" t="s">
        <v>1463</v>
      </c>
      <c r="AE1073" t="s">
        <v>1492</v>
      </c>
      <c r="AF1073" t="s">
        <v>1493</v>
      </c>
      <c r="AG1073" t="s">
        <v>1494</v>
      </c>
      <c r="AH1073" t="s">
        <v>7342</v>
      </c>
      <c r="AI1073" t="s">
        <v>6061</v>
      </c>
      <c r="AJ1073" t="s">
        <v>6360</v>
      </c>
      <c r="AK1073" t="s">
        <v>44</v>
      </c>
      <c r="AN1073" t="s">
        <v>1311</v>
      </c>
      <c r="AO1073" t="s">
        <v>1312</v>
      </c>
      <c r="AP1073" t="s">
        <v>1336</v>
      </c>
      <c r="AQ1073" t="s">
        <v>1314</v>
      </c>
      <c r="AR1073" cm="1">
        <f t="array" ref="AR1073">_xlfn._xlws.FILTER(RPD_Revisi[Jmlh],RPD_Revisi[MAK]=Form_Cetak_POK[[#This Row],[MAK]],0)-Form_Cetak_POK[[#This Row],[Jmlh]]</f>
        <v>0</v>
      </c>
    </row>
    <row r="1074" spans="1:44" hidden="1" x14ac:dyDescent="0.3">
      <c r="A1074" t="s">
        <v>26</v>
      </c>
      <c r="B1074" t="s">
        <v>28</v>
      </c>
      <c r="C1074" t="s">
        <v>29</v>
      </c>
      <c r="D1074" t="s">
        <v>460</v>
      </c>
      <c r="E1074" t="s">
        <v>33</v>
      </c>
      <c r="F1074" t="s">
        <v>35</v>
      </c>
      <c r="G1074" t="s">
        <v>463</v>
      </c>
      <c r="H1074" t="s">
        <v>62</v>
      </c>
      <c r="I1074" t="s">
        <v>70</v>
      </c>
      <c r="J1074" t="s">
        <v>50</v>
      </c>
      <c r="K1074" t="s">
        <v>523</v>
      </c>
      <c r="L1074">
        <v>60</v>
      </c>
      <c r="M1074">
        <v>450000</v>
      </c>
      <c r="N1074">
        <v>27000000</v>
      </c>
      <c r="O1074">
        <v>0</v>
      </c>
      <c r="P1074">
        <v>27000000</v>
      </c>
      <c r="R1074">
        <v>2250000</v>
      </c>
      <c r="S1074">
        <v>2250000</v>
      </c>
      <c r="T1074">
        <v>2250000</v>
      </c>
      <c r="U1074">
        <v>2250000</v>
      </c>
      <c r="V1074">
        <v>2250000</v>
      </c>
      <c r="W1074">
        <v>2250000</v>
      </c>
      <c r="X1074">
        <v>2250000</v>
      </c>
      <c r="Y1074">
        <v>2250000</v>
      </c>
      <c r="Z1074">
        <v>2250000</v>
      </c>
      <c r="AA1074">
        <v>2250000</v>
      </c>
      <c r="AB1074">
        <v>2250000</v>
      </c>
      <c r="AC1074">
        <v>2250000</v>
      </c>
      <c r="AD1074" t="s">
        <v>1510</v>
      </c>
      <c r="AE1074" t="s">
        <v>1528</v>
      </c>
      <c r="AF1074" t="s">
        <v>1529</v>
      </c>
      <c r="AG1074" t="s">
        <v>1530</v>
      </c>
      <c r="AH1074" t="s">
        <v>7343</v>
      </c>
      <c r="AI1074" t="s">
        <v>6061</v>
      </c>
      <c r="AJ1074" t="s">
        <v>6366</v>
      </c>
      <c r="AK1074" t="s">
        <v>44</v>
      </c>
      <c r="AN1074" t="s">
        <v>1311</v>
      </c>
      <c r="AO1074" t="s">
        <v>1312</v>
      </c>
      <c r="AP1074" t="s">
        <v>1336</v>
      </c>
      <c r="AQ1074" t="s">
        <v>1314</v>
      </c>
      <c r="AR1074" cm="1">
        <f t="array" ref="AR1074">_xlfn._xlws.FILTER(RPD_Revisi[Jmlh],RPD_Revisi[MAK]=Form_Cetak_POK[[#This Row],[MAK]],0)-Form_Cetak_POK[[#This Row],[Jmlh]]</f>
        <v>0</v>
      </c>
    </row>
    <row r="1075" spans="1:44" hidden="1" x14ac:dyDescent="0.3">
      <c r="A1075" t="s">
        <v>26</v>
      </c>
      <c r="B1075" t="s">
        <v>28</v>
      </c>
      <c r="C1075" t="s">
        <v>29</v>
      </c>
      <c r="D1075" t="s">
        <v>460</v>
      </c>
      <c r="E1075" t="s">
        <v>33</v>
      </c>
      <c r="F1075" t="s">
        <v>35</v>
      </c>
      <c r="G1075" t="s">
        <v>463</v>
      </c>
      <c r="H1075" t="s">
        <v>62</v>
      </c>
      <c r="I1075" t="s">
        <v>71</v>
      </c>
      <c r="J1075" t="s">
        <v>73</v>
      </c>
      <c r="K1075" t="s">
        <v>527</v>
      </c>
      <c r="L1075">
        <v>24</v>
      </c>
      <c r="M1075">
        <v>150000</v>
      </c>
      <c r="N1075">
        <v>3600000</v>
      </c>
      <c r="O1075">
        <v>0</v>
      </c>
      <c r="P1075">
        <v>3600000</v>
      </c>
      <c r="R1075">
        <v>300000</v>
      </c>
      <c r="S1075">
        <v>300000</v>
      </c>
      <c r="T1075">
        <v>300000</v>
      </c>
      <c r="U1075">
        <v>300000</v>
      </c>
      <c r="V1075">
        <v>300000</v>
      </c>
      <c r="W1075">
        <v>300000</v>
      </c>
      <c r="X1075">
        <v>300000</v>
      </c>
      <c r="Y1075">
        <v>300000</v>
      </c>
      <c r="Z1075">
        <v>300000</v>
      </c>
      <c r="AA1075">
        <v>300000</v>
      </c>
      <c r="AB1075">
        <v>300000</v>
      </c>
      <c r="AC1075">
        <v>300000</v>
      </c>
      <c r="AD1075" t="s">
        <v>1535</v>
      </c>
      <c r="AE1075" t="s">
        <v>1549</v>
      </c>
      <c r="AF1075" t="s">
        <v>1550</v>
      </c>
      <c r="AG1075" t="s">
        <v>1551</v>
      </c>
      <c r="AH1075" t="s">
        <v>7344</v>
      </c>
      <c r="AI1075" t="s">
        <v>6061</v>
      </c>
      <c r="AJ1075" t="s">
        <v>6370</v>
      </c>
      <c r="AK1075" t="s">
        <v>44</v>
      </c>
      <c r="AN1075" t="s">
        <v>1311</v>
      </c>
      <c r="AO1075" t="s">
        <v>1312</v>
      </c>
      <c r="AP1075" t="s">
        <v>1336</v>
      </c>
      <c r="AQ1075" t="s">
        <v>1314</v>
      </c>
      <c r="AR1075" cm="1">
        <f t="array" ref="AR1075">_xlfn._xlws.FILTER(RPD_Revisi[Jmlh],RPD_Revisi[MAK]=Form_Cetak_POK[[#This Row],[MAK]],0)-Form_Cetak_POK[[#This Row],[Jmlh]]</f>
        <v>0</v>
      </c>
    </row>
    <row r="1076" spans="1:44" hidden="1" x14ac:dyDescent="0.3">
      <c r="A1076" t="s">
        <v>26</v>
      </c>
      <c r="B1076" t="s">
        <v>28</v>
      </c>
      <c r="C1076" t="s">
        <v>29</v>
      </c>
      <c r="D1076" t="s">
        <v>460</v>
      </c>
      <c r="E1076" t="s">
        <v>33</v>
      </c>
      <c r="F1076" t="s">
        <v>35</v>
      </c>
      <c r="G1076" t="s">
        <v>463</v>
      </c>
      <c r="H1076" t="s">
        <v>62</v>
      </c>
      <c r="I1076" t="s">
        <v>71</v>
      </c>
      <c r="J1076" t="s">
        <v>75</v>
      </c>
      <c r="K1076" t="s">
        <v>528</v>
      </c>
      <c r="L1076">
        <v>24</v>
      </c>
      <c r="M1076">
        <v>130000</v>
      </c>
      <c r="N1076">
        <v>3120000</v>
      </c>
      <c r="O1076">
        <v>0</v>
      </c>
      <c r="P1076">
        <v>3120000</v>
      </c>
      <c r="R1076">
        <v>260000</v>
      </c>
      <c r="S1076">
        <v>260000</v>
      </c>
      <c r="T1076">
        <v>260000</v>
      </c>
      <c r="U1076">
        <v>260000</v>
      </c>
      <c r="V1076">
        <v>260000</v>
      </c>
      <c r="W1076">
        <v>260000</v>
      </c>
      <c r="X1076">
        <v>260000</v>
      </c>
      <c r="Y1076">
        <v>260000</v>
      </c>
      <c r="Z1076">
        <v>260000</v>
      </c>
      <c r="AA1076">
        <v>260000</v>
      </c>
      <c r="AB1076">
        <v>260000</v>
      </c>
      <c r="AC1076">
        <v>260000</v>
      </c>
      <c r="AD1076" t="s">
        <v>1535</v>
      </c>
      <c r="AE1076" t="s">
        <v>1553</v>
      </c>
      <c r="AF1076" t="s">
        <v>1554</v>
      </c>
      <c r="AG1076" t="s">
        <v>1555</v>
      </c>
      <c r="AH1076" t="s">
        <v>7345</v>
      </c>
      <c r="AI1076" t="s">
        <v>6061</v>
      </c>
      <c r="AJ1076" t="s">
        <v>6370</v>
      </c>
      <c r="AK1076" t="s">
        <v>44</v>
      </c>
      <c r="AN1076" t="s">
        <v>1311</v>
      </c>
      <c r="AO1076" t="s">
        <v>1312</v>
      </c>
      <c r="AP1076" t="s">
        <v>1336</v>
      </c>
      <c r="AQ1076" t="s">
        <v>1314</v>
      </c>
      <c r="AR1076" cm="1">
        <f t="array" ref="AR1076">_xlfn._xlws.FILTER(RPD_Revisi[Jmlh],RPD_Revisi[MAK]=Form_Cetak_POK[[#This Row],[MAK]],0)-Form_Cetak_POK[[#This Row],[Jmlh]]</f>
        <v>0</v>
      </c>
    </row>
    <row r="1077" spans="1:44" hidden="1" x14ac:dyDescent="0.3">
      <c r="A1077" t="s">
        <v>26</v>
      </c>
      <c r="B1077" t="s">
        <v>28</v>
      </c>
      <c r="C1077" t="s">
        <v>29</v>
      </c>
      <c r="D1077" t="s">
        <v>460</v>
      </c>
      <c r="E1077" t="s">
        <v>33</v>
      </c>
      <c r="F1077" t="s">
        <v>35</v>
      </c>
      <c r="G1077" t="s">
        <v>463</v>
      </c>
      <c r="H1077" t="s">
        <v>62</v>
      </c>
      <c r="I1077" t="s">
        <v>77</v>
      </c>
      <c r="J1077" t="s">
        <v>46</v>
      </c>
      <c r="K1077" t="s">
        <v>510</v>
      </c>
      <c r="L1077">
        <v>12</v>
      </c>
      <c r="M1077">
        <v>900000</v>
      </c>
      <c r="N1077">
        <v>10800000</v>
      </c>
      <c r="O1077">
        <v>0</v>
      </c>
      <c r="P1077">
        <v>10800000</v>
      </c>
      <c r="R1077">
        <v>900000</v>
      </c>
      <c r="S1077">
        <v>900000</v>
      </c>
      <c r="T1077">
        <v>900000</v>
      </c>
      <c r="U1077">
        <v>900000</v>
      </c>
      <c r="V1077">
        <v>900000</v>
      </c>
      <c r="W1077">
        <v>900000</v>
      </c>
      <c r="X1077">
        <v>900000</v>
      </c>
      <c r="Y1077">
        <v>900000</v>
      </c>
      <c r="Z1077">
        <v>900000</v>
      </c>
      <c r="AA1077">
        <v>900000</v>
      </c>
      <c r="AB1077">
        <v>900000</v>
      </c>
      <c r="AC1077">
        <v>900000</v>
      </c>
      <c r="AD1077" t="s">
        <v>1557</v>
      </c>
      <c r="AE1077" t="s">
        <v>1568</v>
      </c>
      <c r="AF1077" t="s">
        <v>1569</v>
      </c>
      <c r="AG1077" t="s">
        <v>1570</v>
      </c>
      <c r="AH1077" t="s">
        <v>7346</v>
      </c>
      <c r="AI1077" t="s">
        <v>6061</v>
      </c>
      <c r="AJ1077" t="s">
        <v>6373</v>
      </c>
      <c r="AK1077" t="s">
        <v>44</v>
      </c>
      <c r="AN1077" t="s">
        <v>1311</v>
      </c>
      <c r="AO1077" t="s">
        <v>1312</v>
      </c>
      <c r="AP1077" t="s">
        <v>1331</v>
      </c>
      <c r="AQ1077" t="s">
        <v>1314</v>
      </c>
      <c r="AR1077" cm="1">
        <f t="array" ref="AR1077">_xlfn._xlws.FILTER(RPD_Revisi[Jmlh],RPD_Revisi[MAK]=Form_Cetak_POK[[#This Row],[MAK]],0)-Form_Cetak_POK[[#This Row],[Jmlh]]</f>
        <v>0</v>
      </c>
    </row>
    <row r="1078" spans="1:44" hidden="1" x14ac:dyDescent="0.3">
      <c r="A1078" t="s">
        <v>26</v>
      </c>
      <c r="B1078" t="s">
        <v>28</v>
      </c>
      <c r="C1078" t="s">
        <v>29</v>
      </c>
      <c r="D1078" t="s">
        <v>460</v>
      </c>
      <c r="E1078" t="s">
        <v>33</v>
      </c>
      <c r="F1078" t="s">
        <v>35</v>
      </c>
      <c r="G1078" t="s">
        <v>463</v>
      </c>
      <c r="H1078" t="s">
        <v>62</v>
      </c>
      <c r="I1078" t="s">
        <v>77</v>
      </c>
      <c r="J1078" t="s">
        <v>48</v>
      </c>
      <c r="K1078" t="s">
        <v>530</v>
      </c>
      <c r="L1078">
        <v>10</v>
      </c>
      <c r="M1078">
        <v>3638000</v>
      </c>
      <c r="N1078">
        <v>36380000</v>
      </c>
      <c r="O1078">
        <v>0</v>
      </c>
      <c r="P1078">
        <v>36380000</v>
      </c>
      <c r="R1078">
        <v>3031000</v>
      </c>
      <c r="S1078">
        <v>3031000</v>
      </c>
      <c r="T1078">
        <v>3031000</v>
      </c>
      <c r="U1078">
        <v>3031000</v>
      </c>
      <c r="V1078">
        <v>3031000</v>
      </c>
      <c r="W1078">
        <v>3031000</v>
      </c>
      <c r="X1078">
        <v>3031000</v>
      </c>
      <c r="Y1078">
        <v>3031000</v>
      </c>
      <c r="Z1078">
        <v>3031000</v>
      </c>
      <c r="AA1078">
        <v>3031000</v>
      </c>
      <c r="AB1078">
        <v>3031000</v>
      </c>
      <c r="AC1078">
        <v>3039000</v>
      </c>
      <c r="AD1078" t="s">
        <v>1557</v>
      </c>
      <c r="AE1078" t="s">
        <v>1572</v>
      </c>
      <c r="AF1078" t="s">
        <v>1573</v>
      </c>
      <c r="AG1078" t="s">
        <v>1574</v>
      </c>
      <c r="AH1078" t="s">
        <v>7347</v>
      </c>
      <c r="AI1078" t="s">
        <v>6061</v>
      </c>
      <c r="AJ1078" t="s">
        <v>6373</v>
      </c>
      <c r="AK1078" t="s">
        <v>44</v>
      </c>
      <c r="AN1078" t="s">
        <v>1311</v>
      </c>
      <c r="AO1078" t="s">
        <v>1312</v>
      </c>
      <c r="AP1078" t="s">
        <v>1336</v>
      </c>
      <c r="AQ1078" t="s">
        <v>1314</v>
      </c>
      <c r="AR1078" cm="1">
        <f t="array" ref="AR1078">_xlfn._xlws.FILTER(RPD_Revisi[Jmlh],RPD_Revisi[MAK]=Form_Cetak_POK[[#This Row],[MAK]],0)-Form_Cetak_POK[[#This Row],[Jmlh]]</f>
        <v>0</v>
      </c>
    </row>
    <row r="1079" spans="1:44" hidden="1" x14ac:dyDescent="0.3">
      <c r="A1079" t="s">
        <v>26</v>
      </c>
      <c r="B1079" t="s">
        <v>28</v>
      </c>
      <c r="C1079" t="s">
        <v>29</v>
      </c>
      <c r="D1079" t="s">
        <v>460</v>
      </c>
      <c r="E1079" t="s">
        <v>33</v>
      </c>
      <c r="F1079" t="s">
        <v>35</v>
      </c>
      <c r="G1079" t="s">
        <v>463</v>
      </c>
      <c r="H1079" t="s">
        <v>62</v>
      </c>
      <c r="I1079" t="s">
        <v>77</v>
      </c>
      <c r="J1079" t="s">
        <v>50</v>
      </c>
      <c r="K1079" t="s">
        <v>519</v>
      </c>
      <c r="L1079">
        <v>80</v>
      </c>
      <c r="M1079">
        <v>450000</v>
      </c>
      <c r="N1079">
        <v>36000000</v>
      </c>
      <c r="O1079">
        <v>0</v>
      </c>
      <c r="P1079">
        <v>36000000</v>
      </c>
      <c r="R1079">
        <v>3000000</v>
      </c>
      <c r="S1079">
        <v>3000000</v>
      </c>
      <c r="T1079">
        <v>3000000</v>
      </c>
      <c r="U1079">
        <v>3000000</v>
      </c>
      <c r="V1079">
        <v>3000000</v>
      </c>
      <c r="W1079">
        <v>3000000</v>
      </c>
      <c r="X1079">
        <v>3000000</v>
      </c>
      <c r="Y1079">
        <v>3000000</v>
      </c>
      <c r="Z1079">
        <v>3000000</v>
      </c>
      <c r="AA1079">
        <v>3000000</v>
      </c>
      <c r="AB1079">
        <v>3000000</v>
      </c>
      <c r="AC1079">
        <v>3000000</v>
      </c>
      <c r="AD1079" t="s">
        <v>1557</v>
      </c>
      <c r="AE1079" t="s">
        <v>1576</v>
      </c>
      <c r="AF1079" t="s">
        <v>1577</v>
      </c>
      <c r="AG1079" t="s">
        <v>1578</v>
      </c>
      <c r="AH1079" t="s">
        <v>7348</v>
      </c>
      <c r="AI1079" t="s">
        <v>6061</v>
      </c>
      <c r="AJ1079" t="s">
        <v>6373</v>
      </c>
      <c r="AK1079" t="s">
        <v>44</v>
      </c>
      <c r="AN1079" t="s">
        <v>1311</v>
      </c>
      <c r="AO1079" t="s">
        <v>1312</v>
      </c>
      <c r="AP1079" t="s">
        <v>1336</v>
      </c>
      <c r="AQ1079" t="s">
        <v>1314</v>
      </c>
      <c r="AR1079" cm="1">
        <f t="array" ref="AR1079">_xlfn._xlws.FILTER(RPD_Revisi[Jmlh],RPD_Revisi[MAK]=Form_Cetak_POK[[#This Row],[MAK]],0)-Form_Cetak_POK[[#This Row],[Jmlh]]</f>
        <v>0</v>
      </c>
    </row>
    <row r="1080" spans="1:44" hidden="1" x14ac:dyDescent="0.3">
      <c r="A1080" t="s">
        <v>26</v>
      </c>
      <c r="B1080" t="s">
        <v>28</v>
      </c>
      <c r="C1080" t="s">
        <v>29</v>
      </c>
      <c r="D1080" t="s">
        <v>460</v>
      </c>
      <c r="E1080" t="s">
        <v>33</v>
      </c>
      <c r="F1080" t="s">
        <v>35</v>
      </c>
      <c r="G1080" t="s">
        <v>463</v>
      </c>
      <c r="H1080" t="s">
        <v>79</v>
      </c>
      <c r="I1080" t="s">
        <v>80</v>
      </c>
      <c r="J1080" t="s">
        <v>48</v>
      </c>
      <c r="K1080" t="s">
        <v>534</v>
      </c>
      <c r="L1080">
        <v>18</v>
      </c>
      <c r="M1080">
        <v>2500000</v>
      </c>
      <c r="N1080">
        <v>45000000</v>
      </c>
      <c r="O1080">
        <v>0</v>
      </c>
      <c r="P1080">
        <v>45000000</v>
      </c>
      <c r="R1080">
        <v>3750000</v>
      </c>
      <c r="S1080">
        <v>3750000</v>
      </c>
      <c r="T1080">
        <v>3750000</v>
      </c>
      <c r="U1080">
        <v>3750000</v>
      </c>
      <c r="V1080">
        <v>3750000</v>
      </c>
      <c r="W1080">
        <v>3750000</v>
      </c>
      <c r="X1080">
        <v>3750000</v>
      </c>
      <c r="Y1080">
        <v>3750000</v>
      </c>
      <c r="Z1080">
        <v>3750000</v>
      </c>
      <c r="AA1080">
        <v>3750000</v>
      </c>
      <c r="AB1080">
        <v>3750000</v>
      </c>
      <c r="AC1080">
        <v>3750000</v>
      </c>
      <c r="AD1080" t="s">
        <v>1583</v>
      </c>
      <c r="AE1080" t="s">
        <v>1600</v>
      </c>
      <c r="AF1080" t="s">
        <v>1601</v>
      </c>
      <c r="AG1080" t="s">
        <v>1602</v>
      </c>
      <c r="AH1080" t="s">
        <v>7349</v>
      </c>
      <c r="AI1080" t="s">
        <v>6061</v>
      </c>
      <c r="AJ1080" t="s">
        <v>6375</v>
      </c>
      <c r="AK1080" t="s">
        <v>44</v>
      </c>
      <c r="AN1080" t="s">
        <v>1311</v>
      </c>
      <c r="AO1080" t="s">
        <v>1312</v>
      </c>
      <c r="AP1080" t="s">
        <v>1336</v>
      </c>
      <c r="AQ1080" t="s">
        <v>1314</v>
      </c>
      <c r="AR1080" cm="1">
        <f t="array" ref="AR1080">_xlfn._xlws.FILTER(RPD_Revisi[Jmlh],RPD_Revisi[MAK]=Form_Cetak_POK[[#This Row],[MAK]],0)-Form_Cetak_POK[[#This Row],[Jmlh]]</f>
        <v>0</v>
      </c>
    </row>
    <row r="1081" spans="1:44" hidden="1" x14ac:dyDescent="0.3">
      <c r="A1081" t="s">
        <v>26</v>
      </c>
      <c r="B1081" t="s">
        <v>28</v>
      </c>
      <c r="C1081" t="s">
        <v>29</v>
      </c>
      <c r="D1081" t="s">
        <v>460</v>
      </c>
      <c r="E1081" t="s">
        <v>33</v>
      </c>
      <c r="F1081" t="s">
        <v>35</v>
      </c>
      <c r="G1081" t="s">
        <v>463</v>
      </c>
      <c r="H1081" t="s">
        <v>79</v>
      </c>
      <c r="I1081" t="s">
        <v>80</v>
      </c>
      <c r="J1081" t="s">
        <v>75</v>
      </c>
      <c r="K1081" t="s">
        <v>535</v>
      </c>
      <c r="L1081">
        <v>25</v>
      </c>
      <c r="M1081">
        <v>150000</v>
      </c>
      <c r="N1081">
        <v>3750000</v>
      </c>
      <c r="O1081">
        <v>0</v>
      </c>
      <c r="P1081">
        <v>3750000</v>
      </c>
      <c r="R1081">
        <v>312000</v>
      </c>
      <c r="S1081">
        <v>312000</v>
      </c>
      <c r="T1081">
        <v>312000</v>
      </c>
      <c r="U1081">
        <v>312000</v>
      </c>
      <c r="V1081">
        <v>312000</v>
      </c>
      <c r="W1081">
        <v>312000</v>
      </c>
      <c r="X1081">
        <v>312000</v>
      </c>
      <c r="Y1081">
        <v>312000</v>
      </c>
      <c r="Z1081">
        <v>312000</v>
      </c>
      <c r="AA1081">
        <v>312000</v>
      </c>
      <c r="AB1081">
        <v>312000</v>
      </c>
      <c r="AC1081">
        <v>318000</v>
      </c>
      <c r="AD1081" t="s">
        <v>1583</v>
      </c>
      <c r="AE1081" t="s">
        <v>1604</v>
      </c>
      <c r="AF1081" t="s">
        <v>1605</v>
      </c>
      <c r="AG1081" t="s">
        <v>1606</v>
      </c>
      <c r="AH1081" t="s">
        <v>7350</v>
      </c>
      <c r="AI1081" t="s">
        <v>6061</v>
      </c>
      <c r="AJ1081" t="s">
        <v>6375</v>
      </c>
      <c r="AK1081" t="s">
        <v>44</v>
      </c>
      <c r="AN1081" t="s">
        <v>1311</v>
      </c>
      <c r="AO1081" t="s">
        <v>1312</v>
      </c>
      <c r="AP1081" t="s">
        <v>1336</v>
      </c>
      <c r="AQ1081" t="s">
        <v>1314</v>
      </c>
      <c r="AR1081" cm="1">
        <f t="array" ref="AR1081">_xlfn._xlws.FILTER(RPD_Revisi[Jmlh],RPD_Revisi[MAK]=Form_Cetak_POK[[#This Row],[MAK]],0)-Form_Cetak_POK[[#This Row],[Jmlh]]</f>
        <v>0</v>
      </c>
    </row>
    <row r="1082" spans="1:44" hidden="1" x14ac:dyDescent="0.3">
      <c r="A1082" t="s">
        <v>26</v>
      </c>
      <c r="B1082" t="s">
        <v>28</v>
      </c>
      <c r="C1082" t="s">
        <v>29</v>
      </c>
      <c r="D1082" t="s">
        <v>460</v>
      </c>
      <c r="E1082" t="s">
        <v>33</v>
      </c>
      <c r="F1082" t="s">
        <v>35</v>
      </c>
      <c r="G1082" t="s">
        <v>463</v>
      </c>
      <c r="H1082" t="s">
        <v>79</v>
      </c>
      <c r="I1082" t="s">
        <v>80</v>
      </c>
      <c r="J1082" t="s">
        <v>50</v>
      </c>
      <c r="K1082" t="s">
        <v>537</v>
      </c>
      <c r="L1082">
        <v>270</v>
      </c>
      <c r="M1082">
        <v>280000</v>
      </c>
      <c r="N1082">
        <v>75600000</v>
      </c>
      <c r="O1082">
        <v>0</v>
      </c>
      <c r="P1082">
        <v>75600000</v>
      </c>
      <c r="R1082">
        <v>6300000</v>
      </c>
      <c r="S1082">
        <v>6300000</v>
      </c>
      <c r="T1082">
        <v>6300000</v>
      </c>
      <c r="U1082">
        <v>6300000</v>
      </c>
      <c r="V1082">
        <v>6300000</v>
      </c>
      <c r="W1082">
        <v>6300000</v>
      </c>
      <c r="X1082">
        <v>6300000</v>
      </c>
      <c r="Y1082">
        <v>6300000</v>
      </c>
      <c r="Z1082">
        <v>6300000</v>
      </c>
      <c r="AA1082">
        <v>6300000</v>
      </c>
      <c r="AB1082">
        <v>6300000</v>
      </c>
      <c r="AC1082">
        <v>6300000</v>
      </c>
      <c r="AD1082" t="s">
        <v>1583</v>
      </c>
      <c r="AE1082" t="s">
        <v>1611</v>
      </c>
      <c r="AF1082" t="s">
        <v>1612</v>
      </c>
      <c r="AG1082" t="s">
        <v>1613</v>
      </c>
      <c r="AH1082" t="s">
        <v>7351</v>
      </c>
      <c r="AI1082" t="s">
        <v>6061</v>
      </c>
      <c r="AJ1082" t="s">
        <v>6375</v>
      </c>
      <c r="AK1082" t="s">
        <v>44</v>
      </c>
      <c r="AN1082" t="s">
        <v>1311</v>
      </c>
      <c r="AO1082" t="s">
        <v>1312</v>
      </c>
      <c r="AP1082" t="s">
        <v>1336</v>
      </c>
      <c r="AQ1082" t="s">
        <v>1314</v>
      </c>
      <c r="AR1082" cm="1">
        <f t="array" ref="AR1082">_xlfn._xlws.FILTER(RPD_Revisi[Jmlh],RPD_Revisi[MAK]=Form_Cetak_POK[[#This Row],[MAK]],0)-Form_Cetak_POK[[#This Row],[Jmlh]]</f>
        <v>0</v>
      </c>
    </row>
    <row r="1083" spans="1:44" hidden="1" x14ac:dyDescent="0.3">
      <c r="A1083" t="s">
        <v>26</v>
      </c>
      <c r="B1083" t="s">
        <v>28</v>
      </c>
      <c r="C1083" t="s">
        <v>29</v>
      </c>
      <c r="D1083" t="s">
        <v>460</v>
      </c>
      <c r="E1083" t="s">
        <v>33</v>
      </c>
      <c r="F1083" t="s">
        <v>35</v>
      </c>
      <c r="G1083" t="s">
        <v>463</v>
      </c>
      <c r="H1083" t="s">
        <v>79</v>
      </c>
      <c r="I1083" t="s">
        <v>81</v>
      </c>
      <c r="J1083" t="s">
        <v>46</v>
      </c>
      <c r="K1083" t="s">
        <v>541</v>
      </c>
      <c r="L1083">
        <v>18</v>
      </c>
      <c r="M1083">
        <v>900000</v>
      </c>
      <c r="N1083">
        <v>16200000</v>
      </c>
      <c r="O1083">
        <v>0</v>
      </c>
      <c r="P1083">
        <v>16200000</v>
      </c>
      <c r="R1083">
        <v>1350000</v>
      </c>
      <c r="S1083">
        <v>1350000</v>
      </c>
      <c r="T1083">
        <v>1350000</v>
      </c>
      <c r="U1083">
        <v>1350000</v>
      </c>
      <c r="V1083">
        <v>1350000</v>
      </c>
      <c r="W1083">
        <v>1350000</v>
      </c>
      <c r="X1083">
        <v>1350000</v>
      </c>
      <c r="Y1083">
        <v>1350000</v>
      </c>
      <c r="Z1083">
        <v>1350000</v>
      </c>
      <c r="AA1083">
        <v>1350000</v>
      </c>
      <c r="AB1083">
        <v>1350000</v>
      </c>
      <c r="AC1083">
        <v>1350000</v>
      </c>
      <c r="AD1083" t="s">
        <v>1615</v>
      </c>
      <c r="AE1083" t="s">
        <v>1632</v>
      </c>
      <c r="AF1083" t="s">
        <v>1633</v>
      </c>
      <c r="AG1083" t="s">
        <v>1634</v>
      </c>
      <c r="AH1083" t="s">
        <v>7352</v>
      </c>
      <c r="AI1083" t="s">
        <v>6061</v>
      </c>
      <c r="AJ1083" t="s">
        <v>6378</v>
      </c>
      <c r="AK1083" t="s">
        <v>44</v>
      </c>
      <c r="AN1083" t="s">
        <v>1311</v>
      </c>
      <c r="AO1083" t="s">
        <v>1312</v>
      </c>
      <c r="AP1083" t="s">
        <v>1331</v>
      </c>
      <c r="AQ1083" t="s">
        <v>1314</v>
      </c>
      <c r="AR1083" cm="1">
        <f t="array" ref="AR1083">_xlfn._xlws.FILTER(RPD_Revisi[Jmlh],RPD_Revisi[MAK]=Form_Cetak_POK[[#This Row],[MAK]],0)-Form_Cetak_POK[[#This Row],[Jmlh]]</f>
        <v>0</v>
      </c>
    </row>
    <row r="1084" spans="1:44" hidden="1" x14ac:dyDescent="0.3">
      <c r="A1084" t="s">
        <v>26</v>
      </c>
      <c r="B1084" t="s">
        <v>28</v>
      </c>
      <c r="C1084" t="s">
        <v>29</v>
      </c>
      <c r="D1084" t="s">
        <v>460</v>
      </c>
      <c r="E1084" t="s">
        <v>33</v>
      </c>
      <c r="F1084" t="s">
        <v>35</v>
      </c>
      <c r="G1084" t="s">
        <v>463</v>
      </c>
      <c r="H1084" t="s">
        <v>79</v>
      </c>
      <c r="I1084" t="s">
        <v>81</v>
      </c>
      <c r="J1084" t="s">
        <v>48</v>
      </c>
      <c r="K1084" t="s">
        <v>542</v>
      </c>
      <c r="L1084">
        <v>18</v>
      </c>
      <c r="M1084">
        <v>2500000</v>
      </c>
      <c r="N1084">
        <v>45000000</v>
      </c>
      <c r="O1084">
        <v>0</v>
      </c>
      <c r="P1084">
        <v>45000000</v>
      </c>
      <c r="R1084">
        <v>3750000</v>
      </c>
      <c r="S1084">
        <v>3750000</v>
      </c>
      <c r="T1084">
        <v>3750000</v>
      </c>
      <c r="U1084">
        <v>3750000</v>
      </c>
      <c r="V1084">
        <v>3750000</v>
      </c>
      <c r="W1084">
        <v>3750000</v>
      </c>
      <c r="X1084">
        <v>3750000</v>
      </c>
      <c r="Y1084">
        <v>3750000</v>
      </c>
      <c r="Z1084">
        <v>3750000</v>
      </c>
      <c r="AA1084">
        <v>3750000</v>
      </c>
      <c r="AB1084">
        <v>3750000</v>
      </c>
      <c r="AC1084">
        <v>3750000</v>
      </c>
      <c r="AD1084" t="s">
        <v>1615</v>
      </c>
      <c r="AE1084" t="s">
        <v>1636</v>
      </c>
      <c r="AF1084" t="s">
        <v>1637</v>
      </c>
      <c r="AG1084" t="s">
        <v>1638</v>
      </c>
      <c r="AH1084" t="s">
        <v>7353</v>
      </c>
      <c r="AI1084" t="s">
        <v>6061</v>
      </c>
      <c r="AJ1084" t="s">
        <v>6378</v>
      </c>
      <c r="AK1084" t="s">
        <v>44</v>
      </c>
      <c r="AN1084" t="s">
        <v>1311</v>
      </c>
      <c r="AO1084" t="s">
        <v>1312</v>
      </c>
      <c r="AP1084" t="s">
        <v>1336</v>
      </c>
      <c r="AQ1084" t="s">
        <v>1314</v>
      </c>
      <c r="AR1084" cm="1">
        <f t="array" ref="AR1084">_xlfn._xlws.FILTER(RPD_Revisi[Jmlh],RPD_Revisi[MAK]=Form_Cetak_POK[[#This Row],[MAK]],0)-Form_Cetak_POK[[#This Row],[Jmlh]]</f>
        <v>0</v>
      </c>
    </row>
    <row r="1085" spans="1:44" hidden="1" x14ac:dyDescent="0.3">
      <c r="A1085" t="s">
        <v>26</v>
      </c>
      <c r="B1085" t="s">
        <v>28</v>
      </c>
      <c r="C1085" t="s">
        <v>29</v>
      </c>
      <c r="D1085" t="s">
        <v>460</v>
      </c>
      <c r="E1085" t="s">
        <v>33</v>
      </c>
      <c r="F1085" t="s">
        <v>35</v>
      </c>
      <c r="G1085" t="s">
        <v>463</v>
      </c>
      <c r="H1085" t="s">
        <v>79</v>
      </c>
      <c r="I1085" t="s">
        <v>81</v>
      </c>
      <c r="J1085" t="s">
        <v>50</v>
      </c>
      <c r="K1085" t="s">
        <v>543</v>
      </c>
      <c r="L1085">
        <v>180</v>
      </c>
      <c r="M1085">
        <v>280000</v>
      </c>
      <c r="N1085">
        <v>50400000</v>
      </c>
      <c r="O1085">
        <v>0</v>
      </c>
      <c r="P1085">
        <v>50400000</v>
      </c>
      <c r="R1085">
        <v>4200000</v>
      </c>
      <c r="S1085">
        <v>4200000</v>
      </c>
      <c r="T1085">
        <v>4200000</v>
      </c>
      <c r="U1085">
        <v>4200000</v>
      </c>
      <c r="V1085">
        <v>4200000</v>
      </c>
      <c r="W1085">
        <v>4200000</v>
      </c>
      <c r="X1085">
        <v>4200000</v>
      </c>
      <c r="Y1085">
        <v>4200000</v>
      </c>
      <c r="Z1085">
        <v>4200000</v>
      </c>
      <c r="AA1085">
        <v>4200000</v>
      </c>
      <c r="AB1085">
        <v>4200000</v>
      </c>
      <c r="AC1085">
        <v>4200000</v>
      </c>
      <c r="AD1085" t="s">
        <v>1615</v>
      </c>
      <c r="AE1085" t="s">
        <v>1640</v>
      </c>
      <c r="AF1085" t="s">
        <v>1641</v>
      </c>
      <c r="AG1085" t="s">
        <v>1642</v>
      </c>
      <c r="AH1085" t="s">
        <v>7354</v>
      </c>
      <c r="AI1085" t="s">
        <v>6061</v>
      </c>
      <c r="AJ1085" t="s">
        <v>6378</v>
      </c>
      <c r="AK1085" t="s">
        <v>44</v>
      </c>
      <c r="AN1085" t="s">
        <v>1311</v>
      </c>
      <c r="AO1085" t="s">
        <v>1312</v>
      </c>
      <c r="AP1085" t="s">
        <v>1336</v>
      </c>
      <c r="AQ1085" t="s">
        <v>1314</v>
      </c>
      <c r="AR1085" cm="1">
        <f t="array" ref="AR1085">_xlfn._xlws.FILTER(RPD_Revisi[Jmlh],RPD_Revisi[MAK]=Form_Cetak_POK[[#This Row],[MAK]],0)-Form_Cetak_POK[[#This Row],[Jmlh]]</f>
        <v>0</v>
      </c>
    </row>
    <row r="1086" spans="1:44" hidden="1" x14ac:dyDescent="0.3">
      <c r="A1086" t="s">
        <v>26</v>
      </c>
      <c r="B1086" t="s">
        <v>28</v>
      </c>
      <c r="C1086" t="s">
        <v>29</v>
      </c>
      <c r="D1086" t="s">
        <v>460</v>
      </c>
      <c r="E1086" t="s">
        <v>33</v>
      </c>
      <c r="F1086" t="s">
        <v>35</v>
      </c>
      <c r="G1086" t="s">
        <v>463</v>
      </c>
      <c r="H1086" t="s">
        <v>79</v>
      </c>
      <c r="I1086" t="s">
        <v>82</v>
      </c>
      <c r="J1086" t="s">
        <v>84</v>
      </c>
      <c r="K1086" t="s">
        <v>546</v>
      </c>
      <c r="L1086">
        <v>3</v>
      </c>
      <c r="M1086">
        <v>3000000</v>
      </c>
      <c r="N1086">
        <v>9000000</v>
      </c>
      <c r="O1086">
        <v>0</v>
      </c>
      <c r="P1086">
        <v>9000000</v>
      </c>
      <c r="R1086">
        <v>750000</v>
      </c>
      <c r="S1086">
        <v>750000</v>
      </c>
      <c r="T1086">
        <v>750000</v>
      </c>
      <c r="U1086">
        <v>750000</v>
      </c>
      <c r="V1086">
        <v>750000</v>
      </c>
      <c r="W1086">
        <v>750000</v>
      </c>
      <c r="X1086">
        <v>750000</v>
      </c>
      <c r="Y1086">
        <v>750000</v>
      </c>
      <c r="Z1086">
        <v>750000</v>
      </c>
      <c r="AA1086">
        <v>750000</v>
      </c>
      <c r="AB1086">
        <v>750000</v>
      </c>
      <c r="AC1086">
        <v>750000</v>
      </c>
      <c r="AD1086" t="s">
        <v>1644</v>
      </c>
      <c r="AE1086" t="s">
        <v>1661</v>
      </c>
      <c r="AF1086" t="s">
        <v>1662</v>
      </c>
      <c r="AG1086" t="s">
        <v>1663</v>
      </c>
      <c r="AH1086" t="s">
        <v>7355</v>
      </c>
      <c r="AI1086" t="s">
        <v>6061</v>
      </c>
      <c r="AJ1086" t="s">
        <v>6382</v>
      </c>
      <c r="AK1086" t="s">
        <v>44</v>
      </c>
      <c r="AN1086" t="s">
        <v>1311</v>
      </c>
      <c r="AO1086" t="s">
        <v>1312</v>
      </c>
      <c r="AP1086" t="s">
        <v>1485</v>
      </c>
      <c r="AQ1086" t="s">
        <v>1314</v>
      </c>
      <c r="AR1086" cm="1">
        <f t="array" ref="AR1086">_xlfn._xlws.FILTER(RPD_Revisi[Jmlh],RPD_Revisi[MAK]=Form_Cetak_POK[[#This Row],[MAK]],0)-Form_Cetak_POK[[#This Row],[Jmlh]]</f>
        <v>0</v>
      </c>
    </row>
    <row r="1087" spans="1:44" hidden="1" x14ac:dyDescent="0.3">
      <c r="A1087" t="s">
        <v>26</v>
      </c>
      <c r="B1087" t="s">
        <v>28</v>
      </c>
      <c r="C1087" t="s">
        <v>29</v>
      </c>
      <c r="D1087" t="s">
        <v>460</v>
      </c>
      <c r="E1087" t="s">
        <v>33</v>
      </c>
      <c r="F1087" t="s">
        <v>35</v>
      </c>
      <c r="G1087" t="s">
        <v>463</v>
      </c>
      <c r="H1087" t="s">
        <v>79</v>
      </c>
      <c r="I1087" t="s">
        <v>82</v>
      </c>
      <c r="J1087" t="s">
        <v>48</v>
      </c>
      <c r="K1087" t="s">
        <v>548</v>
      </c>
      <c r="L1087">
        <v>9</v>
      </c>
      <c r="M1087">
        <v>3000000</v>
      </c>
      <c r="N1087">
        <v>27000000</v>
      </c>
      <c r="O1087">
        <v>0</v>
      </c>
      <c r="P1087">
        <v>27000000</v>
      </c>
      <c r="R1087">
        <v>2250000</v>
      </c>
      <c r="S1087">
        <v>2250000</v>
      </c>
      <c r="T1087">
        <v>2250000</v>
      </c>
      <c r="U1087">
        <v>2250000</v>
      </c>
      <c r="V1087">
        <v>2250000</v>
      </c>
      <c r="W1087">
        <v>2250000</v>
      </c>
      <c r="X1087">
        <v>2250000</v>
      </c>
      <c r="Y1087">
        <v>2250000</v>
      </c>
      <c r="Z1087">
        <v>2250000</v>
      </c>
      <c r="AA1087">
        <v>2250000</v>
      </c>
      <c r="AB1087">
        <v>2250000</v>
      </c>
      <c r="AC1087">
        <v>2250000</v>
      </c>
      <c r="AD1087" t="s">
        <v>1644</v>
      </c>
      <c r="AE1087" t="s">
        <v>1669</v>
      </c>
      <c r="AF1087" t="s">
        <v>1670</v>
      </c>
      <c r="AG1087" t="s">
        <v>1671</v>
      </c>
      <c r="AH1087" t="s">
        <v>7356</v>
      </c>
      <c r="AI1087" t="s">
        <v>6061</v>
      </c>
      <c r="AJ1087" t="s">
        <v>6382</v>
      </c>
      <c r="AK1087" t="s">
        <v>44</v>
      </c>
      <c r="AN1087" t="s">
        <v>1311</v>
      </c>
      <c r="AO1087" t="s">
        <v>1312</v>
      </c>
      <c r="AP1087" t="s">
        <v>1336</v>
      </c>
      <c r="AQ1087" t="s">
        <v>1314</v>
      </c>
      <c r="AR1087" cm="1">
        <f t="array" ref="AR1087">_xlfn._xlws.FILTER(RPD_Revisi[Jmlh],RPD_Revisi[MAK]=Form_Cetak_POK[[#This Row],[MAK]],0)-Form_Cetak_POK[[#This Row],[Jmlh]]</f>
        <v>0</v>
      </c>
    </row>
    <row r="1088" spans="1:44" hidden="1" x14ac:dyDescent="0.3">
      <c r="A1088" t="s">
        <v>26</v>
      </c>
      <c r="B1088" t="s">
        <v>28</v>
      </c>
      <c r="C1088" t="s">
        <v>29</v>
      </c>
      <c r="D1088" t="s">
        <v>460</v>
      </c>
      <c r="E1088" t="s">
        <v>33</v>
      </c>
      <c r="F1088" t="s">
        <v>35</v>
      </c>
      <c r="G1088" t="s">
        <v>463</v>
      </c>
      <c r="H1088" t="s">
        <v>79</v>
      </c>
      <c r="I1088" t="s">
        <v>82</v>
      </c>
      <c r="J1088" t="s">
        <v>75</v>
      </c>
      <c r="K1088" t="s">
        <v>549</v>
      </c>
      <c r="L1088">
        <v>20</v>
      </c>
      <c r="M1088">
        <v>130000</v>
      </c>
      <c r="N1088">
        <v>2600000</v>
      </c>
      <c r="O1088">
        <v>0</v>
      </c>
      <c r="P1088">
        <v>2600000</v>
      </c>
      <c r="R1088">
        <v>216000</v>
      </c>
      <c r="S1088">
        <v>216000</v>
      </c>
      <c r="T1088">
        <v>216000</v>
      </c>
      <c r="U1088">
        <v>216000</v>
      </c>
      <c r="V1088">
        <v>216000</v>
      </c>
      <c r="W1088">
        <v>216000</v>
      </c>
      <c r="X1088">
        <v>216000</v>
      </c>
      <c r="Y1088">
        <v>216000</v>
      </c>
      <c r="Z1088">
        <v>216000</v>
      </c>
      <c r="AA1088">
        <v>216000</v>
      </c>
      <c r="AB1088">
        <v>216000</v>
      </c>
      <c r="AC1088">
        <v>224000</v>
      </c>
      <c r="AD1088" t="s">
        <v>1644</v>
      </c>
      <c r="AE1088" t="s">
        <v>1673</v>
      </c>
      <c r="AF1088" t="s">
        <v>1674</v>
      </c>
      <c r="AG1088" t="s">
        <v>1675</v>
      </c>
      <c r="AH1088" t="s">
        <v>7357</v>
      </c>
      <c r="AI1088" t="s">
        <v>6061</v>
      </c>
      <c r="AJ1088" t="s">
        <v>6382</v>
      </c>
      <c r="AK1088" t="s">
        <v>44</v>
      </c>
      <c r="AN1088" t="s">
        <v>1311</v>
      </c>
      <c r="AO1088" t="s">
        <v>1312</v>
      </c>
      <c r="AP1088" t="s">
        <v>1336</v>
      </c>
      <c r="AQ1088" t="s">
        <v>1314</v>
      </c>
      <c r="AR1088" cm="1">
        <f t="array" ref="AR1088">_xlfn._xlws.FILTER(RPD_Revisi[Jmlh],RPD_Revisi[MAK]=Form_Cetak_POK[[#This Row],[MAK]],0)-Form_Cetak_POK[[#This Row],[Jmlh]]</f>
        <v>0</v>
      </c>
    </row>
    <row r="1089" spans="1:44" hidden="1" x14ac:dyDescent="0.3">
      <c r="A1089" t="s">
        <v>26</v>
      </c>
      <c r="B1089" t="s">
        <v>28</v>
      </c>
      <c r="C1089" t="s">
        <v>29</v>
      </c>
      <c r="D1089" t="s">
        <v>460</v>
      </c>
      <c r="E1089" t="s">
        <v>33</v>
      </c>
      <c r="F1089" t="s">
        <v>35</v>
      </c>
      <c r="G1089" t="s">
        <v>463</v>
      </c>
      <c r="H1089" t="s">
        <v>79</v>
      </c>
      <c r="I1089" t="s">
        <v>82</v>
      </c>
      <c r="J1089" t="s">
        <v>50</v>
      </c>
      <c r="K1089" t="s">
        <v>551</v>
      </c>
      <c r="L1089">
        <v>60</v>
      </c>
      <c r="M1089">
        <v>280000</v>
      </c>
      <c r="N1089">
        <v>16800000</v>
      </c>
      <c r="O1089">
        <v>0</v>
      </c>
      <c r="P1089">
        <v>16800000</v>
      </c>
      <c r="R1089">
        <v>1400000</v>
      </c>
      <c r="S1089">
        <v>1400000</v>
      </c>
      <c r="T1089">
        <v>1400000</v>
      </c>
      <c r="U1089">
        <v>1400000</v>
      </c>
      <c r="V1089">
        <v>1400000</v>
      </c>
      <c r="W1089">
        <v>1400000</v>
      </c>
      <c r="X1089">
        <v>1400000</v>
      </c>
      <c r="Y1089">
        <v>1400000</v>
      </c>
      <c r="Z1089">
        <v>1400000</v>
      </c>
      <c r="AA1089">
        <v>1400000</v>
      </c>
      <c r="AB1089">
        <v>1400000</v>
      </c>
      <c r="AC1089">
        <v>1400000</v>
      </c>
      <c r="AD1089" t="s">
        <v>1644</v>
      </c>
      <c r="AE1089" t="s">
        <v>1680</v>
      </c>
      <c r="AF1089" t="s">
        <v>1681</v>
      </c>
      <c r="AG1089" t="s">
        <v>1682</v>
      </c>
      <c r="AH1089" t="s">
        <v>7358</v>
      </c>
      <c r="AI1089" t="s">
        <v>6061</v>
      </c>
      <c r="AJ1089" t="s">
        <v>6382</v>
      </c>
      <c r="AK1089" t="s">
        <v>44</v>
      </c>
      <c r="AN1089" t="s">
        <v>1311</v>
      </c>
      <c r="AO1089" t="s">
        <v>1312</v>
      </c>
      <c r="AP1089" t="s">
        <v>1336</v>
      </c>
      <c r="AQ1089" t="s">
        <v>1314</v>
      </c>
      <c r="AR1089" cm="1">
        <f t="array" ref="AR1089">_xlfn._xlws.FILTER(RPD_Revisi[Jmlh],RPD_Revisi[MAK]=Form_Cetak_POK[[#This Row],[MAK]],0)-Form_Cetak_POK[[#This Row],[Jmlh]]</f>
        <v>0</v>
      </c>
    </row>
    <row r="1090" spans="1:44" hidden="1" x14ac:dyDescent="0.3">
      <c r="A1090" t="s">
        <v>26</v>
      </c>
      <c r="B1090" t="s">
        <v>28</v>
      </c>
      <c r="C1090" t="s">
        <v>29</v>
      </c>
      <c r="D1090" t="s">
        <v>460</v>
      </c>
      <c r="E1090" t="s">
        <v>33</v>
      </c>
      <c r="F1090" t="s">
        <v>35</v>
      </c>
      <c r="G1090" t="s">
        <v>463</v>
      </c>
      <c r="H1090" t="s">
        <v>79</v>
      </c>
      <c r="I1090" t="s">
        <v>85</v>
      </c>
      <c r="J1090" t="s">
        <v>48</v>
      </c>
      <c r="K1090" t="s">
        <v>555</v>
      </c>
      <c r="L1090">
        <v>10</v>
      </c>
      <c r="M1090">
        <v>3000000</v>
      </c>
      <c r="N1090">
        <v>30000000</v>
      </c>
      <c r="O1090">
        <v>0</v>
      </c>
      <c r="P1090">
        <v>30000000</v>
      </c>
      <c r="R1090">
        <v>2500000</v>
      </c>
      <c r="S1090">
        <v>2500000</v>
      </c>
      <c r="T1090">
        <v>2500000</v>
      </c>
      <c r="U1090">
        <v>2500000</v>
      </c>
      <c r="V1090">
        <v>2500000</v>
      </c>
      <c r="W1090">
        <v>2500000</v>
      </c>
      <c r="X1090">
        <v>2500000</v>
      </c>
      <c r="Y1090">
        <v>2500000</v>
      </c>
      <c r="Z1090">
        <v>2500000</v>
      </c>
      <c r="AA1090">
        <v>2500000</v>
      </c>
      <c r="AB1090">
        <v>2500000</v>
      </c>
      <c r="AC1090">
        <v>2500000</v>
      </c>
      <c r="AD1090" t="s">
        <v>1684</v>
      </c>
      <c r="AE1090" t="s">
        <v>1708</v>
      </c>
      <c r="AF1090" t="s">
        <v>1709</v>
      </c>
      <c r="AG1090" t="s">
        <v>1710</v>
      </c>
      <c r="AH1090" t="s">
        <v>7359</v>
      </c>
      <c r="AI1090" t="s">
        <v>6061</v>
      </c>
      <c r="AJ1090" t="s">
        <v>6386</v>
      </c>
      <c r="AK1090" t="s">
        <v>44</v>
      </c>
      <c r="AN1090" t="s">
        <v>1311</v>
      </c>
      <c r="AO1090" t="s">
        <v>1312</v>
      </c>
      <c r="AP1090" t="s">
        <v>1336</v>
      </c>
      <c r="AQ1090" t="s">
        <v>1314</v>
      </c>
      <c r="AR1090" cm="1">
        <f t="array" ref="AR1090">_xlfn._xlws.FILTER(RPD_Revisi[Jmlh],RPD_Revisi[MAK]=Form_Cetak_POK[[#This Row],[MAK]],0)-Form_Cetak_POK[[#This Row],[Jmlh]]</f>
        <v>0</v>
      </c>
    </row>
    <row r="1091" spans="1:44" hidden="1" x14ac:dyDescent="0.3">
      <c r="A1091" t="s">
        <v>26</v>
      </c>
      <c r="B1091" t="s">
        <v>28</v>
      </c>
      <c r="C1091" t="s">
        <v>29</v>
      </c>
      <c r="D1091" t="s">
        <v>460</v>
      </c>
      <c r="E1091" t="s">
        <v>33</v>
      </c>
      <c r="F1091" t="s">
        <v>35</v>
      </c>
      <c r="G1091" t="s">
        <v>463</v>
      </c>
      <c r="H1091" t="s">
        <v>79</v>
      </c>
      <c r="I1091" t="s">
        <v>85</v>
      </c>
      <c r="J1091" t="s">
        <v>75</v>
      </c>
      <c r="K1091" t="s">
        <v>556</v>
      </c>
      <c r="L1091">
        <v>25</v>
      </c>
      <c r="M1091">
        <v>400000</v>
      </c>
      <c r="N1091">
        <v>10000000</v>
      </c>
      <c r="O1091">
        <v>0</v>
      </c>
      <c r="P1091">
        <v>10000000</v>
      </c>
      <c r="R1091">
        <v>833000</v>
      </c>
      <c r="S1091">
        <v>833000</v>
      </c>
      <c r="T1091">
        <v>833000</v>
      </c>
      <c r="U1091">
        <v>833000</v>
      </c>
      <c r="V1091">
        <v>833000</v>
      </c>
      <c r="W1091">
        <v>833000</v>
      </c>
      <c r="X1091">
        <v>833000</v>
      </c>
      <c r="Y1091">
        <v>833000</v>
      </c>
      <c r="Z1091">
        <v>833000</v>
      </c>
      <c r="AA1091">
        <v>833000</v>
      </c>
      <c r="AB1091">
        <v>833000</v>
      </c>
      <c r="AC1091">
        <v>837000</v>
      </c>
      <c r="AD1091" t="s">
        <v>1684</v>
      </c>
      <c r="AE1091" t="s">
        <v>1712</v>
      </c>
      <c r="AF1091" t="s">
        <v>1713</v>
      </c>
      <c r="AG1091" t="s">
        <v>1714</v>
      </c>
      <c r="AH1091" t="s">
        <v>7360</v>
      </c>
      <c r="AI1091" t="s">
        <v>6061</v>
      </c>
      <c r="AJ1091" t="s">
        <v>6386</v>
      </c>
      <c r="AK1091" t="s">
        <v>44</v>
      </c>
      <c r="AN1091" t="s">
        <v>1311</v>
      </c>
      <c r="AO1091" t="s">
        <v>1312</v>
      </c>
      <c r="AP1091" t="s">
        <v>1336</v>
      </c>
      <c r="AQ1091" t="s">
        <v>1314</v>
      </c>
      <c r="AR1091" cm="1">
        <f t="array" ref="AR1091">_xlfn._xlws.FILTER(RPD_Revisi[Jmlh],RPD_Revisi[MAK]=Form_Cetak_POK[[#This Row],[MAK]],0)-Form_Cetak_POK[[#This Row],[Jmlh]]</f>
        <v>0</v>
      </c>
    </row>
    <row r="1092" spans="1:44" hidden="1" x14ac:dyDescent="0.3">
      <c r="A1092" t="s">
        <v>26</v>
      </c>
      <c r="B1092" t="s">
        <v>28</v>
      </c>
      <c r="C1092" t="s">
        <v>29</v>
      </c>
      <c r="D1092" t="s">
        <v>460</v>
      </c>
      <c r="E1092" t="s">
        <v>33</v>
      </c>
      <c r="F1092" t="s">
        <v>35</v>
      </c>
      <c r="G1092" t="s">
        <v>463</v>
      </c>
      <c r="H1092" t="s">
        <v>87</v>
      </c>
      <c r="I1092" t="s">
        <v>88</v>
      </c>
      <c r="J1092" t="s">
        <v>48</v>
      </c>
      <c r="K1092" t="s">
        <v>560</v>
      </c>
      <c r="L1092">
        <v>10</v>
      </c>
      <c r="M1092">
        <v>2000000</v>
      </c>
      <c r="N1092">
        <v>20000000</v>
      </c>
      <c r="O1092">
        <v>0</v>
      </c>
      <c r="P1092">
        <v>20000000</v>
      </c>
      <c r="R1092">
        <v>1666000</v>
      </c>
      <c r="S1092">
        <v>1666000</v>
      </c>
      <c r="T1092">
        <v>1666000</v>
      </c>
      <c r="U1092">
        <v>1666000</v>
      </c>
      <c r="V1092">
        <v>1666000</v>
      </c>
      <c r="W1092">
        <v>1666000</v>
      </c>
      <c r="X1092">
        <v>1666000</v>
      </c>
      <c r="Y1092">
        <v>1666000</v>
      </c>
      <c r="Z1092">
        <v>1666000</v>
      </c>
      <c r="AA1092">
        <v>1666000</v>
      </c>
      <c r="AB1092">
        <v>1666000</v>
      </c>
      <c r="AC1092">
        <v>1674000</v>
      </c>
      <c r="AD1092" t="s">
        <v>1719</v>
      </c>
      <c r="AE1092" t="s">
        <v>1736</v>
      </c>
      <c r="AF1092" t="s">
        <v>1737</v>
      </c>
      <c r="AG1092" t="s">
        <v>1738</v>
      </c>
      <c r="AH1092" t="s">
        <v>7361</v>
      </c>
      <c r="AI1092" t="s">
        <v>6061</v>
      </c>
      <c r="AJ1092" t="s">
        <v>6391</v>
      </c>
      <c r="AK1092" t="s">
        <v>44</v>
      </c>
      <c r="AN1092" t="s">
        <v>1311</v>
      </c>
      <c r="AO1092" t="s">
        <v>1312</v>
      </c>
      <c r="AP1092" t="s">
        <v>1336</v>
      </c>
      <c r="AQ1092" t="s">
        <v>1314</v>
      </c>
      <c r="AR1092" cm="1">
        <f t="array" ref="AR1092">_xlfn._xlws.FILTER(RPD_Revisi[Jmlh],RPD_Revisi[MAK]=Form_Cetak_POK[[#This Row],[MAK]],0)-Form_Cetak_POK[[#This Row],[Jmlh]]</f>
        <v>0</v>
      </c>
    </row>
    <row r="1093" spans="1:44" hidden="1" x14ac:dyDescent="0.3">
      <c r="A1093" t="s">
        <v>26</v>
      </c>
      <c r="B1093" t="s">
        <v>28</v>
      </c>
      <c r="C1093" t="s">
        <v>29</v>
      </c>
      <c r="D1093" t="s">
        <v>460</v>
      </c>
      <c r="E1093" t="s">
        <v>33</v>
      </c>
      <c r="F1093" t="s">
        <v>35</v>
      </c>
      <c r="G1093" t="s">
        <v>463</v>
      </c>
      <c r="H1093" t="s">
        <v>87</v>
      </c>
      <c r="I1093" t="s">
        <v>88</v>
      </c>
      <c r="J1093" t="s">
        <v>75</v>
      </c>
      <c r="K1093" t="s">
        <v>562</v>
      </c>
      <c r="L1093">
        <v>75</v>
      </c>
      <c r="M1093">
        <v>280000</v>
      </c>
      <c r="N1093">
        <v>21000000</v>
      </c>
      <c r="O1093">
        <v>0</v>
      </c>
      <c r="P1093">
        <v>21000000</v>
      </c>
      <c r="R1093">
        <v>1750000</v>
      </c>
      <c r="S1093">
        <v>1750000</v>
      </c>
      <c r="T1093">
        <v>1750000</v>
      </c>
      <c r="U1093">
        <v>1750000</v>
      </c>
      <c r="V1093">
        <v>1750000</v>
      </c>
      <c r="W1093">
        <v>1750000</v>
      </c>
      <c r="X1093">
        <v>1750000</v>
      </c>
      <c r="Y1093">
        <v>1750000</v>
      </c>
      <c r="Z1093">
        <v>1750000</v>
      </c>
      <c r="AA1093">
        <v>1750000</v>
      </c>
      <c r="AB1093">
        <v>1750000</v>
      </c>
      <c r="AC1093">
        <v>1750000</v>
      </c>
      <c r="AD1093" t="s">
        <v>1719</v>
      </c>
      <c r="AE1093" t="s">
        <v>1743</v>
      </c>
      <c r="AF1093" t="s">
        <v>1744</v>
      </c>
      <c r="AG1093" t="s">
        <v>1745</v>
      </c>
      <c r="AH1093" t="s">
        <v>7362</v>
      </c>
      <c r="AI1093" t="s">
        <v>6061</v>
      </c>
      <c r="AJ1093" t="s">
        <v>6391</v>
      </c>
      <c r="AK1093" t="s">
        <v>44</v>
      </c>
      <c r="AN1093" t="s">
        <v>1311</v>
      </c>
      <c r="AO1093" t="s">
        <v>1312</v>
      </c>
      <c r="AP1093" t="s">
        <v>1336</v>
      </c>
      <c r="AQ1093" t="s">
        <v>1314</v>
      </c>
      <c r="AR1093" cm="1">
        <f t="array" ref="AR1093">_xlfn._xlws.FILTER(RPD_Revisi[Jmlh],RPD_Revisi[MAK]=Form_Cetak_POK[[#This Row],[MAK]],0)-Form_Cetak_POK[[#This Row],[Jmlh]]</f>
        <v>0</v>
      </c>
    </row>
    <row r="1094" spans="1:44" hidden="1" x14ac:dyDescent="0.3">
      <c r="A1094" t="s">
        <v>26</v>
      </c>
      <c r="B1094" t="s">
        <v>28</v>
      </c>
      <c r="C1094" t="s">
        <v>29</v>
      </c>
      <c r="D1094" t="s">
        <v>460</v>
      </c>
      <c r="E1094" t="s">
        <v>33</v>
      </c>
      <c r="F1094" t="s">
        <v>35</v>
      </c>
      <c r="G1094" t="s">
        <v>463</v>
      </c>
      <c r="H1094" t="s">
        <v>87</v>
      </c>
      <c r="I1094" t="s">
        <v>89</v>
      </c>
      <c r="J1094" t="s">
        <v>48</v>
      </c>
      <c r="K1094" t="s">
        <v>567</v>
      </c>
      <c r="L1094">
        <v>16</v>
      </c>
      <c r="M1094">
        <v>3203000</v>
      </c>
      <c r="N1094">
        <v>51250000</v>
      </c>
      <c r="O1094">
        <v>0</v>
      </c>
      <c r="P1094">
        <v>51250000</v>
      </c>
      <c r="R1094">
        <v>4270000</v>
      </c>
      <c r="S1094">
        <v>4270000</v>
      </c>
      <c r="T1094">
        <v>4270000</v>
      </c>
      <c r="U1094">
        <v>4270000</v>
      </c>
      <c r="V1094">
        <v>4270000</v>
      </c>
      <c r="W1094">
        <v>4270000</v>
      </c>
      <c r="X1094">
        <v>4270000</v>
      </c>
      <c r="Y1094">
        <v>4270000</v>
      </c>
      <c r="Z1094">
        <v>4270000</v>
      </c>
      <c r="AA1094">
        <v>4270000</v>
      </c>
      <c r="AB1094">
        <v>4270000</v>
      </c>
      <c r="AC1094">
        <v>4280000</v>
      </c>
      <c r="AD1094" t="s">
        <v>1747</v>
      </c>
      <c r="AE1094" t="s">
        <v>1767</v>
      </c>
      <c r="AF1094" t="s">
        <v>1768</v>
      </c>
      <c r="AG1094" t="s">
        <v>1769</v>
      </c>
      <c r="AH1094" t="s">
        <v>7363</v>
      </c>
      <c r="AI1094" t="s">
        <v>6061</v>
      </c>
      <c r="AJ1094" t="s">
        <v>6394</v>
      </c>
      <c r="AK1094" t="s">
        <v>44</v>
      </c>
      <c r="AN1094" t="s">
        <v>1311</v>
      </c>
      <c r="AO1094" t="s">
        <v>1312</v>
      </c>
      <c r="AP1094" t="s">
        <v>1336</v>
      </c>
      <c r="AQ1094" t="s">
        <v>1314</v>
      </c>
      <c r="AR1094" cm="1">
        <f t="array" ref="AR1094">_xlfn._xlws.FILTER(RPD_Revisi[Jmlh],RPD_Revisi[MAK]=Form_Cetak_POK[[#This Row],[MAK]],0)-Form_Cetak_POK[[#This Row],[Jmlh]]</f>
        <v>0</v>
      </c>
    </row>
    <row r="1095" spans="1:44" hidden="1" x14ac:dyDescent="0.3">
      <c r="A1095" t="s">
        <v>26</v>
      </c>
      <c r="B1095" t="s">
        <v>28</v>
      </c>
      <c r="C1095" t="s">
        <v>29</v>
      </c>
      <c r="D1095" t="s">
        <v>460</v>
      </c>
      <c r="E1095" t="s">
        <v>33</v>
      </c>
      <c r="F1095" t="s">
        <v>35</v>
      </c>
      <c r="G1095" t="s">
        <v>463</v>
      </c>
      <c r="H1095" t="s">
        <v>87</v>
      </c>
      <c r="I1095" t="s">
        <v>89</v>
      </c>
      <c r="J1095" t="s">
        <v>75</v>
      </c>
      <c r="K1095" t="s">
        <v>568</v>
      </c>
      <c r="L1095">
        <v>50</v>
      </c>
      <c r="M1095">
        <v>280000</v>
      </c>
      <c r="N1095">
        <v>14000000</v>
      </c>
      <c r="O1095">
        <v>0</v>
      </c>
      <c r="P1095">
        <v>14000000</v>
      </c>
      <c r="R1095">
        <v>1166000</v>
      </c>
      <c r="S1095">
        <v>1166000</v>
      </c>
      <c r="T1095">
        <v>1166000</v>
      </c>
      <c r="U1095">
        <v>1166000</v>
      </c>
      <c r="V1095">
        <v>1166000</v>
      </c>
      <c r="W1095">
        <v>1166000</v>
      </c>
      <c r="X1095">
        <v>1166000</v>
      </c>
      <c r="Y1095">
        <v>1166000</v>
      </c>
      <c r="Z1095">
        <v>1166000</v>
      </c>
      <c r="AA1095">
        <v>1166000</v>
      </c>
      <c r="AB1095">
        <v>1166000</v>
      </c>
      <c r="AC1095">
        <v>1174000</v>
      </c>
      <c r="AD1095" t="s">
        <v>1747</v>
      </c>
      <c r="AE1095" t="s">
        <v>1771</v>
      </c>
      <c r="AF1095" t="s">
        <v>1772</v>
      </c>
      <c r="AG1095" t="s">
        <v>1773</v>
      </c>
      <c r="AH1095" t="s">
        <v>7364</v>
      </c>
      <c r="AI1095" t="s">
        <v>6061</v>
      </c>
      <c r="AJ1095" t="s">
        <v>6394</v>
      </c>
      <c r="AK1095" t="s">
        <v>44</v>
      </c>
      <c r="AN1095" t="s">
        <v>1311</v>
      </c>
      <c r="AO1095" t="s">
        <v>1312</v>
      </c>
      <c r="AP1095" t="s">
        <v>1336</v>
      </c>
      <c r="AQ1095" t="s">
        <v>1314</v>
      </c>
      <c r="AR1095" cm="1">
        <f t="array" ref="AR1095">_xlfn._xlws.FILTER(RPD_Revisi[Jmlh],RPD_Revisi[MAK]=Form_Cetak_POK[[#This Row],[MAK]],0)-Form_Cetak_POK[[#This Row],[Jmlh]]</f>
        <v>0</v>
      </c>
    </row>
    <row r="1096" spans="1:44" hidden="1" x14ac:dyDescent="0.3">
      <c r="A1096" t="s">
        <v>26</v>
      </c>
      <c r="B1096" t="s">
        <v>28</v>
      </c>
      <c r="C1096" t="s">
        <v>29</v>
      </c>
      <c r="D1096" t="s">
        <v>460</v>
      </c>
      <c r="E1096" t="s">
        <v>33</v>
      </c>
      <c r="F1096" t="s">
        <v>35</v>
      </c>
      <c r="G1096" t="s">
        <v>463</v>
      </c>
      <c r="H1096" t="s">
        <v>87</v>
      </c>
      <c r="I1096" t="s">
        <v>89</v>
      </c>
      <c r="J1096" t="s">
        <v>50</v>
      </c>
      <c r="K1096" t="s">
        <v>569</v>
      </c>
      <c r="L1096">
        <v>50</v>
      </c>
      <c r="M1096">
        <v>350000</v>
      </c>
      <c r="N1096">
        <v>17500000</v>
      </c>
      <c r="O1096">
        <v>0</v>
      </c>
      <c r="P1096">
        <v>17500000</v>
      </c>
      <c r="R1096">
        <v>1458000</v>
      </c>
      <c r="S1096">
        <v>1458000</v>
      </c>
      <c r="T1096">
        <v>1458000</v>
      </c>
      <c r="U1096">
        <v>1458000</v>
      </c>
      <c r="V1096">
        <v>1458000</v>
      </c>
      <c r="W1096">
        <v>1458000</v>
      </c>
      <c r="X1096">
        <v>1458000</v>
      </c>
      <c r="Y1096">
        <v>1458000</v>
      </c>
      <c r="Z1096">
        <v>1458000</v>
      </c>
      <c r="AA1096">
        <v>1458000</v>
      </c>
      <c r="AB1096">
        <v>1458000</v>
      </c>
      <c r="AC1096">
        <v>1462000</v>
      </c>
      <c r="AD1096" t="s">
        <v>1747</v>
      </c>
      <c r="AE1096" t="s">
        <v>1775</v>
      </c>
      <c r="AF1096" t="s">
        <v>1776</v>
      </c>
      <c r="AG1096" t="s">
        <v>1777</v>
      </c>
      <c r="AH1096" t="s">
        <v>7365</v>
      </c>
      <c r="AI1096" t="s">
        <v>6061</v>
      </c>
      <c r="AJ1096" t="s">
        <v>6394</v>
      </c>
      <c r="AK1096" t="s">
        <v>44</v>
      </c>
      <c r="AN1096" t="s">
        <v>1311</v>
      </c>
      <c r="AO1096" t="s">
        <v>1312</v>
      </c>
      <c r="AP1096" t="s">
        <v>1336</v>
      </c>
      <c r="AQ1096" t="s">
        <v>1314</v>
      </c>
      <c r="AR1096" cm="1">
        <f t="array" ref="AR1096">_xlfn._xlws.FILTER(RPD_Revisi[Jmlh],RPD_Revisi[MAK]=Form_Cetak_POK[[#This Row],[MAK]],0)-Form_Cetak_POK[[#This Row],[Jmlh]]</f>
        <v>0</v>
      </c>
    </row>
    <row r="1097" spans="1:44" hidden="1" x14ac:dyDescent="0.3">
      <c r="A1097" t="s">
        <v>26</v>
      </c>
      <c r="B1097" t="s">
        <v>28</v>
      </c>
      <c r="C1097" t="s">
        <v>29</v>
      </c>
      <c r="D1097" t="s">
        <v>460</v>
      </c>
      <c r="E1097" t="s">
        <v>33</v>
      </c>
      <c r="F1097" t="s">
        <v>35</v>
      </c>
      <c r="G1097" t="s">
        <v>463</v>
      </c>
      <c r="H1097" t="s">
        <v>87</v>
      </c>
      <c r="I1097" t="s">
        <v>90</v>
      </c>
      <c r="J1097" t="s">
        <v>43</v>
      </c>
      <c r="K1097" t="s">
        <v>570</v>
      </c>
      <c r="L1097">
        <v>300</v>
      </c>
      <c r="M1097">
        <v>75000</v>
      </c>
      <c r="N1097">
        <v>22500000</v>
      </c>
      <c r="O1097">
        <v>0</v>
      </c>
      <c r="P1097">
        <v>22500000</v>
      </c>
      <c r="R1097">
        <v>1875000</v>
      </c>
      <c r="S1097">
        <v>1875000</v>
      </c>
      <c r="T1097">
        <v>1875000</v>
      </c>
      <c r="U1097">
        <v>1875000</v>
      </c>
      <c r="V1097">
        <v>1875000</v>
      </c>
      <c r="W1097">
        <v>1875000</v>
      </c>
      <c r="X1097">
        <v>1875000</v>
      </c>
      <c r="Y1097">
        <v>1875000</v>
      </c>
      <c r="Z1097">
        <v>1875000</v>
      </c>
      <c r="AA1097">
        <v>1875000</v>
      </c>
      <c r="AB1097">
        <v>1875000</v>
      </c>
      <c r="AC1097">
        <v>1875000</v>
      </c>
      <c r="AD1097" t="s">
        <v>1779</v>
      </c>
      <c r="AE1097" t="s">
        <v>1780</v>
      </c>
      <c r="AF1097" t="s">
        <v>1781</v>
      </c>
      <c r="AG1097" t="s">
        <v>1782</v>
      </c>
      <c r="AH1097" t="s">
        <v>7366</v>
      </c>
      <c r="AI1097" t="s">
        <v>6061</v>
      </c>
      <c r="AJ1097" t="s">
        <v>6397</v>
      </c>
      <c r="AK1097" t="s">
        <v>44</v>
      </c>
      <c r="AN1097" t="s">
        <v>1311</v>
      </c>
      <c r="AO1097" t="s">
        <v>1312</v>
      </c>
      <c r="AP1097" t="s">
        <v>1313</v>
      </c>
      <c r="AQ1097" t="s">
        <v>1314</v>
      </c>
      <c r="AR1097" cm="1">
        <f t="array" ref="AR1097">_xlfn._xlws.FILTER(RPD_Revisi[Jmlh],RPD_Revisi[MAK]=Form_Cetak_POK[[#This Row],[MAK]],0)-Form_Cetak_POK[[#This Row],[Jmlh]]</f>
        <v>0</v>
      </c>
    </row>
    <row r="1098" spans="1:44" hidden="1" x14ac:dyDescent="0.3">
      <c r="A1098" t="s">
        <v>26</v>
      </c>
      <c r="B1098" t="s">
        <v>28</v>
      </c>
      <c r="C1098" t="s">
        <v>29</v>
      </c>
      <c r="D1098" t="s">
        <v>460</v>
      </c>
      <c r="E1098" t="s">
        <v>33</v>
      </c>
      <c r="F1098" t="s">
        <v>35</v>
      </c>
      <c r="G1098" t="s">
        <v>463</v>
      </c>
      <c r="H1098" t="s">
        <v>87</v>
      </c>
      <c r="I1098" t="s">
        <v>90</v>
      </c>
      <c r="J1098" t="s">
        <v>46</v>
      </c>
      <c r="K1098" t="s">
        <v>574</v>
      </c>
      <c r="L1098">
        <v>10</v>
      </c>
      <c r="M1098">
        <v>500000</v>
      </c>
      <c r="N1098">
        <v>5000000</v>
      </c>
      <c r="O1098">
        <v>0</v>
      </c>
      <c r="P1098">
        <v>5000000</v>
      </c>
      <c r="R1098">
        <v>416000</v>
      </c>
      <c r="S1098">
        <v>416000</v>
      </c>
      <c r="T1098">
        <v>416000</v>
      </c>
      <c r="U1098">
        <v>416000</v>
      </c>
      <c r="V1098">
        <v>416000</v>
      </c>
      <c r="W1098">
        <v>416000</v>
      </c>
      <c r="X1098">
        <v>416000</v>
      </c>
      <c r="Y1098">
        <v>416000</v>
      </c>
      <c r="Z1098">
        <v>416000</v>
      </c>
      <c r="AA1098">
        <v>416000</v>
      </c>
      <c r="AB1098">
        <v>416000</v>
      </c>
      <c r="AC1098">
        <v>424000</v>
      </c>
      <c r="AD1098" t="s">
        <v>1779</v>
      </c>
      <c r="AE1098" t="s">
        <v>1793</v>
      </c>
      <c r="AF1098" t="s">
        <v>1794</v>
      </c>
      <c r="AG1098" t="s">
        <v>1795</v>
      </c>
      <c r="AH1098" t="s">
        <v>7367</v>
      </c>
      <c r="AI1098" t="s">
        <v>6061</v>
      </c>
      <c r="AJ1098" t="s">
        <v>6397</v>
      </c>
      <c r="AK1098" t="s">
        <v>44</v>
      </c>
      <c r="AN1098" t="s">
        <v>1311</v>
      </c>
      <c r="AO1098" t="s">
        <v>1312</v>
      </c>
      <c r="AP1098" t="s">
        <v>1331</v>
      </c>
      <c r="AQ1098" t="s">
        <v>1314</v>
      </c>
      <c r="AR1098" cm="1">
        <f t="array" ref="AR1098">_xlfn._xlws.FILTER(RPD_Revisi[Jmlh],RPD_Revisi[MAK]=Form_Cetak_POK[[#This Row],[MAK]],0)-Form_Cetak_POK[[#This Row],[Jmlh]]</f>
        <v>0</v>
      </c>
    </row>
    <row r="1099" spans="1:44" hidden="1" x14ac:dyDescent="0.3">
      <c r="A1099" t="s">
        <v>26</v>
      </c>
      <c r="B1099" t="s">
        <v>28</v>
      </c>
      <c r="C1099" t="s">
        <v>29</v>
      </c>
      <c r="D1099" t="s">
        <v>460</v>
      </c>
      <c r="E1099" t="s">
        <v>33</v>
      </c>
      <c r="F1099" t="s">
        <v>35</v>
      </c>
      <c r="G1099" t="s">
        <v>463</v>
      </c>
      <c r="H1099" t="s">
        <v>87</v>
      </c>
      <c r="I1099" t="s">
        <v>90</v>
      </c>
      <c r="J1099" t="s">
        <v>48</v>
      </c>
      <c r="K1099" t="s">
        <v>575</v>
      </c>
      <c r="L1099">
        <v>10</v>
      </c>
      <c r="M1099">
        <v>3500000</v>
      </c>
      <c r="N1099">
        <v>35000000</v>
      </c>
      <c r="O1099">
        <v>0</v>
      </c>
      <c r="P1099">
        <v>35000000</v>
      </c>
      <c r="R1099">
        <v>2916000</v>
      </c>
      <c r="S1099">
        <v>2916000</v>
      </c>
      <c r="T1099">
        <v>2916000</v>
      </c>
      <c r="U1099">
        <v>2916000</v>
      </c>
      <c r="V1099">
        <v>2916000</v>
      </c>
      <c r="W1099">
        <v>2916000</v>
      </c>
      <c r="X1099">
        <v>2916000</v>
      </c>
      <c r="Y1099">
        <v>2916000</v>
      </c>
      <c r="Z1099">
        <v>2916000</v>
      </c>
      <c r="AA1099">
        <v>2916000</v>
      </c>
      <c r="AB1099">
        <v>2916000</v>
      </c>
      <c r="AC1099">
        <v>2924000</v>
      </c>
      <c r="AD1099" t="s">
        <v>1779</v>
      </c>
      <c r="AE1099" t="s">
        <v>1797</v>
      </c>
      <c r="AF1099" t="s">
        <v>1798</v>
      </c>
      <c r="AG1099" t="s">
        <v>1799</v>
      </c>
      <c r="AH1099" t="s">
        <v>7368</v>
      </c>
      <c r="AI1099" t="s">
        <v>6061</v>
      </c>
      <c r="AJ1099" t="s">
        <v>6397</v>
      </c>
      <c r="AK1099" t="s">
        <v>44</v>
      </c>
      <c r="AN1099" t="s">
        <v>1311</v>
      </c>
      <c r="AO1099" t="s">
        <v>1312</v>
      </c>
      <c r="AP1099" t="s">
        <v>1336</v>
      </c>
      <c r="AQ1099" t="s">
        <v>1314</v>
      </c>
      <c r="AR1099" cm="1">
        <f t="array" ref="AR1099">_xlfn._xlws.FILTER(RPD_Revisi[Jmlh],RPD_Revisi[MAK]=Form_Cetak_POK[[#This Row],[MAK]],0)-Form_Cetak_POK[[#This Row],[Jmlh]]</f>
        <v>0</v>
      </c>
    </row>
    <row r="1100" spans="1:44" hidden="1" x14ac:dyDescent="0.3">
      <c r="A1100" t="s">
        <v>26</v>
      </c>
      <c r="B1100" t="s">
        <v>28</v>
      </c>
      <c r="C1100" t="s">
        <v>29</v>
      </c>
      <c r="D1100" t="s">
        <v>460</v>
      </c>
      <c r="E1100" t="s">
        <v>33</v>
      </c>
      <c r="F1100" t="s">
        <v>35</v>
      </c>
      <c r="G1100" t="s">
        <v>463</v>
      </c>
      <c r="H1100" t="s">
        <v>87</v>
      </c>
      <c r="I1100" t="s">
        <v>90</v>
      </c>
      <c r="J1100" t="s">
        <v>75</v>
      </c>
      <c r="K1100" t="s">
        <v>576</v>
      </c>
      <c r="L1100">
        <v>200</v>
      </c>
      <c r="M1100">
        <v>280000</v>
      </c>
      <c r="N1100">
        <v>56000000</v>
      </c>
      <c r="O1100">
        <v>0</v>
      </c>
      <c r="P1100">
        <v>56000000</v>
      </c>
      <c r="R1100">
        <v>4666000</v>
      </c>
      <c r="S1100">
        <v>4666000</v>
      </c>
      <c r="T1100">
        <v>4666000</v>
      </c>
      <c r="U1100">
        <v>4666000</v>
      </c>
      <c r="V1100">
        <v>4666000</v>
      </c>
      <c r="W1100">
        <v>4666000</v>
      </c>
      <c r="X1100">
        <v>4666000</v>
      </c>
      <c r="Y1100">
        <v>4666000</v>
      </c>
      <c r="Z1100">
        <v>4666000</v>
      </c>
      <c r="AA1100">
        <v>4666000</v>
      </c>
      <c r="AB1100">
        <v>4666000</v>
      </c>
      <c r="AC1100">
        <v>4674000</v>
      </c>
      <c r="AD1100" t="s">
        <v>1779</v>
      </c>
      <c r="AE1100" t="s">
        <v>1801</v>
      </c>
      <c r="AF1100" t="s">
        <v>1802</v>
      </c>
      <c r="AG1100" t="s">
        <v>1803</v>
      </c>
      <c r="AH1100" t="s">
        <v>7369</v>
      </c>
      <c r="AI1100" t="s">
        <v>6061</v>
      </c>
      <c r="AJ1100" t="s">
        <v>6397</v>
      </c>
      <c r="AK1100" t="s">
        <v>44</v>
      </c>
      <c r="AN1100" t="s">
        <v>1311</v>
      </c>
      <c r="AO1100" t="s">
        <v>1312</v>
      </c>
      <c r="AP1100" t="s">
        <v>1336</v>
      </c>
      <c r="AQ1100" t="s">
        <v>1314</v>
      </c>
      <c r="AR1100" cm="1">
        <f t="array" ref="AR1100">_xlfn._xlws.FILTER(RPD_Revisi[Jmlh],RPD_Revisi[MAK]=Form_Cetak_POK[[#This Row],[MAK]],0)-Form_Cetak_POK[[#This Row],[Jmlh]]</f>
        <v>0</v>
      </c>
    </row>
    <row r="1101" spans="1:44" hidden="1" x14ac:dyDescent="0.3">
      <c r="A1101" t="s">
        <v>26</v>
      </c>
      <c r="B1101" t="s">
        <v>28</v>
      </c>
      <c r="C1101" t="s">
        <v>29</v>
      </c>
      <c r="D1101" t="s">
        <v>460</v>
      </c>
      <c r="E1101" t="s">
        <v>33</v>
      </c>
      <c r="F1101" t="s">
        <v>35</v>
      </c>
      <c r="G1101" t="s">
        <v>463</v>
      </c>
      <c r="H1101" t="s">
        <v>87</v>
      </c>
      <c r="I1101" t="s">
        <v>91</v>
      </c>
      <c r="J1101" t="s">
        <v>48</v>
      </c>
      <c r="K1101" t="s">
        <v>580</v>
      </c>
      <c r="L1101">
        <v>15</v>
      </c>
      <c r="M1101">
        <v>3000000</v>
      </c>
      <c r="N1101">
        <v>45000000</v>
      </c>
      <c r="O1101">
        <v>0</v>
      </c>
      <c r="P1101">
        <v>45000000</v>
      </c>
      <c r="R1101">
        <v>3750000</v>
      </c>
      <c r="S1101">
        <v>3750000</v>
      </c>
      <c r="T1101">
        <v>3750000</v>
      </c>
      <c r="U1101">
        <v>3750000</v>
      </c>
      <c r="V1101">
        <v>3750000</v>
      </c>
      <c r="W1101">
        <v>3750000</v>
      </c>
      <c r="X1101">
        <v>3750000</v>
      </c>
      <c r="Y1101">
        <v>3750000</v>
      </c>
      <c r="Z1101">
        <v>3750000</v>
      </c>
      <c r="AA1101">
        <v>3750000</v>
      </c>
      <c r="AB1101">
        <v>3750000</v>
      </c>
      <c r="AC1101">
        <v>3750000</v>
      </c>
      <c r="AD1101" t="s">
        <v>1805</v>
      </c>
      <c r="AE1101" t="s">
        <v>1822</v>
      </c>
      <c r="AF1101" t="s">
        <v>1823</v>
      </c>
      <c r="AG1101" t="s">
        <v>1824</v>
      </c>
      <c r="AH1101" t="s">
        <v>7370</v>
      </c>
      <c r="AI1101" t="s">
        <v>6061</v>
      </c>
      <c r="AJ1101" t="s">
        <v>6401</v>
      </c>
      <c r="AK1101" t="s">
        <v>44</v>
      </c>
      <c r="AN1101" t="s">
        <v>1311</v>
      </c>
      <c r="AO1101" t="s">
        <v>1312</v>
      </c>
      <c r="AP1101" t="s">
        <v>1336</v>
      </c>
      <c r="AQ1101" t="s">
        <v>1314</v>
      </c>
      <c r="AR1101" cm="1">
        <f t="array" ref="AR1101">_xlfn._xlws.FILTER(RPD_Revisi[Jmlh],RPD_Revisi[MAK]=Form_Cetak_POK[[#This Row],[MAK]],0)-Form_Cetak_POK[[#This Row],[Jmlh]]</f>
        <v>0</v>
      </c>
    </row>
    <row r="1102" spans="1:44" hidden="1" x14ac:dyDescent="0.3">
      <c r="A1102" t="s">
        <v>26</v>
      </c>
      <c r="B1102" t="s">
        <v>28</v>
      </c>
      <c r="C1102" t="s">
        <v>29</v>
      </c>
      <c r="D1102" t="s">
        <v>460</v>
      </c>
      <c r="E1102" t="s">
        <v>33</v>
      </c>
      <c r="F1102" t="s">
        <v>35</v>
      </c>
      <c r="G1102" t="s">
        <v>463</v>
      </c>
      <c r="H1102" t="s">
        <v>87</v>
      </c>
      <c r="I1102" t="s">
        <v>91</v>
      </c>
      <c r="J1102" t="s">
        <v>75</v>
      </c>
      <c r="K1102" t="s">
        <v>581</v>
      </c>
      <c r="L1102">
        <v>30</v>
      </c>
      <c r="M1102">
        <v>280000</v>
      </c>
      <c r="N1102">
        <v>8400000</v>
      </c>
      <c r="O1102">
        <v>0</v>
      </c>
      <c r="P1102">
        <v>8400000</v>
      </c>
      <c r="R1102">
        <v>700000</v>
      </c>
      <c r="S1102">
        <v>700000</v>
      </c>
      <c r="T1102">
        <v>700000</v>
      </c>
      <c r="U1102">
        <v>700000</v>
      </c>
      <c r="V1102">
        <v>700000</v>
      </c>
      <c r="W1102">
        <v>700000</v>
      </c>
      <c r="X1102">
        <v>700000</v>
      </c>
      <c r="Y1102">
        <v>700000</v>
      </c>
      <c r="Z1102">
        <v>700000</v>
      </c>
      <c r="AA1102">
        <v>700000</v>
      </c>
      <c r="AB1102">
        <v>700000</v>
      </c>
      <c r="AC1102">
        <v>700000</v>
      </c>
      <c r="AD1102" t="s">
        <v>1805</v>
      </c>
      <c r="AE1102" t="s">
        <v>1826</v>
      </c>
      <c r="AF1102" t="s">
        <v>1827</v>
      </c>
      <c r="AG1102" t="s">
        <v>1828</v>
      </c>
      <c r="AH1102" t="s">
        <v>7371</v>
      </c>
      <c r="AI1102" t="s">
        <v>6061</v>
      </c>
      <c r="AJ1102" t="s">
        <v>6401</v>
      </c>
      <c r="AK1102" t="s">
        <v>44</v>
      </c>
      <c r="AN1102" t="s">
        <v>1311</v>
      </c>
      <c r="AO1102" t="s">
        <v>1312</v>
      </c>
      <c r="AP1102" t="s">
        <v>1336</v>
      </c>
      <c r="AQ1102" t="s">
        <v>1314</v>
      </c>
      <c r="AR1102" cm="1">
        <f t="array" ref="AR1102">_xlfn._xlws.FILTER(RPD_Revisi[Jmlh],RPD_Revisi[MAK]=Form_Cetak_POK[[#This Row],[MAK]],0)-Form_Cetak_POK[[#This Row],[Jmlh]]</f>
        <v>0</v>
      </c>
    </row>
    <row r="1103" spans="1:44" hidden="1" x14ac:dyDescent="0.3">
      <c r="A1103" t="s">
        <v>26</v>
      </c>
      <c r="B1103" t="s">
        <v>28</v>
      </c>
      <c r="C1103" t="s">
        <v>29</v>
      </c>
      <c r="D1103" t="s">
        <v>461</v>
      </c>
      <c r="E1103" t="s">
        <v>118</v>
      </c>
      <c r="F1103" t="s">
        <v>130</v>
      </c>
      <c r="G1103" t="s">
        <v>466</v>
      </c>
      <c r="H1103" t="s">
        <v>134</v>
      </c>
      <c r="I1103" t="s">
        <v>140</v>
      </c>
      <c r="J1103" t="s">
        <v>68</v>
      </c>
      <c r="K1103" t="s">
        <v>606</v>
      </c>
      <c r="L1103">
        <v>84</v>
      </c>
      <c r="M1103">
        <v>200000</v>
      </c>
      <c r="N1103">
        <v>16800000</v>
      </c>
      <c r="O1103">
        <v>0</v>
      </c>
      <c r="P1103">
        <v>16800000</v>
      </c>
      <c r="R1103">
        <v>1365023</v>
      </c>
      <c r="S1103">
        <v>1365023</v>
      </c>
      <c r="T1103">
        <v>1374357</v>
      </c>
      <c r="U1103">
        <v>1365023</v>
      </c>
      <c r="V1103">
        <v>1365023</v>
      </c>
      <c r="W1103">
        <v>1374357</v>
      </c>
      <c r="X1103">
        <v>1365023</v>
      </c>
      <c r="Y1103">
        <v>1365023</v>
      </c>
      <c r="Z1103">
        <v>1355690</v>
      </c>
      <c r="AA1103">
        <v>1355690</v>
      </c>
      <c r="AB1103">
        <v>1354757</v>
      </c>
      <c r="AC1103">
        <v>1795011</v>
      </c>
      <c r="AD1103" t="s">
        <v>2063</v>
      </c>
      <c r="AE1103" t="s">
        <v>2068</v>
      </c>
      <c r="AF1103" t="s">
        <v>2069</v>
      </c>
      <c r="AG1103" t="s">
        <v>2070</v>
      </c>
      <c r="AH1103" t="s">
        <v>7372</v>
      </c>
      <c r="AI1103" t="s">
        <v>6061</v>
      </c>
      <c r="AJ1103" t="s">
        <v>6069</v>
      </c>
      <c r="AK1103" t="s">
        <v>136</v>
      </c>
      <c r="AN1103" t="s">
        <v>1311</v>
      </c>
      <c r="AO1103" t="s">
        <v>1312</v>
      </c>
      <c r="AP1103" t="s">
        <v>1485</v>
      </c>
      <c r="AQ1103" t="s">
        <v>1486</v>
      </c>
      <c r="AR1103" cm="1">
        <f t="array" ref="AR1103">_xlfn._xlws.FILTER(RPD_Revisi[Jmlh],RPD_Revisi[MAK]=Form_Cetak_POK[[#This Row],[MAK]],0)-Form_Cetak_POK[[#This Row],[Jmlh]]</f>
        <v>0</v>
      </c>
    </row>
    <row r="1104" spans="1:44" hidden="1" x14ac:dyDescent="0.3">
      <c r="A1104" t="s">
        <v>26</v>
      </c>
      <c r="B1104" t="s">
        <v>28</v>
      </c>
      <c r="C1104" t="s">
        <v>29</v>
      </c>
      <c r="D1104" t="s">
        <v>461</v>
      </c>
      <c r="E1104" t="s">
        <v>118</v>
      </c>
      <c r="F1104" t="s">
        <v>130</v>
      </c>
      <c r="G1104" t="s">
        <v>467</v>
      </c>
      <c r="H1104" t="s">
        <v>148</v>
      </c>
      <c r="I1104" t="s">
        <v>149</v>
      </c>
      <c r="J1104" t="s">
        <v>68</v>
      </c>
      <c r="K1104" t="s">
        <v>625</v>
      </c>
      <c r="L1104">
        <v>108</v>
      </c>
      <c r="M1104">
        <v>200000</v>
      </c>
      <c r="N1104">
        <v>21600000</v>
      </c>
      <c r="O1104">
        <v>0</v>
      </c>
      <c r="P1104">
        <v>21600000</v>
      </c>
      <c r="R1104">
        <v>1800000</v>
      </c>
      <c r="S1104">
        <v>1800000</v>
      </c>
      <c r="T1104">
        <v>1800000</v>
      </c>
      <c r="U1104">
        <v>1800000</v>
      </c>
      <c r="V1104">
        <v>1800000</v>
      </c>
      <c r="W1104">
        <v>1800000</v>
      </c>
      <c r="X1104">
        <v>1800000</v>
      </c>
      <c r="Y1104">
        <v>1800000</v>
      </c>
      <c r="Z1104">
        <v>1800000</v>
      </c>
      <c r="AA1104">
        <v>1800000</v>
      </c>
      <c r="AB1104">
        <v>1800000</v>
      </c>
      <c r="AC1104">
        <v>1800000</v>
      </c>
      <c r="AD1104" t="s">
        <v>2207</v>
      </c>
      <c r="AE1104" t="s">
        <v>2215</v>
      </c>
      <c r="AF1104" t="s">
        <v>2216</v>
      </c>
      <c r="AG1104" t="s">
        <v>2217</v>
      </c>
      <c r="AH1104" t="s">
        <v>7373</v>
      </c>
      <c r="AI1104" t="s">
        <v>6061</v>
      </c>
      <c r="AJ1104" t="s">
        <v>6091</v>
      </c>
      <c r="AK1104" t="s">
        <v>136</v>
      </c>
      <c r="AN1104" t="s">
        <v>1311</v>
      </c>
      <c r="AO1104" t="s">
        <v>1312</v>
      </c>
      <c r="AP1104" t="s">
        <v>1485</v>
      </c>
      <c r="AQ1104" t="s">
        <v>1486</v>
      </c>
      <c r="AR1104" cm="1">
        <f t="array" ref="AR1104">_xlfn._xlws.FILTER(RPD_Revisi[Jmlh],RPD_Revisi[MAK]=Form_Cetak_POK[[#This Row],[MAK]],0)-Form_Cetak_POK[[#This Row],[Jmlh]]</f>
        <v>0</v>
      </c>
    </row>
    <row r="1105" spans="1:44" hidden="1" x14ac:dyDescent="0.3">
      <c r="A1105" t="s">
        <v>26</v>
      </c>
      <c r="B1105" t="s">
        <v>28</v>
      </c>
      <c r="C1105" t="s">
        <v>29</v>
      </c>
      <c r="D1105" t="s">
        <v>461</v>
      </c>
      <c r="E1105" t="s">
        <v>118</v>
      </c>
      <c r="F1105" t="s">
        <v>130</v>
      </c>
      <c r="G1105" t="s">
        <v>468</v>
      </c>
      <c r="H1105" t="s">
        <v>153</v>
      </c>
      <c r="I1105" t="s">
        <v>154</v>
      </c>
      <c r="J1105" t="s">
        <v>68</v>
      </c>
      <c r="K1105" t="s">
        <v>648</v>
      </c>
      <c r="L1105">
        <v>132</v>
      </c>
      <c r="M1105">
        <v>200000</v>
      </c>
      <c r="N1105">
        <v>26400000</v>
      </c>
      <c r="O1105">
        <v>0</v>
      </c>
      <c r="P1105">
        <v>26400000</v>
      </c>
      <c r="R1105">
        <v>2786280</v>
      </c>
      <c r="S1105">
        <v>2786280</v>
      </c>
      <c r="T1105">
        <v>2786280</v>
      </c>
      <c r="U1105">
        <v>2786280</v>
      </c>
      <c r="V1105">
        <v>2786280</v>
      </c>
      <c r="W1105">
        <v>2786280</v>
      </c>
      <c r="X1105">
        <v>1393140</v>
      </c>
      <c r="Y1105">
        <v>1393140</v>
      </c>
      <c r="Z1105">
        <v>1393140</v>
      </c>
      <c r="AA1105">
        <v>1393140</v>
      </c>
      <c r="AB1105">
        <v>1393140</v>
      </c>
      <c r="AC1105">
        <v>2716620</v>
      </c>
      <c r="AD1105" t="s">
        <v>2271</v>
      </c>
      <c r="AE1105" t="s">
        <v>2304</v>
      </c>
      <c r="AF1105" t="s">
        <v>2305</v>
      </c>
      <c r="AG1105" t="s">
        <v>2306</v>
      </c>
      <c r="AH1105" t="s">
        <v>7374</v>
      </c>
      <c r="AI1105" t="s">
        <v>6061</v>
      </c>
      <c r="AJ1105" t="s">
        <v>6100</v>
      </c>
      <c r="AK1105" t="s">
        <v>136</v>
      </c>
      <c r="AN1105" t="s">
        <v>1311</v>
      </c>
      <c r="AO1105" t="s">
        <v>1312</v>
      </c>
      <c r="AP1105" t="s">
        <v>1485</v>
      </c>
      <c r="AQ1105" t="s">
        <v>1486</v>
      </c>
      <c r="AR1105" cm="1">
        <f t="array" ref="AR1105">_xlfn._xlws.FILTER(RPD_Revisi[Jmlh],RPD_Revisi[MAK]=Form_Cetak_POK[[#This Row],[MAK]],0)-Form_Cetak_POK[[#This Row],[Jmlh]]</f>
        <v>0</v>
      </c>
    </row>
    <row r="1106" spans="1:44" hidden="1" x14ac:dyDescent="0.3">
      <c r="A1106" t="s">
        <v>26</v>
      </c>
      <c r="B1106" t="s">
        <v>28</v>
      </c>
      <c r="C1106" t="s">
        <v>29</v>
      </c>
      <c r="D1106" t="s">
        <v>461</v>
      </c>
      <c r="E1106" t="s">
        <v>118</v>
      </c>
      <c r="F1106" t="s">
        <v>130</v>
      </c>
      <c r="G1106" t="s">
        <v>468</v>
      </c>
      <c r="H1106" t="s">
        <v>160</v>
      </c>
      <c r="I1106" t="s">
        <v>164</v>
      </c>
      <c r="J1106" t="s">
        <v>68</v>
      </c>
      <c r="K1106" t="s">
        <v>674</v>
      </c>
      <c r="L1106">
        <v>60</v>
      </c>
      <c r="M1106">
        <v>200000</v>
      </c>
      <c r="N1106">
        <v>12000000</v>
      </c>
      <c r="O1106">
        <v>0</v>
      </c>
      <c r="P1106">
        <v>12000000</v>
      </c>
      <c r="R1106">
        <v>1053922</v>
      </c>
      <c r="S1106">
        <v>926714</v>
      </c>
      <c r="T1106">
        <v>926714</v>
      </c>
      <c r="U1106">
        <v>926714</v>
      </c>
      <c r="V1106">
        <v>926714</v>
      </c>
      <c r="W1106">
        <v>926714</v>
      </c>
      <c r="X1106">
        <v>926714</v>
      </c>
      <c r="Y1106">
        <v>926714</v>
      </c>
      <c r="Z1106">
        <v>926714</v>
      </c>
      <c r="AA1106">
        <v>926714</v>
      </c>
      <c r="AB1106">
        <v>926714</v>
      </c>
      <c r="AC1106">
        <v>1678938</v>
      </c>
      <c r="AD1106" t="s">
        <v>2413</v>
      </c>
      <c r="AE1106" t="s">
        <v>2427</v>
      </c>
      <c r="AF1106" t="s">
        <v>2428</v>
      </c>
      <c r="AG1106" t="s">
        <v>2429</v>
      </c>
      <c r="AH1106" t="s">
        <v>7375</v>
      </c>
      <c r="AI1106" t="s">
        <v>6061</v>
      </c>
      <c r="AJ1106" t="s">
        <v>6112</v>
      </c>
      <c r="AK1106" t="s">
        <v>136</v>
      </c>
      <c r="AN1106" t="s">
        <v>1311</v>
      </c>
      <c r="AO1106" t="s">
        <v>1312</v>
      </c>
      <c r="AP1106" t="s">
        <v>1485</v>
      </c>
      <c r="AQ1106" t="s">
        <v>1486</v>
      </c>
      <c r="AR1106" cm="1">
        <f t="array" ref="AR1106">_xlfn._xlws.FILTER(RPD_Revisi[Jmlh],RPD_Revisi[MAK]=Form_Cetak_POK[[#This Row],[MAK]],0)-Form_Cetak_POK[[#This Row],[Jmlh]]</f>
        <v>0</v>
      </c>
    </row>
    <row r="1107" spans="1:44" hidden="1" x14ac:dyDescent="0.3">
      <c r="A1107" t="s">
        <v>26</v>
      </c>
      <c r="B1107" t="s">
        <v>28</v>
      </c>
      <c r="C1107" t="s">
        <v>29</v>
      </c>
      <c r="D1107" t="s">
        <v>461</v>
      </c>
      <c r="E1107" t="s">
        <v>118</v>
      </c>
      <c r="F1107" t="s">
        <v>130</v>
      </c>
      <c r="G1107" t="s">
        <v>469</v>
      </c>
      <c r="H1107" t="s">
        <v>172</v>
      </c>
      <c r="I1107" t="s">
        <v>173</v>
      </c>
      <c r="J1107" t="s">
        <v>68</v>
      </c>
      <c r="K1107" t="s">
        <v>684</v>
      </c>
      <c r="L1107">
        <v>12</v>
      </c>
      <c r="M1107">
        <v>300000</v>
      </c>
      <c r="N1107">
        <v>3600000</v>
      </c>
      <c r="O1107">
        <v>0</v>
      </c>
      <c r="P1107">
        <v>3600000</v>
      </c>
      <c r="R1107">
        <v>300000</v>
      </c>
      <c r="S1107">
        <v>300000</v>
      </c>
      <c r="T1107">
        <v>300000</v>
      </c>
      <c r="U1107">
        <v>300000</v>
      </c>
      <c r="V1107">
        <v>300000</v>
      </c>
      <c r="W1107">
        <v>300000</v>
      </c>
      <c r="X1107">
        <v>300000</v>
      </c>
      <c r="Y1107">
        <v>300000</v>
      </c>
      <c r="Z1107">
        <v>300000</v>
      </c>
      <c r="AA1107">
        <v>300000</v>
      </c>
      <c r="AB1107">
        <v>300000</v>
      </c>
      <c r="AC1107">
        <v>300000</v>
      </c>
      <c r="AD1107" t="s">
        <v>2492</v>
      </c>
      <c r="AE1107" t="s">
        <v>2497</v>
      </c>
      <c r="AF1107" t="s">
        <v>2498</v>
      </c>
      <c r="AG1107" t="s">
        <v>2499</v>
      </c>
      <c r="AH1107" t="s">
        <v>7376</v>
      </c>
      <c r="AI1107" t="s">
        <v>6061</v>
      </c>
      <c r="AJ1107" t="s">
        <v>6116</v>
      </c>
      <c r="AK1107" t="s">
        <v>136</v>
      </c>
      <c r="AN1107" t="s">
        <v>1311</v>
      </c>
      <c r="AO1107" t="s">
        <v>1312</v>
      </c>
      <c r="AP1107" t="s">
        <v>1485</v>
      </c>
      <c r="AQ1107" t="s">
        <v>1486</v>
      </c>
      <c r="AR1107" cm="1">
        <f t="array" ref="AR1107">_xlfn._xlws.FILTER(RPD_Revisi[Jmlh],RPD_Revisi[MAK]=Form_Cetak_POK[[#This Row],[MAK]],0)-Form_Cetak_POK[[#This Row],[Jmlh]]</f>
        <v>0</v>
      </c>
    </row>
    <row r="1108" spans="1:44" hidden="1" x14ac:dyDescent="0.3">
      <c r="A1108" t="s">
        <v>26</v>
      </c>
      <c r="B1108" t="s">
        <v>28</v>
      </c>
      <c r="C1108" t="s">
        <v>29</v>
      </c>
      <c r="D1108" t="s">
        <v>461</v>
      </c>
      <c r="E1108" t="s">
        <v>118</v>
      </c>
      <c r="F1108" t="s">
        <v>130</v>
      </c>
      <c r="G1108" t="s">
        <v>470</v>
      </c>
      <c r="H1108" t="s">
        <v>181</v>
      </c>
      <c r="I1108" t="s">
        <v>183</v>
      </c>
      <c r="J1108" t="s">
        <v>68</v>
      </c>
      <c r="K1108" t="s">
        <v>697</v>
      </c>
      <c r="L1108">
        <v>24</v>
      </c>
      <c r="M1108">
        <v>400000</v>
      </c>
      <c r="N1108">
        <v>9600000</v>
      </c>
      <c r="O1108">
        <v>0</v>
      </c>
      <c r="P1108">
        <v>9600000</v>
      </c>
      <c r="R1108">
        <v>800000</v>
      </c>
      <c r="S1108">
        <v>800000</v>
      </c>
      <c r="T1108">
        <v>800000</v>
      </c>
      <c r="U1108">
        <v>800000</v>
      </c>
      <c r="V1108">
        <v>800000</v>
      </c>
      <c r="W1108">
        <v>800000</v>
      </c>
      <c r="X1108">
        <v>800000</v>
      </c>
      <c r="Y1108">
        <v>800000</v>
      </c>
      <c r="Z1108">
        <v>800000</v>
      </c>
      <c r="AA1108">
        <v>800000</v>
      </c>
      <c r="AB1108">
        <v>800000</v>
      </c>
      <c r="AC1108">
        <v>800000</v>
      </c>
      <c r="AD1108" t="s">
        <v>2632</v>
      </c>
      <c r="AE1108" t="s">
        <v>2633</v>
      </c>
      <c r="AF1108" t="s">
        <v>2634</v>
      </c>
      <c r="AG1108" t="s">
        <v>2635</v>
      </c>
      <c r="AH1108" t="s">
        <v>7377</v>
      </c>
      <c r="AI1108" t="s">
        <v>6061</v>
      </c>
      <c r="AJ1108" t="s">
        <v>6142</v>
      </c>
      <c r="AK1108" t="s">
        <v>136</v>
      </c>
      <c r="AN1108" t="s">
        <v>1311</v>
      </c>
      <c r="AO1108" t="s">
        <v>1312</v>
      </c>
      <c r="AP1108" t="s">
        <v>1485</v>
      </c>
      <c r="AQ1108" t="s">
        <v>1486</v>
      </c>
      <c r="AR1108" cm="1">
        <f t="array" ref="AR1108">_xlfn._xlws.FILTER(RPD_Revisi[Jmlh],RPD_Revisi[MAK]=Form_Cetak_POK[[#This Row],[MAK]],0)-Form_Cetak_POK[[#This Row],[Jmlh]]</f>
        <v>0</v>
      </c>
    </row>
    <row r="1109" spans="1:44" hidden="1" x14ac:dyDescent="0.3">
      <c r="A1109" t="s">
        <v>26</v>
      </c>
      <c r="B1109" t="s">
        <v>28</v>
      </c>
      <c r="C1109" t="s">
        <v>29</v>
      </c>
      <c r="D1109" t="s">
        <v>461</v>
      </c>
      <c r="E1109" t="s">
        <v>118</v>
      </c>
      <c r="F1109" t="s">
        <v>130</v>
      </c>
      <c r="G1109" t="s">
        <v>470</v>
      </c>
      <c r="H1109" t="s">
        <v>482</v>
      </c>
      <c r="I1109" t="s">
        <v>190</v>
      </c>
      <c r="J1109" t="s">
        <v>68</v>
      </c>
      <c r="K1109" t="s">
        <v>719</v>
      </c>
      <c r="L1109">
        <v>264</v>
      </c>
      <c r="M1109">
        <v>200000</v>
      </c>
      <c r="N1109">
        <v>52800000</v>
      </c>
      <c r="O1109">
        <v>0</v>
      </c>
      <c r="P1109">
        <v>52800000</v>
      </c>
      <c r="R1109">
        <v>4400000</v>
      </c>
      <c r="S1109">
        <v>4400000</v>
      </c>
      <c r="T1109">
        <v>4400000</v>
      </c>
      <c r="U1109">
        <v>4400000</v>
      </c>
      <c r="V1109">
        <v>4400000</v>
      </c>
      <c r="W1109">
        <v>4400000</v>
      </c>
      <c r="X1109">
        <v>4400000</v>
      </c>
      <c r="Y1109">
        <v>4400000</v>
      </c>
      <c r="Z1109">
        <v>4400000</v>
      </c>
      <c r="AA1109">
        <v>4400000</v>
      </c>
      <c r="AB1109">
        <v>4400000</v>
      </c>
      <c r="AC1109">
        <v>4400000</v>
      </c>
      <c r="AD1109" t="s">
        <v>2755</v>
      </c>
      <c r="AE1109" t="s">
        <v>2760</v>
      </c>
      <c r="AF1109" t="s">
        <v>2761</v>
      </c>
      <c r="AG1109" t="s">
        <v>2762</v>
      </c>
      <c r="AH1109" t="s">
        <v>7378</v>
      </c>
      <c r="AI1109" t="s">
        <v>6061</v>
      </c>
      <c r="AJ1109" t="s">
        <v>7379</v>
      </c>
      <c r="AK1109" t="s">
        <v>44</v>
      </c>
      <c r="AN1109" t="s">
        <v>1311</v>
      </c>
      <c r="AO1109" t="s">
        <v>1312</v>
      </c>
      <c r="AP1109" t="s">
        <v>1485</v>
      </c>
      <c r="AQ1109" t="s">
        <v>1486</v>
      </c>
      <c r="AR1109" cm="1">
        <f t="array" ref="AR1109">_xlfn._xlws.FILTER(RPD_Revisi[Jmlh],RPD_Revisi[MAK]=Form_Cetak_POK[[#This Row],[MAK]],0)-Form_Cetak_POK[[#This Row],[Jmlh]]</f>
        <v>0</v>
      </c>
    </row>
    <row r="1110" spans="1:44" hidden="1" x14ac:dyDescent="0.3">
      <c r="A1110" t="s">
        <v>26</v>
      </c>
      <c r="B1110" t="s">
        <v>28</v>
      </c>
      <c r="C1110" t="s">
        <v>29</v>
      </c>
      <c r="D1110" t="s">
        <v>461</v>
      </c>
      <c r="E1110" t="s">
        <v>118</v>
      </c>
      <c r="F1110" t="s">
        <v>130</v>
      </c>
      <c r="G1110" t="s">
        <v>470</v>
      </c>
      <c r="H1110" t="s">
        <v>482</v>
      </c>
      <c r="I1110" t="s">
        <v>190</v>
      </c>
      <c r="J1110" t="s">
        <v>192</v>
      </c>
      <c r="K1110" t="s">
        <v>720</v>
      </c>
      <c r="L1110">
        <v>50</v>
      </c>
      <c r="M1110">
        <v>80000</v>
      </c>
      <c r="N1110">
        <v>4000000</v>
      </c>
      <c r="O1110">
        <v>0</v>
      </c>
      <c r="P1110">
        <v>4000000</v>
      </c>
      <c r="R1110">
        <v>333000</v>
      </c>
      <c r="S1110">
        <v>333000</v>
      </c>
      <c r="T1110">
        <v>333000</v>
      </c>
      <c r="U1110">
        <v>333000</v>
      </c>
      <c r="V1110">
        <v>333000</v>
      </c>
      <c r="W1110">
        <v>333000</v>
      </c>
      <c r="X1110">
        <v>333000</v>
      </c>
      <c r="Y1110">
        <v>333000</v>
      </c>
      <c r="Z1110">
        <v>333000</v>
      </c>
      <c r="AA1110">
        <v>333000</v>
      </c>
      <c r="AB1110">
        <v>333000</v>
      </c>
      <c r="AC1110">
        <v>337000</v>
      </c>
      <c r="AD1110" t="s">
        <v>2755</v>
      </c>
      <c r="AE1110" t="s">
        <v>2764</v>
      </c>
      <c r="AF1110" t="s">
        <v>2765</v>
      </c>
      <c r="AG1110" t="s">
        <v>2766</v>
      </c>
      <c r="AH1110" t="s">
        <v>7380</v>
      </c>
      <c r="AI1110" t="s">
        <v>6061</v>
      </c>
      <c r="AJ1110" t="s">
        <v>7379</v>
      </c>
      <c r="AK1110" t="s">
        <v>44</v>
      </c>
      <c r="AN1110" t="s">
        <v>1311</v>
      </c>
      <c r="AO1110" t="s">
        <v>1312</v>
      </c>
      <c r="AP1110" t="s">
        <v>1331</v>
      </c>
      <c r="AQ1110" t="s">
        <v>1486</v>
      </c>
      <c r="AR1110" cm="1">
        <f t="array" ref="AR1110">_xlfn._xlws.FILTER(RPD_Revisi[Jmlh],RPD_Revisi[MAK]=Form_Cetak_POK[[#This Row],[MAK]],0)-Form_Cetak_POK[[#This Row],[Jmlh]]</f>
        <v>0</v>
      </c>
    </row>
    <row r="1111" spans="1:44" hidden="1" x14ac:dyDescent="0.3">
      <c r="A1111" t="s">
        <v>26</v>
      </c>
      <c r="B1111" t="s">
        <v>28</v>
      </c>
      <c r="C1111" t="s">
        <v>29</v>
      </c>
      <c r="D1111" t="s">
        <v>461</v>
      </c>
      <c r="E1111" t="s">
        <v>118</v>
      </c>
      <c r="F1111" t="s">
        <v>130</v>
      </c>
      <c r="G1111" t="s">
        <v>471</v>
      </c>
      <c r="H1111" t="s">
        <v>211</v>
      </c>
      <c r="I1111" t="s">
        <v>212</v>
      </c>
      <c r="J1111" t="s">
        <v>68</v>
      </c>
      <c r="K1111" t="s">
        <v>756</v>
      </c>
      <c r="L1111">
        <v>96</v>
      </c>
      <c r="M1111">
        <v>200000</v>
      </c>
      <c r="N1111">
        <v>19200000</v>
      </c>
      <c r="O1111">
        <v>0</v>
      </c>
      <c r="P1111">
        <v>19200000</v>
      </c>
      <c r="R1111">
        <v>1831513</v>
      </c>
      <c r="S1111">
        <v>1831513</v>
      </c>
      <c r="T1111">
        <v>1831513</v>
      </c>
      <c r="U1111">
        <v>1831513</v>
      </c>
      <c r="V1111">
        <v>1831513</v>
      </c>
      <c r="W1111">
        <v>1831513</v>
      </c>
      <c r="X1111">
        <v>1087616</v>
      </c>
      <c r="Y1111">
        <v>1087616</v>
      </c>
      <c r="Z1111">
        <v>1087616</v>
      </c>
      <c r="AA1111">
        <v>1087616</v>
      </c>
      <c r="AB1111">
        <v>1087616</v>
      </c>
      <c r="AC1111">
        <v>2772842</v>
      </c>
      <c r="AD1111" t="s">
        <v>3025</v>
      </c>
      <c r="AE1111" t="s">
        <v>3036</v>
      </c>
      <c r="AF1111" t="s">
        <v>3037</v>
      </c>
      <c r="AG1111" t="s">
        <v>3038</v>
      </c>
      <c r="AH1111" t="s">
        <v>7381</v>
      </c>
      <c r="AI1111" t="s">
        <v>6061</v>
      </c>
      <c r="AJ1111" t="s">
        <v>6160</v>
      </c>
      <c r="AK1111" t="s">
        <v>136</v>
      </c>
      <c r="AN1111" t="s">
        <v>1311</v>
      </c>
      <c r="AO1111" t="s">
        <v>1312</v>
      </c>
      <c r="AP1111" t="s">
        <v>1485</v>
      </c>
      <c r="AQ1111" t="s">
        <v>1486</v>
      </c>
      <c r="AR1111" cm="1">
        <f t="array" ref="AR1111">_xlfn._xlws.FILTER(RPD_Revisi[Jmlh],RPD_Revisi[MAK]=Form_Cetak_POK[[#This Row],[MAK]],0)-Form_Cetak_POK[[#This Row],[Jmlh]]</f>
        <v>0</v>
      </c>
    </row>
    <row r="1112" spans="1:44" hidden="1" x14ac:dyDescent="0.3">
      <c r="A1112" t="s">
        <v>26</v>
      </c>
      <c r="B1112" t="s">
        <v>28</v>
      </c>
      <c r="C1112" t="s">
        <v>29</v>
      </c>
      <c r="D1112" t="s">
        <v>461</v>
      </c>
      <c r="E1112" t="s">
        <v>118</v>
      </c>
      <c r="F1112" t="s">
        <v>321</v>
      </c>
      <c r="G1112" t="s">
        <v>475</v>
      </c>
      <c r="H1112" t="s">
        <v>327</v>
      </c>
      <c r="I1112" t="s">
        <v>328</v>
      </c>
      <c r="J1112" t="s">
        <v>68</v>
      </c>
      <c r="K1112" t="s">
        <v>684</v>
      </c>
      <c r="L1112">
        <v>12</v>
      </c>
      <c r="M1112">
        <v>300000</v>
      </c>
      <c r="N1112">
        <v>3600000</v>
      </c>
      <c r="O1112">
        <v>0</v>
      </c>
      <c r="P1112">
        <v>3600000</v>
      </c>
      <c r="R1112">
        <v>300000</v>
      </c>
      <c r="S1112">
        <v>300000</v>
      </c>
      <c r="T1112">
        <v>300000</v>
      </c>
      <c r="U1112">
        <v>300000</v>
      </c>
      <c r="V1112">
        <v>300000</v>
      </c>
      <c r="W1112">
        <v>300000</v>
      </c>
      <c r="X1112">
        <v>300000</v>
      </c>
      <c r="Y1112">
        <v>300000</v>
      </c>
      <c r="Z1112">
        <v>300000</v>
      </c>
      <c r="AA1112">
        <v>300000</v>
      </c>
      <c r="AB1112">
        <v>300000</v>
      </c>
      <c r="AC1112">
        <v>300000</v>
      </c>
      <c r="AD1112" t="s">
        <v>4126</v>
      </c>
      <c r="AE1112" t="s">
        <v>4137</v>
      </c>
      <c r="AF1112" t="s">
        <v>4138</v>
      </c>
      <c r="AG1112" t="s">
        <v>4139</v>
      </c>
      <c r="AH1112" t="s">
        <v>7382</v>
      </c>
      <c r="AI1112" t="s">
        <v>6061</v>
      </c>
      <c r="AJ1112" t="s">
        <v>6194</v>
      </c>
      <c r="AK1112" t="s">
        <v>136</v>
      </c>
      <c r="AN1112" t="s">
        <v>1311</v>
      </c>
      <c r="AO1112" t="s">
        <v>1312</v>
      </c>
      <c r="AP1112" t="s">
        <v>1485</v>
      </c>
      <c r="AQ1112" t="s">
        <v>1486</v>
      </c>
      <c r="AR1112" cm="1">
        <f t="array" ref="AR1112">_xlfn._xlws.FILTER(RPD_Revisi[Jmlh],RPD_Revisi[MAK]=Form_Cetak_POK[[#This Row],[MAK]],0)-Form_Cetak_POK[[#This Row],[Jmlh]]</f>
        <v>0</v>
      </c>
    </row>
    <row r="1113" spans="1:44" hidden="1" x14ac:dyDescent="0.3">
      <c r="A1113" t="s">
        <v>26</v>
      </c>
      <c r="B1113" t="s">
        <v>28</v>
      </c>
      <c r="C1113" t="s">
        <v>29</v>
      </c>
      <c r="D1113" t="s">
        <v>461</v>
      </c>
      <c r="E1113" t="s">
        <v>118</v>
      </c>
      <c r="F1113" t="s">
        <v>321</v>
      </c>
      <c r="G1113" t="s">
        <v>475</v>
      </c>
      <c r="H1113" t="s">
        <v>327</v>
      </c>
      <c r="I1113" t="s">
        <v>328</v>
      </c>
      <c r="J1113" t="s">
        <v>192</v>
      </c>
      <c r="K1113" t="s">
        <v>1041</v>
      </c>
      <c r="L1113">
        <v>46</v>
      </c>
      <c r="M1113">
        <v>200000</v>
      </c>
      <c r="N1113">
        <v>9200000</v>
      </c>
      <c r="O1113">
        <v>0</v>
      </c>
      <c r="P1113">
        <v>9200000</v>
      </c>
      <c r="R1113">
        <v>766667</v>
      </c>
      <c r="S1113">
        <v>766667</v>
      </c>
      <c r="T1113">
        <v>766667</v>
      </c>
      <c r="U1113">
        <v>766667</v>
      </c>
      <c r="V1113">
        <v>766667</v>
      </c>
      <c r="W1113">
        <v>766667</v>
      </c>
      <c r="X1113">
        <v>766667</v>
      </c>
      <c r="Y1113">
        <v>766667</v>
      </c>
      <c r="Z1113">
        <v>766667</v>
      </c>
      <c r="AA1113">
        <v>766667</v>
      </c>
      <c r="AB1113">
        <v>766667</v>
      </c>
      <c r="AC1113">
        <v>766663</v>
      </c>
      <c r="AD1113" t="s">
        <v>4126</v>
      </c>
      <c r="AE1113" t="s">
        <v>4155</v>
      </c>
      <c r="AF1113" t="s">
        <v>4156</v>
      </c>
      <c r="AG1113" t="s">
        <v>4157</v>
      </c>
      <c r="AH1113" t="s">
        <v>7383</v>
      </c>
      <c r="AI1113" t="s">
        <v>6061</v>
      </c>
      <c r="AJ1113" t="s">
        <v>6194</v>
      </c>
      <c r="AK1113" t="s">
        <v>136</v>
      </c>
      <c r="AN1113" t="s">
        <v>1311</v>
      </c>
      <c r="AO1113" t="s">
        <v>1312</v>
      </c>
      <c r="AP1113" t="s">
        <v>1331</v>
      </c>
      <c r="AQ1113" t="s">
        <v>1486</v>
      </c>
      <c r="AR1113" cm="1">
        <f t="array" ref="AR1113">_xlfn._xlws.FILTER(RPD_Revisi[Jmlh],RPD_Revisi[MAK]=Form_Cetak_POK[[#This Row],[MAK]],0)-Form_Cetak_POK[[#This Row],[Jmlh]]</f>
        <v>0</v>
      </c>
    </row>
    <row r="1114" spans="1:44" hidden="1" x14ac:dyDescent="0.3">
      <c r="A1114" t="s">
        <v>26</v>
      </c>
      <c r="B1114" t="s">
        <v>28</v>
      </c>
      <c r="C1114" t="s">
        <v>29</v>
      </c>
      <c r="D1114" t="s">
        <v>461</v>
      </c>
      <c r="E1114" t="s">
        <v>118</v>
      </c>
      <c r="F1114" t="s">
        <v>321</v>
      </c>
      <c r="G1114" t="s">
        <v>475</v>
      </c>
      <c r="H1114" t="s">
        <v>330</v>
      </c>
      <c r="I1114" t="s">
        <v>332</v>
      </c>
      <c r="J1114" t="s">
        <v>68</v>
      </c>
      <c r="K1114" t="s">
        <v>1049</v>
      </c>
      <c r="L1114">
        <v>84</v>
      </c>
      <c r="M1114">
        <v>200000</v>
      </c>
      <c r="N1114">
        <v>16800000</v>
      </c>
      <c r="O1114">
        <v>0</v>
      </c>
      <c r="P1114">
        <v>16800000</v>
      </c>
      <c r="R1114">
        <v>1377734</v>
      </c>
      <c r="S1114">
        <v>1377734</v>
      </c>
      <c r="T1114">
        <v>1377734</v>
      </c>
      <c r="U1114">
        <v>1377734</v>
      </c>
      <c r="V1114">
        <v>1377734</v>
      </c>
      <c r="W1114">
        <v>1377734</v>
      </c>
      <c r="X1114">
        <v>1377734</v>
      </c>
      <c r="Y1114">
        <v>1377734</v>
      </c>
      <c r="Z1114">
        <v>1377734</v>
      </c>
      <c r="AA1114">
        <v>1377734</v>
      </c>
      <c r="AB1114">
        <v>1377734</v>
      </c>
      <c r="AC1114">
        <v>1644926</v>
      </c>
      <c r="AD1114" t="s">
        <v>4223</v>
      </c>
      <c r="AE1114" t="s">
        <v>4228</v>
      </c>
      <c r="AF1114" t="s">
        <v>4229</v>
      </c>
      <c r="AG1114" t="s">
        <v>4230</v>
      </c>
      <c r="AH1114" t="s">
        <v>7384</v>
      </c>
      <c r="AI1114" t="s">
        <v>6061</v>
      </c>
      <c r="AJ1114" t="s">
        <v>6204</v>
      </c>
      <c r="AK1114" t="s">
        <v>136</v>
      </c>
      <c r="AN1114" t="s">
        <v>1311</v>
      </c>
      <c r="AO1114" t="s">
        <v>1312</v>
      </c>
      <c r="AP1114" t="s">
        <v>1485</v>
      </c>
      <c r="AQ1114" t="s">
        <v>1486</v>
      </c>
      <c r="AR1114" cm="1">
        <f t="array" ref="AR1114">_xlfn._xlws.FILTER(RPD_Revisi[Jmlh],RPD_Revisi[MAK]=Form_Cetak_POK[[#This Row],[MAK]],0)-Form_Cetak_POK[[#This Row],[Jmlh]]</f>
        <v>0</v>
      </c>
    </row>
    <row r="1115" spans="1:44" hidden="1" x14ac:dyDescent="0.3">
      <c r="A1115" t="s">
        <v>26</v>
      </c>
      <c r="B1115" t="s">
        <v>28</v>
      </c>
      <c r="C1115" t="s">
        <v>29</v>
      </c>
      <c r="D1115" t="s">
        <v>461</v>
      </c>
      <c r="E1115" t="s">
        <v>118</v>
      </c>
      <c r="F1115" t="s">
        <v>321</v>
      </c>
      <c r="G1115" t="s">
        <v>475</v>
      </c>
      <c r="H1115" t="s">
        <v>330</v>
      </c>
      <c r="I1115" t="s">
        <v>332</v>
      </c>
      <c r="J1115" t="s">
        <v>192</v>
      </c>
      <c r="K1115" t="s">
        <v>1050</v>
      </c>
      <c r="L1115">
        <v>16</v>
      </c>
      <c r="M1115">
        <v>200000</v>
      </c>
      <c r="N1115">
        <v>3200000</v>
      </c>
      <c r="O1115">
        <v>0</v>
      </c>
      <c r="P1115">
        <v>3200000</v>
      </c>
      <c r="R1115">
        <v>262425</v>
      </c>
      <c r="S1115">
        <v>262425</v>
      </c>
      <c r="T1115">
        <v>262425</v>
      </c>
      <c r="U1115">
        <v>262425</v>
      </c>
      <c r="V1115">
        <v>262425</v>
      </c>
      <c r="W1115">
        <v>262425</v>
      </c>
      <c r="X1115">
        <v>262425</v>
      </c>
      <c r="Y1115">
        <v>262425</v>
      </c>
      <c r="Z1115">
        <v>262425</v>
      </c>
      <c r="AA1115">
        <v>262425</v>
      </c>
      <c r="AB1115">
        <v>262425</v>
      </c>
      <c r="AC1115">
        <v>313325</v>
      </c>
      <c r="AD1115" t="s">
        <v>4223</v>
      </c>
      <c r="AE1115" t="s">
        <v>4242</v>
      </c>
      <c r="AF1115" t="s">
        <v>4243</v>
      </c>
      <c r="AG1115" t="s">
        <v>4244</v>
      </c>
      <c r="AH1115" t="s">
        <v>7385</v>
      </c>
      <c r="AI1115" t="s">
        <v>6061</v>
      </c>
      <c r="AJ1115" t="s">
        <v>6204</v>
      </c>
      <c r="AK1115" t="s">
        <v>136</v>
      </c>
      <c r="AN1115" t="s">
        <v>1311</v>
      </c>
      <c r="AO1115" t="s">
        <v>1312</v>
      </c>
      <c r="AP1115" t="s">
        <v>1331</v>
      </c>
      <c r="AQ1115" t="s">
        <v>1486</v>
      </c>
      <c r="AR1115" cm="1">
        <f t="array" ref="AR1115">_xlfn._xlws.FILTER(RPD_Revisi[Jmlh],RPD_Revisi[MAK]=Form_Cetak_POK[[#This Row],[MAK]],0)-Form_Cetak_POK[[#This Row],[Jmlh]]</f>
        <v>0</v>
      </c>
    </row>
    <row r="1116" spans="1:44" hidden="1" x14ac:dyDescent="0.3">
      <c r="A1116" t="s">
        <v>26</v>
      </c>
      <c r="B1116" t="s">
        <v>28</v>
      </c>
      <c r="C1116" t="s">
        <v>29</v>
      </c>
      <c r="D1116" t="s">
        <v>461</v>
      </c>
      <c r="E1116" t="s">
        <v>118</v>
      </c>
      <c r="F1116" t="s">
        <v>334</v>
      </c>
      <c r="G1116" t="s">
        <v>476</v>
      </c>
      <c r="H1116" t="s">
        <v>337</v>
      </c>
      <c r="I1116" t="s">
        <v>341</v>
      </c>
      <c r="J1116" t="s">
        <v>68</v>
      </c>
      <c r="K1116" t="s">
        <v>684</v>
      </c>
      <c r="L1116">
        <v>12</v>
      </c>
      <c r="M1116">
        <v>300000</v>
      </c>
      <c r="N1116">
        <v>3600000</v>
      </c>
      <c r="O1116">
        <v>0</v>
      </c>
      <c r="P1116">
        <v>3600000</v>
      </c>
      <c r="R1116">
        <v>299613</v>
      </c>
      <c r="S1116">
        <v>299613</v>
      </c>
      <c r="T1116">
        <v>299613</v>
      </c>
      <c r="U1116">
        <v>299613</v>
      </c>
      <c r="V1116">
        <v>299613</v>
      </c>
      <c r="W1116">
        <v>299613</v>
      </c>
      <c r="X1116">
        <v>299613</v>
      </c>
      <c r="Y1116">
        <v>299613</v>
      </c>
      <c r="Z1116">
        <v>299613</v>
      </c>
      <c r="AA1116">
        <v>299613</v>
      </c>
      <c r="AB1116">
        <v>299613</v>
      </c>
      <c r="AC1116">
        <v>304257</v>
      </c>
      <c r="AD1116" t="s">
        <v>4401</v>
      </c>
      <c r="AE1116" t="s">
        <v>4436</v>
      </c>
      <c r="AF1116" t="s">
        <v>4437</v>
      </c>
      <c r="AG1116" t="s">
        <v>4438</v>
      </c>
      <c r="AH1116" t="s">
        <v>7386</v>
      </c>
      <c r="AI1116" t="s">
        <v>6061</v>
      </c>
      <c r="AJ1116" t="s">
        <v>6220</v>
      </c>
      <c r="AK1116" t="s">
        <v>136</v>
      </c>
      <c r="AN1116" t="s">
        <v>1311</v>
      </c>
      <c r="AO1116" t="s">
        <v>1312</v>
      </c>
      <c r="AP1116" t="s">
        <v>1485</v>
      </c>
      <c r="AQ1116" t="s">
        <v>1486</v>
      </c>
      <c r="AR1116" cm="1">
        <f t="array" ref="AR1116">_xlfn._xlws.FILTER(RPD_Revisi[Jmlh],RPD_Revisi[MAK]=Form_Cetak_POK[[#This Row],[MAK]],0)-Form_Cetak_POK[[#This Row],[Jmlh]]</f>
        <v>0</v>
      </c>
    </row>
    <row r="1117" spans="1:44" hidden="1" x14ac:dyDescent="0.3">
      <c r="A1117" t="s">
        <v>26</v>
      </c>
      <c r="B1117" t="s">
        <v>28</v>
      </c>
      <c r="C1117" t="s">
        <v>29</v>
      </c>
      <c r="D1117" t="s">
        <v>461</v>
      </c>
      <c r="E1117" t="s">
        <v>118</v>
      </c>
      <c r="F1117" t="s">
        <v>334</v>
      </c>
      <c r="G1117" t="s">
        <v>476</v>
      </c>
      <c r="H1117" t="s">
        <v>337</v>
      </c>
      <c r="I1117" t="s">
        <v>341</v>
      </c>
      <c r="J1117" t="s">
        <v>192</v>
      </c>
      <c r="K1117" t="s">
        <v>1093</v>
      </c>
      <c r="L1117">
        <v>80</v>
      </c>
      <c r="M1117">
        <v>150000</v>
      </c>
      <c r="N1117">
        <v>12000000</v>
      </c>
      <c r="O1117">
        <v>0</v>
      </c>
      <c r="P1117">
        <v>12000000</v>
      </c>
      <c r="R1117">
        <v>998710</v>
      </c>
      <c r="S1117">
        <v>998710</v>
      </c>
      <c r="T1117">
        <v>998710</v>
      </c>
      <c r="U1117">
        <v>998710</v>
      </c>
      <c r="V1117">
        <v>998710</v>
      </c>
      <c r="W1117">
        <v>998710</v>
      </c>
      <c r="X1117">
        <v>998710</v>
      </c>
      <c r="Y1117">
        <v>998710</v>
      </c>
      <c r="Z1117">
        <v>998710</v>
      </c>
      <c r="AA1117">
        <v>998710</v>
      </c>
      <c r="AB1117">
        <v>998710</v>
      </c>
      <c r="AC1117">
        <v>1014190</v>
      </c>
      <c r="AD1117" t="s">
        <v>4401</v>
      </c>
      <c r="AE1117" t="s">
        <v>4463</v>
      </c>
      <c r="AF1117" t="s">
        <v>4464</v>
      </c>
      <c r="AG1117" t="s">
        <v>4465</v>
      </c>
      <c r="AH1117" t="s">
        <v>7387</v>
      </c>
      <c r="AI1117" t="s">
        <v>6061</v>
      </c>
      <c r="AJ1117" t="s">
        <v>6220</v>
      </c>
      <c r="AK1117" t="s">
        <v>136</v>
      </c>
      <c r="AN1117" t="s">
        <v>1311</v>
      </c>
      <c r="AO1117" t="s">
        <v>1312</v>
      </c>
      <c r="AP1117" t="s">
        <v>1331</v>
      </c>
      <c r="AQ1117" t="s">
        <v>1486</v>
      </c>
      <c r="AR1117" cm="1">
        <f t="array" ref="AR1117">_xlfn._xlws.FILTER(RPD_Revisi[Jmlh],RPD_Revisi[MAK]=Form_Cetak_POK[[#This Row],[MAK]],0)-Form_Cetak_POK[[#This Row],[Jmlh]]</f>
        <v>0</v>
      </c>
    </row>
    <row r="1118" spans="1:44" hidden="1" x14ac:dyDescent="0.3">
      <c r="A1118" t="s">
        <v>26</v>
      </c>
      <c r="B1118" t="s">
        <v>28</v>
      </c>
      <c r="C1118" t="s">
        <v>29</v>
      </c>
      <c r="D1118" t="s">
        <v>461</v>
      </c>
      <c r="E1118" t="s">
        <v>118</v>
      </c>
      <c r="F1118" t="s">
        <v>334</v>
      </c>
      <c r="G1118" t="s">
        <v>476</v>
      </c>
      <c r="H1118" t="s">
        <v>342</v>
      </c>
      <c r="I1118" t="s">
        <v>346</v>
      </c>
      <c r="J1118" t="s">
        <v>68</v>
      </c>
      <c r="K1118" t="s">
        <v>1115</v>
      </c>
      <c r="L1118">
        <v>60</v>
      </c>
      <c r="M1118">
        <v>200000</v>
      </c>
      <c r="N1118">
        <v>12000000</v>
      </c>
      <c r="O1118">
        <v>0</v>
      </c>
      <c r="P1118">
        <v>12000000</v>
      </c>
      <c r="R1118">
        <v>1000000</v>
      </c>
      <c r="S1118">
        <v>1000000</v>
      </c>
      <c r="T1118">
        <v>1000000</v>
      </c>
      <c r="U1118">
        <v>1000000</v>
      </c>
      <c r="V1118">
        <v>1000000</v>
      </c>
      <c r="W1118">
        <v>1000000</v>
      </c>
      <c r="X1118">
        <v>1000000</v>
      </c>
      <c r="Y1118">
        <v>1000000</v>
      </c>
      <c r="Z1118">
        <v>1000000</v>
      </c>
      <c r="AA1118">
        <v>1000000</v>
      </c>
      <c r="AB1118">
        <v>1000000</v>
      </c>
      <c r="AC1118">
        <v>1000000</v>
      </c>
      <c r="AD1118" t="s">
        <v>4569</v>
      </c>
      <c r="AE1118" t="s">
        <v>4583</v>
      </c>
      <c r="AF1118" t="s">
        <v>4584</v>
      </c>
      <c r="AG1118" t="s">
        <v>4585</v>
      </c>
      <c r="AH1118" t="s">
        <v>7388</v>
      </c>
      <c r="AI1118" t="s">
        <v>6061</v>
      </c>
      <c r="AJ1118" t="s">
        <v>6234</v>
      </c>
      <c r="AK1118" t="s">
        <v>44</v>
      </c>
      <c r="AN1118" t="s">
        <v>1311</v>
      </c>
      <c r="AO1118" t="s">
        <v>1312</v>
      </c>
      <c r="AP1118" t="s">
        <v>1485</v>
      </c>
      <c r="AQ1118" t="s">
        <v>1486</v>
      </c>
      <c r="AR1118" cm="1">
        <f t="array" ref="AR1118">_xlfn._xlws.FILTER(RPD_Revisi[Jmlh],RPD_Revisi[MAK]=Form_Cetak_POK[[#This Row],[MAK]],0)-Form_Cetak_POK[[#This Row],[Jmlh]]</f>
        <v>0</v>
      </c>
    </row>
    <row r="1119" spans="1:44" hidden="1" x14ac:dyDescent="0.3">
      <c r="A1119" t="s">
        <v>26</v>
      </c>
      <c r="B1119" t="s">
        <v>28</v>
      </c>
      <c r="C1119" t="s">
        <v>29</v>
      </c>
      <c r="D1119" t="s">
        <v>461</v>
      </c>
      <c r="E1119" t="s">
        <v>118</v>
      </c>
      <c r="F1119" t="s">
        <v>334</v>
      </c>
      <c r="G1119" t="s">
        <v>477</v>
      </c>
      <c r="H1119" t="s">
        <v>356</v>
      </c>
      <c r="I1119" t="s">
        <v>357</v>
      </c>
      <c r="J1119" t="s">
        <v>68</v>
      </c>
      <c r="K1119" t="s">
        <v>1139</v>
      </c>
      <c r="L1119">
        <v>84</v>
      </c>
      <c r="M1119">
        <v>200000</v>
      </c>
      <c r="N1119">
        <v>16800000</v>
      </c>
      <c r="O1119">
        <v>0</v>
      </c>
      <c r="P1119">
        <v>16800000</v>
      </c>
      <c r="R1119">
        <v>1395130</v>
      </c>
      <c r="S1119">
        <v>1395130</v>
      </c>
      <c r="T1119">
        <v>1395130</v>
      </c>
      <c r="U1119">
        <v>1395130</v>
      </c>
      <c r="V1119">
        <v>1395130</v>
      </c>
      <c r="W1119">
        <v>1395130</v>
      </c>
      <c r="X1119">
        <v>1395130</v>
      </c>
      <c r="Y1119">
        <v>1395130</v>
      </c>
      <c r="Z1119">
        <v>1395130</v>
      </c>
      <c r="AA1119">
        <v>1395130</v>
      </c>
      <c r="AB1119">
        <v>1395130</v>
      </c>
      <c r="AC1119">
        <v>1453570</v>
      </c>
      <c r="AD1119" t="s">
        <v>4769</v>
      </c>
      <c r="AE1119" t="s">
        <v>4789</v>
      </c>
      <c r="AF1119" t="s">
        <v>4790</v>
      </c>
      <c r="AG1119" t="s">
        <v>4791</v>
      </c>
      <c r="AH1119" t="s">
        <v>7389</v>
      </c>
      <c r="AI1119" t="s">
        <v>6061</v>
      </c>
      <c r="AJ1119" t="s">
        <v>6238</v>
      </c>
      <c r="AK1119" t="s">
        <v>136</v>
      </c>
      <c r="AN1119" t="s">
        <v>1311</v>
      </c>
      <c r="AO1119" t="s">
        <v>1312</v>
      </c>
      <c r="AP1119" t="s">
        <v>1485</v>
      </c>
      <c r="AQ1119" t="s">
        <v>1486</v>
      </c>
      <c r="AR1119" cm="1">
        <f t="array" ref="AR1119">_xlfn._xlws.FILTER(RPD_Revisi[Jmlh],RPD_Revisi[MAK]=Form_Cetak_POK[[#This Row],[MAK]],0)-Form_Cetak_POK[[#This Row],[Jmlh]]</f>
        <v>0</v>
      </c>
    </row>
    <row r="1120" spans="1:44" hidden="1" x14ac:dyDescent="0.3">
      <c r="A1120" t="s">
        <v>26</v>
      </c>
      <c r="B1120" t="s">
        <v>28</v>
      </c>
      <c r="C1120" t="s">
        <v>29</v>
      </c>
      <c r="D1120" t="s">
        <v>461</v>
      </c>
      <c r="E1120" t="s">
        <v>118</v>
      </c>
      <c r="F1120" t="s">
        <v>334</v>
      </c>
      <c r="G1120" t="s">
        <v>477</v>
      </c>
      <c r="H1120" t="s">
        <v>356</v>
      </c>
      <c r="I1120" t="s">
        <v>357</v>
      </c>
      <c r="J1120" t="s">
        <v>192</v>
      </c>
      <c r="K1120" t="s">
        <v>1093</v>
      </c>
      <c r="L1120">
        <v>168</v>
      </c>
      <c r="M1120">
        <v>150000</v>
      </c>
      <c r="N1120">
        <v>25200000</v>
      </c>
      <c r="O1120">
        <v>0</v>
      </c>
      <c r="P1120">
        <v>25200000</v>
      </c>
      <c r="R1120">
        <v>2092696</v>
      </c>
      <c r="S1120">
        <v>2092696</v>
      </c>
      <c r="T1120">
        <v>2092696</v>
      </c>
      <c r="U1120">
        <v>2092696</v>
      </c>
      <c r="V1120">
        <v>2092696</v>
      </c>
      <c r="W1120">
        <v>2092696</v>
      </c>
      <c r="X1120">
        <v>2092696</v>
      </c>
      <c r="Y1120">
        <v>2092696</v>
      </c>
      <c r="Z1120">
        <v>2092696</v>
      </c>
      <c r="AA1120">
        <v>2092696</v>
      </c>
      <c r="AB1120">
        <v>2092696</v>
      </c>
      <c r="AC1120">
        <v>2180344</v>
      </c>
      <c r="AD1120" t="s">
        <v>4769</v>
      </c>
      <c r="AE1120" t="s">
        <v>4807</v>
      </c>
      <c r="AF1120" t="s">
        <v>4808</v>
      </c>
      <c r="AG1120" t="s">
        <v>4809</v>
      </c>
      <c r="AH1120" t="s">
        <v>7390</v>
      </c>
      <c r="AI1120" t="s">
        <v>6061</v>
      </c>
      <c r="AJ1120" t="s">
        <v>6238</v>
      </c>
      <c r="AK1120" t="s">
        <v>136</v>
      </c>
      <c r="AN1120" t="s">
        <v>1311</v>
      </c>
      <c r="AO1120" t="s">
        <v>1312</v>
      </c>
      <c r="AP1120" t="s">
        <v>1331</v>
      </c>
      <c r="AQ1120" t="s">
        <v>1486</v>
      </c>
      <c r="AR1120" cm="1">
        <f t="array" ref="AR1120">_xlfn._xlws.FILTER(RPD_Revisi[Jmlh],RPD_Revisi[MAK]=Form_Cetak_POK[[#This Row],[MAK]],0)-Form_Cetak_POK[[#This Row],[Jmlh]]</f>
        <v>0</v>
      </c>
    </row>
    <row r="1121" spans="1:44" hidden="1" x14ac:dyDescent="0.3">
      <c r="A1121" t="s">
        <v>26</v>
      </c>
      <c r="B1121" t="s">
        <v>28</v>
      </c>
      <c r="C1121" t="s">
        <v>29</v>
      </c>
      <c r="D1121" t="s">
        <v>461</v>
      </c>
      <c r="E1121" t="s">
        <v>118</v>
      </c>
      <c r="F1121" t="s">
        <v>334</v>
      </c>
      <c r="G1121" t="s">
        <v>477</v>
      </c>
      <c r="H1121" t="s">
        <v>361</v>
      </c>
      <c r="I1121" t="s">
        <v>362</v>
      </c>
      <c r="J1121" t="s">
        <v>192</v>
      </c>
      <c r="K1121" t="s">
        <v>1093</v>
      </c>
      <c r="L1121">
        <v>107</v>
      </c>
      <c r="M1121">
        <v>300000</v>
      </c>
      <c r="N1121">
        <v>32100000</v>
      </c>
      <c r="O1121">
        <v>0</v>
      </c>
      <c r="P1121">
        <v>32100000</v>
      </c>
      <c r="R1121">
        <v>2675000</v>
      </c>
      <c r="S1121">
        <v>2675000</v>
      </c>
      <c r="T1121">
        <v>2675000</v>
      </c>
      <c r="U1121">
        <v>2675000</v>
      </c>
      <c r="V1121">
        <v>2675000</v>
      </c>
      <c r="W1121">
        <v>2675000</v>
      </c>
      <c r="X1121">
        <v>2675000</v>
      </c>
      <c r="Y1121">
        <v>2675000</v>
      </c>
      <c r="Z1121">
        <v>2675000</v>
      </c>
      <c r="AA1121">
        <v>2675000</v>
      </c>
      <c r="AB1121">
        <v>2675000</v>
      </c>
      <c r="AC1121">
        <v>2675000</v>
      </c>
      <c r="AD1121" t="s">
        <v>4955</v>
      </c>
      <c r="AE1121" t="s">
        <v>4974</v>
      </c>
      <c r="AF1121" t="s">
        <v>4975</v>
      </c>
      <c r="AG1121" t="s">
        <v>4976</v>
      </c>
      <c r="AH1121" t="s">
        <v>7391</v>
      </c>
      <c r="AI1121" t="s">
        <v>6061</v>
      </c>
      <c r="AJ1121" t="s">
        <v>6259</v>
      </c>
      <c r="AK1121" t="s">
        <v>136</v>
      </c>
      <c r="AN1121" t="s">
        <v>1311</v>
      </c>
      <c r="AO1121" t="s">
        <v>1312</v>
      </c>
      <c r="AP1121" t="s">
        <v>1331</v>
      </c>
      <c r="AQ1121" t="s">
        <v>1486</v>
      </c>
      <c r="AR1121" cm="1">
        <f t="array" ref="AR1121">_xlfn._xlws.FILTER(RPD_Revisi[Jmlh],RPD_Revisi[MAK]=Form_Cetak_POK[[#This Row],[MAK]],0)-Form_Cetak_POK[[#This Row],[Jmlh]]</f>
        <v>0</v>
      </c>
    </row>
    <row r="1122" spans="1:44" hidden="1" x14ac:dyDescent="0.3">
      <c r="A1122" t="s">
        <v>26</v>
      </c>
      <c r="B1122" t="s">
        <v>28</v>
      </c>
      <c r="C1122" t="s">
        <v>29</v>
      </c>
      <c r="D1122" t="s">
        <v>461</v>
      </c>
      <c r="E1122" t="s">
        <v>118</v>
      </c>
      <c r="F1122" t="s">
        <v>334</v>
      </c>
      <c r="G1122" t="s">
        <v>477</v>
      </c>
      <c r="H1122" t="s">
        <v>361</v>
      </c>
      <c r="I1122" t="s">
        <v>365</v>
      </c>
      <c r="J1122" t="s">
        <v>68</v>
      </c>
      <c r="K1122" t="s">
        <v>1168</v>
      </c>
      <c r="L1122">
        <v>84</v>
      </c>
      <c r="M1122">
        <v>200000</v>
      </c>
      <c r="N1122">
        <v>16800000</v>
      </c>
      <c r="O1122">
        <v>0</v>
      </c>
      <c r="P1122">
        <v>16800000</v>
      </c>
      <c r="R1122">
        <v>1400000</v>
      </c>
      <c r="S1122">
        <v>1400000</v>
      </c>
      <c r="T1122">
        <v>1400000</v>
      </c>
      <c r="U1122">
        <v>1400000</v>
      </c>
      <c r="V1122">
        <v>1400000</v>
      </c>
      <c r="W1122">
        <v>1400000</v>
      </c>
      <c r="X1122">
        <v>1400000</v>
      </c>
      <c r="Y1122">
        <v>1400000</v>
      </c>
      <c r="Z1122">
        <v>1400000</v>
      </c>
      <c r="AA1122">
        <v>1400000</v>
      </c>
      <c r="AB1122">
        <v>1400000</v>
      </c>
      <c r="AC1122">
        <v>1400000</v>
      </c>
      <c r="AD1122" t="s">
        <v>5060</v>
      </c>
      <c r="AE1122" t="s">
        <v>5074</v>
      </c>
      <c r="AF1122" t="s">
        <v>5075</v>
      </c>
      <c r="AG1122" t="s">
        <v>5076</v>
      </c>
      <c r="AH1122" t="s">
        <v>7392</v>
      </c>
      <c r="AI1122" t="s">
        <v>6061</v>
      </c>
      <c r="AJ1122" t="s">
        <v>6268</v>
      </c>
      <c r="AK1122" t="s">
        <v>136</v>
      </c>
      <c r="AN1122" t="s">
        <v>1311</v>
      </c>
      <c r="AO1122" t="s">
        <v>1312</v>
      </c>
      <c r="AP1122" t="s">
        <v>1485</v>
      </c>
      <c r="AQ1122" t="s">
        <v>1486</v>
      </c>
      <c r="AR1122" cm="1">
        <f t="array" ref="AR1122">_xlfn._xlws.FILTER(RPD_Revisi[Jmlh],RPD_Revisi[MAK]=Form_Cetak_POK[[#This Row],[MAK]],0)-Form_Cetak_POK[[#This Row],[Jmlh]]</f>
        <v>0</v>
      </c>
    </row>
    <row r="1123" spans="1:44" hidden="1" x14ac:dyDescent="0.3">
      <c r="A1123" t="s">
        <v>26</v>
      </c>
      <c r="B1123" t="s">
        <v>28</v>
      </c>
      <c r="C1123" t="s">
        <v>29</v>
      </c>
      <c r="D1123" t="s">
        <v>461</v>
      </c>
      <c r="E1123" t="s">
        <v>118</v>
      </c>
      <c r="F1123" t="s">
        <v>334</v>
      </c>
      <c r="G1123" t="s">
        <v>477</v>
      </c>
      <c r="H1123" t="s">
        <v>370</v>
      </c>
      <c r="I1123" t="s">
        <v>374</v>
      </c>
      <c r="J1123" t="s">
        <v>68</v>
      </c>
      <c r="K1123" t="s">
        <v>1192</v>
      </c>
      <c r="L1123">
        <v>60</v>
      </c>
      <c r="M1123">
        <v>200000</v>
      </c>
      <c r="N1123">
        <v>12000000</v>
      </c>
      <c r="O1123">
        <v>0</v>
      </c>
      <c r="P1123">
        <v>12000000</v>
      </c>
      <c r="R1123">
        <v>1000000</v>
      </c>
      <c r="S1123">
        <v>1000000</v>
      </c>
      <c r="T1123">
        <v>1000000</v>
      </c>
      <c r="U1123">
        <v>1000000</v>
      </c>
      <c r="V1123">
        <v>1000000</v>
      </c>
      <c r="W1123">
        <v>1000000</v>
      </c>
      <c r="X1123">
        <v>1000000</v>
      </c>
      <c r="Y1123">
        <v>1000000</v>
      </c>
      <c r="Z1123">
        <v>1000000</v>
      </c>
      <c r="AA1123">
        <v>1000000</v>
      </c>
      <c r="AB1123">
        <v>1000000</v>
      </c>
      <c r="AC1123">
        <v>1000000</v>
      </c>
      <c r="AD1123" t="s">
        <v>5188</v>
      </c>
      <c r="AE1123" t="s">
        <v>5202</v>
      </c>
      <c r="AF1123" t="s">
        <v>5203</v>
      </c>
      <c r="AG1123" t="s">
        <v>5204</v>
      </c>
      <c r="AH1123" t="s">
        <v>7393</v>
      </c>
      <c r="AI1123" t="s">
        <v>6061</v>
      </c>
      <c r="AJ1123" t="s">
        <v>6285</v>
      </c>
      <c r="AK1123" t="s">
        <v>44</v>
      </c>
      <c r="AN1123" t="s">
        <v>1311</v>
      </c>
      <c r="AO1123" t="s">
        <v>1312</v>
      </c>
      <c r="AP1123" t="s">
        <v>1485</v>
      </c>
      <c r="AQ1123" t="s">
        <v>1486</v>
      </c>
      <c r="AR1123" cm="1">
        <f t="array" ref="AR1123">_xlfn._xlws.FILTER(RPD_Revisi[Jmlh],RPD_Revisi[MAK]=Form_Cetak_POK[[#This Row],[MAK]],0)-Form_Cetak_POK[[#This Row],[Jmlh]]</f>
        <v>0</v>
      </c>
    </row>
    <row r="1124" spans="1:44" hidden="1" x14ac:dyDescent="0.3">
      <c r="A1124" t="s">
        <v>26</v>
      </c>
      <c r="B1124" t="s">
        <v>28</v>
      </c>
      <c r="C1124" t="s">
        <v>29</v>
      </c>
      <c r="D1124" t="s">
        <v>461</v>
      </c>
      <c r="E1124" t="s">
        <v>118</v>
      </c>
      <c r="F1124" t="s">
        <v>334</v>
      </c>
      <c r="G1124" t="s">
        <v>478</v>
      </c>
      <c r="H1124" t="s">
        <v>384</v>
      </c>
      <c r="I1124" t="s">
        <v>388</v>
      </c>
      <c r="J1124" t="s">
        <v>68</v>
      </c>
      <c r="K1124" t="s">
        <v>1220</v>
      </c>
      <c r="L1124">
        <v>212</v>
      </c>
      <c r="M1124">
        <v>200000</v>
      </c>
      <c r="N1124">
        <v>42400000</v>
      </c>
      <c r="O1124">
        <v>0</v>
      </c>
      <c r="P1124">
        <v>42400000</v>
      </c>
      <c r="R1124">
        <v>3527680</v>
      </c>
      <c r="S1124">
        <v>3527680</v>
      </c>
      <c r="T1124">
        <v>3527680</v>
      </c>
      <c r="U1124">
        <v>3527680</v>
      </c>
      <c r="V1124">
        <v>3527680</v>
      </c>
      <c r="W1124">
        <v>3527680</v>
      </c>
      <c r="X1124">
        <v>3527680</v>
      </c>
      <c r="Y1124">
        <v>3527680</v>
      </c>
      <c r="Z1124">
        <v>3527680</v>
      </c>
      <c r="AA1124">
        <v>3527680</v>
      </c>
      <c r="AB1124">
        <v>3527680</v>
      </c>
      <c r="AC1124">
        <v>3595520</v>
      </c>
      <c r="AD1124" t="s">
        <v>5433</v>
      </c>
      <c r="AE1124" t="s">
        <v>5441</v>
      </c>
      <c r="AF1124" t="s">
        <v>5442</v>
      </c>
      <c r="AG1124" t="s">
        <v>5443</v>
      </c>
      <c r="AH1124" t="s">
        <v>7394</v>
      </c>
      <c r="AI1124" t="s">
        <v>6061</v>
      </c>
      <c r="AJ1124" t="s">
        <v>6301</v>
      </c>
      <c r="AK1124" t="s">
        <v>136</v>
      </c>
      <c r="AN1124" t="s">
        <v>1311</v>
      </c>
      <c r="AO1124" t="s">
        <v>1312</v>
      </c>
      <c r="AP1124" t="s">
        <v>1485</v>
      </c>
      <c r="AQ1124" t="s">
        <v>1486</v>
      </c>
      <c r="AR1124" cm="1">
        <f t="array" ref="AR1124">_xlfn._xlws.FILTER(RPD_Revisi[Jmlh],RPD_Revisi[MAK]=Form_Cetak_POK[[#This Row],[MAK]],0)-Form_Cetak_POK[[#This Row],[Jmlh]]</f>
        <v>0</v>
      </c>
    </row>
    <row r="1125" spans="1:44" hidden="1" x14ac:dyDescent="0.3">
      <c r="A1125" t="s">
        <v>26</v>
      </c>
      <c r="B1125" t="s">
        <v>28</v>
      </c>
      <c r="C1125" t="s">
        <v>29</v>
      </c>
      <c r="D1125" t="s">
        <v>461</v>
      </c>
      <c r="E1125" t="s">
        <v>118</v>
      </c>
      <c r="F1125" t="s">
        <v>130</v>
      </c>
      <c r="G1125" t="s">
        <v>466</v>
      </c>
      <c r="H1125" t="s">
        <v>134</v>
      </c>
      <c r="I1125" t="s">
        <v>135</v>
      </c>
      <c r="J1125" t="s">
        <v>43</v>
      </c>
      <c r="K1125" t="s">
        <v>599</v>
      </c>
      <c r="L1125">
        <v>9</v>
      </c>
      <c r="M1125">
        <v>250000</v>
      </c>
      <c r="N1125">
        <v>2250000</v>
      </c>
      <c r="O1125">
        <v>0</v>
      </c>
      <c r="P1125">
        <v>2250000</v>
      </c>
      <c r="R1125">
        <v>182816</v>
      </c>
      <c r="S1125">
        <v>182816</v>
      </c>
      <c r="T1125">
        <v>184066</v>
      </c>
      <c r="U1125">
        <v>182816</v>
      </c>
      <c r="V1125">
        <v>182816</v>
      </c>
      <c r="W1125">
        <v>184066</v>
      </c>
      <c r="X1125">
        <v>182816</v>
      </c>
      <c r="Y1125">
        <v>182816</v>
      </c>
      <c r="Z1125">
        <v>181566</v>
      </c>
      <c r="AA1125">
        <v>181566</v>
      </c>
      <c r="AB1125">
        <v>181441</v>
      </c>
      <c r="AC1125">
        <v>240399</v>
      </c>
      <c r="AD1125" t="s">
        <v>2015</v>
      </c>
      <c r="AE1125" t="s">
        <v>2016</v>
      </c>
      <c r="AF1125" t="s">
        <v>2017</v>
      </c>
      <c r="AG1125" t="s">
        <v>2018</v>
      </c>
      <c r="AH1125" t="s">
        <v>7395</v>
      </c>
      <c r="AI1125" t="s">
        <v>6061</v>
      </c>
      <c r="AJ1125" t="s">
        <v>6062</v>
      </c>
      <c r="AK1125" t="s">
        <v>136</v>
      </c>
      <c r="AN1125" t="s">
        <v>1311</v>
      </c>
      <c r="AO1125" t="s">
        <v>1312</v>
      </c>
      <c r="AP1125" t="s">
        <v>1313</v>
      </c>
      <c r="AQ1125" t="s">
        <v>1314</v>
      </c>
      <c r="AR1125" cm="1">
        <f t="array" ref="AR1125">_xlfn._xlws.FILTER(RPD_Revisi[Jmlh],RPD_Revisi[MAK]=Form_Cetak_POK[[#This Row],[MAK]],0)-Form_Cetak_POK[[#This Row],[Jmlh]]</f>
        <v>0</v>
      </c>
    </row>
    <row r="1126" spans="1:44" hidden="1" x14ac:dyDescent="0.3">
      <c r="A1126" t="s">
        <v>26</v>
      </c>
      <c r="B1126" t="s">
        <v>28</v>
      </c>
      <c r="C1126" t="s">
        <v>29</v>
      </c>
      <c r="D1126" t="s">
        <v>461</v>
      </c>
      <c r="E1126" t="s">
        <v>118</v>
      </c>
      <c r="F1126" t="s">
        <v>130</v>
      </c>
      <c r="G1126" t="s">
        <v>466</v>
      </c>
      <c r="H1126" t="s">
        <v>134</v>
      </c>
      <c r="I1126" t="s">
        <v>135</v>
      </c>
      <c r="J1126" t="s">
        <v>46</v>
      </c>
      <c r="K1126" t="s">
        <v>601</v>
      </c>
      <c r="L1126">
        <v>12</v>
      </c>
      <c r="M1126">
        <v>900000</v>
      </c>
      <c r="N1126">
        <v>10800000</v>
      </c>
      <c r="O1126">
        <v>0</v>
      </c>
      <c r="P1126">
        <v>10800000</v>
      </c>
      <c r="R1126">
        <v>877515</v>
      </c>
      <c r="S1126">
        <v>877515</v>
      </c>
      <c r="T1126">
        <v>883515</v>
      </c>
      <c r="U1126">
        <v>877515</v>
      </c>
      <c r="V1126">
        <v>877515</v>
      </c>
      <c r="W1126">
        <v>883515</v>
      </c>
      <c r="X1126">
        <v>877515</v>
      </c>
      <c r="Y1126">
        <v>877515</v>
      </c>
      <c r="Z1126">
        <v>871515</v>
      </c>
      <c r="AA1126">
        <v>871515</v>
      </c>
      <c r="AB1126">
        <v>870915</v>
      </c>
      <c r="AC1126">
        <v>1153935</v>
      </c>
      <c r="AD1126" t="s">
        <v>2015</v>
      </c>
      <c r="AE1126" t="s">
        <v>2031</v>
      </c>
      <c r="AF1126" t="s">
        <v>2032</v>
      </c>
      <c r="AG1126" t="s">
        <v>2033</v>
      </c>
      <c r="AH1126" t="s">
        <v>7396</v>
      </c>
      <c r="AI1126" t="s">
        <v>6061</v>
      </c>
      <c r="AJ1126" t="s">
        <v>6062</v>
      </c>
      <c r="AK1126" t="s">
        <v>136</v>
      </c>
      <c r="AN1126" t="s">
        <v>1311</v>
      </c>
      <c r="AO1126" t="s">
        <v>1312</v>
      </c>
      <c r="AP1126" t="s">
        <v>1331</v>
      </c>
      <c r="AQ1126" t="s">
        <v>1314</v>
      </c>
      <c r="AR1126" cm="1">
        <f t="array" ref="AR1126">_xlfn._xlws.FILTER(RPD_Revisi[Jmlh],RPD_Revisi[MAK]=Form_Cetak_POK[[#This Row],[MAK]],0)-Form_Cetak_POK[[#This Row],[Jmlh]]</f>
        <v>0</v>
      </c>
    </row>
    <row r="1127" spans="1:44" hidden="1" x14ac:dyDescent="0.3">
      <c r="A1127" t="s">
        <v>26</v>
      </c>
      <c r="B1127" t="s">
        <v>28</v>
      </c>
      <c r="C1127" t="s">
        <v>29</v>
      </c>
      <c r="D1127" t="s">
        <v>461</v>
      </c>
      <c r="E1127" t="s">
        <v>118</v>
      </c>
      <c r="F1127" t="s">
        <v>130</v>
      </c>
      <c r="G1127" t="s">
        <v>466</v>
      </c>
      <c r="H1127" t="s">
        <v>134</v>
      </c>
      <c r="I1127" t="s">
        <v>135</v>
      </c>
      <c r="J1127" t="s">
        <v>48</v>
      </c>
      <c r="K1127" t="s">
        <v>602</v>
      </c>
      <c r="L1127">
        <v>24</v>
      </c>
      <c r="M1127">
        <v>8395000</v>
      </c>
      <c r="N1127">
        <v>201480000</v>
      </c>
      <c r="O1127">
        <v>0</v>
      </c>
      <c r="P1127">
        <v>201480000</v>
      </c>
      <c r="R1127">
        <v>16370529</v>
      </c>
      <c r="S1127">
        <v>16370529</v>
      </c>
      <c r="T1127">
        <v>16482463</v>
      </c>
      <c r="U1127">
        <v>16370529</v>
      </c>
      <c r="V1127">
        <v>16370529</v>
      </c>
      <c r="W1127">
        <v>16482463</v>
      </c>
      <c r="X1127">
        <v>16370529</v>
      </c>
      <c r="Y1127">
        <v>16370529</v>
      </c>
      <c r="Z1127">
        <v>16258596</v>
      </c>
      <c r="AA1127">
        <v>16258596</v>
      </c>
      <c r="AB1127">
        <v>16247403</v>
      </c>
      <c r="AC1127">
        <v>21527305</v>
      </c>
      <c r="AD1127" t="s">
        <v>2015</v>
      </c>
      <c r="AE1127" t="s">
        <v>2035</v>
      </c>
      <c r="AF1127" t="s">
        <v>2036</v>
      </c>
      <c r="AG1127" t="s">
        <v>2037</v>
      </c>
      <c r="AH1127" t="s">
        <v>7397</v>
      </c>
      <c r="AI1127" t="s">
        <v>6061</v>
      </c>
      <c r="AJ1127" t="s">
        <v>6062</v>
      </c>
      <c r="AK1127" t="s">
        <v>136</v>
      </c>
      <c r="AN1127" t="s">
        <v>1311</v>
      </c>
      <c r="AO1127" t="s">
        <v>1312</v>
      </c>
      <c r="AP1127" t="s">
        <v>1336</v>
      </c>
      <c r="AQ1127" t="s">
        <v>1314</v>
      </c>
      <c r="AR1127" cm="1">
        <f t="array" ref="AR1127">_xlfn._xlws.FILTER(RPD_Revisi[Jmlh],RPD_Revisi[MAK]=Form_Cetak_POK[[#This Row],[MAK]],0)-Form_Cetak_POK[[#This Row],[Jmlh]]</f>
        <v>0</v>
      </c>
    </row>
    <row r="1128" spans="1:44" hidden="1" x14ac:dyDescent="0.3">
      <c r="A1128" t="s">
        <v>26</v>
      </c>
      <c r="B1128" t="s">
        <v>28</v>
      </c>
      <c r="C1128" t="s">
        <v>29</v>
      </c>
      <c r="D1128" t="s">
        <v>461</v>
      </c>
      <c r="E1128" t="s">
        <v>118</v>
      </c>
      <c r="F1128" t="s">
        <v>130</v>
      </c>
      <c r="G1128" t="s">
        <v>466</v>
      </c>
      <c r="H1128" t="s">
        <v>134</v>
      </c>
      <c r="I1128" t="s">
        <v>139</v>
      </c>
      <c r="J1128" t="s">
        <v>43</v>
      </c>
      <c r="K1128" t="s">
        <v>485</v>
      </c>
      <c r="L1128">
        <v>10</v>
      </c>
      <c r="M1128">
        <v>292000</v>
      </c>
      <c r="N1128">
        <v>2920000</v>
      </c>
      <c r="O1128">
        <v>0</v>
      </c>
      <c r="P1128">
        <v>2920000</v>
      </c>
      <c r="R1128">
        <v>237254</v>
      </c>
      <c r="S1128">
        <v>237254</v>
      </c>
      <c r="T1128">
        <v>238876</v>
      </c>
      <c r="U1128">
        <v>237254</v>
      </c>
      <c r="V1128">
        <v>237254</v>
      </c>
      <c r="W1128">
        <v>238876</v>
      </c>
      <c r="X1128">
        <v>237254</v>
      </c>
      <c r="Y1128">
        <v>237254</v>
      </c>
      <c r="Z1128">
        <v>235632</v>
      </c>
      <c r="AA1128">
        <v>235632</v>
      </c>
      <c r="AB1128">
        <v>235470</v>
      </c>
      <c r="AC1128">
        <v>311990</v>
      </c>
      <c r="AD1128" t="s">
        <v>2039</v>
      </c>
      <c r="AE1128" t="s">
        <v>2040</v>
      </c>
      <c r="AF1128" t="s">
        <v>2041</v>
      </c>
      <c r="AG1128" t="s">
        <v>2042</v>
      </c>
      <c r="AH1128" t="s">
        <v>7398</v>
      </c>
      <c r="AI1128" t="s">
        <v>6061</v>
      </c>
      <c r="AJ1128" t="s">
        <v>6066</v>
      </c>
      <c r="AK1128" t="s">
        <v>136</v>
      </c>
      <c r="AN1128" t="s">
        <v>1311</v>
      </c>
      <c r="AO1128" t="s">
        <v>1312</v>
      </c>
      <c r="AP1128" t="s">
        <v>1313</v>
      </c>
      <c r="AQ1128" t="s">
        <v>1314</v>
      </c>
      <c r="AR1128" cm="1">
        <f t="array" ref="AR1128">_xlfn._xlws.FILTER(RPD_Revisi[Jmlh],RPD_Revisi[MAK]=Form_Cetak_POK[[#This Row],[MAK]],0)-Form_Cetak_POK[[#This Row],[Jmlh]]</f>
        <v>0</v>
      </c>
    </row>
    <row r="1129" spans="1:44" hidden="1" x14ac:dyDescent="0.3">
      <c r="A1129" t="s">
        <v>26</v>
      </c>
      <c r="B1129" t="s">
        <v>28</v>
      </c>
      <c r="C1129" t="s">
        <v>29</v>
      </c>
      <c r="D1129" t="s">
        <v>461</v>
      </c>
      <c r="E1129" t="s">
        <v>118</v>
      </c>
      <c r="F1129" t="s">
        <v>130</v>
      </c>
      <c r="G1129" t="s">
        <v>466</v>
      </c>
      <c r="H1129" t="s">
        <v>134</v>
      </c>
      <c r="I1129" t="s">
        <v>139</v>
      </c>
      <c r="J1129" t="s">
        <v>46</v>
      </c>
      <c r="K1129" t="s">
        <v>603</v>
      </c>
      <c r="L1129">
        <v>12</v>
      </c>
      <c r="M1129">
        <v>900000</v>
      </c>
      <c r="N1129">
        <v>10800000</v>
      </c>
      <c r="O1129">
        <v>0</v>
      </c>
      <c r="P1129">
        <v>10800000</v>
      </c>
      <c r="R1129">
        <v>877515</v>
      </c>
      <c r="S1129">
        <v>877515</v>
      </c>
      <c r="T1129">
        <v>883515</v>
      </c>
      <c r="U1129">
        <v>877515</v>
      </c>
      <c r="V1129">
        <v>877515</v>
      </c>
      <c r="W1129">
        <v>883515</v>
      </c>
      <c r="X1129">
        <v>877515</v>
      </c>
      <c r="Y1129">
        <v>877515</v>
      </c>
      <c r="Z1129">
        <v>871515</v>
      </c>
      <c r="AA1129">
        <v>871515</v>
      </c>
      <c r="AB1129">
        <v>870915</v>
      </c>
      <c r="AC1129">
        <v>1153935</v>
      </c>
      <c r="AD1129" t="s">
        <v>2039</v>
      </c>
      <c r="AE1129" t="s">
        <v>2051</v>
      </c>
      <c r="AF1129" t="s">
        <v>2052</v>
      </c>
      <c r="AG1129" t="s">
        <v>2053</v>
      </c>
      <c r="AH1129" t="s">
        <v>7399</v>
      </c>
      <c r="AI1129" t="s">
        <v>6061</v>
      </c>
      <c r="AJ1129" t="s">
        <v>6066</v>
      </c>
      <c r="AK1129" t="s">
        <v>136</v>
      </c>
      <c r="AN1129" t="s">
        <v>1311</v>
      </c>
      <c r="AO1129" t="s">
        <v>1312</v>
      </c>
      <c r="AP1129" t="s">
        <v>1331</v>
      </c>
      <c r="AQ1129" t="s">
        <v>1314</v>
      </c>
      <c r="AR1129" cm="1">
        <f t="array" ref="AR1129">_xlfn._xlws.FILTER(RPD_Revisi[Jmlh],RPD_Revisi[MAK]=Form_Cetak_POK[[#This Row],[MAK]],0)-Form_Cetak_POK[[#This Row],[Jmlh]]</f>
        <v>0</v>
      </c>
    </row>
    <row r="1130" spans="1:44" hidden="1" x14ac:dyDescent="0.3">
      <c r="A1130" t="s">
        <v>26</v>
      </c>
      <c r="B1130" t="s">
        <v>28</v>
      </c>
      <c r="C1130" t="s">
        <v>29</v>
      </c>
      <c r="D1130" t="s">
        <v>461</v>
      </c>
      <c r="E1130" t="s">
        <v>118</v>
      </c>
      <c r="F1130" t="s">
        <v>130</v>
      </c>
      <c r="G1130" t="s">
        <v>466</v>
      </c>
      <c r="H1130" t="s">
        <v>134</v>
      </c>
      <c r="I1130" t="s">
        <v>139</v>
      </c>
      <c r="J1130" t="s">
        <v>48</v>
      </c>
      <c r="K1130" t="s">
        <v>604</v>
      </c>
      <c r="L1130">
        <v>18</v>
      </c>
      <c r="M1130">
        <v>7000000</v>
      </c>
      <c r="N1130">
        <v>126000000</v>
      </c>
      <c r="O1130">
        <v>0</v>
      </c>
      <c r="P1130">
        <v>126000000</v>
      </c>
      <c r="R1130">
        <v>10237675</v>
      </c>
      <c r="S1130">
        <v>10237675</v>
      </c>
      <c r="T1130">
        <v>10307675</v>
      </c>
      <c r="U1130">
        <v>10237675</v>
      </c>
      <c r="V1130">
        <v>10237675</v>
      </c>
      <c r="W1130">
        <v>10307675</v>
      </c>
      <c r="X1130">
        <v>10237675</v>
      </c>
      <c r="Y1130">
        <v>10237675</v>
      </c>
      <c r="Z1130">
        <v>10167675</v>
      </c>
      <c r="AA1130">
        <v>10167675</v>
      </c>
      <c r="AB1130">
        <v>10160675</v>
      </c>
      <c r="AC1130">
        <v>13462575</v>
      </c>
      <c r="AD1130" t="s">
        <v>2039</v>
      </c>
      <c r="AE1130" t="s">
        <v>2055</v>
      </c>
      <c r="AF1130" t="s">
        <v>2056</v>
      </c>
      <c r="AG1130" t="s">
        <v>2057</v>
      </c>
      <c r="AH1130" t="s">
        <v>7400</v>
      </c>
      <c r="AI1130" t="s">
        <v>6061</v>
      </c>
      <c r="AJ1130" t="s">
        <v>6066</v>
      </c>
      <c r="AK1130" t="s">
        <v>136</v>
      </c>
      <c r="AN1130" t="s">
        <v>1311</v>
      </c>
      <c r="AO1130" t="s">
        <v>1312</v>
      </c>
      <c r="AP1130" t="s">
        <v>1336</v>
      </c>
      <c r="AQ1130" t="s">
        <v>1314</v>
      </c>
      <c r="AR1130" cm="1">
        <f t="array" ref="AR1130">_xlfn._xlws.FILTER(RPD_Revisi[Jmlh],RPD_Revisi[MAK]=Form_Cetak_POK[[#This Row],[MAK]],0)-Form_Cetak_POK[[#This Row],[Jmlh]]</f>
        <v>0</v>
      </c>
    </row>
    <row r="1131" spans="1:44" hidden="1" x14ac:dyDescent="0.3">
      <c r="A1131" t="s">
        <v>26</v>
      </c>
      <c r="B1131" t="s">
        <v>28</v>
      </c>
      <c r="C1131" t="s">
        <v>29</v>
      </c>
      <c r="D1131" t="s">
        <v>461</v>
      </c>
      <c r="E1131" t="s">
        <v>118</v>
      </c>
      <c r="F1131" t="s">
        <v>130</v>
      </c>
      <c r="G1131" t="s">
        <v>466</v>
      </c>
      <c r="H1131" t="s">
        <v>134</v>
      </c>
      <c r="I1131" t="s">
        <v>139</v>
      </c>
      <c r="J1131" t="s">
        <v>73</v>
      </c>
      <c r="K1131" t="s">
        <v>605</v>
      </c>
      <c r="L1131">
        <v>24</v>
      </c>
      <c r="M1131">
        <v>150000</v>
      </c>
      <c r="N1131">
        <v>3600000</v>
      </c>
      <c r="O1131">
        <v>0</v>
      </c>
      <c r="P1131">
        <v>3600000</v>
      </c>
      <c r="R1131">
        <v>292505</v>
      </c>
      <c r="S1131">
        <v>292505</v>
      </c>
      <c r="T1131">
        <v>294505</v>
      </c>
      <c r="U1131">
        <v>292505</v>
      </c>
      <c r="V1131">
        <v>292505</v>
      </c>
      <c r="W1131">
        <v>294505</v>
      </c>
      <c r="X1131">
        <v>292505</v>
      </c>
      <c r="Y1131">
        <v>292505</v>
      </c>
      <c r="Z1131">
        <v>290505</v>
      </c>
      <c r="AA1131">
        <v>290505</v>
      </c>
      <c r="AB1131">
        <v>290305</v>
      </c>
      <c r="AC1131">
        <v>384645</v>
      </c>
      <c r="AD1131" t="s">
        <v>2039</v>
      </c>
      <c r="AE1131" t="s">
        <v>2059</v>
      </c>
      <c r="AF1131" t="s">
        <v>2060</v>
      </c>
      <c r="AG1131" t="s">
        <v>2061</v>
      </c>
      <c r="AH1131" t="s">
        <v>7401</v>
      </c>
      <c r="AI1131" t="s">
        <v>6061</v>
      </c>
      <c r="AJ1131" t="s">
        <v>6066</v>
      </c>
      <c r="AK1131" t="s">
        <v>136</v>
      </c>
      <c r="AN1131" t="s">
        <v>1311</v>
      </c>
      <c r="AO1131" t="s">
        <v>1312</v>
      </c>
      <c r="AP1131" t="s">
        <v>1336</v>
      </c>
      <c r="AQ1131" t="s">
        <v>1314</v>
      </c>
      <c r="AR1131" cm="1">
        <f t="array" ref="AR1131">_xlfn._xlws.FILTER(RPD_Revisi[Jmlh],RPD_Revisi[MAK]=Form_Cetak_POK[[#This Row],[MAK]],0)-Form_Cetak_POK[[#This Row],[Jmlh]]</f>
        <v>0</v>
      </c>
    </row>
    <row r="1132" spans="1:44" hidden="1" x14ac:dyDescent="0.3">
      <c r="A1132" t="s">
        <v>26</v>
      </c>
      <c r="B1132" t="s">
        <v>28</v>
      </c>
      <c r="C1132" t="s">
        <v>29</v>
      </c>
      <c r="D1132" t="s">
        <v>461</v>
      </c>
      <c r="E1132" t="s">
        <v>118</v>
      </c>
      <c r="F1132" t="s">
        <v>130</v>
      </c>
      <c r="G1132" t="s">
        <v>466</v>
      </c>
      <c r="H1132" t="s">
        <v>134</v>
      </c>
      <c r="I1132" t="s">
        <v>140</v>
      </c>
      <c r="J1132" t="s">
        <v>43</v>
      </c>
      <c r="K1132" t="s">
        <v>485</v>
      </c>
      <c r="L1132">
        <v>50</v>
      </c>
      <c r="M1132">
        <v>200000</v>
      </c>
      <c r="N1132">
        <v>10000000</v>
      </c>
      <c r="O1132">
        <v>0</v>
      </c>
      <c r="P1132">
        <v>10000000</v>
      </c>
      <c r="R1132">
        <v>812514</v>
      </c>
      <c r="S1132">
        <v>812514</v>
      </c>
      <c r="T1132">
        <v>818069</v>
      </c>
      <c r="U1132">
        <v>812514</v>
      </c>
      <c r="V1132">
        <v>812514</v>
      </c>
      <c r="W1132">
        <v>818069</v>
      </c>
      <c r="X1132">
        <v>812514</v>
      </c>
      <c r="Y1132">
        <v>812514</v>
      </c>
      <c r="Z1132">
        <v>806958</v>
      </c>
      <c r="AA1132">
        <v>806958</v>
      </c>
      <c r="AB1132">
        <v>806403</v>
      </c>
      <c r="AC1132">
        <v>1068459</v>
      </c>
      <c r="AD1132" t="s">
        <v>2063</v>
      </c>
      <c r="AE1132" t="s">
        <v>2064</v>
      </c>
      <c r="AF1132" t="s">
        <v>2065</v>
      </c>
      <c r="AG1132" t="s">
        <v>2066</v>
      </c>
      <c r="AH1132" t="s">
        <v>7402</v>
      </c>
      <c r="AI1132" t="s">
        <v>6061</v>
      </c>
      <c r="AJ1132" t="s">
        <v>6069</v>
      </c>
      <c r="AK1132" t="s">
        <v>136</v>
      </c>
      <c r="AN1132" t="s">
        <v>1311</v>
      </c>
      <c r="AO1132" t="s">
        <v>1312</v>
      </c>
      <c r="AP1132" t="s">
        <v>1313</v>
      </c>
      <c r="AQ1132" t="s">
        <v>1314</v>
      </c>
      <c r="AR1132" cm="1">
        <f t="array" ref="AR1132">_xlfn._xlws.FILTER(RPD_Revisi[Jmlh],RPD_Revisi[MAK]=Form_Cetak_POK[[#This Row],[MAK]],0)-Form_Cetak_POK[[#This Row],[Jmlh]]</f>
        <v>0</v>
      </c>
    </row>
    <row r="1133" spans="1:44" hidden="1" x14ac:dyDescent="0.3">
      <c r="A1133" t="s">
        <v>26</v>
      </c>
      <c r="B1133" t="s">
        <v>28</v>
      </c>
      <c r="C1133" t="s">
        <v>29</v>
      </c>
      <c r="D1133" t="s">
        <v>461</v>
      </c>
      <c r="E1133" t="s">
        <v>118</v>
      </c>
      <c r="F1133" t="s">
        <v>130</v>
      </c>
      <c r="G1133" t="s">
        <v>466</v>
      </c>
      <c r="H1133" t="s">
        <v>134</v>
      </c>
      <c r="I1133" t="s">
        <v>140</v>
      </c>
      <c r="J1133" t="s">
        <v>46</v>
      </c>
      <c r="K1133" t="s">
        <v>608</v>
      </c>
      <c r="L1133">
        <v>16</v>
      </c>
      <c r="M1133">
        <v>900000</v>
      </c>
      <c r="N1133">
        <v>14400000</v>
      </c>
      <c r="O1133">
        <v>0</v>
      </c>
      <c r="P1133">
        <v>14400000</v>
      </c>
      <c r="R1133">
        <v>1170020</v>
      </c>
      <c r="S1133">
        <v>1170020</v>
      </c>
      <c r="T1133">
        <v>1178020</v>
      </c>
      <c r="U1133">
        <v>1170020</v>
      </c>
      <c r="V1133">
        <v>1170020</v>
      </c>
      <c r="W1133">
        <v>1178020</v>
      </c>
      <c r="X1133">
        <v>1170020</v>
      </c>
      <c r="Y1133">
        <v>1170020</v>
      </c>
      <c r="Z1133">
        <v>1162020</v>
      </c>
      <c r="AA1133">
        <v>1162020</v>
      </c>
      <c r="AB1133">
        <v>1161220</v>
      </c>
      <c r="AC1133">
        <v>1538580</v>
      </c>
      <c r="AD1133" t="s">
        <v>2063</v>
      </c>
      <c r="AE1133" t="s">
        <v>2082</v>
      </c>
      <c r="AF1133" t="s">
        <v>2083</v>
      </c>
      <c r="AG1133" t="s">
        <v>2084</v>
      </c>
      <c r="AH1133" t="s">
        <v>7403</v>
      </c>
      <c r="AI1133" t="s">
        <v>6061</v>
      </c>
      <c r="AJ1133" t="s">
        <v>6069</v>
      </c>
      <c r="AK1133" t="s">
        <v>136</v>
      </c>
      <c r="AN1133" t="s">
        <v>1311</v>
      </c>
      <c r="AO1133" t="s">
        <v>1312</v>
      </c>
      <c r="AP1133" t="s">
        <v>1331</v>
      </c>
      <c r="AQ1133" t="s">
        <v>1314</v>
      </c>
      <c r="AR1133" cm="1">
        <f t="array" ref="AR1133">_xlfn._xlws.FILTER(RPD_Revisi[Jmlh],RPD_Revisi[MAK]=Form_Cetak_POK[[#This Row],[MAK]],0)-Form_Cetak_POK[[#This Row],[Jmlh]]</f>
        <v>0</v>
      </c>
    </row>
    <row r="1134" spans="1:44" hidden="1" x14ac:dyDescent="0.3">
      <c r="A1134" t="s">
        <v>26</v>
      </c>
      <c r="B1134" t="s">
        <v>28</v>
      </c>
      <c r="C1134" t="s">
        <v>29</v>
      </c>
      <c r="D1134" t="s">
        <v>461</v>
      </c>
      <c r="E1134" t="s">
        <v>118</v>
      </c>
      <c r="F1134" t="s">
        <v>130</v>
      </c>
      <c r="G1134" t="s">
        <v>466</v>
      </c>
      <c r="H1134" t="s">
        <v>134</v>
      </c>
      <c r="I1134" t="s">
        <v>140</v>
      </c>
      <c r="J1134" t="s">
        <v>48</v>
      </c>
      <c r="K1134" t="s">
        <v>609</v>
      </c>
      <c r="L1134">
        <v>32</v>
      </c>
      <c r="M1134">
        <v>6000000</v>
      </c>
      <c r="N1134">
        <v>192000000</v>
      </c>
      <c r="O1134">
        <v>0</v>
      </c>
      <c r="P1134">
        <v>192000000</v>
      </c>
      <c r="R1134">
        <v>15600266</v>
      </c>
      <c r="S1134">
        <v>15600266</v>
      </c>
      <c r="T1134">
        <v>15706933</v>
      </c>
      <c r="U1134">
        <v>15600266</v>
      </c>
      <c r="V1134">
        <v>15600266</v>
      </c>
      <c r="W1134">
        <v>15706933</v>
      </c>
      <c r="X1134">
        <v>15600266</v>
      </c>
      <c r="Y1134">
        <v>15600266</v>
      </c>
      <c r="Z1134">
        <v>15493600</v>
      </c>
      <c r="AA1134">
        <v>15493600</v>
      </c>
      <c r="AB1134">
        <v>15482933</v>
      </c>
      <c r="AC1134">
        <v>20514405</v>
      </c>
      <c r="AD1134" t="s">
        <v>2063</v>
      </c>
      <c r="AE1134" t="s">
        <v>2086</v>
      </c>
      <c r="AF1134" t="s">
        <v>2087</v>
      </c>
      <c r="AG1134" t="s">
        <v>2088</v>
      </c>
      <c r="AH1134" t="s">
        <v>7404</v>
      </c>
      <c r="AI1134" t="s">
        <v>6061</v>
      </c>
      <c r="AJ1134" t="s">
        <v>6069</v>
      </c>
      <c r="AK1134" t="s">
        <v>136</v>
      </c>
      <c r="AN1134" t="s">
        <v>1311</v>
      </c>
      <c r="AO1134" t="s">
        <v>1312</v>
      </c>
      <c r="AP1134" t="s">
        <v>1336</v>
      </c>
      <c r="AQ1134" t="s">
        <v>1314</v>
      </c>
      <c r="AR1134" cm="1">
        <f t="array" ref="AR1134">_xlfn._xlws.FILTER(RPD_Revisi[Jmlh],RPD_Revisi[MAK]=Form_Cetak_POK[[#This Row],[MAK]],0)-Form_Cetak_POK[[#This Row],[Jmlh]]</f>
        <v>0</v>
      </c>
    </row>
    <row r="1135" spans="1:44" hidden="1" x14ac:dyDescent="0.3">
      <c r="A1135" t="s">
        <v>26</v>
      </c>
      <c r="B1135" t="s">
        <v>28</v>
      </c>
      <c r="C1135" t="s">
        <v>29</v>
      </c>
      <c r="D1135" t="s">
        <v>461</v>
      </c>
      <c r="E1135" t="s">
        <v>118</v>
      </c>
      <c r="F1135" t="s">
        <v>130</v>
      </c>
      <c r="G1135" t="s">
        <v>466</v>
      </c>
      <c r="H1135" t="s">
        <v>134</v>
      </c>
      <c r="I1135" t="s">
        <v>140</v>
      </c>
      <c r="J1135" t="s">
        <v>73</v>
      </c>
      <c r="K1135" t="s">
        <v>527</v>
      </c>
      <c r="L1135">
        <v>45</v>
      </c>
      <c r="M1135">
        <v>150000</v>
      </c>
      <c r="N1135">
        <v>6750000</v>
      </c>
      <c r="O1135">
        <v>0</v>
      </c>
      <c r="P1135">
        <v>6750000</v>
      </c>
      <c r="R1135">
        <v>548447</v>
      </c>
      <c r="S1135">
        <v>548447</v>
      </c>
      <c r="T1135">
        <v>552197</v>
      </c>
      <c r="U1135">
        <v>548447</v>
      </c>
      <c r="V1135">
        <v>548447</v>
      </c>
      <c r="W1135">
        <v>552197</v>
      </c>
      <c r="X1135">
        <v>548447</v>
      </c>
      <c r="Y1135">
        <v>548447</v>
      </c>
      <c r="Z1135">
        <v>544697</v>
      </c>
      <c r="AA1135">
        <v>544697</v>
      </c>
      <c r="AB1135">
        <v>544322</v>
      </c>
      <c r="AC1135">
        <v>721208</v>
      </c>
      <c r="AD1135" t="s">
        <v>2063</v>
      </c>
      <c r="AE1135" t="s">
        <v>2093</v>
      </c>
      <c r="AF1135" t="s">
        <v>2094</v>
      </c>
      <c r="AG1135" t="s">
        <v>2095</v>
      </c>
      <c r="AH1135" t="s">
        <v>7405</v>
      </c>
      <c r="AI1135" t="s">
        <v>6061</v>
      </c>
      <c r="AJ1135" t="s">
        <v>6069</v>
      </c>
      <c r="AK1135" t="s">
        <v>136</v>
      </c>
      <c r="AN1135" t="s">
        <v>1311</v>
      </c>
      <c r="AO1135" t="s">
        <v>1312</v>
      </c>
      <c r="AP1135" t="s">
        <v>1336</v>
      </c>
      <c r="AQ1135" t="s">
        <v>1314</v>
      </c>
      <c r="AR1135" cm="1">
        <f t="array" ref="AR1135">_xlfn._xlws.FILTER(RPD_Revisi[Jmlh],RPD_Revisi[MAK]=Form_Cetak_POK[[#This Row],[MAK]],0)-Form_Cetak_POK[[#This Row],[Jmlh]]</f>
        <v>0</v>
      </c>
    </row>
    <row r="1136" spans="1:44" hidden="1" x14ac:dyDescent="0.3">
      <c r="A1136" t="s">
        <v>26</v>
      </c>
      <c r="B1136" t="s">
        <v>28</v>
      </c>
      <c r="C1136" t="s">
        <v>29</v>
      </c>
      <c r="D1136" t="s">
        <v>461</v>
      </c>
      <c r="E1136" t="s">
        <v>118</v>
      </c>
      <c r="F1136" t="s">
        <v>130</v>
      </c>
      <c r="G1136" t="s">
        <v>466</v>
      </c>
      <c r="H1136" t="s">
        <v>134</v>
      </c>
      <c r="I1136" t="s">
        <v>140</v>
      </c>
      <c r="J1136" t="s">
        <v>75</v>
      </c>
      <c r="K1136" t="s">
        <v>611</v>
      </c>
      <c r="L1136">
        <v>36</v>
      </c>
      <c r="M1136">
        <v>210000</v>
      </c>
      <c r="N1136">
        <v>7560000</v>
      </c>
      <c r="O1136">
        <v>0</v>
      </c>
      <c r="P1136">
        <v>7560000</v>
      </c>
      <c r="R1136">
        <v>614260</v>
      </c>
      <c r="S1136">
        <v>614260</v>
      </c>
      <c r="T1136">
        <v>618460</v>
      </c>
      <c r="U1136">
        <v>614260</v>
      </c>
      <c r="V1136">
        <v>614260</v>
      </c>
      <c r="W1136">
        <v>618460</v>
      </c>
      <c r="X1136">
        <v>614260</v>
      </c>
      <c r="Y1136">
        <v>614260</v>
      </c>
      <c r="Z1136">
        <v>610060</v>
      </c>
      <c r="AA1136">
        <v>610060</v>
      </c>
      <c r="AB1136">
        <v>609640</v>
      </c>
      <c r="AC1136">
        <v>807760</v>
      </c>
      <c r="AD1136" t="s">
        <v>2063</v>
      </c>
      <c r="AE1136" t="s">
        <v>2097</v>
      </c>
      <c r="AF1136" t="s">
        <v>2098</v>
      </c>
      <c r="AG1136" t="s">
        <v>2099</v>
      </c>
      <c r="AH1136" t="s">
        <v>7406</v>
      </c>
      <c r="AI1136" t="s">
        <v>6061</v>
      </c>
      <c r="AJ1136" t="s">
        <v>6069</v>
      </c>
      <c r="AK1136" t="s">
        <v>136</v>
      </c>
      <c r="AN1136" t="s">
        <v>1311</v>
      </c>
      <c r="AO1136" t="s">
        <v>1312</v>
      </c>
      <c r="AP1136" t="s">
        <v>1336</v>
      </c>
      <c r="AQ1136" t="s">
        <v>1314</v>
      </c>
      <c r="AR1136" cm="1">
        <f t="array" ref="AR1136">_xlfn._xlws.FILTER(RPD_Revisi[Jmlh],RPD_Revisi[MAK]=Form_Cetak_POK[[#This Row],[MAK]],0)-Form_Cetak_POK[[#This Row],[Jmlh]]</f>
        <v>0</v>
      </c>
    </row>
    <row r="1137" spans="1:44" hidden="1" x14ac:dyDescent="0.3">
      <c r="A1137" t="s">
        <v>26</v>
      </c>
      <c r="B1137" t="s">
        <v>28</v>
      </c>
      <c r="C1137" t="s">
        <v>29</v>
      </c>
      <c r="D1137" t="s">
        <v>461</v>
      </c>
      <c r="E1137" t="s">
        <v>118</v>
      </c>
      <c r="F1137" t="s">
        <v>130</v>
      </c>
      <c r="G1137" t="s">
        <v>466</v>
      </c>
      <c r="H1137" t="s">
        <v>134</v>
      </c>
      <c r="I1137" t="s">
        <v>141</v>
      </c>
      <c r="J1137" t="s">
        <v>48</v>
      </c>
      <c r="K1137" t="s">
        <v>617</v>
      </c>
      <c r="L1137">
        <v>115</v>
      </c>
      <c r="M1137">
        <v>2462000</v>
      </c>
      <c r="N1137">
        <v>283072000</v>
      </c>
      <c r="O1137">
        <v>0</v>
      </c>
      <c r="P1137">
        <v>283072000</v>
      </c>
      <c r="R1137">
        <v>22999993</v>
      </c>
      <c r="S1137">
        <v>22999993</v>
      </c>
      <c r="T1137">
        <v>23157255</v>
      </c>
      <c r="U1137">
        <v>22999993</v>
      </c>
      <c r="V1137">
        <v>22999993</v>
      </c>
      <c r="W1137">
        <v>23157255</v>
      </c>
      <c r="X1137">
        <v>22999993</v>
      </c>
      <c r="Y1137">
        <v>22999993</v>
      </c>
      <c r="Z1137">
        <v>22842730</v>
      </c>
      <c r="AA1137">
        <v>22842730</v>
      </c>
      <c r="AB1137">
        <v>22827004</v>
      </c>
      <c r="AC1137">
        <v>30245068</v>
      </c>
      <c r="AD1137" t="s">
        <v>2104</v>
      </c>
      <c r="AE1137" t="s">
        <v>2128</v>
      </c>
      <c r="AF1137" t="s">
        <v>2129</v>
      </c>
      <c r="AG1137" t="s">
        <v>2130</v>
      </c>
      <c r="AH1137" t="s">
        <v>7407</v>
      </c>
      <c r="AI1137" t="s">
        <v>6061</v>
      </c>
      <c r="AJ1137" t="s">
        <v>6072</v>
      </c>
      <c r="AK1137" t="s">
        <v>136</v>
      </c>
      <c r="AN1137" t="s">
        <v>1311</v>
      </c>
      <c r="AO1137" t="s">
        <v>1312</v>
      </c>
      <c r="AP1137" t="s">
        <v>1336</v>
      </c>
      <c r="AQ1137" t="s">
        <v>1314</v>
      </c>
      <c r="AR1137" cm="1">
        <f t="array" ref="AR1137">_xlfn._xlws.FILTER(RPD_Revisi[Jmlh],RPD_Revisi[MAK]=Form_Cetak_POK[[#This Row],[MAK]],0)-Form_Cetak_POK[[#This Row],[Jmlh]]</f>
        <v>0</v>
      </c>
    </row>
    <row r="1138" spans="1:44" hidden="1" x14ac:dyDescent="0.3">
      <c r="A1138" t="s">
        <v>26</v>
      </c>
      <c r="B1138" t="s">
        <v>28</v>
      </c>
      <c r="C1138" t="s">
        <v>29</v>
      </c>
      <c r="D1138" t="s">
        <v>461</v>
      </c>
      <c r="E1138" t="s">
        <v>118</v>
      </c>
      <c r="F1138" t="s">
        <v>130</v>
      </c>
      <c r="G1138" t="s">
        <v>466</v>
      </c>
      <c r="H1138" t="s">
        <v>134</v>
      </c>
      <c r="I1138" t="s">
        <v>142</v>
      </c>
      <c r="J1138" t="s">
        <v>43</v>
      </c>
      <c r="K1138" t="s">
        <v>485</v>
      </c>
      <c r="L1138">
        <v>10</v>
      </c>
      <c r="M1138">
        <v>300000</v>
      </c>
      <c r="N1138">
        <v>3000000</v>
      </c>
      <c r="O1138">
        <v>0</v>
      </c>
      <c r="P1138">
        <v>3000000</v>
      </c>
      <c r="R1138">
        <v>243754</v>
      </c>
      <c r="S1138">
        <v>243754</v>
      </c>
      <c r="T1138">
        <v>245421</v>
      </c>
      <c r="U1138">
        <v>243754</v>
      </c>
      <c r="V1138">
        <v>243754</v>
      </c>
      <c r="W1138">
        <v>245421</v>
      </c>
      <c r="X1138">
        <v>243754</v>
      </c>
      <c r="Y1138">
        <v>243754</v>
      </c>
      <c r="Z1138">
        <v>242087</v>
      </c>
      <c r="AA1138">
        <v>242087</v>
      </c>
      <c r="AB1138">
        <v>241921</v>
      </c>
      <c r="AC1138">
        <v>320539</v>
      </c>
      <c r="AD1138" t="s">
        <v>2132</v>
      </c>
      <c r="AE1138" t="s">
        <v>2133</v>
      </c>
      <c r="AF1138" t="s">
        <v>2134</v>
      </c>
      <c r="AG1138" t="s">
        <v>2135</v>
      </c>
      <c r="AH1138" t="s">
        <v>7408</v>
      </c>
      <c r="AI1138" t="s">
        <v>6061</v>
      </c>
      <c r="AJ1138" t="s">
        <v>6078</v>
      </c>
      <c r="AK1138" t="s">
        <v>136</v>
      </c>
      <c r="AN1138" t="s">
        <v>1311</v>
      </c>
      <c r="AO1138" t="s">
        <v>1312</v>
      </c>
      <c r="AP1138" t="s">
        <v>1313</v>
      </c>
      <c r="AQ1138" t="s">
        <v>1314</v>
      </c>
      <c r="AR1138" cm="1">
        <f t="array" ref="AR1138">_xlfn._xlws.FILTER(RPD_Revisi[Jmlh],RPD_Revisi[MAK]=Form_Cetak_POK[[#This Row],[MAK]],0)-Form_Cetak_POK[[#This Row],[Jmlh]]</f>
        <v>0</v>
      </c>
    </row>
    <row r="1139" spans="1:44" hidden="1" x14ac:dyDescent="0.3">
      <c r="A1139" t="s">
        <v>26</v>
      </c>
      <c r="B1139" t="s">
        <v>28</v>
      </c>
      <c r="C1139" t="s">
        <v>29</v>
      </c>
      <c r="D1139" t="s">
        <v>461</v>
      </c>
      <c r="E1139" t="s">
        <v>118</v>
      </c>
      <c r="F1139" t="s">
        <v>130</v>
      </c>
      <c r="G1139" t="s">
        <v>466</v>
      </c>
      <c r="H1139" t="s">
        <v>134</v>
      </c>
      <c r="I1139" t="s">
        <v>142</v>
      </c>
      <c r="J1139" t="s">
        <v>46</v>
      </c>
      <c r="K1139" t="s">
        <v>608</v>
      </c>
      <c r="L1139">
        <v>8</v>
      </c>
      <c r="M1139">
        <v>900000</v>
      </c>
      <c r="N1139">
        <v>7200000</v>
      </c>
      <c r="O1139">
        <v>0</v>
      </c>
      <c r="P1139">
        <v>7200000</v>
      </c>
      <c r="R1139">
        <v>585010</v>
      </c>
      <c r="S1139">
        <v>585010</v>
      </c>
      <c r="T1139">
        <v>589010</v>
      </c>
      <c r="U1139">
        <v>585010</v>
      </c>
      <c r="V1139">
        <v>585010</v>
      </c>
      <c r="W1139">
        <v>589010</v>
      </c>
      <c r="X1139">
        <v>585010</v>
      </c>
      <c r="Y1139">
        <v>585010</v>
      </c>
      <c r="Z1139">
        <v>581010</v>
      </c>
      <c r="AA1139">
        <v>581010</v>
      </c>
      <c r="AB1139">
        <v>580610</v>
      </c>
      <c r="AC1139">
        <v>769290</v>
      </c>
      <c r="AD1139" t="s">
        <v>2132</v>
      </c>
      <c r="AE1139" t="s">
        <v>2144</v>
      </c>
      <c r="AF1139" t="s">
        <v>2145</v>
      </c>
      <c r="AG1139" t="s">
        <v>2146</v>
      </c>
      <c r="AH1139" t="s">
        <v>7409</v>
      </c>
      <c r="AI1139" t="s">
        <v>6061</v>
      </c>
      <c r="AJ1139" t="s">
        <v>6078</v>
      </c>
      <c r="AK1139" t="s">
        <v>136</v>
      </c>
      <c r="AN1139" t="s">
        <v>1311</v>
      </c>
      <c r="AO1139" t="s">
        <v>1312</v>
      </c>
      <c r="AP1139" t="s">
        <v>1331</v>
      </c>
      <c r="AQ1139" t="s">
        <v>1314</v>
      </c>
      <c r="AR1139" cm="1">
        <f t="array" ref="AR1139">_xlfn._xlws.FILTER(RPD_Revisi[Jmlh],RPD_Revisi[MAK]=Form_Cetak_POK[[#This Row],[MAK]],0)-Form_Cetak_POK[[#This Row],[Jmlh]]</f>
        <v>0</v>
      </c>
    </row>
    <row r="1140" spans="1:44" hidden="1" x14ac:dyDescent="0.3">
      <c r="A1140" t="s">
        <v>26</v>
      </c>
      <c r="B1140" t="s">
        <v>28</v>
      </c>
      <c r="C1140" t="s">
        <v>29</v>
      </c>
      <c r="D1140" t="s">
        <v>461</v>
      </c>
      <c r="E1140" t="s">
        <v>118</v>
      </c>
      <c r="F1140" t="s">
        <v>130</v>
      </c>
      <c r="G1140" t="s">
        <v>466</v>
      </c>
      <c r="H1140" t="s">
        <v>134</v>
      </c>
      <c r="I1140" t="s">
        <v>142</v>
      </c>
      <c r="J1140" t="s">
        <v>48</v>
      </c>
      <c r="K1140" t="s">
        <v>618</v>
      </c>
      <c r="L1140">
        <v>10</v>
      </c>
      <c r="M1140">
        <v>8000000</v>
      </c>
      <c r="N1140">
        <v>80000000</v>
      </c>
      <c r="O1140">
        <v>0</v>
      </c>
      <c r="P1140">
        <v>80000000</v>
      </c>
      <c r="R1140">
        <v>6500111</v>
      </c>
      <c r="S1140">
        <v>6500111</v>
      </c>
      <c r="T1140">
        <v>6544555</v>
      </c>
      <c r="U1140">
        <v>6500111</v>
      </c>
      <c r="V1140">
        <v>6500111</v>
      </c>
      <c r="W1140">
        <v>6544555</v>
      </c>
      <c r="X1140">
        <v>6500111</v>
      </c>
      <c r="Y1140">
        <v>6500111</v>
      </c>
      <c r="Z1140">
        <v>6455667</v>
      </c>
      <c r="AA1140">
        <v>6455667</v>
      </c>
      <c r="AB1140">
        <v>6451222</v>
      </c>
      <c r="AC1140">
        <v>8547668</v>
      </c>
      <c r="AD1140" t="s">
        <v>2132</v>
      </c>
      <c r="AE1140" t="s">
        <v>2148</v>
      </c>
      <c r="AF1140" t="s">
        <v>2149</v>
      </c>
      <c r="AG1140" t="s">
        <v>2150</v>
      </c>
      <c r="AH1140" t="s">
        <v>7410</v>
      </c>
      <c r="AI1140" t="s">
        <v>6061</v>
      </c>
      <c r="AJ1140" t="s">
        <v>6078</v>
      </c>
      <c r="AK1140" t="s">
        <v>136</v>
      </c>
      <c r="AN1140" t="s">
        <v>1311</v>
      </c>
      <c r="AO1140" t="s">
        <v>1312</v>
      </c>
      <c r="AP1140" t="s">
        <v>1336</v>
      </c>
      <c r="AQ1140" t="s">
        <v>1314</v>
      </c>
      <c r="AR1140" cm="1">
        <f t="array" ref="AR1140">_xlfn._xlws.FILTER(RPD_Revisi[Jmlh],RPD_Revisi[MAK]=Form_Cetak_POK[[#This Row],[MAK]],0)-Form_Cetak_POK[[#This Row],[Jmlh]]</f>
        <v>0</v>
      </c>
    </row>
    <row r="1141" spans="1:44" hidden="1" x14ac:dyDescent="0.3">
      <c r="A1141" t="s">
        <v>26</v>
      </c>
      <c r="B1141" t="s">
        <v>28</v>
      </c>
      <c r="C1141" t="s">
        <v>29</v>
      </c>
      <c r="D1141" t="s">
        <v>461</v>
      </c>
      <c r="E1141" t="s">
        <v>118</v>
      </c>
      <c r="F1141" t="s">
        <v>130</v>
      </c>
      <c r="G1141" t="s">
        <v>466</v>
      </c>
      <c r="H1141" t="s">
        <v>134</v>
      </c>
      <c r="I1141" t="s">
        <v>143</v>
      </c>
      <c r="J1141" t="s">
        <v>48</v>
      </c>
      <c r="K1141" t="s">
        <v>621</v>
      </c>
      <c r="L1141">
        <v>110</v>
      </c>
      <c r="M1141">
        <v>2276000</v>
      </c>
      <c r="N1141">
        <v>250360000</v>
      </c>
      <c r="O1141">
        <v>0</v>
      </c>
      <c r="P1141">
        <v>250360000</v>
      </c>
      <c r="R1141">
        <v>20342097</v>
      </c>
      <c r="S1141">
        <v>20342097</v>
      </c>
      <c r="T1141">
        <v>20481186</v>
      </c>
      <c r="U1141">
        <v>20342097</v>
      </c>
      <c r="V1141">
        <v>20342097</v>
      </c>
      <c r="W1141">
        <v>20481186</v>
      </c>
      <c r="X1141">
        <v>20342097</v>
      </c>
      <c r="Y1141">
        <v>20342097</v>
      </c>
      <c r="Z1141">
        <v>20203008</v>
      </c>
      <c r="AA1141">
        <v>20203008</v>
      </c>
      <c r="AB1141">
        <v>20189100</v>
      </c>
      <c r="AC1141">
        <v>26749930</v>
      </c>
      <c r="AD1141" t="s">
        <v>2155</v>
      </c>
      <c r="AE1141" t="s">
        <v>2179</v>
      </c>
      <c r="AF1141" t="s">
        <v>2180</v>
      </c>
      <c r="AG1141" t="s">
        <v>2181</v>
      </c>
      <c r="AH1141" t="s">
        <v>7411</v>
      </c>
      <c r="AI1141" t="s">
        <v>6061</v>
      </c>
      <c r="AJ1141" t="s">
        <v>6081</v>
      </c>
      <c r="AK1141" t="s">
        <v>136</v>
      </c>
      <c r="AN1141" t="s">
        <v>1311</v>
      </c>
      <c r="AO1141" t="s">
        <v>1312</v>
      </c>
      <c r="AP1141" t="s">
        <v>1336</v>
      </c>
      <c r="AQ1141" t="s">
        <v>1314</v>
      </c>
      <c r="AR1141" cm="1">
        <f t="array" ref="AR1141">_xlfn._xlws.FILTER(RPD_Revisi[Jmlh],RPD_Revisi[MAK]=Form_Cetak_POK[[#This Row],[MAK]],0)-Form_Cetak_POK[[#This Row],[Jmlh]]</f>
        <v>0</v>
      </c>
    </row>
    <row r="1142" spans="1:44" hidden="1" x14ac:dyDescent="0.3">
      <c r="A1142" t="s">
        <v>26</v>
      </c>
      <c r="B1142" t="s">
        <v>28</v>
      </c>
      <c r="C1142" t="s">
        <v>29</v>
      </c>
      <c r="D1142" t="s">
        <v>461</v>
      </c>
      <c r="E1142" t="s">
        <v>118</v>
      </c>
      <c r="F1142" t="s">
        <v>130</v>
      </c>
      <c r="G1142" t="s">
        <v>466</v>
      </c>
      <c r="H1142" t="s">
        <v>134</v>
      </c>
      <c r="I1142" t="s">
        <v>145</v>
      </c>
      <c r="J1142" t="s">
        <v>43</v>
      </c>
      <c r="K1142" t="s">
        <v>485</v>
      </c>
      <c r="L1142">
        <v>10</v>
      </c>
      <c r="M1142">
        <v>261000</v>
      </c>
      <c r="N1142">
        <v>2607000</v>
      </c>
      <c r="O1142">
        <v>0</v>
      </c>
      <c r="P1142">
        <v>2607000</v>
      </c>
      <c r="R1142">
        <v>211822</v>
      </c>
      <c r="S1142">
        <v>211822</v>
      </c>
      <c r="T1142">
        <v>213271</v>
      </c>
      <c r="U1142">
        <v>211822</v>
      </c>
      <c r="V1142">
        <v>211822</v>
      </c>
      <c r="W1142">
        <v>213271</v>
      </c>
      <c r="X1142">
        <v>211822</v>
      </c>
      <c r="Y1142">
        <v>211822</v>
      </c>
      <c r="Z1142">
        <v>210374</v>
      </c>
      <c r="AA1142">
        <v>210374</v>
      </c>
      <c r="AB1142">
        <v>210229</v>
      </c>
      <c r="AC1142">
        <v>278549</v>
      </c>
      <c r="AD1142" t="s">
        <v>2183</v>
      </c>
      <c r="AE1142" t="s">
        <v>2184</v>
      </c>
      <c r="AF1142" t="s">
        <v>2185</v>
      </c>
      <c r="AG1142" t="s">
        <v>2186</v>
      </c>
      <c r="AH1142" t="s">
        <v>7412</v>
      </c>
      <c r="AI1142" t="s">
        <v>6061</v>
      </c>
      <c r="AJ1142" t="s">
        <v>6088</v>
      </c>
      <c r="AK1142" t="s">
        <v>136</v>
      </c>
      <c r="AN1142" t="s">
        <v>1311</v>
      </c>
      <c r="AO1142" t="s">
        <v>1312</v>
      </c>
      <c r="AP1142" t="s">
        <v>1313</v>
      </c>
      <c r="AQ1142" t="s">
        <v>1314</v>
      </c>
      <c r="AR1142" cm="1">
        <f t="array" ref="AR1142">_xlfn._xlws.FILTER(RPD_Revisi[Jmlh],RPD_Revisi[MAK]=Form_Cetak_POK[[#This Row],[MAK]],0)-Form_Cetak_POK[[#This Row],[Jmlh]]</f>
        <v>0</v>
      </c>
    </row>
    <row r="1143" spans="1:44" hidden="1" x14ac:dyDescent="0.3">
      <c r="A1143" t="s">
        <v>26</v>
      </c>
      <c r="B1143" t="s">
        <v>28</v>
      </c>
      <c r="C1143" t="s">
        <v>29</v>
      </c>
      <c r="D1143" t="s">
        <v>461</v>
      </c>
      <c r="E1143" t="s">
        <v>118</v>
      </c>
      <c r="F1143" t="s">
        <v>130</v>
      </c>
      <c r="G1143" t="s">
        <v>466</v>
      </c>
      <c r="H1143" t="s">
        <v>134</v>
      </c>
      <c r="I1143" t="s">
        <v>145</v>
      </c>
      <c r="J1143" t="s">
        <v>46</v>
      </c>
      <c r="K1143" t="s">
        <v>608</v>
      </c>
      <c r="L1143">
        <v>8</v>
      </c>
      <c r="M1143">
        <v>900000</v>
      </c>
      <c r="N1143">
        <v>7200000</v>
      </c>
      <c r="O1143">
        <v>0</v>
      </c>
      <c r="P1143">
        <v>7200000</v>
      </c>
      <c r="R1143">
        <v>585010</v>
      </c>
      <c r="S1143">
        <v>585010</v>
      </c>
      <c r="T1143">
        <v>589010</v>
      </c>
      <c r="U1143">
        <v>585010</v>
      </c>
      <c r="V1143">
        <v>585010</v>
      </c>
      <c r="W1143">
        <v>589010</v>
      </c>
      <c r="X1143">
        <v>585010</v>
      </c>
      <c r="Y1143">
        <v>585010</v>
      </c>
      <c r="Z1143">
        <v>581010</v>
      </c>
      <c r="AA1143">
        <v>581010</v>
      </c>
      <c r="AB1143">
        <v>580610</v>
      </c>
      <c r="AC1143">
        <v>769290</v>
      </c>
      <c r="AD1143" t="s">
        <v>2183</v>
      </c>
      <c r="AE1143" t="s">
        <v>2195</v>
      </c>
      <c r="AF1143" t="s">
        <v>2196</v>
      </c>
      <c r="AG1143" t="s">
        <v>2197</v>
      </c>
      <c r="AH1143" t="s">
        <v>7413</v>
      </c>
      <c r="AI1143" t="s">
        <v>6061</v>
      </c>
      <c r="AJ1143" t="s">
        <v>6088</v>
      </c>
      <c r="AK1143" t="s">
        <v>136</v>
      </c>
      <c r="AN1143" t="s">
        <v>1311</v>
      </c>
      <c r="AO1143" t="s">
        <v>1312</v>
      </c>
      <c r="AP1143" t="s">
        <v>1331</v>
      </c>
      <c r="AQ1143" t="s">
        <v>1314</v>
      </c>
      <c r="AR1143" cm="1">
        <f t="array" ref="AR1143">_xlfn._xlws.FILTER(RPD_Revisi[Jmlh],RPD_Revisi[MAK]=Form_Cetak_POK[[#This Row],[MAK]],0)-Form_Cetak_POK[[#This Row],[Jmlh]]</f>
        <v>0</v>
      </c>
    </row>
    <row r="1144" spans="1:44" hidden="1" x14ac:dyDescent="0.3">
      <c r="A1144" t="s">
        <v>26</v>
      </c>
      <c r="B1144" t="s">
        <v>28</v>
      </c>
      <c r="C1144" t="s">
        <v>29</v>
      </c>
      <c r="D1144" t="s">
        <v>461</v>
      </c>
      <c r="E1144" t="s">
        <v>118</v>
      </c>
      <c r="F1144" t="s">
        <v>130</v>
      </c>
      <c r="G1144" t="s">
        <v>466</v>
      </c>
      <c r="H1144" t="s">
        <v>134</v>
      </c>
      <c r="I1144" t="s">
        <v>145</v>
      </c>
      <c r="J1144" t="s">
        <v>48</v>
      </c>
      <c r="K1144" t="s">
        <v>622</v>
      </c>
      <c r="L1144">
        <v>12</v>
      </c>
      <c r="M1144">
        <v>6000000</v>
      </c>
      <c r="N1144">
        <v>72000000</v>
      </c>
      <c r="O1144">
        <v>0</v>
      </c>
      <c r="P1144">
        <v>72000000</v>
      </c>
      <c r="R1144">
        <v>5850100</v>
      </c>
      <c r="S1144">
        <v>5850100</v>
      </c>
      <c r="T1144">
        <v>5890100</v>
      </c>
      <c r="U1144">
        <v>5850100</v>
      </c>
      <c r="V1144">
        <v>5850100</v>
      </c>
      <c r="W1144">
        <v>5890100</v>
      </c>
      <c r="X1144">
        <v>5850100</v>
      </c>
      <c r="Y1144">
        <v>5850100</v>
      </c>
      <c r="Z1144">
        <v>5810100</v>
      </c>
      <c r="AA1144">
        <v>5810100</v>
      </c>
      <c r="AB1144">
        <v>5806100</v>
      </c>
      <c r="AC1144">
        <v>7692900</v>
      </c>
      <c r="AD1144" t="s">
        <v>2183</v>
      </c>
      <c r="AE1144" t="s">
        <v>2199</v>
      </c>
      <c r="AF1144" t="s">
        <v>2200</v>
      </c>
      <c r="AG1144" t="s">
        <v>2201</v>
      </c>
      <c r="AH1144" t="s">
        <v>7414</v>
      </c>
      <c r="AI1144" t="s">
        <v>6061</v>
      </c>
      <c r="AJ1144" t="s">
        <v>6088</v>
      </c>
      <c r="AK1144" t="s">
        <v>136</v>
      </c>
      <c r="AN1144" t="s">
        <v>1311</v>
      </c>
      <c r="AO1144" t="s">
        <v>1312</v>
      </c>
      <c r="AP1144" t="s">
        <v>1336</v>
      </c>
      <c r="AQ1144" t="s">
        <v>1314</v>
      </c>
      <c r="AR1144" cm="1">
        <f t="array" ref="AR1144">_xlfn._xlws.FILTER(RPD_Revisi[Jmlh],RPD_Revisi[MAK]=Form_Cetak_POK[[#This Row],[MAK]],0)-Form_Cetak_POK[[#This Row],[Jmlh]]</f>
        <v>0</v>
      </c>
    </row>
    <row r="1145" spans="1:44" hidden="1" x14ac:dyDescent="0.3">
      <c r="A1145" t="s">
        <v>26</v>
      </c>
      <c r="B1145" t="s">
        <v>28</v>
      </c>
      <c r="C1145" t="s">
        <v>29</v>
      </c>
      <c r="D1145" t="s">
        <v>461</v>
      </c>
      <c r="E1145" t="s">
        <v>118</v>
      </c>
      <c r="F1145" t="s">
        <v>130</v>
      </c>
      <c r="G1145" t="s">
        <v>466</v>
      </c>
      <c r="H1145" t="s">
        <v>134</v>
      </c>
      <c r="I1145" t="s">
        <v>145</v>
      </c>
      <c r="J1145" t="s">
        <v>73</v>
      </c>
      <c r="K1145" t="s">
        <v>527</v>
      </c>
      <c r="L1145">
        <v>20</v>
      </c>
      <c r="M1145">
        <v>150000</v>
      </c>
      <c r="N1145">
        <v>3000000</v>
      </c>
      <c r="O1145">
        <v>0</v>
      </c>
      <c r="P1145">
        <v>3000000</v>
      </c>
      <c r="R1145">
        <v>243754</v>
      </c>
      <c r="S1145">
        <v>243754</v>
      </c>
      <c r="T1145">
        <v>245421</v>
      </c>
      <c r="U1145">
        <v>243754</v>
      </c>
      <c r="V1145">
        <v>243754</v>
      </c>
      <c r="W1145">
        <v>245421</v>
      </c>
      <c r="X1145">
        <v>243754</v>
      </c>
      <c r="Y1145">
        <v>243754</v>
      </c>
      <c r="Z1145">
        <v>242085</v>
      </c>
      <c r="AA1145">
        <v>242085</v>
      </c>
      <c r="AB1145">
        <v>241921</v>
      </c>
      <c r="AC1145">
        <v>320543</v>
      </c>
      <c r="AD1145" t="s">
        <v>2183</v>
      </c>
      <c r="AE1145" t="s">
        <v>2203</v>
      </c>
      <c r="AF1145" t="s">
        <v>2204</v>
      </c>
      <c r="AG1145" t="s">
        <v>2205</v>
      </c>
      <c r="AH1145" t="s">
        <v>7415</v>
      </c>
      <c r="AI1145" t="s">
        <v>6061</v>
      </c>
      <c r="AJ1145" t="s">
        <v>6088</v>
      </c>
      <c r="AK1145" t="s">
        <v>136</v>
      </c>
      <c r="AN1145" t="s">
        <v>1311</v>
      </c>
      <c r="AO1145" t="s">
        <v>1312</v>
      </c>
      <c r="AP1145" t="s">
        <v>1336</v>
      </c>
      <c r="AQ1145" t="s">
        <v>1314</v>
      </c>
      <c r="AR1145" cm="1">
        <f t="array" ref="AR1145">_xlfn._xlws.FILTER(RPD_Revisi[Jmlh],RPD_Revisi[MAK]=Form_Cetak_POK[[#This Row],[MAK]],0)-Form_Cetak_POK[[#This Row],[Jmlh]]</f>
        <v>0</v>
      </c>
    </row>
    <row r="1146" spans="1:44" hidden="1" x14ac:dyDescent="0.3">
      <c r="A1146" t="s">
        <v>26</v>
      </c>
      <c r="B1146" t="s">
        <v>28</v>
      </c>
      <c r="C1146" t="s">
        <v>29</v>
      </c>
      <c r="D1146" t="s">
        <v>461</v>
      </c>
      <c r="E1146" t="s">
        <v>118</v>
      </c>
      <c r="F1146" t="s">
        <v>130</v>
      </c>
      <c r="G1146" t="s">
        <v>467</v>
      </c>
      <c r="H1146" t="s">
        <v>148</v>
      </c>
      <c r="I1146" t="s">
        <v>149</v>
      </c>
      <c r="J1146" t="s">
        <v>43</v>
      </c>
      <c r="K1146" t="s">
        <v>623</v>
      </c>
      <c r="L1146">
        <v>200</v>
      </c>
      <c r="M1146">
        <v>168000</v>
      </c>
      <c r="N1146">
        <v>33590000</v>
      </c>
      <c r="O1146">
        <v>0</v>
      </c>
      <c r="P1146">
        <v>33590000</v>
      </c>
      <c r="R1146">
        <v>2799167</v>
      </c>
      <c r="S1146">
        <v>2799167</v>
      </c>
      <c r="T1146">
        <v>2799167</v>
      </c>
      <c r="U1146">
        <v>2799167</v>
      </c>
      <c r="V1146">
        <v>2799167</v>
      </c>
      <c r="W1146">
        <v>2799167</v>
      </c>
      <c r="X1146">
        <v>2799167</v>
      </c>
      <c r="Y1146">
        <v>2799167</v>
      </c>
      <c r="Z1146">
        <v>2799167</v>
      </c>
      <c r="AA1146">
        <v>2799167</v>
      </c>
      <c r="AB1146">
        <v>2799167</v>
      </c>
      <c r="AC1146">
        <v>2799163</v>
      </c>
      <c r="AD1146" t="s">
        <v>2207</v>
      </c>
      <c r="AE1146" t="s">
        <v>2208</v>
      </c>
      <c r="AF1146" t="s">
        <v>2209</v>
      </c>
      <c r="AG1146" t="s">
        <v>2210</v>
      </c>
      <c r="AH1146" t="s">
        <v>7416</v>
      </c>
      <c r="AI1146" t="s">
        <v>6061</v>
      </c>
      <c r="AJ1146" t="s">
        <v>6091</v>
      </c>
      <c r="AK1146" t="s">
        <v>136</v>
      </c>
      <c r="AN1146" t="s">
        <v>1311</v>
      </c>
      <c r="AO1146" t="s">
        <v>1312</v>
      </c>
      <c r="AP1146" t="s">
        <v>1313</v>
      </c>
      <c r="AQ1146" t="s">
        <v>1314</v>
      </c>
      <c r="AR1146" cm="1">
        <f t="array" ref="AR1146">_xlfn._xlws.FILTER(RPD_Revisi[Jmlh],RPD_Revisi[MAK]=Form_Cetak_POK[[#This Row],[MAK]],0)-Form_Cetak_POK[[#This Row],[Jmlh]]</f>
        <v>0</v>
      </c>
    </row>
    <row r="1147" spans="1:44" hidden="1" x14ac:dyDescent="0.3">
      <c r="A1147" t="s">
        <v>26</v>
      </c>
      <c r="B1147" t="s">
        <v>28</v>
      </c>
      <c r="C1147" t="s">
        <v>29</v>
      </c>
      <c r="D1147" t="s">
        <v>461</v>
      </c>
      <c r="E1147" t="s">
        <v>118</v>
      </c>
      <c r="F1147" t="s">
        <v>130</v>
      </c>
      <c r="G1147" t="s">
        <v>467</v>
      </c>
      <c r="H1147" t="s">
        <v>148</v>
      </c>
      <c r="I1147" t="s">
        <v>149</v>
      </c>
      <c r="J1147" t="s">
        <v>48</v>
      </c>
      <c r="K1147" t="s">
        <v>626</v>
      </c>
      <c r="L1147">
        <v>48</v>
      </c>
      <c r="M1147">
        <v>3500000</v>
      </c>
      <c r="N1147">
        <v>168000000</v>
      </c>
      <c r="O1147">
        <v>0</v>
      </c>
      <c r="P1147">
        <v>168000000</v>
      </c>
      <c r="R1147">
        <v>14000000</v>
      </c>
      <c r="S1147">
        <v>14000000</v>
      </c>
      <c r="T1147">
        <v>14000000</v>
      </c>
      <c r="U1147">
        <v>14000000</v>
      </c>
      <c r="V1147">
        <v>14000000</v>
      </c>
      <c r="W1147">
        <v>14000000</v>
      </c>
      <c r="X1147">
        <v>14000000</v>
      </c>
      <c r="Y1147">
        <v>14000000</v>
      </c>
      <c r="Z1147">
        <v>14000000</v>
      </c>
      <c r="AA1147">
        <v>14000000</v>
      </c>
      <c r="AB1147">
        <v>14000000</v>
      </c>
      <c r="AC1147">
        <v>14000000</v>
      </c>
      <c r="AD1147" t="s">
        <v>2207</v>
      </c>
      <c r="AE1147" t="s">
        <v>2230</v>
      </c>
      <c r="AF1147" t="s">
        <v>2231</v>
      </c>
      <c r="AG1147" t="s">
        <v>2232</v>
      </c>
      <c r="AH1147" t="s">
        <v>7417</v>
      </c>
      <c r="AI1147" t="s">
        <v>6061</v>
      </c>
      <c r="AJ1147" t="s">
        <v>6091</v>
      </c>
      <c r="AK1147" t="s">
        <v>136</v>
      </c>
      <c r="AN1147" t="s">
        <v>1311</v>
      </c>
      <c r="AO1147" t="s">
        <v>1312</v>
      </c>
      <c r="AP1147" t="s">
        <v>1336</v>
      </c>
      <c r="AQ1147" t="s">
        <v>1314</v>
      </c>
      <c r="AR1147" cm="1">
        <f t="array" ref="AR1147">_xlfn._xlws.FILTER(RPD_Revisi[Jmlh],RPD_Revisi[MAK]=Form_Cetak_POK[[#This Row],[MAK]],0)-Form_Cetak_POK[[#This Row],[Jmlh]]</f>
        <v>0</v>
      </c>
    </row>
    <row r="1148" spans="1:44" hidden="1" x14ac:dyDescent="0.3">
      <c r="A1148" t="s">
        <v>26</v>
      </c>
      <c r="B1148" t="s">
        <v>28</v>
      </c>
      <c r="C1148" t="s">
        <v>29</v>
      </c>
      <c r="D1148" t="s">
        <v>461</v>
      </c>
      <c r="E1148" t="s">
        <v>118</v>
      </c>
      <c r="F1148" t="s">
        <v>130</v>
      </c>
      <c r="G1148" t="s">
        <v>467</v>
      </c>
      <c r="H1148" t="s">
        <v>148</v>
      </c>
      <c r="I1148" t="s">
        <v>149</v>
      </c>
      <c r="J1148" t="s">
        <v>75</v>
      </c>
      <c r="K1148" t="s">
        <v>627</v>
      </c>
      <c r="L1148">
        <v>20</v>
      </c>
      <c r="M1148">
        <v>150000</v>
      </c>
      <c r="N1148">
        <v>3000000</v>
      </c>
      <c r="O1148">
        <v>0</v>
      </c>
      <c r="P1148">
        <v>3000000</v>
      </c>
      <c r="R1148">
        <v>250000</v>
      </c>
      <c r="S1148">
        <v>250000</v>
      </c>
      <c r="T1148">
        <v>250000</v>
      </c>
      <c r="U1148">
        <v>250000</v>
      </c>
      <c r="V1148">
        <v>250000</v>
      </c>
      <c r="W1148">
        <v>250000</v>
      </c>
      <c r="X1148">
        <v>250000</v>
      </c>
      <c r="Y1148">
        <v>250000</v>
      </c>
      <c r="Z1148">
        <v>250000</v>
      </c>
      <c r="AA1148">
        <v>250000</v>
      </c>
      <c r="AB1148">
        <v>250000</v>
      </c>
      <c r="AC1148">
        <v>250000</v>
      </c>
      <c r="AD1148" t="s">
        <v>2207</v>
      </c>
      <c r="AE1148" t="s">
        <v>2234</v>
      </c>
      <c r="AF1148" t="s">
        <v>2235</v>
      </c>
      <c r="AG1148" t="s">
        <v>2236</v>
      </c>
      <c r="AH1148" t="s">
        <v>7418</v>
      </c>
      <c r="AI1148" t="s">
        <v>6061</v>
      </c>
      <c r="AJ1148" t="s">
        <v>6091</v>
      </c>
      <c r="AK1148" t="s">
        <v>136</v>
      </c>
      <c r="AN1148" t="s">
        <v>1311</v>
      </c>
      <c r="AO1148" t="s">
        <v>1312</v>
      </c>
      <c r="AP1148" t="s">
        <v>1336</v>
      </c>
      <c r="AQ1148" t="s">
        <v>1314</v>
      </c>
      <c r="AR1148" cm="1">
        <f t="array" ref="AR1148">_xlfn._xlws.FILTER(RPD_Revisi[Jmlh],RPD_Revisi[MAK]=Form_Cetak_POK[[#This Row],[MAK]],0)-Form_Cetak_POK[[#This Row],[Jmlh]]</f>
        <v>0</v>
      </c>
    </row>
    <row r="1149" spans="1:44" hidden="1" x14ac:dyDescent="0.3">
      <c r="A1149" t="s">
        <v>26</v>
      </c>
      <c r="B1149" t="s">
        <v>28</v>
      </c>
      <c r="C1149" t="s">
        <v>29</v>
      </c>
      <c r="D1149" t="s">
        <v>461</v>
      </c>
      <c r="E1149" t="s">
        <v>118</v>
      </c>
      <c r="F1149" t="s">
        <v>130</v>
      </c>
      <c r="G1149" t="s">
        <v>467</v>
      </c>
      <c r="H1149" t="s">
        <v>148</v>
      </c>
      <c r="I1149" t="s">
        <v>150</v>
      </c>
      <c r="J1149" t="s">
        <v>46</v>
      </c>
      <c r="K1149" t="s">
        <v>630</v>
      </c>
      <c r="L1149">
        <v>2</v>
      </c>
      <c r="M1149">
        <v>1800000</v>
      </c>
      <c r="N1149">
        <v>3600000</v>
      </c>
      <c r="O1149">
        <v>0</v>
      </c>
      <c r="P1149">
        <v>3600000</v>
      </c>
      <c r="R1149">
        <v>300000</v>
      </c>
      <c r="S1149">
        <v>300000</v>
      </c>
      <c r="T1149">
        <v>300000</v>
      </c>
      <c r="U1149">
        <v>300000</v>
      </c>
      <c r="V1149">
        <v>300000</v>
      </c>
      <c r="W1149">
        <v>300000</v>
      </c>
      <c r="X1149">
        <v>300000</v>
      </c>
      <c r="Y1149">
        <v>300000</v>
      </c>
      <c r="Z1149">
        <v>300000</v>
      </c>
      <c r="AA1149">
        <v>300000</v>
      </c>
      <c r="AB1149">
        <v>300000</v>
      </c>
      <c r="AC1149">
        <v>300000</v>
      </c>
      <c r="AD1149" t="s">
        <v>2241</v>
      </c>
      <c r="AE1149" t="s">
        <v>2253</v>
      </c>
      <c r="AF1149" t="s">
        <v>2254</v>
      </c>
      <c r="AG1149" t="s">
        <v>2255</v>
      </c>
      <c r="AH1149" t="s">
        <v>7419</v>
      </c>
      <c r="AI1149" t="s">
        <v>6061</v>
      </c>
      <c r="AJ1149" t="s">
        <v>6096</v>
      </c>
      <c r="AK1149" t="s">
        <v>136</v>
      </c>
      <c r="AN1149" t="s">
        <v>1311</v>
      </c>
      <c r="AO1149" t="s">
        <v>1312</v>
      </c>
      <c r="AP1149" t="s">
        <v>1331</v>
      </c>
      <c r="AQ1149" t="s">
        <v>1314</v>
      </c>
      <c r="AR1149" cm="1">
        <f t="array" ref="AR1149">_xlfn._xlws.FILTER(RPD_Revisi[Jmlh],RPD_Revisi[MAK]=Form_Cetak_POK[[#This Row],[MAK]],0)-Form_Cetak_POK[[#This Row],[Jmlh]]</f>
        <v>0</v>
      </c>
    </row>
    <row r="1150" spans="1:44" hidden="1" x14ac:dyDescent="0.3">
      <c r="A1150" t="s">
        <v>26</v>
      </c>
      <c r="B1150" t="s">
        <v>28</v>
      </c>
      <c r="C1150" t="s">
        <v>29</v>
      </c>
      <c r="D1150" t="s">
        <v>461</v>
      </c>
      <c r="E1150" t="s">
        <v>118</v>
      </c>
      <c r="F1150" t="s">
        <v>130</v>
      </c>
      <c r="G1150" t="s">
        <v>467</v>
      </c>
      <c r="H1150" t="s">
        <v>148</v>
      </c>
      <c r="I1150" t="s">
        <v>150</v>
      </c>
      <c r="J1150" t="s">
        <v>48</v>
      </c>
      <c r="K1150" t="s">
        <v>632</v>
      </c>
      <c r="L1150">
        <v>40</v>
      </c>
      <c r="M1150">
        <v>3577000</v>
      </c>
      <c r="N1150">
        <v>143090000</v>
      </c>
      <c r="O1150">
        <v>0</v>
      </c>
      <c r="P1150">
        <v>143090000</v>
      </c>
      <c r="R1150">
        <v>11924167</v>
      </c>
      <c r="S1150">
        <v>11924167</v>
      </c>
      <c r="T1150">
        <v>11924167</v>
      </c>
      <c r="U1150">
        <v>11924167</v>
      </c>
      <c r="V1150">
        <v>11924167</v>
      </c>
      <c r="W1150">
        <v>11924167</v>
      </c>
      <c r="X1150">
        <v>11924167</v>
      </c>
      <c r="Y1150">
        <v>11924167</v>
      </c>
      <c r="Z1150">
        <v>11924167</v>
      </c>
      <c r="AA1150">
        <v>11924167</v>
      </c>
      <c r="AB1150">
        <v>11924167</v>
      </c>
      <c r="AC1150">
        <v>11924163</v>
      </c>
      <c r="AD1150" t="s">
        <v>2241</v>
      </c>
      <c r="AE1150" t="s">
        <v>2260</v>
      </c>
      <c r="AF1150" t="s">
        <v>2261</v>
      </c>
      <c r="AG1150" t="s">
        <v>2262</v>
      </c>
      <c r="AH1150" t="s">
        <v>7420</v>
      </c>
      <c r="AI1150" t="s">
        <v>6061</v>
      </c>
      <c r="AJ1150" t="s">
        <v>6096</v>
      </c>
      <c r="AK1150" t="s">
        <v>136</v>
      </c>
      <c r="AN1150" t="s">
        <v>1311</v>
      </c>
      <c r="AO1150" t="s">
        <v>1312</v>
      </c>
      <c r="AP1150" t="s">
        <v>1336</v>
      </c>
      <c r="AQ1150" t="s">
        <v>1314</v>
      </c>
      <c r="AR1150" cm="1">
        <f t="array" ref="AR1150">_xlfn._xlws.FILTER(RPD_Revisi[Jmlh],RPD_Revisi[MAK]=Form_Cetak_POK[[#This Row],[MAK]],0)-Form_Cetak_POK[[#This Row],[Jmlh]]</f>
        <v>0</v>
      </c>
    </row>
    <row r="1151" spans="1:44" hidden="1" x14ac:dyDescent="0.3">
      <c r="A1151" t="s">
        <v>26</v>
      </c>
      <c r="B1151" t="s">
        <v>28</v>
      </c>
      <c r="C1151" t="s">
        <v>29</v>
      </c>
      <c r="D1151" t="s">
        <v>461</v>
      </c>
      <c r="E1151" t="s">
        <v>118</v>
      </c>
      <c r="F1151" t="s">
        <v>130</v>
      </c>
      <c r="G1151" t="s">
        <v>467</v>
      </c>
      <c r="H1151" t="s">
        <v>148</v>
      </c>
      <c r="I1151" t="s">
        <v>150</v>
      </c>
      <c r="J1151" t="s">
        <v>75</v>
      </c>
      <c r="K1151" t="s">
        <v>633</v>
      </c>
      <c r="L1151">
        <v>12</v>
      </c>
      <c r="M1151">
        <v>210000</v>
      </c>
      <c r="N1151">
        <v>2520000</v>
      </c>
      <c r="O1151">
        <v>0</v>
      </c>
      <c r="P1151">
        <v>2520000</v>
      </c>
      <c r="R1151">
        <v>210000</v>
      </c>
      <c r="S1151">
        <v>210000</v>
      </c>
      <c r="T1151">
        <v>210000</v>
      </c>
      <c r="U1151">
        <v>210000</v>
      </c>
      <c r="V1151">
        <v>210000</v>
      </c>
      <c r="W1151">
        <v>210000</v>
      </c>
      <c r="X1151">
        <v>210000</v>
      </c>
      <c r="Y1151">
        <v>210000</v>
      </c>
      <c r="Z1151">
        <v>210000</v>
      </c>
      <c r="AA1151">
        <v>210000</v>
      </c>
      <c r="AB1151">
        <v>210000</v>
      </c>
      <c r="AC1151">
        <v>210000</v>
      </c>
      <c r="AD1151" t="s">
        <v>2241</v>
      </c>
      <c r="AE1151" t="s">
        <v>2264</v>
      </c>
      <c r="AF1151" t="s">
        <v>2265</v>
      </c>
      <c r="AG1151" t="s">
        <v>2266</v>
      </c>
      <c r="AH1151" t="s">
        <v>7421</v>
      </c>
      <c r="AI1151" t="s">
        <v>6061</v>
      </c>
      <c r="AJ1151" t="s">
        <v>6096</v>
      </c>
      <c r="AK1151" t="s">
        <v>136</v>
      </c>
      <c r="AN1151" t="s">
        <v>1311</v>
      </c>
      <c r="AO1151" t="s">
        <v>1312</v>
      </c>
      <c r="AP1151" t="s">
        <v>1336</v>
      </c>
      <c r="AQ1151" t="s">
        <v>1314</v>
      </c>
      <c r="AR1151" cm="1">
        <f t="array" ref="AR1151">_xlfn._xlws.FILTER(RPD_Revisi[Jmlh],RPD_Revisi[MAK]=Form_Cetak_POK[[#This Row],[MAK]],0)-Form_Cetak_POK[[#This Row],[Jmlh]]</f>
        <v>0</v>
      </c>
    </row>
    <row r="1152" spans="1:44" hidden="1" x14ac:dyDescent="0.3">
      <c r="A1152" t="s">
        <v>26</v>
      </c>
      <c r="B1152" t="s">
        <v>28</v>
      </c>
      <c r="C1152" t="s">
        <v>29</v>
      </c>
      <c r="D1152" t="s">
        <v>461</v>
      </c>
      <c r="E1152" t="s">
        <v>118</v>
      </c>
      <c r="F1152" t="s">
        <v>130</v>
      </c>
      <c r="G1152" t="s">
        <v>468</v>
      </c>
      <c r="H1152" t="s">
        <v>153</v>
      </c>
      <c r="I1152" t="s">
        <v>154</v>
      </c>
      <c r="J1152" t="s">
        <v>43</v>
      </c>
      <c r="K1152" t="s">
        <v>635</v>
      </c>
      <c r="L1152">
        <v>12</v>
      </c>
      <c r="M1152">
        <v>8300000</v>
      </c>
      <c r="N1152">
        <v>99600000</v>
      </c>
      <c r="O1152">
        <v>0</v>
      </c>
      <c r="P1152">
        <v>99600000</v>
      </c>
      <c r="R1152">
        <v>10511873</v>
      </c>
      <c r="S1152">
        <v>10511873</v>
      </c>
      <c r="T1152">
        <v>10511873</v>
      </c>
      <c r="U1152">
        <v>10511873</v>
      </c>
      <c r="V1152">
        <v>10511873</v>
      </c>
      <c r="W1152">
        <v>10511873</v>
      </c>
      <c r="X1152">
        <v>5255937</v>
      </c>
      <c r="Y1152">
        <v>5255937</v>
      </c>
      <c r="Z1152">
        <v>5255937</v>
      </c>
      <c r="AA1152">
        <v>5255937</v>
      </c>
      <c r="AB1152">
        <v>5255937</v>
      </c>
      <c r="AC1152">
        <v>10249077</v>
      </c>
      <c r="AD1152" t="s">
        <v>2271</v>
      </c>
      <c r="AE1152" t="s">
        <v>2272</v>
      </c>
      <c r="AF1152" t="s">
        <v>2273</v>
      </c>
      <c r="AG1152" t="s">
        <v>2274</v>
      </c>
      <c r="AH1152" t="s">
        <v>7422</v>
      </c>
      <c r="AI1152" t="s">
        <v>6061</v>
      </c>
      <c r="AJ1152" t="s">
        <v>6100</v>
      </c>
      <c r="AK1152" t="s">
        <v>136</v>
      </c>
      <c r="AN1152" t="s">
        <v>1311</v>
      </c>
      <c r="AO1152" t="s">
        <v>1312</v>
      </c>
      <c r="AP1152" t="s">
        <v>1313</v>
      </c>
      <c r="AQ1152" t="s">
        <v>1314</v>
      </c>
      <c r="AR1152" cm="1">
        <f t="array" ref="AR1152">_xlfn._xlws.FILTER(RPD_Revisi[Jmlh],RPD_Revisi[MAK]=Form_Cetak_POK[[#This Row],[MAK]],0)-Form_Cetak_POK[[#This Row],[Jmlh]]</f>
        <v>0</v>
      </c>
    </row>
    <row r="1153" spans="1:44" hidden="1" x14ac:dyDescent="0.3">
      <c r="A1153" t="s">
        <v>26</v>
      </c>
      <c r="B1153" t="s">
        <v>28</v>
      </c>
      <c r="C1153" t="s">
        <v>29</v>
      </c>
      <c r="D1153" t="s">
        <v>461</v>
      </c>
      <c r="E1153" t="s">
        <v>118</v>
      </c>
      <c r="F1153" t="s">
        <v>130</v>
      </c>
      <c r="G1153" t="s">
        <v>468</v>
      </c>
      <c r="H1153" t="s">
        <v>153</v>
      </c>
      <c r="I1153" t="s">
        <v>154</v>
      </c>
      <c r="J1153" t="s">
        <v>66</v>
      </c>
      <c r="K1153" t="s">
        <v>636</v>
      </c>
      <c r="L1153">
        <v>0</v>
      </c>
      <c r="M1153">
        <v>0</v>
      </c>
      <c r="N1153">
        <v>0</v>
      </c>
      <c r="O1153">
        <v>0</v>
      </c>
      <c r="P1153">
        <v>0</v>
      </c>
      <c r="R1153">
        <v>0</v>
      </c>
      <c r="S1153">
        <v>0</v>
      </c>
      <c r="T1153">
        <v>0</v>
      </c>
      <c r="U1153">
        <v>0</v>
      </c>
      <c r="V1153">
        <v>0</v>
      </c>
      <c r="W1153">
        <v>0</v>
      </c>
      <c r="X1153">
        <v>0</v>
      </c>
      <c r="Y1153">
        <v>0</v>
      </c>
      <c r="Z1153">
        <v>0</v>
      </c>
      <c r="AA1153">
        <v>0</v>
      </c>
      <c r="AB1153">
        <v>0</v>
      </c>
      <c r="AC1153">
        <v>0</v>
      </c>
      <c r="AD1153" t="s">
        <v>2271</v>
      </c>
      <c r="AE1153" t="s">
        <v>2276</v>
      </c>
      <c r="AF1153" t="s">
        <v>7423</v>
      </c>
      <c r="AG1153" t="s">
        <v>7424</v>
      </c>
      <c r="AH1153" t="s">
        <v>7425</v>
      </c>
      <c r="AI1153" t="s">
        <v>6061</v>
      </c>
      <c r="AJ1153" t="s">
        <v>6100</v>
      </c>
      <c r="AK1153" t="s">
        <v>136</v>
      </c>
      <c r="AN1153" t="s">
        <v>1311</v>
      </c>
      <c r="AO1153" t="s">
        <v>1312</v>
      </c>
      <c r="AP1153" t="s">
        <v>1480</v>
      </c>
      <c r="AQ1153" t="s">
        <v>1314</v>
      </c>
      <c r="AR1153" cm="1">
        <f t="array" ref="AR1153">_xlfn._xlws.FILTER(RPD_Revisi[Jmlh],RPD_Revisi[MAK]=Form_Cetak_POK[[#This Row],[MAK]],0)-Form_Cetak_POK[[#This Row],[Jmlh]]</f>
        <v>0</v>
      </c>
    </row>
    <row r="1154" spans="1:44" hidden="1" x14ac:dyDescent="0.3">
      <c r="A1154" t="s">
        <v>26</v>
      </c>
      <c r="B1154" t="s">
        <v>28</v>
      </c>
      <c r="C1154" t="s">
        <v>29</v>
      </c>
      <c r="D1154" t="s">
        <v>461</v>
      </c>
      <c r="E1154" t="s">
        <v>118</v>
      </c>
      <c r="F1154" t="s">
        <v>130</v>
      </c>
      <c r="G1154" t="s">
        <v>468</v>
      </c>
      <c r="H1154" t="s">
        <v>153</v>
      </c>
      <c r="I1154" t="s">
        <v>154</v>
      </c>
      <c r="J1154" t="s">
        <v>46</v>
      </c>
      <c r="K1154" t="s">
        <v>650</v>
      </c>
      <c r="L1154">
        <v>9</v>
      </c>
      <c r="M1154">
        <v>1400000</v>
      </c>
      <c r="N1154">
        <v>12600000</v>
      </c>
      <c r="O1154">
        <v>0</v>
      </c>
      <c r="P1154">
        <v>12600000</v>
      </c>
      <c r="R1154">
        <v>1329815</v>
      </c>
      <c r="S1154">
        <v>1329815</v>
      </c>
      <c r="T1154">
        <v>1329815</v>
      </c>
      <c r="U1154">
        <v>1329815</v>
      </c>
      <c r="V1154">
        <v>1329815</v>
      </c>
      <c r="W1154">
        <v>1329815</v>
      </c>
      <c r="X1154">
        <v>664908</v>
      </c>
      <c r="Y1154">
        <v>664908</v>
      </c>
      <c r="Z1154">
        <v>664908</v>
      </c>
      <c r="AA1154">
        <v>664908</v>
      </c>
      <c r="AB1154">
        <v>664908</v>
      </c>
      <c r="AC1154">
        <v>1296570</v>
      </c>
      <c r="AD1154" t="s">
        <v>2271</v>
      </c>
      <c r="AE1154" t="s">
        <v>2318</v>
      </c>
      <c r="AF1154" t="s">
        <v>2319</v>
      </c>
      <c r="AG1154" t="s">
        <v>2320</v>
      </c>
      <c r="AH1154" t="s">
        <v>7426</v>
      </c>
      <c r="AI1154" t="s">
        <v>6061</v>
      </c>
      <c r="AJ1154" t="s">
        <v>6100</v>
      </c>
      <c r="AK1154" t="s">
        <v>136</v>
      </c>
      <c r="AN1154" t="s">
        <v>1311</v>
      </c>
      <c r="AO1154" t="s">
        <v>1312</v>
      </c>
      <c r="AP1154" t="s">
        <v>1331</v>
      </c>
      <c r="AQ1154" t="s">
        <v>1314</v>
      </c>
      <c r="AR1154" cm="1">
        <f t="array" ref="AR1154">_xlfn._xlws.FILTER(RPD_Revisi[Jmlh],RPD_Revisi[MAK]=Form_Cetak_POK[[#This Row],[MAK]],0)-Form_Cetak_POK[[#This Row],[Jmlh]]</f>
        <v>0</v>
      </c>
    </row>
    <row r="1155" spans="1:44" hidden="1" x14ac:dyDescent="0.3">
      <c r="A1155" t="s">
        <v>26</v>
      </c>
      <c r="B1155" t="s">
        <v>28</v>
      </c>
      <c r="C1155" t="s">
        <v>29</v>
      </c>
      <c r="D1155" t="s">
        <v>461</v>
      </c>
      <c r="E1155" t="s">
        <v>118</v>
      </c>
      <c r="F1155" t="s">
        <v>130</v>
      </c>
      <c r="G1155" t="s">
        <v>468</v>
      </c>
      <c r="H1155" t="s">
        <v>153</v>
      </c>
      <c r="I1155" t="s">
        <v>154</v>
      </c>
      <c r="J1155" t="s">
        <v>58</v>
      </c>
      <c r="K1155" t="s">
        <v>653</v>
      </c>
      <c r="L1155">
        <v>1</v>
      </c>
      <c r="M1155">
        <v>57440000</v>
      </c>
      <c r="N1155">
        <v>57440000</v>
      </c>
      <c r="O1155">
        <v>0</v>
      </c>
      <c r="P1155">
        <v>57440000</v>
      </c>
      <c r="R1155">
        <v>6062269</v>
      </c>
      <c r="S1155">
        <v>6062269</v>
      </c>
      <c r="T1155">
        <v>6062269</v>
      </c>
      <c r="U1155">
        <v>6062269</v>
      </c>
      <c r="V1155">
        <v>6062269</v>
      </c>
      <c r="W1155">
        <v>6062269</v>
      </c>
      <c r="X1155">
        <v>3031135</v>
      </c>
      <c r="Y1155">
        <v>3031135</v>
      </c>
      <c r="Z1155">
        <v>3031135</v>
      </c>
      <c r="AA1155">
        <v>3031135</v>
      </c>
      <c r="AB1155">
        <v>3031135</v>
      </c>
      <c r="AC1155">
        <v>5910711</v>
      </c>
      <c r="AD1155" t="s">
        <v>2271</v>
      </c>
      <c r="AE1155" t="s">
        <v>2328</v>
      </c>
      <c r="AF1155" t="s">
        <v>2329</v>
      </c>
      <c r="AG1155" t="s">
        <v>2330</v>
      </c>
      <c r="AH1155" t="s">
        <v>7427</v>
      </c>
      <c r="AI1155" t="s">
        <v>6061</v>
      </c>
      <c r="AJ1155" t="s">
        <v>6100</v>
      </c>
      <c r="AK1155" t="s">
        <v>136</v>
      </c>
      <c r="AN1155" t="s">
        <v>1311</v>
      </c>
      <c r="AO1155" t="s">
        <v>1312</v>
      </c>
      <c r="AP1155" t="s">
        <v>1331</v>
      </c>
      <c r="AQ1155" t="s">
        <v>1314</v>
      </c>
      <c r="AR1155" cm="1">
        <f t="array" ref="AR1155">_xlfn._xlws.FILTER(RPD_Revisi[Jmlh],RPD_Revisi[MAK]=Form_Cetak_POK[[#This Row],[MAK]],0)-Form_Cetak_POK[[#This Row],[Jmlh]]</f>
        <v>0</v>
      </c>
    </row>
    <row r="1156" spans="1:44" hidden="1" x14ac:dyDescent="0.3">
      <c r="A1156" t="s">
        <v>26</v>
      </c>
      <c r="B1156" t="s">
        <v>28</v>
      </c>
      <c r="C1156" t="s">
        <v>29</v>
      </c>
      <c r="D1156" t="s">
        <v>461</v>
      </c>
      <c r="E1156" t="s">
        <v>118</v>
      </c>
      <c r="F1156" t="s">
        <v>130</v>
      </c>
      <c r="G1156" t="s">
        <v>468</v>
      </c>
      <c r="H1156" t="s">
        <v>153</v>
      </c>
      <c r="I1156" t="s">
        <v>154</v>
      </c>
      <c r="J1156" t="s">
        <v>48</v>
      </c>
      <c r="K1156" t="s">
        <v>655</v>
      </c>
      <c r="L1156">
        <v>80</v>
      </c>
      <c r="M1156">
        <v>5000000</v>
      </c>
      <c r="N1156">
        <v>400000000</v>
      </c>
      <c r="O1156">
        <v>0</v>
      </c>
      <c r="P1156">
        <v>400000000</v>
      </c>
      <c r="R1156">
        <v>42216358</v>
      </c>
      <c r="S1156">
        <v>42216358</v>
      </c>
      <c r="T1156">
        <v>42216358</v>
      </c>
      <c r="U1156">
        <v>42216358</v>
      </c>
      <c r="V1156">
        <v>42216358</v>
      </c>
      <c r="W1156">
        <v>42216358</v>
      </c>
      <c r="X1156">
        <v>21108179</v>
      </c>
      <c r="Y1156">
        <v>21108179</v>
      </c>
      <c r="Z1156">
        <v>21108179</v>
      </c>
      <c r="AA1156">
        <v>21108179</v>
      </c>
      <c r="AB1156">
        <v>21108179</v>
      </c>
      <c r="AC1156">
        <v>41160957</v>
      </c>
      <c r="AD1156" t="s">
        <v>2271</v>
      </c>
      <c r="AE1156" t="s">
        <v>2335</v>
      </c>
      <c r="AF1156" t="s">
        <v>2336</v>
      </c>
      <c r="AG1156" t="s">
        <v>2337</v>
      </c>
      <c r="AH1156" t="s">
        <v>7428</v>
      </c>
      <c r="AI1156" t="s">
        <v>6061</v>
      </c>
      <c r="AJ1156" t="s">
        <v>6100</v>
      </c>
      <c r="AK1156" t="s">
        <v>136</v>
      </c>
      <c r="AN1156" t="s">
        <v>1311</v>
      </c>
      <c r="AO1156" t="s">
        <v>1312</v>
      </c>
      <c r="AP1156" t="s">
        <v>1336</v>
      </c>
      <c r="AQ1156" t="s">
        <v>1314</v>
      </c>
      <c r="AR1156" cm="1">
        <f t="array" ref="AR1156">_xlfn._xlws.FILTER(RPD_Revisi[Jmlh],RPD_Revisi[MAK]=Form_Cetak_POK[[#This Row],[MAK]],0)-Form_Cetak_POK[[#This Row],[Jmlh]]</f>
        <v>0</v>
      </c>
    </row>
    <row r="1157" spans="1:44" hidden="1" x14ac:dyDescent="0.3">
      <c r="A1157" t="s">
        <v>26</v>
      </c>
      <c r="B1157" t="s">
        <v>28</v>
      </c>
      <c r="C1157" t="s">
        <v>29</v>
      </c>
      <c r="D1157" t="s">
        <v>461</v>
      </c>
      <c r="E1157" t="s">
        <v>118</v>
      </c>
      <c r="F1157" t="s">
        <v>130</v>
      </c>
      <c r="G1157" t="s">
        <v>468</v>
      </c>
      <c r="H1157" t="s">
        <v>153</v>
      </c>
      <c r="I1157" t="s">
        <v>154</v>
      </c>
      <c r="J1157" t="s">
        <v>75</v>
      </c>
      <c r="K1157" t="s">
        <v>657</v>
      </c>
      <c r="L1157">
        <v>680</v>
      </c>
      <c r="M1157">
        <v>150000</v>
      </c>
      <c r="N1157">
        <v>102000000</v>
      </c>
      <c r="O1157">
        <v>0</v>
      </c>
      <c r="P1157">
        <v>102000000</v>
      </c>
      <c r="R1157">
        <v>10765171</v>
      </c>
      <c r="S1157">
        <v>10765171</v>
      </c>
      <c r="T1157">
        <v>10765171</v>
      </c>
      <c r="U1157">
        <v>10765171</v>
      </c>
      <c r="V1157">
        <v>10765171</v>
      </c>
      <c r="W1157">
        <v>10765171</v>
      </c>
      <c r="X1157">
        <v>5382586</v>
      </c>
      <c r="Y1157">
        <v>5382586</v>
      </c>
      <c r="Z1157">
        <v>5382586</v>
      </c>
      <c r="AA1157">
        <v>5382586</v>
      </c>
      <c r="AB1157">
        <v>5382586</v>
      </c>
      <c r="AC1157">
        <v>10496044</v>
      </c>
      <c r="AD1157" t="s">
        <v>2271</v>
      </c>
      <c r="AE1157" t="s">
        <v>2342</v>
      </c>
      <c r="AF1157" t="s">
        <v>2343</v>
      </c>
      <c r="AG1157" t="s">
        <v>2344</v>
      </c>
      <c r="AH1157" t="s">
        <v>7429</v>
      </c>
      <c r="AI1157" t="s">
        <v>6061</v>
      </c>
      <c r="AJ1157" t="s">
        <v>6100</v>
      </c>
      <c r="AK1157" t="s">
        <v>136</v>
      </c>
      <c r="AN1157" t="s">
        <v>1311</v>
      </c>
      <c r="AO1157" t="s">
        <v>1312</v>
      </c>
      <c r="AP1157" t="s">
        <v>1336</v>
      </c>
      <c r="AQ1157" t="s">
        <v>1314</v>
      </c>
      <c r="AR1157" cm="1">
        <f t="array" ref="AR1157">_xlfn._xlws.FILTER(RPD_Revisi[Jmlh],RPD_Revisi[MAK]=Form_Cetak_POK[[#This Row],[MAK]],0)-Form_Cetak_POK[[#This Row],[Jmlh]]</f>
        <v>0</v>
      </c>
    </row>
    <row r="1158" spans="1:44" hidden="1" x14ac:dyDescent="0.3">
      <c r="A1158" t="s">
        <v>26</v>
      </c>
      <c r="B1158" t="s">
        <v>28</v>
      </c>
      <c r="C1158" t="s">
        <v>29</v>
      </c>
      <c r="D1158" t="s">
        <v>461</v>
      </c>
      <c r="E1158" t="s">
        <v>118</v>
      </c>
      <c r="F1158" t="s">
        <v>130</v>
      </c>
      <c r="G1158" t="s">
        <v>468</v>
      </c>
      <c r="H1158" t="s">
        <v>156</v>
      </c>
      <c r="I1158" t="s">
        <v>154</v>
      </c>
      <c r="J1158" t="s">
        <v>46</v>
      </c>
      <c r="K1158" t="s">
        <v>660</v>
      </c>
      <c r="L1158">
        <v>12</v>
      </c>
      <c r="M1158">
        <v>1400000</v>
      </c>
      <c r="N1158">
        <v>16800000</v>
      </c>
      <c r="O1158">
        <v>0</v>
      </c>
      <c r="P1158">
        <v>16800000</v>
      </c>
      <c r="R1158">
        <v>1369846</v>
      </c>
      <c r="S1158">
        <v>1369846</v>
      </c>
      <c r="T1158">
        <v>1369846</v>
      </c>
      <c r="U1158">
        <v>1369846</v>
      </c>
      <c r="V1158">
        <v>1369846</v>
      </c>
      <c r="W1158">
        <v>1369846</v>
      </c>
      <c r="X1158">
        <v>1369846</v>
      </c>
      <c r="Y1158">
        <v>1369846</v>
      </c>
      <c r="Z1158">
        <v>1369846</v>
      </c>
      <c r="AA1158">
        <v>1369846</v>
      </c>
      <c r="AB1158">
        <v>1369846</v>
      </c>
      <c r="AC1158">
        <v>1731694</v>
      </c>
      <c r="AD1158" t="s">
        <v>2349</v>
      </c>
      <c r="AE1158" t="s">
        <v>2360</v>
      </c>
      <c r="AF1158" t="s">
        <v>2361</v>
      </c>
      <c r="AG1158" t="s">
        <v>2362</v>
      </c>
      <c r="AH1158" t="s">
        <v>7430</v>
      </c>
      <c r="AI1158" t="s">
        <v>6061</v>
      </c>
      <c r="AJ1158" t="s">
        <v>6100</v>
      </c>
      <c r="AK1158" t="s">
        <v>136</v>
      </c>
      <c r="AN1158" t="s">
        <v>1311</v>
      </c>
      <c r="AO1158" t="s">
        <v>1312</v>
      </c>
      <c r="AP1158" t="s">
        <v>1331</v>
      </c>
      <c r="AQ1158" t="s">
        <v>1314</v>
      </c>
      <c r="AR1158" cm="1">
        <f t="array" ref="AR1158">_xlfn._xlws.FILTER(RPD_Revisi[Jmlh],RPD_Revisi[MAK]=Form_Cetak_POK[[#This Row],[MAK]],0)-Form_Cetak_POK[[#This Row],[Jmlh]]</f>
        <v>0</v>
      </c>
    </row>
    <row r="1159" spans="1:44" hidden="1" x14ac:dyDescent="0.3">
      <c r="A1159" t="s">
        <v>26</v>
      </c>
      <c r="B1159" t="s">
        <v>28</v>
      </c>
      <c r="C1159" t="s">
        <v>29</v>
      </c>
      <c r="D1159" t="s">
        <v>461</v>
      </c>
      <c r="E1159" t="s">
        <v>118</v>
      </c>
      <c r="F1159" t="s">
        <v>130</v>
      </c>
      <c r="G1159" t="s">
        <v>468</v>
      </c>
      <c r="H1159" t="s">
        <v>156</v>
      </c>
      <c r="I1159" t="s">
        <v>154</v>
      </c>
      <c r="J1159" t="s">
        <v>48</v>
      </c>
      <c r="K1159" t="s">
        <v>662</v>
      </c>
      <c r="L1159">
        <v>8</v>
      </c>
      <c r="M1159">
        <v>5000000</v>
      </c>
      <c r="N1159">
        <v>40000000</v>
      </c>
      <c r="O1159">
        <v>0</v>
      </c>
      <c r="P1159">
        <v>40000000</v>
      </c>
      <c r="R1159">
        <v>3261538</v>
      </c>
      <c r="S1159">
        <v>3261538</v>
      </c>
      <c r="T1159">
        <v>3261538</v>
      </c>
      <c r="U1159">
        <v>3261538</v>
      </c>
      <c r="V1159">
        <v>3261538</v>
      </c>
      <c r="W1159">
        <v>3261538</v>
      </c>
      <c r="X1159">
        <v>3261538</v>
      </c>
      <c r="Y1159">
        <v>3261538</v>
      </c>
      <c r="Z1159">
        <v>3261538</v>
      </c>
      <c r="AA1159">
        <v>3261538</v>
      </c>
      <c r="AB1159">
        <v>3261538</v>
      </c>
      <c r="AC1159">
        <v>4123082.0000000005</v>
      </c>
      <c r="AD1159" t="s">
        <v>2349</v>
      </c>
      <c r="AE1159" t="s">
        <v>2367</v>
      </c>
      <c r="AF1159" t="s">
        <v>2368</v>
      </c>
      <c r="AG1159" t="s">
        <v>2369</v>
      </c>
      <c r="AH1159" t="s">
        <v>7431</v>
      </c>
      <c r="AI1159" t="s">
        <v>6061</v>
      </c>
      <c r="AJ1159" t="s">
        <v>6100</v>
      </c>
      <c r="AK1159" t="s">
        <v>136</v>
      </c>
      <c r="AN1159" t="s">
        <v>1311</v>
      </c>
      <c r="AO1159" t="s">
        <v>1312</v>
      </c>
      <c r="AP1159" t="s">
        <v>1336</v>
      </c>
      <c r="AQ1159" t="s">
        <v>1314</v>
      </c>
      <c r="AR1159" cm="1">
        <f t="array" ref="AR1159">_xlfn._xlws.FILTER(RPD_Revisi[Jmlh],RPD_Revisi[MAK]=Form_Cetak_POK[[#This Row],[MAK]],0)-Form_Cetak_POK[[#This Row],[Jmlh]]</f>
        <v>0</v>
      </c>
    </row>
    <row r="1160" spans="1:44" hidden="1" x14ac:dyDescent="0.3">
      <c r="A1160" t="s">
        <v>26</v>
      </c>
      <c r="B1160" t="s">
        <v>28</v>
      </c>
      <c r="C1160" t="s">
        <v>29</v>
      </c>
      <c r="D1160" t="s">
        <v>461</v>
      </c>
      <c r="E1160" t="s">
        <v>118</v>
      </c>
      <c r="F1160" t="s">
        <v>130</v>
      </c>
      <c r="G1160" t="s">
        <v>468</v>
      </c>
      <c r="H1160" t="s">
        <v>158</v>
      </c>
      <c r="I1160" t="s">
        <v>154</v>
      </c>
      <c r="J1160" t="s">
        <v>48</v>
      </c>
      <c r="K1160" t="s">
        <v>663</v>
      </c>
      <c r="L1160">
        <v>6</v>
      </c>
      <c r="M1160">
        <v>5000000</v>
      </c>
      <c r="N1160">
        <v>30000000</v>
      </c>
      <c r="O1160">
        <v>0</v>
      </c>
      <c r="P1160">
        <v>30000000</v>
      </c>
      <c r="R1160">
        <v>2828571</v>
      </c>
      <c r="S1160">
        <v>2828571</v>
      </c>
      <c r="T1160">
        <v>2828571</v>
      </c>
      <c r="U1160">
        <v>2828571</v>
      </c>
      <c r="V1160">
        <v>2828571</v>
      </c>
      <c r="W1160">
        <v>2828571</v>
      </c>
      <c r="X1160">
        <v>2828571</v>
      </c>
      <c r="Y1160">
        <v>2828571</v>
      </c>
      <c r="Z1160">
        <v>2828571</v>
      </c>
      <c r="AA1160">
        <v>2828571</v>
      </c>
      <c r="AB1160">
        <v>1114286</v>
      </c>
      <c r="AC1160">
        <v>600004</v>
      </c>
      <c r="AD1160" t="s">
        <v>2371</v>
      </c>
      <c r="AE1160" t="s">
        <v>2379</v>
      </c>
      <c r="AF1160" t="s">
        <v>2380</v>
      </c>
      <c r="AG1160" t="s">
        <v>2381</v>
      </c>
      <c r="AH1160" t="s">
        <v>7432</v>
      </c>
      <c r="AI1160" t="s">
        <v>6061</v>
      </c>
      <c r="AJ1160" t="s">
        <v>6100</v>
      </c>
      <c r="AK1160" t="s">
        <v>136</v>
      </c>
      <c r="AN1160" t="s">
        <v>1311</v>
      </c>
      <c r="AO1160" t="s">
        <v>1312</v>
      </c>
      <c r="AP1160" t="s">
        <v>1336</v>
      </c>
      <c r="AQ1160" t="s">
        <v>1314</v>
      </c>
      <c r="AR1160" cm="1">
        <f t="array" ref="AR1160">_xlfn._xlws.FILTER(RPD_Revisi[Jmlh],RPD_Revisi[MAK]=Form_Cetak_POK[[#This Row],[MAK]],0)-Form_Cetak_POK[[#This Row],[Jmlh]]</f>
        <v>0</v>
      </c>
    </row>
    <row r="1161" spans="1:44" hidden="1" x14ac:dyDescent="0.3">
      <c r="A1161" t="s">
        <v>26</v>
      </c>
      <c r="B1161" t="s">
        <v>28</v>
      </c>
      <c r="C1161" t="s">
        <v>29</v>
      </c>
      <c r="D1161" t="s">
        <v>461</v>
      </c>
      <c r="E1161" t="s">
        <v>118</v>
      </c>
      <c r="F1161" t="s">
        <v>130</v>
      </c>
      <c r="G1161" t="s">
        <v>468</v>
      </c>
      <c r="H1161" t="s">
        <v>160</v>
      </c>
      <c r="I1161" t="s">
        <v>161</v>
      </c>
      <c r="J1161" t="s">
        <v>43</v>
      </c>
      <c r="K1161" t="s">
        <v>665</v>
      </c>
      <c r="L1161">
        <v>200</v>
      </c>
      <c r="M1161">
        <v>151000</v>
      </c>
      <c r="N1161">
        <v>30200000</v>
      </c>
      <c r="O1161">
        <v>0</v>
      </c>
      <c r="P1161">
        <v>30200000</v>
      </c>
      <c r="R1161">
        <v>2652371</v>
      </c>
      <c r="S1161">
        <v>2332230</v>
      </c>
      <c r="T1161">
        <v>2332230</v>
      </c>
      <c r="U1161">
        <v>2332230</v>
      </c>
      <c r="V1161">
        <v>2332230</v>
      </c>
      <c r="W1161">
        <v>2332230</v>
      </c>
      <c r="X1161">
        <v>2332230</v>
      </c>
      <c r="Y1161">
        <v>2332230</v>
      </c>
      <c r="Z1161">
        <v>2332230</v>
      </c>
      <c r="AA1161">
        <v>2332230</v>
      </c>
      <c r="AB1161">
        <v>2332230</v>
      </c>
      <c r="AC1161">
        <v>4225329</v>
      </c>
      <c r="AD1161" t="s">
        <v>2386</v>
      </c>
      <c r="AE1161" t="s">
        <v>2387</v>
      </c>
      <c r="AF1161" t="s">
        <v>2388</v>
      </c>
      <c r="AG1161" t="s">
        <v>2389</v>
      </c>
      <c r="AH1161" t="s">
        <v>7433</v>
      </c>
      <c r="AI1161" t="s">
        <v>6061</v>
      </c>
      <c r="AJ1161" t="s">
        <v>6109</v>
      </c>
      <c r="AK1161" t="s">
        <v>136</v>
      </c>
      <c r="AN1161" t="s">
        <v>1311</v>
      </c>
      <c r="AO1161" t="s">
        <v>1312</v>
      </c>
      <c r="AP1161" t="s">
        <v>1313</v>
      </c>
      <c r="AQ1161" t="s">
        <v>1314</v>
      </c>
      <c r="AR1161" cm="1">
        <f t="array" ref="AR1161">_xlfn._xlws.FILTER(RPD_Revisi[Jmlh],RPD_Revisi[MAK]=Form_Cetak_POK[[#This Row],[MAK]],0)-Form_Cetak_POK[[#This Row],[Jmlh]]</f>
        <v>0</v>
      </c>
    </row>
    <row r="1162" spans="1:44" hidden="1" x14ac:dyDescent="0.3">
      <c r="A1162" t="s">
        <v>26</v>
      </c>
      <c r="B1162" t="s">
        <v>28</v>
      </c>
      <c r="C1162" t="s">
        <v>29</v>
      </c>
      <c r="D1162" t="s">
        <v>461</v>
      </c>
      <c r="E1162" t="s">
        <v>118</v>
      </c>
      <c r="F1162" t="s">
        <v>130</v>
      </c>
      <c r="G1162" t="s">
        <v>468</v>
      </c>
      <c r="H1162" t="s">
        <v>160</v>
      </c>
      <c r="I1162" t="s">
        <v>161</v>
      </c>
      <c r="J1162" t="s">
        <v>48</v>
      </c>
      <c r="K1162" t="s">
        <v>666</v>
      </c>
      <c r="L1162">
        <v>50</v>
      </c>
      <c r="M1162">
        <v>4444000</v>
      </c>
      <c r="N1162">
        <v>222200000</v>
      </c>
      <c r="O1162">
        <v>0</v>
      </c>
      <c r="P1162">
        <v>222200000</v>
      </c>
      <c r="R1162">
        <v>19515127</v>
      </c>
      <c r="S1162">
        <v>17159650</v>
      </c>
      <c r="T1162">
        <v>17159650</v>
      </c>
      <c r="U1162">
        <v>17159650</v>
      </c>
      <c r="V1162">
        <v>17159650</v>
      </c>
      <c r="W1162">
        <v>17159650</v>
      </c>
      <c r="X1162">
        <v>17159650</v>
      </c>
      <c r="Y1162">
        <v>17159650</v>
      </c>
      <c r="Z1162">
        <v>17159650</v>
      </c>
      <c r="AA1162">
        <v>17159650</v>
      </c>
      <c r="AB1162">
        <v>17159650</v>
      </c>
      <c r="AC1162">
        <v>31088373</v>
      </c>
      <c r="AD1162" t="s">
        <v>2386</v>
      </c>
      <c r="AE1162" t="s">
        <v>2398</v>
      </c>
      <c r="AF1162" t="s">
        <v>2399</v>
      </c>
      <c r="AG1162" t="s">
        <v>2400</v>
      </c>
      <c r="AH1162" t="s">
        <v>7434</v>
      </c>
      <c r="AI1162" t="s">
        <v>6061</v>
      </c>
      <c r="AJ1162" t="s">
        <v>6109</v>
      </c>
      <c r="AK1162" t="s">
        <v>136</v>
      </c>
      <c r="AN1162" t="s">
        <v>1311</v>
      </c>
      <c r="AO1162" t="s">
        <v>1312</v>
      </c>
      <c r="AP1162" t="s">
        <v>1336</v>
      </c>
      <c r="AQ1162" t="s">
        <v>1314</v>
      </c>
      <c r="AR1162" cm="1">
        <f t="array" ref="AR1162">_xlfn._xlws.FILTER(RPD_Revisi[Jmlh],RPD_Revisi[MAK]=Form_Cetak_POK[[#This Row],[MAK]],0)-Form_Cetak_POK[[#This Row],[Jmlh]]</f>
        <v>0</v>
      </c>
    </row>
    <row r="1163" spans="1:44" hidden="1" x14ac:dyDescent="0.3">
      <c r="A1163" t="s">
        <v>26</v>
      </c>
      <c r="B1163" t="s">
        <v>28</v>
      </c>
      <c r="C1163" t="s">
        <v>29</v>
      </c>
      <c r="D1163" t="s">
        <v>461</v>
      </c>
      <c r="E1163" t="s">
        <v>118</v>
      </c>
      <c r="F1163" t="s">
        <v>130</v>
      </c>
      <c r="G1163" t="s">
        <v>468</v>
      </c>
      <c r="H1163" t="s">
        <v>160</v>
      </c>
      <c r="I1163" t="s">
        <v>161</v>
      </c>
      <c r="J1163" t="s">
        <v>73</v>
      </c>
      <c r="K1163" t="s">
        <v>667</v>
      </c>
      <c r="L1163">
        <v>150</v>
      </c>
      <c r="M1163">
        <v>210000</v>
      </c>
      <c r="N1163">
        <v>31500000</v>
      </c>
      <c r="O1163">
        <v>0</v>
      </c>
      <c r="P1163">
        <v>31500000</v>
      </c>
      <c r="R1163">
        <v>2766546</v>
      </c>
      <c r="S1163">
        <v>2432624</v>
      </c>
      <c r="T1163">
        <v>2432624</v>
      </c>
      <c r="U1163">
        <v>2432624</v>
      </c>
      <c r="V1163">
        <v>2432624</v>
      </c>
      <c r="W1163">
        <v>2432624</v>
      </c>
      <c r="X1163">
        <v>2432624</v>
      </c>
      <c r="Y1163">
        <v>2432624</v>
      </c>
      <c r="Z1163">
        <v>2432624</v>
      </c>
      <c r="AA1163">
        <v>2432624</v>
      </c>
      <c r="AB1163">
        <v>2432624</v>
      </c>
      <c r="AC1163">
        <v>4407214</v>
      </c>
      <c r="AD1163" t="s">
        <v>2386</v>
      </c>
      <c r="AE1163" t="s">
        <v>2402</v>
      </c>
      <c r="AF1163" t="s">
        <v>2403</v>
      </c>
      <c r="AG1163" t="s">
        <v>2404</v>
      </c>
      <c r="AH1163" t="s">
        <v>7435</v>
      </c>
      <c r="AI1163" t="s">
        <v>6061</v>
      </c>
      <c r="AJ1163" t="s">
        <v>6109</v>
      </c>
      <c r="AK1163" t="s">
        <v>136</v>
      </c>
      <c r="AN1163" t="s">
        <v>1311</v>
      </c>
      <c r="AO1163" t="s">
        <v>1312</v>
      </c>
      <c r="AP1163" t="s">
        <v>1336</v>
      </c>
      <c r="AQ1163" t="s">
        <v>1314</v>
      </c>
      <c r="AR1163" cm="1">
        <f t="array" ref="AR1163">_xlfn._xlws.FILTER(RPD_Revisi[Jmlh],RPD_Revisi[MAK]=Form_Cetak_POK[[#This Row],[MAK]],0)-Form_Cetak_POK[[#This Row],[Jmlh]]</f>
        <v>0</v>
      </c>
    </row>
    <row r="1164" spans="1:44" hidden="1" x14ac:dyDescent="0.3">
      <c r="A1164" t="s">
        <v>26</v>
      </c>
      <c r="B1164" t="s">
        <v>28</v>
      </c>
      <c r="C1164" t="s">
        <v>29</v>
      </c>
      <c r="D1164" t="s">
        <v>461</v>
      </c>
      <c r="E1164" t="s">
        <v>118</v>
      </c>
      <c r="F1164" t="s">
        <v>130</v>
      </c>
      <c r="G1164" t="s">
        <v>468</v>
      </c>
      <c r="H1164" t="s">
        <v>160</v>
      </c>
      <c r="I1164" t="s">
        <v>161</v>
      </c>
      <c r="J1164" t="s">
        <v>163</v>
      </c>
      <c r="K1164" t="s">
        <v>669</v>
      </c>
      <c r="L1164">
        <v>32</v>
      </c>
      <c r="M1164">
        <v>62500000</v>
      </c>
      <c r="N1164">
        <v>2000000000</v>
      </c>
      <c r="O1164">
        <v>0</v>
      </c>
      <c r="P1164">
        <v>2000000000</v>
      </c>
      <c r="R1164">
        <v>175653710</v>
      </c>
      <c r="S1164">
        <v>154452297</v>
      </c>
      <c r="T1164">
        <v>154452297</v>
      </c>
      <c r="U1164">
        <v>154452297</v>
      </c>
      <c r="V1164">
        <v>154452297</v>
      </c>
      <c r="W1164">
        <v>154452297</v>
      </c>
      <c r="X1164">
        <v>154452297</v>
      </c>
      <c r="Y1164">
        <v>154452297</v>
      </c>
      <c r="Z1164">
        <v>154452297</v>
      </c>
      <c r="AA1164">
        <v>154452297</v>
      </c>
      <c r="AB1164">
        <v>154452297</v>
      </c>
      <c r="AC1164">
        <v>279823320</v>
      </c>
      <c r="AD1164" t="s">
        <v>2386</v>
      </c>
      <c r="AE1164" t="s">
        <v>2409</v>
      </c>
      <c r="AF1164" t="s">
        <v>2410</v>
      </c>
      <c r="AG1164" t="s">
        <v>2411</v>
      </c>
      <c r="AH1164" t="s">
        <v>7436</v>
      </c>
      <c r="AI1164" t="s">
        <v>6061</v>
      </c>
      <c r="AJ1164" t="s">
        <v>6109</v>
      </c>
      <c r="AK1164" t="s">
        <v>136</v>
      </c>
      <c r="AN1164" t="s">
        <v>1311</v>
      </c>
      <c r="AO1164" t="s">
        <v>1312</v>
      </c>
      <c r="AP1164" t="s">
        <v>1336</v>
      </c>
      <c r="AQ1164" t="s">
        <v>1314</v>
      </c>
      <c r="AR1164" cm="1">
        <f t="array" ref="AR1164">_xlfn._xlws.FILTER(RPD_Revisi[Jmlh],RPD_Revisi[MAK]=Form_Cetak_POK[[#This Row],[MAK]],0)-Form_Cetak_POK[[#This Row],[Jmlh]]</f>
        <v>0</v>
      </c>
    </row>
    <row r="1165" spans="1:44" hidden="1" x14ac:dyDescent="0.3">
      <c r="A1165" t="s">
        <v>26</v>
      </c>
      <c r="B1165" t="s">
        <v>28</v>
      </c>
      <c r="C1165" t="s">
        <v>29</v>
      </c>
      <c r="D1165" t="s">
        <v>461</v>
      </c>
      <c r="E1165" t="s">
        <v>118</v>
      </c>
      <c r="F1165" t="s">
        <v>130</v>
      </c>
      <c r="G1165" t="s">
        <v>468</v>
      </c>
      <c r="H1165" t="s">
        <v>160</v>
      </c>
      <c r="I1165" t="s">
        <v>164</v>
      </c>
      <c r="J1165" t="s">
        <v>43</v>
      </c>
      <c r="K1165" t="s">
        <v>670</v>
      </c>
      <c r="L1165">
        <v>40</v>
      </c>
      <c r="M1165">
        <v>150000</v>
      </c>
      <c r="N1165">
        <v>6000000</v>
      </c>
      <c r="O1165">
        <v>0</v>
      </c>
      <c r="P1165">
        <v>6000000</v>
      </c>
      <c r="R1165">
        <v>526961</v>
      </c>
      <c r="S1165">
        <v>463357</v>
      </c>
      <c r="T1165">
        <v>463357</v>
      </c>
      <c r="U1165">
        <v>463357</v>
      </c>
      <c r="V1165">
        <v>463357</v>
      </c>
      <c r="W1165">
        <v>463357</v>
      </c>
      <c r="X1165">
        <v>463357</v>
      </c>
      <c r="Y1165">
        <v>463357</v>
      </c>
      <c r="Z1165">
        <v>463357</v>
      </c>
      <c r="AA1165">
        <v>463357</v>
      </c>
      <c r="AB1165">
        <v>463357</v>
      </c>
      <c r="AC1165">
        <v>839469</v>
      </c>
      <c r="AD1165" t="s">
        <v>2413</v>
      </c>
      <c r="AE1165" t="s">
        <v>2414</v>
      </c>
      <c r="AF1165" t="s">
        <v>2415</v>
      </c>
      <c r="AG1165" t="s">
        <v>2416</v>
      </c>
      <c r="AH1165" t="s">
        <v>7437</v>
      </c>
      <c r="AI1165" t="s">
        <v>6061</v>
      </c>
      <c r="AJ1165" t="s">
        <v>6112</v>
      </c>
      <c r="AK1165" t="s">
        <v>136</v>
      </c>
      <c r="AN1165" t="s">
        <v>1311</v>
      </c>
      <c r="AO1165" t="s">
        <v>1312</v>
      </c>
      <c r="AP1165" t="s">
        <v>1313</v>
      </c>
      <c r="AQ1165" t="s">
        <v>1314</v>
      </c>
      <c r="AR1165" cm="1">
        <f t="array" ref="AR1165">_xlfn._xlws.FILTER(RPD_Revisi[Jmlh],RPD_Revisi[MAK]=Form_Cetak_POK[[#This Row],[MAK]],0)-Form_Cetak_POK[[#This Row],[Jmlh]]</f>
        <v>0</v>
      </c>
    </row>
    <row r="1166" spans="1:44" hidden="1" x14ac:dyDescent="0.3">
      <c r="A1166" t="s">
        <v>26</v>
      </c>
      <c r="B1166" t="s">
        <v>28</v>
      </c>
      <c r="C1166" t="s">
        <v>29</v>
      </c>
      <c r="D1166" t="s">
        <v>461</v>
      </c>
      <c r="E1166" t="s">
        <v>118</v>
      </c>
      <c r="F1166" t="s">
        <v>130</v>
      </c>
      <c r="G1166" t="s">
        <v>468</v>
      </c>
      <c r="H1166" t="s">
        <v>160</v>
      </c>
      <c r="I1166" t="s">
        <v>164</v>
      </c>
      <c r="J1166" t="s">
        <v>46</v>
      </c>
      <c r="K1166" t="s">
        <v>660</v>
      </c>
      <c r="L1166">
        <v>8</v>
      </c>
      <c r="M1166">
        <v>1400000</v>
      </c>
      <c r="N1166">
        <v>11200000</v>
      </c>
      <c r="O1166">
        <v>0</v>
      </c>
      <c r="P1166">
        <v>11200000</v>
      </c>
      <c r="R1166">
        <v>983661</v>
      </c>
      <c r="S1166">
        <v>864933</v>
      </c>
      <c r="T1166">
        <v>864933</v>
      </c>
      <c r="U1166">
        <v>864933</v>
      </c>
      <c r="V1166">
        <v>864933</v>
      </c>
      <c r="W1166">
        <v>864933</v>
      </c>
      <c r="X1166">
        <v>864933</v>
      </c>
      <c r="Y1166">
        <v>864933</v>
      </c>
      <c r="Z1166">
        <v>864933</v>
      </c>
      <c r="AA1166">
        <v>864933</v>
      </c>
      <c r="AB1166">
        <v>864933</v>
      </c>
      <c r="AC1166">
        <v>1567009</v>
      </c>
      <c r="AD1166" t="s">
        <v>2413</v>
      </c>
      <c r="AE1166" t="s">
        <v>2438</v>
      </c>
      <c r="AF1166" t="s">
        <v>2439</v>
      </c>
      <c r="AG1166" t="s">
        <v>2440</v>
      </c>
      <c r="AH1166" t="s">
        <v>7438</v>
      </c>
      <c r="AI1166" t="s">
        <v>6061</v>
      </c>
      <c r="AJ1166" t="s">
        <v>6112</v>
      </c>
      <c r="AK1166" t="s">
        <v>136</v>
      </c>
      <c r="AN1166" t="s">
        <v>1311</v>
      </c>
      <c r="AO1166" t="s">
        <v>1312</v>
      </c>
      <c r="AP1166" t="s">
        <v>1331</v>
      </c>
      <c r="AQ1166" t="s">
        <v>1314</v>
      </c>
      <c r="AR1166" cm="1">
        <f t="array" ref="AR1166">_xlfn._xlws.FILTER(RPD_Revisi[Jmlh],RPD_Revisi[MAK]=Form_Cetak_POK[[#This Row],[MAK]],0)-Form_Cetak_POK[[#This Row],[Jmlh]]</f>
        <v>0</v>
      </c>
    </row>
    <row r="1167" spans="1:44" hidden="1" x14ac:dyDescent="0.3">
      <c r="A1167" t="s">
        <v>26</v>
      </c>
      <c r="B1167" t="s">
        <v>28</v>
      </c>
      <c r="C1167" t="s">
        <v>29</v>
      </c>
      <c r="D1167" t="s">
        <v>461</v>
      </c>
      <c r="E1167" t="s">
        <v>118</v>
      </c>
      <c r="F1167" t="s">
        <v>130</v>
      </c>
      <c r="G1167" t="s">
        <v>468</v>
      </c>
      <c r="H1167" t="s">
        <v>160</v>
      </c>
      <c r="I1167" t="s">
        <v>164</v>
      </c>
      <c r="J1167" t="s">
        <v>48</v>
      </c>
      <c r="K1167" t="s">
        <v>677</v>
      </c>
      <c r="L1167">
        <v>50</v>
      </c>
      <c r="M1167">
        <v>5500000</v>
      </c>
      <c r="N1167">
        <v>275000000</v>
      </c>
      <c r="O1167">
        <v>0</v>
      </c>
      <c r="P1167">
        <v>275000000</v>
      </c>
      <c r="R1167">
        <v>24152385</v>
      </c>
      <c r="S1167">
        <v>21237191</v>
      </c>
      <c r="T1167">
        <v>21237191</v>
      </c>
      <c r="U1167">
        <v>21237191</v>
      </c>
      <c r="V1167">
        <v>21237191</v>
      </c>
      <c r="W1167">
        <v>21237191</v>
      </c>
      <c r="X1167">
        <v>21237191</v>
      </c>
      <c r="Y1167">
        <v>21237191</v>
      </c>
      <c r="Z1167">
        <v>21237191</v>
      </c>
      <c r="AA1167">
        <v>21237191</v>
      </c>
      <c r="AB1167">
        <v>21237191</v>
      </c>
      <c r="AC1167">
        <v>38475705</v>
      </c>
      <c r="AD1167" t="s">
        <v>2413</v>
      </c>
      <c r="AE1167" t="s">
        <v>2448</v>
      </c>
      <c r="AF1167" t="s">
        <v>2449</v>
      </c>
      <c r="AG1167" t="s">
        <v>2450</v>
      </c>
      <c r="AH1167" t="s">
        <v>7439</v>
      </c>
      <c r="AI1167" t="s">
        <v>6061</v>
      </c>
      <c r="AJ1167" t="s">
        <v>6112</v>
      </c>
      <c r="AK1167" t="s">
        <v>136</v>
      </c>
      <c r="AN1167" t="s">
        <v>1311</v>
      </c>
      <c r="AO1167" t="s">
        <v>1312</v>
      </c>
      <c r="AP1167" t="s">
        <v>1336</v>
      </c>
      <c r="AQ1167" t="s">
        <v>1314</v>
      </c>
      <c r="AR1167" cm="1">
        <f t="array" ref="AR1167">_xlfn._xlws.FILTER(RPD_Revisi[Jmlh],RPD_Revisi[MAK]=Form_Cetak_POK[[#This Row],[MAK]],0)-Form_Cetak_POK[[#This Row],[Jmlh]]</f>
        <v>0</v>
      </c>
    </row>
    <row r="1168" spans="1:44" hidden="1" x14ac:dyDescent="0.3">
      <c r="A1168" t="s">
        <v>26</v>
      </c>
      <c r="B1168" t="s">
        <v>28</v>
      </c>
      <c r="C1168" t="s">
        <v>29</v>
      </c>
      <c r="D1168" t="s">
        <v>461</v>
      </c>
      <c r="E1168" t="s">
        <v>118</v>
      </c>
      <c r="F1168" t="s">
        <v>130</v>
      </c>
      <c r="G1168" t="s">
        <v>468</v>
      </c>
      <c r="H1168" t="s">
        <v>160</v>
      </c>
      <c r="I1168" t="s">
        <v>164</v>
      </c>
      <c r="J1168" t="s">
        <v>73</v>
      </c>
      <c r="K1168" t="s">
        <v>678</v>
      </c>
      <c r="L1168">
        <v>150</v>
      </c>
      <c r="M1168">
        <v>210000</v>
      </c>
      <c r="N1168">
        <v>31500000</v>
      </c>
      <c r="O1168">
        <v>0</v>
      </c>
      <c r="P1168">
        <v>31500000</v>
      </c>
      <c r="R1168">
        <v>2766546</v>
      </c>
      <c r="S1168">
        <v>2432624</v>
      </c>
      <c r="T1168">
        <v>2432624</v>
      </c>
      <c r="U1168">
        <v>2432624</v>
      </c>
      <c r="V1168">
        <v>2432624</v>
      </c>
      <c r="W1168">
        <v>2432624</v>
      </c>
      <c r="X1168">
        <v>2432624</v>
      </c>
      <c r="Y1168">
        <v>2432624</v>
      </c>
      <c r="Z1168">
        <v>2432624</v>
      </c>
      <c r="AA1168">
        <v>2432624</v>
      </c>
      <c r="AB1168">
        <v>2432624</v>
      </c>
      <c r="AC1168">
        <v>4407214</v>
      </c>
      <c r="AD1168" t="s">
        <v>2413</v>
      </c>
      <c r="AE1168" t="s">
        <v>2452</v>
      </c>
      <c r="AF1168" t="s">
        <v>2453</v>
      </c>
      <c r="AG1168" t="s">
        <v>2454</v>
      </c>
      <c r="AH1168" t="s">
        <v>7440</v>
      </c>
      <c r="AI1168" t="s">
        <v>6061</v>
      </c>
      <c r="AJ1168" t="s">
        <v>6112</v>
      </c>
      <c r="AK1168" t="s">
        <v>136</v>
      </c>
      <c r="AN1168" t="s">
        <v>1311</v>
      </c>
      <c r="AO1168" t="s">
        <v>1312</v>
      </c>
      <c r="AP1168" t="s">
        <v>1336</v>
      </c>
      <c r="AQ1168" t="s">
        <v>1314</v>
      </c>
      <c r="AR1168" cm="1">
        <f t="array" ref="AR1168">_xlfn._xlws.FILTER(RPD_Revisi[Jmlh],RPD_Revisi[MAK]=Form_Cetak_POK[[#This Row],[MAK]],0)-Form_Cetak_POK[[#This Row],[Jmlh]]</f>
        <v>0</v>
      </c>
    </row>
    <row r="1169" spans="1:44" hidden="1" x14ac:dyDescent="0.3">
      <c r="A1169" t="s">
        <v>26</v>
      </c>
      <c r="B1169" t="s">
        <v>28</v>
      </c>
      <c r="C1169" t="s">
        <v>29</v>
      </c>
      <c r="D1169" t="s">
        <v>461</v>
      </c>
      <c r="E1169" t="s">
        <v>118</v>
      </c>
      <c r="F1169" t="s">
        <v>130</v>
      </c>
      <c r="G1169" t="s">
        <v>468</v>
      </c>
      <c r="H1169" t="s">
        <v>160</v>
      </c>
      <c r="I1169" t="s">
        <v>164</v>
      </c>
      <c r="J1169" t="s">
        <v>50</v>
      </c>
      <c r="K1169" t="s">
        <v>679</v>
      </c>
      <c r="L1169">
        <v>100</v>
      </c>
      <c r="M1169">
        <v>822000</v>
      </c>
      <c r="N1169">
        <v>82200000</v>
      </c>
      <c r="O1169">
        <v>0</v>
      </c>
      <c r="P1169">
        <v>82200000</v>
      </c>
      <c r="R1169">
        <v>7219367</v>
      </c>
      <c r="S1169">
        <v>6347988</v>
      </c>
      <c r="T1169">
        <v>6347988</v>
      </c>
      <c r="U1169">
        <v>6347988</v>
      </c>
      <c r="V1169">
        <v>6347988</v>
      </c>
      <c r="W1169">
        <v>6347988</v>
      </c>
      <c r="X1169">
        <v>6347988</v>
      </c>
      <c r="Y1169">
        <v>6347988</v>
      </c>
      <c r="Z1169">
        <v>6347988</v>
      </c>
      <c r="AA1169">
        <v>6347988</v>
      </c>
      <c r="AB1169">
        <v>6347988</v>
      </c>
      <c r="AC1169">
        <v>11500753</v>
      </c>
      <c r="AD1169" t="s">
        <v>2413</v>
      </c>
      <c r="AE1169" t="s">
        <v>2459</v>
      </c>
      <c r="AF1169" t="s">
        <v>2460</v>
      </c>
      <c r="AG1169" t="s">
        <v>2461</v>
      </c>
      <c r="AH1169" t="s">
        <v>7441</v>
      </c>
      <c r="AI1169" t="s">
        <v>6061</v>
      </c>
      <c r="AJ1169" t="s">
        <v>6112</v>
      </c>
      <c r="AK1169" t="s">
        <v>136</v>
      </c>
      <c r="AN1169" t="s">
        <v>1311</v>
      </c>
      <c r="AO1169" t="s">
        <v>1312</v>
      </c>
      <c r="AP1169" t="s">
        <v>1336</v>
      </c>
      <c r="AQ1169" t="s">
        <v>1314</v>
      </c>
      <c r="AR1169" cm="1">
        <f t="array" ref="AR1169">_xlfn._xlws.FILTER(RPD_Revisi[Jmlh],RPD_Revisi[MAK]=Form_Cetak_POK[[#This Row],[MAK]],0)-Form_Cetak_POK[[#This Row],[Jmlh]]</f>
        <v>0</v>
      </c>
    </row>
    <row r="1170" spans="1:44" hidden="1" x14ac:dyDescent="0.3">
      <c r="A1170" t="s">
        <v>26</v>
      </c>
      <c r="B1170" t="s">
        <v>28</v>
      </c>
      <c r="C1170" t="s">
        <v>29</v>
      </c>
      <c r="D1170" t="s">
        <v>461</v>
      </c>
      <c r="E1170" t="s">
        <v>118</v>
      </c>
      <c r="F1170" t="s">
        <v>130</v>
      </c>
      <c r="G1170" t="s">
        <v>469</v>
      </c>
      <c r="H1170" t="s">
        <v>172</v>
      </c>
      <c r="I1170" t="s">
        <v>173</v>
      </c>
      <c r="J1170" t="s">
        <v>48</v>
      </c>
      <c r="K1170" t="s">
        <v>685</v>
      </c>
      <c r="L1170">
        <v>20</v>
      </c>
      <c r="M1170">
        <v>5016000</v>
      </c>
      <c r="N1170">
        <v>100325000</v>
      </c>
      <c r="O1170">
        <v>0</v>
      </c>
      <c r="P1170">
        <v>100325000</v>
      </c>
      <c r="R1170">
        <v>8360416.9999999991</v>
      </c>
      <c r="S1170">
        <v>8360416.9999999991</v>
      </c>
      <c r="T1170">
        <v>8360416.9999999991</v>
      </c>
      <c r="U1170">
        <v>8360416.9999999991</v>
      </c>
      <c r="V1170">
        <v>8360416.9999999991</v>
      </c>
      <c r="W1170">
        <v>8360416.9999999991</v>
      </c>
      <c r="X1170">
        <v>8360416.9999999991</v>
      </c>
      <c r="Y1170">
        <v>8360416.9999999991</v>
      </c>
      <c r="Z1170">
        <v>8360416.9999999991</v>
      </c>
      <c r="AA1170">
        <v>8360416.9999999991</v>
      </c>
      <c r="AB1170">
        <v>8360416.9999999991</v>
      </c>
      <c r="AC1170">
        <v>8360413</v>
      </c>
      <c r="AD1170" t="s">
        <v>2492</v>
      </c>
      <c r="AE1170" t="s">
        <v>2512</v>
      </c>
      <c r="AF1170" t="s">
        <v>2513</v>
      </c>
      <c r="AG1170" t="s">
        <v>2514</v>
      </c>
      <c r="AH1170" t="s">
        <v>7442</v>
      </c>
      <c r="AI1170" t="s">
        <v>6061</v>
      </c>
      <c r="AJ1170" t="s">
        <v>6116</v>
      </c>
      <c r="AK1170" t="s">
        <v>136</v>
      </c>
      <c r="AN1170" t="s">
        <v>1311</v>
      </c>
      <c r="AO1170" t="s">
        <v>1312</v>
      </c>
      <c r="AP1170" t="s">
        <v>1336</v>
      </c>
      <c r="AQ1170" t="s">
        <v>1314</v>
      </c>
      <c r="AR1170" cm="1">
        <f t="array" ref="AR1170">_xlfn._xlws.FILTER(RPD_Revisi[Jmlh],RPD_Revisi[MAK]=Form_Cetak_POK[[#This Row],[MAK]],0)-Form_Cetak_POK[[#This Row],[Jmlh]]</f>
        <v>0</v>
      </c>
    </row>
    <row r="1171" spans="1:44" hidden="1" x14ac:dyDescent="0.3">
      <c r="A1171" t="s">
        <v>26</v>
      </c>
      <c r="B1171" t="s">
        <v>28</v>
      </c>
      <c r="C1171" t="s">
        <v>29</v>
      </c>
      <c r="D1171" t="s">
        <v>461</v>
      </c>
      <c r="E1171" t="s">
        <v>118</v>
      </c>
      <c r="F1171" t="s">
        <v>130</v>
      </c>
      <c r="G1171" t="s">
        <v>469</v>
      </c>
      <c r="H1171" t="s">
        <v>172</v>
      </c>
      <c r="I1171" t="s">
        <v>173</v>
      </c>
      <c r="J1171" t="s">
        <v>75</v>
      </c>
      <c r="K1171" t="s">
        <v>633</v>
      </c>
      <c r="L1171">
        <v>15</v>
      </c>
      <c r="M1171">
        <v>210000</v>
      </c>
      <c r="N1171">
        <v>3150000</v>
      </c>
      <c r="O1171">
        <v>0</v>
      </c>
      <c r="P1171">
        <v>3150000</v>
      </c>
      <c r="R1171">
        <v>262500</v>
      </c>
      <c r="S1171">
        <v>262500</v>
      </c>
      <c r="T1171">
        <v>262500</v>
      </c>
      <c r="U1171">
        <v>262500</v>
      </c>
      <c r="V1171">
        <v>262500</v>
      </c>
      <c r="W1171">
        <v>262500</v>
      </c>
      <c r="X1171">
        <v>262500</v>
      </c>
      <c r="Y1171">
        <v>262500</v>
      </c>
      <c r="Z1171">
        <v>262500</v>
      </c>
      <c r="AA1171">
        <v>262500</v>
      </c>
      <c r="AB1171">
        <v>262500</v>
      </c>
      <c r="AC1171">
        <v>262500</v>
      </c>
      <c r="AD1171" t="s">
        <v>2492</v>
      </c>
      <c r="AE1171" t="s">
        <v>2516</v>
      </c>
      <c r="AF1171" t="s">
        <v>2517</v>
      </c>
      <c r="AG1171" t="s">
        <v>2518</v>
      </c>
      <c r="AH1171" t="s">
        <v>7443</v>
      </c>
      <c r="AI1171" t="s">
        <v>6061</v>
      </c>
      <c r="AJ1171" t="s">
        <v>6116</v>
      </c>
      <c r="AK1171" t="s">
        <v>136</v>
      </c>
      <c r="AN1171" t="s">
        <v>1311</v>
      </c>
      <c r="AO1171" t="s">
        <v>1312</v>
      </c>
      <c r="AP1171" t="s">
        <v>1336</v>
      </c>
      <c r="AQ1171" t="s">
        <v>1314</v>
      </c>
      <c r="AR1171" cm="1">
        <f t="array" ref="AR1171">_xlfn._xlws.FILTER(RPD_Revisi[Jmlh],RPD_Revisi[MAK]=Form_Cetak_POK[[#This Row],[MAK]],0)-Form_Cetak_POK[[#This Row],[Jmlh]]</f>
        <v>0</v>
      </c>
    </row>
    <row r="1172" spans="1:44" hidden="1" x14ac:dyDescent="0.3">
      <c r="A1172" t="s">
        <v>26</v>
      </c>
      <c r="B1172" t="s">
        <v>28</v>
      </c>
      <c r="C1172" t="s">
        <v>29</v>
      </c>
      <c r="D1172" t="s">
        <v>461</v>
      </c>
      <c r="E1172" t="s">
        <v>118</v>
      </c>
      <c r="F1172" t="s">
        <v>130</v>
      </c>
      <c r="G1172" t="s">
        <v>469</v>
      </c>
      <c r="H1172" t="s">
        <v>172</v>
      </c>
      <c r="I1172" t="s">
        <v>174</v>
      </c>
      <c r="J1172" t="s">
        <v>48</v>
      </c>
      <c r="K1172" t="s">
        <v>687</v>
      </c>
      <c r="L1172">
        <v>45</v>
      </c>
      <c r="M1172">
        <v>2365000</v>
      </c>
      <c r="N1172">
        <v>106425000</v>
      </c>
      <c r="O1172">
        <v>0</v>
      </c>
      <c r="P1172">
        <v>106425000</v>
      </c>
      <c r="R1172">
        <v>8868750</v>
      </c>
      <c r="S1172">
        <v>8868750</v>
      </c>
      <c r="T1172">
        <v>8868750</v>
      </c>
      <c r="U1172">
        <v>8868750</v>
      </c>
      <c r="V1172">
        <v>8868750</v>
      </c>
      <c r="W1172">
        <v>8868750</v>
      </c>
      <c r="X1172">
        <v>8868750</v>
      </c>
      <c r="Y1172">
        <v>8868750</v>
      </c>
      <c r="Z1172">
        <v>8868750</v>
      </c>
      <c r="AA1172">
        <v>8868750</v>
      </c>
      <c r="AB1172">
        <v>8868750</v>
      </c>
      <c r="AC1172">
        <v>8868750</v>
      </c>
      <c r="AD1172" t="s">
        <v>2523</v>
      </c>
      <c r="AE1172" t="s">
        <v>2542</v>
      </c>
      <c r="AF1172" t="s">
        <v>2543</v>
      </c>
      <c r="AG1172" t="s">
        <v>2544</v>
      </c>
      <c r="AH1172" t="s">
        <v>7444</v>
      </c>
      <c r="AI1172" t="s">
        <v>6061</v>
      </c>
      <c r="AJ1172" t="s">
        <v>6121</v>
      </c>
      <c r="AK1172" t="s">
        <v>136</v>
      </c>
      <c r="AN1172" t="s">
        <v>1311</v>
      </c>
      <c r="AO1172" t="s">
        <v>1312</v>
      </c>
      <c r="AP1172" t="s">
        <v>1336</v>
      </c>
      <c r="AQ1172" t="s">
        <v>1314</v>
      </c>
      <c r="AR1172" cm="1">
        <f t="array" ref="AR1172">_xlfn._xlws.FILTER(RPD_Revisi[Jmlh],RPD_Revisi[MAK]=Form_Cetak_POK[[#This Row],[MAK]],0)-Form_Cetak_POK[[#This Row],[Jmlh]]</f>
        <v>0</v>
      </c>
    </row>
    <row r="1173" spans="1:44" hidden="1" x14ac:dyDescent="0.3">
      <c r="A1173" t="s">
        <v>26</v>
      </c>
      <c r="B1173" t="s">
        <v>28</v>
      </c>
      <c r="C1173" t="s">
        <v>29</v>
      </c>
      <c r="D1173" t="s">
        <v>461</v>
      </c>
      <c r="E1173" t="s">
        <v>118</v>
      </c>
      <c r="F1173" t="s">
        <v>130</v>
      </c>
      <c r="G1173" t="s">
        <v>469</v>
      </c>
      <c r="H1173" t="s">
        <v>172</v>
      </c>
      <c r="I1173" t="s">
        <v>174</v>
      </c>
      <c r="J1173" t="s">
        <v>75</v>
      </c>
      <c r="K1173" t="s">
        <v>633</v>
      </c>
      <c r="L1173">
        <v>15</v>
      </c>
      <c r="M1173">
        <v>210000</v>
      </c>
      <c r="N1173">
        <v>3150000</v>
      </c>
      <c r="O1173">
        <v>0</v>
      </c>
      <c r="P1173">
        <v>3150000</v>
      </c>
      <c r="R1173">
        <v>262500</v>
      </c>
      <c r="S1173">
        <v>262500</v>
      </c>
      <c r="T1173">
        <v>262500</v>
      </c>
      <c r="U1173">
        <v>262500</v>
      </c>
      <c r="V1173">
        <v>262500</v>
      </c>
      <c r="W1173">
        <v>262500</v>
      </c>
      <c r="X1173">
        <v>262500</v>
      </c>
      <c r="Y1173">
        <v>262500</v>
      </c>
      <c r="Z1173">
        <v>262500</v>
      </c>
      <c r="AA1173">
        <v>262500</v>
      </c>
      <c r="AB1173">
        <v>262500</v>
      </c>
      <c r="AC1173">
        <v>262500</v>
      </c>
      <c r="AD1173" t="s">
        <v>2523</v>
      </c>
      <c r="AE1173" t="s">
        <v>2546</v>
      </c>
      <c r="AF1173" t="s">
        <v>2547</v>
      </c>
      <c r="AG1173" t="s">
        <v>2548</v>
      </c>
      <c r="AH1173" t="s">
        <v>7445</v>
      </c>
      <c r="AI1173" t="s">
        <v>6061</v>
      </c>
      <c r="AJ1173" t="s">
        <v>6121</v>
      </c>
      <c r="AK1173" t="s">
        <v>136</v>
      </c>
      <c r="AN1173" t="s">
        <v>1311</v>
      </c>
      <c r="AO1173" t="s">
        <v>1312</v>
      </c>
      <c r="AP1173" t="s">
        <v>1336</v>
      </c>
      <c r="AQ1173" t="s">
        <v>1314</v>
      </c>
      <c r="AR1173" cm="1">
        <f t="array" ref="AR1173">_xlfn._xlws.FILTER(RPD_Revisi[Jmlh],RPD_Revisi[MAK]=Form_Cetak_POK[[#This Row],[MAK]],0)-Form_Cetak_POK[[#This Row],[Jmlh]]</f>
        <v>0</v>
      </c>
    </row>
    <row r="1174" spans="1:44" hidden="1" x14ac:dyDescent="0.3">
      <c r="A1174" t="s">
        <v>26</v>
      </c>
      <c r="B1174" t="s">
        <v>28</v>
      </c>
      <c r="C1174" t="s">
        <v>29</v>
      </c>
      <c r="D1174" t="s">
        <v>461</v>
      </c>
      <c r="E1174" t="s">
        <v>118</v>
      </c>
      <c r="F1174" t="s">
        <v>130</v>
      </c>
      <c r="G1174" t="s">
        <v>469</v>
      </c>
      <c r="H1174" t="s">
        <v>175</v>
      </c>
      <c r="I1174" t="s">
        <v>176</v>
      </c>
      <c r="J1174" t="s">
        <v>48</v>
      </c>
      <c r="K1174" t="s">
        <v>689</v>
      </c>
      <c r="L1174">
        <v>27</v>
      </c>
      <c r="M1174">
        <v>4750000</v>
      </c>
      <c r="N1174">
        <v>128250000</v>
      </c>
      <c r="O1174">
        <v>0</v>
      </c>
      <c r="P1174">
        <v>128250000</v>
      </c>
      <c r="R1174">
        <v>10687500</v>
      </c>
      <c r="S1174">
        <v>10687500</v>
      </c>
      <c r="T1174">
        <v>10687500</v>
      </c>
      <c r="U1174">
        <v>10687500</v>
      </c>
      <c r="V1174">
        <v>10687500</v>
      </c>
      <c r="W1174">
        <v>10687500</v>
      </c>
      <c r="X1174">
        <v>10687500</v>
      </c>
      <c r="Y1174">
        <v>10687500</v>
      </c>
      <c r="Z1174">
        <v>10687500</v>
      </c>
      <c r="AA1174">
        <v>10687500</v>
      </c>
      <c r="AB1174">
        <v>10687500</v>
      </c>
      <c r="AC1174">
        <v>10687500</v>
      </c>
      <c r="AD1174" t="s">
        <v>2553</v>
      </c>
      <c r="AE1174" t="s">
        <v>2565</v>
      </c>
      <c r="AF1174" t="s">
        <v>2566</v>
      </c>
      <c r="AG1174" t="s">
        <v>2567</v>
      </c>
      <c r="AH1174" t="s">
        <v>7446</v>
      </c>
      <c r="AI1174" t="s">
        <v>6061</v>
      </c>
      <c r="AJ1174" t="s">
        <v>6126</v>
      </c>
      <c r="AK1174" t="s">
        <v>136</v>
      </c>
      <c r="AN1174" t="s">
        <v>1311</v>
      </c>
      <c r="AO1174" t="s">
        <v>1312</v>
      </c>
      <c r="AP1174" t="s">
        <v>1336</v>
      </c>
      <c r="AQ1174" t="s">
        <v>1314</v>
      </c>
      <c r="AR1174" cm="1">
        <f t="array" ref="AR1174">_xlfn._xlws.FILTER(RPD_Revisi[Jmlh],RPD_Revisi[MAK]=Form_Cetak_POK[[#This Row],[MAK]],0)-Form_Cetak_POK[[#This Row],[Jmlh]]</f>
        <v>0</v>
      </c>
    </row>
    <row r="1175" spans="1:44" hidden="1" x14ac:dyDescent="0.3">
      <c r="A1175" t="s">
        <v>26</v>
      </c>
      <c r="B1175" t="s">
        <v>28</v>
      </c>
      <c r="C1175" t="s">
        <v>29</v>
      </c>
      <c r="D1175" t="s">
        <v>461</v>
      </c>
      <c r="E1175" t="s">
        <v>118</v>
      </c>
      <c r="F1175" t="s">
        <v>130</v>
      </c>
      <c r="G1175" t="s">
        <v>469</v>
      </c>
      <c r="H1175" t="s">
        <v>175</v>
      </c>
      <c r="I1175" t="s">
        <v>177</v>
      </c>
      <c r="J1175" t="s">
        <v>48</v>
      </c>
      <c r="K1175" t="s">
        <v>691</v>
      </c>
      <c r="L1175">
        <v>30</v>
      </c>
      <c r="M1175">
        <v>5000000</v>
      </c>
      <c r="N1175">
        <v>150000000</v>
      </c>
      <c r="O1175">
        <v>0</v>
      </c>
      <c r="P1175">
        <v>150000000</v>
      </c>
      <c r="R1175">
        <v>12500000</v>
      </c>
      <c r="S1175">
        <v>12500000</v>
      </c>
      <c r="T1175">
        <v>12500000</v>
      </c>
      <c r="U1175">
        <v>12500000</v>
      </c>
      <c r="V1175">
        <v>12500000</v>
      </c>
      <c r="W1175">
        <v>12500000</v>
      </c>
      <c r="X1175">
        <v>12500000</v>
      </c>
      <c r="Y1175">
        <v>12500000</v>
      </c>
      <c r="Z1175">
        <v>12500000</v>
      </c>
      <c r="AA1175">
        <v>12500000</v>
      </c>
      <c r="AB1175">
        <v>12500000</v>
      </c>
      <c r="AC1175">
        <v>12500000</v>
      </c>
      <c r="AD1175" t="s">
        <v>2569</v>
      </c>
      <c r="AE1175" t="s">
        <v>2581</v>
      </c>
      <c r="AF1175" t="s">
        <v>2582</v>
      </c>
      <c r="AG1175" t="s">
        <v>2583</v>
      </c>
      <c r="AH1175" t="s">
        <v>7447</v>
      </c>
      <c r="AI1175" t="s">
        <v>6061</v>
      </c>
      <c r="AJ1175" t="s">
        <v>6130</v>
      </c>
      <c r="AK1175" t="s">
        <v>136</v>
      </c>
      <c r="AN1175" t="s">
        <v>1311</v>
      </c>
      <c r="AO1175" t="s">
        <v>1312</v>
      </c>
      <c r="AP1175" t="s">
        <v>1336</v>
      </c>
      <c r="AQ1175" t="s">
        <v>1314</v>
      </c>
      <c r="AR1175" cm="1">
        <f t="array" ref="AR1175">_xlfn._xlws.FILTER(RPD_Revisi[Jmlh],RPD_Revisi[MAK]=Form_Cetak_POK[[#This Row],[MAK]],0)-Form_Cetak_POK[[#This Row],[Jmlh]]</f>
        <v>0</v>
      </c>
    </row>
    <row r="1176" spans="1:44" hidden="1" x14ac:dyDescent="0.3">
      <c r="A1176" t="s">
        <v>26</v>
      </c>
      <c r="B1176" t="s">
        <v>28</v>
      </c>
      <c r="C1176" t="s">
        <v>29</v>
      </c>
      <c r="D1176" t="s">
        <v>461</v>
      </c>
      <c r="E1176" t="s">
        <v>118</v>
      </c>
      <c r="F1176" t="s">
        <v>130</v>
      </c>
      <c r="G1176" t="s">
        <v>469</v>
      </c>
      <c r="H1176" t="s">
        <v>175</v>
      </c>
      <c r="I1176" t="s">
        <v>177</v>
      </c>
      <c r="J1176" t="s">
        <v>75</v>
      </c>
      <c r="K1176" t="s">
        <v>692</v>
      </c>
      <c r="L1176">
        <v>16</v>
      </c>
      <c r="M1176">
        <v>150000</v>
      </c>
      <c r="N1176">
        <v>2400000</v>
      </c>
      <c r="O1176">
        <v>0</v>
      </c>
      <c r="P1176">
        <v>2400000</v>
      </c>
      <c r="R1176">
        <v>200000</v>
      </c>
      <c r="S1176">
        <v>200000</v>
      </c>
      <c r="T1176">
        <v>200000</v>
      </c>
      <c r="U1176">
        <v>200000</v>
      </c>
      <c r="V1176">
        <v>200000</v>
      </c>
      <c r="W1176">
        <v>200000</v>
      </c>
      <c r="X1176">
        <v>200000</v>
      </c>
      <c r="Y1176">
        <v>200000</v>
      </c>
      <c r="Z1176">
        <v>200000</v>
      </c>
      <c r="AA1176">
        <v>200000</v>
      </c>
      <c r="AB1176">
        <v>200000</v>
      </c>
      <c r="AC1176">
        <v>200000</v>
      </c>
      <c r="AD1176" t="s">
        <v>2569</v>
      </c>
      <c r="AE1176" t="s">
        <v>2585</v>
      </c>
      <c r="AF1176" t="s">
        <v>2586</v>
      </c>
      <c r="AG1176" t="s">
        <v>2587</v>
      </c>
      <c r="AH1176" t="s">
        <v>7448</v>
      </c>
      <c r="AI1176" t="s">
        <v>6061</v>
      </c>
      <c r="AJ1176" t="s">
        <v>6130</v>
      </c>
      <c r="AK1176" t="s">
        <v>136</v>
      </c>
      <c r="AN1176" t="s">
        <v>1311</v>
      </c>
      <c r="AO1176" t="s">
        <v>1312</v>
      </c>
      <c r="AP1176" t="s">
        <v>1336</v>
      </c>
      <c r="AQ1176" t="s">
        <v>1314</v>
      </c>
      <c r="AR1176" cm="1">
        <f t="array" ref="AR1176">_xlfn._xlws.FILTER(RPD_Revisi[Jmlh],RPD_Revisi[MAK]=Form_Cetak_POK[[#This Row],[MAK]],0)-Form_Cetak_POK[[#This Row],[Jmlh]]</f>
        <v>0</v>
      </c>
    </row>
    <row r="1177" spans="1:44" hidden="1" x14ac:dyDescent="0.3">
      <c r="A1177" t="s">
        <v>26</v>
      </c>
      <c r="B1177" t="s">
        <v>28</v>
      </c>
      <c r="C1177" t="s">
        <v>29</v>
      </c>
      <c r="D1177" t="s">
        <v>461</v>
      </c>
      <c r="E1177" t="s">
        <v>118</v>
      </c>
      <c r="F1177" t="s">
        <v>130</v>
      </c>
      <c r="G1177" t="s">
        <v>469</v>
      </c>
      <c r="H1177" t="s">
        <v>175</v>
      </c>
      <c r="I1177" t="s">
        <v>178</v>
      </c>
      <c r="J1177" t="s">
        <v>48</v>
      </c>
      <c r="K1177" t="s">
        <v>693</v>
      </c>
      <c r="L1177">
        <v>20</v>
      </c>
      <c r="M1177">
        <v>5130000</v>
      </c>
      <c r="N1177">
        <v>102600000</v>
      </c>
      <c r="O1177">
        <v>0</v>
      </c>
      <c r="P1177">
        <v>102600000</v>
      </c>
      <c r="R1177">
        <v>8550000</v>
      </c>
      <c r="S1177">
        <v>8550000</v>
      </c>
      <c r="T1177">
        <v>8550000</v>
      </c>
      <c r="U1177">
        <v>8550000</v>
      </c>
      <c r="V1177">
        <v>8550000</v>
      </c>
      <c r="W1177">
        <v>8550000</v>
      </c>
      <c r="X1177">
        <v>8550000</v>
      </c>
      <c r="Y1177">
        <v>8550000</v>
      </c>
      <c r="Z1177">
        <v>8550000</v>
      </c>
      <c r="AA1177">
        <v>8550000</v>
      </c>
      <c r="AB1177">
        <v>8550000</v>
      </c>
      <c r="AC1177">
        <v>8550000</v>
      </c>
      <c r="AD1177" t="s">
        <v>2589</v>
      </c>
      <c r="AE1177" t="s">
        <v>2601</v>
      </c>
      <c r="AF1177" t="s">
        <v>2602</v>
      </c>
      <c r="AG1177" t="s">
        <v>2603</v>
      </c>
      <c r="AH1177" t="s">
        <v>7449</v>
      </c>
      <c r="AI1177" t="s">
        <v>6061</v>
      </c>
      <c r="AJ1177" t="s">
        <v>6134</v>
      </c>
      <c r="AK1177" t="s">
        <v>136</v>
      </c>
      <c r="AN1177" t="s">
        <v>1311</v>
      </c>
      <c r="AO1177" t="s">
        <v>1312</v>
      </c>
      <c r="AP1177" t="s">
        <v>1336</v>
      </c>
      <c r="AQ1177" t="s">
        <v>1314</v>
      </c>
      <c r="AR1177" cm="1">
        <f t="array" ref="AR1177">_xlfn._xlws.FILTER(RPD_Revisi[Jmlh],RPD_Revisi[MAK]=Form_Cetak_POK[[#This Row],[MAK]],0)-Form_Cetak_POK[[#This Row],[Jmlh]]</f>
        <v>0</v>
      </c>
    </row>
    <row r="1178" spans="1:44" hidden="1" x14ac:dyDescent="0.3">
      <c r="A1178" t="s">
        <v>26</v>
      </c>
      <c r="B1178" t="s">
        <v>28</v>
      </c>
      <c r="C1178" t="s">
        <v>29</v>
      </c>
      <c r="D1178" t="s">
        <v>461</v>
      </c>
      <c r="E1178" t="s">
        <v>118</v>
      </c>
      <c r="F1178" t="s">
        <v>130</v>
      </c>
      <c r="G1178" t="s">
        <v>469</v>
      </c>
      <c r="H1178" t="s">
        <v>175</v>
      </c>
      <c r="I1178" t="s">
        <v>178</v>
      </c>
      <c r="J1178" t="s">
        <v>75</v>
      </c>
      <c r="K1178" t="s">
        <v>692</v>
      </c>
      <c r="L1178">
        <v>12</v>
      </c>
      <c r="M1178">
        <v>150000</v>
      </c>
      <c r="N1178">
        <v>1800000</v>
      </c>
      <c r="O1178">
        <v>0</v>
      </c>
      <c r="P1178">
        <v>1800000</v>
      </c>
      <c r="R1178">
        <v>150000</v>
      </c>
      <c r="S1178">
        <v>150000</v>
      </c>
      <c r="T1178">
        <v>150000</v>
      </c>
      <c r="U1178">
        <v>150000</v>
      </c>
      <c r="V1178">
        <v>150000</v>
      </c>
      <c r="W1178">
        <v>150000</v>
      </c>
      <c r="X1178">
        <v>150000</v>
      </c>
      <c r="Y1178">
        <v>150000</v>
      </c>
      <c r="Z1178">
        <v>150000</v>
      </c>
      <c r="AA1178">
        <v>150000</v>
      </c>
      <c r="AB1178">
        <v>150000</v>
      </c>
      <c r="AC1178">
        <v>150000</v>
      </c>
      <c r="AD1178" t="s">
        <v>2589</v>
      </c>
      <c r="AE1178" t="s">
        <v>2605</v>
      </c>
      <c r="AF1178" t="s">
        <v>2606</v>
      </c>
      <c r="AG1178" t="s">
        <v>2607</v>
      </c>
      <c r="AH1178" t="s">
        <v>7450</v>
      </c>
      <c r="AI1178" t="s">
        <v>6061</v>
      </c>
      <c r="AJ1178" t="s">
        <v>6134</v>
      </c>
      <c r="AK1178" t="s">
        <v>136</v>
      </c>
      <c r="AN1178" t="s">
        <v>1311</v>
      </c>
      <c r="AO1178" t="s">
        <v>1312</v>
      </c>
      <c r="AP1178" t="s">
        <v>1336</v>
      </c>
      <c r="AQ1178" t="s">
        <v>1314</v>
      </c>
      <c r="AR1178" cm="1">
        <f t="array" ref="AR1178">_xlfn._xlws.FILTER(RPD_Revisi[Jmlh],RPD_Revisi[MAK]=Form_Cetak_POK[[#This Row],[MAK]],0)-Form_Cetak_POK[[#This Row],[Jmlh]]</f>
        <v>0</v>
      </c>
    </row>
    <row r="1179" spans="1:44" hidden="1" x14ac:dyDescent="0.3">
      <c r="A1179" t="s">
        <v>26</v>
      </c>
      <c r="B1179" t="s">
        <v>28</v>
      </c>
      <c r="C1179" t="s">
        <v>29</v>
      </c>
      <c r="D1179" t="s">
        <v>461</v>
      </c>
      <c r="E1179" t="s">
        <v>118</v>
      </c>
      <c r="F1179" t="s">
        <v>130</v>
      </c>
      <c r="G1179" t="s">
        <v>470</v>
      </c>
      <c r="H1179" t="s">
        <v>181</v>
      </c>
      <c r="I1179" t="s">
        <v>182</v>
      </c>
      <c r="J1179" t="s">
        <v>48</v>
      </c>
      <c r="K1179" t="s">
        <v>695</v>
      </c>
      <c r="L1179">
        <v>30</v>
      </c>
      <c r="M1179">
        <v>5000000</v>
      </c>
      <c r="N1179">
        <v>150000000</v>
      </c>
      <c r="O1179">
        <v>0</v>
      </c>
      <c r="P1179">
        <v>150000000</v>
      </c>
      <c r="R1179">
        <v>12503852</v>
      </c>
      <c r="S1179">
        <v>12503852</v>
      </c>
      <c r="T1179">
        <v>12503852</v>
      </c>
      <c r="U1179">
        <v>12503852</v>
      </c>
      <c r="V1179">
        <v>12503852</v>
      </c>
      <c r="W1179">
        <v>12503852</v>
      </c>
      <c r="X1179">
        <v>12503852</v>
      </c>
      <c r="Y1179">
        <v>12503852</v>
      </c>
      <c r="Z1179">
        <v>12503852</v>
      </c>
      <c r="AA1179">
        <v>12503852</v>
      </c>
      <c r="AB1179">
        <v>12503852</v>
      </c>
      <c r="AC1179">
        <v>12457628</v>
      </c>
      <c r="AD1179" t="s">
        <v>2609</v>
      </c>
      <c r="AE1179" t="s">
        <v>2621</v>
      </c>
      <c r="AF1179" t="s">
        <v>2622</v>
      </c>
      <c r="AG1179" t="s">
        <v>2623</v>
      </c>
      <c r="AH1179" t="s">
        <v>7451</v>
      </c>
      <c r="AI1179" t="s">
        <v>6061</v>
      </c>
      <c r="AJ1179" t="s">
        <v>6138</v>
      </c>
      <c r="AK1179" t="s">
        <v>136</v>
      </c>
      <c r="AN1179" t="s">
        <v>1311</v>
      </c>
      <c r="AO1179" t="s">
        <v>1312</v>
      </c>
      <c r="AP1179" t="s">
        <v>1336</v>
      </c>
      <c r="AQ1179" t="s">
        <v>1314</v>
      </c>
      <c r="AR1179" cm="1">
        <f t="array" ref="AR1179">_xlfn._xlws.FILTER(RPD_Revisi[Jmlh],RPD_Revisi[MAK]=Form_Cetak_POK[[#This Row],[MAK]],0)-Form_Cetak_POK[[#This Row],[Jmlh]]</f>
        <v>0</v>
      </c>
    </row>
    <row r="1180" spans="1:44" hidden="1" x14ac:dyDescent="0.3">
      <c r="A1180" t="s">
        <v>26</v>
      </c>
      <c r="B1180" t="s">
        <v>28</v>
      </c>
      <c r="C1180" t="s">
        <v>29</v>
      </c>
      <c r="D1180" t="s">
        <v>461</v>
      </c>
      <c r="E1180" t="s">
        <v>118</v>
      </c>
      <c r="F1180" t="s">
        <v>130</v>
      </c>
      <c r="G1180" t="s">
        <v>470</v>
      </c>
      <c r="H1180" t="s">
        <v>181</v>
      </c>
      <c r="I1180" t="s">
        <v>182</v>
      </c>
      <c r="J1180" t="s">
        <v>75</v>
      </c>
      <c r="K1180" t="s">
        <v>527</v>
      </c>
      <c r="L1180">
        <v>90</v>
      </c>
      <c r="M1180">
        <v>150000</v>
      </c>
      <c r="N1180">
        <v>13500000</v>
      </c>
      <c r="O1180">
        <v>0</v>
      </c>
      <c r="P1180">
        <v>13500000</v>
      </c>
      <c r="R1180">
        <v>1125347</v>
      </c>
      <c r="S1180">
        <v>1125347</v>
      </c>
      <c r="T1180">
        <v>1125347</v>
      </c>
      <c r="U1180">
        <v>1125347</v>
      </c>
      <c r="V1180">
        <v>1125347</v>
      </c>
      <c r="W1180">
        <v>1125347</v>
      </c>
      <c r="X1180">
        <v>1125347</v>
      </c>
      <c r="Y1180">
        <v>1125347</v>
      </c>
      <c r="Z1180">
        <v>1125347</v>
      </c>
      <c r="AA1180">
        <v>1125347</v>
      </c>
      <c r="AB1180">
        <v>1125347</v>
      </c>
      <c r="AC1180">
        <v>1121183</v>
      </c>
      <c r="AD1180" t="s">
        <v>2609</v>
      </c>
      <c r="AE1180" t="s">
        <v>2628</v>
      </c>
      <c r="AF1180" t="s">
        <v>2629</v>
      </c>
      <c r="AG1180" t="s">
        <v>2630</v>
      </c>
      <c r="AH1180" t="s">
        <v>7452</v>
      </c>
      <c r="AI1180" t="s">
        <v>6061</v>
      </c>
      <c r="AJ1180" t="s">
        <v>6138</v>
      </c>
      <c r="AK1180" t="s">
        <v>136</v>
      </c>
      <c r="AN1180" t="s">
        <v>1311</v>
      </c>
      <c r="AO1180" t="s">
        <v>1312</v>
      </c>
      <c r="AP1180" t="s">
        <v>1336</v>
      </c>
      <c r="AQ1180" t="s">
        <v>1314</v>
      </c>
      <c r="AR1180" cm="1">
        <f t="array" ref="AR1180">_xlfn._xlws.FILTER(RPD_Revisi[Jmlh],RPD_Revisi[MAK]=Form_Cetak_POK[[#This Row],[MAK]],0)-Form_Cetak_POK[[#This Row],[Jmlh]]</f>
        <v>0</v>
      </c>
    </row>
    <row r="1181" spans="1:44" hidden="1" x14ac:dyDescent="0.3">
      <c r="A1181" t="s">
        <v>26</v>
      </c>
      <c r="B1181" t="s">
        <v>28</v>
      </c>
      <c r="C1181" t="s">
        <v>29</v>
      </c>
      <c r="D1181" t="s">
        <v>461</v>
      </c>
      <c r="E1181" t="s">
        <v>118</v>
      </c>
      <c r="F1181" t="s">
        <v>130</v>
      </c>
      <c r="G1181" t="s">
        <v>470</v>
      </c>
      <c r="H1181" t="s">
        <v>181</v>
      </c>
      <c r="I1181" t="s">
        <v>183</v>
      </c>
      <c r="J1181" t="s">
        <v>46</v>
      </c>
      <c r="K1181" t="s">
        <v>699</v>
      </c>
      <c r="L1181">
        <v>24</v>
      </c>
      <c r="M1181">
        <v>1200000</v>
      </c>
      <c r="N1181">
        <v>28800000</v>
      </c>
      <c r="O1181">
        <v>0</v>
      </c>
      <c r="P1181">
        <v>28800000</v>
      </c>
      <c r="R1181">
        <v>2400000</v>
      </c>
      <c r="S1181">
        <v>2400000</v>
      </c>
      <c r="T1181">
        <v>2400000</v>
      </c>
      <c r="U1181">
        <v>2400000</v>
      </c>
      <c r="V1181">
        <v>2400000</v>
      </c>
      <c r="W1181">
        <v>2400000</v>
      </c>
      <c r="X1181">
        <v>2400000</v>
      </c>
      <c r="Y1181">
        <v>2400000</v>
      </c>
      <c r="Z1181">
        <v>2400000</v>
      </c>
      <c r="AA1181">
        <v>2400000</v>
      </c>
      <c r="AB1181">
        <v>2400000</v>
      </c>
      <c r="AC1181">
        <v>2400000</v>
      </c>
      <c r="AD1181" t="s">
        <v>2632</v>
      </c>
      <c r="AE1181" t="s">
        <v>2647</v>
      </c>
      <c r="AF1181" t="s">
        <v>2648</v>
      </c>
      <c r="AG1181" t="s">
        <v>2649</v>
      </c>
      <c r="AH1181" t="s">
        <v>7453</v>
      </c>
      <c r="AI1181" t="s">
        <v>6061</v>
      </c>
      <c r="AJ1181" t="s">
        <v>6142</v>
      </c>
      <c r="AK1181" t="s">
        <v>136</v>
      </c>
      <c r="AN1181" t="s">
        <v>1311</v>
      </c>
      <c r="AO1181" t="s">
        <v>1312</v>
      </c>
      <c r="AP1181" t="s">
        <v>1331</v>
      </c>
      <c r="AQ1181" t="s">
        <v>1314</v>
      </c>
      <c r="AR1181" cm="1">
        <f t="array" ref="AR1181">_xlfn._xlws.FILTER(RPD_Revisi[Jmlh],RPD_Revisi[MAK]=Form_Cetak_POK[[#This Row],[MAK]],0)-Form_Cetak_POK[[#This Row],[Jmlh]]</f>
        <v>0</v>
      </c>
    </row>
    <row r="1182" spans="1:44" hidden="1" x14ac:dyDescent="0.3">
      <c r="A1182" t="s">
        <v>26</v>
      </c>
      <c r="B1182" t="s">
        <v>28</v>
      </c>
      <c r="C1182" t="s">
        <v>29</v>
      </c>
      <c r="D1182" t="s">
        <v>461</v>
      </c>
      <c r="E1182" t="s">
        <v>118</v>
      </c>
      <c r="F1182" t="s">
        <v>130</v>
      </c>
      <c r="G1182" t="s">
        <v>470</v>
      </c>
      <c r="H1182" t="s">
        <v>181</v>
      </c>
      <c r="I1182" t="s">
        <v>183</v>
      </c>
      <c r="J1182" t="s">
        <v>48</v>
      </c>
      <c r="K1182" t="s">
        <v>701</v>
      </c>
      <c r="L1182">
        <v>16</v>
      </c>
      <c r="M1182">
        <v>4850000</v>
      </c>
      <c r="N1182">
        <v>77600000</v>
      </c>
      <c r="O1182">
        <v>0</v>
      </c>
      <c r="P1182">
        <v>77600000</v>
      </c>
      <c r="R1182">
        <v>6466667</v>
      </c>
      <c r="S1182">
        <v>6466667</v>
      </c>
      <c r="T1182">
        <v>6466667</v>
      </c>
      <c r="U1182">
        <v>6466667</v>
      </c>
      <c r="V1182">
        <v>6466667</v>
      </c>
      <c r="W1182">
        <v>6466667</v>
      </c>
      <c r="X1182">
        <v>6466667</v>
      </c>
      <c r="Y1182">
        <v>6466667</v>
      </c>
      <c r="Z1182">
        <v>6466667</v>
      </c>
      <c r="AA1182">
        <v>6466667</v>
      </c>
      <c r="AB1182">
        <v>6466667</v>
      </c>
      <c r="AC1182">
        <v>6466663</v>
      </c>
      <c r="AD1182" t="s">
        <v>2632</v>
      </c>
      <c r="AE1182" t="s">
        <v>2654</v>
      </c>
      <c r="AF1182" t="s">
        <v>2655</v>
      </c>
      <c r="AG1182" t="s">
        <v>2656</v>
      </c>
      <c r="AH1182" t="s">
        <v>7454</v>
      </c>
      <c r="AI1182" t="s">
        <v>6061</v>
      </c>
      <c r="AJ1182" t="s">
        <v>6142</v>
      </c>
      <c r="AK1182" t="s">
        <v>136</v>
      </c>
      <c r="AN1182" t="s">
        <v>1311</v>
      </c>
      <c r="AO1182" t="s">
        <v>1312</v>
      </c>
      <c r="AP1182" t="s">
        <v>1336</v>
      </c>
      <c r="AQ1182" t="s">
        <v>1314</v>
      </c>
      <c r="AR1182" cm="1">
        <f t="array" ref="AR1182">_xlfn._xlws.FILTER(RPD_Revisi[Jmlh],RPD_Revisi[MAK]=Form_Cetak_POK[[#This Row],[MAK]],0)-Form_Cetak_POK[[#This Row],[Jmlh]]</f>
        <v>0</v>
      </c>
    </row>
    <row r="1183" spans="1:44" hidden="1" x14ac:dyDescent="0.3">
      <c r="A1183" t="s">
        <v>26</v>
      </c>
      <c r="B1183" t="s">
        <v>28</v>
      </c>
      <c r="C1183" t="s">
        <v>29</v>
      </c>
      <c r="D1183" t="s">
        <v>461</v>
      </c>
      <c r="E1183" t="s">
        <v>118</v>
      </c>
      <c r="F1183" t="s">
        <v>130</v>
      </c>
      <c r="G1183" t="s">
        <v>470</v>
      </c>
      <c r="H1183" t="s">
        <v>181</v>
      </c>
      <c r="I1183" t="s">
        <v>183</v>
      </c>
      <c r="J1183" t="s">
        <v>75</v>
      </c>
      <c r="K1183" t="s">
        <v>611</v>
      </c>
      <c r="L1183">
        <v>70</v>
      </c>
      <c r="M1183">
        <v>210000</v>
      </c>
      <c r="N1183">
        <v>14700000</v>
      </c>
      <c r="O1183">
        <v>0</v>
      </c>
      <c r="P1183">
        <v>14700000</v>
      </c>
      <c r="R1183">
        <v>1225000</v>
      </c>
      <c r="S1183">
        <v>1225000</v>
      </c>
      <c r="T1183">
        <v>1225000</v>
      </c>
      <c r="U1183">
        <v>1225000</v>
      </c>
      <c r="V1183">
        <v>1225000</v>
      </c>
      <c r="W1183">
        <v>1225000</v>
      </c>
      <c r="X1183">
        <v>1225000</v>
      </c>
      <c r="Y1183">
        <v>1225000</v>
      </c>
      <c r="Z1183">
        <v>1225000</v>
      </c>
      <c r="AA1183">
        <v>1225000</v>
      </c>
      <c r="AB1183">
        <v>1225000</v>
      </c>
      <c r="AC1183">
        <v>1225000</v>
      </c>
      <c r="AD1183" t="s">
        <v>2632</v>
      </c>
      <c r="AE1183" t="s">
        <v>2664</v>
      </c>
      <c r="AF1183" t="s">
        <v>2665</v>
      </c>
      <c r="AG1183" t="s">
        <v>2666</v>
      </c>
      <c r="AH1183" t="s">
        <v>7455</v>
      </c>
      <c r="AI1183" t="s">
        <v>6061</v>
      </c>
      <c r="AJ1183" t="s">
        <v>6142</v>
      </c>
      <c r="AK1183" t="s">
        <v>136</v>
      </c>
      <c r="AN1183" t="s">
        <v>1311</v>
      </c>
      <c r="AO1183" t="s">
        <v>1312</v>
      </c>
      <c r="AP1183" t="s">
        <v>1336</v>
      </c>
      <c r="AQ1183" t="s">
        <v>1314</v>
      </c>
      <c r="AR1183" cm="1">
        <f t="array" ref="AR1183">_xlfn._xlws.FILTER(RPD_Revisi[Jmlh],RPD_Revisi[MAK]=Form_Cetak_POK[[#This Row],[MAK]],0)-Form_Cetak_POK[[#This Row],[Jmlh]]</f>
        <v>0</v>
      </c>
    </row>
    <row r="1184" spans="1:44" hidden="1" x14ac:dyDescent="0.3">
      <c r="A1184" t="s">
        <v>26</v>
      </c>
      <c r="B1184" t="s">
        <v>28</v>
      </c>
      <c r="C1184" t="s">
        <v>29</v>
      </c>
      <c r="D1184" t="s">
        <v>461</v>
      </c>
      <c r="E1184" t="s">
        <v>118</v>
      </c>
      <c r="F1184" t="s">
        <v>130</v>
      </c>
      <c r="G1184" t="s">
        <v>470</v>
      </c>
      <c r="H1184" t="s">
        <v>482</v>
      </c>
      <c r="I1184" t="s">
        <v>186</v>
      </c>
      <c r="J1184" t="s">
        <v>43</v>
      </c>
      <c r="K1184" t="s">
        <v>704</v>
      </c>
      <c r="L1184">
        <v>36</v>
      </c>
      <c r="M1184">
        <v>22000</v>
      </c>
      <c r="N1184">
        <v>792000</v>
      </c>
      <c r="O1184">
        <v>0</v>
      </c>
      <c r="P1184">
        <v>792000</v>
      </c>
      <c r="R1184">
        <v>66000</v>
      </c>
      <c r="S1184">
        <v>66000</v>
      </c>
      <c r="T1184">
        <v>66000</v>
      </c>
      <c r="U1184">
        <v>66000</v>
      </c>
      <c r="V1184">
        <v>66000</v>
      </c>
      <c r="W1184">
        <v>66000</v>
      </c>
      <c r="X1184">
        <v>66000</v>
      </c>
      <c r="Y1184">
        <v>66000</v>
      </c>
      <c r="Z1184">
        <v>66000</v>
      </c>
      <c r="AA1184">
        <v>66000</v>
      </c>
      <c r="AB1184">
        <v>66000</v>
      </c>
      <c r="AC1184">
        <v>66000</v>
      </c>
      <c r="AD1184" t="s">
        <v>2671</v>
      </c>
      <c r="AE1184" t="s">
        <v>2672</v>
      </c>
      <c r="AF1184" t="s">
        <v>2673</v>
      </c>
      <c r="AG1184" t="s">
        <v>2674</v>
      </c>
      <c r="AH1184" t="s">
        <v>7456</v>
      </c>
      <c r="AI1184" t="s">
        <v>6061</v>
      </c>
      <c r="AJ1184" t="s">
        <v>6145</v>
      </c>
      <c r="AK1184" t="s">
        <v>44</v>
      </c>
      <c r="AN1184" t="s">
        <v>1311</v>
      </c>
      <c r="AO1184" t="s">
        <v>1312</v>
      </c>
      <c r="AP1184" t="s">
        <v>1313</v>
      </c>
      <c r="AQ1184" t="s">
        <v>1314</v>
      </c>
      <c r="AR1184" cm="1">
        <f t="array" ref="AR1184">_xlfn._xlws.FILTER(RPD_Revisi[Jmlh],RPD_Revisi[MAK]=Form_Cetak_POK[[#This Row],[MAK]],0)-Form_Cetak_POK[[#This Row],[Jmlh]]</f>
        <v>0</v>
      </c>
    </row>
    <row r="1185" spans="1:44" hidden="1" x14ac:dyDescent="0.3">
      <c r="A1185" t="s">
        <v>26</v>
      </c>
      <c r="B1185" t="s">
        <v>28</v>
      </c>
      <c r="C1185" t="s">
        <v>29</v>
      </c>
      <c r="D1185" t="s">
        <v>461</v>
      </c>
      <c r="E1185" t="s">
        <v>118</v>
      </c>
      <c r="F1185" t="s">
        <v>130</v>
      </c>
      <c r="G1185" t="s">
        <v>470</v>
      </c>
      <c r="H1185" t="s">
        <v>482</v>
      </c>
      <c r="I1185" t="s">
        <v>186</v>
      </c>
      <c r="J1185" t="s">
        <v>48</v>
      </c>
      <c r="K1185" t="s">
        <v>705</v>
      </c>
      <c r="L1185">
        <v>4</v>
      </c>
      <c r="M1185">
        <v>6000000</v>
      </c>
      <c r="N1185">
        <v>24000000</v>
      </c>
      <c r="O1185">
        <v>0</v>
      </c>
      <c r="P1185">
        <v>24000000</v>
      </c>
      <c r="R1185">
        <v>2000000</v>
      </c>
      <c r="S1185">
        <v>2000000</v>
      </c>
      <c r="T1185">
        <v>2000000</v>
      </c>
      <c r="U1185">
        <v>2000000</v>
      </c>
      <c r="V1185">
        <v>2000000</v>
      </c>
      <c r="W1185">
        <v>2000000</v>
      </c>
      <c r="X1185">
        <v>2000000</v>
      </c>
      <c r="Y1185">
        <v>2000000</v>
      </c>
      <c r="Z1185">
        <v>2000000</v>
      </c>
      <c r="AA1185">
        <v>2000000</v>
      </c>
      <c r="AB1185">
        <v>2000000</v>
      </c>
      <c r="AC1185">
        <v>2000000</v>
      </c>
      <c r="AD1185" t="s">
        <v>2671</v>
      </c>
      <c r="AE1185" t="s">
        <v>2683</v>
      </c>
      <c r="AF1185" t="s">
        <v>2684</v>
      </c>
      <c r="AG1185" t="s">
        <v>2685</v>
      </c>
      <c r="AH1185" t="s">
        <v>7457</v>
      </c>
      <c r="AI1185" t="s">
        <v>6061</v>
      </c>
      <c r="AJ1185" t="s">
        <v>6145</v>
      </c>
      <c r="AK1185" t="s">
        <v>44</v>
      </c>
      <c r="AN1185" t="s">
        <v>1311</v>
      </c>
      <c r="AO1185" t="s">
        <v>1312</v>
      </c>
      <c r="AP1185" t="s">
        <v>1336</v>
      </c>
      <c r="AQ1185" t="s">
        <v>1314</v>
      </c>
      <c r="AR1185" cm="1">
        <f t="array" ref="AR1185">_xlfn._xlws.FILTER(RPD_Revisi[Jmlh],RPD_Revisi[MAK]=Form_Cetak_POK[[#This Row],[MAK]],0)-Form_Cetak_POK[[#This Row],[Jmlh]]</f>
        <v>0</v>
      </c>
    </row>
    <row r="1186" spans="1:44" hidden="1" x14ac:dyDescent="0.3">
      <c r="A1186" t="s">
        <v>26</v>
      </c>
      <c r="B1186" t="s">
        <v>28</v>
      </c>
      <c r="C1186" t="s">
        <v>29</v>
      </c>
      <c r="D1186" t="s">
        <v>461</v>
      </c>
      <c r="E1186" t="s">
        <v>118</v>
      </c>
      <c r="F1186" t="s">
        <v>130</v>
      </c>
      <c r="G1186" t="s">
        <v>470</v>
      </c>
      <c r="H1186" t="s">
        <v>482</v>
      </c>
      <c r="I1186" t="s">
        <v>186</v>
      </c>
      <c r="J1186" t="s">
        <v>73</v>
      </c>
      <c r="K1186" t="s">
        <v>706</v>
      </c>
      <c r="L1186">
        <v>10</v>
      </c>
      <c r="M1186">
        <v>150000</v>
      </c>
      <c r="N1186">
        <v>1500000</v>
      </c>
      <c r="O1186">
        <v>0</v>
      </c>
      <c r="P1186">
        <v>1500000</v>
      </c>
      <c r="R1186">
        <v>125000</v>
      </c>
      <c r="S1186">
        <v>125000</v>
      </c>
      <c r="T1186">
        <v>125000</v>
      </c>
      <c r="U1186">
        <v>125000</v>
      </c>
      <c r="V1186">
        <v>125000</v>
      </c>
      <c r="W1186">
        <v>125000</v>
      </c>
      <c r="X1186">
        <v>125000</v>
      </c>
      <c r="Y1186">
        <v>125000</v>
      </c>
      <c r="Z1186">
        <v>125000</v>
      </c>
      <c r="AA1186">
        <v>125000</v>
      </c>
      <c r="AB1186">
        <v>125000</v>
      </c>
      <c r="AC1186">
        <v>125000</v>
      </c>
      <c r="AD1186" t="s">
        <v>2671</v>
      </c>
      <c r="AE1186" t="s">
        <v>2687</v>
      </c>
      <c r="AF1186" t="s">
        <v>2688</v>
      </c>
      <c r="AG1186" t="s">
        <v>2689</v>
      </c>
      <c r="AH1186" t="s">
        <v>7458</v>
      </c>
      <c r="AI1186" t="s">
        <v>6061</v>
      </c>
      <c r="AJ1186" t="s">
        <v>6145</v>
      </c>
      <c r="AK1186" t="s">
        <v>44</v>
      </c>
      <c r="AN1186" t="s">
        <v>1311</v>
      </c>
      <c r="AO1186" t="s">
        <v>1312</v>
      </c>
      <c r="AP1186" t="s">
        <v>1336</v>
      </c>
      <c r="AQ1186" t="s">
        <v>1314</v>
      </c>
      <c r="AR1186" cm="1">
        <f t="array" ref="AR1186">_xlfn._xlws.FILTER(RPD_Revisi[Jmlh],RPD_Revisi[MAK]=Form_Cetak_POK[[#This Row],[MAK]],0)-Form_Cetak_POK[[#This Row],[Jmlh]]</f>
        <v>0</v>
      </c>
    </row>
    <row r="1187" spans="1:44" hidden="1" x14ac:dyDescent="0.3">
      <c r="A1187" t="s">
        <v>26</v>
      </c>
      <c r="B1187" t="s">
        <v>28</v>
      </c>
      <c r="C1187" t="s">
        <v>29</v>
      </c>
      <c r="D1187" t="s">
        <v>461</v>
      </c>
      <c r="E1187" t="s">
        <v>118</v>
      </c>
      <c r="F1187" t="s">
        <v>130</v>
      </c>
      <c r="G1187" t="s">
        <v>470</v>
      </c>
      <c r="H1187" t="s">
        <v>482</v>
      </c>
      <c r="I1187" t="s">
        <v>187</v>
      </c>
      <c r="J1187" t="s">
        <v>43</v>
      </c>
      <c r="K1187" t="s">
        <v>485</v>
      </c>
      <c r="L1187">
        <v>1</v>
      </c>
      <c r="M1187">
        <v>688000</v>
      </c>
      <c r="N1187">
        <v>688000</v>
      </c>
      <c r="O1187">
        <v>0</v>
      </c>
      <c r="P1187">
        <v>688000</v>
      </c>
      <c r="R1187">
        <v>57000</v>
      </c>
      <c r="S1187">
        <v>57000</v>
      </c>
      <c r="T1187">
        <v>57000</v>
      </c>
      <c r="U1187">
        <v>57000</v>
      </c>
      <c r="V1187">
        <v>57000</v>
      </c>
      <c r="W1187">
        <v>57000</v>
      </c>
      <c r="X1187">
        <v>57000</v>
      </c>
      <c r="Y1187">
        <v>57000</v>
      </c>
      <c r="Z1187">
        <v>57000</v>
      </c>
      <c r="AA1187">
        <v>57000</v>
      </c>
      <c r="AB1187">
        <v>57000</v>
      </c>
      <c r="AC1187">
        <v>61000</v>
      </c>
      <c r="AD1187" t="s">
        <v>2691</v>
      </c>
      <c r="AE1187" t="s">
        <v>2692</v>
      </c>
      <c r="AF1187" t="s">
        <v>2693</v>
      </c>
      <c r="AG1187" t="s">
        <v>2694</v>
      </c>
      <c r="AH1187" t="s">
        <v>7459</v>
      </c>
      <c r="AI1187" t="s">
        <v>6061</v>
      </c>
      <c r="AJ1187" t="s">
        <v>6148</v>
      </c>
      <c r="AK1187" t="s">
        <v>44</v>
      </c>
      <c r="AN1187" t="s">
        <v>1311</v>
      </c>
      <c r="AO1187" t="s">
        <v>1312</v>
      </c>
      <c r="AP1187" t="s">
        <v>1313</v>
      </c>
      <c r="AQ1187" t="s">
        <v>1314</v>
      </c>
      <c r="AR1187" cm="1">
        <f t="array" ref="AR1187">_xlfn._xlws.FILTER(RPD_Revisi[Jmlh],RPD_Revisi[MAK]=Form_Cetak_POK[[#This Row],[MAK]],0)-Form_Cetak_POK[[#This Row],[Jmlh]]</f>
        <v>0</v>
      </c>
    </row>
    <row r="1188" spans="1:44" hidden="1" x14ac:dyDescent="0.3">
      <c r="A1188" t="s">
        <v>26</v>
      </c>
      <c r="B1188" t="s">
        <v>28</v>
      </c>
      <c r="C1188" t="s">
        <v>29</v>
      </c>
      <c r="D1188" t="s">
        <v>461</v>
      </c>
      <c r="E1188" t="s">
        <v>118</v>
      </c>
      <c r="F1188" t="s">
        <v>130</v>
      </c>
      <c r="G1188" t="s">
        <v>470</v>
      </c>
      <c r="H1188" t="s">
        <v>482</v>
      </c>
      <c r="I1188" t="s">
        <v>187</v>
      </c>
      <c r="J1188" t="s">
        <v>48</v>
      </c>
      <c r="K1188" t="s">
        <v>709</v>
      </c>
      <c r="L1188">
        <v>6</v>
      </c>
      <c r="M1188">
        <v>8000000</v>
      </c>
      <c r="N1188">
        <v>48000000</v>
      </c>
      <c r="O1188">
        <v>0</v>
      </c>
      <c r="P1188">
        <v>48000000</v>
      </c>
      <c r="R1188">
        <v>4000000</v>
      </c>
      <c r="S1188">
        <v>4000000</v>
      </c>
      <c r="T1188">
        <v>4000000</v>
      </c>
      <c r="U1188">
        <v>4000000</v>
      </c>
      <c r="V1188">
        <v>4000000</v>
      </c>
      <c r="W1188">
        <v>4000000</v>
      </c>
      <c r="X1188">
        <v>4000000</v>
      </c>
      <c r="Y1188">
        <v>4000000</v>
      </c>
      <c r="Z1188">
        <v>4000000</v>
      </c>
      <c r="AA1188">
        <v>4000000</v>
      </c>
      <c r="AB1188">
        <v>4000000</v>
      </c>
      <c r="AC1188">
        <v>4000000</v>
      </c>
      <c r="AD1188" t="s">
        <v>2691</v>
      </c>
      <c r="AE1188" t="s">
        <v>2710</v>
      </c>
      <c r="AF1188" t="s">
        <v>2711</v>
      </c>
      <c r="AG1188" t="s">
        <v>2712</v>
      </c>
      <c r="AH1188" t="s">
        <v>7460</v>
      </c>
      <c r="AI1188" t="s">
        <v>6061</v>
      </c>
      <c r="AJ1188" t="s">
        <v>6148</v>
      </c>
      <c r="AK1188" t="s">
        <v>44</v>
      </c>
      <c r="AN1188" t="s">
        <v>1311</v>
      </c>
      <c r="AO1188" t="s">
        <v>1312</v>
      </c>
      <c r="AP1188" t="s">
        <v>1336</v>
      </c>
      <c r="AQ1188" t="s">
        <v>1314</v>
      </c>
      <c r="AR1188" cm="1">
        <f t="array" ref="AR1188">_xlfn._xlws.FILTER(RPD_Revisi[Jmlh],RPD_Revisi[MAK]=Form_Cetak_POK[[#This Row],[MAK]],0)-Form_Cetak_POK[[#This Row],[Jmlh]]</f>
        <v>0</v>
      </c>
    </row>
    <row r="1189" spans="1:44" hidden="1" x14ac:dyDescent="0.3">
      <c r="A1189" t="s">
        <v>26</v>
      </c>
      <c r="B1189" t="s">
        <v>28</v>
      </c>
      <c r="C1189" t="s">
        <v>29</v>
      </c>
      <c r="D1189" t="s">
        <v>461</v>
      </c>
      <c r="E1189" t="s">
        <v>118</v>
      </c>
      <c r="F1189" t="s">
        <v>130</v>
      </c>
      <c r="G1189" t="s">
        <v>470</v>
      </c>
      <c r="H1189" t="s">
        <v>482</v>
      </c>
      <c r="I1189" t="s">
        <v>187</v>
      </c>
      <c r="J1189" t="s">
        <v>73</v>
      </c>
      <c r="K1189" t="s">
        <v>711</v>
      </c>
      <c r="L1189">
        <v>10</v>
      </c>
      <c r="M1189">
        <v>150000</v>
      </c>
      <c r="N1189">
        <v>1500000</v>
      </c>
      <c r="O1189">
        <v>0</v>
      </c>
      <c r="P1189">
        <v>1500000</v>
      </c>
      <c r="R1189">
        <v>125000</v>
      </c>
      <c r="S1189">
        <v>125000</v>
      </c>
      <c r="T1189">
        <v>125000</v>
      </c>
      <c r="U1189">
        <v>125000</v>
      </c>
      <c r="V1189">
        <v>125000</v>
      </c>
      <c r="W1189">
        <v>125000</v>
      </c>
      <c r="X1189">
        <v>125000</v>
      </c>
      <c r="Y1189">
        <v>125000</v>
      </c>
      <c r="Z1189">
        <v>125000</v>
      </c>
      <c r="AA1189">
        <v>125000</v>
      </c>
      <c r="AB1189">
        <v>125000</v>
      </c>
      <c r="AC1189">
        <v>125000</v>
      </c>
      <c r="AD1189" t="s">
        <v>2691</v>
      </c>
      <c r="AE1189" t="s">
        <v>2717</v>
      </c>
      <c r="AF1189" t="s">
        <v>2718</v>
      </c>
      <c r="AG1189" t="s">
        <v>2719</v>
      </c>
      <c r="AH1189" t="s">
        <v>7461</v>
      </c>
      <c r="AI1189" t="s">
        <v>6061</v>
      </c>
      <c r="AJ1189" t="s">
        <v>6148</v>
      </c>
      <c r="AK1189" t="s">
        <v>44</v>
      </c>
      <c r="AN1189" t="s">
        <v>1311</v>
      </c>
      <c r="AO1189" t="s">
        <v>1312</v>
      </c>
      <c r="AP1189" t="s">
        <v>1336</v>
      </c>
      <c r="AQ1189" t="s">
        <v>1314</v>
      </c>
      <c r="AR1189" cm="1">
        <f t="array" ref="AR1189">_xlfn._xlws.FILTER(RPD_Revisi[Jmlh],RPD_Revisi[MAK]=Form_Cetak_POK[[#This Row],[MAK]],0)-Form_Cetak_POK[[#This Row],[Jmlh]]</f>
        <v>0</v>
      </c>
    </row>
    <row r="1190" spans="1:44" hidden="1" x14ac:dyDescent="0.3">
      <c r="A1190" t="s">
        <v>26</v>
      </c>
      <c r="B1190" t="s">
        <v>28</v>
      </c>
      <c r="C1190" t="s">
        <v>29</v>
      </c>
      <c r="D1190" t="s">
        <v>461</v>
      </c>
      <c r="E1190" t="s">
        <v>118</v>
      </c>
      <c r="F1190" t="s">
        <v>130</v>
      </c>
      <c r="G1190" t="s">
        <v>470</v>
      </c>
      <c r="H1190" t="s">
        <v>482</v>
      </c>
      <c r="I1190" t="s">
        <v>188</v>
      </c>
      <c r="J1190" t="s">
        <v>48</v>
      </c>
      <c r="K1190" t="s">
        <v>712</v>
      </c>
      <c r="L1190">
        <v>4</v>
      </c>
      <c r="M1190">
        <v>1500000</v>
      </c>
      <c r="N1190">
        <v>6000000</v>
      </c>
      <c r="O1190">
        <v>0</v>
      </c>
      <c r="P1190">
        <v>6000000</v>
      </c>
      <c r="R1190">
        <v>500000</v>
      </c>
      <c r="S1190">
        <v>500000</v>
      </c>
      <c r="T1190">
        <v>500000</v>
      </c>
      <c r="U1190">
        <v>500000</v>
      </c>
      <c r="V1190">
        <v>500000</v>
      </c>
      <c r="W1190">
        <v>500000</v>
      </c>
      <c r="X1190">
        <v>500000</v>
      </c>
      <c r="Y1190">
        <v>500000</v>
      </c>
      <c r="Z1190">
        <v>500000</v>
      </c>
      <c r="AA1190">
        <v>500000</v>
      </c>
      <c r="AB1190">
        <v>500000</v>
      </c>
      <c r="AC1190">
        <v>500000</v>
      </c>
      <c r="AD1190" t="s">
        <v>2721</v>
      </c>
      <c r="AE1190" t="s">
        <v>2729</v>
      </c>
      <c r="AF1190" t="s">
        <v>2730</v>
      </c>
      <c r="AG1190" t="s">
        <v>2731</v>
      </c>
      <c r="AH1190" t="s">
        <v>7462</v>
      </c>
      <c r="AI1190" t="s">
        <v>6061</v>
      </c>
      <c r="AJ1190" t="s">
        <v>6152</v>
      </c>
      <c r="AK1190" t="s">
        <v>44</v>
      </c>
      <c r="AN1190" t="s">
        <v>1311</v>
      </c>
      <c r="AO1190" t="s">
        <v>1312</v>
      </c>
      <c r="AP1190" t="s">
        <v>1336</v>
      </c>
      <c r="AQ1190" t="s">
        <v>1314</v>
      </c>
      <c r="AR1190" cm="1">
        <f t="array" ref="AR1190">_xlfn._xlws.FILTER(RPD_Revisi[Jmlh],RPD_Revisi[MAK]=Form_Cetak_POK[[#This Row],[MAK]],0)-Form_Cetak_POK[[#This Row],[Jmlh]]</f>
        <v>0</v>
      </c>
    </row>
    <row r="1191" spans="1:44" hidden="1" x14ac:dyDescent="0.3">
      <c r="A1191" t="s">
        <v>26</v>
      </c>
      <c r="B1191" t="s">
        <v>28</v>
      </c>
      <c r="C1191" t="s">
        <v>29</v>
      </c>
      <c r="D1191" t="s">
        <v>461</v>
      </c>
      <c r="E1191" t="s">
        <v>118</v>
      </c>
      <c r="F1191" t="s">
        <v>130</v>
      </c>
      <c r="G1191" t="s">
        <v>470</v>
      </c>
      <c r="H1191" t="s">
        <v>482</v>
      </c>
      <c r="I1191" t="s">
        <v>189</v>
      </c>
      <c r="J1191" t="s">
        <v>46</v>
      </c>
      <c r="K1191" t="s">
        <v>715</v>
      </c>
      <c r="L1191">
        <v>10</v>
      </c>
      <c r="M1191">
        <v>1280000</v>
      </c>
      <c r="N1191">
        <v>12800000</v>
      </c>
      <c r="O1191">
        <v>0</v>
      </c>
      <c r="P1191">
        <v>12800000</v>
      </c>
      <c r="R1191">
        <v>1066000</v>
      </c>
      <c r="S1191">
        <v>1066000</v>
      </c>
      <c r="T1191">
        <v>1066000</v>
      </c>
      <c r="U1191">
        <v>1066000</v>
      </c>
      <c r="V1191">
        <v>1066000</v>
      </c>
      <c r="W1191">
        <v>1066000</v>
      </c>
      <c r="X1191">
        <v>1066000</v>
      </c>
      <c r="Y1191">
        <v>1066000</v>
      </c>
      <c r="Z1191">
        <v>1066000</v>
      </c>
      <c r="AA1191">
        <v>1066000</v>
      </c>
      <c r="AB1191">
        <v>1066000</v>
      </c>
      <c r="AC1191">
        <v>1074000</v>
      </c>
      <c r="AD1191" t="s">
        <v>2733</v>
      </c>
      <c r="AE1191" t="s">
        <v>2744</v>
      </c>
      <c r="AF1191" t="s">
        <v>2745</v>
      </c>
      <c r="AG1191" t="s">
        <v>2746</v>
      </c>
      <c r="AH1191" t="s">
        <v>7463</v>
      </c>
      <c r="AI1191" t="s">
        <v>6061</v>
      </c>
      <c r="AJ1191" t="s">
        <v>6155</v>
      </c>
      <c r="AK1191" t="s">
        <v>44</v>
      </c>
      <c r="AN1191" t="s">
        <v>1311</v>
      </c>
      <c r="AO1191" t="s">
        <v>1312</v>
      </c>
      <c r="AP1191" t="s">
        <v>1331</v>
      </c>
      <c r="AQ1191" t="s">
        <v>1314</v>
      </c>
      <c r="AR1191" cm="1">
        <f t="array" ref="AR1191">_xlfn._xlws.FILTER(RPD_Revisi[Jmlh],RPD_Revisi[MAK]=Form_Cetak_POK[[#This Row],[MAK]],0)-Form_Cetak_POK[[#This Row],[Jmlh]]</f>
        <v>0</v>
      </c>
    </row>
    <row r="1192" spans="1:44" hidden="1" x14ac:dyDescent="0.3">
      <c r="A1192" t="s">
        <v>26</v>
      </c>
      <c r="B1192" t="s">
        <v>28</v>
      </c>
      <c r="C1192" t="s">
        <v>29</v>
      </c>
      <c r="D1192" t="s">
        <v>461</v>
      </c>
      <c r="E1192" t="s">
        <v>118</v>
      </c>
      <c r="F1192" t="s">
        <v>130</v>
      </c>
      <c r="G1192" t="s">
        <v>470</v>
      </c>
      <c r="H1192" t="s">
        <v>482</v>
      </c>
      <c r="I1192" t="s">
        <v>189</v>
      </c>
      <c r="J1192" t="s">
        <v>48</v>
      </c>
      <c r="K1192" t="s">
        <v>716</v>
      </c>
      <c r="L1192">
        <v>27</v>
      </c>
      <c r="M1192">
        <v>6000000</v>
      </c>
      <c r="N1192">
        <v>162000000</v>
      </c>
      <c r="O1192">
        <v>0</v>
      </c>
      <c r="P1192">
        <v>162000000</v>
      </c>
      <c r="R1192">
        <v>13500000</v>
      </c>
      <c r="S1192">
        <v>13500000</v>
      </c>
      <c r="T1192">
        <v>13500000</v>
      </c>
      <c r="U1192">
        <v>13500000</v>
      </c>
      <c r="V1192">
        <v>13500000</v>
      </c>
      <c r="W1192">
        <v>13500000</v>
      </c>
      <c r="X1192">
        <v>13500000</v>
      </c>
      <c r="Y1192">
        <v>13500000</v>
      </c>
      <c r="Z1192">
        <v>13500000</v>
      </c>
      <c r="AA1192">
        <v>13500000</v>
      </c>
      <c r="AB1192">
        <v>13500000</v>
      </c>
      <c r="AC1192">
        <v>13500000</v>
      </c>
      <c r="AD1192" t="s">
        <v>2733</v>
      </c>
      <c r="AE1192" t="s">
        <v>2748</v>
      </c>
      <c r="AF1192" t="s">
        <v>2749</v>
      </c>
      <c r="AG1192" t="s">
        <v>2750</v>
      </c>
      <c r="AH1192" t="s">
        <v>7464</v>
      </c>
      <c r="AI1192" t="s">
        <v>6061</v>
      </c>
      <c r="AJ1192" t="s">
        <v>6155</v>
      </c>
      <c r="AK1192" t="s">
        <v>44</v>
      </c>
      <c r="AN1192" t="s">
        <v>1311</v>
      </c>
      <c r="AO1192" t="s">
        <v>1312</v>
      </c>
      <c r="AP1192" t="s">
        <v>1336</v>
      </c>
      <c r="AQ1192" t="s">
        <v>1314</v>
      </c>
      <c r="AR1192" cm="1">
        <f t="array" ref="AR1192">_xlfn._xlws.FILTER(RPD_Revisi[Jmlh],RPD_Revisi[MAK]=Form_Cetak_POK[[#This Row],[MAK]],0)-Form_Cetak_POK[[#This Row],[Jmlh]]</f>
        <v>0</v>
      </c>
    </row>
    <row r="1193" spans="1:44" hidden="1" x14ac:dyDescent="0.3">
      <c r="A1193" t="s">
        <v>26</v>
      </c>
      <c r="B1193" t="s">
        <v>28</v>
      </c>
      <c r="C1193" t="s">
        <v>29</v>
      </c>
      <c r="D1193" t="s">
        <v>461</v>
      </c>
      <c r="E1193" t="s">
        <v>118</v>
      </c>
      <c r="F1193" t="s">
        <v>130</v>
      </c>
      <c r="G1193" t="s">
        <v>470</v>
      </c>
      <c r="H1193" t="s">
        <v>482</v>
      </c>
      <c r="I1193" t="s">
        <v>190</v>
      </c>
      <c r="J1193" t="s">
        <v>43</v>
      </c>
      <c r="K1193" t="s">
        <v>718</v>
      </c>
      <c r="L1193">
        <v>150</v>
      </c>
      <c r="M1193">
        <v>75000</v>
      </c>
      <c r="N1193">
        <v>11250000</v>
      </c>
      <c r="O1193">
        <v>0</v>
      </c>
      <c r="P1193">
        <v>11250000</v>
      </c>
      <c r="R1193">
        <v>937000</v>
      </c>
      <c r="S1193">
        <v>937000</v>
      </c>
      <c r="T1193">
        <v>937000</v>
      </c>
      <c r="U1193">
        <v>937000</v>
      </c>
      <c r="V1193">
        <v>937000</v>
      </c>
      <c r="W1193">
        <v>937000</v>
      </c>
      <c r="X1193">
        <v>937000</v>
      </c>
      <c r="Y1193">
        <v>937000</v>
      </c>
      <c r="Z1193">
        <v>937000</v>
      </c>
      <c r="AA1193">
        <v>937000</v>
      </c>
      <c r="AB1193">
        <v>937000</v>
      </c>
      <c r="AC1193">
        <v>943000</v>
      </c>
      <c r="AD1193" t="s">
        <v>2755</v>
      </c>
      <c r="AE1193" t="s">
        <v>2756</v>
      </c>
      <c r="AF1193" t="s">
        <v>2757</v>
      </c>
      <c r="AG1193" t="s">
        <v>2758</v>
      </c>
      <c r="AH1193" t="s">
        <v>7465</v>
      </c>
      <c r="AI1193" t="s">
        <v>6061</v>
      </c>
      <c r="AJ1193" t="s">
        <v>7379</v>
      </c>
      <c r="AK1193" t="s">
        <v>44</v>
      </c>
      <c r="AN1193" t="s">
        <v>1311</v>
      </c>
      <c r="AO1193" t="s">
        <v>1312</v>
      </c>
      <c r="AP1193" t="s">
        <v>1313</v>
      </c>
      <c r="AQ1193" t="s">
        <v>1314</v>
      </c>
      <c r="AR1193" cm="1">
        <f t="array" ref="AR1193">_xlfn._xlws.FILTER(RPD_Revisi[Jmlh],RPD_Revisi[MAK]=Form_Cetak_POK[[#This Row],[MAK]],0)-Form_Cetak_POK[[#This Row],[Jmlh]]</f>
        <v>0</v>
      </c>
    </row>
    <row r="1194" spans="1:44" hidden="1" x14ac:dyDescent="0.3">
      <c r="A1194" t="s">
        <v>26</v>
      </c>
      <c r="B1194" t="s">
        <v>28</v>
      </c>
      <c r="C1194" t="s">
        <v>29</v>
      </c>
      <c r="D1194" t="s">
        <v>461</v>
      </c>
      <c r="E1194" t="s">
        <v>118</v>
      </c>
      <c r="F1194" t="s">
        <v>130</v>
      </c>
      <c r="G1194" t="s">
        <v>470</v>
      </c>
      <c r="H1194" t="s">
        <v>482</v>
      </c>
      <c r="I1194" t="s">
        <v>190</v>
      </c>
      <c r="J1194" t="s">
        <v>48</v>
      </c>
      <c r="K1194" t="s">
        <v>721</v>
      </c>
      <c r="L1194">
        <v>60</v>
      </c>
      <c r="M1194">
        <v>6407000</v>
      </c>
      <c r="N1194">
        <v>384420000</v>
      </c>
      <c r="O1194">
        <v>0</v>
      </c>
      <c r="P1194">
        <v>384420000</v>
      </c>
      <c r="R1194">
        <v>32035000</v>
      </c>
      <c r="S1194">
        <v>32035000</v>
      </c>
      <c r="T1194">
        <v>32035000</v>
      </c>
      <c r="U1194">
        <v>32035000</v>
      </c>
      <c r="V1194">
        <v>32035000</v>
      </c>
      <c r="W1194">
        <v>32035000</v>
      </c>
      <c r="X1194">
        <v>32035000</v>
      </c>
      <c r="Y1194">
        <v>32035000</v>
      </c>
      <c r="Z1194">
        <v>32035000</v>
      </c>
      <c r="AA1194">
        <v>32035000</v>
      </c>
      <c r="AB1194">
        <v>32035000</v>
      </c>
      <c r="AC1194">
        <v>32035000</v>
      </c>
      <c r="AD1194" t="s">
        <v>2755</v>
      </c>
      <c r="AE1194" t="s">
        <v>2768</v>
      </c>
      <c r="AF1194" t="s">
        <v>2769</v>
      </c>
      <c r="AG1194" t="s">
        <v>2770</v>
      </c>
      <c r="AH1194" t="s">
        <v>7466</v>
      </c>
      <c r="AI1194" t="s">
        <v>6061</v>
      </c>
      <c r="AJ1194" t="s">
        <v>7379</v>
      </c>
      <c r="AK1194" t="s">
        <v>44</v>
      </c>
      <c r="AN1194" t="s">
        <v>1311</v>
      </c>
      <c r="AO1194" t="s">
        <v>1312</v>
      </c>
      <c r="AP1194" t="s">
        <v>1336</v>
      </c>
      <c r="AQ1194" t="s">
        <v>1314</v>
      </c>
      <c r="AR1194" cm="1">
        <f t="array" ref="AR1194">_xlfn._xlws.FILTER(RPD_Revisi[Jmlh],RPD_Revisi[MAK]=Form_Cetak_POK[[#This Row],[MAK]],0)-Form_Cetak_POK[[#This Row],[Jmlh]]</f>
        <v>0</v>
      </c>
    </row>
    <row r="1195" spans="1:44" hidden="1" x14ac:dyDescent="0.3">
      <c r="A1195" t="s">
        <v>26</v>
      </c>
      <c r="B1195" t="s">
        <v>28</v>
      </c>
      <c r="C1195" t="s">
        <v>29</v>
      </c>
      <c r="D1195" t="s">
        <v>461</v>
      </c>
      <c r="E1195" t="s">
        <v>118</v>
      </c>
      <c r="F1195" t="s">
        <v>130</v>
      </c>
      <c r="G1195" t="s">
        <v>470</v>
      </c>
      <c r="H1195" t="s">
        <v>482</v>
      </c>
      <c r="I1195" t="s">
        <v>193</v>
      </c>
      <c r="J1195" t="s">
        <v>66</v>
      </c>
      <c r="K1195" t="s">
        <v>724</v>
      </c>
      <c r="L1195">
        <v>1</v>
      </c>
      <c r="M1195">
        <v>450000</v>
      </c>
      <c r="N1195">
        <v>450000</v>
      </c>
      <c r="O1195">
        <v>0</v>
      </c>
      <c r="P1195">
        <v>450000</v>
      </c>
      <c r="R1195">
        <v>37000</v>
      </c>
      <c r="S1195">
        <v>37000</v>
      </c>
      <c r="T1195">
        <v>37000</v>
      </c>
      <c r="U1195">
        <v>37000</v>
      </c>
      <c r="V1195">
        <v>37000</v>
      </c>
      <c r="W1195">
        <v>37000</v>
      </c>
      <c r="X1195">
        <v>37000</v>
      </c>
      <c r="Y1195">
        <v>37000</v>
      </c>
      <c r="Z1195">
        <v>37000</v>
      </c>
      <c r="AA1195">
        <v>37000</v>
      </c>
      <c r="AB1195">
        <v>37000</v>
      </c>
      <c r="AC1195">
        <v>43000</v>
      </c>
      <c r="AD1195" t="s">
        <v>2772</v>
      </c>
      <c r="AE1195" t="s">
        <v>2786</v>
      </c>
      <c r="AF1195" t="s">
        <v>2787</v>
      </c>
      <c r="AG1195" t="s">
        <v>2788</v>
      </c>
      <c r="AH1195" t="s">
        <v>7467</v>
      </c>
      <c r="AI1195" t="s">
        <v>6061</v>
      </c>
      <c r="AJ1195" t="s">
        <v>6157</v>
      </c>
      <c r="AK1195" t="s">
        <v>44</v>
      </c>
      <c r="AN1195" t="s">
        <v>1311</v>
      </c>
      <c r="AO1195" t="s">
        <v>1312</v>
      </c>
      <c r="AP1195" t="s">
        <v>1480</v>
      </c>
      <c r="AQ1195" t="s">
        <v>1314</v>
      </c>
      <c r="AR1195" cm="1">
        <f t="array" ref="AR1195">_xlfn._xlws.FILTER(RPD_Revisi[Jmlh],RPD_Revisi[MAK]=Form_Cetak_POK[[#This Row],[MAK]],0)-Form_Cetak_POK[[#This Row],[Jmlh]]</f>
        <v>0</v>
      </c>
    </row>
    <row r="1196" spans="1:44" hidden="1" x14ac:dyDescent="0.3">
      <c r="A1196" t="s">
        <v>26</v>
      </c>
      <c r="B1196" t="s">
        <v>28</v>
      </c>
      <c r="C1196" t="s">
        <v>29</v>
      </c>
      <c r="D1196" t="s">
        <v>461</v>
      </c>
      <c r="E1196" t="s">
        <v>118</v>
      </c>
      <c r="F1196" t="s">
        <v>130</v>
      </c>
      <c r="G1196" t="s">
        <v>470</v>
      </c>
      <c r="H1196" t="s">
        <v>482</v>
      </c>
      <c r="I1196" t="s">
        <v>193</v>
      </c>
      <c r="J1196" t="s">
        <v>84</v>
      </c>
      <c r="K1196" t="s">
        <v>728</v>
      </c>
      <c r="L1196">
        <v>1</v>
      </c>
      <c r="M1196">
        <v>100000000</v>
      </c>
      <c r="N1196">
        <v>100000000</v>
      </c>
      <c r="O1196">
        <v>0</v>
      </c>
      <c r="P1196">
        <v>100000000</v>
      </c>
      <c r="R1196">
        <v>8333000</v>
      </c>
      <c r="S1196">
        <v>8333000</v>
      </c>
      <c r="T1196">
        <v>8333000</v>
      </c>
      <c r="U1196">
        <v>8333000</v>
      </c>
      <c r="V1196">
        <v>8333000</v>
      </c>
      <c r="W1196">
        <v>8333000</v>
      </c>
      <c r="X1196">
        <v>8333000</v>
      </c>
      <c r="Y1196">
        <v>8333000</v>
      </c>
      <c r="Z1196">
        <v>8333000</v>
      </c>
      <c r="AA1196">
        <v>8333000</v>
      </c>
      <c r="AB1196">
        <v>8333000</v>
      </c>
      <c r="AC1196">
        <v>8337000</v>
      </c>
      <c r="AD1196" t="s">
        <v>2772</v>
      </c>
      <c r="AE1196" t="s">
        <v>2799</v>
      </c>
      <c r="AF1196" t="s">
        <v>2800</v>
      </c>
      <c r="AG1196" t="s">
        <v>2801</v>
      </c>
      <c r="AH1196" t="s">
        <v>7468</v>
      </c>
      <c r="AI1196" t="s">
        <v>6061</v>
      </c>
      <c r="AJ1196" t="s">
        <v>6157</v>
      </c>
      <c r="AK1196" t="s">
        <v>44</v>
      </c>
      <c r="AN1196" t="s">
        <v>1311</v>
      </c>
      <c r="AO1196" t="s">
        <v>1312</v>
      </c>
      <c r="AP1196" t="s">
        <v>1485</v>
      </c>
      <c r="AQ1196" t="s">
        <v>1314</v>
      </c>
      <c r="AR1196" cm="1">
        <f t="array" ref="AR1196">_xlfn._xlws.FILTER(RPD_Revisi[Jmlh],RPD_Revisi[MAK]=Form_Cetak_POK[[#This Row],[MAK]],0)-Form_Cetak_POK[[#This Row],[Jmlh]]</f>
        <v>0</v>
      </c>
    </row>
    <row r="1197" spans="1:44" hidden="1" x14ac:dyDescent="0.3">
      <c r="A1197" t="s">
        <v>26</v>
      </c>
      <c r="B1197" t="s">
        <v>28</v>
      </c>
      <c r="C1197" t="s">
        <v>29</v>
      </c>
      <c r="D1197" t="s">
        <v>461</v>
      </c>
      <c r="E1197" t="s">
        <v>118</v>
      </c>
      <c r="F1197" t="s">
        <v>130</v>
      </c>
      <c r="G1197" t="s">
        <v>470</v>
      </c>
      <c r="H1197" t="s">
        <v>482</v>
      </c>
      <c r="I1197" t="s">
        <v>193</v>
      </c>
      <c r="J1197" t="s">
        <v>195</v>
      </c>
      <c r="K1197" t="s">
        <v>729</v>
      </c>
      <c r="L1197">
        <v>2</v>
      </c>
      <c r="M1197">
        <v>905000</v>
      </c>
      <c r="N1197">
        <v>1810000</v>
      </c>
      <c r="O1197">
        <v>0</v>
      </c>
      <c r="P1197">
        <v>1810000</v>
      </c>
      <c r="R1197">
        <v>150000</v>
      </c>
      <c r="S1197">
        <v>150000</v>
      </c>
      <c r="T1197">
        <v>150000</v>
      </c>
      <c r="U1197">
        <v>150000</v>
      </c>
      <c r="V1197">
        <v>150000</v>
      </c>
      <c r="W1197">
        <v>150000</v>
      </c>
      <c r="X1197">
        <v>150000</v>
      </c>
      <c r="Y1197">
        <v>150000</v>
      </c>
      <c r="Z1197">
        <v>150000</v>
      </c>
      <c r="AA1197">
        <v>150000</v>
      </c>
      <c r="AB1197">
        <v>150000</v>
      </c>
      <c r="AC1197">
        <v>160000</v>
      </c>
      <c r="AD1197" t="s">
        <v>2772</v>
      </c>
      <c r="AE1197" t="s">
        <v>2803</v>
      </c>
      <c r="AF1197" t="s">
        <v>2804</v>
      </c>
      <c r="AG1197" t="s">
        <v>2805</v>
      </c>
      <c r="AH1197" t="s">
        <v>7469</v>
      </c>
      <c r="AI1197" t="s">
        <v>6061</v>
      </c>
      <c r="AJ1197" t="s">
        <v>6157</v>
      </c>
      <c r="AK1197" t="s">
        <v>44</v>
      </c>
      <c r="AN1197" t="s">
        <v>1311</v>
      </c>
      <c r="AO1197" t="s">
        <v>1312</v>
      </c>
      <c r="AP1197" t="s">
        <v>2806</v>
      </c>
      <c r="AQ1197" t="s">
        <v>1314</v>
      </c>
      <c r="AR1197" cm="1">
        <f t="array" ref="AR1197">_xlfn._xlws.FILTER(RPD_Revisi[Jmlh],RPD_Revisi[MAK]=Form_Cetak_POK[[#This Row],[MAK]],0)-Form_Cetak_POK[[#This Row],[Jmlh]]</f>
        <v>0</v>
      </c>
    </row>
    <row r="1198" spans="1:44" hidden="1" x14ac:dyDescent="0.3">
      <c r="A1198" t="s">
        <v>26</v>
      </c>
      <c r="B1198" t="s">
        <v>28</v>
      </c>
      <c r="C1198" t="s">
        <v>29</v>
      </c>
      <c r="D1198" t="s">
        <v>461</v>
      </c>
      <c r="E1198" t="s">
        <v>118</v>
      </c>
      <c r="F1198" t="s">
        <v>130</v>
      </c>
      <c r="G1198" t="s">
        <v>470</v>
      </c>
      <c r="H1198" t="s">
        <v>482</v>
      </c>
      <c r="I1198" t="s">
        <v>193</v>
      </c>
      <c r="J1198" t="s">
        <v>46</v>
      </c>
      <c r="K1198" t="s">
        <v>730</v>
      </c>
      <c r="L1198">
        <v>4</v>
      </c>
      <c r="M1198">
        <v>1400000</v>
      </c>
      <c r="N1198">
        <v>5600000</v>
      </c>
      <c r="O1198">
        <v>0</v>
      </c>
      <c r="P1198">
        <v>5600000</v>
      </c>
      <c r="R1198">
        <v>466000</v>
      </c>
      <c r="S1198">
        <v>466000</v>
      </c>
      <c r="T1198">
        <v>466000</v>
      </c>
      <c r="U1198">
        <v>466000</v>
      </c>
      <c r="V1198">
        <v>466000</v>
      </c>
      <c r="W1198">
        <v>466000</v>
      </c>
      <c r="X1198">
        <v>466000</v>
      </c>
      <c r="Y1198">
        <v>466000</v>
      </c>
      <c r="Z1198">
        <v>466000</v>
      </c>
      <c r="AA1198">
        <v>466000</v>
      </c>
      <c r="AB1198">
        <v>466000</v>
      </c>
      <c r="AC1198">
        <v>474000</v>
      </c>
      <c r="AD1198" t="s">
        <v>2772</v>
      </c>
      <c r="AE1198" t="s">
        <v>2808</v>
      </c>
      <c r="AF1198" t="s">
        <v>2809</v>
      </c>
      <c r="AG1198" t="s">
        <v>2810</v>
      </c>
      <c r="AH1198" t="s">
        <v>7470</v>
      </c>
      <c r="AI1198" t="s">
        <v>6061</v>
      </c>
      <c r="AJ1198" t="s">
        <v>6157</v>
      </c>
      <c r="AK1198" t="s">
        <v>44</v>
      </c>
      <c r="AN1198" t="s">
        <v>1311</v>
      </c>
      <c r="AO1198" t="s">
        <v>1312</v>
      </c>
      <c r="AP1198" t="s">
        <v>1331</v>
      </c>
      <c r="AQ1198" t="s">
        <v>1314</v>
      </c>
      <c r="AR1198" cm="1">
        <f t="array" ref="AR1198">_xlfn._xlws.FILTER(RPD_Revisi[Jmlh],RPD_Revisi[MAK]=Form_Cetak_POK[[#This Row],[MAK]],0)-Form_Cetak_POK[[#This Row],[Jmlh]]</f>
        <v>0</v>
      </c>
    </row>
    <row r="1199" spans="1:44" hidden="1" x14ac:dyDescent="0.3">
      <c r="A1199" t="s">
        <v>26</v>
      </c>
      <c r="B1199" t="s">
        <v>28</v>
      </c>
      <c r="C1199" t="s">
        <v>29</v>
      </c>
      <c r="D1199" t="s">
        <v>461</v>
      </c>
      <c r="E1199" t="s">
        <v>118</v>
      </c>
      <c r="F1199" t="s">
        <v>130</v>
      </c>
      <c r="G1199" t="s">
        <v>470</v>
      </c>
      <c r="H1199" t="s">
        <v>482</v>
      </c>
      <c r="I1199" t="s">
        <v>193</v>
      </c>
      <c r="J1199" t="s">
        <v>48</v>
      </c>
      <c r="K1199" t="s">
        <v>732</v>
      </c>
      <c r="L1199">
        <v>10</v>
      </c>
      <c r="M1199">
        <v>3750000</v>
      </c>
      <c r="N1199">
        <v>37500000</v>
      </c>
      <c r="O1199">
        <v>0</v>
      </c>
      <c r="P1199">
        <v>37500000</v>
      </c>
      <c r="R1199">
        <v>3125000</v>
      </c>
      <c r="S1199">
        <v>3125000</v>
      </c>
      <c r="T1199">
        <v>3125000</v>
      </c>
      <c r="U1199">
        <v>3125000</v>
      </c>
      <c r="V1199">
        <v>3125000</v>
      </c>
      <c r="W1199">
        <v>3125000</v>
      </c>
      <c r="X1199">
        <v>3125000</v>
      </c>
      <c r="Y1199">
        <v>3125000</v>
      </c>
      <c r="Z1199">
        <v>3125000</v>
      </c>
      <c r="AA1199">
        <v>3125000</v>
      </c>
      <c r="AB1199">
        <v>3125000</v>
      </c>
      <c r="AC1199">
        <v>3125000</v>
      </c>
      <c r="AD1199" t="s">
        <v>2772</v>
      </c>
      <c r="AE1199" t="s">
        <v>2815</v>
      </c>
      <c r="AF1199" t="s">
        <v>2816</v>
      </c>
      <c r="AG1199" t="s">
        <v>2817</v>
      </c>
      <c r="AH1199" t="s">
        <v>7471</v>
      </c>
      <c r="AI1199" t="s">
        <v>6061</v>
      </c>
      <c r="AJ1199" t="s">
        <v>6157</v>
      </c>
      <c r="AK1199" t="s">
        <v>44</v>
      </c>
      <c r="AN1199" t="s">
        <v>1311</v>
      </c>
      <c r="AO1199" t="s">
        <v>1312</v>
      </c>
      <c r="AP1199" t="s">
        <v>1336</v>
      </c>
      <c r="AQ1199" t="s">
        <v>1314</v>
      </c>
      <c r="AR1199" cm="1">
        <f t="array" ref="AR1199">_xlfn._xlws.FILTER(RPD_Revisi[Jmlh],RPD_Revisi[MAK]=Form_Cetak_POK[[#This Row],[MAK]],0)-Form_Cetak_POK[[#This Row],[Jmlh]]</f>
        <v>0</v>
      </c>
    </row>
    <row r="1200" spans="1:44" hidden="1" x14ac:dyDescent="0.3">
      <c r="A1200" t="s">
        <v>26</v>
      </c>
      <c r="B1200" t="s">
        <v>28</v>
      </c>
      <c r="C1200" t="s">
        <v>29</v>
      </c>
      <c r="D1200" t="s">
        <v>461</v>
      </c>
      <c r="E1200" t="s">
        <v>118</v>
      </c>
      <c r="F1200" t="s">
        <v>130</v>
      </c>
      <c r="G1200" t="s">
        <v>470</v>
      </c>
      <c r="H1200" t="s">
        <v>482</v>
      </c>
      <c r="I1200" t="s">
        <v>193</v>
      </c>
      <c r="J1200" t="s">
        <v>50</v>
      </c>
      <c r="K1200" t="s">
        <v>734</v>
      </c>
      <c r="L1200">
        <v>100</v>
      </c>
      <c r="M1200">
        <v>300000</v>
      </c>
      <c r="N1200">
        <v>30000000</v>
      </c>
      <c r="O1200">
        <v>0</v>
      </c>
      <c r="P1200">
        <v>30000000</v>
      </c>
      <c r="R1200">
        <v>2500000</v>
      </c>
      <c r="S1200">
        <v>2500000</v>
      </c>
      <c r="T1200">
        <v>2500000</v>
      </c>
      <c r="U1200">
        <v>2500000</v>
      </c>
      <c r="V1200">
        <v>2500000</v>
      </c>
      <c r="W1200">
        <v>2500000</v>
      </c>
      <c r="X1200">
        <v>2500000</v>
      </c>
      <c r="Y1200">
        <v>2500000</v>
      </c>
      <c r="Z1200">
        <v>2500000</v>
      </c>
      <c r="AA1200">
        <v>2500000</v>
      </c>
      <c r="AB1200">
        <v>2500000</v>
      </c>
      <c r="AC1200">
        <v>2500000</v>
      </c>
      <c r="AD1200" t="s">
        <v>2772</v>
      </c>
      <c r="AE1200" t="s">
        <v>2822</v>
      </c>
      <c r="AF1200" t="s">
        <v>2823</v>
      </c>
      <c r="AG1200" t="s">
        <v>2824</v>
      </c>
      <c r="AH1200" t="s">
        <v>7472</v>
      </c>
      <c r="AI1200" t="s">
        <v>6061</v>
      </c>
      <c r="AJ1200" t="s">
        <v>6157</v>
      </c>
      <c r="AK1200" t="s">
        <v>44</v>
      </c>
      <c r="AN1200" t="s">
        <v>1311</v>
      </c>
      <c r="AO1200" t="s">
        <v>1312</v>
      </c>
      <c r="AP1200" t="s">
        <v>1336</v>
      </c>
      <c r="AQ1200" t="s">
        <v>1314</v>
      </c>
      <c r="AR1200" cm="1">
        <f t="array" ref="AR1200">_xlfn._xlws.FILTER(RPD_Revisi[Jmlh],RPD_Revisi[MAK]=Form_Cetak_POK[[#This Row],[MAK]],0)-Form_Cetak_POK[[#This Row],[Jmlh]]</f>
        <v>0</v>
      </c>
    </row>
    <row r="1201" spans="1:44" hidden="1" x14ac:dyDescent="0.3">
      <c r="A1201" t="s">
        <v>26</v>
      </c>
      <c r="B1201" t="s">
        <v>28</v>
      </c>
      <c r="C1201" t="s">
        <v>29</v>
      </c>
      <c r="D1201" t="s">
        <v>461</v>
      </c>
      <c r="E1201" t="s">
        <v>118</v>
      </c>
      <c r="F1201" t="s">
        <v>130</v>
      </c>
      <c r="G1201" t="s">
        <v>471</v>
      </c>
      <c r="H1201" t="s">
        <v>211</v>
      </c>
      <c r="I1201" t="s">
        <v>212</v>
      </c>
      <c r="J1201" t="s">
        <v>43</v>
      </c>
      <c r="K1201" t="s">
        <v>752</v>
      </c>
      <c r="L1201">
        <v>0</v>
      </c>
      <c r="M1201">
        <v>0</v>
      </c>
      <c r="N1201">
        <v>0</v>
      </c>
      <c r="O1201">
        <v>0</v>
      </c>
      <c r="P1201">
        <v>0</v>
      </c>
      <c r="R1201">
        <v>0</v>
      </c>
      <c r="S1201">
        <v>0</v>
      </c>
      <c r="T1201">
        <v>0</v>
      </c>
      <c r="U1201">
        <v>0</v>
      </c>
      <c r="V1201">
        <v>0</v>
      </c>
      <c r="W1201">
        <v>0</v>
      </c>
      <c r="X1201">
        <v>0</v>
      </c>
      <c r="Y1201">
        <v>0</v>
      </c>
      <c r="Z1201">
        <v>0</v>
      </c>
      <c r="AA1201">
        <v>0</v>
      </c>
      <c r="AB1201">
        <v>0</v>
      </c>
      <c r="AC1201">
        <v>0</v>
      </c>
      <c r="AD1201" t="s">
        <v>3025</v>
      </c>
      <c r="AE1201" t="s">
        <v>3026</v>
      </c>
      <c r="AF1201" t="s">
        <v>7473</v>
      </c>
      <c r="AG1201" t="s">
        <v>7474</v>
      </c>
      <c r="AH1201" t="s">
        <v>7475</v>
      </c>
      <c r="AI1201" t="s">
        <v>6061</v>
      </c>
      <c r="AJ1201" t="s">
        <v>6160</v>
      </c>
      <c r="AK1201" t="s">
        <v>136</v>
      </c>
      <c r="AN1201" t="s">
        <v>1311</v>
      </c>
      <c r="AO1201" t="s">
        <v>1312</v>
      </c>
      <c r="AP1201" t="s">
        <v>1313</v>
      </c>
      <c r="AQ1201" t="s">
        <v>1314</v>
      </c>
      <c r="AR1201" cm="1">
        <f t="array" ref="AR1201">_xlfn._xlws.FILTER(RPD_Revisi[Jmlh],RPD_Revisi[MAK]=Form_Cetak_POK[[#This Row],[MAK]],0)-Form_Cetak_POK[[#This Row],[Jmlh]]</f>
        <v>0</v>
      </c>
    </row>
    <row r="1202" spans="1:44" hidden="1" x14ac:dyDescent="0.3">
      <c r="A1202" t="s">
        <v>26</v>
      </c>
      <c r="B1202" t="s">
        <v>28</v>
      </c>
      <c r="C1202" t="s">
        <v>29</v>
      </c>
      <c r="D1202" t="s">
        <v>461</v>
      </c>
      <c r="E1202" t="s">
        <v>118</v>
      </c>
      <c r="F1202" t="s">
        <v>130</v>
      </c>
      <c r="G1202" t="s">
        <v>471</v>
      </c>
      <c r="H1202" t="s">
        <v>211</v>
      </c>
      <c r="I1202" t="s">
        <v>212</v>
      </c>
      <c r="J1202" t="s">
        <v>58</v>
      </c>
      <c r="K1202" t="s">
        <v>757</v>
      </c>
      <c r="L1202">
        <v>12</v>
      </c>
      <c r="M1202">
        <v>5000000</v>
      </c>
      <c r="N1202">
        <v>60000000</v>
      </c>
      <c r="O1202">
        <v>0</v>
      </c>
      <c r="P1202">
        <v>60000000</v>
      </c>
      <c r="R1202">
        <v>5723479</v>
      </c>
      <c r="S1202">
        <v>5723479</v>
      </c>
      <c r="T1202">
        <v>5723479</v>
      </c>
      <c r="U1202">
        <v>5723479</v>
      </c>
      <c r="V1202">
        <v>5723479</v>
      </c>
      <c r="W1202">
        <v>5723479</v>
      </c>
      <c r="X1202">
        <v>3398799</v>
      </c>
      <c r="Y1202">
        <v>3398799</v>
      </c>
      <c r="Z1202">
        <v>3398799</v>
      </c>
      <c r="AA1202">
        <v>3398799</v>
      </c>
      <c r="AB1202">
        <v>3398799</v>
      </c>
      <c r="AC1202">
        <v>8665131</v>
      </c>
      <c r="AD1202" t="s">
        <v>3025</v>
      </c>
      <c r="AE1202" t="s">
        <v>3054</v>
      </c>
      <c r="AF1202" t="s">
        <v>3055</v>
      </c>
      <c r="AG1202" t="s">
        <v>3056</v>
      </c>
      <c r="AH1202" t="s">
        <v>7476</v>
      </c>
      <c r="AI1202" t="s">
        <v>6061</v>
      </c>
      <c r="AJ1202" t="s">
        <v>6160</v>
      </c>
      <c r="AK1202" t="s">
        <v>136</v>
      </c>
      <c r="AN1202" t="s">
        <v>1311</v>
      </c>
      <c r="AO1202" t="s">
        <v>1312</v>
      </c>
      <c r="AP1202" t="s">
        <v>1331</v>
      </c>
      <c r="AQ1202" t="s">
        <v>1314</v>
      </c>
      <c r="AR1202" cm="1">
        <f t="array" ref="AR1202">_xlfn._xlws.FILTER(RPD_Revisi[Jmlh],RPD_Revisi[MAK]=Form_Cetak_POK[[#This Row],[MAK]],0)-Form_Cetak_POK[[#This Row],[Jmlh]]</f>
        <v>0</v>
      </c>
    </row>
    <row r="1203" spans="1:44" hidden="1" x14ac:dyDescent="0.3">
      <c r="A1203" t="s">
        <v>26</v>
      </c>
      <c r="B1203" t="s">
        <v>28</v>
      </c>
      <c r="C1203" t="s">
        <v>29</v>
      </c>
      <c r="D1203" t="s">
        <v>461</v>
      </c>
      <c r="E1203" t="s">
        <v>118</v>
      </c>
      <c r="F1203" t="s">
        <v>130</v>
      </c>
      <c r="G1203" t="s">
        <v>471</v>
      </c>
      <c r="H1203" t="s">
        <v>211</v>
      </c>
      <c r="I1203" t="s">
        <v>212</v>
      </c>
      <c r="J1203" t="s">
        <v>48</v>
      </c>
      <c r="K1203" t="s">
        <v>758</v>
      </c>
      <c r="L1203">
        <v>26</v>
      </c>
      <c r="M1203">
        <v>5000000</v>
      </c>
      <c r="N1203">
        <v>130000000</v>
      </c>
      <c r="O1203">
        <v>0</v>
      </c>
      <c r="P1203">
        <v>130000000</v>
      </c>
      <c r="R1203">
        <v>12400871</v>
      </c>
      <c r="S1203">
        <v>12400871</v>
      </c>
      <c r="T1203">
        <v>12400871</v>
      </c>
      <c r="U1203">
        <v>12400871</v>
      </c>
      <c r="V1203">
        <v>12400871</v>
      </c>
      <c r="W1203">
        <v>12400871</v>
      </c>
      <c r="X1203">
        <v>7364064</v>
      </c>
      <c r="Y1203">
        <v>7364064</v>
      </c>
      <c r="Z1203">
        <v>7364064</v>
      </c>
      <c r="AA1203">
        <v>7364064</v>
      </c>
      <c r="AB1203">
        <v>7364064</v>
      </c>
      <c r="AC1203">
        <v>18774454</v>
      </c>
      <c r="AD1203" t="s">
        <v>3025</v>
      </c>
      <c r="AE1203" t="s">
        <v>3058</v>
      </c>
      <c r="AF1203" t="s">
        <v>3059</v>
      </c>
      <c r="AG1203" t="s">
        <v>3060</v>
      </c>
      <c r="AH1203" t="s">
        <v>7477</v>
      </c>
      <c r="AI1203" t="s">
        <v>6061</v>
      </c>
      <c r="AJ1203" t="s">
        <v>6160</v>
      </c>
      <c r="AK1203" t="s">
        <v>136</v>
      </c>
      <c r="AN1203" t="s">
        <v>1311</v>
      </c>
      <c r="AO1203" t="s">
        <v>1312</v>
      </c>
      <c r="AP1203" t="s">
        <v>1336</v>
      </c>
      <c r="AQ1203" t="s">
        <v>1314</v>
      </c>
      <c r="AR1203" cm="1">
        <f t="array" ref="AR1203">_xlfn._xlws.FILTER(RPD_Revisi[Jmlh],RPD_Revisi[MAK]=Form_Cetak_POK[[#This Row],[MAK]],0)-Form_Cetak_POK[[#This Row],[Jmlh]]</f>
        <v>5000000</v>
      </c>
    </row>
    <row r="1204" spans="1:44" hidden="1" x14ac:dyDescent="0.3">
      <c r="A1204" t="s">
        <v>26</v>
      </c>
      <c r="B1204" t="s">
        <v>28</v>
      </c>
      <c r="C1204" t="s">
        <v>29</v>
      </c>
      <c r="D1204" t="s">
        <v>461</v>
      </c>
      <c r="E1204" t="s">
        <v>118</v>
      </c>
      <c r="F1204" t="s">
        <v>130</v>
      </c>
      <c r="G1204" t="s">
        <v>471</v>
      </c>
      <c r="H1204" t="s">
        <v>211</v>
      </c>
      <c r="I1204" t="s">
        <v>212</v>
      </c>
      <c r="J1204" t="s">
        <v>73</v>
      </c>
      <c r="K1204" t="s">
        <v>527</v>
      </c>
      <c r="L1204">
        <v>50</v>
      </c>
      <c r="M1204">
        <v>150000</v>
      </c>
      <c r="N1204">
        <v>7500000</v>
      </c>
      <c r="O1204">
        <v>0</v>
      </c>
      <c r="P1204">
        <v>7500000</v>
      </c>
      <c r="R1204">
        <v>715435</v>
      </c>
      <c r="S1204">
        <v>715435</v>
      </c>
      <c r="T1204">
        <v>715435</v>
      </c>
      <c r="U1204">
        <v>715435</v>
      </c>
      <c r="V1204">
        <v>715435</v>
      </c>
      <c r="W1204">
        <v>715435</v>
      </c>
      <c r="X1204">
        <v>424850</v>
      </c>
      <c r="Y1204">
        <v>424850</v>
      </c>
      <c r="Z1204">
        <v>424850</v>
      </c>
      <c r="AA1204">
        <v>424850</v>
      </c>
      <c r="AB1204">
        <v>424850</v>
      </c>
      <c r="AC1204">
        <v>1083140</v>
      </c>
      <c r="AD1204" t="s">
        <v>3025</v>
      </c>
      <c r="AE1204" t="s">
        <v>3062</v>
      </c>
      <c r="AF1204" t="s">
        <v>3063</v>
      </c>
      <c r="AG1204" t="s">
        <v>3064</v>
      </c>
      <c r="AH1204" t="s">
        <v>7478</v>
      </c>
      <c r="AI1204" t="s">
        <v>6061</v>
      </c>
      <c r="AJ1204" t="s">
        <v>6160</v>
      </c>
      <c r="AK1204" t="s">
        <v>136</v>
      </c>
      <c r="AN1204" t="s">
        <v>1311</v>
      </c>
      <c r="AO1204" t="s">
        <v>1312</v>
      </c>
      <c r="AP1204" t="s">
        <v>1336</v>
      </c>
      <c r="AQ1204" t="s">
        <v>1314</v>
      </c>
      <c r="AR1204" cm="1">
        <f t="array" ref="AR1204">_xlfn._xlws.FILTER(RPD_Revisi[Jmlh],RPD_Revisi[MAK]=Form_Cetak_POK[[#This Row],[MAK]],0)-Form_Cetak_POK[[#This Row],[Jmlh]]</f>
        <v>0</v>
      </c>
    </row>
    <row r="1205" spans="1:44" hidden="1" x14ac:dyDescent="0.3">
      <c r="A1205" t="s">
        <v>26</v>
      </c>
      <c r="B1205" t="s">
        <v>28</v>
      </c>
      <c r="C1205" t="s">
        <v>29</v>
      </c>
      <c r="D1205" t="s">
        <v>461</v>
      </c>
      <c r="E1205" t="s">
        <v>118</v>
      </c>
      <c r="F1205" t="s">
        <v>130</v>
      </c>
      <c r="G1205" t="s">
        <v>471</v>
      </c>
      <c r="H1205" t="s">
        <v>211</v>
      </c>
      <c r="I1205" t="s">
        <v>212</v>
      </c>
      <c r="J1205" t="s">
        <v>75</v>
      </c>
      <c r="K1205" t="s">
        <v>760</v>
      </c>
      <c r="L1205">
        <v>30</v>
      </c>
      <c r="M1205">
        <v>130000</v>
      </c>
      <c r="N1205">
        <v>3900000</v>
      </c>
      <c r="O1205">
        <v>0</v>
      </c>
      <c r="P1205">
        <v>3900000</v>
      </c>
      <c r="R1205">
        <v>372026</v>
      </c>
      <c r="S1205">
        <v>372026</v>
      </c>
      <c r="T1205">
        <v>372026</v>
      </c>
      <c r="U1205">
        <v>372026</v>
      </c>
      <c r="V1205">
        <v>372026</v>
      </c>
      <c r="W1205">
        <v>372026</v>
      </c>
      <c r="X1205">
        <v>220922</v>
      </c>
      <c r="Y1205">
        <v>220922</v>
      </c>
      <c r="Z1205">
        <v>220922</v>
      </c>
      <c r="AA1205">
        <v>220922</v>
      </c>
      <c r="AB1205">
        <v>220922</v>
      </c>
      <c r="AC1205">
        <v>563234</v>
      </c>
      <c r="AD1205" t="s">
        <v>3025</v>
      </c>
      <c r="AE1205" t="s">
        <v>3069</v>
      </c>
      <c r="AF1205" t="s">
        <v>3070</v>
      </c>
      <c r="AG1205" t="s">
        <v>3071</v>
      </c>
      <c r="AH1205" t="s">
        <v>7479</v>
      </c>
      <c r="AI1205" t="s">
        <v>6061</v>
      </c>
      <c r="AJ1205" t="s">
        <v>6160</v>
      </c>
      <c r="AK1205" t="s">
        <v>136</v>
      </c>
      <c r="AN1205" t="s">
        <v>1311</v>
      </c>
      <c r="AO1205" t="s">
        <v>1312</v>
      </c>
      <c r="AP1205" t="s">
        <v>1336</v>
      </c>
      <c r="AQ1205" t="s">
        <v>1314</v>
      </c>
      <c r="AR1205" cm="1">
        <f t="array" ref="AR1205">_xlfn._xlws.FILTER(RPD_Revisi[Jmlh],RPD_Revisi[MAK]=Form_Cetak_POK[[#This Row],[MAK]],0)-Form_Cetak_POK[[#This Row],[Jmlh]]</f>
        <v>0</v>
      </c>
    </row>
    <row r="1206" spans="1:44" hidden="1" x14ac:dyDescent="0.3">
      <c r="A1206" t="s">
        <v>26</v>
      </c>
      <c r="B1206" t="s">
        <v>28</v>
      </c>
      <c r="C1206" t="s">
        <v>29</v>
      </c>
      <c r="D1206" t="s">
        <v>461</v>
      </c>
      <c r="E1206" t="s">
        <v>118</v>
      </c>
      <c r="F1206" t="s">
        <v>130</v>
      </c>
      <c r="G1206" t="s">
        <v>471</v>
      </c>
      <c r="H1206" t="s">
        <v>211</v>
      </c>
      <c r="I1206" t="s">
        <v>212</v>
      </c>
      <c r="J1206" t="s">
        <v>50</v>
      </c>
      <c r="K1206" t="s">
        <v>760</v>
      </c>
      <c r="L1206">
        <v>20</v>
      </c>
      <c r="M1206">
        <v>150000</v>
      </c>
      <c r="N1206">
        <v>3000000</v>
      </c>
      <c r="O1206">
        <v>0</v>
      </c>
      <c r="P1206">
        <v>3000000</v>
      </c>
      <c r="R1206">
        <v>286174</v>
      </c>
      <c r="S1206">
        <v>286174</v>
      </c>
      <c r="T1206">
        <v>286174</v>
      </c>
      <c r="U1206">
        <v>286174</v>
      </c>
      <c r="V1206">
        <v>286174</v>
      </c>
      <c r="W1206">
        <v>286174</v>
      </c>
      <c r="X1206">
        <v>169940</v>
      </c>
      <c r="Y1206">
        <v>169940</v>
      </c>
      <c r="Z1206">
        <v>169940</v>
      </c>
      <c r="AA1206">
        <v>169940</v>
      </c>
      <c r="AB1206">
        <v>169940</v>
      </c>
      <c r="AC1206">
        <v>433256</v>
      </c>
      <c r="AD1206" t="s">
        <v>3025</v>
      </c>
      <c r="AE1206" t="s">
        <v>3076</v>
      </c>
      <c r="AF1206" t="s">
        <v>3077</v>
      </c>
      <c r="AG1206" t="s">
        <v>3078</v>
      </c>
      <c r="AH1206" t="s">
        <v>7480</v>
      </c>
      <c r="AI1206" t="s">
        <v>6061</v>
      </c>
      <c r="AJ1206" t="s">
        <v>6160</v>
      </c>
      <c r="AK1206" t="s">
        <v>136</v>
      </c>
      <c r="AN1206" t="s">
        <v>1311</v>
      </c>
      <c r="AO1206" t="s">
        <v>1312</v>
      </c>
      <c r="AP1206" t="s">
        <v>1336</v>
      </c>
      <c r="AQ1206" t="s">
        <v>1314</v>
      </c>
      <c r="AR1206" cm="1">
        <f t="array" ref="AR1206">_xlfn._xlws.FILTER(RPD_Revisi[Jmlh],RPD_Revisi[MAK]=Form_Cetak_POK[[#This Row],[MAK]],0)-Form_Cetak_POK[[#This Row],[Jmlh]]</f>
        <v>0</v>
      </c>
    </row>
    <row r="1207" spans="1:44" hidden="1" x14ac:dyDescent="0.3">
      <c r="A1207" t="s">
        <v>26</v>
      </c>
      <c r="B1207" t="s">
        <v>28</v>
      </c>
      <c r="C1207" t="s">
        <v>29</v>
      </c>
      <c r="D1207" t="s">
        <v>461</v>
      </c>
      <c r="E1207" t="s">
        <v>118</v>
      </c>
      <c r="F1207" t="s">
        <v>130</v>
      </c>
      <c r="G1207" t="s">
        <v>471</v>
      </c>
      <c r="H1207" t="s">
        <v>211</v>
      </c>
      <c r="I1207" t="s">
        <v>213</v>
      </c>
      <c r="J1207" t="s">
        <v>43</v>
      </c>
      <c r="K1207" t="s">
        <v>762</v>
      </c>
      <c r="L1207">
        <v>0</v>
      </c>
      <c r="M1207">
        <v>0</v>
      </c>
      <c r="N1207">
        <v>0</v>
      </c>
      <c r="O1207">
        <v>0</v>
      </c>
      <c r="P1207">
        <v>0</v>
      </c>
      <c r="R1207">
        <v>0</v>
      </c>
      <c r="S1207">
        <v>0</v>
      </c>
      <c r="T1207">
        <v>0</v>
      </c>
      <c r="U1207">
        <v>0</v>
      </c>
      <c r="V1207">
        <v>0</v>
      </c>
      <c r="W1207">
        <v>0</v>
      </c>
      <c r="X1207">
        <v>0</v>
      </c>
      <c r="Y1207">
        <v>0</v>
      </c>
      <c r="Z1207">
        <v>0</v>
      </c>
      <c r="AA1207">
        <v>0</v>
      </c>
      <c r="AB1207">
        <v>0</v>
      </c>
      <c r="AC1207">
        <v>0</v>
      </c>
      <c r="AD1207" t="s">
        <v>3083</v>
      </c>
      <c r="AE1207" t="s">
        <v>3084</v>
      </c>
      <c r="AF1207" t="s">
        <v>7481</v>
      </c>
      <c r="AG1207" t="s">
        <v>7482</v>
      </c>
      <c r="AH1207" t="s">
        <v>7483</v>
      </c>
      <c r="AI1207" t="s">
        <v>6061</v>
      </c>
      <c r="AJ1207" t="s">
        <v>6165</v>
      </c>
      <c r="AK1207" t="s">
        <v>136</v>
      </c>
      <c r="AN1207" t="s">
        <v>1311</v>
      </c>
      <c r="AO1207" t="s">
        <v>1312</v>
      </c>
      <c r="AP1207" t="s">
        <v>1313</v>
      </c>
      <c r="AQ1207" t="s">
        <v>1314</v>
      </c>
      <c r="AR1207" cm="1">
        <f t="array" ref="AR1207">_xlfn._xlws.FILTER(RPD_Revisi[Jmlh],RPD_Revisi[MAK]=Form_Cetak_POK[[#This Row],[MAK]],0)-Form_Cetak_POK[[#This Row],[Jmlh]]</f>
        <v>0</v>
      </c>
    </row>
    <row r="1208" spans="1:44" hidden="1" x14ac:dyDescent="0.3">
      <c r="A1208" t="s">
        <v>26</v>
      </c>
      <c r="B1208" t="s">
        <v>28</v>
      </c>
      <c r="C1208" t="s">
        <v>29</v>
      </c>
      <c r="D1208" t="s">
        <v>461</v>
      </c>
      <c r="E1208" t="s">
        <v>118</v>
      </c>
      <c r="F1208" t="s">
        <v>130</v>
      </c>
      <c r="G1208" t="s">
        <v>471</v>
      </c>
      <c r="H1208" t="s">
        <v>211</v>
      </c>
      <c r="I1208" t="s">
        <v>213</v>
      </c>
      <c r="J1208" t="s">
        <v>46</v>
      </c>
      <c r="K1208" t="s">
        <v>762</v>
      </c>
      <c r="L1208">
        <v>0</v>
      </c>
      <c r="M1208">
        <v>0</v>
      </c>
      <c r="N1208">
        <v>0</v>
      </c>
      <c r="O1208">
        <v>0</v>
      </c>
      <c r="P1208">
        <v>0</v>
      </c>
      <c r="R1208">
        <v>0</v>
      </c>
      <c r="S1208">
        <v>0</v>
      </c>
      <c r="T1208">
        <v>0</v>
      </c>
      <c r="U1208">
        <v>0</v>
      </c>
      <c r="V1208">
        <v>0</v>
      </c>
      <c r="W1208">
        <v>0</v>
      </c>
      <c r="X1208">
        <v>0</v>
      </c>
      <c r="Y1208">
        <v>0</v>
      </c>
      <c r="Z1208">
        <v>0</v>
      </c>
      <c r="AA1208">
        <v>0</v>
      </c>
      <c r="AB1208">
        <v>0</v>
      </c>
      <c r="AC1208">
        <v>0</v>
      </c>
      <c r="AD1208" t="s">
        <v>3083</v>
      </c>
      <c r="AE1208" t="s">
        <v>3109</v>
      </c>
      <c r="AF1208" t="s">
        <v>7484</v>
      </c>
      <c r="AG1208" t="s">
        <v>7485</v>
      </c>
      <c r="AH1208" t="s">
        <v>7486</v>
      </c>
      <c r="AI1208" t="s">
        <v>6061</v>
      </c>
      <c r="AJ1208" t="s">
        <v>6165</v>
      </c>
      <c r="AK1208" t="s">
        <v>136</v>
      </c>
      <c r="AN1208" t="s">
        <v>1311</v>
      </c>
      <c r="AO1208" t="s">
        <v>1312</v>
      </c>
      <c r="AP1208" t="s">
        <v>1331</v>
      </c>
      <c r="AQ1208" t="s">
        <v>1314</v>
      </c>
      <c r="AR1208" cm="1">
        <f t="array" ref="AR1208">_xlfn._xlws.FILTER(RPD_Revisi[Jmlh],RPD_Revisi[MAK]=Form_Cetak_POK[[#This Row],[MAK]],0)-Form_Cetak_POK[[#This Row],[Jmlh]]</f>
        <v>0</v>
      </c>
    </row>
    <row r="1209" spans="1:44" hidden="1" x14ac:dyDescent="0.3">
      <c r="A1209" t="s">
        <v>26</v>
      </c>
      <c r="B1209" t="s">
        <v>28</v>
      </c>
      <c r="C1209" t="s">
        <v>29</v>
      </c>
      <c r="D1209" t="s">
        <v>461</v>
      </c>
      <c r="E1209" t="s">
        <v>118</v>
      </c>
      <c r="F1209" t="s">
        <v>130</v>
      </c>
      <c r="G1209" t="s">
        <v>471</v>
      </c>
      <c r="H1209" t="s">
        <v>211</v>
      </c>
      <c r="I1209" t="s">
        <v>213</v>
      </c>
      <c r="J1209" t="s">
        <v>48</v>
      </c>
      <c r="K1209" t="s">
        <v>774</v>
      </c>
      <c r="L1209">
        <v>2</v>
      </c>
      <c r="M1209">
        <v>5000000</v>
      </c>
      <c r="N1209">
        <v>10000000</v>
      </c>
      <c r="O1209">
        <v>0</v>
      </c>
      <c r="P1209">
        <v>10000000</v>
      </c>
      <c r="R1209">
        <v>953913</v>
      </c>
      <c r="S1209">
        <v>953913</v>
      </c>
      <c r="T1209">
        <v>953913</v>
      </c>
      <c r="U1209">
        <v>953913</v>
      </c>
      <c r="V1209">
        <v>953913</v>
      </c>
      <c r="W1209">
        <v>953913</v>
      </c>
      <c r="X1209">
        <v>566466</v>
      </c>
      <c r="Y1209">
        <v>566466</v>
      </c>
      <c r="Z1209">
        <v>566466</v>
      </c>
      <c r="AA1209">
        <v>566466</v>
      </c>
      <c r="AB1209">
        <v>566466</v>
      </c>
      <c r="AC1209">
        <v>1444192</v>
      </c>
      <c r="AD1209" t="s">
        <v>3083</v>
      </c>
      <c r="AE1209" t="s">
        <v>3122</v>
      </c>
      <c r="AF1209" t="s">
        <v>3123</v>
      </c>
      <c r="AG1209" t="s">
        <v>3124</v>
      </c>
      <c r="AH1209" t="s">
        <v>7487</v>
      </c>
      <c r="AI1209" t="s">
        <v>6061</v>
      </c>
      <c r="AJ1209" t="s">
        <v>6165</v>
      </c>
      <c r="AK1209" t="s">
        <v>136</v>
      </c>
      <c r="AN1209" t="s">
        <v>1311</v>
      </c>
      <c r="AO1209" t="s">
        <v>1312</v>
      </c>
      <c r="AP1209" t="s">
        <v>1336</v>
      </c>
      <c r="AQ1209" t="s">
        <v>1314</v>
      </c>
      <c r="AR1209" cm="1">
        <f t="array" ref="AR1209">_xlfn._xlws.FILTER(RPD_Revisi[Jmlh],RPD_Revisi[MAK]=Form_Cetak_POK[[#This Row],[MAK]],0)-Form_Cetak_POK[[#This Row],[Jmlh]]</f>
        <v>0</v>
      </c>
    </row>
    <row r="1210" spans="1:44" hidden="1" x14ac:dyDescent="0.3">
      <c r="A1210" t="s">
        <v>26</v>
      </c>
      <c r="B1210" t="s">
        <v>28</v>
      </c>
      <c r="C1210" t="s">
        <v>29</v>
      </c>
      <c r="D1210" t="s">
        <v>461</v>
      </c>
      <c r="E1210" t="s">
        <v>118</v>
      </c>
      <c r="F1210" t="s">
        <v>130</v>
      </c>
      <c r="G1210" t="s">
        <v>471</v>
      </c>
      <c r="H1210" t="s">
        <v>211</v>
      </c>
      <c r="I1210" t="s">
        <v>213</v>
      </c>
      <c r="J1210" t="s">
        <v>75</v>
      </c>
      <c r="K1210" t="s">
        <v>762</v>
      </c>
      <c r="L1210">
        <v>0</v>
      </c>
      <c r="M1210">
        <v>0</v>
      </c>
      <c r="N1210">
        <v>0</v>
      </c>
      <c r="O1210">
        <v>0</v>
      </c>
      <c r="P1210">
        <v>0</v>
      </c>
      <c r="R1210">
        <v>0</v>
      </c>
      <c r="S1210">
        <v>0</v>
      </c>
      <c r="T1210">
        <v>0</v>
      </c>
      <c r="U1210">
        <v>0</v>
      </c>
      <c r="V1210">
        <v>0</v>
      </c>
      <c r="W1210">
        <v>0</v>
      </c>
      <c r="X1210">
        <v>0</v>
      </c>
      <c r="Y1210">
        <v>0</v>
      </c>
      <c r="Z1210">
        <v>0</v>
      </c>
      <c r="AA1210">
        <v>0</v>
      </c>
      <c r="AB1210">
        <v>0</v>
      </c>
      <c r="AC1210">
        <v>0</v>
      </c>
      <c r="AD1210" t="s">
        <v>3083</v>
      </c>
      <c r="AE1210" t="s">
        <v>3126</v>
      </c>
      <c r="AF1210" t="s">
        <v>7488</v>
      </c>
      <c r="AG1210" t="s">
        <v>7489</v>
      </c>
      <c r="AH1210" t="s">
        <v>7490</v>
      </c>
      <c r="AI1210" t="s">
        <v>6061</v>
      </c>
      <c r="AJ1210" t="s">
        <v>6165</v>
      </c>
      <c r="AK1210" t="s">
        <v>136</v>
      </c>
      <c r="AN1210" t="s">
        <v>1311</v>
      </c>
      <c r="AO1210" t="s">
        <v>1312</v>
      </c>
      <c r="AP1210" t="s">
        <v>1336</v>
      </c>
      <c r="AQ1210" t="s">
        <v>1314</v>
      </c>
      <c r="AR1210" cm="1">
        <f t="array" ref="AR1210">_xlfn._xlws.FILTER(RPD_Revisi[Jmlh],RPD_Revisi[MAK]=Form_Cetak_POK[[#This Row],[MAK]],0)-Form_Cetak_POK[[#This Row],[Jmlh]]</f>
        <v>0</v>
      </c>
    </row>
    <row r="1211" spans="1:44" hidden="1" x14ac:dyDescent="0.3">
      <c r="A1211" t="s">
        <v>26</v>
      </c>
      <c r="B1211" t="s">
        <v>28</v>
      </c>
      <c r="C1211" t="s">
        <v>29</v>
      </c>
      <c r="D1211" t="s">
        <v>461</v>
      </c>
      <c r="E1211" t="s">
        <v>118</v>
      </c>
      <c r="F1211" t="s">
        <v>130</v>
      </c>
      <c r="G1211" t="s">
        <v>471</v>
      </c>
      <c r="H1211" t="s">
        <v>214</v>
      </c>
      <c r="I1211" t="s">
        <v>215</v>
      </c>
      <c r="J1211" t="s">
        <v>66</v>
      </c>
      <c r="K1211" t="s">
        <v>782</v>
      </c>
      <c r="L1211">
        <v>0</v>
      </c>
      <c r="M1211">
        <v>0</v>
      </c>
      <c r="N1211">
        <v>0</v>
      </c>
      <c r="O1211">
        <v>0</v>
      </c>
      <c r="P1211">
        <v>0</v>
      </c>
      <c r="R1211">
        <v>0</v>
      </c>
      <c r="S1211">
        <v>0</v>
      </c>
      <c r="T1211">
        <v>0</v>
      </c>
      <c r="U1211">
        <v>0</v>
      </c>
      <c r="V1211">
        <v>0</v>
      </c>
      <c r="W1211">
        <v>0</v>
      </c>
      <c r="X1211">
        <v>0</v>
      </c>
      <c r="Y1211">
        <v>0</v>
      </c>
      <c r="Z1211">
        <v>0</v>
      </c>
      <c r="AA1211">
        <v>0</v>
      </c>
      <c r="AB1211">
        <v>0</v>
      </c>
      <c r="AC1211">
        <v>0</v>
      </c>
      <c r="AD1211" t="s">
        <v>3145</v>
      </c>
      <c r="AE1211" t="s">
        <v>3150</v>
      </c>
      <c r="AF1211" t="s">
        <v>7491</v>
      </c>
      <c r="AG1211" t="s">
        <v>7492</v>
      </c>
      <c r="AH1211" t="s">
        <v>7493</v>
      </c>
      <c r="AI1211" t="s">
        <v>6061</v>
      </c>
      <c r="AJ1211" t="s">
        <v>6178</v>
      </c>
      <c r="AK1211" t="s">
        <v>136</v>
      </c>
      <c r="AN1211" t="s">
        <v>1311</v>
      </c>
      <c r="AO1211" t="s">
        <v>1312</v>
      </c>
      <c r="AP1211" t="s">
        <v>1480</v>
      </c>
      <c r="AQ1211" t="s">
        <v>1314</v>
      </c>
      <c r="AR1211" cm="1">
        <f t="array" ref="AR1211">_xlfn._xlws.FILTER(RPD_Revisi[Jmlh],RPD_Revisi[MAK]=Form_Cetak_POK[[#This Row],[MAK]],0)-Form_Cetak_POK[[#This Row],[Jmlh]]</f>
        <v>0</v>
      </c>
    </row>
    <row r="1212" spans="1:44" hidden="1" x14ac:dyDescent="0.3">
      <c r="A1212" t="s">
        <v>26</v>
      </c>
      <c r="B1212" t="s">
        <v>28</v>
      </c>
      <c r="C1212" t="s">
        <v>29</v>
      </c>
      <c r="D1212" t="s">
        <v>461</v>
      </c>
      <c r="E1212" t="s">
        <v>118</v>
      </c>
      <c r="F1212" t="s">
        <v>130</v>
      </c>
      <c r="G1212" t="s">
        <v>471</v>
      </c>
      <c r="H1212" t="s">
        <v>214</v>
      </c>
      <c r="I1212" t="s">
        <v>215</v>
      </c>
      <c r="J1212" t="s">
        <v>84</v>
      </c>
      <c r="K1212" t="s">
        <v>809</v>
      </c>
      <c r="L1212">
        <v>0</v>
      </c>
      <c r="M1212">
        <v>0</v>
      </c>
      <c r="N1212">
        <v>0</v>
      </c>
      <c r="O1212">
        <v>0</v>
      </c>
      <c r="P1212">
        <v>0</v>
      </c>
      <c r="R1212">
        <v>0</v>
      </c>
      <c r="S1212">
        <v>0</v>
      </c>
      <c r="T1212">
        <v>0</v>
      </c>
      <c r="U1212">
        <v>0</v>
      </c>
      <c r="V1212">
        <v>0</v>
      </c>
      <c r="W1212">
        <v>0</v>
      </c>
      <c r="X1212">
        <v>0</v>
      </c>
      <c r="Y1212">
        <v>0</v>
      </c>
      <c r="Z1212">
        <v>0</v>
      </c>
      <c r="AA1212">
        <v>0</v>
      </c>
      <c r="AB1212">
        <v>0</v>
      </c>
      <c r="AC1212">
        <v>0</v>
      </c>
      <c r="AD1212" t="s">
        <v>3145</v>
      </c>
      <c r="AE1212" t="s">
        <v>3217</v>
      </c>
      <c r="AF1212" t="s">
        <v>7494</v>
      </c>
      <c r="AG1212" t="s">
        <v>7495</v>
      </c>
      <c r="AH1212" t="s">
        <v>7496</v>
      </c>
      <c r="AI1212" t="s">
        <v>6061</v>
      </c>
      <c r="AJ1212" t="s">
        <v>6178</v>
      </c>
      <c r="AK1212" t="s">
        <v>136</v>
      </c>
      <c r="AN1212" t="s">
        <v>1311</v>
      </c>
      <c r="AO1212" t="s">
        <v>1312</v>
      </c>
      <c r="AP1212" t="s">
        <v>1485</v>
      </c>
      <c r="AQ1212" t="s">
        <v>1314</v>
      </c>
      <c r="AR1212" cm="1">
        <f t="array" ref="AR1212">_xlfn._xlws.FILTER(RPD_Revisi[Jmlh],RPD_Revisi[MAK]=Form_Cetak_POK[[#This Row],[MAK]],0)-Form_Cetak_POK[[#This Row],[Jmlh]]</f>
        <v>0</v>
      </c>
    </row>
    <row r="1213" spans="1:44" hidden="1" x14ac:dyDescent="0.3">
      <c r="A1213" t="s">
        <v>26</v>
      </c>
      <c r="B1213" t="s">
        <v>28</v>
      </c>
      <c r="C1213" t="s">
        <v>29</v>
      </c>
      <c r="D1213" t="s">
        <v>461</v>
      </c>
      <c r="E1213" t="s">
        <v>118</v>
      </c>
      <c r="F1213" t="s">
        <v>130</v>
      </c>
      <c r="G1213" t="s">
        <v>471</v>
      </c>
      <c r="H1213" t="s">
        <v>214</v>
      </c>
      <c r="I1213" t="s">
        <v>215</v>
      </c>
      <c r="J1213" t="s">
        <v>48</v>
      </c>
      <c r="K1213" t="s">
        <v>815</v>
      </c>
      <c r="L1213">
        <v>16</v>
      </c>
      <c r="M1213">
        <v>5000000</v>
      </c>
      <c r="N1213">
        <v>80000000</v>
      </c>
      <c r="O1213">
        <v>0</v>
      </c>
      <c r="P1213">
        <v>80000000</v>
      </c>
      <c r="R1213">
        <v>6460114</v>
      </c>
      <c r="S1213">
        <v>6460114</v>
      </c>
      <c r="T1213">
        <v>6460114</v>
      </c>
      <c r="U1213">
        <v>6460114</v>
      </c>
      <c r="V1213">
        <v>6460114</v>
      </c>
      <c r="W1213">
        <v>6460114</v>
      </c>
      <c r="X1213">
        <v>6460114</v>
      </c>
      <c r="Y1213">
        <v>6460114</v>
      </c>
      <c r="Z1213">
        <v>6460114</v>
      </c>
      <c r="AA1213">
        <v>6460114</v>
      </c>
      <c r="AB1213">
        <v>6460114</v>
      </c>
      <c r="AC1213">
        <v>8938746</v>
      </c>
      <c r="AD1213" t="s">
        <v>3145</v>
      </c>
      <c r="AE1213" t="s">
        <v>3240</v>
      </c>
      <c r="AF1213" t="s">
        <v>3241</v>
      </c>
      <c r="AG1213" t="s">
        <v>3242</v>
      </c>
      <c r="AH1213" t="s">
        <v>7497</v>
      </c>
      <c r="AI1213" t="s">
        <v>6061</v>
      </c>
      <c r="AJ1213" t="s">
        <v>6178</v>
      </c>
      <c r="AK1213" t="s">
        <v>136</v>
      </c>
      <c r="AN1213" t="s">
        <v>1311</v>
      </c>
      <c r="AO1213" t="s">
        <v>1312</v>
      </c>
      <c r="AP1213" t="s">
        <v>1336</v>
      </c>
      <c r="AQ1213" t="s">
        <v>1314</v>
      </c>
      <c r="AR1213" cm="1">
        <f t="array" ref="AR1213">_xlfn._xlws.FILTER(RPD_Revisi[Jmlh],RPD_Revisi[MAK]=Form_Cetak_POK[[#This Row],[MAK]],0)-Form_Cetak_POK[[#This Row],[Jmlh]]</f>
        <v>-5000000</v>
      </c>
    </row>
    <row r="1214" spans="1:44" hidden="1" x14ac:dyDescent="0.3">
      <c r="A1214" t="s">
        <v>26</v>
      </c>
      <c r="B1214" t="s">
        <v>28</v>
      </c>
      <c r="C1214" t="s">
        <v>29</v>
      </c>
      <c r="D1214" t="s">
        <v>461</v>
      </c>
      <c r="E1214" t="s">
        <v>118</v>
      </c>
      <c r="F1214" t="s">
        <v>130</v>
      </c>
      <c r="G1214" t="s">
        <v>471</v>
      </c>
      <c r="H1214" t="s">
        <v>214</v>
      </c>
      <c r="I1214" t="s">
        <v>216</v>
      </c>
      <c r="J1214" t="s">
        <v>48</v>
      </c>
      <c r="K1214" t="s">
        <v>816</v>
      </c>
      <c r="L1214">
        <v>12</v>
      </c>
      <c r="M1214">
        <v>5000000</v>
      </c>
      <c r="N1214">
        <v>60000000</v>
      </c>
      <c r="O1214">
        <v>0</v>
      </c>
      <c r="P1214">
        <v>60000000</v>
      </c>
      <c r="R1214">
        <v>4845086</v>
      </c>
      <c r="S1214">
        <v>4845086</v>
      </c>
      <c r="T1214">
        <v>4845086</v>
      </c>
      <c r="U1214">
        <v>4845086</v>
      </c>
      <c r="V1214">
        <v>4845086</v>
      </c>
      <c r="W1214">
        <v>4845086</v>
      </c>
      <c r="X1214">
        <v>4845086</v>
      </c>
      <c r="Y1214">
        <v>4845086</v>
      </c>
      <c r="Z1214">
        <v>4845086</v>
      </c>
      <c r="AA1214">
        <v>4845086</v>
      </c>
      <c r="AB1214">
        <v>4845086</v>
      </c>
      <c r="AC1214">
        <v>6704054</v>
      </c>
      <c r="AD1214" t="s">
        <v>3244</v>
      </c>
      <c r="AE1214" t="s">
        <v>3256</v>
      </c>
      <c r="AF1214" t="s">
        <v>3257</v>
      </c>
      <c r="AG1214" t="s">
        <v>3258</v>
      </c>
      <c r="AH1214" t="s">
        <v>7498</v>
      </c>
      <c r="AI1214" t="s">
        <v>6061</v>
      </c>
      <c r="AJ1214" t="s">
        <v>6183</v>
      </c>
      <c r="AK1214" t="s">
        <v>136</v>
      </c>
      <c r="AN1214" t="s">
        <v>1311</v>
      </c>
      <c r="AO1214" t="s">
        <v>1312</v>
      </c>
      <c r="AP1214" t="s">
        <v>1336</v>
      </c>
      <c r="AQ1214" t="s">
        <v>1314</v>
      </c>
      <c r="AR1214" cm="1">
        <f t="array" ref="AR1214">_xlfn._xlws.FILTER(RPD_Revisi[Jmlh],RPD_Revisi[MAK]=Form_Cetak_POK[[#This Row],[MAK]],0)-Form_Cetak_POK[[#This Row],[Jmlh]]</f>
        <v>0</v>
      </c>
    </row>
    <row r="1215" spans="1:44" hidden="1" x14ac:dyDescent="0.3">
      <c r="A1215" t="s">
        <v>26</v>
      </c>
      <c r="B1215" t="s">
        <v>28</v>
      </c>
      <c r="C1215" t="s">
        <v>29</v>
      </c>
      <c r="D1215" t="s">
        <v>461</v>
      </c>
      <c r="E1215" t="s">
        <v>118</v>
      </c>
      <c r="F1215" t="s">
        <v>130</v>
      </c>
      <c r="G1215" t="s">
        <v>471</v>
      </c>
      <c r="H1215" t="s">
        <v>214</v>
      </c>
      <c r="I1215" t="s">
        <v>216</v>
      </c>
      <c r="J1215" t="s">
        <v>75</v>
      </c>
      <c r="K1215" t="s">
        <v>527</v>
      </c>
      <c r="L1215">
        <v>40</v>
      </c>
      <c r="M1215">
        <v>150000</v>
      </c>
      <c r="N1215">
        <v>6000000</v>
      </c>
      <c r="O1215">
        <v>0</v>
      </c>
      <c r="P1215">
        <v>6000000</v>
      </c>
      <c r="R1215">
        <v>484506</v>
      </c>
      <c r="S1215">
        <v>484506</v>
      </c>
      <c r="T1215">
        <v>484506</v>
      </c>
      <c r="U1215">
        <v>484506</v>
      </c>
      <c r="V1215">
        <v>484506</v>
      </c>
      <c r="W1215">
        <v>484506</v>
      </c>
      <c r="X1215">
        <v>484506</v>
      </c>
      <c r="Y1215">
        <v>484506</v>
      </c>
      <c r="Z1215">
        <v>484506</v>
      </c>
      <c r="AA1215">
        <v>484506</v>
      </c>
      <c r="AB1215">
        <v>484506</v>
      </c>
      <c r="AC1215">
        <v>670434</v>
      </c>
      <c r="AD1215" t="s">
        <v>3244</v>
      </c>
      <c r="AE1215" t="s">
        <v>3260</v>
      </c>
      <c r="AF1215" t="s">
        <v>3261</v>
      </c>
      <c r="AG1215" t="s">
        <v>3262</v>
      </c>
      <c r="AH1215" t="s">
        <v>7499</v>
      </c>
      <c r="AI1215" t="s">
        <v>6061</v>
      </c>
      <c r="AJ1215" t="s">
        <v>6183</v>
      </c>
      <c r="AK1215" t="s">
        <v>136</v>
      </c>
      <c r="AN1215" t="s">
        <v>1311</v>
      </c>
      <c r="AO1215" t="s">
        <v>1312</v>
      </c>
      <c r="AP1215" t="s">
        <v>1336</v>
      </c>
      <c r="AQ1215" t="s">
        <v>1314</v>
      </c>
      <c r="AR1215" cm="1">
        <f t="array" ref="AR1215">_xlfn._xlws.FILTER(RPD_Revisi[Jmlh],RPD_Revisi[MAK]=Form_Cetak_POK[[#This Row],[MAK]],0)-Form_Cetak_POK[[#This Row],[Jmlh]]</f>
        <v>0</v>
      </c>
    </row>
    <row r="1216" spans="1:44" hidden="1" x14ac:dyDescent="0.3">
      <c r="A1216" t="s">
        <v>26</v>
      </c>
      <c r="B1216" t="s">
        <v>28</v>
      </c>
      <c r="C1216" t="s">
        <v>29</v>
      </c>
      <c r="D1216" t="s">
        <v>461</v>
      </c>
      <c r="E1216" t="s">
        <v>118</v>
      </c>
      <c r="F1216" t="s">
        <v>321</v>
      </c>
      <c r="G1216" t="s">
        <v>475</v>
      </c>
      <c r="H1216" t="s">
        <v>324</v>
      </c>
      <c r="I1216" t="s">
        <v>325</v>
      </c>
      <c r="J1216" t="s">
        <v>66</v>
      </c>
      <c r="K1216" t="s">
        <v>1024</v>
      </c>
      <c r="L1216">
        <v>5</v>
      </c>
      <c r="M1216">
        <v>300000</v>
      </c>
      <c r="N1216">
        <v>1500000</v>
      </c>
      <c r="O1216">
        <v>0</v>
      </c>
      <c r="P1216">
        <v>1500000</v>
      </c>
      <c r="R1216">
        <v>153954</v>
      </c>
      <c r="S1216">
        <v>153954</v>
      </c>
      <c r="T1216">
        <v>153954</v>
      </c>
      <c r="U1216">
        <v>153954</v>
      </c>
      <c r="V1216">
        <v>153954</v>
      </c>
      <c r="W1216">
        <v>153954</v>
      </c>
      <c r="X1216">
        <v>78728</v>
      </c>
      <c r="Y1216">
        <v>78728</v>
      </c>
      <c r="Z1216">
        <v>78728</v>
      </c>
      <c r="AA1216">
        <v>78728</v>
      </c>
      <c r="AB1216">
        <v>78728</v>
      </c>
      <c r="AC1216">
        <v>182636</v>
      </c>
      <c r="AD1216" t="s">
        <v>4059</v>
      </c>
      <c r="AE1216" t="s">
        <v>4064</v>
      </c>
      <c r="AF1216" t="s">
        <v>4065</v>
      </c>
      <c r="AG1216" t="s">
        <v>4066</v>
      </c>
      <c r="AH1216" t="s">
        <v>7500</v>
      </c>
      <c r="AI1216" t="s">
        <v>6061</v>
      </c>
      <c r="AJ1216" t="s">
        <v>6187</v>
      </c>
      <c r="AK1216" t="s">
        <v>136</v>
      </c>
      <c r="AN1216" t="s">
        <v>1311</v>
      </c>
      <c r="AO1216" t="s">
        <v>1312</v>
      </c>
      <c r="AP1216" t="s">
        <v>1480</v>
      </c>
      <c r="AQ1216" t="s">
        <v>1314</v>
      </c>
      <c r="AR1216" cm="1">
        <f t="array" ref="AR1216">_xlfn._xlws.FILTER(RPD_Revisi[Jmlh],RPD_Revisi[MAK]=Form_Cetak_POK[[#This Row],[MAK]],0)-Form_Cetak_POK[[#This Row],[Jmlh]]</f>
        <v>0</v>
      </c>
    </row>
    <row r="1217" spans="1:44" hidden="1" x14ac:dyDescent="0.3">
      <c r="A1217" t="s">
        <v>26</v>
      </c>
      <c r="B1217" t="s">
        <v>28</v>
      </c>
      <c r="C1217" t="s">
        <v>29</v>
      </c>
      <c r="D1217" t="s">
        <v>461</v>
      </c>
      <c r="E1217" t="s">
        <v>118</v>
      </c>
      <c r="F1217" t="s">
        <v>321</v>
      </c>
      <c r="G1217" t="s">
        <v>475</v>
      </c>
      <c r="H1217" t="s">
        <v>324</v>
      </c>
      <c r="I1217" t="s">
        <v>325</v>
      </c>
      <c r="J1217" t="s">
        <v>84</v>
      </c>
      <c r="K1217" t="s">
        <v>1026</v>
      </c>
      <c r="L1217">
        <v>2</v>
      </c>
      <c r="M1217">
        <v>3000000</v>
      </c>
      <c r="N1217">
        <v>6000000</v>
      </c>
      <c r="O1217">
        <v>0</v>
      </c>
      <c r="P1217">
        <v>6000000</v>
      </c>
      <c r="R1217">
        <v>615815</v>
      </c>
      <c r="S1217">
        <v>615815</v>
      </c>
      <c r="T1217">
        <v>615815</v>
      </c>
      <c r="U1217">
        <v>615815</v>
      </c>
      <c r="V1217">
        <v>615815</v>
      </c>
      <c r="W1217">
        <v>615815</v>
      </c>
      <c r="X1217">
        <v>314912</v>
      </c>
      <c r="Y1217">
        <v>314912</v>
      </c>
      <c r="Z1217">
        <v>314912</v>
      </c>
      <c r="AA1217">
        <v>314912</v>
      </c>
      <c r="AB1217">
        <v>314912</v>
      </c>
      <c r="AC1217">
        <v>730550</v>
      </c>
      <c r="AD1217" t="s">
        <v>4059</v>
      </c>
      <c r="AE1217" t="s">
        <v>4071</v>
      </c>
      <c r="AF1217" t="s">
        <v>4072</v>
      </c>
      <c r="AG1217" t="s">
        <v>4073</v>
      </c>
      <c r="AH1217" t="s">
        <v>7501</v>
      </c>
      <c r="AI1217" t="s">
        <v>6061</v>
      </c>
      <c r="AJ1217" t="s">
        <v>6187</v>
      </c>
      <c r="AK1217" t="s">
        <v>136</v>
      </c>
      <c r="AN1217" t="s">
        <v>1311</v>
      </c>
      <c r="AO1217" t="s">
        <v>1312</v>
      </c>
      <c r="AP1217" t="s">
        <v>1485</v>
      </c>
      <c r="AQ1217" t="s">
        <v>1314</v>
      </c>
      <c r="AR1217" cm="1">
        <f t="array" ref="AR1217">_xlfn._xlws.FILTER(RPD_Revisi[Jmlh],RPD_Revisi[MAK]=Form_Cetak_POK[[#This Row],[MAK]],0)-Form_Cetak_POK[[#This Row],[Jmlh]]</f>
        <v>0</v>
      </c>
    </row>
    <row r="1218" spans="1:44" hidden="1" x14ac:dyDescent="0.3">
      <c r="A1218" t="s">
        <v>26</v>
      </c>
      <c r="B1218" t="s">
        <v>28</v>
      </c>
      <c r="C1218" t="s">
        <v>29</v>
      </c>
      <c r="D1218" t="s">
        <v>461</v>
      </c>
      <c r="E1218" t="s">
        <v>118</v>
      </c>
      <c r="F1218" t="s">
        <v>321</v>
      </c>
      <c r="G1218" t="s">
        <v>475</v>
      </c>
      <c r="H1218" t="s">
        <v>324</v>
      </c>
      <c r="I1218" t="s">
        <v>325</v>
      </c>
      <c r="J1218" t="s">
        <v>58</v>
      </c>
      <c r="K1218" t="s">
        <v>1027</v>
      </c>
      <c r="L1218">
        <v>5</v>
      </c>
      <c r="M1218">
        <v>4000000</v>
      </c>
      <c r="N1218">
        <v>20000000</v>
      </c>
      <c r="O1218">
        <v>0</v>
      </c>
      <c r="P1218">
        <v>20000000</v>
      </c>
      <c r="R1218">
        <v>2052717</v>
      </c>
      <c r="S1218">
        <v>2052717</v>
      </c>
      <c r="T1218">
        <v>2052717</v>
      </c>
      <c r="U1218">
        <v>2052717</v>
      </c>
      <c r="V1218">
        <v>2052717</v>
      </c>
      <c r="W1218">
        <v>2052717</v>
      </c>
      <c r="X1218">
        <v>1049708</v>
      </c>
      <c r="Y1218">
        <v>1049708</v>
      </c>
      <c r="Z1218">
        <v>1049708</v>
      </c>
      <c r="AA1218">
        <v>1049708</v>
      </c>
      <c r="AB1218">
        <v>1049708</v>
      </c>
      <c r="AC1218">
        <v>2435158</v>
      </c>
      <c r="AD1218" t="s">
        <v>4059</v>
      </c>
      <c r="AE1218" t="s">
        <v>4089</v>
      </c>
      <c r="AF1218" t="s">
        <v>4090</v>
      </c>
      <c r="AG1218" t="s">
        <v>4091</v>
      </c>
      <c r="AH1218" t="s">
        <v>7502</v>
      </c>
      <c r="AI1218" t="s">
        <v>6061</v>
      </c>
      <c r="AJ1218" t="s">
        <v>6187</v>
      </c>
      <c r="AK1218" t="s">
        <v>136</v>
      </c>
      <c r="AN1218" t="s">
        <v>1311</v>
      </c>
      <c r="AO1218" t="s">
        <v>1312</v>
      </c>
      <c r="AP1218" t="s">
        <v>1331</v>
      </c>
      <c r="AQ1218" t="s">
        <v>1314</v>
      </c>
      <c r="AR1218" cm="1">
        <f t="array" ref="AR1218">_xlfn._xlws.FILTER(RPD_Revisi[Jmlh],RPD_Revisi[MAK]=Form_Cetak_POK[[#This Row],[MAK]],0)-Form_Cetak_POK[[#This Row],[Jmlh]]</f>
        <v>0</v>
      </c>
    </row>
    <row r="1219" spans="1:44" hidden="1" x14ac:dyDescent="0.3">
      <c r="A1219" t="s">
        <v>26</v>
      </c>
      <c r="B1219" t="s">
        <v>28</v>
      </c>
      <c r="C1219" t="s">
        <v>29</v>
      </c>
      <c r="D1219" t="s">
        <v>461</v>
      </c>
      <c r="E1219" t="s">
        <v>118</v>
      </c>
      <c r="F1219" t="s">
        <v>321</v>
      </c>
      <c r="G1219" t="s">
        <v>475</v>
      </c>
      <c r="H1219" t="s">
        <v>324</v>
      </c>
      <c r="I1219" t="s">
        <v>325</v>
      </c>
      <c r="J1219" t="s">
        <v>48</v>
      </c>
      <c r="K1219" t="s">
        <v>1029</v>
      </c>
      <c r="L1219">
        <v>10</v>
      </c>
      <c r="M1219">
        <v>3000000</v>
      </c>
      <c r="N1219">
        <v>30000000</v>
      </c>
      <c r="O1219">
        <v>0</v>
      </c>
      <c r="P1219">
        <v>30000000</v>
      </c>
      <c r="R1219">
        <v>3079075</v>
      </c>
      <c r="S1219">
        <v>3079075</v>
      </c>
      <c r="T1219">
        <v>3079075</v>
      </c>
      <c r="U1219">
        <v>3079075</v>
      </c>
      <c r="V1219">
        <v>3079075</v>
      </c>
      <c r="W1219">
        <v>3079075</v>
      </c>
      <c r="X1219">
        <v>1574562</v>
      </c>
      <c r="Y1219">
        <v>1574562</v>
      </c>
      <c r="Z1219">
        <v>1574562</v>
      </c>
      <c r="AA1219">
        <v>1574562</v>
      </c>
      <c r="AB1219">
        <v>1574562</v>
      </c>
      <c r="AC1219">
        <v>3652740</v>
      </c>
      <c r="AD1219" t="s">
        <v>4059</v>
      </c>
      <c r="AE1219" t="s">
        <v>4096</v>
      </c>
      <c r="AF1219" t="s">
        <v>4097</v>
      </c>
      <c r="AG1219" t="s">
        <v>4098</v>
      </c>
      <c r="AH1219" t="s">
        <v>7503</v>
      </c>
      <c r="AI1219" t="s">
        <v>6061</v>
      </c>
      <c r="AJ1219" t="s">
        <v>6187</v>
      </c>
      <c r="AK1219" t="s">
        <v>136</v>
      </c>
      <c r="AN1219" t="s">
        <v>1311</v>
      </c>
      <c r="AO1219" t="s">
        <v>1312</v>
      </c>
      <c r="AP1219" t="s">
        <v>1336</v>
      </c>
      <c r="AQ1219" t="s">
        <v>1314</v>
      </c>
      <c r="AR1219" cm="1">
        <f t="array" ref="AR1219">_xlfn._xlws.FILTER(RPD_Revisi[Jmlh],RPD_Revisi[MAK]=Form_Cetak_POK[[#This Row],[MAK]],0)-Form_Cetak_POK[[#This Row],[Jmlh]]</f>
        <v>0</v>
      </c>
    </row>
    <row r="1220" spans="1:44" hidden="1" x14ac:dyDescent="0.3">
      <c r="A1220" t="s">
        <v>26</v>
      </c>
      <c r="B1220" t="s">
        <v>28</v>
      </c>
      <c r="C1220" t="s">
        <v>29</v>
      </c>
      <c r="D1220" t="s">
        <v>461</v>
      </c>
      <c r="E1220" t="s">
        <v>118</v>
      </c>
      <c r="F1220" t="s">
        <v>321</v>
      </c>
      <c r="G1220" t="s">
        <v>475</v>
      </c>
      <c r="H1220" t="s">
        <v>324</v>
      </c>
      <c r="I1220" t="s">
        <v>325</v>
      </c>
      <c r="J1220" t="s">
        <v>75</v>
      </c>
      <c r="K1220" t="s">
        <v>1031</v>
      </c>
      <c r="L1220">
        <v>10</v>
      </c>
      <c r="M1220">
        <v>150000</v>
      </c>
      <c r="N1220">
        <v>1500000</v>
      </c>
      <c r="O1220">
        <v>0</v>
      </c>
      <c r="P1220">
        <v>1500000</v>
      </c>
      <c r="R1220">
        <v>153954</v>
      </c>
      <c r="S1220">
        <v>153954</v>
      </c>
      <c r="T1220">
        <v>153954</v>
      </c>
      <c r="U1220">
        <v>153954</v>
      </c>
      <c r="V1220">
        <v>153954</v>
      </c>
      <c r="W1220">
        <v>153954</v>
      </c>
      <c r="X1220">
        <v>78728</v>
      </c>
      <c r="Y1220">
        <v>78728</v>
      </c>
      <c r="Z1220">
        <v>78728</v>
      </c>
      <c r="AA1220">
        <v>78728</v>
      </c>
      <c r="AB1220">
        <v>78728</v>
      </c>
      <c r="AC1220">
        <v>182636</v>
      </c>
      <c r="AD1220" t="s">
        <v>4059</v>
      </c>
      <c r="AE1220" t="s">
        <v>4103</v>
      </c>
      <c r="AF1220" t="s">
        <v>4104</v>
      </c>
      <c r="AG1220" t="s">
        <v>4105</v>
      </c>
      <c r="AH1220" t="s">
        <v>7504</v>
      </c>
      <c r="AI1220" t="s">
        <v>6061</v>
      </c>
      <c r="AJ1220" t="s">
        <v>6187</v>
      </c>
      <c r="AK1220" t="s">
        <v>136</v>
      </c>
      <c r="AN1220" t="s">
        <v>1311</v>
      </c>
      <c r="AO1220" t="s">
        <v>1312</v>
      </c>
      <c r="AP1220" t="s">
        <v>1336</v>
      </c>
      <c r="AQ1220" t="s">
        <v>1314</v>
      </c>
      <c r="AR1220" cm="1">
        <f t="array" ref="AR1220">_xlfn._xlws.FILTER(RPD_Revisi[Jmlh],RPD_Revisi[MAK]=Form_Cetak_POK[[#This Row],[MAK]],0)-Form_Cetak_POK[[#This Row],[Jmlh]]</f>
        <v>0</v>
      </c>
    </row>
    <row r="1221" spans="1:44" hidden="1" x14ac:dyDescent="0.3">
      <c r="A1221" t="s">
        <v>26</v>
      </c>
      <c r="B1221" t="s">
        <v>28</v>
      </c>
      <c r="C1221" t="s">
        <v>29</v>
      </c>
      <c r="D1221" t="s">
        <v>461</v>
      </c>
      <c r="E1221" t="s">
        <v>118</v>
      </c>
      <c r="F1221" t="s">
        <v>321</v>
      </c>
      <c r="G1221" t="s">
        <v>475</v>
      </c>
      <c r="H1221" t="s">
        <v>324</v>
      </c>
      <c r="I1221" t="s">
        <v>326</v>
      </c>
      <c r="J1221" t="s">
        <v>43</v>
      </c>
      <c r="K1221" t="s">
        <v>1033</v>
      </c>
      <c r="L1221">
        <v>130</v>
      </c>
      <c r="M1221">
        <v>300000</v>
      </c>
      <c r="N1221">
        <v>39000000</v>
      </c>
      <c r="O1221">
        <v>0</v>
      </c>
      <c r="P1221">
        <v>39000000</v>
      </c>
      <c r="R1221">
        <v>4002798</v>
      </c>
      <c r="S1221">
        <v>4002798</v>
      </c>
      <c r="T1221">
        <v>4002798</v>
      </c>
      <c r="U1221">
        <v>4002798</v>
      </c>
      <c r="V1221">
        <v>4002798</v>
      </c>
      <c r="W1221">
        <v>4002798</v>
      </c>
      <c r="X1221">
        <v>2046930</v>
      </c>
      <c r="Y1221">
        <v>2046930</v>
      </c>
      <c r="Z1221">
        <v>2046930</v>
      </c>
      <c r="AA1221">
        <v>2046930</v>
      </c>
      <c r="AB1221">
        <v>2046930</v>
      </c>
      <c r="AC1221">
        <v>4748562</v>
      </c>
      <c r="AD1221" t="s">
        <v>4110</v>
      </c>
      <c r="AE1221" t="s">
        <v>4111</v>
      </c>
      <c r="AF1221" t="s">
        <v>4112</v>
      </c>
      <c r="AG1221" t="s">
        <v>4113</v>
      </c>
      <c r="AH1221" t="s">
        <v>7505</v>
      </c>
      <c r="AI1221" t="s">
        <v>6061</v>
      </c>
      <c r="AJ1221" t="s">
        <v>6192</v>
      </c>
      <c r="AK1221" t="s">
        <v>136</v>
      </c>
      <c r="AN1221" t="s">
        <v>1311</v>
      </c>
      <c r="AO1221" t="s">
        <v>1312</v>
      </c>
      <c r="AP1221" t="s">
        <v>1313</v>
      </c>
      <c r="AQ1221" t="s">
        <v>1314</v>
      </c>
      <c r="AR1221" cm="1">
        <f t="array" ref="AR1221">_xlfn._xlws.FILTER(RPD_Revisi[Jmlh],RPD_Revisi[MAK]=Form_Cetak_POK[[#This Row],[MAK]],0)-Form_Cetak_POK[[#This Row],[Jmlh]]</f>
        <v>0</v>
      </c>
    </row>
    <row r="1222" spans="1:44" hidden="1" x14ac:dyDescent="0.3">
      <c r="A1222" t="s">
        <v>26</v>
      </c>
      <c r="B1222" t="s">
        <v>28</v>
      </c>
      <c r="C1222" t="s">
        <v>29</v>
      </c>
      <c r="D1222" t="s">
        <v>461</v>
      </c>
      <c r="E1222" t="s">
        <v>118</v>
      </c>
      <c r="F1222" t="s">
        <v>321</v>
      </c>
      <c r="G1222" t="s">
        <v>475</v>
      </c>
      <c r="H1222" t="s">
        <v>324</v>
      </c>
      <c r="I1222" t="s">
        <v>326</v>
      </c>
      <c r="J1222" t="s">
        <v>58</v>
      </c>
      <c r="K1222" t="s">
        <v>1035</v>
      </c>
      <c r="L1222">
        <v>1</v>
      </c>
      <c r="M1222">
        <v>195000000</v>
      </c>
      <c r="N1222">
        <v>195000000</v>
      </c>
      <c r="O1222">
        <v>0</v>
      </c>
      <c r="P1222">
        <v>195000000</v>
      </c>
      <c r="R1222">
        <v>20013989</v>
      </c>
      <c r="S1222">
        <v>20013989</v>
      </c>
      <c r="T1222">
        <v>20013989</v>
      </c>
      <c r="U1222">
        <v>20013989</v>
      </c>
      <c r="V1222">
        <v>20013989</v>
      </c>
      <c r="W1222">
        <v>20013989</v>
      </c>
      <c r="X1222">
        <v>10234651</v>
      </c>
      <c r="Y1222">
        <v>10234651</v>
      </c>
      <c r="Z1222">
        <v>10234651</v>
      </c>
      <c r="AA1222">
        <v>10234651</v>
      </c>
      <c r="AB1222">
        <v>10234651</v>
      </c>
      <c r="AC1222">
        <v>23742811</v>
      </c>
      <c r="AD1222" t="s">
        <v>4110</v>
      </c>
      <c r="AE1222" t="s">
        <v>4118</v>
      </c>
      <c r="AF1222" t="s">
        <v>4119</v>
      </c>
      <c r="AG1222" t="s">
        <v>4120</v>
      </c>
      <c r="AH1222" t="s">
        <v>7506</v>
      </c>
      <c r="AI1222" t="s">
        <v>6061</v>
      </c>
      <c r="AJ1222" t="s">
        <v>6192</v>
      </c>
      <c r="AK1222" t="s">
        <v>136</v>
      </c>
      <c r="AN1222" t="s">
        <v>1311</v>
      </c>
      <c r="AO1222" t="s">
        <v>1312</v>
      </c>
      <c r="AP1222" t="s">
        <v>1331</v>
      </c>
      <c r="AQ1222" t="s">
        <v>1314</v>
      </c>
      <c r="AR1222" cm="1">
        <f t="array" ref="AR1222">_xlfn._xlws.FILTER(RPD_Revisi[Jmlh],RPD_Revisi[MAK]=Form_Cetak_POK[[#This Row],[MAK]],0)-Form_Cetak_POK[[#This Row],[Jmlh]]</f>
        <v>0</v>
      </c>
    </row>
    <row r="1223" spans="1:44" hidden="1" x14ac:dyDescent="0.3">
      <c r="A1223" t="s">
        <v>26</v>
      </c>
      <c r="B1223" t="s">
        <v>28</v>
      </c>
      <c r="C1223" t="s">
        <v>29</v>
      </c>
      <c r="D1223" t="s">
        <v>461</v>
      </c>
      <c r="E1223" t="s">
        <v>118</v>
      </c>
      <c r="F1223" t="s">
        <v>321</v>
      </c>
      <c r="G1223" t="s">
        <v>475</v>
      </c>
      <c r="H1223" t="s">
        <v>324</v>
      </c>
      <c r="I1223" t="s">
        <v>326</v>
      </c>
      <c r="J1223" t="s">
        <v>48</v>
      </c>
      <c r="K1223" t="s">
        <v>1036</v>
      </c>
      <c r="L1223">
        <v>42</v>
      </c>
      <c r="M1223">
        <v>5000000</v>
      </c>
      <c r="N1223">
        <v>210000000</v>
      </c>
      <c r="O1223">
        <v>0</v>
      </c>
      <c r="P1223">
        <v>210000000</v>
      </c>
      <c r="R1223">
        <v>21553527</v>
      </c>
      <c r="S1223">
        <v>21553527</v>
      </c>
      <c r="T1223">
        <v>21553527</v>
      </c>
      <c r="U1223">
        <v>21553527</v>
      </c>
      <c r="V1223">
        <v>21553527</v>
      </c>
      <c r="W1223">
        <v>21553527</v>
      </c>
      <c r="X1223">
        <v>11021932</v>
      </c>
      <c r="Y1223">
        <v>11021932</v>
      </c>
      <c r="Z1223">
        <v>11021932</v>
      </c>
      <c r="AA1223">
        <v>11021932</v>
      </c>
      <c r="AB1223">
        <v>11021932</v>
      </c>
      <c r="AC1223">
        <v>25569178</v>
      </c>
      <c r="AD1223" t="s">
        <v>4110</v>
      </c>
      <c r="AE1223" t="s">
        <v>4122</v>
      </c>
      <c r="AF1223" t="s">
        <v>4123</v>
      </c>
      <c r="AG1223" t="s">
        <v>4124</v>
      </c>
      <c r="AH1223" t="s">
        <v>7507</v>
      </c>
      <c r="AI1223" t="s">
        <v>6061</v>
      </c>
      <c r="AJ1223" t="s">
        <v>6192</v>
      </c>
      <c r="AK1223" t="s">
        <v>136</v>
      </c>
      <c r="AN1223" t="s">
        <v>1311</v>
      </c>
      <c r="AO1223" t="s">
        <v>1312</v>
      </c>
      <c r="AP1223" t="s">
        <v>1336</v>
      </c>
      <c r="AQ1223" t="s">
        <v>1314</v>
      </c>
      <c r="AR1223" cm="1">
        <f t="array" ref="AR1223">_xlfn._xlws.FILTER(RPD_Revisi[Jmlh],RPD_Revisi[MAK]=Form_Cetak_POK[[#This Row],[MAK]],0)-Form_Cetak_POK[[#This Row],[Jmlh]]</f>
        <v>0</v>
      </c>
    </row>
    <row r="1224" spans="1:44" hidden="1" x14ac:dyDescent="0.3">
      <c r="A1224" t="s">
        <v>26</v>
      </c>
      <c r="B1224" t="s">
        <v>28</v>
      </c>
      <c r="C1224" t="s">
        <v>29</v>
      </c>
      <c r="D1224" t="s">
        <v>461</v>
      </c>
      <c r="E1224" t="s">
        <v>118</v>
      </c>
      <c r="F1224" t="s">
        <v>321</v>
      </c>
      <c r="G1224" t="s">
        <v>475</v>
      </c>
      <c r="H1224" t="s">
        <v>327</v>
      </c>
      <c r="I1224" t="s">
        <v>328</v>
      </c>
      <c r="J1224" t="s">
        <v>43</v>
      </c>
      <c r="K1224" t="s">
        <v>1037</v>
      </c>
      <c r="L1224">
        <v>200</v>
      </c>
      <c r="M1224">
        <v>100000</v>
      </c>
      <c r="N1224">
        <v>20000000</v>
      </c>
      <c r="O1224">
        <v>0</v>
      </c>
      <c r="P1224">
        <v>20000000</v>
      </c>
      <c r="R1224">
        <v>1666667</v>
      </c>
      <c r="S1224">
        <v>1666667</v>
      </c>
      <c r="T1224">
        <v>1666667</v>
      </c>
      <c r="U1224">
        <v>1666667</v>
      </c>
      <c r="V1224">
        <v>1666667</v>
      </c>
      <c r="W1224">
        <v>1666667</v>
      </c>
      <c r="X1224">
        <v>1666667</v>
      </c>
      <c r="Y1224">
        <v>1666667</v>
      </c>
      <c r="Z1224">
        <v>1666667</v>
      </c>
      <c r="AA1224">
        <v>1666667</v>
      </c>
      <c r="AB1224">
        <v>1666667</v>
      </c>
      <c r="AC1224">
        <v>1666663</v>
      </c>
      <c r="AD1224" t="s">
        <v>4126</v>
      </c>
      <c r="AE1224" t="s">
        <v>4127</v>
      </c>
      <c r="AF1224" t="s">
        <v>4128</v>
      </c>
      <c r="AG1224" t="s">
        <v>4129</v>
      </c>
      <c r="AH1224" t="s">
        <v>7508</v>
      </c>
      <c r="AI1224" t="s">
        <v>6061</v>
      </c>
      <c r="AJ1224" t="s">
        <v>6194</v>
      </c>
      <c r="AK1224" t="s">
        <v>136</v>
      </c>
      <c r="AN1224" t="s">
        <v>1311</v>
      </c>
      <c r="AO1224" t="s">
        <v>1312</v>
      </c>
      <c r="AP1224" t="s">
        <v>1313</v>
      </c>
      <c r="AQ1224" t="s">
        <v>1314</v>
      </c>
      <c r="AR1224" cm="1">
        <f t="array" ref="AR1224">_xlfn._xlws.FILTER(RPD_Revisi[Jmlh],RPD_Revisi[MAK]=Form_Cetak_POK[[#This Row],[MAK]],0)-Form_Cetak_POK[[#This Row],[Jmlh]]</f>
        <v>0</v>
      </c>
    </row>
    <row r="1225" spans="1:44" hidden="1" x14ac:dyDescent="0.3">
      <c r="A1225" t="s">
        <v>26</v>
      </c>
      <c r="B1225" t="s">
        <v>28</v>
      </c>
      <c r="C1225" t="s">
        <v>29</v>
      </c>
      <c r="D1225" t="s">
        <v>461</v>
      </c>
      <c r="E1225" t="s">
        <v>118</v>
      </c>
      <c r="F1225" t="s">
        <v>321</v>
      </c>
      <c r="G1225" t="s">
        <v>475</v>
      </c>
      <c r="H1225" t="s">
        <v>327</v>
      </c>
      <c r="I1225" t="s">
        <v>328</v>
      </c>
      <c r="J1225" t="s">
        <v>46</v>
      </c>
      <c r="K1225" t="s">
        <v>608</v>
      </c>
      <c r="L1225">
        <v>30</v>
      </c>
      <c r="M1225">
        <v>900000</v>
      </c>
      <c r="N1225">
        <v>27000000</v>
      </c>
      <c r="O1225">
        <v>0</v>
      </c>
      <c r="P1225">
        <v>27000000</v>
      </c>
      <c r="R1225">
        <v>2250000</v>
      </c>
      <c r="S1225">
        <v>2250000</v>
      </c>
      <c r="T1225">
        <v>2250000</v>
      </c>
      <c r="U1225">
        <v>2250000</v>
      </c>
      <c r="V1225">
        <v>2250000</v>
      </c>
      <c r="W1225">
        <v>2250000</v>
      </c>
      <c r="X1225">
        <v>2250000</v>
      </c>
      <c r="Y1225">
        <v>2250000</v>
      </c>
      <c r="Z1225">
        <v>2250000</v>
      </c>
      <c r="AA1225">
        <v>2250000</v>
      </c>
      <c r="AB1225">
        <v>2250000</v>
      </c>
      <c r="AC1225">
        <v>2250000</v>
      </c>
      <c r="AD1225" t="s">
        <v>4126</v>
      </c>
      <c r="AE1225" t="s">
        <v>4151</v>
      </c>
      <c r="AF1225" t="s">
        <v>4152</v>
      </c>
      <c r="AG1225" t="s">
        <v>4153</v>
      </c>
      <c r="AH1225" t="s">
        <v>7509</v>
      </c>
      <c r="AI1225" t="s">
        <v>6061</v>
      </c>
      <c r="AJ1225" t="s">
        <v>6194</v>
      </c>
      <c r="AK1225" t="s">
        <v>136</v>
      </c>
      <c r="AN1225" t="s">
        <v>1311</v>
      </c>
      <c r="AO1225" t="s">
        <v>1312</v>
      </c>
      <c r="AP1225" t="s">
        <v>1331</v>
      </c>
      <c r="AQ1225" t="s">
        <v>1314</v>
      </c>
      <c r="AR1225" cm="1">
        <f t="array" ref="AR1225">_xlfn._xlws.FILTER(RPD_Revisi[Jmlh],RPD_Revisi[MAK]=Form_Cetak_POK[[#This Row],[MAK]],0)-Form_Cetak_POK[[#This Row],[Jmlh]]</f>
        <v>0</v>
      </c>
    </row>
    <row r="1226" spans="1:44" hidden="1" x14ac:dyDescent="0.3">
      <c r="A1226" t="s">
        <v>26</v>
      </c>
      <c r="B1226" t="s">
        <v>28</v>
      </c>
      <c r="C1226" t="s">
        <v>29</v>
      </c>
      <c r="D1226" t="s">
        <v>461</v>
      </c>
      <c r="E1226" t="s">
        <v>118</v>
      </c>
      <c r="F1226" t="s">
        <v>321</v>
      </c>
      <c r="G1226" t="s">
        <v>475</v>
      </c>
      <c r="H1226" t="s">
        <v>327</v>
      </c>
      <c r="I1226" t="s">
        <v>328</v>
      </c>
      <c r="J1226" t="s">
        <v>48</v>
      </c>
      <c r="K1226" t="s">
        <v>1042</v>
      </c>
      <c r="L1226">
        <v>20</v>
      </c>
      <c r="M1226">
        <v>5000000</v>
      </c>
      <c r="N1226">
        <v>100000000</v>
      </c>
      <c r="O1226">
        <v>0</v>
      </c>
      <c r="P1226">
        <v>100000000</v>
      </c>
      <c r="R1226">
        <v>8333333.0000000009</v>
      </c>
      <c r="S1226">
        <v>8333333.0000000009</v>
      </c>
      <c r="T1226">
        <v>8333333.0000000009</v>
      </c>
      <c r="U1226">
        <v>8333333.0000000009</v>
      </c>
      <c r="V1226">
        <v>8333333.0000000009</v>
      </c>
      <c r="W1226">
        <v>8333333.0000000009</v>
      </c>
      <c r="X1226">
        <v>8333333.0000000009</v>
      </c>
      <c r="Y1226">
        <v>8333333.0000000009</v>
      </c>
      <c r="Z1226">
        <v>8333333.0000000009</v>
      </c>
      <c r="AA1226">
        <v>8333333.0000000009</v>
      </c>
      <c r="AB1226">
        <v>8333333.0000000009</v>
      </c>
      <c r="AC1226">
        <v>8333337</v>
      </c>
      <c r="AD1226" t="s">
        <v>4126</v>
      </c>
      <c r="AE1226" t="s">
        <v>4159</v>
      </c>
      <c r="AF1226" t="s">
        <v>4160</v>
      </c>
      <c r="AG1226" t="s">
        <v>4161</v>
      </c>
      <c r="AH1226" t="s">
        <v>7510</v>
      </c>
      <c r="AI1226" t="s">
        <v>6061</v>
      </c>
      <c r="AJ1226" t="s">
        <v>6194</v>
      </c>
      <c r="AK1226" t="s">
        <v>136</v>
      </c>
      <c r="AN1226" t="s">
        <v>1311</v>
      </c>
      <c r="AO1226" t="s">
        <v>1312</v>
      </c>
      <c r="AP1226" t="s">
        <v>1336</v>
      </c>
      <c r="AQ1226" t="s">
        <v>1314</v>
      </c>
      <c r="AR1226" cm="1">
        <f t="array" ref="AR1226">_xlfn._xlws.FILTER(RPD_Revisi[Jmlh],RPD_Revisi[MAK]=Form_Cetak_POK[[#This Row],[MAK]],0)-Form_Cetak_POK[[#This Row],[Jmlh]]</f>
        <v>0</v>
      </c>
    </row>
    <row r="1227" spans="1:44" hidden="1" x14ac:dyDescent="0.3">
      <c r="A1227" t="s">
        <v>26</v>
      </c>
      <c r="B1227" t="s">
        <v>28</v>
      </c>
      <c r="C1227" t="s">
        <v>29</v>
      </c>
      <c r="D1227" t="s">
        <v>461</v>
      </c>
      <c r="E1227" t="s">
        <v>118</v>
      </c>
      <c r="F1227" t="s">
        <v>321</v>
      </c>
      <c r="G1227" t="s">
        <v>475</v>
      </c>
      <c r="H1227" t="s">
        <v>327</v>
      </c>
      <c r="I1227" t="s">
        <v>328</v>
      </c>
      <c r="J1227" t="s">
        <v>75</v>
      </c>
      <c r="K1227" t="s">
        <v>611</v>
      </c>
      <c r="L1227">
        <v>30</v>
      </c>
      <c r="M1227">
        <v>210000</v>
      </c>
      <c r="N1227">
        <v>6300000</v>
      </c>
      <c r="O1227">
        <v>0</v>
      </c>
      <c r="P1227">
        <v>6300000</v>
      </c>
      <c r="R1227">
        <v>525000</v>
      </c>
      <c r="S1227">
        <v>525000</v>
      </c>
      <c r="T1227">
        <v>525000</v>
      </c>
      <c r="U1227">
        <v>525000</v>
      </c>
      <c r="V1227">
        <v>525000</v>
      </c>
      <c r="W1227">
        <v>525000</v>
      </c>
      <c r="X1227">
        <v>525000</v>
      </c>
      <c r="Y1227">
        <v>525000</v>
      </c>
      <c r="Z1227">
        <v>525000</v>
      </c>
      <c r="AA1227">
        <v>525000</v>
      </c>
      <c r="AB1227">
        <v>525000</v>
      </c>
      <c r="AC1227">
        <v>525000</v>
      </c>
      <c r="AD1227" t="s">
        <v>4126</v>
      </c>
      <c r="AE1227" t="s">
        <v>4166</v>
      </c>
      <c r="AF1227" t="s">
        <v>4167</v>
      </c>
      <c r="AG1227" t="s">
        <v>4168</v>
      </c>
      <c r="AH1227" t="s">
        <v>7511</v>
      </c>
      <c r="AI1227" t="s">
        <v>6061</v>
      </c>
      <c r="AJ1227" t="s">
        <v>6194</v>
      </c>
      <c r="AK1227" t="s">
        <v>136</v>
      </c>
      <c r="AN1227" t="s">
        <v>1311</v>
      </c>
      <c r="AO1227" t="s">
        <v>1312</v>
      </c>
      <c r="AP1227" t="s">
        <v>1336</v>
      </c>
      <c r="AQ1227" t="s">
        <v>1314</v>
      </c>
      <c r="AR1227" cm="1">
        <f t="array" ref="AR1227">_xlfn._xlws.FILTER(RPD_Revisi[Jmlh],RPD_Revisi[MAK]=Form_Cetak_POK[[#This Row],[MAK]],0)-Form_Cetak_POK[[#This Row],[Jmlh]]</f>
        <v>0</v>
      </c>
    </row>
    <row r="1228" spans="1:44" hidden="1" x14ac:dyDescent="0.3">
      <c r="A1228" t="s">
        <v>26</v>
      </c>
      <c r="B1228" t="s">
        <v>28</v>
      </c>
      <c r="C1228" t="s">
        <v>29</v>
      </c>
      <c r="D1228" t="s">
        <v>461</v>
      </c>
      <c r="E1228" t="s">
        <v>118</v>
      </c>
      <c r="F1228" t="s">
        <v>321</v>
      </c>
      <c r="G1228" t="s">
        <v>475</v>
      </c>
      <c r="H1228" t="s">
        <v>327</v>
      </c>
      <c r="I1228" t="s">
        <v>329</v>
      </c>
      <c r="J1228" t="s">
        <v>43</v>
      </c>
      <c r="K1228" t="s">
        <v>1023</v>
      </c>
      <c r="L1228">
        <v>100</v>
      </c>
      <c r="M1228">
        <v>100000</v>
      </c>
      <c r="N1228">
        <v>10000000</v>
      </c>
      <c r="O1228">
        <v>0</v>
      </c>
      <c r="P1228">
        <v>10000000</v>
      </c>
      <c r="R1228">
        <v>833333</v>
      </c>
      <c r="S1228">
        <v>833333</v>
      </c>
      <c r="T1228">
        <v>833333</v>
      </c>
      <c r="U1228">
        <v>833333</v>
      </c>
      <c r="V1228">
        <v>833333</v>
      </c>
      <c r="W1228">
        <v>833333</v>
      </c>
      <c r="X1228">
        <v>833333</v>
      </c>
      <c r="Y1228">
        <v>833333</v>
      </c>
      <c r="Z1228">
        <v>833333</v>
      </c>
      <c r="AA1228">
        <v>833333</v>
      </c>
      <c r="AB1228">
        <v>833333</v>
      </c>
      <c r="AC1228">
        <v>833337</v>
      </c>
      <c r="AD1228" t="s">
        <v>4173</v>
      </c>
      <c r="AE1228" t="s">
        <v>4174</v>
      </c>
      <c r="AF1228" t="s">
        <v>4175</v>
      </c>
      <c r="AG1228" t="s">
        <v>4176</v>
      </c>
      <c r="AH1228" t="s">
        <v>7512</v>
      </c>
      <c r="AI1228" t="s">
        <v>6061</v>
      </c>
      <c r="AJ1228" t="s">
        <v>6197</v>
      </c>
      <c r="AK1228" t="s">
        <v>136</v>
      </c>
      <c r="AN1228" t="s">
        <v>1311</v>
      </c>
      <c r="AO1228" t="s">
        <v>1312</v>
      </c>
      <c r="AP1228" t="s">
        <v>1313</v>
      </c>
      <c r="AQ1228" t="s">
        <v>1314</v>
      </c>
      <c r="AR1228" cm="1">
        <f t="array" ref="AR1228">_xlfn._xlws.FILTER(RPD_Revisi[Jmlh],RPD_Revisi[MAK]=Form_Cetak_POK[[#This Row],[MAK]],0)-Form_Cetak_POK[[#This Row],[Jmlh]]</f>
        <v>0</v>
      </c>
    </row>
    <row r="1229" spans="1:44" hidden="1" x14ac:dyDescent="0.3">
      <c r="A1229" t="s">
        <v>26</v>
      </c>
      <c r="B1229" t="s">
        <v>28</v>
      </c>
      <c r="C1229" t="s">
        <v>29</v>
      </c>
      <c r="D1229" t="s">
        <v>461</v>
      </c>
      <c r="E1229" t="s">
        <v>118</v>
      </c>
      <c r="F1229" t="s">
        <v>321</v>
      </c>
      <c r="G1229" t="s">
        <v>475</v>
      </c>
      <c r="H1229" t="s">
        <v>327</v>
      </c>
      <c r="I1229" t="s">
        <v>329</v>
      </c>
      <c r="J1229" t="s">
        <v>48</v>
      </c>
      <c r="K1229" t="s">
        <v>1045</v>
      </c>
      <c r="L1229">
        <v>10</v>
      </c>
      <c r="M1229">
        <v>5000000</v>
      </c>
      <c r="N1229">
        <v>50000000</v>
      </c>
      <c r="O1229">
        <v>0</v>
      </c>
      <c r="P1229">
        <v>50000000</v>
      </c>
      <c r="R1229">
        <v>4166666</v>
      </c>
      <c r="S1229">
        <v>4166666</v>
      </c>
      <c r="T1229">
        <v>4166666</v>
      </c>
      <c r="U1229">
        <v>4166666</v>
      </c>
      <c r="V1229">
        <v>4166666</v>
      </c>
      <c r="W1229">
        <v>4166666</v>
      </c>
      <c r="X1229">
        <v>4166666</v>
      </c>
      <c r="Y1229">
        <v>4166666</v>
      </c>
      <c r="Z1229">
        <v>4166666</v>
      </c>
      <c r="AA1229">
        <v>4166666</v>
      </c>
      <c r="AB1229">
        <v>4166666</v>
      </c>
      <c r="AC1229">
        <v>4166674</v>
      </c>
      <c r="AD1229" t="s">
        <v>4173</v>
      </c>
      <c r="AE1229" t="s">
        <v>4188</v>
      </c>
      <c r="AF1229" t="s">
        <v>4189</v>
      </c>
      <c r="AG1229" t="s">
        <v>4190</v>
      </c>
      <c r="AH1229" t="s">
        <v>7513</v>
      </c>
      <c r="AI1229" t="s">
        <v>6061</v>
      </c>
      <c r="AJ1229" t="s">
        <v>6197</v>
      </c>
      <c r="AK1229" t="s">
        <v>136</v>
      </c>
      <c r="AN1229" t="s">
        <v>1311</v>
      </c>
      <c r="AO1229" t="s">
        <v>1312</v>
      </c>
      <c r="AP1229" t="s">
        <v>1336</v>
      </c>
      <c r="AQ1229" t="s">
        <v>1314</v>
      </c>
      <c r="AR1229" cm="1">
        <f t="array" ref="AR1229">_xlfn._xlws.FILTER(RPD_Revisi[Jmlh],RPD_Revisi[MAK]=Form_Cetak_POK[[#This Row],[MAK]],0)-Form_Cetak_POK[[#This Row],[Jmlh]]</f>
        <v>0</v>
      </c>
    </row>
    <row r="1230" spans="1:44" hidden="1" x14ac:dyDescent="0.3">
      <c r="A1230" t="s">
        <v>26</v>
      </c>
      <c r="B1230" t="s">
        <v>28</v>
      </c>
      <c r="C1230" t="s">
        <v>29</v>
      </c>
      <c r="D1230" t="s">
        <v>461</v>
      </c>
      <c r="E1230" t="s">
        <v>118</v>
      </c>
      <c r="F1230" t="s">
        <v>321</v>
      </c>
      <c r="G1230" t="s">
        <v>475</v>
      </c>
      <c r="H1230" t="s">
        <v>330</v>
      </c>
      <c r="I1230" t="s">
        <v>331</v>
      </c>
      <c r="J1230" t="s">
        <v>46</v>
      </c>
      <c r="K1230" t="s">
        <v>1046</v>
      </c>
      <c r="L1230">
        <v>48</v>
      </c>
      <c r="M1230">
        <v>400000</v>
      </c>
      <c r="N1230">
        <v>19200000</v>
      </c>
      <c r="O1230">
        <v>0</v>
      </c>
      <c r="P1230">
        <v>19200000</v>
      </c>
      <c r="R1230">
        <v>1574553</v>
      </c>
      <c r="S1230">
        <v>1574553</v>
      </c>
      <c r="T1230">
        <v>1574553</v>
      </c>
      <c r="U1230">
        <v>1574553</v>
      </c>
      <c r="V1230">
        <v>1574553</v>
      </c>
      <c r="W1230">
        <v>1574553</v>
      </c>
      <c r="X1230">
        <v>1574553</v>
      </c>
      <c r="Y1230">
        <v>1574553</v>
      </c>
      <c r="Z1230">
        <v>1574553</v>
      </c>
      <c r="AA1230">
        <v>1574553</v>
      </c>
      <c r="AB1230">
        <v>1574553</v>
      </c>
      <c r="AC1230">
        <v>1879917</v>
      </c>
      <c r="AD1230" t="s">
        <v>4192</v>
      </c>
      <c r="AE1230" t="s">
        <v>4204</v>
      </c>
      <c r="AF1230" t="s">
        <v>4205</v>
      </c>
      <c r="AG1230" t="s">
        <v>4206</v>
      </c>
      <c r="AH1230" t="s">
        <v>7514</v>
      </c>
      <c r="AI1230" t="s">
        <v>6061</v>
      </c>
      <c r="AJ1230" t="s">
        <v>6200</v>
      </c>
      <c r="AK1230" t="s">
        <v>136</v>
      </c>
      <c r="AN1230" t="s">
        <v>1311</v>
      </c>
      <c r="AO1230" t="s">
        <v>1312</v>
      </c>
      <c r="AP1230" t="s">
        <v>1331</v>
      </c>
      <c r="AQ1230" t="s">
        <v>1314</v>
      </c>
      <c r="AR1230" cm="1">
        <f t="array" ref="AR1230">_xlfn._xlws.FILTER(RPD_Revisi[Jmlh],RPD_Revisi[MAK]=Form_Cetak_POK[[#This Row],[MAK]],0)-Form_Cetak_POK[[#This Row],[Jmlh]]</f>
        <v>0</v>
      </c>
    </row>
    <row r="1231" spans="1:44" hidden="1" x14ac:dyDescent="0.3">
      <c r="A1231" t="s">
        <v>26</v>
      </c>
      <c r="B1231" t="s">
        <v>28</v>
      </c>
      <c r="C1231" t="s">
        <v>29</v>
      </c>
      <c r="D1231" t="s">
        <v>461</v>
      </c>
      <c r="E1231" t="s">
        <v>118</v>
      </c>
      <c r="F1231" t="s">
        <v>321</v>
      </c>
      <c r="G1231" t="s">
        <v>475</v>
      </c>
      <c r="H1231" t="s">
        <v>330</v>
      </c>
      <c r="I1231" t="s">
        <v>331</v>
      </c>
      <c r="J1231" t="s">
        <v>58</v>
      </c>
      <c r="K1231" t="s">
        <v>1047</v>
      </c>
      <c r="L1231">
        <v>5</v>
      </c>
      <c r="M1231">
        <v>4000000</v>
      </c>
      <c r="N1231">
        <v>20000000</v>
      </c>
      <c r="O1231">
        <v>0</v>
      </c>
      <c r="P1231">
        <v>20000000</v>
      </c>
      <c r="R1231">
        <v>1640159</v>
      </c>
      <c r="S1231">
        <v>1640159</v>
      </c>
      <c r="T1231">
        <v>1640159</v>
      </c>
      <c r="U1231">
        <v>1640159</v>
      </c>
      <c r="V1231">
        <v>1640159</v>
      </c>
      <c r="W1231">
        <v>1640159</v>
      </c>
      <c r="X1231">
        <v>1640159</v>
      </c>
      <c r="Y1231">
        <v>1640159</v>
      </c>
      <c r="Z1231">
        <v>1640159</v>
      </c>
      <c r="AA1231">
        <v>1640159</v>
      </c>
      <c r="AB1231">
        <v>1640159</v>
      </c>
      <c r="AC1231">
        <v>1958251</v>
      </c>
      <c r="AD1231" t="s">
        <v>4192</v>
      </c>
      <c r="AE1231" t="s">
        <v>4208</v>
      </c>
      <c r="AF1231" t="s">
        <v>4209</v>
      </c>
      <c r="AG1231" t="s">
        <v>4210</v>
      </c>
      <c r="AH1231" t="s">
        <v>7515</v>
      </c>
      <c r="AI1231" t="s">
        <v>6061</v>
      </c>
      <c r="AJ1231" t="s">
        <v>6200</v>
      </c>
      <c r="AK1231" t="s">
        <v>136</v>
      </c>
      <c r="AN1231" t="s">
        <v>1311</v>
      </c>
      <c r="AO1231" t="s">
        <v>1312</v>
      </c>
      <c r="AP1231" t="s">
        <v>1331</v>
      </c>
      <c r="AQ1231" t="s">
        <v>1314</v>
      </c>
      <c r="AR1231" cm="1">
        <f t="array" ref="AR1231">_xlfn._xlws.FILTER(RPD_Revisi[Jmlh],RPD_Revisi[MAK]=Form_Cetak_POK[[#This Row],[MAK]],0)-Form_Cetak_POK[[#This Row],[Jmlh]]</f>
        <v>0</v>
      </c>
    </row>
    <row r="1232" spans="1:44" hidden="1" x14ac:dyDescent="0.3">
      <c r="A1232" t="s">
        <v>26</v>
      </c>
      <c r="B1232" t="s">
        <v>28</v>
      </c>
      <c r="C1232" t="s">
        <v>29</v>
      </c>
      <c r="D1232" t="s">
        <v>461</v>
      </c>
      <c r="E1232" t="s">
        <v>118</v>
      </c>
      <c r="F1232" t="s">
        <v>321</v>
      </c>
      <c r="G1232" t="s">
        <v>475</v>
      </c>
      <c r="H1232" t="s">
        <v>330</v>
      </c>
      <c r="I1232" t="s">
        <v>331</v>
      </c>
      <c r="J1232" t="s">
        <v>48</v>
      </c>
      <c r="K1232" t="s">
        <v>1048</v>
      </c>
      <c r="L1232">
        <v>25</v>
      </c>
      <c r="M1232">
        <v>5000000</v>
      </c>
      <c r="N1232">
        <v>125000000</v>
      </c>
      <c r="O1232">
        <v>0</v>
      </c>
      <c r="P1232">
        <v>125000000</v>
      </c>
      <c r="R1232">
        <v>10250994</v>
      </c>
      <c r="S1232">
        <v>10250994</v>
      </c>
      <c r="T1232">
        <v>10250994</v>
      </c>
      <c r="U1232">
        <v>10250994</v>
      </c>
      <c r="V1232">
        <v>10250994</v>
      </c>
      <c r="W1232">
        <v>10250994</v>
      </c>
      <c r="X1232">
        <v>10250994</v>
      </c>
      <c r="Y1232">
        <v>10250994</v>
      </c>
      <c r="Z1232">
        <v>10250994</v>
      </c>
      <c r="AA1232">
        <v>10250994</v>
      </c>
      <c r="AB1232">
        <v>10250994</v>
      </c>
      <c r="AC1232">
        <v>12239066</v>
      </c>
      <c r="AD1232" t="s">
        <v>4192</v>
      </c>
      <c r="AE1232" t="s">
        <v>4212</v>
      </c>
      <c r="AF1232" t="s">
        <v>4213</v>
      </c>
      <c r="AG1232" t="s">
        <v>4214</v>
      </c>
      <c r="AH1232" t="s">
        <v>7516</v>
      </c>
      <c r="AI1232" t="s">
        <v>6061</v>
      </c>
      <c r="AJ1232" t="s">
        <v>6200</v>
      </c>
      <c r="AK1232" t="s">
        <v>136</v>
      </c>
      <c r="AN1232" t="s">
        <v>1311</v>
      </c>
      <c r="AO1232" t="s">
        <v>1312</v>
      </c>
      <c r="AP1232" t="s">
        <v>1336</v>
      </c>
      <c r="AQ1232" t="s">
        <v>1314</v>
      </c>
      <c r="AR1232" cm="1">
        <f t="array" ref="AR1232">_xlfn._xlws.FILTER(RPD_Revisi[Jmlh],RPD_Revisi[MAK]=Form_Cetak_POK[[#This Row],[MAK]],0)-Form_Cetak_POK[[#This Row],[Jmlh]]</f>
        <v>0</v>
      </c>
    </row>
    <row r="1233" spans="1:44" hidden="1" x14ac:dyDescent="0.3">
      <c r="A1233" t="s">
        <v>26</v>
      </c>
      <c r="B1233" t="s">
        <v>28</v>
      </c>
      <c r="C1233" t="s">
        <v>29</v>
      </c>
      <c r="D1233" t="s">
        <v>461</v>
      </c>
      <c r="E1233" t="s">
        <v>118</v>
      </c>
      <c r="F1233" t="s">
        <v>321</v>
      </c>
      <c r="G1233" t="s">
        <v>475</v>
      </c>
      <c r="H1233" t="s">
        <v>330</v>
      </c>
      <c r="I1233" t="s">
        <v>331</v>
      </c>
      <c r="J1233" t="s">
        <v>75</v>
      </c>
      <c r="K1233" t="s">
        <v>1031</v>
      </c>
      <c r="L1233">
        <v>10</v>
      </c>
      <c r="M1233">
        <v>150000</v>
      </c>
      <c r="N1233">
        <v>1500000</v>
      </c>
      <c r="O1233">
        <v>0</v>
      </c>
      <c r="P1233">
        <v>1500000</v>
      </c>
      <c r="R1233">
        <v>123012</v>
      </c>
      <c r="S1233">
        <v>123012</v>
      </c>
      <c r="T1233">
        <v>123012</v>
      </c>
      <c r="U1233">
        <v>123012</v>
      </c>
      <c r="V1233">
        <v>123012</v>
      </c>
      <c r="W1233">
        <v>123012</v>
      </c>
      <c r="X1233">
        <v>123012</v>
      </c>
      <c r="Y1233">
        <v>123012</v>
      </c>
      <c r="Z1233">
        <v>123012</v>
      </c>
      <c r="AA1233">
        <v>123012</v>
      </c>
      <c r="AB1233">
        <v>123012</v>
      </c>
      <c r="AC1233">
        <v>146868</v>
      </c>
      <c r="AD1233" t="s">
        <v>4192</v>
      </c>
      <c r="AE1233" t="s">
        <v>4216</v>
      </c>
      <c r="AF1233" t="s">
        <v>4217</v>
      </c>
      <c r="AG1233" t="s">
        <v>4218</v>
      </c>
      <c r="AH1233" t="s">
        <v>7517</v>
      </c>
      <c r="AI1233" t="s">
        <v>6061</v>
      </c>
      <c r="AJ1233" t="s">
        <v>6200</v>
      </c>
      <c r="AK1233" t="s">
        <v>136</v>
      </c>
      <c r="AN1233" t="s">
        <v>1311</v>
      </c>
      <c r="AO1233" t="s">
        <v>1312</v>
      </c>
      <c r="AP1233" t="s">
        <v>1336</v>
      </c>
      <c r="AQ1233" t="s">
        <v>1314</v>
      </c>
      <c r="AR1233" cm="1">
        <f t="array" ref="AR1233">_xlfn._xlws.FILTER(RPD_Revisi[Jmlh],RPD_Revisi[MAK]=Form_Cetak_POK[[#This Row],[MAK]],0)-Form_Cetak_POK[[#This Row],[Jmlh]]</f>
        <v>0</v>
      </c>
    </row>
    <row r="1234" spans="1:44" hidden="1" x14ac:dyDescent="0.3">
      <c r="A1234" t="s">
        <v>26</v>
      </c>
      <c r="B1234" t="s">
        <v>28</v>
      </c>
      <c r="C1234" t="s">
        <v>29</v>
      </c>
      <c r="D1234" t="s">
        <v>461</v>
      </c>
      <c r="E1234" t="s">
        <v>118</v>
      </c>
      <c r="F1234" t="s">
        <v>321</v>
      </c>
      <c r="G1234" t="s">
        <v>475</v>
      </c>
      <c r="H1234" t="s">
        <v>330</v>
      </c>
      <c r="I1234" t="s">
        <v>332</v>
      </c>
      <c r="J1234" t="s">
        <v>48</v>
      </c>
      <c r="K1234" t="s">
        <v>1051</v>
      </c>
      <c r="L1234">
        <v>5</v>
      </c>
      <c r="M1234">
        <v>5000000</v>
      </c>
      <c r="N1234">
        <v>25000000</v>
      </c>
      <c r="O1234">
        <v>0</v>
      </c>
      <c r="P1234">
        <v>25000000</v>
      </c>
      <c r="R1234">
        <v>2050199</v>
      </c>
      <c r="S1234">
        <v>2050199</v>
      </c>
      <c r="T1234">
        <v>2050199</v>
      </c>
      <c r="U1234">
        <v>2050199</v>
      </c>
      <c r="V1234">
        <v>2050199</v>
      </c>
      <c r="W1234">
        <v>2050199</v>
      </c>
      <c r="X1234">
        <v>2050199</v>
      </c>
      <c r="Y1234">
        <v>2050199</v>
      </c>
      <c r="Z1234">
        <v>2050199</v>
      </c>
      <c r="AA1234">
        <v>2050199</v>
      </c>
      <c r="AB1234">
        <v>2050199</v>
      </c>
      <c r="AC1234">
        <v>2447811</v>
      </c>
      <c r="AD1234" t="s">
        <v>4223</v>
      </c>
      <c r="AE1234" t="s">
        <v>4246</v>
      </c>
      <c r="AF1234" t="s">
        <v>4247</v>
      </c>
      <c r="AG1234" t="s">
        <v>4248</v>
      </c>
      <c r="AH1234" t="s">
        <v>7518</v>
      </c>
      <c r="AI1234" t="s">
        <v>6061</v>
      </c>
      <c r="AJ1234" t="s">
        <v>6204</v>
      </c>
      <c r="AK1234" t="s">
        <v>136</v>
      </c>
      <c r="AN1234" t="s">
        <v>1311</v>
      </c>
      <c r="AO1234" t="s">
        <v>1312</v>
      </c>
      <c r="AP1234" t="s">
        <v>1336</v>
      </c>
      <c r="AQ1234" t="s">
        <v>1314</v>
      </c>
      <c r="AR1234" cm="1">
        <f t="array" ref="AR1234">_xlfn._xlws.FILTER(RPD_Revisi[Jmlh],RPD_Revisi[MAK]=Form_Cetak_POK[[#This Row],[MAK]],0)-Form_Cetak_POK[[#This Row],[Jmlh]]</f>
        <v>0</v>
      </c>
    </row>
    <row r="1235" spans="1:44" hidden="1" x14ac:dyDescent="0.3">
      <c r="A1235" t="s">
        <v>26</v>
      </c>
      <c r="B1235" t="s">
        <v>28</v>
      </c>
      <c r="C1235" t="s">
        <v>29</v>
      </c>
      <c r="D1235" t="s">
        <v>461</v>
      </c>
      <c r="E1235" t="s">
        <v>118</v>
      </c>
      <c r="F1235" t="s">
        <v>321</v>
      </c>
      <c r="G1235" t="s">
        <v>475</v>
      </c>
      <c r="H1235" t="s">
        <v>330</v>
      </c>
      <c r="I1235" t="s">
        <v>332</v>
      </c>
      <c r="J1235" t="s">
        <v>75</v>
      </c>
      <c r="K1235" t="s">
        <v>1052</v>
      </c>
      <c r="L1235">
        <v>816</v>
      </c>
      <c r="M1235">
        <v>150000</v>
      </c>
      <c r="N1235">
        <v>122400000</v>
      </c>
      <c r="O1235">
        <v>0</v>
      </c>
      <c r="P1235">
        <v>122400000</v>
      </c>
      <c r="R1235">
        <v>10037773</v>
      </c>
      <c r="S1235">
        <v>10037773</v>
      </c>
      <c r="T1235">
        <v>10037773</v>
      </c>
      <c r="U1235">
        <v>10037773</v>
      </c>
      <c r="V1235">
        <v>10037773</v>
      </c>
      <c r="W1235">
        <v>10037773</v>
      </c>
      <c r="X1235">
        <v>10037773</v>
      </c>
      <c r="Y1235">
        <v>10037773</v>
      </c>
      <c r="Z1235">
        <v>10037773</v>
      </c>
      <c r="AA1235">
        <v>10037773</v>
      </c>
      <c r="AB1235">
        <v>10037773</v>
      </c>
      <c r="AC1235">
        <v>11984497</v>
      </c>
      <c r="AD1235" t="s">
        <v>4223</v>
      </c>
      <c r="AE1235" t="s">
        <v>4250</v>
      </c>
      <c r="AF1235" t="s">
        <v>4251</v>
      </c>
      <c r="AG1235" t="s">
        <v>4252</v>
      </c>
      <c r="AH1235" t="s">
        <v>7519</v>
      </c>
      <c r="AI1235" t="s">
        <v>6061</v>
      </c>
      <c r="AJ1235" t="s">
        <v>6204</v>
      </c>
      <c r="AK1235" t="s">
        <v>136</v>
      </c>
      <c r="AN1235" t="s">
        <v>1311</v>
      </c>
      <c r="AO1235" t="s">
        <v>1312</v>
      </c>
      <c r="AP1235" t="s">
        <v>1336</v>
      </c>
      <c r="AQ1235" t="s">
        <v>1314</v>
      </c>
      <c r="AR1235" cm="1">
        <f t="array" ref="AR1235">_xlfn._xlws.FILTER(RPD_Revisi[Jmlh],RPD_Revisi[MAK]=Form_Cetak_POK[[#This Row],[MAK]],0)-Form_Cetak_POK[[#This Row],[Jmlh]]</f>
        <v>0</v>
      </c>
    </row>
    <row r="1236" spans="1:44" hidden="1" x14ac:dyDescent="0.3">
      <c r="A1236" t="s">
        <v>26</v>
      </c>
      <c r="B1236" t="s">
        <v>28</v>
      </c>
      <c r="C1236" t="s">
        <v>29</v>
      </c>
      <c r="D1236" t="s">
        <v>461</v>
      </c>
      <c r="E1236" t="s">
        <v>118</v>
      </c>
      <c r="F1236" t="s">
        <v>334</v>
      </c>
      <c r="G1236" t="s">
        <v>476</v>
      </c>
      <c r="H1236" t="s">
        <v>337</v>
      </c>
      <c r="I1236" t="s">
        <v>338</v>
      </c>
      <c r="J1236" t="s">
        <v>43</v>
      </c>
      <c r="K1236" t="s">
        <v>1055</v>
      </c>
      <c r="L1236">
        <v>0</v>
      </c>
      <c r="M1236">
        <v>0</v>
      </c>
      <c r="N1236">
        <v>0</v>
      </c>
      <c r="O1236">
        <v>0</v>
      </c>
      <c r="P1236">
        <v>0</v>
      </c>
      <c r="R1236">
        <v>0</v>
      </c>
      <c r="S1236">
        <v>0</v>
      </c>
      <c r="T1236">
        <v>0</v>
      </c>
      <c r="U1236">
        <v>0</v>
      </c>
      <c r="V1236">
        <v>0</v>
      </c>
      <c r="W1236">
        <v>0</v>
      </c>
      <c r="X1236">
        <v>0</v>
      </c>
      <c r="Y1236">
        <v>0</v>
      </c>
      <c r="Z1236">
        <v>0</v>
      </c>
      <c r="AA1236">
        <v>0</v>
      </c>
      <c r="AB1236">
        <v>0</v>
      </c>
      <c r="AC1236">
        <v>0</v>
      </c>
      <c r="AD1236" t="s">
        <v>4260</v>
      </c>
      <c r="AE1236" t="s">
        <v>4261</v>
      </c>
      <c r="AF1236" t="s">
        <v>7520</v>
      </c>
      <c r="AG1236" t="s">
        <v>7521</v>
      </c>
      <c r="AH1236" t="s">
        <v>7522</v>
      </c>
      <c r="AI1236" t="s">
        <v>6061</v>
      </c>
      <c r="AJ1236" t="s">
        <v>6208</v>
      </c>
      <c r="AK1236" t="s">
        <v>136</v>
      </c>
      <c r="AN1236" t="s">
        <v>1311</v>
      </c>
      <c r="AO1236" t="s">
        <v>1312</v>
      </c>
      <c r="AP1236" t="s">
        <v>1313</v>
      </c>
      <c r="AQ1236" t="s">
        <v>1314</v>
      </c>
      <c r="AR1236" cm="1">
        <f t="array" ref="AR1236">_xlfn._xlws.FILTER(RPD_Revisi[Jmlh],RPD_Revisi[MAK]=Form_Cetak_POK[[#This Row],[MAK]],0)-Form_Cetak_POK[[#This Row],[Jmlh]]</f>
        <v>0</v>
      </c>
    </row>
    <row r="1237" spans="1:44" hidden="1" x14ac:dyDescent="0.3">
      <c r="A1237" t="s">
        <v>26</v>
      </c>
      <c r="B1237" t="s">
        <v>28</v>
      </c>
      <c r="C1237" t="s">
        <v>29</v>
      </c>
      <c r="D1237" t="s">
        <v>461</v>
      </c>
      <c r="E1237" t="s">
        <v>118</v>
      </c>
      <c r="F1237" t="s">
        <v>334</v>
      </c>
      <c r="G1237" t="s">
        <v>476</v>
      </c>
      <c r="H1237" t="s">
        <v>337</v>
      </c>
      <c r="I1237" t="s">
        <v>338</v>
      </c>
      <c r="J1237" t="s">
        <v>48</v>
      </c>
      <c r="K1237" t="s">
        <v>1061</v>
      </c>
      <c r="L1237">
        <v>30</v>
      </c>
      <c r="M1237">
        <v>5000000</v>
      </c>
      <c r="N1237">
        <v>150000000</v>
      </c>
      <c r="O1237">
        <v>0</v>
      </c>
      <c r="P1237">
        <v>150000000</v>
      </c>
      <c r="R1237">
        <v>12483871</v>
      </c>
      <c r="S1237">
        <v>12483871</v>
      </c>
      <c r="T1237">
        <v>12483871</v>
      </c>
      <c r="U1237">
        <v>12483871</v>
      </c>
      <c r="V1237">
        <v>12483871</v>
      </c>
      <c r="W1237">
        <v>12483871</v>
      </c>
      <c r="X1237">
        <v>12483871</v>
      </c>
      <c r="Y1237">
        <v>12483871</v>
      </c>
      <c r="Z1237">
        <v>12483871</v>
      </c>
      <c r="AA1237">
        <v>12483871</v>
      </c>
      <c r="AB1237">
        <v>12483871</v>
      </c>
      <c r="AC1237">
        <v>12677419</v>
      </c>
      <c r="AD1237" t="s">
        <v>4260</v>
      </c>
      <c r="AE1237" t="s">
        <v>4291</v>
      </c>
      <c r="AF1237" t="s">
        <v>4292</v>
      </c>
      <c r="AG1237" t="s">
        <v>4293</v>
      </c>
      <c r="AH1237" t="s">
        <v>7523</v>
      </c>
      <c r="AI1237" t="s">
        <v>6061</v>
      </c>
      <c r="AJ1237" t="s">
        <v>6208</v>
      </c>
      <c r="AK1237" t="s">
        <v>136</v>
      </c>
      <c r="AN1237" t="s">
        <v>1311</v>
      </c>
      <c r="AO1237" t="s">
        <v>1312</v>
      </c>
      <c r="AP1237" t="s">
        <v>1336</v>
      </c>
      <c r="AQ1237" t="s">
        <v>1314</v>
      </c>
      <c r="AR1237" cm="1">
        <f t="array" ref="AR1237">_xlfn._xlws.FILTER(RPD_Revisi[Jmlh],RPD_Revisi[MAK]=Form_Cetak_POK[[#This Row],[MAK]],0)-Form_Cetak_POK[[#This Row],[Jmlh]]</f>
        <v>-50000000</v>
      </c>
    </row>
    <row r="1238" spans="1:44" hidden="1" x14ac:dyDescent="0.3">
      <c r="A1238" t="s">
        <v>26</v>
      </c>
      <c r="B1238" t="s">
        <v>28</v>
      </c>
      <c r="C1238" t="s">
        <v>29</v>
      </c>
      <c r="D1238" t="s">
        <v>461</v>
      </c>
      <c r="E1238" t="s">
        <v>118</v>
      </c>
      <c r="F1238" t="s">
        <v>334</v>
      </c>
      <c r="G1238" t="s">
        <v>476</v>
      </c>
      <c r="H1238" t="s">
        <v>337</v>
      </c>
      <c r="I1238" t="s">
        <v>338</v>
      </c>
      <c r="J1238" t="s">
        <v>73</v>
      </c>
      <c r="K1238" t="s">
        <v>527</v>
      </c>
      <c r="L1238">
        <v>14</v>
      </c>
      <c r="M1238">
        <v>150000</v>
      </c>
      <c r="N1238">
        <v>2100000</v>
      </c>
      <c r="O1238">
        <v>0</v>
      </c>
      <c r="P1238">
        <v>2100000</v>
      </c>
      <c r="R1238">
        <v>174774</v>
      </c>
      <c r="S1238">
        <v>174774</v>
      </c>
      <c r="T1238">
        <v>174774</v>
      </c>
      <c r="U1238">
        <v>174774</v>
      </c>
      <c r="V1238">
        <v>174774</v>
      </c>
      <c r="W1238">
        <v>174774</v>
      </c>
      <c r="X1238">
        <v>174774</v>
      </c>
      <c r="Y1238">
        <v>174774</v>
      </c>
      <c r="Z1238">
        <v>174774</v>
      </c>
      <c r="AA1238">
        <v>174774</v>
      </c>
      <c r="AB1238">
        <v>174774</v>
      </c>
      <c r="AC1238">
        <v>177486</v>
      </c>
      <c r="AD1238" t="s">
        <v>4260</v>
      </c>
      <c r="AE1238" t="s">
        <v>4295</v>
      </c>
      <c r="AF1238" t="s">
        <v>4296</v>
      </c>
      <c r="AG1238" t="s">
        <v>4297</v>
      </c>
      <c r="AH1238" t="s">
        <v>7524</v>
      </c>
      <c r="AI1238" t="s">
        <v>6061</v>
      </c>
      <c r="AJ1238" t="s">
        <v>6208</v>
      </c>
      <c r="AK1238" t="s">
        <v>136</v>
      </c>
      <c r="AN1238" t="s">
        <v>1311</v>
      </c>
      <c r="AO1238" t="s">
        <v>1312</v>
      </c>
      <c r="AP1238" t="s">
        <v>1336</v>
      </c>
      <c r="AQ1238" t="s">
        <v>1314</v>
      </c>
      <c r="AR1238" cm="1">
        <f t="array" ref="AR1238">_xlfn._xlws.FILTER(RPD_Revisi[Jmlh],RPD_Revisi[MAK]=Form_Cetak_POK[[#This Row],[MAK]],0)-Form_Cetak_POK[[#This Row],[Jmlh]]</f>
        <v>0</v>
      </c>
    </row>
    <row r="1239" spans="1:44" hidden="1" x14ac:dyDescent="0.3">
      <c r="A1239" t="s">
        <v>26</v>
      </c>
      <c r="B1239" t="s">
        <v>28</v>
      </c>
      <c r="C1239" t="s">
        <v>29</v>
      </c>
      <c r="D1239" t="s">
        <v>461</v>
      </c>
      <c r="E1239" t="s">
        <v>118</v>
      </c>
      <c r="F1239" t="s">
        <v>334</v>
      </c>
      <c r="G1239" t="s">
        <v>476</v>
      </c>
      <c r="H1239" t="s">
        <v>337</v>
      </c>
      <c r="I1239" t="s">
        <v>338</v>
      </c>
      <c r="J1239" t="s">
        <v>75</v>
      </c>
      <c r="K1239" t="s">
        <v>692</v>
      </c>
      <c r="L1239">
        <v>20</v>
      </c>
      <c r="M1239">
        <v>150000</v>
      </c>
      <c r="N1239">
        <v>3000000</v>
      </c>
      <c r="O1239">
        <v>0</v>
      </c>
      <c r="P1239">
        <v>3000000</v>
      </c>
      <c r="R1239">
        <v>249677</v>
      </c>
      <c r="S1239">
        <v>249677</v>
      </c>
      <c r="T1239">
        <v>249677</v>
      </c>
      <c r="U1239">
        <v>249677</v>
      </c>
      <c r="V1239">
        <v>249677</v>
      </c>
      <c r="W1239">
        <v>249677</v>
      </c>
      <c r="X1239">
        <v>249677</v>
      </c>
      <c r="Y1239">
        <v>249677</v>
      </c>
      <c r="Z1239">
        <v>249677</v>
      </c>
      <c r="AA1239">
        <v>249677</v>
      </c>
      <c r="AB1239">
        <v>249677</v>
      </c>
      <c r="AC1239">
        <v>253553</v>
      </c>
      <c r="AD1239" t="s">
        <v>4260</v>
      </c>
      <c r="AE1239" t="s">
        <v>4299</v>
      </c>
      <c r="AF1239" t="s">
        <v>4300</v>
      </c>
      <c r="AG1239" t="s">
        <v>4301</v>
      </c>
      <c r="AH1239" t="s">
        <v>7525</v>
      </c>
      <c r="AI1239" t="s">
        <v>6061</v>
      </c>
      <c r="AJ1239" t="s">
        <v>6208</v>
      </c>
      <c r="AK1239" t="s">
        <v>136</v>
      </c>
      <c r="AN1239" t="s">
        <v>1311</v>
      </c>
      <c r="AO1239" t="s">
        <v>1312</v>
      </c>
      <c r="AP1239" t="s">
        <v>1336</v>
      </c>
      <c r="AQ1239" t="s">
        <v>1314</v>
      </c>
      <c r="AR1239" cm="1">
        <f t="array" ref="AR1239">_xlfn._xlws.FILTER(RPD_Revisi[Jmlh],RPD_Revisi[MAK]=Form_Cetak_POK[[#This Row],[MAK]],0)-Form_Cetak_POK[[#This Row],[Jmlh]]</f>
        <v>0</v>
      </c>
    </row>
    <row r="1240" spans="1:44" hidden="1" x14ac:dyDescent="0.3">
      <c r="A1240" t="s">
        <v>26</v>
      </c>
      <c r="B1240" t="s">
        <v>28</v>
      </c>
      <c r="C1240" t="s">
        <v>29</v>
      </c>
      <c r="D1240" t="s">
        <v>461</v>
      </c>
      <c r="E1240" t="s">
        <v>118</v>
      </c>
      <c r="F1240" t="s">
        <v>334</v>
      </c>
      <c r="G1240" t="s">
        <v>476</v>
      </c>
      <c r="H1240" t="s">
        <v>337</v>
      </c>
      <c r="I1240" t="s">
        <v>338</v>
      </c>
      <c r="J1240" t="s">
        <v>50</v>
      </c>
      <c r="K1240" t="s">
        <v>1055</v>
      </c>
      <c r="L1240">
        <v>0</v>
      </c>
      <c r="M1240">
        <v>0</v>
      </c>
      <c r="N1240">
        <v>0</v>
      </c>
      <c r="O1240">
        <v>0</v>
      </c>
      <c r="P1240">
        <v>0</v>
      </c>
      <c r="R1240">
        <v>0</v>
      </c>
      <c r="S1240">
        <v>0</v>
      </c>
      <c r="T1240">
        <v>0</v>
      </c>
      <c r="U1240">
        <v>0</v>
      </c>
      <c r="V1240">
        <v>0</v>
      </c>
      <c r="W1240">
        <v>0</v>
      </c>
      <c r="X1240">
        <v>0</v>
      </c>
      <c r="Y1240">
        <v>0</v>
      </c>
      <c r="Z1240">
        <v>0</v>
      </c>
      <c r="AA1240">
        <v>0</v>
      </c>
      <c r="AB1240">
        <v>0</v>
      </c>
      <c r="AC1240">
        <v>0</v>
      </c>
      <c r="AD1240" t="s">
        <v>4260</v>
      </c>
      <c r="AE1240" t="s">
        <v>4306</v>
      </c>
      <c r="AF1240" t="s">
        <v>7526</v>
      </c>
      <c r="AG1240" t="s">
        <v>7527</v>
      </c>
      <c r="AH1240" t="s">
        <v>7528</v>
      </c>
      <c r="AI1240" t="s">
        <v>6061</v>
      </c>
      <c r="AJ1240" t="s">
        <v>6208</v>
      </c>
      <c r="AK1240" t="s">
        <v>136</v>
      </c>
      <c r="AN1240" t="s">
        <v>1311</v>
      </c>
      <c r="AO1240" t="s">
        <v>1312</v>
      </c>
      <c r="AP1240" t="s">
        <v>1336</v>
      </c>
      <c r="AQ1240" t="s">
        <v>1314</v>
      </c>
      <c r="AR1240" cm="1">
        <f t="array" ref="AR1240">_xlfn._xlws.FILTER(RPD_Revisi[Jmlh],RPD_Revisi[MAK]=Form_Cetak_POK[[#This Row],[MAK]],0)-Form_Cetak_POK[[#This Row],[Jmlh]]</f>
        <v>0</v>
      </c>
    </row>
    <row r="1241" spans="1:44" hidden="1" x14ac:dyDescent="0.3">
      <c r="A1241" t="s">
        <v>26</v>
      </c>
      <c r="B1241" t="s">
        <v>28</v>
      </c>
      <c r="C1241" t="s">
        <v>29</v>
      </c>
      <c r="D1241" t="s">
        <v>461</v>
      </c>
      <c r="E1241" t="s">
        <v>118</v>
      </c>
      <c r="F1241" t="s">
        <v>334</v>
      </c>
      <c r="G1241" t="s">
        <v>476</v>
      </c>
      <c r="H1241" t="s">
        <v>337</v>
      </c>
      <c r="I1241" t="s">
        <v>339</v>
      </c>
      <c r="J1241" t="s">
        <v>43</v>
      </c>
      <c r="K1241" t="s">
        <v>1066</v>
      </c>
      <c r="L1241">
        <v>100</v>
      </c>
      <c r="M1241">
        <v>125000</v>
      </c>
      <c r="N1241">
        <v>12500000</v>
      </c>
      <c r="O1241">
        <v>0</v>
      </c>
      <c r="P1241">
        <v>12500000</v>
      </c>
      <c r="R1241">
        <v>1040323.0000000001</v>
      </c>
      <c r="S1241">
        <v>1040323.0000000001</v>
      </c>
      <c r="T1241">
        <v>1040323.0000000001</v>
      </c>
      <c r="U1241">
        <v>1040323.0000000001</v>
      </c>
      <c r="V1241">
        <v>1040323.0000000001</v>
      </c>
      <c r="W1241">
        <v>1040323.0000000001</v>
      </c>
      <c r="X1241">
        <v>1040323.0000000001</v>
      </c>
      <c r="Y1241">
        <v>1040323.0000000001</v>
      </c>
      <c r="Z1241">
        <v>1040323.0000000001</v>
      </c>
      <c r="AA1241">
        <v>1040323.0000000001</v>
      </c>
      <c r="AB1241">
        <v>1040323.0000000001</v>
      </c>
      <c r="AC1241">
        <v>1056447</v>
      </c>
      <c r="AD1241" t="s">
        <v>4316</v>
      </c>
      <c r="AE1241" t="s">
        <v>4317</v>
      </c>
      <c r="AF1241" t="s">
        <v>4318</v>
      </c>
      <c r="AG1241" t="s">
        <v>4319</v>
      </c>
      <c r="AH1241" t="s">
        <v>7529</v>
      </c>
      <c r="AI1241" t="s">
        <v>6061</v>
      </c>
      <c r="AJ1241" t="s">
        <v>6212</v>
      </c>
      <c r="AK1241" t="s">
        <v>136</v>
      </c>
      <c r="AN1241" t="s">
        <v>1311</v>
      </c>
      <c r="AO1241" t="s">
        <v>1312</v>
      </c>
      <c r="AP1241" t="s">
        <v>1313</v>
      </c>
      <c r="AQ1241" t="s">
        <v>1314</v>
      </c>
      <c r="AR1241" cm="1">
        <f t="array" ref="AR1241">_xlfn._xlws.FILTER(RPD_Revisi[Jmlh],RPD_Revisi[MAK]=Form_Cetak_POK[[#This Row],[MAK]],0)-Form_Cetak_POK[[#This Row],[Jmlh]]</f>
        <v>0</v>
      </c>
    </row>
    <row r="1242" spans="1:44" hidden="1" x14ac:dyDescent="0.3">
      <c r="A1242" t="s">
        <v>26</v>
      </c>
      <c r="B1242" t="s">
        <v>28</v>
      </c>
      <c r="C1242" t="s">
        <v>29</v>
      </c>
      <c r="D1242" t="s">
        <v>461</v>
      </c>
      <c r="E1242" t="s">
        <v>118</v>
      </c>
      <c r="F1242" t="s">
        <v>334</v>
      </c>
      <c r="G1242" t="s">
        <v>476</v>
      </c>
      <c r="H1242" t="s">
        <v>337</v>
      </c>
      <c r="I1242" t="s">
        <v>339</v>
      </c>
      <c r="J1242" t="s">
        <v>48</v>
      </c>
      <c r="K1242" t="s">
        <v>1068</v>
      </c>
      <c r="L1242">
        <v>50</v>
      </c>
      <c r="M1242">
        <v>5000000</v>
      </c>
      <c r="N1242">
        <v>250000000</v>
      </c>
      <c r="O1242">
        <v>0</v>
      </c>
      <c r="P1242">
        <v>250000000</v>
      </c>
      <c r="R1242">
        <v>20806452</v>
      </c>
      <c r="S1242">
        <v>20806452</v>
      </c>
      <c r="T1242">
        <v>20806452</v>
      </c>
      <c r="U1242">
        <v>20806452</v>
      </c>
      <c r="V1242">
        <v>20806452</v>
      </c>
      <c r="W1242">
        <v>20806452</v>
      </c>
      <c r="X1242">
        <v>20806452</v>
      </c>
      <c r="Y1242">
        <v>20806452</v>
      </c>
      <c r="Z1242">
        <v>20806452</v>
      </c>
      <c r="AA1242">
        <v>20806452</v>
      </c>
      <c r="AB1242">
        <v>20806452</v>
      </c>
      <c r="AC1242">
        <v>21129028</v>
      </c>
      <c r="AD1242" t="s">
        <v>4316</v>
      </c>
      <c r="AE1242" t="s">
        <v>4338</v>
      </c>
      <c r="AF1242" t="s">
        <v>4339</v>
      </c>
      <c r="AG1242" t="s">
        <v>4340</v>
      </c>
      <c r="AH1242" t="s">
        <v>7530</v>
      </c>
      <c r="AI1242" t="s">
        <v>6061</v>
      </c>
      <c r="AJ1242" t="s">
        <v>6212</v>
      </c>
      <c r="AK1242" t="s">
        <v>136</v>
      </c>
      <c r="AN1242" t="s">
        <v>1311</v>
      </c>
      <c r="AO1242" t="s">
        <v>1312</v>
      </c>
      <c r="AP1242" t="s">
        <v>1336</v>
      </c>
      <c r="AQ1242" t="s">
        <v>1314</v>
      </c>
      <c r="AR1242" cm="1">
        <f t="array" ref="AR1242">_xlfn._xlws.FILTER(RPD_Revisi[Jmlh],RPD_Revisi[MAK]=Form_Cetak_POK[[#This Row],[MAK]],0)-Form_Cetak_POK[[#This Row],[Jmlh]]</f>
        <v>0</v>
      </c>
    </row>
    <row r="1243" spans="1:44" hidden="1" x14ac:dyDescent="0.3">
      <c r="A1243" t="s">
        <v>26</v>
      </c>
      <c r="B1243" t="s">
        <v>28</v>
      </c>
      <c r="C1243" t="s">
        <v>29</v>
      </c>
      <c r="D1243" t="s">
        <v>461</v>
      </c>
      <c r="E1243" t="s">
        <v>118</v>
      </c>
      <c r="F1243" t="s">
        <v>334</v>
      </c>
      <c r="G1243" t="s">
        <v>476</v>
      </c>
      <c r="H1243" t="s">
        <v>337</v>
      </c>
      <c r="I1243" t="s">
        <v>339</v>
      </c>
      <c r="J1243" t="s">
        <v>73</v>
      </c>
      <c r="K1243" t="s">
        <v>1071</v>
      </c>
      <c r="L1243">
        <v>200</v>
      </c>
      <c r="M1243">
        <v>150000</v>
      </c>
      <c r="N1243">
        <v>30000000</v>
      </c>
      <c r="O1243">
        <v>0</v>
      </c>
      <c r="P1243">
        <v>30000000</v>
      </c>
      <c r="R1243">
        <v>2496774</v>
      </c>
      <c r="S1243">
        <v>2496774</v>
      </c>
      <c r="T1243">
        <v>2496774</v>
      </c>
      <c r="U1243">
        <v>2496774</v>
      </c>
      <c r="V1243">
        <v>2496774</v>
      </c>
      <c r="W1243">
        <v>2496774</v>
      </c>
      <c r="X1243">
        <v>2496774</v>
      </c>
      <c r="Y1243">
        <v>2496774</v>
      </c>
      <c r="Z1243">
        <v>2496774</v>
      </c>
      <c r="AA1243">
        <v>2496774</v>
      </c>
      <c r="AB1243">
        <v>2496774</v>
      </c>
      <c r="AC1243">
        <v>2535486</v>
      </c>
      <c r="AD1243" t="s">
        <v>4316</v>
      </c>
      <c r="AE1243" t="s">
        <v>4348</v>
      </c>
      <c r="AF1243" t="s">
        <v>4349</v>
      </c>
      <c r="AG1243" t="s">
        <v>4350</v>
      </c>
      <c r="AH1243" t="s">
        <v>7531</v>
      </c>
      <c r="AI1243" t="s">
        <v>6061</v>
      </c>
      <c r="AJ1243" t="s">
        <v>6212</v>
      </c>
      <c r="AK1243" t="s">
        <v>136</v>
      </c>
      <c r="AN1243" t="s">
        <v>1311</v>
      </c>
      <c r="AO1243" t="s">
        <v>1312</v>
      </c>
      <c r="AP1243" t="s">
        <v>1336</v>
      </c>
      <c r="AQ1243" t="s">
        <v>1314</v>
      </c>
      <c r="AR1243" cm="1">
        <f t="array" ref="AR1243">_xlfn._xlws.FILTER(RPD_Revisi[Jmlh],RPD_Revisi[MAK]=Form_Cetak_POK[[#This Row],[MAK]],0)-Form_Cetak_POK[[#This Row],[Jmlh]]</f>
        <v>0</v>
      </c>
    </row>
    <row r="1244" spans="1:44" hidden="1" x14ac:dyDescent="0.3">
      <c r="A1244" t="s">
        <v>26</v>
      </c>
      <c r="B1244" t="s">
        <v>28</v>
      </c>
      <c r="C1244" t="s">
        <v>29</v>
      </c>
      <c r="D1244" t="s">
        <v>461</v>
      </c>
      <c r="E1244" t="s">
        <v>118</v>
      </c>
      <c r="F1244" t="s">
        <v>334</v>
      </c>
      <c r="G1244" t="s">
        <v>476</v>
      </c>
      <c r="H1244" t="s">
        <v>337</v>
      </c>
      <c r="I1244" t="s">
        <v>339</v>
      </c>
      <c r="J1244" t="s">
        <v>75</v>
      </c>
      <c r="K1244" t="s">
        <v>1071</v>
      </c>
      <c r="L1244">
        <v>200</v>
      </c>
      <c r="M1244">
        <v>150000</v>
      </c>
      <c r="N1244">
        <v>30000000</v>
      </c>
      <c r="O1244">
        <v>0</v>
      </c>
      <c r="P1244">
        <v>30000000</v>
      </c>
      <c r="R1244">
        <v>2496774</v>
      </c>
      <c r="S1244">
        <v>2496774</v>
      </c>
      <c r="T1244">
        <v>2496774</v>
      </c>
      <c r="U1244">
        <v>2496774</v>
      </c>
      <c r="V1244">
        <v>2496774</v>
      </c>
      <c r="W1244">
        <v>2496774</v>
      </c>
      <c r="X1244">
        <v>2496774</v>
      </c>
      <c r="Y1244">
        <v>2496774</v>
      </c>
      <c r="Z1244">
        <v>2496774</v>
      </c>
      <c r="AA1244">
        <v>2496774</v>
      </c>
      <c r="AB1244">
        <v>2496774</v>
      </c>
      <c r="AC1244">
        <v>2535486</v>
      </c>
      <c r="AD1244" t="s">
        <v>4316</v>
      </c>
      <c r="AE1244" t="s">
        <v>4355</v>
      </c>
      <c r="AF1244" t="s">
        <v>4356</v>
      </c>
      <c r="AG1244" t="s">
        <v>4357</v>
      </c>
      <c r="AH1244" t="s">
        <v>7532</v>
      </c>
      <c r="AI1244" t="s">
        <v>6061</v>
      </c>
      <c r="AJ1244" t="s">
        <v>6212</v>
      </c>
      <c r="AK1244" t="s">
        <v>136</v>
      </c>
      <c r="AN1244" t="s">
        <v>1311</v>
      </c>
      <c r="AO1244" t="s">
        <v>1312</v>
      </c>
      <c r="AP1244" t="s">
        <v>1336</v>
      </c>
      <c r="AQ1244" t="s">
        <v>1314</v>
      </c>
      <c r="AR1244" cm="1">
        <f t="array" ref="AR1244">_xlfn._xlws.FILTER(RPD_Revisi[Jmlh],RPD_Revisi[MAK]=Form_Cetak_POK[[#This Row],[MAK]],0)-Form_Cetak_POK[[#This Row],[Jmlh]]</f>
        <v>0</v>
      </c>
    </row>
    <row r="1245" spans="1:44" hidden="1" x14ac:dyDescent="0.3">
      <c r="A1245" t="s">
        <v>26</v>
      </c>
      <c r="B1245" t="s">
        <v>28</v>
      </c>
      <c r="C1245" t="s">
        <v>29</v>
      </c>
      <c r="D1245" t="s">
        <v>461</v>
      </c>
      <c r="E1245" t="s">
        <v>118</v>
      </c>
      <c r="F1245" t="s">
        <v>334</v>
      </c>
      <c r="G1245" t="s">
        <v>476</v>
      </c>
      <c r="H1245" t="s">
        <v>337</v>
      </c>
      <c r="I1245" t="s">
        <v>340</v>
      </c>
      <c r="J1245" t="s">
        <v>48</v>
      </c>
      <c r="K1245" t="s">
        <v>1075</v>
      </c>
      <c r="L1245">
        <v>20</v>
      </c>
      <c r="M1245">
        <v>5000000</v>
      </c>
      <c r="N1245">
        <v>100000000</v>
      </c>
      <c r="O1245">
        <v>0</v>
      </c>
      <c r="P1245">
        <v>100000000</v>
      </c>
      <c r="R1245">
        <v>8322581</v>
      </c>
      <c r="S1245">
        <v>8322581</v>
      </c>
      <c r="T1245">
        <v>8322581</v>
      </c>
      <c r="U1245">
        <v>8322581</v>
      </c>
      <c r="V1245">
        <v>8322581</v>
      </c>
      <c r="W1245">
        <v>8322581</v>
      </c>
      <c r="X1245">
        <v>8322581</v>
      </c>
      <c r="Y1245">
        <v>8322581</v>
      </c>
      <c r="Z1245">
        <v>8322581</v>
      </c>
      <c r="AA1245">
        <v>8322581</v>
      </c>
      <c r="AB1245">
        <v>8322581</v>
      </c>
      <c r="AC1245">
        <v>8451609</v>
      </c>
      <c r="AD1245" t="s">
        <v>4368</v>
      </c>
      <c r="AE1245" t="s">
        <v>4383</v>
      </c>
      <c r="AF1245" t="s">
        <v>4384</v>
      </c>
      <c r="AG1245" t="s">
        <v>4385</v>
      </c>
      <c r="AH1245" t="s">
        <v>7533</v>
      </c>
      <c r="AI1245" t="s">
        <v>6061</v>
      </c>
      <c r="AJ1245" t="s">
        <v>6216</v>
      </c>
      <c r="AK1245" t="s">
        <v>136</v>
      </c>
      <c r="AN1245" t="s">
        <v>1311</v>
      </c>
      <c r="AO1245" t="s">
        <v>1312</v>
      </c>
      <c r="AP1245" t="s">
        <v>1336</v>
      </c>
      <c r="AQ1245" t="s">
        <v>1314</v>
      </c>
      <c r="AR1245" cm="1">
        <f t="array" ref="AR1245">_xlfn._xlws.FILTER(RPD_Revisi[Jmlh],RPD_Revisi[MAK]=Form_Cetak_POK[[#This Row],[MAK]],0)-Form_Cetak_POK[[#This Row],[Jmlh]]</f>
        <v>-50000000</v>
      </c>
    </row>
    <row r="1246" spans="1:44" hidden="1" x14ac:dyDescent="0.3">
      <c r="A1246" t="s">
        <v>26</v>
      </c>
      <c r="B1246" t="s">
        <v>28</v>
      </c>
      <c r="C1246" t="s">
        <v>29</v>
      </c>
      <c r="D1246" t="s">
        <v>461</v>
      </c>
      <c r="E1246" t="s">
        <v>118</v>
      </c>
      <c r="F1246" t="s">
        <v>334</v>
      </c>
      <c r="G1246" t="s">
        <v>476</v>
      </c>
      <c r="H1246" t="s">
        <v>337</v>
      </c>
      <c r="I1246" t="s">
        <v>340</v>
      </c>
      <c r="J1246" t="s">
        <v>73</v>
      </c>
      <c r="K1246" t="s">
        <v>1077</v>
      </c>
      <c r="L1246">
        <v>20</v>
      </c>
      <c r="M1246">
        <v>150000</v>
      </c>
      <c r="N1246">
        <v>3000000</v>
      </c>
      <c r="O1246">
        <v>0</v>
      </c>
      <c r="P1246">
        <v>3000000</v>
      </c>
      <c r="R1246">
        <v>249677</v>
      </c>
      <c r="S1246">
        <v>249677</v>
      </c>
      <c r="T1246">
        <v>249677</v>
      </c>
      <c r="U1246">
        <v>249677</v>
      </c>
      <c r="V1246">
        <v>249677</v>
      </c>
      <c r="W1246">
        <v>249677</v>
      </c>
      <c r="X1246">
        <v>249677</v>
      </c>
      <c r="Y1246">
        <v>249677</v>
      </c>
      <c r="Z1246">
        <v>249677</v>
      </c>
      <c r="AA1246">
        <v>249677</v>
      </c>
      <c r="AB1246">
        <v>249677</v>
      </c>
      <c r="AC1246">
        <v>253553</v>
      </c>
      <c r="AD1246" t="s">
        <v>4368</v>
      </c>
      <c r="AE1246" t="s">
        <v>4390</v>
      </c>
      <c r="AF1246" t="s">
        <v>4391</v>
      </c>
      <c r="AG1246" t="s">
        <v>4392</v>
      </c>
      <c r="AH1246" t="s">
        <v>7534</v>
      </c>
      <c r="AI1246" t="s">
        <v>6061</v>
      </c>
      <c r="AJ1246" t="s">
        <v>6216</v>
      </c>
      <c r="AK1246" t="s">
        <v>136</v>
      </c>
      <c r="AN1246" t="s">
        <v>1311</v>
      </c>
      <c r="AO1246" t="s">
        <v>1312</v>
      </c>
      <c r="AP1246" t="s">
        <v>1336</v>
      </c>
      <c r="AQ1246" t="s">
        <v>1314</v>
      </c>
      <c r="AR1246" cm="1">
        <f t="array" ref="AR1246">_xlfn._xlws.FILTER(RPD_Revisi[Jmlh],RPD_Revisi[MAK]=Form_Cetak_POK[[#This Row],[MAK]],0)-Form_Cetak_POK[[#This Row],[Jmlh]]</f>
        <v>0</v>
      </c>
    </row>
    <row r="1247" spans="1:44" hidden="1" x14ac:dyDescent="0.3">
      <c r="A1247" t="s">
        <v>26</v>
      </c>
      <c r="B1247" t="s">
        <v>28</v>
      </c>
      <c r="C1247" t="s">
        <v>29</v>
      </c>
      <c r="D1247" t="s">
        <v>461</v>
      </c>
      <c r="E1247" t="s">
        <v>118</v>
      </c>
      <c r="F1247" t="s">
        <v>334</v>
      </c>
      <c r="G1247" t="s">
        <v>476</v>
      </c>
      <c r="H1247" t="s">
        <v>337</v>
      </c>
      <c r="I1247" t="s">
        <v>340</v>
      </c>
      <c r="J1247" t="s">
        <v>75</v>
      </c>
      <c r="K1247" t="s">
        <v>633</v>
      </c>
      <c r="L1247">
        <v>20</v>
      </c>
      <c r="M1247">
        <v>210000</v>
      </c>
      <c r="N1247">
        <v>4200000</v>
      </c>
      <c r="O1247">
        <v>0</v>
      </c>
      <c r="P1247">
        <v>4200000</v>
      </c>
      <c r="R1247">
        <v>349548</v>
      </c>
      <c r="S1247">
        <v>349548</v>
      </c>
      <c r="T1247">
        <v>349548</v>
      </c>
      <c r="U1247">
        <v>349548</v>
      </c>
      <c r="V1247">
        <v>349548</v>
      </c>
      <c r="W1247">
        <v>349548</v>
      </c>
      <c r="X1247">
        <v>349548</v>
      </c>
      <c r="Y1247">
        <v>349548</v>
      </c>
      <c r="Z1247">
        <v>349548</v>
      </c>
      <c r="AA1247">
        <v>349548</v>
      </c>
      <c r="AB1247">
        <v>349548</v>
      </c>
      <c r="AC1247">
        <v>354972</v>
      </c>
      <c r="AD1247" t="s">
        <v>4368</v>
      </c>
      <c r="AE1247" t="s">
        <v>4394</v>
      </c>
      <c r="AF1247" t="s">
        <v>4395</v>
      </c>
      <c r="AG1247" t="s">
        <v>4396</v>
      </c>
      <c r="AH1247" t="s">
        <v>7535</v>
      </c>
      <c r="AI1247" t="s">
        <v>6061</v>
      </c>
      <c r="AJ1247" t="s">
        <v>6216</v>
      </c>
      <c r="AK1247" t="s">
        <v>136</v>
      </c>
      <c r="AN1247" t="s">
        <v>1311</v>
      </c>
      <c r="AO1247" t="s">
        <v>1312</v>
      </c>
      <c r="AP1247" t="s">
        <v>1336</v>
      </c>
      <c r="AQ1247" t="s">
        <v>1314</v>
      </c>
      <c r="AR1247" cm="1">
        <f t="array" ref="AR1247">_xlfn._xlws.FILTER(RPD_Revisi[Jmlh],RPD_Revisi[MAK]=Form_Cetak_POK[[#This Row],[MAK]],0)-Form_Cetak_POK[[#This Row],[Jmlh]]</f>
        <v>0</v>
      </c>
    </row>
    <row r="1248" spans="1:44" hidden="1" x14ac:dyDescent="0.3">
      <c r="A1248" t="s">
        <v>26</v>
      </c>
      <c r="B1248" t="s">
        <v>28</v>
      </c>
      <c r="C1248" t="s">
        <v>29</v>
      </c>
      <c r="D1248" t="s">
        <v>461</v>
      </c>
      <c r="E1248" t="s">
        <v>118</v>
      </c>
      <c r="F1248" t="s">
        <v>334</v>
      </c>
      <c r="G1248" t="s">
        <v>476</v>
      </c>
      <c r="H1248" t="s">
        <v>337</v>
      </c>
      <c r="I1248" t="s">
        <v>341</v>
      </c>
      <c r="J1248" t="s">
        <v>43</v>
      </c>
      <c r="K1248" t="s">
        <v>1078</v>
      </c>
      <c r="L1248">
        <v>0</v>
      </c>
      <c r="M1248">
        <v>0</v>
      </c>
      <c r="N1248">
        <v>0</v>
      </c>
      <c r="O1248">
        <v>0</v>
      </c>
      <c r="P1248">
        <v>0</v>
      </c>
      <c r="R1248">
        <v>0</v>
      </c>
      <c r="S1248">
        <v>0</v>
      </c>
      <c r="T1248">
        <v>0</v>
      </c>
      <c r="U1248">
        <v>0</v>
      </c>
      <c r="V1248">
        <v>0</v>
      </c>
      <c r="W1248">
        <v>0</v>
      </c>
      <c r="X1248">
        <v>0</v>
      </c>
      <c r="Y1248">
        <v>0</v>
      </c>
      <c r="Z1248">
        <v>0</v>
      </c>
      <c r="AA1248">
        <v>0</v>
      </c>
      <c r="AB1248">
        <v>0</v>
      </c>
      <c r="AC1248">
        <v>0</v>
      </c>
      <c r="AD1248" t="s">
        <v>4401</v>
      </c>
      <c r="AE1248" t="s">
        <v>4402</v>
      </c>
      <c r="AF1248" t="s">
        <v>7536</v>
      </c>
      <c r="AG1248" t="s">
        <v>7537</v>
      </c>
      <c r="AH1248" t="s">
        <v>7538</v>
      </c>
      <c r="AI1248" t="s">
        <v>6061</v>
      </c>
      <c r="AJ1248" t="s">
        <v>6220</v>
      </c>
      <c r="AK1248" t="s">
        <v>136</v>
      </c>
      <c r="AN1248" t="s">
        <v>1311</v>
      </c>
      <c r="AO1248" t="s">
        <v>1312</v>
      </c>
      <c r="AP1248" t="s">
        <v>1313</v>
      </c>
      <c r="AQ1248" t="s">
        <v>1314</v>
      </c>
      <c r="AR1248" cm="1">
        <f t="array" ref="AR1248">_xlfn._xlws.FILTER(RPD_Revisi[Jmlh],RPD_Revisi[MAK]=Form_Cetak_POK[[#This Row],[MAK]],0)-Form_Cetak_POK[[#This Row],[Jmlh]]</f>
        <v>0</v>
      </c>
    </row>
    <row r="1249" spans="1:44" hidden="1" x14ac:dyDescent="0.3">
      <c r="A1249" t="s">
        <v>26</v>
      </c>
      <c r="B1249" t="s">
        <v>28</v>
      </c>
      <c r="C1249" t="s">
        <v>29</v>
      </c>
      <c r="D1249" t="s">
        <v>461</v>
      </c>
      <c r="E1249" t="s">
        <v>118</v>
      </c>
      <c r="F1249" t="s">
        <v>334</v>
      </c>
      <c r="G1249" t="s">
        <v>476</v>
      </c>
      <c r="H1249" t="s">
        <v>337</v>
      </c>
      <c r="I1249" t="s">
        <v>341</v>
      </c>
      <c r="J1249" t="s">
        <v>46</v>
      </c>
      <c r="K1249" t="s">
        <v>660</v>
      </c>
      <c r="L1249">
        <v>8</v>
      </c>
      <c r="M1249">
        <v>1400000</v>
      </c>
      <c r="N1249">
        <v>11200000</v>
      </c>
      <c r="O1249">
        <v>0</v>
      </c>
      <c r="P1249">
        <v>11200000</v>
      </c>
      <c r="R1249">
        <v>932129</v>
      </c>
      <c r="S1249">
        <v>932129</v>
      </c>
      <c r="T1249">
        <v>932129</v>
      </c>
      <c r="U1249">
        <v>932129</v>
      </c>
      <c r="V1249">
        <v>932129</v>
      </c>
      <c r="W1249">
        <v>932129</v>
      </c>
      <c r="X1249">
        <v>932129</v>
      </c>
      <c r="Y1249">
        <v>932129</v>
      </c>
      <c r="Z1249">
        <v>932129</v>
      </c>
      <c r="AA1249">
        <v>932129</v>
      </c>
      <c r="AB1249">
        <v>932129</v>
      </c>
      <c r="AC1249">
        <v>946581</v>
      </c>
      <c r="AD1249" t="s">
        <v>4401</v>
      </c>
      <c r="AE1249" t="s">
        <v>4453</v>
      </c>
      <c r="AF1249" t="s">
        <v>4454</v>
      </c>
      <c r="AG1249" t="s">
        <v>4455</v>
      </c>
      <c r="AH1249" t="s">
        <v>7539</v>
      </c>
      <c r="AI1249" t="s">
        <v>6061</v>
      </c>
      <c r="AJ1249" t="s">
        <v>6220</v>
      </c>
      <c r="AK1249" t="s">
        <v>136</v>
      </c>
      <c r="AN1249" t="s">
        <v>1311</v>
      </c>
      <c r="AO1249" t="s">
        <v>1312</v>
      </c>
      <c r="AP1249" t="s">
        <v>1331</v>
      </c>
      <c r="AQ1249" t="s">
        <v>1314</v>
      </c>
      <c r="AR1249" cm="1">
        <f t="array" ref="AR1249">_xlfn._xlws.FILTER(RPD_Revisi[Jmlh],RPD_Revisi[MAK]=Form_Cetak_POK[[#This Row],[MAK]],0)-Form_Cetak_POK[[#This Row],[Jmlh]]</f>
        <v>0</v>
      </c>
    </row>
    <row r="1250" spans="1:44" hidden="1" x14ac:dyDescent="0.3">
      <c r="A1250" t="s">
        <v>26</v>
      </c>
      <c r="B1250" t="s">
        <v>28</v>
      </c>
      <c r="C1250" t="s">
        <v>29</v>
      </c>
      <c r="D1250" t="s">
        <v>461</v>
      </c>
      <c r="E1250" t="s">
        <v>118</v>
      </c>
      <c r="F1250" t="s">
        <v>334</v>
      </c>
      <c r="G1250" t="s">
        <v>476</v>
      </c>
      <c r="H1250" t="s">
        <v>337</v>
      </c>
      <c r="I1250" t="s">
        <v>341</v>
      </c>
      <c r="J1250" t="s">
        <v>48</v>
      </c>
      <c r="K1250" t="s">
        <v>1094</v>
      </c>
      <c r="L1250">
        <v>40</v>
      </c>
      <c r="M1250">
        <v>5000000</v>
      </c>
      <c r="N1250">
        <v>200000000</v>
      </c>
      <c r="O1250">
        <v>0</v>
      </c>
      <c r="P1250">
        <v>200000000</v>
      </c>
      <c r="R1250">
        <v>16645161</v>
      </c>
      <c r="S1250">
        <v>16645161</v>
      </c>
      <c r="T1250">
        <v>16645161</v>
      </c>
      <c r="U1250">
        <v>16645161</v>
      </c>
      <c r="V1250">
        <v>16645161</v>
      </c>
      <c r="W1250">
        <v>16645161</v>
      </c>
      <c r="X1250">
        <v>16645161</v>
      </c>
      <c r="Y1250">
        <v>16645161</v>
      </c>
      <c r="Z1250">
        <v>16645161</v>
      </c>
      <c r="AA1250">
        <v>16645161</v>
      </c>
      <c r="AB1250">
        <v>16645161</v>
      </c>
      <c r="AC1250">
        <v>16903229</v>
      </c>
      <c r="AD1250" t="s">
        <v>4401</v>
      </c>
      <c r="AE1250" t="s">
        <v>4467</v>
      </c>
      <c r="AF1250" t="s">
        <v>4468</v>
      </c>
      <c r="AG1250" t="s">
        <v>4469</v>
      </c>
      <c r="AH1250" t="s">
        <v>7540</v>
      </c>
      <c r="AI1250" t="s">
        <v>6061</v>
      </c>
      <c r="AJ1250" t="s">
        <v>6220</v>
      </c>
      <c r="AK1250" t="s">
        <v>136</v>
      </c>
      <c r="AN1250" t="s">
        <v>1311</v>
      </c>
      <c r="AO1250" t="s">
        <v>1312</v>
      </c>
      <c r="AP1250" t="s">
        <v>1336</v>
      </c>
      <c r="AQ1250" t="s">
        <v>1314</v>
      </c>
      <c r="AR1250" cm="1">
        <f t="array" ref="AR1250">_xlfn._xlws.FILTER(RPD_Revisi[Jmlh],RPD_Revisi[MAK]=Form_Cetak_POK[[#This Row],[MAK]],0)-Form_Cetak_POK[[#This Row],[Jmlh]]</f>
        <v>-80000000</v>
      </c>
    </row>
    <row r="1251" spans="1:44" hidden="1" x14ac:dyDescent="0.3">
      <c r="A1251" t="s">
        <v>26</v>
      </c>
      <c r="B1251" t="s">
        <v>28</v>
      </c>
      <c r="C1251" t="s">
        <v>29</v>
      </c>
      <c r="D1251" t="s">
        <v>461</v>
      </c>
      <c r="E1251" t="s">
        <v>118</v>
      </c>
      <c r="F1251" t="s">
        <v>334</v>
      </c>
      <c r="G1251" t="s">
        <v>476</v>
      </c>
      <c r="H1251" t="s">
        <v>337</v>
      </c>
      <c r="I1251" t="s">
        <v>341</v>
      </c>
      <c r="J1251" t="s">
        <v>75</v>
      </c>
      <c r="K1251" t="s">
        <v>633</v>
      </c>
      <c r="L1251">
        <v>20</v>
      </c>
      <c r="M1251">
        <v>210000</v>
      </c>
      <c r="N1251">
        <v>4200000</v>
      </c>
      <c r="O1251">
        <v>0</v>
      </c>
      <c r="P1251">
        <v>4200000</v>
      </c>
      <c r="R1251">
        <v>349548</v>
      </c>
      <c r="S1251">
        <v>349548</v>
      </c>
      <c r="T1251">
        <v>349548</v>
      </c>
      <c r="U1251">
        <v>349548</v>
      </c>
      <c r="V1251">
        <v>349548</v>
      </c>
      <c r="W1251">
        <v>349548</v>
      </c>
      <c r="X1251">
        <v>349548</v>
      </c>
      <c r="Y1251">
        <v>349548</v>
      </c>
      <c r="Z1251">
        <v>349548</v>
      </c>
      <c r="AA1251">
        <v>349548</v>
      </c>
      <c r="AB1251">
        <v>349548</v>
      </c>
      <c r="AC1251">
        <v>354972</v>
      </c>
      <c r="AD1251" t="s">
        <v>4401</v>
      </c>
      <c r="AE1251" t="s">
        <v>4471</v>
      </c>
      <c r="AF1251" t="s">
        <v>4472</v>
      </c>
      <c r="AG1251" t="s">
        <v>4473</v>
      </c>
      <c r="AH1251" t="s">
        <v>7541</v>
      </c>
      <c r="AI1251" t="s">
        <v>6061</v>
      </c>
      <c r="AJ1251" t="s">
        <v>6220</v>
      </c>
      <c r="AK1251" t="s">
        <v>136</v>
      </c>
      <c r="AN1251" t="s">
        <v>1311</v>
      </c>
      <c r="AO1251" t="s">
        <v>1312</v>
      </c>
      <c r="AP1251" t="s">
        <v>1336</v>
      </c>
      <c r="AQ1251" t="s">
        <v>1314</v>
      </c>
      <c r="AR1251" cm="1">
        <f t="array" ref="AR1251">_xlfn._xlws.FILTER(RPD_Revisi[Jmlh],RPD_Revisi[MAK]=Form_Cetak_POK[[#This Row],[MAK]],0)-Form_Cetak_POK[[#This Row],[Jmlh]]</f>
        <v>0</v>
      </c>
    </row>
    <row r="1252" spans="1:44" hidden="1" x14ac:dyDescent="0.3">
      <c r="A1252" t="s">
        <v>26</v>
      </c>
      <c r="B1252" t="s">
        <v>28</v>
      </c>
      <c r="C1252" t="s">
        <v>29</v>
      </c>
      <c r="D1252" t="s">
        <v>461</v>
      </c>
      <c r="E1252" t="s">
        <v>118</v>
      </c>
      <c r="F1252" t="s">
        <v>334</v>
      </c>
      <c r="G1252" t="s">
        <v>476</v>
      </c>
      <c r="H1252" t="s">
        <v>337</v>
      </c>
      <c r="I1252" t="s">
        <v>341</v>
      </c>
      <c r="J1252" t="s">
        <v>50</v>
      </c>
      <c r="K1252" t="s">
        <v>1095</v>
      </c>
      <c r="L1252">
        <v>600</v>
      </c>
      <c r="M1252">
        <v>822000</v>
      </c>
      <c r="N1252">
        <v>493200000</v>
      </c>
      <c r="O1252">
        <v>0</v>
      </c>
      <c r="P1252">
        <v>493200000</v>
      </c>
      <c r="R1252">
        <v>41046968</v>
      </c>
      <c r="S1252">
        <v>41046968</v>
      </c>
      <c r="T1252">
        <v>41046968</v>
      </c>
      <c r="U1252">
        <v>41046968</v>
      </c>
      <c r="V1252">
        <v>41046968</v>
      </c>
      <c r="W1252">
        <v>41046968</v>
      </c>
      <c r="X1252">
        <v>41046968</v>
      </c>
      <c r="Y1252">
        <v>41046968</v>
      </c>
      <c r="Z1252">
        <v>41046968</v>
      </c>
      <c r="AA1252">
        <v>41046968</v>
      </c>
      <c r="AB1252">
        <v>41046968</v>
      </c>
      <c r="AC1252">
        <v>41683352</v>
      </c>
      <c r="AD1252" t="s">
        <v>4401</v>
      </c>
      <c r="AE1252" t="s">
        <v>4478</v>
      </c>
      <c r="AF1252" t="s">
        <v>4479</v>
      </c>
      <c r="AG1252" t="s">
        <v>4480</v>
      </c>
      <c r="AH1252" t="s">
        <v>7542</v>
      </c>
      <c r="AI1252" t="s">
        <v>6061</v>
      </c>
      <c r="AJ1252" t="s">
        <v>6220</v>
      </c>
      <c r="AK1252" t="s">
        <v>136</v>
      </c>
      <c r="AN1252" t="s">
        <v>1311</v>
      </c>
      <c r="AO1252" t="s">
        <v>1312</v>
      </c>
      <c r="AP1252" t="s">
        <v>1336</v>
      </c>
      <c r="AQ1252" t="s">
        <v>1314</v>
      </c>
      <c r="AR1252" cm="1">
        <f t="array" ref="AR1252">_xlfn._xlws.FILTER(RPD_Revisi[Jmlh],RPD_Revisi[MAK]=Form_Cetak_POK[[#This Row],[MAK]],0)-Form_Cetak_POK[[#This Row],[Jmlh]]</f>
        <v>0</v>
      </c>
    </row>
    <row r="1253" spans="1:44" hidden="1" x14ac:dyDescent="0.3">
      <c r="A1253" t="s">
        <v>26</v>
      </c>
      <c r="B1253" t="s">
        <v>28</v>
      </c>
      <c r="C1253" t="s">
        <v>29</v>
      </c>
      <c r="D1253" t="s">
        <v>461</v>
      </c>
      <c r="E1253" t="s">
        <v>118</v>
      </c>
      <c r="F1253" t="s">
        <v>334</v>
      </c>
      <c r="G1253" t="s">
        <v>476</v>
      </c>
      <c r="H1253" t="s">
        <v>342</v>
      </c>
      <c r="I1253" t="s">
        <v>343</v>
      </c>
      <c r="J1253" t="s">
        <v>48</v>
      </c>
      <c r="K1253" t="s">
        <v>1100</v>
      </c>
      <c r="L1253">
        <v>20</v>
      </c>
      <c r="M1253">
        <v>4000000</v>
      </c>
      <c r="N1253">
        <v>80000000</v>
      </c>
      <c r="O1253">
        <v>0</v>
      </c>
      <c r="P1253">
        <v>80000000</v>
      </c>
      <c r="R1253">
        <v>6666000</v>
      </c>
      <c r="S1253">
        <v>6666000</v>
      </c>
      <c r="T1253">
        <v>6666000</v>
      </c>
      <c r="U1253">
        <v>6666000</v>
      </c>
      <c r="V1253">
        <v>6666000</v>
      </c>
      <c r="W1253">
        <v>6666000</v>
      </c>
      <c r="X1253">
        <v>6666000</v>
      </c>
      <c r="Y1253">
        <v>6666000</v>
      </c>
      <c r="Z1253">
        <v>6666000</v>
      </c>
      <c r="AA1253">
        <v>6666000</v>
      </c>
      <c r="AB1253">
        <v>6666000</v>
      </c>
      <c r="AC1253">
        <v>6674000</v>
      </c>
      <c r="AD1253" t="s">
        <v>4488</v>
      </c>
      <c r="AE1253" t="s">
        <v>4502</v>
      </c>
      <c r="AF1253" t="s">
        <v>4503</v>
      </c>
      <c r="AG1253" t="s">
        <v>4504</v>
      </c>
      <c r="AH1253" t="s">
        <v>7543</v>
      </c>
      <c r="AI1253" t="s">
        <v>6061</v>
      </c>
      <c r="AJ1253" t="s">
        <v>6224</v>
      </c>
      <c r="AK1253" t="s">
        <v>44</v>
      </c>
      <c r="AN1253" t="s">
        <v>1311</v>
      </c>
      <c r="AO1253" t="s">
        <v>1312</v>
      </c>
      <c r="AP1253" t="s">
        <v>1336</v>
      </c>
      <c r="AQ1253" t="s">
        <v>1314</v>
      </c>
      <c r="AR1253" cm="1">
        <f t="array" ref="AR1253">_xlfn._xlws.FILTER(RPD_Revisi[Jmlh],RPD_Revisi[MAK]=Form_Cetak_POK[[#This Row],[MAK]],0)-Form_Cetak_POK[[#This Row],[Jmlh]]</f>
        <v>0</v>
      </c>
    </row>
    <row r="1254" spans="1:44" hidden="1" x14ac:dyDescent="0.3">
      <c r="A1254" t="s">
        <v>26</v>
      </c>
      <c r="B1254" t="s">
        <v>28</v>
      </c>
      <c r="C1254" t="s">
        <v>29</v>
      </c>
      <c r="D1254" t="s">
        <v>461</v>
      </c>
      <c r="E1254" t="s">
        <v>118</v>
      </c>
      <c r="F1254" t="s">
        <v>334</v>
      </c>
      <c r="G1254" t="s">
        <v>476</v>
      </c>
      <c r="H1254" t="s">
        <v>342</v>
      </c>
      <c r="I1254" t="s">
        <v>344</v>
      </c>
      <c r="J1254" t="s">
        <v>48</v>
      </c>
      <c r="K1254" t="s">
        <v>1100</v>
      </c>
      <c r="L1254">
        <v>20</v>
      </c>
      <c r="M1254">
        <v>4000000</v>
      </c>
      <c r="N1254">
        <v>80000000</v>
      </c>
      <c r="O1254">
        <v>0</v>
      </c>
      <c r="P1254">
        <v>80000000</v>
      </c>
      <c r="R1254">
        <v>6666000</v>
      </c>
      <c r="S1254">
        <v>6666000</v>
      </c>
      <c r="T1254">
        <v>6666000</v>
      </c>
      <c r="U1254">
        <v>6666000</v>
      </c>
      <c r="V1254">
        <v>6666000</v>
      </c>
      <c r="W1254">
        <v>6666000</v>
      </c>
      <c r="X1254">
        <v>6666000</v>
      </c>
      <c r="Y1254">
        <v>6666000</v>
      </c>
      <c r="Z1254">
        <v>6666000</v>
      </c>
      <c r="AA1254">
        <v>6666000</v>
      </c>
      <c r="AB1254">
        <v>6666000</v>
      </c>
      <c r="AC1254">
        <v>6674000</v>
      </c>
      <c r="AD1254" t="s">
        <v>4506</v>
      </c>
      <c r="AE1254" t="s">
        <v>4520</v>
      </c>
      <c r="AF1254" t="s">
        <v>4521</v>
      </c>
      <c r="AG1254" t="s">
        <v>4522</v>
      </c>
      <c r="AH1254" t="s">
        <v>7544</v>
      </c>
      <c r="AI1254" t="s">
        <v>6061</v>
      </c>
      <c r="AJ1254" t="s">
        <v>6227</v>
      </c>
      <c r="AK1254" t="s">
        <v>44</v>
      </c>
      <c r="AN1254" t="s">
        <v>1311</v>
      </c>
      <c r="AO1254" t="s">
        <v>1312</v>
      </c>
      <c r="AP1254" t="s">
        <v>1336</v>
      </c>
      <c r="AQ1254" t="s">
        <v>1314</v>
      </c>
      <c r="AR1254" cm="1">
        <f t="array" ref="AR1254">_xlfn._xlws.FILTER(RPD_Revisi[Jmlh],RPD_Revisi[MAK]=Form_Cetak_POK[[#This Row],[MAK]],0)-Form_Cetak_POK[[#This Row],[Jmlh]]</f>
        <v>0</v>
      </c>
    </row>
    <row r="1255" spans="1:44" hidden="1" x14ac:dyDescent="0.3">
      <c r="A1255" t="s">
        <v>26</v>
      </c>
      <c r="B1255" t="s">
        <v>28</v>
      </c>
      <c r="C1255" t="s">
        <v>29</v>
      </c>
      <c r="D1255" t="s">
        <v>461</v>
      </c>
      <c r="E1255" t="s">
        <v>118</v>
      </c>
      <c r="F1255" t="s">
        <v>334</v>
      </c>
      <c r="G1255" t="s">
        <v>476</v>
      </c>
      <c r="H1255" t="s">
        <v>342</v>
      </c>
      <c r="I1255" t="s">
        <v>344</v>
      </c>
      <c r="J1255" t="s">
        <v>73</v>
      </c>
      <c r="K1255" t="s">
        <v>1102</v>
      </c>
      <c r="L1255">
        <v>20</v>
      </c>
      <c r="M1255">
        <v>150000</v>
      </c>
      <c r="N1255">
        <v>3000000</v>
      </c>
      <c r="O1255">
        <v>0</v>
      </c>
      <c r="P1255">
        <v>3000000</v>
      </c>
      <c r="R1255">
        <v>250000</v>
      </c>
      <c r="S1255">
        <v>250000</v>
      </c>
      <c r="T1255">
        <v>250000</v>
      </c>
      <c r="U1255">
        <v>250000</v>
      </c>
      <c r="V1255">
        <v>250000</v>
      </c>
      <c r="W1255">
        <v>250000</v>
      </c>
      <c r="X1255">
        <v>250000</v>
      </c>
      <c r="Y1255">
        <v>250000</v>
      </c>
      <c r="Z1255">
        <v>250000</v>
      </c>
      <c r="AA1255">
        <v>250000</v>
      </c>
      <c r="AB1255">
        <v>250000</v>
      </c>
      <c r="AC1255">
        <v>250000</v>
      </c>
      <c r="AD1255" t="s">
        <v>4506</v>
      </c>
      <c r="AE1255" t="s">
        <v>4524</v>
      </c>
      <c r="AF1255" t="s">
        <v>4525</v>
      </c>
      <c r="AG1255" t="s">
        <v>4526</v>
      </c>
      <c r="AH1255" t="s">
        <v>7545</v>
      </c>
      <c r="AI1255" t="s">
        <v>6061</v>
      </c>
      <c r="AJ1255" t="s">
        <v>6227</v>
      </c>
      <c r="AK1255" t="s">
        <v>44</v>
      </c>
      <c r="AN1255" t="s">
        <v>1311</v>
      </c>
      <c r="AO1255" t="s">
        <v>1312</v>
      </c>
      <c r="AP1255" t="s">
        <v>1336</v>
      </c>
      <c r="AQ1255" t="s">
        <v>1314</v>
      </c>
      <c r="AR1255" cm="1">
        <f t="array" ref="AR1255">_xlfn._xlws.FILTER(RPD_Revisi[Jmlh],RPD_Revisi[MAK]=Form_Cetak_POK[[#This Row],[MAK]],0)-Form_Cetak_POK[[#This Row],[Jmlh]]</f>
        <v>0</v>
      </c>
    </row>
    <row r="1256" spans="1:44" hidden="1" x14ac:dyDescent="0.3">
      <c r="A1256" t="s">
        <v>26</v>
      </c>
      <c r="B1256" t="s">
        <v>28</v>
      </c>
      <c r="C1256" t="s">
        <v>29</v>
      </c>
      <c r="D1256" t="s">
        <v>461</v>
      </c>
      <c r="E1256" t="s">
        <v>118</v>
      </c>
      <c r="F1256" t="s">
        <v>334</v>
      </c>
      <c r="G1256" t="s">
        <v>476</v>
      </c>
      <c r="H1256" t="s">
        <v>342</v>
      </c>
      <c r="I1256" t="s">
        <v>345</v>
      </c>
      <c r="J1256" t="s">
        <v>46</v>
      </c>
      <c r="K1256" t="s">
        <v>1107</v>
      </c>
      <c r="L1256">
        <v>8</v>
      </c>
      <c r="M1256">
        <v>1400000</v>
      </c>
      <c r="N1256">
        <v>11200000</v>
      </c>
      <c r="O1256">
        <v>0</v>
      </c>
      <c r="P1256">
        <v>11200000</v>
      </c>
      <c r="R1256">
        <v>933000</v>
      </c>
      <c r="S1256">
        <v>933000</v>
      </c>
      <c r="T1256">
        <v>933000</v>
      </c>
      <c r="U1256">
        <v>933000</v>
      </c>
      <c r="V1256">
        <v>933000</v>
      </c>
      <c r="W1256">
        <v>933000</v>
      </c>
      <c r="X1256">
        <v>933000</v>
      </c>
      <c r="Y1256">
        <v>933000</v>
      </c>
      <c r="Z1256">
        <v>933000</v>
      </c>
      <c r="AA1256">
        <v>933000</v>
      </c>
      <c r="AB1256">
        <v>933000</v>
      </c>
      <c r="AC1256">
        <v>937000</v>
      </c>
      <c r="AD1256" t="s">
        <v>4528</v>
      </c>
      <c r="AE1256" t="s">
        <v>4548</v>
      </c>
      <c r="AF1256" t="s">
        <v>4549</v>
      </c>
      <c r="AG1256" t="s">
        <v>4550</v>
      </c>
      <c r="AH1256" t="s">
        <v>7546</v>
      </c>
      <c r="AI1256" t="s">
        <v>6061</v>
      </c>
      <c r="AJ1256" t="s">
        <v>6230</v>
      </c>
      <c r="AK1256" t="s">
        <v>44</v>
      </c>
      <c r="AN1256" t="s">
        <v>1311</v>
      </c>
      <c r="AO1256" t="s">
        <v>1312</v>
      </c>
      <c r="AP1256" t="s">
        <v>1331</v>
      </c>
      <c r="AQ1256" t="s">
        <v>1314</v>
      </c>
      <c r="AR1256" cm="1">
        <f t="array" ref="AR1256">_xlfn._xlws.FILTER(RPD_Revisi[Jmlh],RPD_Revisi[MAK]=Form_Cetak_POK[[#This Row],[MAK]],0)-Form_Cetak_POK[[#This Row],[Jmlh]]</f>
        <v>0</v>
      </c>
    </row>
    <row r="1257" spans="1:44" hidden="1" x14ac:dyDescent="0.3">
      <c r="A1257" t="s">
        <v>26</v>
      </c>
      <c r="B1257" t="s">
        <v>28</v>
      </c>
      <c r="C1257" t="s">
        <v>29</v>
      </c>
      <c r="D1257" t="s">
        <v>461</v>
      </c>
      <c r="E1257" t="s">
        <v>118</v>
      </c>
      <c r="F1257" t="s">
        <v>334</v>
      </c>
      <c r="G1257" t="s">
        <v>476</v>
      </c>
      <c r="H1257" t="s">
        <v>342</v>
      </c>
      <c r="I1257" t="s">
        <v>345</v>
      </c>
      <c r="J1257" t="s">
        <v>48</v>
      </c>
      <c r="K1257" t="s">
        <v>1110</v>
      </c>
      <c r="L1257">
        <v>15</v>
      </c>
      <c r="M1257">
        <v>4000000</v>
      </c>
      <c r="N1257">
        <v>60000000</v>
      </c>
      <c r="O1257">
        <v>0</v>
      </c>
      <c r="P1257">
        <v>60000000</v>
      </c>
      <c r="R1257">
        <v>5000000</v>
      </c>
      <c r="S1257">
        <v>5000000</v>
      </c>
      <c r="T1257">
        <v>5000000</v>
      </c>
      <c r="U1257">
        <v>5000000</v>
      </c>
      <c r="V1257">
        <v>5000000</v>
      </c>
      <c r="W1257">
        <v>5000000</v>
      </c>
      <c r="X1257">
        <v>5000000</v>
      </c>
      <c r="Y1257">
        <v>5000000</v>
      </c>
      <c r="Z1257">
        <v>5000000</v>
      </c>
      <c r="AA1257">
        <v>5000000</v>
      </c>
      <c r="AB1257">
        <v>5000000</v>
      </c>
      <c r="AC1257">
        <v>5000000</v>
      </c>
      <c r="AD1257" t="s">
        <v>4528</v>
      </c>
      <c r="AE1257" t="s">
        <v>4558</v>
      </c>
      <c r="AF1257" t="s">
        <v>4559</v>
      </c>
      <c r="AG1257" t="s">
        <v>4560</v>
      </c>
      <c r="AH1257" t="s">
        <v>7547</v>
      </c>
      <c r="AI1257" t="s">
        <v>6061</v>
      </c>
      <c r="AJ1257" t="s">
        <v>6230</v>
      </c>
      <c r="AK1257" t="s">
        <v>44</v>
      </c>
      <c r="AN1257" t="s">
        <v>1311</v>
      </c>
      <c r="AO1257" t="s">
        <v>1312</v>
      </c>
      <c r="AP1257" t="s">
        <v>1336</v>
      </c>
      <c r="AQ1257" t="s">
        <v>1314</v>
      </c>
      <c r="AR1257" cm="1">
        <f t="array" ref="AR1257">_xlfn._xlws.FILTER(RPD_Revisi[Jmlh],RPD_Revisi[MAK]=Form_Cetak_POK[[#This Row],[MAK]],0)-Form_Cetak_POK[[#This Row],[Jmlh]]</f>
        <v>0</v>
      </c>
    </row>
    <row r="1258" spans="1:44" hidden="1" x14ac:dyDescent="0.3">
      <c r="A1258" t="s">
        <v>26</v>
      </c>
      <c r="B1258" t="s">
        <v>28</v>
      </c>
      <c r="C1258" t="s">
        <v>29</v>
      </c>
      <c r="D1258" t="s">
        <v>461</v>
      </c>
      <c r="E1258" t="s">
        <v>118</v>
      </c>
      <c r="F1258" t="s">
        <v>334</v>
      </c>
      <c r="G1258" t="s">
        <v>476</v>
      </c>
      <c r="H1258" t="s">
        <v>342</v>
      </c>
      <c r="I1258" t="s">
        <v>345</v>
      </c>
      <c r="J1258" t="s">
        <v>50</v>
      </c>
      <c r="K1258" t="s">
        <v>1111</v>
      </c>
      <c r="L1258">
        <v>320</v>
      </c>
      <c r="M1258">
        <v>820000</v>
      </c>
      <c r="N1258">
        <v>262400000</v>
      </c>
      <c r="O1258">
        <v>0</v>
      </c>
      <c r="P1258">
        <v>262400000</v>
      </c>
      <c r="R1258">
        <v>21866000</v>
      </c>
      <c r="S1258">
        <v>21866000</v>
      </c>
      <c r="T1258">
        <v>21866000</v>
      </c>
      <c r="U1258">
        <v>21866000</v>
      </c>
      <c r="V1258">
        <v>21866000</v>
      </c>
      <c r="W1258">
        <v>21866000</v>
      </c>
      <c r="X1258">
        <v>21866000</v>
      </c>
      <c r="Y1258">
        <v>21866000</v>
      </c>
      <c r="Z1258">
        <v>21866000</v>
      </c>
      <c r="AA1258">
        <v>21866000</v>
      </c>
      <c r="AB1258">
        <v>21866000</v>
      </c>
      <c r="AC1258">
        <v>21874000</v>
      </c>
      <c r="AD1258" t="s">
        <v>4528</v>
      </c>
      <c r="AE1258" t="s">
        <v>4562</v>
      </c>
      <c r="AF1258" t="s">
        <v>4563</v>
      </c>
      <c r="AG1258" t="s">
        <v>4564</v>
      </c>
      <c r="AH1258" t="s">
        <v>7548</v>
      </c>
      <c r="AI1258" t="s">
        <v>6061</v>
      </c>
      <c r="AJ1258" t="s">
        <v>6230</v>
      </c>
      <c r="AK1258" t="s">
        <v>44</v>
      </c>
      <c r="AN1258" t="s">
        <v>1311</v>
      </c>
      <c r="AO1258" t="s">
        <v>1312</v>
      </c>
      <c r="AP1258" t="s">
        <v>1336</v>
      </c>
      <c r="AQ1258" t="s">
        <v>1314</v>
      </c>
      <c r="AR1258" cm="1">
        <f t="array" ref="AR1258">_xlfn._xlws.FILTER(RPD_Revisi[Jmlh],RPD_Revisi[MAK]=Form_Cetak_POK[[#This Row],[MAK]],0)-Form_Cetak_POK[[#This Row],[Jmlh]]</f>
        <v>0</v>
      </c>
    </row>
    <row r="1259" spans="1:44" hidden="1" x14ac:dyDescent="0.3">
      <c r="A1259" t="s">
        <v>26</v>
      </c>
      <c r="B1259" t="s">
        <v>28</v>
      </c>
      <c r="C1259" t="s">
        <v>29</v>
      </c>
      <c r="D1259" t="s">
        <v>461</v>
      </c>
      <c r="E1259" t="s">
        <v>118</v>
      </c>
      <c r="F1259" t="s">
        <v>334</v>
      </c>
      <c r="G1259" t="s">
        <v>476</v>
      </c>
      <c r="H1259" t="s">
        <v>342</v>
      </c>
      <c r="I1259" t="s">
        <v>346</v>
      </c>
      <c r="J1259" t="s">
        <v>46</v>
      </c>
      <c r="K1259" t="s">
        <v>1116</v>
      </c>
      <c r="L1259">
        <v>3</v>
      </c>
      <c r="M1259">
        <v>1700000</v>
      </c>
      <c r="N1259">
        <v>5100000</v>
      </c>
      <c r="O1259">
        <v>0</v>
      </c>
      <c r="P1259">
        <v>5100000</v>
      </c>
      <c r="R1259">
        <v>425000</v>
      </c>
      <c r="S1259">
        <v>425000</v>
      </c>
      <c r="T1259">
        <v>425000</v>
      </c>
      <c r="U1259">
        <v>425000</v>
      </c>
      <c r="V1259">
        <v>425000</v>
      </c>
      <c r="W1259">
        <v>425000</v>
      </c>
      <c r="X1259">
        <v>425000</v>
      </c>
      <c r="Y1259">
        <v>425000</v>
      </c>
      <c r="Z1259">
        <v>425000</v>
      </c>
      <c r="AA1259">
        <v>425000</v>
      </c>
      <c r="AB1259">
        <v>425000</v>
      </c>
      <c r="AC1259">
        <v>425000</v>
      </c>
      <c r="AD1259" t="s">
        <v>4569</v>
      </c>
      <c r="AE1259" t="s">
        <v>4587</v>
      </c>
      <c r="AF1259" t="s">
        <v>4588</v>
      </c>
      <c r="AG1259" t="s">
        <v>4589</v>
      </c>
      <c r="AH1259" t="s">
        <v>7549</v>
      </c>
      <c r="AI1259" t="s">
        <v>6061</v>
      </c>
      <c r="AJ1259" t="s">
        <v>6234</v>
      </c>
      <c r="AK1259" t="s">
        <v>44</v>
      </c>
      <c r="AN1259" t="s">
        <v>1311</v>
      </c>
      <c r="AO1259" t="s">
        <v>1312</v>
      </c>
      <c r="AP1259" t="s">
        <v>1331</v>
      </c>
      <c r="AQ1259" t="s">
        <v>1314</v>
      </c>
      <c r="AR1259" cm="1">
        <f t="array" ref="AR1259">_xlfn._xlws.FILTER(RPD_Revisi[Jmlh],RPD_Revisi[MAK]=Form_Cetak_POK[[#This Row],[MAK]],0)-Form_Cetak_POK[[#This Row],[Jmlh]]</f>
        <v>0</v>
      </c>
    </row>
    <row r="1260" spans="1:44" hidden="1" x14ac:dyDescent="0.3">
      <c r="A1260" t="s">
        <v>26</v>
      </c>
      <c r="B1260" t="s">
        <v>28</v>
      </c>
      <c r="C1260" t="s">
        <v>29</v>
      </c>
      <c r="D1260" t="s">
        <v>461</v>
      </c>
      <c r="E1260" t="s">
        <v>118</v>
      </c>
      <c r="F1260" t="s">
        <v>334</v>
      </c>
      <c r="G1260" t="s">
        <v>476</v>
      </c>
      <c r="H1260" t="s">
        <v>342</v>
      </c>
      <c r="I1260" t="s">
        <v>346</v>
      </c>
      <c r="J1260" t="s">
        <v>58</v>
      </c>
      <c r="K1260" t="s">
        <v>1120</v>
      </c>
      <c r="L1260">
        <v>2</v>
      </c>
      <c r="M1260">
        <v>35000000</v>
      </c>
      <c r="N1260">
        <v>70000000</v>
      </c>
      <c r="O1260">
        <v>0</v>
      </c>
      <c r="P1260">
        <v>70000000</v>
      </c>
      <c r="R1260">
        <v>5833000</v>
      </c>
      <c r="S1260">
        <v>5833000</v>
      </c>
      <c r="T1260">
        <v>5833000</v>
      </c>
      <c r="U1260">
        <v>5833000</v>
      </c>
      <c r="V1260">
        <v>5833000</v>
      </c>
      <c r="W1260">
        <v>5833000</v>
      </c>
      <c r="X1260">
        <v>5833000</v>
      </c>
      <c r="Y1260">
        <v>5833000</v>
      </c>
      <c r="Z1260">
        <v>5833000</v>
      </c>
      <c r="AA1260">
        <v>5833000</v>
      </c>
      <c r="AB1260">
        <v>5833000</v>
      </c>
      <c r="AC1260">
        <v>5837000</v>
      </c>
      <c r="AD1260" t="s">
        <v>4569</v>
      </c>
      <c r="AE1260" t="s">
        <v>4600</v>
      </c>
      <c r="AF1260" t="s">
        <v>4601</v>
      </c>
      <c r="AG1260" t="s">
        <v>4602</v>
      </c>
      <c r="AH1260" t="s">
        <v>7550</v>
      </c>
      <c r="AI1260" t="s">
        <v>6061</v>
      </c>
      <c r="AJ1260" t="s">
        <v>6234</v>
      </c>
      <c r="AK1260" t="s">
        <v>44</v>
      </c>
      <c r="AN1260" t="s">
        <v>1311</v>
      </c>
      <c r="AO1260" t="s">
        <v>1312</v>
      </c>
      <c r="AP1260" t="s">
        <v>1331</v>
      </c>
      <c r="AQ1260" t="s">
        <v>1314</v>
      </c>
      <c r="AR1260" cm="1">
        <f t="array" ref="AR1260">_xlfn._xlws.FILTER(RPD_Revisi[Jmlh],RPD_Revisi[MAK]=Form_Cetak_POK[[#This Row],[MAK]],0)-Form_Cetak_POK[[#This Row],[Jmlh]]</f>
        <v>0</v>
      </c>
    </row>
    <row r="1261" spans="1:44" hidden="1" x14ac:dyDescent="0.3">
      <c r="A1261" t="s">
        <v>26</v>
      </c>
      <c r="B1261" t="s">
        <v>28</v>
      </c>
      <c r="C1261" t="s">
        <v>29</v>
      </c>
      <c r="D1261" t="s">
        <v>461</v>
      </c>
      <c r="E1261" t="s">
        <v>118</v>
      </c>
      <c r="F1261" t="s">
        <v>334</v>
      </c>
      <c r="G1261" t="s">
        <v>476</v>
      </c>
      <c r="H1261" t="s">
        <v>342</v>
      </c>
      <c r="I1261" t="s">
        <v>346</v>
      </c>
      <c r="J1261" t="s">
        <v>48</v>
      </c>
      <c r="K1261" t="s">
        <v>1121</v>
      </c>
      <c r="L1261">
        <v>25</v>
      </c>
      <c r="M1261">
        <v>4000000</v>
      </c>
      <c r="N1261">
        <v>100000000</v>
      </c>
      <c r="O1261">
        <v>0</v>
      </c>
      <c r="P1261">
        <v>100000000</v>
      </c>
      <c r="R1261">
        <v>8333000</v>
      </c>
      <c r="S1261">
        <v>8333000</v>
      </c>
      <c r="T1261">
        <v>8333000</v>
      </c>
      <c r="U1261">
        <v>8333000</v>
      </c>
      <c r="V1261">
        <v>8333000</v>
      </c>
      <c r="W1261">
        <v>8333000</v>
      </c>
      <c r="X1261">
        <v>8333000</v>
      </c>
      <c r="Y1261">
        <v>8333000</v>
      </c>
      <c r="Z1261">
        <v>8333000</v>
      </c>
      <c r="AA1261">
        <v>8333000</v>
      </c>
      <c r="AB1261">
        <v>8333000</v>
      </c>
      <c r="AC1261">
        <v>8337000</v>
      </c>
      <c r="AD1261" t="s">
        <v>4569</v>
      </c>
      <c r="AE1261" t="s">
        <v>4604</v>
      </c>
      <c r="AF1261" t="s">
        <v>4605</v>
      </c>
      <c r="AG1261" t="s">
        <v>4606</v>
      </c>
      <c r="AH1261" t="s">
        <v>7551</v>
      </c>
      <c r="AI1261" t="s">
        <v>6061</v>
      </c>
      <c r="AJ1261" t="s">
        <v>6234</v>
      </c>
      <c r="AK1261" t="s">
        <v>44</v>
      </c>
      <c r="AN1261" t="s">
        <v>1311</v>
      </c>
      <c r="AO1261" t="s">
        <v>1312</v>
      </c>
      <c r="AP1261" t="s">
        <v>1336</v>
      </c>
      <c r="AQ1261" t="s">
        <v>1314</v>
      </c>
      <c r="AR1261" cm="1">
        <f t="array" ref="AR1261">_xlfn._xlws.FILTER(RPD_Revisi[Jmlh],RPD_Revisi[MAK]=Form_Cetak_POK[[#This Row],[MAK]],0)-Form_Cetak_POK[[#This Row],[Jmlh]]</f>
        <v>0</v>
      </c>
    </row>
    <row r="1262" spans="1:44" hidden="1" x14ac:dyDescent="0.3">
      <c r="A1262" t="s">
        <v>26</v>
      </c>
      <c r="B1262" t="s">
        <v>28</v>
      </c>
      <c r="C1262" t="s">
        <v>29</v>
      </c>
      <c r="D1262" t="s">
        <v>461</v>
      </c>
      <c r="E1262" t="s">
        <v>118</v>
      </c>
      <c r="F1262" t="s">
        <v>334</v>
      </c>
      <c r="G1262" t="s">
        <v>476</v>
      </c>
      <c r="H1262" t="s">
        <v>342</v>
      </c>
      <c r="I1262" t="s">
        <v>346</v>
      </c>
      <c r="J1262" t="s">
        <v>73</v>
      </c>
      <c r="K1262" t="s">
        <v>1122</v>
      </c>
      <c r="L1262">
        <v>20</v>
      </c>
      <c r="M1262">
        <v>150000</v>
      </c>
      <c r="N1262">
        <v>3000000</v>
      </c>
      <c r="O1262">
        <v>0</v>
      </c>
      <c r="P1262">
        <v>3000000</v>
      </c>
      <c r="R1262">
        <v>250000</v>
      </c>
      <c r="S1262">
        <v>250000</v>
      </c>
      <c r="T1262">
        <v>250000</v>
      </c>
      <c r="U1262">
        <v>250000</v>
      </c>
      <c r="V1262">
        <v>250000</v>
      </c>
      <c r="W1262">
        <v>250000</v>
      </c>
      <c r="X1262">
        <v>250000</v>
      </c>
      <c r="Y1262">
        <v>250000</v>
      </c>
      <c r="Z1262">
        <v>250000</v>
      </c>
      <c r="AA1262">
        <v>250000</v>
      </c>
      <c r="AB1262">
        <v>250000</v>
      </c>
      <c r="AC1262">
        <v>250000</v>
      </c>
      <c r="AD1262" t="s">
        <v>4569</v>
      </c>
      <c r="AE1262" t="s">
        <v>4608</v>
      </c>
      <c r="AF1262" t="s">
        <v>4609</v>
      </c>
      <c r="AG1262" t="s">
        <v>4610</v>
      </c>
      <c r="AH1262" t="s">
        <v>7552</v>
      </c>
      <c r="AI1262" t="s">
        <v>6061</v>
      </c>
      <c r="AJ1262" t="s">
        <v>6234</v>
      </c>
      <c r="AK1262" t="s">
        <v>44</v>
      </c>
      <c r="AN1262" t="s">
        <v>1311</v>
      </c>
      <c r="AO1262" t="s">
        <v>1312</v>
      </c>
      <c r="AP1262" t="s">
        <v>1336</v>
      </c>
      <c r="AQ1262" t="s">
        <v>1314</v>
      </c>
      <c r="AR1262" cm="1">
        <f t="array" ref="AR1262">_xlfn._xlws.FILTER(RPD_Revisi[Jmlh],RPD_Revisi[MAK]=Form_Cetak_POK[[#This Row],[MAK]],0)-Form_Cetak_POK[[#This Row],[Jmlh]]</f>
        <v>0</v>
      </c>
    </row>
    <row r="1263" spans="1:44" hidden="1" x14ac:dyDescent="0.3">
      <c r="A1263" t="s">
        <v>26</v>
      </c>
      <c r="B1263" t="s">
        <v>28</v>
      </c>
      <c r="C1263" t="s">
        <v>29</v>
      </c>
      <c r="D1263" t="s">
        <v>461</v>
      </c>
      <c r="E1263" t="s">
        <v>118</v>
      </c>
      <c r="F1263" t="s">
        <v>334</v>
      </c>
      <c r="G1263" t="s">
        <v>477</v>
      </c>
      <c r="H1263" t="s">
        <v>356</v>
      </c>
      <c r="I1263" t="s">
        <v>357</v>
      </c>
      <c r="J1263" t="s">
        <v>43</v>
      </c>
      <c r="K1263" t="s">
        <v>485</v>
      </c>
      <c r="L1263">
        <v>60</v>
      </c>
      <c r="M1263">
        <v>100000</v>
      </c>
      <c r="N1263">
        <v>6000000</v>
      </c>
      <c r="O1263">
        <v>0</v>
      </c>
      <c r="P1263">
        <v>6000000</v>
      </c>
      <c r="R1263">
        <v>498261</v>
      </c>
      <c r="S1263">
        <v>498261</v>
      </c>
      <c r="T1263">
        <v>498261</v>
      </c>
      <c r="U1263">
        <v>498261</v>
      </c>
      <c r="V1263">
        <v>498261</v>
      </c>
      <c r="W1263">
        <v>498261</v>
      </c>
      <c r="X1263">
        <v>498261</v>
      </c>
      <c r="Y1263">
        <v>498261</v>
      </c>
      <c r="Z1263">
        <v>498261</v>
      </c>
      <c r="AA1263">
        <v>498261</v>
      </c>
      <c r="AB1263">
        <v>498261</v>
      </c>
      <c r="AC1263">
        <v>519129</v>
      </c>
      <c r="AD1263" t="s">
        <v>4769</v>
      </c>
      <c r="AE1263" t="s">
        <v>4770</v>
      </c>
      <c r="AF1263" t="s">
        <v>4771</v>
      </c>
      <c r="AG1263" t="s">
        <v>4772</v>
      </c>
      <c r="AH1263" t="s">
        <v>7553</v>
      </c>
      <c r="AI1263" t="s">
        <v>6061</v>
      </c>
      <c r="AJ1263" t="s">
        <v>6238</v>
      </c>
      <c r="AK1263" t="s">
        <v>136</v>
      </c>
      <c r="AN1263" t="s">
        <v>1311</v>
      </c>
      <c r="AO1263" t="s">
        <v>1312</v>
      </c>
      <c r="AP1263" t="s">
        <v>1313</v>
      </c>
      <c r="AQ1263" t="s">
        <v>1314</v>
      </c>
      <c r="AR1263" cm="1">
        <f t="array" ref="AR1263">_xlfn._xlws.FILTER(RPD_Revisi[Jmlh],RPD_Revisi[MAK]=Form_Cetak_POK[[#This Row],[MAK]],0)-Form_Cetak_POK[[#This Row],[Jmlh]]</f>
        <v>0</v>
      </c>
    </row>
    <row r="1264" spans="1:44" hidden="1" x14ac:dyDescent="0.3">
      <c r="A1264" t="s">
        <v>26</v>
      </c>
      <c r="B1264" t="s">
        <v>28</v>
      </c>
      <c r="C1264" t="s">
        <v>29</v>
      </c>
      <c r="D1264" t="s">
        <v>461</v>
      </c>
      <c r="E1264" t="s">
        <v>118</v>
      </c>
      <c r="F1264" t="s">
        <v>334</v>
      </c>
      <c r="G1264" t="s">
        <v>477</v>
      </c>
      <c r="H1264" t="s">
        <v>356</v>
      </c>
      <c r="I1264" t="s">
        <v>357</v>
      </c>
      <c r="J1264" t="s">
        <v>48</v>
      </c>
      <c r="K1264" t="s">
        <v>1140</v>
      </c>
      <c r="L1264">
        <v>50</v>
      </c>
      <c r="M1264">
        <v>5000000</v>
      </c>
      <c r="N1264">
        <v>250000000</v>
      </c>
      <c r="O1264">
        <v>0</v>
      </c>
      <c r="P1264">
        <v>250000000</v>
      </c>
      <c r="R1264">
        <v>20760870</v>
      </c>
      <c r="S1264">
        <v>20760870</v>
      </c>
      <c r="T1264">
        <v>20760870</v>
      </c>
      <c r="U1264">
        <v>20760870</v>
      </c>
      <c r="V1264">
        <v>20760870</v>
      </c>
      <c r="W1264">
        <v>20760870</v>
      </c>
      <c r="X1264">
        <v>20760870</v>
      </c>
      <c r="Y1264">
        <v>20760870</v>
      </c>
      <c r="Z1264">
        <v>20760870</v>
      </c>
      <c r="AA1264">
        <v>20760870</v>
      </c>
      <c r="AB1264">
        <v>20760870</v>
      </c>
      <c r="AC1264">
        <v>21630430</v>
      </c>
      <c r="AD1264" t="s">
        <v>4769</v>
      </c>
      <c r="AE1264" t="s">
        <v>4811</v>
      </c>
      <c r="AF1264" t="s">
        <v>4812</v>
      </c>
      <c r="AG1264" t="s">
        <v>4813</v>
      </c>
      <c r="AH1264" t="s">
        <v>7554</v>
      </c>
      <c r="AI1264" t="s">
        <v>6061</v>
      </c>
      <c r="AJ1264" t="s">
        <v>6238</v>
      </c>
      <c r="AK1264" t="s">
        <v>136</v>
      </c>
      <c r="AN1264" t="s">
        <v>1311</v>
      </c>
      <c r="AO1264" t="s">
        <v>1312</v>
      </c>
      <c r="AP1264" t="s">
        <v>1336</v>
      </c>
      <c r="AQ1264" t="s">
        <v>1314</v>
      </c>
      <c r="AR1264" cm="1">
        <f t="array" ref="AR1264">_xlfn._xlws.FILTER(RPD_Revisi[Jmlh],RPD_Revisi[MAK]=Form_Cetak_POK[[#This Row],[MAK]],0)-Form_Cetak_POK[[#This Row],[Jmlh]]</f>
        <v>0</v>
      </c>
    </row>
    <row r="1265" spans="1:44" hidden="1" x14ac:dyDescent="0.3">
      <c r="A1265" t="s">
        <v>26</v>
      </c>
      <c r="B1265" t="s">
        <v>28</v>
      </c>
      <c r="C1265" t="s">
        <v>29</v>
      </c>
      <c r="D1265" t="s">
        <v>461</v>
      </c>
      <c r="E1265" t="s">
        <v>118</v>
      </c>
      <c r="F1265" t="s">
        <v>334</v>
      </c>
      <c r="G1265" t="s">
        <v>477</v>
      </c>
      <c r="H1265" t="s">
        <v>356</v>
      </c>
      <c r="I1265" t="s">
        <v>357</v>
      </c>
      <c r="J1265" t="s">
        <v>73</v>
      </c>
      <c r="K1265" t="s">
        <v>611</v>
      </c>
      <c r="L1265">
        <v>143</v>
      </c>
      <c r="M1265">
        <v>210000</v>
      </c>
      <c r="N1265">
        <v>30030000</v>
      </c>
      <c r="O1265">
        <v>0</v>
      </c>
      <c r="P1265">
        <v>30030000</v>
      </c>
      <c r="R1265">
        <v>2493796</v>
      </c>
      <c r="S1265">
        <v>2493796</v>
      </c>
      <c r="T1265">
        <v>2493796</v>
      </c>
      <c r="U1265">
        <v>2493796</v>
      </c>
      <c r="V1265">
        <v>2493796</v>
      </c>
      <c r="W1265">
        <v>2493796</v>
      </c>
      <c r="X1265">
        <v>2493796</v>
      </c>
      <c r="Y1265">
        <v>2493796</v>
      </c>
      <c r="Z1265">
        <v>2493796</v>
      </c>
      <c r="AA1265">
        <v>2493796</v>
      </c>
      <c r="AB1265">
        <v>2493796</v>
      </c>
      <c r="AC1265">
        <v>2598244</v>
      </c>
      <c r="AD1265" t="s">
        <v>4769</v>
      </c>
      <c r="AE1265" t="s">
        <v>4824</v>
      </c>
      <c r="AF1265" t="s">
        <v>4825</v>
      </c>
      <c r="AG1265" t="s">
        <v>4826</v>
      </c>
      <c r="AH1265" t="s">
        <v>7555</v>
      </c>
      <c r="AI1265" t="s">
        <v>6061</v>
      </c>
      <c r="AJ1265" t="s">
        <v>6238</v>
      </c>
      <c r="AK1265" t="s">
        <v>136</v>
      </c>
      <c r="AN1265" t="s">
        <v>1311</v>
      </c>
      <c r="AO1265" t="s">
        <v>1312</v>
      </c>
      <c r="AP1265" t="s">
        <v>1336</v>
      </c>
      <c r="AQ1265" t="s">
        <v>1314</v>
      </c>
      <c r="AR1265" cm="1">
        <f t="array" ref="AR1265">_xlfn._xlws.FILTER(RPD_Revisi[Jmlh],RPD_Revisi[MAK]=Form_Cetak_POK[[#This Row],[MAK]],0)-Form_Cetak_POK[[#This Row],[Jmlh]]</f>
        <v>0</v>
      </c>
    </row>
    <row r="1266" spans="1:44" hidden="1" x14ac:dyDescent="0.3">
      <c r="A1266" t="s">
        <v>26</v>
      </c>
      <c r="B1266" t="s">
        <v>28</v>
      </c>
      <c r="C1266" t="s">
        <v>29</v>
      </c>
      <c r="D1266" t="s">
        <v>461</v>
      </c>
      <c r="E1266" t="s">
        <v>118</v>
      </c>
      <c r="F1266" t="s">
        <v>334</v>
      </c>
      <c r="G1266" t="s">
        <v>477</v>
      </c>
      <c r="H1266" t="s">
        <v>356</v>
      </c>
      <c r="I1266" t="s">
        <v>358</v>
      </c>
      <c r="J1266" t="s">
        <v>43</v>
      </c>
      <c r="K1266" t="s">
        <v>485</v>
      </c>
      <c r="L1266">
        <v>60</v>
      </c>
      <c r="M1266">
        <v>100000</v>
      </c>
      <c r="N1266">
        <v>6000000</v>
      </c>
      <c r="O1266">
        <v>0</v>
      </c>
      <c r="P1266">
        <v>6000000</v>
      </c>
      <c r="R1266">
        <v>498261</v>
      </c>
      <c r="S1266">
        <v>498261</v>
      </c>
      <c r="T1266">
        <v>498261</v>
      </c>
      <c r="U1266">
        <v>498261</v>
      </c>
      <c r="V1266">
        <v>498261</v>
      </c>
      <c r="W1266">
        <v>498261</v>
      </c>
      <c r="X1266">
        <v>498261</v>
      </c>
      <c r="Y1266">
        <v>498261</v>
      </c>
      <c r="Z1266">
        <v>498261</v>
      </c>
      <c r="AA1266">
        <v>498261</v>
      </c>
      <c r="AB1266">
        <v>498261</v>
      </c>
      <c r="AC1266">
        <v>519129</v>
      </c>
      <c r="AD1266" t="s">
        <v>4831</v>
      </c>
      <c r="AE1266" t="s">
        <v>4832</v>
      </c>
      <c r="AF1266" t="s">
        <v>4833</v>
      </c>
      <c r="AG1266" t="s">
        <v>4834</v>
      </c>
      <c r="AH1266" t="s">
        <v>7556</v>
      </c>
      <c r="AI1266" t="s">
        <v>6061</v>
      </c>
      <c r="AJ1266" t="s">
        <v>6244</v>
      </c>
      <c r="AK1266" t="s">
        <v>136</v>
      </c>
      <c r="AN1266" t="s">
        <v>1311</v>
      </c>
      <c r="AO1266" t="s">
        <v>1312</v>
      </c>
      <c r="AP1266" t="s">
        <v>1313</v>
      </c>
      <c r="AQ1266" t="s">
        <v>1314</v>
      </c>
      <c r="AR1266" cm="1">
        <f t="array" ref="AR1266">_xlfn._xlws.FILTER(RPD_Revisi[Jmlh],RPD_Revisi[MAK]=Form_Cetak_POK[[#This Row],[MAK]],0)-Form_Cetak_POK[[#This Row],[Jmlh]]</f>
        <v>0</v>
      </c>
    </row>
    <row r="1267" spans="1:44" hidden="1" x14ac:dyDescent="0.3">
      <c r="A1267" t="s">
        <v>26</v>
      </c>
      <c r="B1267" t="s">
        <v>28</v>
      </c>
      <c r="C1267" t="s">
        <v>29</v>
      </c>
      <c r="D1267" t="s">
        <v>461</v>
      </c>
      <c r="E1267" t="s">
        <v>118</v>
      </c>
      <c r="F1267" t="s">
        <v>334</v>
      </c>
      <c r="G1267" t="s">
        <v>477</v>
      </c>
      <c r="H1267" t="s">
        <v>356</v>
      </c>
      <c r="I1267" t="s">
        <v>358</v>
      </c>
      <c r="J1267" t="s">
        <v>48</v>
      </c>
      <c r="K1267" t="s">
        <v>1144</v>
      </c>
      <c r="L1267">
        <v>40</v>
      </c>
      <c r="M1267">
        <v>5252000</v>
      </c>
      <c r="N1267">
        <v>210080000</v>
      </c>
      <c r="O1267">
        <v>0</v>
      </c>
      <c r="P1267">
        <v>210080000</v>
      </c>
      <c r="R1267">
        <v>17445774</v>
      </c>
      <c r="S1267">
        <v>17445774</v>
      </c>
      <c r="T1267">
        <v>17445774</v>
      </c>
      <c r="U1267">
        <v>17445774</v>
      </c>
      <c r="V1267">
        <v>17445774</v>
      </c>
      <c r="W1267">
        <v>17445774</v>
      </c>
      <c r="X1267">
        <v>17445774</v>
      </c>
      <c r="Y1267">
        <v>17445774</v>
      </c>
      <c r="Z1267">
        <v>17445774</v>
      </c>
      <c r="AA1267">
        <v>17445774</v>
      </c>
      <c r="AB1267">
        <v>17445774</v>
      </c>
      <c r="AC1267">
        <v>18176486</v>
      </c>
      <c r="AD1267" t="s">
        <v>4831</v>
      </c>
      <c r="AE1267" t="s">
        <v>4862</v>
      </c>
      <c r="AF1267" t="s">
        <v>4863</v>
      </c>
      <c r="AG1267" t="s">
        <v>4864</v>
      </c>
      <c r="AH1267" t="s">
        <v>7557</v>
      </c>
      <c r="AI1267" t="s">
        <v>6061</v>
      </c>
      <c r="AJ1267" t="s">
        <v>6244</v>
      </c>
      <c r="AK1267" t="s">
        <v>136</v>
      </c>
      <c r="AN1267" t="s">
        <v>1311</v>
      </c>
      <c r="AO1267" t="s">
        <v>1312</v>
      </c>
      <c r="AP1267" t="s">
        <v>1336</v>
      </c>
      <c r="AQ1267" t="s">
        <v>1314</v>
      </c>
      <c r="AR1267" cm="1">
        <f t="array" ref="AR1267">_xlfn._xlws.FILTER(RPD_Revisi[Jmlh],RPD_Revisi[MAK]=Form_Cetak_POK[[#This Row],[MAK]],0)-Form_Cetak_POK[[#This Row],[Jmlh]]</f>
        <v>0</v>
      </c>
    </row>
    <row r="1268" spans="1:44" hidden="1" x14ac:dyDescent="0.3">
      <c r="A1268" t="s">
        <v>26</v>
      </c>
      <c r="B1268" t="s">
        <v>28</v>
      </c>
      <c r="C1268" t="s">
        <v>29</v>
      </c>
      <c r="D1268" t="s">
        <v>461</v>
      </c>
      <c r="E1268" t="s">
        <v>118</v>
      </c>
      <c r="F1268" t="s">
        <v>334</v>
      </c>
      <c r="G1268" t="s">
        <v>477</v>
      </c>
      <c r="H1268" t="s">
        <v>356</v>
      </c>
      <c r="I1268" t="s">
        <v>358</v>
      </c>
      <c r="J1268" t="s">
        <v>73</v>
      </c>
      <c r="K1268" t="s">
        <v>611</v>
      </c>
      <c r="L1268">
        <v>144</v>
      </c>
      <c r="M1268">
        <v>210000</v>
      </c>
      <c r="N1268">
        <v>30240000</v>
      </c>
      <c r="O1268">
        <v>0</v>
      </c>
      <c r="P1268">
        <v>30240000</v>
      </c>
      <c r="R1268">
        <v>2511235</v>
      </c>
      <c r="S1268">
        <v>2511235</v>
      </c>
      <c r="T1268">
        <v>2511235</v>
      </c>
      <c r="U1268">
        <v>2511235</v>
      </c>
      <c r="V1268">
        <v>2511235</v>
      </c>
      <c r="W1268">
        <v>2511235</v>
      </c>
      <c r="X1268">
        <v>2511235</v>
      </c>
      <c r="Y1268">
        <v>2511235</v>
      </c>
      <c r="Z1268">
        <v>2511235</v>
      </c>
      <c r="AA1268">
        <v>2511235</v>
      </c>
      <c r="AB1268">
        <v>2511235</v>
      </c>
      <c r="AC1268">
        <v>2616415</v>
      </c>
      <c r="AD1268" t="s">
        <v>4831</v>
      </c>
      <c r="AE1268" t="s">
        <v>4872</v>
      </c>
      <c r="AF1268" t="s">
        <v>4873</v>
      </c>
      <c r="AG1268" t="s">
        <v>4874</v>
      </c>
      <c r="AH1268" t="s">
        <v>7558</v>
      </c>
      <c r="AI1268" t="s">
        <v>6061</v>
      </c>
      <c r="AJ1268" t="s">
        <v>6244</v>
      </c>
      <c r="AK1268" t="s">
        <v>136</v>
      </c>
      <c r="AN1268" t="s">
        <v>1311</v>
      </c>
      <c r="AO1268" t="s">
        <v>1312</v>
      </c>
      <c r="AP1268" t="s">
        <v>1336</v>
      </c>
      <c r="AQ1268" t="s">
        <v>1314</v>
      </c>
      <c r="AR1268" cm="1">
        <f t="array" ref="AR1268">_xlfn._xlws.FILTER(RPD_Revisi[Jmlh],RPD_Revisi[MAK]=Form_Cetak_POK[[#This Row],[MAK]],0)-Form_Cetak_POK[[#This Row],[Jmlh]]</f>
        <v>0</v>
      </c>
    </row>
    <row r="1269" spans="1:44" hidden="1" x14ac:dyDescent="0.3">
      <c r="A1269" t="s">
        <v>26</v>
      </c>
      <c r="B1269" t="s">
        <v>28</v>
      </c>
      <c r="C1269" t="s">
        <v>29</v>
      </c>
      <c r="D1269" t="s">
        <v>461</v>
      </c>
      <c r="E1269" t="s">
        <v>118</v>
      </c>
      <c r="F1269" t="s">
        <v>334</v>
      </c>
      <c r="G1269" t="s">
        <v>477</v>
      </c>
      <c r="H1269" t="s">
        <v>356</v>
      </c>
      <c r="I1269" t="s">
        <v>359</v>
      </c>
      <c r="J1269" t="s">
        <v>43</v>
      </c>
      <c r="K1269" t="s">
        <v>485</v>
      </c>
      <c r="L1269">
        <v>25</v>
      </c>
      <c r="M1269">
        <v>100000</v>
      </c>
      <c r="N1269">
        <v>2500000</v>
      </c>
      <c r="O1269">
        <v>0</v>
      </c>
      <c r="P1269">
        <v>2500000</v>
      </c>
      <c r="R1269">
        <v>207609</v>
      </c>
      <c r="S1269">
        <v>207609</v>
      </c>
      <c r="T1269">
        <v>207609</v>
      </c>
      <c r="U1269">
        <v>207609</v>
      </c>
      <c r="V1269">
        <v>207609</v>
      </c>
      <c r="W1269">
        <v>207609</v>
      </c>
      <c r="X1269">
        <v>207609</v>
      </c>
      <c r="Y1269">
        <v>207609</v>
      </c>
      <c r="Z1269">
        <v>207609</v>
      </c>
      <c r="AA1269">
        <v>207609</v>
      </c>
      <c r="AB1269">
        <v>207609</v>
      </c>
      <c r="AC1269">
        <v>216301</v>
      </c>
      <c r="AD1269" t="s">
        <v>4879</v>
      </c>
      <c r="AE1269" t="s">
        <v>4880</v>
      </c>
      <c r="AF1269" t="s">
        <v>4881</v>
      </c>
      <c r="AG1269" t="s">
        <v>4882</v>
      </c>
      <c r="AH1269" t="s">
        <v>7559</v>
      </c>
      <c r="AI1269" t="s">
        <v>6061</v>
      </c>
      <c r="AJ1269" t="s">
        <v>6249</v>
      </c>
      <c r="AK1269" t="s">
        <v>136</v>
      </c>
      <c r="AN1269" t="s">
        <v>1311</v>
      </c>
      <c r="AO1269" t="s">
        <v>1312</v>
      </c>
      <c r="AP1269" t="s">
        <v>1313</v>
      </c>
      <c r="AQ1269" t="s">
        <v>1314</v>
      </c>
      <c r="AR1269" cm="1">
        <f t="array" ref="AR1269">_xlfn._xlws.FILTER(RPD_Revisi[Jmlh],RPD_Revisi[MAK]=Form_Cetak_POK[[#This Row],[MAK]],0)-Form_Cetak_POK[[#This Row],[Jmlh]]</f>
        <v>0</v>
      </c>
    </row>
    <row r="1270" spans="1:44" hidden="1" x14ac:dyDescent="0.3">
      <c r="A1270" t="s">
        <v>26</v>
      </c>
      <c r="B1270" t="s">
        <v>28</v>
      </c>
      <c r="C1270" t="s">
        <v>29</v>
      </c>
      <c r="D1270" t="s">
        <v>461</v>
      </c>
      <c r="E1270" t="s">
        <v>118</v>
      </c>
      <c r="F1270" t="s">
        <v>334</v>
      </c>
      <c r="G1270" t="s">
        <v>477</v>
      </c>
      <c r="H1270" t="s">
        <v>356</v>
      </c>
      <c r="I1270" t="s">
        <v>359</v>
      </c>
      <c r="J1270" t="s">
        <v>48</v>
      </c>
      <c r="K1270" t="s">
        <v>1147</v>
      </c>
      <c r="L1270">
        <v>50</v>
      </c>
      <c r="M1270">
        <v>5510000</v>
      </c>
      <c r="N1270">
        <v>275500000</v>
      </c>
      <c r="O1270">
        <v>0</v>
      </c>
      <c r="P1270">
        <v>275500000</v>
      </c>
      <c r="R1270">
        <v>22878478</v>
      </c>
      <c r="S1270">
        <v>22878478</v>
      </c>
      <c r="T1270">
        <v>22878478</v>
      </c>
      <c r="U1270">
        <v>22878478</v>
      </c>
      <c r="V1270">
        <v>22878478</v>
      </c>
      <c r="W1270">
        <v>22878478</v>
      </c>
      <c r="X1270">
        <v>22878478</v>
      </c>
      <c r="Y1270">
        <v>22878478</v>
      </c>
      <c r="Z1270">
        <v>22878478</v>
      </c>
      <c r="AA1270">
        <v>22878478</v>
      </c>
      <c r="AB1270">
        <v>22878478</v>
      </c>
      <c r="AC1270">
        <v>23836742</v>
      </c>
      <c r="AD1270" t="s">
        <v>4879</v>
      </c>
      <c r="AE1270" t="s">
        <v>4910</v>
      </c>
      <c r="AF1270" t="s">
        <v>4911</v>
      </c>
      <c r="AG1270" t="s">
        <v>4912</v>
      </c>
      <c r="AH1270" t="s">
        <v>7560</v>
      </c>
      <c r="AI1270" t="s">
        <v>6061</v>
      </c>
      <c r="AJ1270" t="s">
        <v>6249</v>
      </c>
      <c r="AK1270" t="s">
        <v>136</v>
      </c>
      <c r="AN1270" t="s">
        <v>1311</v>
      </c>
      <c r="AO1270" t="s">
        <v>1312</v>
      </c>
      <c r="AP1270" t="s">
        <v>1336</v>
      </c>
      <c r="AQ1270" t="s">
        <v>1314</v>
      </c>
      <c r="AR1270" cm="1">
        <f t="array" ref="AR1270">_xlfn._xlws.FILTER(RPD_Revisi[Jmlh],RPD_Revisi[MAK]=Form_Cetak_POK[[#This Row],[MAK]],0)-Form_Cetak_POK[[#This Row],[Jmlh]]</f>
        <v>0</v>
      </c>
    </row>
    <row r="1271" spans="1:44" hidden="1" x14ac:dyDescent="0.3">
      <c r="A1271" t="s">
        <v>26</v>
      </c>
      <c r="B1271" t="s">
        <v>28</v>
      </c>
      <c r="C1271" t="s">
        <v>29</v>
      </c>
      <c r="D1271" t="s">
        <v>461</v>
      </c>
      <c r="E1271" t="s">
        <v>118</v>
      </c>
      <c r="F1271" t="s">
        <v>334</v>
      </c>
      <c r="G1271" t="s">
        <v>477</v>
      </c>
      <c r="H1271" t="s">
        <v>356</v>
      </c>
      <c r="I1271" t="s">
        <v>360</v>
      </c>
      <c r="J1271" t="s">
        <v>43</v>
      </c>
      <c r="K1271" t="s">
        <v>485</v>
      </c>
      <c r="L1271">
        <v>20</v>
      </c>
      <c r="M1271">
        <v>100000</v>
      </c>
      <c r="N1271">
        <v>2000000</v>
      </c>
      <c r="O1271">
        <v>0</v>
      </c>
      <c r="P1271">
        <v>2000000</v>
      </c>
      <c r="R1271">
        <v>166087</v>
      </c>
      <c r="S1271">
        <v>166087</v>
      </c>
      <c r="T1271">
        <v>166087</v>
      </c>
      <c r="U1271">
        <v>166087</v>
      </c>
      <c r="V1271">
        <v>166087</v>
      </c>
      <c r="W1271">
        <v>166087</v>
      </c>
      <c r="X1271">
        <v>166087</v>
      </c>
      <c r="Y1271">
        <v>166087</v>
      </c>
      <c r="Z1271">
        <v>166087</v>
      </c>
      <c r="AA1271">
        <v>166087</v>
      </c>
      <c r="AB1271">
        <v>166087</v>
      </c>
      <c r="AC1271">
        <v>173043</v>
      </c>
      <c r="AD1271" t="s">
        <v>4914</v>
      </c>
      <c r="AE1271" t="s">
        <v>4915</v>
      </c>
      <c r="AF1271" t="s">
        <v>4916</v>
      </c>
      <c r="AG1271" t="s">
        <v>4917</v>
      </c>
      <c r="AH1271" t="s">
        <v>7561</v>
      </c>
      <c r="AI1271" t="s">
        <v>6061</v>
      </c>
      <c r="AJ1271" t="s">
        <v>6253</v>
      </c>
      <c r="AK1271" t="s">
        <v>136</v>
      </c>
      <c r="AN1271" t="s">
        <v>1311</v>
      </c>
      <c r="AO1271" t="s">
        <v>1312</v>
      </c>
      <c r="AP1271" t="s">
        <v>1313</v>
      </c>
      <c r="AQ1271" t="s">
        <v>1314</v>
      </c>
      <c r="AR1271" cm="1">
        <f t="array" ref="AR1271">_xlfn._xlws.FILTER(RPD_Revisi[Jmlh],RPD_Revisi[MAK]=Form_Cetak_POK[[#This Row],[MAK]],0)-Form_Cetak_POK[[#This Row],[Jmlh]]</f>
        <v>0</v>
      </c>
    </row>
    <row r="1272" spans="1:44" hidden="1" x14ac:dyDescent="0.3">
      <c r="A1272" t="s">
        <v>26</v>
      </c>
      <c r="B1272" t="s">
        <v>28</v>
      </c>
      <c r="C1272" t="s">
        <v>29</v>
      </c>
      <c r="D1272" t="s">
        <v>461</v>
      </c>
      <c r="E1272" t="s">
        <v>118</v>
      </c>
      <c r="F1272" t="s">
        <v>334</v>
      </c>
      <c r="G1272" t="s">
        <v>477</v>
      </c>
      <c r="H1272" t="s">
        <v>356</v>
      </c>
      <c r="I1272" t="s">
        <v>360</v>
      </c>
      <c r="J1272" t="s">
        <v>48</v>
      </c>
      <c r="K1272" t="s">
        <v>1149</v>
      </c>
      <c r="L1272">
        <v>40</v>
      </c>
      <c r="M1272">
        <v>5000000</v>
      </c>
      <c r="N1272">
        <v>200000000</v>
      </c>
      <c r="O1272">
        <v>0</v>
      </c>
      <c r="P1272">
        <v>200000000</v>
      </c>
      <c r="R1272">
        <v>16608694</v>
      </c>
      <c r="S1272">
        <v>16608694</v>
      </c>
      <c r="T1272">
        <v>16608694</v>
      </c>
      <c r="U1272">
        <v>16608694</v>
      </c>
      <c r="V1272">
        <v>16608694</v>
      </c>
      <c r="W1272">
        <v>16608694</v>
      </c>
      <c r="X1272">
        <v>16608694</v>
      </c>
      <c r="Y1272">
        <v>16608694</v>
      </c>
      <c r="Z1272">
        <v>16608694</v>
      </c>
      <c r="AA1272">
        <v>16608694</v>
      </c>
      <c r="AB1272">
        <v>16608694</v>
      </c>
      <c r="AC1272">
        <v>17304366</v>
      </c>
      <c r="AD1272" t="s">
        <v>4914</v>
      </c>
      <c r="AE1272" t="s">
        <v>4951</v>
      </c>
      <c r="AF1272" t="s">
        <v>4952</v>
      </c>
      <c r="AG1272" t="s">
        <v>4953</v>
      </c>
      <c r="AH1272" t="s">
        <v>7562</v>
      </c>
      <c r="AI1272" t="s">
        <v>6061</v>
      </c>
      <c r="AJ1272" t="s">
        <v>6253</v>
      </c>
      <c r="AK1272" t="s">
        <v>136</v>
      </c>
      <c r="AN1272" t="s">
        <v>1311</v>
      </c>
      <c r="AO1272" t="s">
        <v>1312</v>
      </c>
      <c r="AP1272" t="s">
        <v>1336</v>
      </c>
      <c r="AQ1272" t="s">
        <v>1314</v>
      </c>
      <c r="AR1272" cm="1">
        <f t="array" ref="AR1272">_xlfn._xlws.FILTER(RPD_Revisi[Jmlh],RPD_Revisi[MAK]=Form_Cetak_POK[[#This Row],[MAK]],0)-Form_Cetak_POK[[#This Row],[Jmlh]]</f>
        <v>0</v>
      </c>
    </row>
    <row r="1273" spans="1:44" hidden="1" x14ac:dyDescent="0.3">
      <c r="A1273" t="s">
        <v>26</v>
      </c>
      <c r="B1273" t="s">
        <v>28</v>
      </c>
      <c r="C1273" t="s">
        <v>29</v>
      </c>
      <c r="D1273" t="s">
        <v>461</v>
      </c>
      <c r="E1273" t="s">
        <v>118</v>
      </c>
      <c r="F1273" t="s">
        <v>334</v>
      </c>
      <c r="G1273" t="s">
        <v>477</v>
      </c>
      <c r="H1273" t="s">
        <v>361</v>
      </c>
      <c r="I1273" t="s">
        <v>362</v>
      </c>
      <c r="J1273" t="s">
        <v>43</v>
      </c>
      <c r="K1273" t="s">
        <v>485</v>
      </c>
      <c r="L1273">
        <v>100</v>
      </c>
      <c r="M1273">
        <v>100000</v>
      </c>
      <c r="N1273">
        <v>10000000</v>
      </c>
      <c r="O1273">
        <v>0</v>
      </c>
      <c r="P1273">
        <v>10000000</v>
      </c>
      <c r="R1273">
        <v>833333</v>
      </c>
      <c r="S1273">
        <v>833333</v>
      </c>
      <c r="T1273">
        <v>833333</v>
      </c>
      <c r="U1273">
        <v>833333</v>
      </c>
      <c r="V1273">
        <v>833333</v>
      </c>
      <c r="W1273">
        <v>833333</v>
      </c>
      <c r="X1273">
        <v>833333</v>
      </c>
      <c r="Y1273">
        <v>833333</v>
      </c>
      <c r="Z1273">
        <v>833333</v>
      </c>
      <c r="AA1273">
        <v>833333</v>
      </c>
      <c r="AB1273">
        <v>833333</v>
      </c>
      <c r="AC1273">
        <v>833337</v>
      </c>
      <c r="AD1273" t="s">
        <v>4955</v>
      </c>
      <c r="AE1273" t="s">
        <v>4956</v>
      </c>
      <c r="AF1273" t="s">
        <v>4957</v>
      </c>
      <c r="AG1273" t="s">
        <v>4958</v>
      </c>
      <c r="AH1273" t="s">
        <v>7563</v>
      </c>
      <c r="AI1273" t="s">
        <v>6061</v>
      </c>
      <c r="AJ1273" t="s">
        <v>6259</v>
      </c>
      <c r="AK1273" t="s">
        <v>136</v>
      </c>
      <c r="AN1273" t="s">
        <v>1311</v>
      </c>
      <c r="AO1273" t="s">
        <v>1312</v>
      </c>
      <c r="AP1273" t="s">
        <v>1313</v>
      </c>
      <c r="AQ1273" t="s">
        <v>1314</v>
      </c>
      <c r="AR1273" cm="1">
        <f t="array" ref="AR1273">_xlfn._xlws.FILTER(RPD_Revisi[Jmlh],RPD_Revisi[MAK]=Form_Cetak_POK[[#This Row],[MAK]],0)-Form_Cetak_POK[[#This Row],[Jmlh]]</f>
        <v>0</v>
      </c>
    </row>
    <row r="1274" spans="1:44" hidden="1" x14ac:dyDescent="0.3">
      <c r="A1274" t="s">
        <v>26</v>
      </c>
      <c r="B1274" t="s">
        <v>28</v>
      </c>
      <c r="C1274" t="s">
        <v>29</v>
      </c>
      <c r="D1274" t="s">
        <v>461</v>
      </c>
      <c r="E1274" t="s">
        <v>118</v>
      </c>
      <c r="F1274" t="s">
        <v>334</v>
      </c>
      <c r="G1274" t="s">
        <v>477</v>
      </c>
      <c r="H1274" t="s">
        <v>361</v>
      </c>
      <c r="I1274" t="s">
        <v>362</v>
      </c>
      <c r="J1274" t="s">
        <v>46</v>
      </c>
      <c r="K1274" t="s">
        <v>1150</v>
      </c>
      <c r="L1274">
        <v>27</v>
      </c>
      <c r="M1274">
        <v>1400000</v>
      </c>
      <c r="N1274">
        <v>37800000</v>
      </c>
      <c r="O1274">
        <v>0</v>
      </c>
      <c r="P1274">
        <v>37800000</v>
      </c>
      <c r="R1274">
        <v>3150000</v>
      </c>
      <c r="S1274">
        <v>3150000</v>
      </c>
      <c r="T1274">
        <v>3150000</v>
      </c>
      <c r="U1274">
        <v>3150000</v>
      </c>
      <c r="V1274">
        <v>3150000</v>
      </c>
      <c r="W1274">
        <v>3150000</v>
      </c>
      <c r="X1274">
        <v>3150000</v>
      </c>
      <c r="Y1274">
        <v>3150000</v>
      </c>
      <c r="Z1274">
        <v>3150000</v>
      </c>
      <c r="AA1274">
        <v>3150000</v>
      </c>
      <c r="AB1274">
        <v>3150000</v>
      </c>
      <c r="AC1274">
        <v>3150000</v>
      </c>
      <c r="AD1274" t="s">
        <v>4955</v>
      </c>
      <c r="AE1274" t="s">
        <v>4970</v>
      </c>
      <c r="AF1274" t="s">
        <v>4971</v>
      </c>
      <c r="AG1274" t="s">
        <v>4972</v>
      </c>
      <c r="AH1274" t="s">
        <v>7564</v>
      </c>
      <c r="AI1274" t="s">
        <v>6061</v>
      </c>
      <c r="AJ1274" t="s">
        <v>6259</v>
      </c>
      <c r="AK1274" t="s">
        <v>136</v>
      </c>
      <c r="AN1274" t="s">
        <v>1311</v>
      </c>
      <c r="AO1274" t="s">
        <v>1312</v>
      </c>
      <c r="AP1274" t="s">
        <v>1331</v>
      </c>
      <c r="AQ1274" t="s">
        <v>1314</v>
      </c>
      <c r="AR1274" cm="1">
        <f t="array" ref="AR1274">_xlfn._xlws.FILTER(RPD_Revisi[Jmlh],RPD_Revisi[MAK]=Form_Cetak_POK[[#This Row],[MAK]],0)-Form_Cetak_POK[[#This Row],[Jmlh]]</f>
        <v>0</v>
      </c>
    </row>
    <row r="1275" spans="1:44" hidden="1" x14ac:dyDescent="0.3">
      <c r="A1275" t="s">
        <v>26</v>
      </c>
      <c r="B1275" t="s">
        <v>28</v>
      </c>
      <c r="C1275" t="s">
        <v>29</v>
      </c>
      <c r="D1275" t="s">
        <v>461</v>
      </c>
      <c r="E1275" t="s">
        <v>118</v>
      </c>
      <c r="F1275" t="s">
        <v>334</v>
      </c>
      <c r="G1275" t="s">
        <v>477</v>
      </c>
      <c r="H1275" t="s">
        <v>361</v>
      </c>
      <c r="I1275" t="s">
        <v>362</v>
      </c>
      <c r="J1275" t="s">
        <v>48</v>
      </c>
      <c r="K1275" t="s">
        <v>1151</v>
      </c>
      <c r="L1275">
        <v>20</v>
      </c>
      <c r="M1275">
        <v>6673000</v>
      </c>
      <c r="N1275">
        <v>133460000</v>
      </c>
      <c r="O1275">
        <v>0</v>
      </c>
      <c r="P1275">
        <v>133460000</v>
      </c>
      <c r="R1275">
        <v>10700000</v>
      </c>
      <c r="S1275">
        <v>10700000</v>
      </c>
      <c r="T1275">
        <v>10700000</v>
      </c>
      <c r="U1275">
        <v>10700000</v>
      </c>
      <c r="V1275">
        <v>10700000</v>
      </c>
      <c r="W1275">
        <v>10700000</v>
      </c>
      <c r="X1275">
        <v>10700000</v>
      </c>
      <c r="Y1275">
        <v>10700000</v>
      </c>
      <c r="Z1275">
        <v>10700000</v>
      </c>
      <c r="AA1275">
        <v>10700000</v>
      </c>
      <c r="AB1275">
        <v>14700000</v>
      </c>
      <c r="AC1275">
        <v>11760000</v>
      </c>
      <c r="AD1275" t="s">
        <v>4955</v>
      </c>
      <c r="AE1275" t="s">
        <v>4978</v>
      </c>
      <c r="AF1275" t="s">
        <v>4979</v>
      </c>
      <c r="AG1275" t="s">
        <v>4980</v>
      </c>
      <c r="AH1275" t="s">
        <v>7565</v>
      </c>
      <c r="AI1275" t="s">
        <v>6061</v>
      </c>
      <c r="AJ1275" t="s">
        <v>6259</v>
      </c>
      <c r="AK1275" t="s">
        <v>136</v>
      </c>
      <c r="AN1275" t="s">
        <v>1311</v>
      </c>
      <c r="AO1275" t="s">
        <v>1312</v>
      </c>
      <c r="AP1275" t="s">
        <v>1336</v>
      </c>
      <c r="AQ1275" t="s">
        <v>1314</v>
      </c>
      <c r="AR1275" cm="1">
        <f t="array" ref="AR1275">_xlfn._xlws.FILTER(RPD_Revisi[Jmlh],RPD_Revisi[MAK]=Form_Cetak_POK[[#This Row],[MAK]],0)-Form_Cetak_POK[[#This Row],[Jmlh]]</f>
        <v>0</v>
      </c>
    </row>
    <row r="1276" spans="1:44" hidden="1" x14ac:dyDescent="0.3">
      <c r="A1276" t="s">
        <v>26</v>
      </c>
      <c r="B1276" t="s">
        <v>28</v>
      </c>
      <c r="C1276" t="s">
        <v>29</v>
      </c>
      <c r="D1276" t="s">
        <v>461</v>
      </c>
      <c r="E1276" t="s">
        <v>118</v>
      </c>
      <c r="F1276" t="s">
        <v>334</v>
      </c>
      <c r="G1276" t="s">
        <v>477</v>
      </c>
      <c r="H1276" t="s">
        <v>361</v>
      </c>
      <c r="I1276" t="s">
        <v>363</v>
      </c>
      <c r="J1276" t="s">
        <v>43</v>
      </c>
      <c r="K1276" t="s">
        <v>485</v>
      </c>
      <c r="L1276">
        <v>110</v>
      </c>
      <c r="M1276">
        <v>100000</v>
      </c>
      <c r="N1276">
        <v>11000000</v>
      </c>
      <c r="O1276">
        <v>0</v>
      </c>
      <c r="P1276">
        <v>11000000</v>
      </c>
      <c r="R1276">
        <v>916667</v>
      </c>
      <c r="S1276">
        <v>916667</v>
      </c>
      <c r="T1276">
        <v>916667</v>
      </c>
      <c r="U1276">
        <v>916667</v>
      </c>
      <c r="V1276">
        <v>916667</v>
      </c>
      <c r="W1276">
        <v>916667</v>
      </c>
      <c r="X1276">
        <v>916667</v>
      </c>
      <c r="Y1276">
        <v>916667</v>
      </c>
      <c r="Z1276">
        <v>916667</v>
      </c>
      <c r="AA1276">
        <v>916667</v>
      </c>
      <c r="AB1276">
        <v>916667</v>
      </c>
      <c r="AC1276">
        <v>916663</v>
      </c>
      <c r="AD1276" t="s">
        <v>4982</v>
      </c>
      <c r="AE1276" t="s">
        <v>4983</v>
      </c>
      <c r="AF1276" t="s">
        <v>4984</v>
      </c>
      <c r="AG1276" t="s">
        <v>4985</v>
      </c>
      <c r="AH1276" t="s">
        <v>7566</v>
      </c>
      <c r="AI1276" t="s">
        <v>6061</v>
      </c>
      <c r="AJ1276" t="s">
        <v>6262</v>
      </c>
      <c r="AK1276" t="s">
        <v>136</v>
      </c>
      <c r="AN1276" t="s">
        <v>1311</v>
      </c>
      <c r="AO1276" t="s">
        <v>1312</v>
      </c>
      <c r="AP1276" t="s">
        <v>1313</v>
      </c>
      <c r="AQ1276" t="s">
        <v>1314</v>
      </c>
      <c r="AR1276" cm="1">
        <f t="array" ref="AR1276">_xlfn._xlws.FILTER(RPD_Revisi[Jmlh],RPD_Revisi[MAK]=Form_Cetak_POK[[#This Row],[MAK]],0)-Form_Cetak_POK[[#This Row],[Jmlh]]</f>
        <v>0</v>
      </c>
    </row>
    <row r="1277" spans="1:44" hidden="1" x14ac:dyDescent="0.3">
      <c r="A1277" t="s">
        <v>26</v>
      </c>
      <c r="B1277" t="s">
        <v>28</v>
      </c>
      <c r="C1277" t="s">
        <v>29</v>
      </c>
      <c r="D1277" t="s">
        <v>461</v>
      </c>
      <c r="E1277" t="s">
        <v>118</v>
      </c>
      <c r="F1277" t="s">
        <v>334</v>
      </c>
      <c r="G1277" t="s">
        <v>477</v>
      </c>
      <c r="H1277" t="s">
        <v>361</v>
      </c>
      <c r="I1277" t="s">
        <v>363</v>
      </c>
      <c r="J1277" t="s">
        <v>46</v>
      </c>
      <c r="K1277" t="s">
        <v>1150</v>
      </c>
      <c r="L1277">
        <v>27</v>
      </c>
      <c r="M1277">
        <v>1400000</v>
      </c>
      <c r="N1277">
        <v>37800000</v>
      </c>
      <c r="O1277">
        <v>0</v>
      </c>
      <c r="P1277">
        <v>37800000</v>
      </c>
      <c r="R1277">
        <v>3150000</v>
      </c>
      <c r="S1277">
        <v>3150000</v>
      </c>
      <c r="T1277">
        <v>3150000</v>
      </c>
      <c r="U1277">
        <v>3150000</v>
      </c>
      <c r="V1277">
        <v>3150000</v>
      </c>
      <c r="W1277">
        <v>3150000</v>
      </c>
      <c r="X1277">
        <v>3150000</v>
      </c>
      <c r="Y1277">
        <v>3150000</v>
      </c>
      <c r="Z1277">
        <v>3150000</v>
      </c>
      <c r="AA1277">
        <v>3150000</v>
      </c>
      <c r="AB1277">
        <v>3150000</v>
      </c>
      <c r="AC1277">
        <v>3150000</v>
      </c>
      <c r="AD1277" t="s">
        <v>4982</v>
      </c>
      <c r="AE1277" t="s">
        <v>4997</v>
      </c>
      <c r="AF1277" t="s">
        <v>4998</v>
      </c>
      <c r="AG1277" t="s">
        <v>4999</v>
      </c>
      <c r="AH1277" t="s">
        <v>7567</v>
      </c>
      <c r="AI1277" t="s">
        <v>6061</v>
      </c>
      <c r="AJ1277" t="s">
        <v>6262</v>
      </c>
      <c r="AK1277" t="s">
        <v>136</v>
      </c>
      <c r="AN1277" t="s">
        <v>1311</v>
      </c>
      <c r="AO1277" t="s">
        <v>1312</v>
      </c>
      <c r="AP1277" t="s">
        <v>1331</v>
      </c>
      <c r="AQ1277" t="s">
        <v>1314</v>
      </c>
      <c r="AR1277" cm="1">
        <f t="array" ref="AR1277">_xlfn._xlws.FILTER(RPD_Revisi[Jmlh],RPD_Revisi[MAK]=Form_Cetak_POK[[#This Row],[MAK]],0)-Form_Cetak_POK[[#This Row],[Jmlh]]</f>
        <v>0</v>
      </c>
    </row>
    <row r="1278" spans="1:44" hidden="1" x14ac:dyDescent="0.3">
      <c r="A1278" t="s">
        <v>26</v>
      </c>
      <c r="B1278" t="s">
        <v>28</v>
      </c>
      <c r="C1278" t="s">
        <v>29</v>
      </c>
      <c r="D1278" t="s">
        <v>461</v>
      </c>
      <c r="E1278" t="s">
        <v>118</v>
      </c>
      <c r="F1278" t="s">
        <v>334</v>
      </c>
      <c r="G1278" t="s">
        <v>477</v>
      </c>
      <c r="H1278" t="s">
        <v>361</v>
      </c>
      <c r="I1278" t="s">
        <v>363</v>
      </c>
      <c r="J1278" t="s">
        <v>48</v>
      </c>
      <c r="K1278" t="s">
        <v>1153</v>
      </c>
      <c r="L1278">
        <v>50</v>
      </c>
      <c r="M1278">
        <v>4950000</v>
      </c>
      <c r="N1278">
        <v>247500000</v>
      </c>
      <c r="O1278">
        <v>0</v>
      </c>
      <c r="P1278">
        <v>247500000</v>
      </c>
      <c r="R1278">
        <v>27046667</v>
      </c>
      <c r="S1278">
        <v>27046667</v>
      </c>
      <c r="T1278">
        <v>27046667</v>
      </c>
      <c r="U1278">
        <v>27046667</v>
      </c>
      <c r="V1278">
        <v>27046667</v>
      </c>
      <c r="W1278">
        <v>27046667</v>
      </c>
      <c r="X1278">
        <v>17046667</v>
      </c>
      <c r="Y1278">
        <v>17046667</v>
      </c>
      <c r="Z1278">
        <v>17046667</v>
      </c>
      <c r="AA1278">
        <v>17046667</v>
      </c>
      <c r="AB1278">
        <v>9986667</v>
      </c>
      <c r="AC1278">
        <v>7046663</v>
      </c>
      <c r="AD1278" t="s">
        <v>4982</v>
      </c>
      <c r="AE1278" t="s">
        <v>5001</v>
      </c>
      <c r="AF1278" t="s">
        <v>5002</v>
      </c>
      <c r="AG1278" t="s">
        <v>5003</v>
      </c>
      <c r="AH1278" t="s">
        <v>7568</v>
      </c>
      <c r="AI1278" t="s">
        <v>6061</v>
      </c>
      <c r="AJ1278" t="s">
        <v>6262</v>
      </c>
      <c r="AK1278" t="s">
        <v>136</v>
      </c>
      <c r="AN1278" t="s">
        <v>1311</v>
      </c>
      <c r="AO1278" t="s">
        <v>1312</v>
      </c>
      <c r="AP1278" t="s">
        <v>1336</v>
      </c>
      <c r="AQ1278" t="s">
        <v>1314</v>
      </c>
      <c r="AR1278" cm="1">
        <f t="array" ref="AR1278">_xlfn._xlws.FILTER(RPD_Revisi[Jmlh],RPD_Revisi[MAK]=Form_Cetak_POK[[#This Row],[MAK]],0)-Form_Cetak_POK[[#This Row],[Jmlh]]</f>
        <v>0</v>
      </c>
    </row>
    <row r="1279" spans="1:44" hidden="1" x14ac:dyDescent="0.3">
      <c r="A1279" t="s">
        <v>26</v>
      </c>
      <c r="B1279" t="s">
        <v>28</v>
      </c>
      <c r="C1279" t="s">
        <v>29</v>
      </c>
      <c r="D1279" t="s">
        <v>461</v>
      </c>
      <c r="E1279" t="s">
        <v>118</v>
      </c>
      <c r="F1279" t="s">
        <v>334</v>
      </c>
      <c r="G1279" t="s">
        <v>477</v>
      </c>
      <c r="H1279" t="s">
        <v>361</v>
      </c>
      <c r="I1279" t="s">
        <v>363</v>
      </c>
      <c r="J1279" t="s">
        <v>73</v>
      </c>
      <c r="K1279" t="s">
        <v>611</v>
      </c>
      <c r="L1279">
        <v>40</v>
      </c>
      <c r="M1279">
        <v>210000</v>
      </c>
      <c r="N1279">
        <v>8400000</v>
      </c>
      <c r="O1279">
        <v>0</v>
      </c>
      <c r="P1279">
        <v>8400000</v>
      </c>
      <c r="R1279">
        <v>700000</v>
      </c>
      <c r="S1279">
        <v>700000</v>
      </c>
      <c r="T1279">
        <v>700000</v>
      </c>
      <c r="U1279">
        <v>700000</v>
      </c>
      <c r="V1279">
        <v>700000</v>
      </c>
      <c r="W1279">
        <v>700000</v>
      </c>
      <c r="X1279">
        <v>700000</v>
      </c>
      <c r="Y1279">
        <v>700000</v>
      </c>
      <c r="Z1279">
        <v>700000</v>
      </c>
      <c r="AA1279">
        <v>700000</v>
      </c>
      <c r="AB1279">
        <v>700000</v>
      </c>
      <c r="AC1279">
        <v>700000</v>
      </c>
      <c r="AD1279" t="s">
        <v>4982</v>
      </c>
      <c r="AE1279" t="s">
        <v>5005</v>
      </c>
      <c r="AF1279" t="s">
        <v>5006</v>
      </c>
      <c r="AG1279" t="s">
        <v>5007</v>
      </c>
      <c r="AH1279" t="s">
        <v>7569</v>
      </c>
      <c r="AI1279" t="s">
        <v>6061</v>
      </c>
      <c r="AJ1279" t="s">
        <v>6262</v>
      </c>
      <c r="AK1279" t="s">
        <v>136</v>
      </c>
      <c r="AN1279" t="s">
        <v>1311</v>
      </c>
      <c r="AO1279" t="s">
        <v>1312</v>
      </c>
      <c r="AP1279" t="s">
        <v>1336</v>
      </c>
      <c r="AQ1279" t="s">
        <v>1314</v>
      </c>
      <c r="AR1279" cm="1">
        <f t="array" ref="AR1279">_xlfn._xlws.FILTER(RPD_Revisi[Jmlh],RPD_Revisi[MAK]=Form_Cetak_POK[[#This Row],[MAK]],0)-Form_Cetak_POK[[#This Row],[Jmlh]]</f>
        <v>0</v>
      </c>
    </row>
    <row r="1280" spans="1:44" hidden="1" x14ac:dyDescent="0.3">
      <c r="A1280" t="s">
        <v>26</v>
      </c>
      <c r="B1280" t="s">
        <v>28</v>
      </c>
      <c r="C1280" t="s">
        <v>29</v>
      </c>
      <c r="D1280" t="s">
        <v>461</v>
      </c>
      <c r="E1280" t="s">
        <v>118</v>
      </c>
      <c r="F1280" t="s">
        <v>334</v>
      </c>
      <c r="G1280" t="s">
        <v>477</v>
      </c>
      <c r="H1280" t="s">
        <v>361</v>
      </c>
      <c r="I1280" t="s">
        <v>364</v>
      </c>
      <c r="J1280" t="s">
        <v>43</v>
      </c>
      <c r="K1280" t="s">
        <v>1154</v>
      </c>
      <c r="L1280">
        <v>60</v>
      </c>
      <c r="M1280">
        <v>300000</v>
      </c>
      <c r="N1280">
        <v>18000000</v>
      </c>
      <c r="O1280">
        <v>0</v>
      </c>
      <c r="P1280">
        <v>18000000</v>
      </c>
      <c r="R1280">
        <v>1500000</v>
      </c>
      <c r="S1280">
        <v>1500000</v>
      </c>
      <c r="T1280">
        <v>1500000</v>
      </c>
      <c r="U1280">
        <v>1500000</v>
      </c>
      <c r="V1280">
        <v>1500000</v>
      </c>
      <c r="W1280">
        <v>1500000</v>
      </c>
      <c r="X1280">
        <v>1500000</v>
      </c>
      <c r="Y1280">
        <v>1500000</v>
      </c>
      <c r="Z1280">
        <v>1500000</v>
      </c>
      <c r="AA1280">
        <v>1500000</v>
      </c>
      <c r="AB1280">
        <v>1500000</v>
      </c>
      <c r="AC1280">
        <v>1500000</v>
      </c>
      <c r="AD1280" t="s">
        <v>5012</v>
      </c>
      <c r="AE1280" t="s">
        <v>5013</v>
      </c>
      <c r="AF1280" t="s">
        <v>5014</v>
      </c>
      <c r="AG1280" t="s">
        <v>5015</v>
      </c>
      <c r="AH1280" t="s">
        <v>7570</v>
      </c>
      <c r="AI1280" t="s">
        <v>6061</v>
      </c>
      <c r="AJ1280" t="s">
        <v>6265</v>
      </c>
      <c r="AK1280" t="s">
        <v>136</v>
      </c>
      <c r="AN1280" t="s">
        <v>1311</v>
      </c>
      <c r="AO1280" t="s">
        <v>1312</v>
      </c>
      <c r="AP1280" t="s">
        <v>1313</v>
      </c>
      <c r="AQ1280" t="s">
        <v>1314</v>
      </c>
      <c r="AR1280" cm="1">
        <f t="array" ref="AR1280">_xlfn._xlws.FILTER(RPD_Revisi[Jmlh],RPD_Revisi[MAK]=Form_Cetak_POK[[#This Row],[MAK]],0)-Form_Cetak_POK[[#This Row],[Jmlh]]</f>
        <v>0</v>
      </c>
    </row>
    <row r="1281" spans="1:44" hidden="1" x14ac:dyDescent="0.3">
      <c r="A1281" t="s">
        <v>26</v>
      </c>
      <c r="B1281" t="s">
        <v>28</v>
      </c>
      <c r="C1281" t="s">
        <v>29</v>
      </c>
      <c r="D1281" t="s">
        <v>461</v>
      </c>
      <c r="E1281" t="s">
        <v>118</v>
      </c>
      <c r="F1281" t="s">
        <v>334</v>
      </c>
      <c r="G1281" t="s">
        <v>477</v>
      </c>
      <c r="H1281" t="s">
        <v>361</v>
      </c>
      <c r="I1281" t="s">
        <v>364</v>
      </c>
      <c r="J1281" t="s">
        <v>58</v>
      </c>
      <c r="K1281" t="s">
        <v>1159</v>
      </c>
      <c r="L1281">
        <v>3</v>
      </c>
      <c r="M1281">
        <v>3500000</v>
      </c>
      <c r="N1281">
        <v>10500000</v>
      </c>
      <c r="O1281">
        <v>0</v>
      </c>
      <c r="P1281">
        <v>10500000</v>
      </c>
      <c r="R1281">
        <v>875000</v>
      </c>
      <c r="S1281">
        <v>875000</v>
      </c>
      <c r="T1281">
        <v>875000</v>
      </c>
      <c r="U1281">
        <v>875000</v>
      </c>
      <c r="V1281">
        <v>875000</v>
      </c>
      <c r="W1281">
        <v>875000</v>
      </c>
      <c r="X1281">
        <v>875000</v>
      </c>
      <c r="Y1281">
        <v>875000</v>
      </c>
      <c r="Z1281">
        <v>875000</v>
      </c>
      <c r="AA1281">
        <v>875000</v>
      </c>
      <c r="AB1281">
        <v>875000</v>
      </c>
      <c r="AC1281">
        <v>875000</v>
      </c>
      <c r="AD1281" t="s">
        <v>5012</v>
      </c>
      <c r="AE1281" t="s">
        <v>5036</v>
      </c>
      <c r="AF1281" t="s">
        <v>5037</v>
      </c>
      <c r="AG1281" t="s">
        <v>5038</v>
      </c>
      <c r="AH1281" t="s">
        <v>7571</v>
      </c>
      <c r="AI1281" t="s">
        <v>6061</v>
      </c>
      <c r="AJ1281" t="s">
        <v>6265</v>
      </c>
      <c r="AK1281" t="s">
        <v>136</v>
      </c>
      <c r="AN1281" t="s">
        <v>1311</v>
      </c>
      <c r="AO1281" t="s">
        <v>1312</v>
      </c>
      <c r="AP1281" t="s">
        <v>1331</v>
      </c>
      <c r="AQ1281" t="s">
        <v>1314</v>
      </c>
      <c r="AR1281" cm="1">
        <f t="array" ref="AR1281">_xlfn._xlws.FILTER(RPD_Revisi[Jmlh],RPD_Revisi[MAK]=Form_Cetak_POK[[#This Row],[MAK]],0)-Form_Cetak_POK[[#This Row],[Jmlh]]</f>
        <v>0</v>
      </c>
    </row>
    <row r="1282" spans="1:44" hidden="1" x14ac:dyDescent="0.3">
      <c r="A1282" t="s">
        <v>26</v>
      </c>
      <c r="B1282" t="s">
        <v>28</v>
      </c>
      <c r="C1282" t="s">
        <v>29</v>
      </c>
      <c r="D1282" t="s">
        <v>461</v>
      </c>
      <c r="E1282" t="s">
        <v>118</v>
      </c>
      <c r="F1282" t="s">
        <v>334</v>
      </c>
      <c r="G1282" t="s">
        <v>477</v>
      </c>
      <c r="H1282" t="s">
        <v>361</v>
      </c>
      <c r="I1282" t="s">
        <v>364</v>
      </c>
      <c r="J1282" t="s">
        <v>48</v>
      </c>
      <c r="K1282" t="s">
        <v>1163</v>
      </c>
      <c r="L1282">
        <v>36</v>
      </c>
      <c r="M1282">
        <v>3325000</v>
      </c>
      <c r="N1282">
        <v>119700000</v>
      </c>
      <c r="O1282">
        <v>0</v>
      </c>
      <c r="P1282">
        <v>119700000</v>
      </c>
      <c r="R1282">
        <v>9975000</v>
      </c>
      <c r="S1282">
        <v>9975000</v>
      </c>
      <c r="T1282">
        <v>9975000</v>
      </c>
      <c r="U1282">
        <v>9975000</v>
      </c>
      <c r="V1282">
        <v>9975000</v>
      </c>
      <c r="W1282">
        <v>9975000</v>
      </c>
      <c r="X1282">
        <v>9975000</v>
      </c>
      <c r="Y1282">
        <v>9975000</v>
      </c>
      <c r="Z1282">
        <v>9975000</v>
      </c>
      <c r="AA1282">
        <v>9975000</v>
      </c>
      <c r="AB1282">
        <v>9975000</v>
      </c>
      <c r="AC1282">
        <v>9975000</v>
      </c>
      <c r="AD1282" t="s">
        <v>5012</v>
      </c>
      <c r="AE1282" t="s">
        <v>5049</v>
      </c>
      <c r="AF1282" t="s">
        <v>5050</v>
      </c>
      <c r="AG1282" t="s">
        <v>5051</v>
      </c>
      <c r="AH1282" t="s">
        <v>7572</v>
      </c>
      <c r="AI1282" t="s">
        <v>6061</v>
      </c>
      <c r="AJ1282" t="s">
        <v>6265</v>
      </c>
      <c r="AK1282" t="s">
        <v>136</v>
      </c>
      <c r="AN1282" t="s">
        <v>1311</v>
      </c>
      <c r="AO1282" t="s">
        <v>1312</v>
      </c>
      <c r="AP1282" t="s">
        <v>1336</v>
      </c>
      <c r="AQ1282" t="s">
        <v>1314</v>
      </c>
      <c r="AR1282" cm="1">
        <f t="array" ref="AR1282">_xlfn._xlws.FILTER(RPD_Revisi[Jmlh],RPD_Revisi[MAK]=Form_Cetak_POK[[#This Row],[MAK]],0)-Form_Cetak_POK[[#This Row],[Jmlh]]</f>
        <v>0</v>
      </c>
    </row>
    <row r="1283" spans="1:44" hidden="1" x14ac:dyDescent="0.3">
      <c r="A1283" t="s">
        <v>26</v>
      </c>
      <c r="B1283" t="s">
        <v>28</v>
      </c>
      <c r="C1283" t="s">
        <v>29</v>
      </c>
      <c r="D1283" t="s">
        <v>461</v>
      </c>
      <c r="E1283" t="s">
        <v>118</v>
      </c>
      <c r="F1283" t="s">
        <v>334</v>
      </c>
      <c r="G1283" t="s">
        <v>477</v>
      </c>
      <c r="H1283" t="s">
        <v>361</v>
      </c>
      <c r="I1283" t="s">
        <v>364</v>
      </c>
      <c r="J1283" t="s">
        <v>75</v>
      </c>
      <c r="K1283" t="s">
        <v>1164</v>
      </c>
      <c r="L1283">
        <v>20</v>
      </c>
      <c r="M1283">
        <v>180000</v>
      </c>
      <c r="N1283">
        <v>3600000</v>
      </c>
      <c r="O1283">
        <v>0</v>
      </c>
      <c r="P1283">
        <v>3600000</v>
      </c>
      <c r="R1283">
        <v>300000</v>
      </c>
      <c r="S1283">
        <v>300000</v>
      </c>
      <c r="T1283">
        <v>300000</v>
      </c>
      <c r="U1283">
        <v>300000</v>
      </c>
      <c r="V1283">
        <v>300000</v>
      </c>
      <c r="W1283">
        <v>300000</v>
      </c>
      <c r="X1283">
        <v>300000</v>
      </c>
      <c r="Y1283">
        <v>300000</v>
      </c>
      <c r="Z1283">
        <v>300000</v>
      </c>
      <c r="AA1283">
        <v>300000</v>
      </c>
      <c r="AB1283">
        <v>300000</v>
      </c>
      <c r="AC1283">
        <v>300000</v>
      </c>
      <c r="AD1283" t="s">
        <v>5012</v>
      </c>
      <c r="AE1283" t="s">
        <v>5053</v>
      </c>
      <c r="AF1283" t="s">
        <v>5054</v>
      </c>
      <c r="AG1283" t="s">
        <v>5055</v>
      </c>
      <c r="AH1283" t="s">
        <v>7573</v>
      </c>
      <c r="AI1283" t="s">
        <v>6061</v>
      </c>
      <c r="AJ1283" t="s">
        <v>6265</v>
      </c>
      <c r="AK1283" t="s">
        <v>136</v>
      </c>
      <c r="AN1283" t="s">
        <v>1311</v>
      </c>
      <c r="AO1283" t="s">
        <v>1312</v>
      </c>
      <c r="AP1283" t="s">
        <v>1336</v>
      </c>
      <c r="AQ1283" t="s">
        <v>1314</v>
      </c>
      <c r="AR1283" cm="1">
        <f t="array" ref="AR1283">_xlfn._xlws.FILTER(RPD_Revisi[Jmlh],RPD_Revisi[MAK]=Form_Cetak_POK[[#This Row],[MAK]],0)-Form_Cetak_POK[[#This Row],[Jmlh]]</f>
        <v>0</v>
      </c>
    </row>
    <row r="1284" spans="1:44" hidden="1" x14ac:dyDescent="0.3">
      <c r="A1284" t="s">
        <v>26</v>
      </c>
      <c r="B1284" t="s">
        <v>28</v>
      </c>
      <c r="C1284" t="s">
        <v>29</v>
      </c>
      <c r="D1284" t="s">
        <v>461</v>
      </c>
      <c r="E1284" t="s">
        <v>118</v>
      </c>
      <c r="F1284" t="s">
        <v>334</v>
      </c>
      <c r="G1284" t="s">
        <v>477</v>
      </c>
      <c r="H1284" t="s">
        <v>361</v>
      </c>
      <c r="I1284" t="s">
        <v>365</v>
      </c>
      <c r="J1284" t="s">
        <v>43</v>
      </c>
      <c r="K1284" t="s">
        <v>1165</v>
      </c>
      <c r="L1284">
        <v>12</v>
      </c>
      <c r="M1284">
        <v>400000</v>
      </c>
      <c r="N1284">
        <v>4800000</v>
      </c>
      <c r="O1284">
        <v>0</v>
      </c>
      <c r="P1284">
        <v>4800000</v>
      </c>
      <c r="R1284">
        <v>400000</v>
      </c>
      <c r="S1284">
        <v>400000</v>
      </c>
      <c r="T1284">
        <v>400000</v>
      </c>
      <c r="U1284">
        <v>400000</v>
      </c>
      <c r="V1284">
        <v>400000</v>
      </c>
      <c r="W1284">
        <v>400000</v>
      </c>
      <c r="X1284">
        <v>400000</v>
      </c>
      <c r="Y1284">
        <v>400000</v>
      </c>
      <c r="Z1284">
        <v>400000</v>
      </c>
      <c r="AA1284">
        <v>400000</v>
      </c>
      <c r="AB1284">
        <v>400000</v>
      </c>
      <c r="AC1284">
        <v>400000</v>
      </c>
      <c r="AD1284" t="s">
        <v>5060</v>
      </c>
      <c r="AE1284" t="s">
        <v>5061</v>
      </c>
      <c r="AF1284" t="s">
        <v>5062</v>
      </c>
      <c r="AG1284" t="s">
        <v>5063</v>
      </c>
      <c r="AH1284" t="s">
        <v>7574</v>
      </c>
      <c r="AI1284" t="s">
        <v>6061</v>
      </c>
      <c r="AJ1284" t="s">
        <v>6268</v>
      </c>
      <c r="AK1284" t="s">
        <v>136</v>
      </c>
      <c r="AN1284" t="s">
        <v>1311</v>
      </c>
      <c r="AO1284" t="s">
        <v>1312</v>
      </c>
      <c r="AP1284" t="s">
        <v>1313</v>
      </c>
      <c r="AQ1284" t="s">
        <v>1314</v>
      </c>
      <c r="AR1284" cm="1">
        <f t="array" ref="AR1284">_xlfn._xlws.FILTER(RPD_Revisi[Jmlh],RPD_Revisi[MAK]=Form_Cetak_POK[[#This Row],[MAK]],0)-Form_Cetak_POK[[#This Row],[Jmlh]]</f>
        <v>0</v>
      </c>
    </row>
    <row r="1285" spans="1:44" hidden="1" x14ac:dyDescent="0.3">
      <c r="A1285" t="s">
        <v>26</v>
      </c>
      <c r="B1285" t="s">
        <v>28</v>
      </c>
      <c r="C1285" t="s">
        <v>29</v>
      </c>
      <c r="D1285" t="s">
        <v>461</v>
      </c>
      <c r="E1285" t="s">
        <v>118</v>
      </c>
      <c r="F1285" t="s">
        <v>334</v>
      </c>
      <c r="G1285" t="s">
        <v>477</v>
      </c>
      <c r="H1285" t="s">
        <v>361</v>
      </c>
      <c r="I1285" t="s">
        <v>365</v>
      </c>
      <c r="J1285" t="s">
        <v>46</v>
      </c>
      <c r="K1285" t="s">
        <v>1169</v>
      </c>
      <c r="L1285">
        <v>18</v>
      </c>
      <c r="M1285">
        <v>1700000</v>
      </c>
      <c r="N1285">
        <v>30600000</v>
      </c>
      <c r="O1285">
        <v>0</v>
      </c>
      <c r="P1285">
        <v>30600000</v>
      </c>
      <c r="R1285">
        <v>2550000</v>
      </c>
      <c r="S1285">
        <v>2550000</v>
      </c>
      <c r="T1285">
        <v>2550000</v>
      </c>
      <c r="U1285">
        <v>2550000</v>
      </c>
      <c r="V1285">
        <v>2550000</v>
      </c>
      <c r="W1285">
        <v>2550000</v>
      </c>
      <c r="X1285">
        <v>2550000</v>
      </c>
      <c r="Y1285">
        <v>2550000</v>
      </c>
      <c r="Z1285">
        <v>2550000</v>
      </c>
      <c r="AA1285">
        <v>2550000</v>
      </c>
      <c r="AB1285">
        <v>2550000</v>
      </c>
      <c r="AC1285">
        <v>2550000</v>
      </c>
      <c r="AD1285" t="s">
        <v>5060</v>
      </c>
      <c r="AE1285" t="s">
        <v>5085</v>
      </c>
      <c r="AF1285" t="s">
        <v>5086</v>
      </c>
      <c r="AG1285" t="s">
        <v>5087</v>
      </c>
      <c r="AH1285" t="s">
        <v>7575</v>
      </c>
      <c r="AI1285" t="s">
        <v>6061</v>
      </c>
      <c r="AJ1285" t="s">
        <v>6268</v>
      </c>
      <c r="AK1285" t="s">
        <v>136</v>
      </c>
      <c r="AN1285" t="s">
        <v>1311</v>
      </c>
      <c r="AO1285" t="s">
        <v>1312</v>
      </c>
      <c r="AP1285" t="s">
        <v>1331</v>
      </c>
      <c r="AQ1285" t="s">
        <v>1314</v>
      </c>
      <c r="AR1285" cm="1">
        <f t="array" ref="AR1285">_xlfn._xlws.FILTER(RPD_Revisi[Jmlh],RPD_Revisi[MAK]=Form_Cetak_POK[[#This Row],[MAK]],0)-Form_Cetak_POK[[#This Row],[Jmlh]]</f>
        <v>0</v>
      </c>
    </row>
    <row r="1286" spans="1:44" hidden="1" x14ac:dyDescent="0.3">
      <c r="A1286" t="s">
        <v>26</v>
      </c>
      <c r="B1286" t="s">
        <v>28</v>
      </c>
      <c r="C1286" t="s">
        <v>29</v>
      </c>
      <c r="D1286" t="s">
        <v>461</v>
      </c>
      <c r="E1286" t="s">
        <v>118</v>
      </c>
      <c r="F1286" t="s">
        <v>334</v>
      </c>
      <c r="G1286" t="s">
        <v>477</v>
      </c>
      <c r="H1286" t="s">
        <v>361</v>
      </c>
      <c r="I1286" t="s">
        <v>365</v>
      </c>
      <c r="J1286" t="s">
        <v>58</v>
      </c>
      <c r="K1286" t="s">
        <v>1170</v>
      </c>
      <c r="L1286">
        <v>1</v>
      </c>
      <c r="M1286">
        <v>5000000</v>
      </c>
      <c r="N1286">
        <v>5000000</v>
      </c>
      <c r="O1286">
        <v>0</v>
      </c>
      <c r="P1286">
        <v>5000000</v>
      </c>
      <c r="R1286">
        <v>416667</v>
      </c>
      <c r="S1286">
        <v>416667</v>
      </c>
      <c r="T1286">
        <v>416667</v>
      </c>
      <c r="U1286">
        <v>416667</v>
      </c>
      <c r="V1286">
        <v>416667</v>
      </c>
      <c r="W1286">
        <v>416667</v>
      </c>
      <c r="X1286">
        <v>416667</v>
      </c>
      <c r="Y1286">
        <v>416667</v>
      </c>
      <c r="Z1286">
        <v>416667</v>
      </c>
      <c r="AA1286">
        <v>416667</v>
      </c>
      <c r="AB1286">
        <v>416667</v>
      </c>
      <c r="AC1286">
        <v>416663</v>
      </c>
      <c r="AD1286" t="s">
        <v>5060</v>
      </c>
      <c r="AE1286" t="s">
        <v>5089</v>
      </c>
      <c r="AF1286" t="s">
        <v>5090</v>
      </c>
      <c r="AG1286" t="s">
        <v>5091</v>
      </c>
      <c r="AH1286" t="s">
        <v>7576</v>
      </c>
      <c r="AI1286" t="s">
        <v>6061</v>
      </c>
      <c r="AJ1286" t="s">
        <v>6268</v>
      </c>
      <c r="AK1286" t="s">
        <v>136</v>
      </c>
      <c r="AN1286" t="s">
        <v>1311</v>
      </c>
      <c r="AO1286" t="s">
        <v>1312</v>
      </c>
      <c r="AP1286" t="s">
        <v>1331</v>
      </c>
      <c r="AQ1286" t="s">
        <v>1314</v>
      </c>
      <c r="AR1286" cm="1">
        <f t="array" ref="AR1286">_xlfn._xlws.FILTER(RPD_Revisi[Jmlh],RPD_Revisi[MAK]=Form_Cetak_POK[[#This Row],[MAK]],0)-Form_Cetak_POK[[#This Row],[Jmlh]]</f>
        <v>0</v>
      </c>
    </row>
    <row r="1287" spans="1:44" hidden="1" x14ac:dyDescent="0.3">
      <c r="A1287" t="s">
        <v>26</v>
      </c>
      <c r="B1287" t="s">
        <v>28</v>
      </c>
      <c r="C1287" t="s">
        <v>29</v>
      </c>
      <c r="D1287" t="s">
        <v>461</v>
      </c>
      <c r="E1287" t="s">
        <v>118</v>
      </c>
      <c r="F1287" t="s">
        <v>334</v>
      </c>
      <c r="G1287" t="s">
        <v>477</v>
      </c>
      <c r="H1287" t="s">
        <v>361</v>
      </c>
      <c r="I1287" t="s">
        <v>365</v>
      </c>
      <c r="J1287" t="s">
        <v>48</v>
      </c>
      <c r="K1287" t="s">
        <v>1173</v>
      </c>
      <c r="L1287">
        <v>60</v>
      </c>
      <c r="M1287">
        <v>1825000</v>
      </c>
      <c r="N1287">
        <v>109500000</v>
      </c>
      <c r="O1287">
        <v>0</v>
      </c>
      <c r="P1287">
        <v>109500000</v>
      </c>
      <c r="R1287">
        <v>9125000</v>
      </c>
      <c r="S1287">
        <v>9125000</v>
      </c>
      <c r="T1287">
        <v>9125000</v>
      </c>
      <c r="U1287">
        <v>9125000</v>
      </c>
      <c r="V1287">
        <v>9125000</v>
      </c>
      <c r="W1287">
        <v>9125000</v>
      </c>
      <c r="X1287">
        <v>9125000</v>
      </c>
      <c r="Y1287">
        <v>9125000</v>
      </c>
      <c r="Z1287">
        <v>9125000</v>
      </c>
      <c r="AA1287">
        <v>9125000</v>
      </c>
      <c r="AB1287">
        <v>9125000</v>
      </c>
      <c r="AC1287">
        <v>9125000</v>
      </c>
      <c r="AD1287" t="s">
        <v>5060</v>
      </c>
      <c r="AE1287" t="s">
        <v>5099</v>
      </c>
      <c r="AF1287" t="s">
        <v>5100</v>
      </c>
      <c r="AG1287" t="s">
        <v>5101</v>
      </c>
      <c r="AH1287" t="s">
        <v>7577</v>
      </c>
      <c r="AI1287" t="s">
        <v>6061</v>
      </c>
      <c r="AJ1287" t="s">
        <v>6268</v>
      </c>
      <c r="AK1287" t="s">
        <v>136</v>
      </c>
      <c r="AN1287" t="s">
        <v>1311</v>
      </c>
      <c r="AO1287" t="s">
        <v>1312</v>
      </c>
      <c r="AP1287" t="s">
        <v>1336</v>
      </c>
      <c r="AQ1287" t="s">
        <v>1314</v>
      </c>
      <c r="AR1287" cm="1">
        <f t="array" ref="AR1287">_xlfn._xlws.FILTER(RPD_Revisi[Jmlh],RPD_Revisi[MAK]=Form_Cetak_POK[[#This Row],[MAK]],0)-Form_Cetak_POK[[#This Row],[Jmlh]]</f>
        <v>0</v>
      </c>
    </row>
    <row r="1288" spans="1:44" hidden="1" x14ac:dyDescent="0.3">
      <c r="A1288" t="s">
        <v>26</v>
      </c>
      <c r="B1288" t="s">
        <v>28</v>
      </c>
      <c r="C1288" t="s">
        <v>29</v>
      </c>
      <c r="D1288" t="s">
        <v>461</v>
      </c>
      <c r="E1288" t="s">
        <v>118</v>
      </c>
      <c r="F1288" t="s">
        <v>334</v>
      </c>
      <c r="G1288" t="s">
        <v>477</v>
      </c>
      <c r="H1288" t="s">
        <v>361</v>
      </c>
      <c r="I1288" t="s">
        <v>365</v>
      </c>
      <c r="J1288" t="s">
        <v>75</v>
      </c>
      <c r="K1288" t="s">
        <v>1164</v>
      </c>
      <c r="L1288">
        <v>49</v>
      </c>
      <c r="M1288">
        <v>210000</v>
      </c>
      <c r="N1288">
        <v>10290000</v>
      </c>
      <c r="O1288">
        <v>0</v>
      </c>
      <c r="P1288">
        <v>10290000</v>
      </c>
      <c r="R1288">
        <v>857500</v>
      </c>
      <c r="S1288">
        <v>857500</v>
      </c>
      <c r="T1288">
        <v>857500</v>
      </c>
      <c r="U1288">
        <v>857500</v>
      </c>
      <c r="V1288">
        <v>857500</v>
      </c>
      <c r="W1288">
        <v>857500</v>
      </c>
      <c r="X1288">
        <v>857500</v>
      </c>
      <c r="Y1288">
        <v>857500</v>
      </c>
      <c r="Z1288">
        <v>857500</v>
      </c>
      <c r="AA1288">
        <v>857500</v>
      </c>
      <c r="AB1288">
        <v>857500</v>
      </c>
      <c r="AC1288">
        <v>857500</v>
      </c>
      <c r="AD1288" t="s">
        <v>5060</v>
      </c>
      <c r="AE1288" t="s">
        <v>5103</v>
      </c>
      <c r="AF1288" t="s">
        <v>5104</v>
      </c>
      <c r="AG1288" t="s">
        <v>5105</v>
      </c>
      <c r="AH1288" t="s">
        <v>7578</v>
      </c>
      <c r="AI1288" t="s">
        <v>6061</v>
      </c>
      <c r="AJ1288" t="s">
        <v>6268</v>
      </c>
      <c r="AK1288" t="s">
        <v>136</v>
      </c>
      <c r="AN1288" t="s">
        <v>1311</v>
      </c>
      <c r="AO1288" t="s">
        <v>1312</v>
      </c>
      <c r="AP1288" t="s">
        <v>1336</v>
      </c>
      <c r="AQ1288" t="s">
        <v>1314</v>
      </c>
      <c r="AR1288" cm="1">
        <f t="array" ref="AR1288">_xlfn._xlws.FILTER(RPD_Revisi[Jmlh],RPD_Revisi[MAK]=Form_Cetak_POK[[#This Row],[MAK]],0)-Form_Cetak_POK[[#This Row],[Jmlh]]</f>
        <v>0</v>
      </c>
    </row>
    <row r="1289" spans="1:44" hidden="1" x14ac:dyDescent="0.3">
      <c r="A1289" t="s">
        <v>26</v>
      </c>
      <c r="B1289" t="s">
        <v>28</v>
      </c>
      <c r="C1289" t="s">
        <v>29</v>
      </c>
      <c r="D1289" t="s">
        <v>461</v>
      </c>
      <c r="E1289" t="s">
        <v>118</v>
      </c>
      <c r="F1289" t="s">
        <v>334</v>
      </c>
      <c r="G1289" t="s">
        <v>477</v>
      </c>
      <c r="H1289" t="s">
        <v>366</v>
      </c>
      <c r="I1289" t="s">
        <v>367</v>
      </c>
      <c r="J1289" t="s">
        <v>43</v>
      </c>
      <c r="K1289" t="s">
        <v>1174</v>
      </c>
      <c r="L1289">
        <v>80</v>
      </c>
      <c r="M1289">
        <v>75000</v>
      </c>
      <c r="N1289">
        <v>6000000</v>
      </c>
      <c r="O1289">
        <v>0</v>
      </c>
      <c r="P1289">
        <v>6000000</v>
      </c>
      <c r="R1289">
        <v>500000</v>
      </c>
      <c r="S1289">
        <v>500000</v>
      </c>
      <c r="T1289">
        <v>500000</v>
      </c>
      <c r="U1289">
        <v>500000</v>
      </c>
      <c r="V1289">
        <v>500000</v>
      </c>
      <c r="W1289">
        <v>500000</v>
      </c>
      <c r="X1289">
        <v>500000</v>
      </c>
      <c r="Y1289">
        <v>500000</v>
      </c>
      <c r="Z1289">
        <v>500000</v>
      </c>
      <c r="AA1289">
        <v>500000</v>
      </c>
      <c r="AB1289">
        <v>500000</v>
      </c>
      <c r="AC1289">
        <v>500000</v>
      </c>
      <c r="AD1289" t="s">
        <v>5110</v>
      </c>
      <c r="AE1289" t="s">
        <v>5111</v>
      </c>
      <c r="AF1289" t="s">
        <v>5112</v>
      </c>
      <c r="AG1289" t="s">
        <v>5113</v>
      </c>
      <c r="AH1289" t="s">
        <v>7579</v>
      </c>
      <c r="AI1289" t="s">
        <v>6061</v>
      </c>
      <c r="AJ1289" t="s">
        <v>6271</v>
      </c>
      <c r="AK1289" t="s">
        <v>44</v>
      </c>
      <c r="AN1289" t="s">
        <v>1311</v>
      </c>
      <c r="AO1289" t="s">
        <v>1312</v>
      </c>
      <c r="AP1289" t="s">
        <v>1313</v>
      </c>
      <c r="AQ1289" t="s">
        <v>1314</v>
      </c>
      <c r="AR1289" cm="1">
        <f t="array" ref="AR1289">_xlfn._xlws.FILTER(RPD_Revisi[Jmlh],RPD_Revisi[MAK]=Form_Cetak_POK[[#This Row],[MAK]],0)-Form_Cetak_POK[[#This Row],[Jmlh]]</f>
        <v>0</v>
      </c>
    </row>
    <row r="1290" spans="1:44" hidden="1" x14ac:dyDescent="0.3">
      <c r="A1290" t="s">
        <v>26</v>
      </c>
      <c r="B1290" t="s">
        <v>28</v>
      </c>
      <c r="C1290" t="s">
        <v>29</v>
      </c>
      <c r="D1290" t="s">
        <v>461</v>
      </c>
      <c r="E1290" t="s">
        <v>118</v>
      </c>
      <c r="F1290" t="s">
        <v>334</v>
      </c>
      <c r="G1290" t="s">
        <v>477</v>
      </c>
      <c r="H1290" t="s">
        <v>366</v>
      </c>
      <c r="I1290" t="s">
        <v>367</v>
      </c>
      <c r="J1290" t="s">
        <v>48</v>
      </c>
      <c r="K1290" t="s">
        <v>1177</v>
      </c>
      <c r="L1290">
        <v>40</v>
      </c>
      <c r="M1290">
        <v>6500000</v>
      </c>
      <c r="N1290">
        <v>260000000</v>
      </c>
      <c r="O1290">
        <v>0</v>
      </c>
      <c r="P1290">
        <v>260000000</v>
      </c>
      <c r="R1290">
        <v>21666000</v>
      </c>
      <c r="S1290">
        <v>21666000</v>
      </c>
      <c r="T1290">
        <v>21666000</v>
      </c>
      <c r="U1290">
        <v>21666000</v>
      </c>
      <c r="V1290">
        <v>21666000</v>
      </c>
      <c r="W1290">
        <v>21666000</v>
      </c>
      <c r="X1290">
        <v>21666000</v>
      </c>
      <c r="Y1290">
        <v>21666000</v>
      </c>
      <c r="Z1290">
        <v>21666000</v>
      </c>
      <c r="AA1290">
        <v>21666000</v>
      </c>
      <c r="AB1290">
        <v>21666000</v>
      </c>
      <c r="AC1290">
        <v>21674000</v>
      </c>
      <c r="AD1290" t="s">
        <v>5110</v>
      </c>
      <c r="AE1290" t="s">
        <v>5124</v>
      </c>
      <c r="AF1290" t="s">
        <v>5125</v>
      </c>
      <c r="AG1290" t="s">
        <v>5126</v>
      </c>
      <c r="AH1290" t="s">
        <v>7580</v>
      </c>
      <c r="AI1290" t="s">
        <v>6061</v>
      </c>
      <c r="AJ1290" t="s">
        <v>6271</v>
      </c>
      <c r="AK1290" t="s">
        <v>44</v>
      </c>
      <c r="AN1290" t="s">
        <v>1311</v>
      </c>
      <c r="AO1290" t="s">
        <v>1312</v>
      </c>
      <c r="AP1290" t="s">
        <v>1336</v>
      </c>
      <c r="AQ1290" t="s">
        <v>1314</v>
      </c>
      <c r="AR1290" cm="1">
        <f t="array" ref="AR1290">_xlfn._xlws.FILTER(RPD_Revisi[Jmlh],RPD_Revisi[MAK]=Form_Cetak_POK[[#This Row],[MAK]],0)-Form_Cetak_POK[[#This Row],[Jmlh]]</f>
        <v>0</v>
      </c>
    </row>
    <row r="1291" spans="1:44" hidden="1" x14ac:dyDescent="0.3">
      <c r="A1291" t="s">
        <v>26</v>
      </c>
      <c r="B1291" t="s">
        <v>28</v>
      </c>
      <c r="C1291" t="s">
        <v>29</v>
      </c>
      <c r="D1291" t="s">
        <v>461</v>
      </c>
      <c r="E1291" t="s">
        <v>118</v>
      </c>
      <c r="F1291" t="s">
        <v>334</v>
      </c>
      <c r="G1291" t="s">
        <v>477</v>
      </c>
      <c r="H1291" t="s">
        <v>366</v>
      </c>
      <c r="I1291" t="s">
        <v>368</v>
      </c>
      <c r="J1291" t="s">
        <v>48</v>
      </c>
      <c r="K1291" t="s">
        <v>1180</v>
      </c>
      <c r="L1291">
        <v>15</v>
      </c>
      <c r="M1291">
        <v>2000000</v>
      </c>
      <c r="N1291">
        <v>30000000</v>
      </c>
      <c r="O1291">
        <v>0</v>
      </c>
      <c r="P1291">
        <v>30000000</v>
      </c>
      <c r="R1291">
        <v>2500000</v>
      </c>
      <c r="S1291">
        <v>2500000</v>
      </c>
      <c r="T1291">
        <v>2500000</v>
      </c>
      <c r="U1291">
        <v>2500000</v>
      </c>
      <c r="V1291">
        <v>2500000</v>
      </c>
      <c r="W1291">
        <v>2500000</v>
      </c>
      <c r="X1291">
        <v>2500000</v>
      </c>
      <c r="Y1291">
        <v>2500000</v>
      </c>
      <c r="Z1291">
        <v>2500000</v>
      </c>
      <c r="AA1291">
        <v>2500000</v>
      </c>
      <c r="AB1291">
        <v>2500000</v>
      </c>
      <c r="AC1291">
        <v>2500000</v>
      </c>
      <c r="AD1291" t="s">
        <v>5128</v>
      </c>
      <c r="AE1291" t="s">
        <v>5139</v>
      </c>
      <c r="AF1291" t="s">
        <v>5140</v>
      </c>
      <c r="AG1291" t="s">
        <v>5141</v>
      </c>
      <c r="AH1291" t="s">
        <v>7581</v>
      </c>
      <c r="AI1291" t="s">
        <v>6061</v>
      </c>
      <c r="AJ1291" t="s">
        <v>6274</v>
      </c>
      <c r="AK1291" t="s">
        <v>44</v>
      </c>
      <c r="AN1291" t="s">
        <v>1311</v>
      </c>
      <c r="AO1291" t="s">
        <v>1312</v>
      </c>
      <c r="AP1291" t="s">
        <v>1336</v>
      </c>
      <c r="AQ1291" t="s">
        <v>1314</v>
      </c>
      <c r="AR1291" cm="1">
        <f t="array" ref="AR1291">_xlfn._xlws.FILTER(RPD_Revisi[Jmlh],RPD_Revisi[MAK]=Form_Cetak_POK[[#This Row],[MAK]],0)-Form_Cetak_POK[[#This Row],[Jmlh]]</f>
        <v>0</v>
      </c>
    </row>
    <row r="1292" spans="1:44" hidden="1" x14ac:dyDescent="0.3">
      <c r="A1292" t="s">
        <v>26</v>
      </c>
      <c r="B1292" t="s">
        <v>28</v>
      </c>
      <c r="C1292" t="s">
        <v>29</v>
      </c>
      <c r="D1292" t="s">
        <v>461</v>
      </c>
      <c r="E1292" t="s">
        <v>118</v>
      </c>
      <c r="F1292" t="s">
        <v>334</v>
      </c>
      <c r="G1292" t="s">
        <v>477</v>
      </c>
      <c r="H1292" t="s">
        <v>370</v>
      </c>
      <c r="I1292" t="s">
        <v>371</v>
      </c>
      <c r="J1292" t="s">
        <v>43</v>
      </c>
      <c r="K1292" t="s">
        <v>690</v>
      </c>
      <c r="L1292">
        <v>4</v>
      </c>
      <c r="M1292">
        <v>1275000</v>
      </c>
      <c r="N1292">
        <v>5100000</v>
      </c>
      <c r="O1292">
        <v>0</v>
      </c>
      <c r="P1292">
        <v>5100000</v>
      </c>
      <c r="R1292">
        <v>425000</v>
      </c>
      <c r="S1292">
        <v>425000</v>
      </c>
      <c r="T1292">
        <v>425000</v>
      </c>
      <c r="U1292">
        <v>425000</v>
      </c>
      <c r="V1292">
        <v>425000</v>
      </c>
      <c r="W1292">
        <v>425000</v>
      </c>
      <c r="X1292">
        <v>425000</v>
      </c>
      <c r="Y1292">
        <v>425000</v>
      </c>
      <c r="Z1292">
        <v>425000</v>
      </c>
      <c r="AA1292">
        <v>425000</v>
      </c>
      <c r="AB1292">
        <v>425000</v>
      </c>
      <c r="AC1292">
        <v>425000</v>
      </c>
      <c r="AD1292" t="s">
        <v>5143</v>
      </c>
      <c r="AE1292" t="s">
        <v>5144</v>
      </c>
      <c r="AF1292" t="s">
        <v>5145</v>
      </c>
      <c r="AG1292" t="s">
        <v>5146</v>
      </c>
      <c r="AH1292" t="s">
        <v>7582</v>
      </c>
      <c r="AI1292" t="s">
        <v>6061</v>
      </c>
      <c r="AJ1292" t="s">
        <v>6277</v>
      </c>
      <c r="AK1292" t="s">
        <v>44</v>
      </c>
      <c r="AN1292" t="s">
        <v>1311</v>
      </c>
      <c r="AO1292" t="s">
        <v>1312</v>
      </c>
      <c r="AP1292" t="s">
        <v>1313</v>
      </c>
      <c r="AQ1292" t="s">
        <v>1314</v>
      </c>
      <c r="AR1292" cm="1">
        <f t="array" ref="AR1292">_xlfn._xlws.FILTER(RPD_Revisi[Jmlh],RPD_Revisi[MAK]=Form_Cetak_POK[[#This Row],[MAK]],0)-Form_Cetak_POK[[#This Row],[Jmlh]]</f>
        <v>0</v>
      </c>
    </row>
    <row r="1293" spans="1:44" hidden="1" x14ac:dyDescent="0.3">
      <c r="A1293" t="s">
        <v>26</v>
      </c>
      <c r="B1293" t="s">
        <v>28</v>
      </c>
      <c r="C1293" t="s">
        <v>29</v>
      </c>
      <c r="D1293" t="s">
        <v>461</v>
      </c>
      <c r="E1293" t="s">
        <v>118</v>
      </c>
      <c r="F1293" t="s">
        <v>334</v>
      </c>
      <c r="G1293" t="s">
        <v>477</v>
      </c>
      <c r="H1293" t="s">
        <v>370</v>
      </c>
      <c r="I1293" t="s">
        <v>371</v>
      </c>
      <c r="J1293" t="s">
        <v>48</v>
      </c>
      <c r="K1293" t="s">
        <v>1182</v>
      </c>
      <c r="L1293">
        <v>36</v>
      </c>
      <c r="M1293">
        <v>3700000</v>
      </c>
      <c r="N1293">
        <v>133200000</v>
      </c>
      <c r="O1293">
        <v>0</v>
      </c>
      <c r="P1293">
        <v>133200000</v>
      </c>
      <c r="R1293">
        <v>11100000</v>
      </c>
      <c r="S1293">
        <v>11100000</v>
      </c>
      <c r="T1293">
        <v>11100000</v>
      </c>
      <c r="U1293">
        <v>11100000</v>
      </c>
      <c r="V1293">
        <v>11100000</v>
      </c>
      <c r="W1293">
        <v>11100000</v>
      </c>
      <c r="X1293">
        <v>11100000</v>
      </c>
      <c r="Y1293">
        <v>11100000</v>
      </c>
      <c r="Z1293">
        <v>11100000</v>
      </c>
      <c r="AA1293">
        <v>11100000</v>
      </c>
      <c r="AB1293">
        <v>11100000</v>
      </c>
      <c r="AC1293">
        <v>11100000</v>
      </c>
      <c r="AD1293" t="s">
        <v>5143</v>
      </c>
      <c r="AE1293" t="s">
        <v>5154</v>
      </c>
      <c r="AF1293" t="s">
        <v>5155</v>
      </c>
      <c r="AG1293" t="s">
        <v>5156</v>
      </c>
      <c r="AH1293" t="s">
        <v>7583</v>
      </c>
      <c r="AI1293" t="s">
        <v>6061</v>
      </c>
      <c r="AJ1293" t="s">
        <v>6277</v>
      </c>
      <c r="AK1293" t="s">
        <v>44</v>
      </c>
      <c r="AN1293" t="s">
        <v>1311</v>
      </c>
      <c r="AO1293" t="s">
        <v>1312</v>
      </c>
      <c r="AP1293" t="s">
        <v>1336</v>
      </c>
      <c r="AQ1293" t="s">
        <v>1314</v>
      </c>
      <c r="AR1293" cm="1">
        <f t="array" ref="AR1293">_xlfn._xlws.FILTER(RPD_Revisi[Jmlh],RPD_Revisi[MAK]=Form_Cetak_POK[[#This Row],[MAK]],0)-Form_Cetak_POK[[#This Row],[Jmlh]]</f>
        <v>0</v>
      </c>
    </row>
    <row r="1294" spans="1:44" hidden="1" x14ac:dyDescent="0.3">
      <c r="A1294" t="s">
        <v>26</v>
      </c>
      <c r="B1294" t="s">
        <v>28</v>
      </c>
      <c r="C1294" t="s">
        <v>29</v>
      </c>
      <c r="D1294" t="s">
        <v>461</v>
      </c>
      <c r="E1294" t="s">
        <v>118</v>
      </c>
      <c r="F1294" t="s">
        <v>334</v>
      </c>
      <c r="G1294" t="s">
        <v>477</v>
      </c>
      <c r="H1294" t="s">
        <v>370</v>
      </c>
      <c r="I1294" t="s">
        <v>372</v>
      </c>
      <c r="J1294" t="s">
        <v>48</v>
      </c>
      <c r="K1294" t="s">
        <v>1185</v>
      </c>
      <c r="L1294">
        <v>12</v>
      </c>
      <c r="M1294">
        <v>3000000</v>
      </c>
      <c r="N1294">
        <v>36000000</v>
      </c>
      <c r="O1294">
        <v>0</v>
      </c>
      <c r="P1294">
        <v>36000000</v>
      </c>
      <c r="R1294">
        <v>3000000</v>
      </c>
      <c r="S1294">
        <v>3000000</v>
      </c>
      <c r="T1294">
        <v>3000000</v>
      </c>
      <c r="U1294">
        <v>3000000</v>
      </c>
      <c r="V1294">
        <v>3000000</v>
      </c>
      <c r="W1294">
        <v>3000000</v>
      </c>
      <c r="X1294">
        <v>3000000</v>
      </c>
      <c r="Y1294">
        <v>3000000</v>
      </c>
      <c r="Z1294">
        <v>3000000</v>
      </c>
      <c r="AA1294">
        <v>3000000</v>
      </c>
      <c r="AB1294">
        <v>3000000</v>
      </c>
      <c r="AC1294">
        <v>3000000</v>
      </c>
      <c r="AD1294" t="s">
        <v>5158</v>
      </c>
      <c r="AE1294" t="s">
        <v>5169</v>
      </c>
      <c r="AF1294" t="s">
        <v>5170</v>
      </c>
      <c r="AG1294" t="s">
        <v>5171</v>
      </c>
      <c r="AH1294" t="s">
        <v>7584</v>
      </c>
      <c r="AI1294" t="s">
        <v>6061</v>
      </c>
      <c r="AJ1294" t="s">
        <v>6279</v>
      </c>
      <c r="AK1294" t="s">
        <v>44</v>
      </c>
      <c r="AN1294" t="s">
        <v>1311</v>
      </c>
      <c r="AO1294" t="s">
        <v>1312</v>
      </c>
      <c r="AP1294" t="s">
        <v>1336</v>
      </c>
      <c r="AQ1294" t="s">
        <v>1314</v>
      </c>
      <c r="AR1294" cm="1">
        <f t="array" ref="AR1294">_xlfn._xlws.FILTER(RPD_Revisi[Jmlh],RPD_Revisi[MAK]=Form_Cetak_POK[[#This Row],[MAK]],0)-Form_Cetak_POK[[#This Row],[Jmlh]]</f>
        <v>0</v>
      </c>
    </row>
    <row r="1295" spans="1:44" hidden="1" x14ac:dyDescent="0.3">
      <c r="A1295" t="s">
        <v>26</v>
      </c>
      <c r="B1295" t="s">
        <v>28</v>
      </c>
      <c r="C1295" t="s">
        <v>29</v>
      </c>
      <c r="D1295" t="s">
        <v>461</v>
      </c>
      <c r="E1295" t="s">
        <v>118</v>
      </c>
      <c r="F1295" t="s">
        <v>334</v>
      </c>
      <c r="G1295" t="s">
        <v>477</v>
      </c>
      <c r="H1295" t="s">
        <v>370</v>
      </c>
      <c r="I1295" t="s">
        <v>373</v>
      </c>
      <c r="J1295" t="s">
        <v>48</v>
      </c>
      <c r="K1295" t="s">
        <v>1188</v>
      </c>
      <c r="L1295">
        <v>18</v>
      </c>
      <c r="M1295">
        <v>3500000</v>
      </c>
      <c r="N1295">
        <v>63000000</v>
      </c>
      <c r="O1295">
        <v>0</v>
      </c>
      <c r="P1295">
        <v>63000000</v>
      </c>
      <c r="R1295">
        <v>5250000</v>
      </c>
      <c r="S1295">
        <v>5250000</v>
      </c>
      <c r="T1295">
        <v>5250000</v>
      </c>
      <c r="U1295">
        <v>5250000</v>
      </c>
      <c r="V1295">
        <v>5250000</v>
      </c>
      <c r="W1295">
        <v>5250000</v>
      </c>
      <c r="X1295">
        <v>5250000</v>
      </c>
      <c r="Y1295">
        <v>5250000</v>
      </c>
      <c r="Z1295">
        <v>5250000</v>
      </c>
      <c r="AA1295">
        <v>5250000</v>
      </c>
      <c r="AB1295">
        <v>5250000</v>
      </c>
      <c r="AC1295">
        <v>5250000</v>
      </c>
      <c r="AD1295" t="s">
        <v>5173</v>
      </c>
      <c r="AE1295" t="s">
        <v>5184</v>
      </c>
      <c r="AF1295" t="s">
        <v>5185</v>
      </c>
      <c r="AG1295" t="s">
        <v>5186</v>
      </c>
      <c r="AH1295" t="s">
        <v>7585</v>
      </c>
      <c r="AI1295" t="s">
        <v>6061</v>
      </c>
      <c r="AJ1295" t="s">
        <v>6282</v>
      </c>
      <c r="AK1295" t="s">
        <v>44</v>
      </c>
      <c r="AN1295" t="s">
        <v>1311</v>
      </c>
      <c r="AO1295" t="s">
        <v>1312</v>
      </c>
      <c r="AP1295" t="s">
        <v>1336</v>
      </c>
      <c r="AQ1295" t="s">
        <v>1314</v>
      </c>
      <c r="AR1295" cm="1">
        <f t="array" ref="AR1295">_xlfn._xlws.FILTER(RPD_Revisi[Jmlh],RPD_Revisi[MAK]=Form_Cetak_POK[[#This Row],[MAK]],0)-Form_Cetak_POK[[#This Row],[Jmlh]]</f>
        <v>0</v>
      </c>
    </row>
    <row r="1296" spans="1:44" hidden="1" x14ac:dyDescent="0.3">
      <c r="A1296" t="s">
        <v>26</v>
      </c>
      <c r="B1296" t="s">
        <v>28</v>
      </c>
      <c r="C1296" t="s">
        <v>29</v>
      </c>
      <c r="D1296" t="s">
        <v>461</v>
      </c>
      <c r="E1296" t="s">
        <v>118</v>
      </c>
      <c r="F1296" t="s">
        <v>334</v>
      </c>
      <c r="G1296" t="s">
        <v>477</v>
      </c>
      <c r="H1296" t="s">
        <v>370</v>
      </c>
      <c r="I1296" t="s">
        <v>374</v>
      </c>
      <c r="J1296" t="s">
        <v>269</v>
      </c>
      <c r="K1296" t="s">
        <v>1193</v>
      </c>
      <c r="L1296">
        <v>1</v>
      </c>
      <c r="M1296">
        <v>20000000</v>
      </c>
      <c r="N1296">
        <v>20000000</v>
      </c>
      <c r="O1296">
        <v>0</v>
      </c>
      <c r="P1296">
        <v>20000000</v>
      </c>
      <c r="R1296">
        <v>1666000</v>
      </c>
      <c r="S1296">
        <v>1666000</v>
      </c>
      <c r="T1296">
        <v>1666000</v>
      </c>
      <c r="U1296">
        <v>1666000</v>
      </c>
      <c r="V1296">
        <v>1666000</v>
      </c>
      <c r="W1296">
        <v>1666000</v>
      </c>
      <c r="X1296">
        <v>1666000</v>
      </c>
      <c r="Y1296">
        <v>1666000</v>
      </c>
      <c r="Z1296">
        <v>1666000</v>
      </c>
      <c r="AA1296">
        <v>1666000</v>
      </c>
      <c r="AB1296">
        <v>1666000</v>
      </c>
      <c r="AC1296">
        <v>1674000</v>
      </c>
      <c r="AD1296" t="s">
        <v>5188</v>
      </c>
      <c r="AE1296" t="s">
        <v>5206</v>
      </c>
      <c r="AF1296" t="s">
        <v>5207</v>
      </c>
      <c r="AG1296" t="s">
        <v>5208</v>
      </c>
      <c r="AH1296" t="s">
        <v>7586</v>
      </c>
      <c r="AI1296" t="s">
        <v>6061</v>
      </c>
      <c r="AJ1296" t="s">
        <v>6285</v>
      </c>
      <c r="AK1296" t="s">
        <v>44</v>
      </c>
      <c r="AN1296" t="s">
        <v>1311</v>
      </c>
      <c r="AO1296" t="s">
        <v>1312</v>
      </c>
      <c r="AP1296" t="s">
        <v>3483</v>
      </c>
      <c r="AQ1296" t="s">
        <v>1314</v>
      </c>
      <c r="AR1296" cm="1">
        <f t="array" ref="AR1296">_xlfn._xlws.FILTER(RPD_Revisi[Jmlh],RPD_Revisi[MAK]=Form_Cetak_POK[[#This Row],[MAK]],0)-Form_Cetak_POK[[#This Row],[Jmlh]]</f>
        <v>0</v>
      </c>
    </row>
    <row r="1297" spans="1:44" hidden="1" x14ac:dyDescent="0.3">
      <c r="A1297" t="s">
        <v>26</v>
      </c>
      <c r="B1297" t="s">
        <v>28</v>
      </c>
      <c r="C1297" t="s">
        <v>29</v>
      </c>
      <c r="D1297" t="s">
        <v>461</v>
      </c>
      <c r="E1297" t="s">
        <v>118</v>
      </c>
      <c r="F1297" t="s">
        <v>334</v>
      </c>
      <c r="G1297" t="s">
        <v>477</v>
      </c>
      <c r="H1297" t="s">
        <v>370</v>
      </c>
      <c r="I1297" t="s">
        <v>374</v>
      </c>
      <c r="J1297" t="s">
        <v>48</v>
      </c>
      <c r="K1297" t="s">
        <v>1194</v>
      </c>
      <c r="L1297">
        <v>30</v>
      </c>
      <c r="M1297">
        <v>3000000</v>
      </c>
      <c r="N1297">
        <v>90000000</v>
      </c>
      <c r="O1297">
        <v>0</v>
      </c>
      <c r="P1297">
        <v>90000000</v>
      </c>
      <c r="R1297">
        <v>7500000</v>
      </c>
      <c r="S1297">
        <v>7500000</v>
      </c>
      <c r="T1297">
        <v>7500000</v>
      </c>
      <c r="U1297">
        <v>7500000</v>
      </c>
      <c r="V1297">
        <v>7500000</v>
      </c>
      <c r="W1297">
        <v>7500000</v>
      </c>
      <c r="X1297">
        <v>7500000</v>
      </c>
      <c r="Y1297">
        <v>7500000</v>
      </c>
      <c r="Z1297">
        <v>7500000</v>
      </c>
      <c r="AA1297">
        <v>7500000</v>
      </c>
      <c r="AB1297">
        <v>7500000</v>
      </c>
      <c r="AC1297">
        <v>7500000</v>
      </c>
      <c r="AD1297" t="s">
        <v>5188</v>
      </c>
      <c r="AE1297" t="s">
        <v>5210</v>
      </c>
      <c r="AF1297" t="s">
        <v>5211</v>
      </c>
      <c r="AG1297" t="s">
        <v>5212</v>
      </c>
      <c r="AH1297" t="s">
        <v>7587</v>
      </c>
      <c r="AI1297" t="s">
        <v>6061</v>
      </c>
      <c r="AJ1297" t="s">
        <v>6285</v>
      </c>
      <c r="AK1297" t="s">
        <v>44</v>
      </c>
      <c r="AN1297" t="s">
        <v>1311</v>
      </c>
      <c r="AO1297" t="s">
        <v>1312</v>
      </c>
      <c r="AP1297" t="s">
        <v>1336</v>
      </c>
      <c r="AQ1297" t="s">
        <v>1314</v>
      </c>
      <c r="AR1297" cm="1">
        <f t="array" ref="AR1297">_xlfn._xlws.FILTER(RPD_Revisi[Jmlh],RPD_Revisi[MAK]=Form_Cetak_POK[[#This Row],[MAK]],0)-Form_Cetak_POK[[#This Row],[Jmlh]]</f>
        <v>0</v>
      </c>
    </row>
    <row r="1298" spans="1:44" hidden="1" x14ac:dyDescent="0.3">
      <c r="A1298" t="s">
        <v>26</v>
      </c>
      <c r="B1298" t="s">
        <v>28</v>
      </c>
      <c r="C1298" t="s">
        <v>29</v>
      </c>
      <c r="D1298" t="s">
        <v>461</v>
      </c>
      <c r="E1298" t="s">
        <v>118</v>
      </c>
      <c r="F1298" t="s">
        <v>334</v>
      </c>
      <c r="G1298" t="s">
        <v>478</v>
      </c>
      <c r="H1298" t="s">
        <v>384</v>
      </c>
      <c r="I1298" t="s">
        <v>385</v>
      </c>
      <c r="J1298" t="s">
        <v>43</v>
      </c>
      <c r="K1298" t="s">
        <v>1202</v>
      </c>
      <c r="L1298">
        <v>300</v>
      </c>
      <c r="M1298">
        <v>350000</v>
      </c>
      <c r="N1298">
        <v>105000000</v>
      </c>
      <c r="O1298">
        <v>0</v>
      </c>
      <c r="P1298">
        <v>105000000</v>
      </c>
      <c r="R1298">
        <v>8736000</v>
      </c>
      <c r="S1298">
        <v>8736000</v>
      </c>
      <c r="T1298">
        <v>8736000</v>
      </c>
      <c r="U1298">
        <v>8736000</v>
      </c>
      <c r="V1298">
        <v>8736000</v>
      </c>
      <c r="W1298">
        <v>8736000</v>
      </c>
      <c r="X1298">
        <v>8736000</v>
      </c>
      <c r="Y1298">
        <v>8736000</v>
      </c>
      <c r="Z1298">
        <v>8736000</v>
      </c>
      <c r="AA1298">
        <v>8736000</v>
      </c>
      <c r="AB1298">
        <v>8736000</v>
      </c>
      <c r="AC1298">
        <v>8904000</v>
      </c>
      <c r="AD1298" t="s">
        <v>5317</v>
      </c>
      <c r="AE1298" t="s">
        <v>5318</v>
      </c>
      <c r="AF1298" t="s">
        <v>5319</v>
      </c>
      <c r="AG1298" t="s">
        <v>5320</v>
      </c>
      <c r="AH1298" t="s">
        <v>7588</v>
      </c>
      <c r="AI1298" t="s">
        <v>6061</v>
      </c>
      <c r="AJ1298" t="s">
        <v>6289</v>
      </c>
      <c r="AK1298" t="s">
        <v>136</v>
      </c>
      <c r="AN1298" t="s">
        <v>1311</v>
      </c>
      <c r="AO1298" t="s">
        <v>1312</v>
      </c>
      <c r="AP1298" t="s">
        <v>1313</v>
      </c>
      <c r="AQ1298" t="s">
        <v>1314</v>
      </c>
      <c r="AR1298" cm="1">
        <f t="array" ref="AR1298">_xlfn._xlws.FILTER(RPD_Revisi[Jmlh],RPD_Revisi[MAK]=Form_Cetak_POK[[#This Row],[MAK]],0)-Form_Cetak_POK[[#This Row],[Jmlh]]</f>
        <v>0</v>
      </c>
    </row>
    <row r="1299" spans="1:44" hidden="1" x14ac:dyDescent="0.3">
      <c r="A1299" t="s">
        <v>26</v>
      </c>
      <c r="B1299" t="s">
        <v>28</v>
      </c>
      <c r="C1299" t="s">
        <v>29</v>
      </c>
      <c r="D1299" t="s">
        <v>461</v>
      </c>
      <c r="E1299" t="s">
        <v>118</v>
      </c>
      <c r="F1299" t="s">
        <v>334</v>
      </c>
      <c r="G1299" t="s">
        <v>478</v>
      </c>
      <c r="H1299" t="s">
        <v>384</v>
      </c>
      <c r="I1299" t="s">
        <v>385</v>
      </c>
      <c r="J1299" t="s">
        <v>46</v>
      </c>
      <c r="K1299" t="s">
        <v>608</v>
      </c>
      <c r="L1299">
        <v>24</v>
      </c>
      <c r="M1299">
        <v>900000</v>
      </c>
      <c r="N1299">
        <v>21600000</v>
      </c>
      <c r="O1299">
        <v>0</v>
      </c>
      <c r="P1299">
        <v>21600000</v>
      </c>
      <c r="R1299">
        <v>1797120</v>
      </c>
      <c r="S1299">
        <v>1797120</v>
      </c>
      <c r="T1299">
        <v>1797120</v>
      </c>
      <c r="U1299">
        <v>1797120</v>
      </c>
      <c r="V1299">
        <v>1797120</v>
      </c>
      <c r="W1299">
        <v>1797120</v>
      </c>
      <c r="X1299">
        <v>1797120</v>
      </c>
      <c r="Y1299">
        <v>1797120</v>
      </c>
      <c r="Z1299">
        <v>1797120</v>
      </c>
      <c r="AA1299">
        <v>1797120</v>
      </c>
      <c r="AB1299">
        <v>1797120</v>
      </c>
      <c r="AC1299">
        <v>1831680</v>
      </c>
      <c r="AD1299" t="s">
        <v>5317</v>
      </c>
      <c r="AE1299" t="s">
        <v>5347</v>
      </c>
      <c r="AF1299" t="s">
        <v>5348</v>
      </c>
      <c r="AG1299" t="s">
        <v>5349</v>
      </c>
      <c r="AH1299" t="s">
        <v>7589</v>
      </c>
      <c r="AI1299" t="s">
        <v>6061</v>
      </c>
      <c r="AJ1299" t="s">
        <v>6289</v>
      </c>
      <c r="AK1299" t="s">
        <v>136</v>
      </c>
      <c r="AN1299" t="s">
        <v>1311</v>
      </c>
      <c r="AO1299" t="s">
        <v>1312</v>
      </c>
      <c r="AP1299" t="s">
        <v>1331</v>
      </c>
      <c r="AQ1299" t="s">
        <v>1314</v>
      </c>
      <c r="AR1299" cm="1">
        <f t="array" ref="AR1299">_xlfn._xlws.FILTER(RPD_Revisi[Jmlh],RPD_Revisi[MAK]=Form_Cetak_POK[[#This Row],[MAK]],0)-Form_Cetak_POK[[#This Row],[Jmlh]]</f>
        <v>0</v>
      </c>
    </row>
    <row r="1300" spans="1:44" hidden="1" x14ac:dyDescent="0.3">
      <c r="A1300" t="s">
        <v>26</v>
      </c>
      <c r="B1300" t="s">
        <v>28</v>
      </c>
      <c r="C1300" t="s">
        <v>29</v>
      </c>
      <c r="D1300" t="s">
        <v>461</v>
      </c>
      <c r="E1300" t="s">
        <v>118</v>
      </c>
      <c r="F1300" t="s">
        <v>334</v>
      </c>
      <c r="G1300" t="s">
        <v>478</v>
      </c>
      <c r="H1300" t="s">
        <v>384</v>
      </c>
      <c r="I1300" t="s">
        <v>385</v>
      </c>
      <c r="J1300" t="s">
        <v>48</v>
      </c>
      <c r="K1300" t="s">
        <v>1208</v>
      </c>
      <c r="L1300">
        <v>50</v>
      </c>
      <c r="M1300">
        <v>2500000</v>
      </c>
      <c r="N1300">
        <v>125000000</v>
      </c>
      <c r="O1300">
        <v>0</v>
      </c>
      <c r="P1300">
        <v>125000000</v>
      </c>
      <c r="R1300">
        <v>10400000</v>
      </c>
      <c r="S1300">
        <v>10400000</v>
      </c>
      <c r="T1300">
        <v>10400000</v>
      </c>
      <c r="U1300">
        <v>10400000</v>
      </c>
      <c r="V1300">
        <v>10400000</v>
      </c>
      <c r="W1300">
        <v>10400000</v>
      </c>
      <c r="X1300">
        <v>10400000</v>
      </c>
      <c r="Y1300">
        <v>10400000</v>
      </c>
      <c r="Z1300">
        <v>10400000</v>
      </c>
      <c r="AA1300">
        <v>10400000</v>
      </c>
      <c r="AB1300">
        <v>10400000</v>
      </c>
      <c r="AC1300">
        <v>10600000</v>
      </c>
      <c r="AD1300" t="s">
        <v>5317</v>
      </c>
      <c r="AE1300" t="s">
        <v>5351</v>
      </c>
      <c r="AF1300" t="s">
        <v>5352</v>
      </c>
      <c r="AG1300" t="s">
        <v>5353</v>
      </c>
      <c r="AH1300" t="s">
        <v>7590</v>
      </c>
      <c r="AI1300" t="s">
        <v>6061</v>
      </c>
      <c r="AJ1300" t="s">
        <v>6289</v>
      </c>
      <c r="AK1300" t="s">
        <v>136</v>
      </c>
      <c r="AN1300" t="s">
        <v>1311</v>
      </c>
      <c r="AO1300" t="s">
        <v>1312</v>
      </c>
      <c r="AP1300" t="s">
        <v>1336</v>
      </c>
      <c r="AQ1300" t="s">
        <v>1314</v>
      </c>
      <c r="AR1300" cm="1">
        <f t="array" ref="AR1300">_xlfn._xlws.FILTER(RPD_Revisi[Jmlh],RPD_Revisi[MAK]=Form_Cetak_POK[[#This Row],[MAK]],0)-Form_Cetak_POK[[#This Row],[Jmlh]]</f>
        <v>0</v>
      </c>
    </row>
    <row r="1301" spans="1:44" hidden="1" x14ac:dyDescent="0.3">
      <c r="A1301" t="s">
        <v>26</v>
      </c>
      <c r="B1301" t="s">
        <v>28</v>
      </c>
      <c r="C1301" t="s">
        <v>29</v>
      </c>
      <c r="D1301" t="s">
        <v>461</v>
      </c>
      <c r="E1301" t="s">
        <v>118</v>
      </c>
      <c r="F1301" t="s">
        <v>334</v>
      </c>
      <c r="G1301" t="s">
        <v>478</v>
      </c>
      <c r="H1301" t="s">
        <v>384</v>
      </c>
      <c r="I1301" t="s">
        <v>385</v>
      </c>
      <c r="J1301" t="s">
        <v>73</v>
      </c>
      <c r="K1301" t="s">
        <v>1212</v>
      </c>
      <c r="L1301">
        <v>15</v>
      </c>
      <c r="M1301">
        <v>360000</v>
      </c>
      <c r="N1301">
        <v>5400000</v>
      </c>
      <c r="O1301">
        <v>0</v>
      </c>
      <c r="P1301">
        <v>5400000</v>
      </c>
      <c r="R1301">
        <v>449280</v>
      </c>
      <c r="S1301">
        <v>449280</v>
      </c>
      <c r="T1301">
        <v>449280</v>
      </c>
      <c r="U1301">
        <v>449280</v>
      </c>
      <c r="V1301">
        <v>449280</v>
      </c>
      <c r="W1301">
        <v>449280</v>
      </c>
      <c r="X1301">
        <v>449280</v>
      </c>
      <c r="Y1301">
        <v>449280</v>
      </c>
      <c r="Z1301">
        <v>449280</v>
      </c>
      <c r="AA1301">
        <v>449280</v>
      </c>
      <c r="AB1301">
        <v>449280</v>
      </c>
      <c r="AC1301">
        <v>457920</v>
      </c>
      <c r="AD1301" t="s">
        <v>5317</v>
      </c>
      <c r="AE1301" t="s">
        <v>5364</v>
      </c>
      <c r="AF1301" t="s">
        <v>5365</v>
      </c>
      <c r="AG1301" t="s">
        <v>5366</v>
      </c>
      <c r="AH1301" t="s">
        <v>7591</v>
      </c>
      <c r="AI1301" t="s">
        <v>6061</v>
      </c>
      <c r="AJ1301" t="s">
        <v>6289</v>
      </c>
      <c r="AK1301" t="s">
        <v>136</v>
      </c>
      <c r="AN1301" t="s">
        <v>1311</v>
      </c>
      <c r="AO1301" t="s">
        <v>1312</v>
      </c>
      <c r="AP1301" t="s">
        <v>1336</v>
      </c>
      <c r="AQ1301" t="s">
        <v>1314</v>
      </c>
      <c r="AR1301" cm="1">
        <f t="array" ref="AR1301">_xlfn._xlws.FILTER(RPD_Revisi[Jmlh],RPD_Revisi[MAK]=Form_Cetak_POK[[#This Row],[MAK]],0)-Form_Cetak_POK[[#This Row],[Jmlh]]</f>
        <v>0</v>
      </c>
    </row>
    <row r="1302" spans="1:44" hidden="1" x14ac:dyDescent="0.3">
      <c r="A1302" t="s">
        <v>26</v>
      </c>
      <c r="B1302" t="s">
        <v>28</v>
      </c>
      <c r="C1302" t="s">
        <v>29</v>
      </c>
      <c r="D1302" t="s">
        <v>461</v>
      </c>
      <c r="E1302" t="s">
        <v>118</v>
      </c>
      <c r="F1302" t="s">
        <v>334</v>
      </c>
      <c r="G1302" t="s">
        <v>478</v>
      </c>
      <c r="H1302" t="s">
        <v>384</v>
      </c>
      <c r="I1302" t="s">
        <v>385</v>
      </c>
      <c r="J1302" t="s">
        <v>50</v>
      </c>
      <c r="K1302" t="s">
        <v>1213</v>
      </c>
      <c r="L1302">
        <v>12</v>
      </c>
      <c r="M1302">
        <v>2350000</v>
      </c>
      <c r="N1302">
        <v>28200000</v>
      </c>
      <c r="O1302">
        <v>0</v>
      </c>
      <c r="P1302">
        <v>28200000</v>
      </c>
      <c r="R1302">
        <v>2346240</v>
      </c>
      <c r="S1302">
        <v>2346240</v>
      </c>
      <c r="T1302">
        <v>2346240</v>
      </c>
      <c r="U1302">
        <v>2346240</v>
      </c>
      <c r="V1302">
        <v>2346240</v>
      </c>
      <c r="W1302">
        <v>2346240</v>
      </c>
      <c r="X1302">
        <v>2346240</v>
      </c>
      <c r="Y1302">
        <v>2346240</v>
      </c>
      <c r="Z1302">
        <v>2346240</v>
      </c>
      <c r="AA1302">
        <v>2346240</v>
      </c>
      <c r="AB1302">
        <v>2346240</v>
      </c>
      <c r="AC1302">
        <v>2391360</v>
      </c>
      <c r="AD1302" t="s">
        <v>5317</v>
      </c>
      <c r="AE1302" t="s">
        <v>5368</v>
      </c>
      <c r="AF1302" t="s">
        <v>5369</v>
      </c>
      <c r="AG1302" t="s">
        <v>5370</v>
      </c>
      <c r="AH1302" t="s">
        <v>7592</v>
      </c>
      <c r="AI1302" t="s">
        <v>6061</v>
      </c>
      <c r="AJ1302" t="s">
        <v>6289</v>
      </c>
      <c r="AK1302" t="s">
        <v>136</v>
      </c>
      <c r="AN1302" t="s">
        <v>1311</v>
      </c>
      <c r="AO1302" t="s">
        <v>1312</v>
      </c>
      <c r="AP1302" t="s">
        <v>1336</v>
      </c>
      <c r="AQ1302" t="s">
        <v>1314</v>
      </c>
      <c r="AR1302" cm="1">
        <f t="array" ref="AR1302">_xlfn._xlws.FILTER(RPD_Revisi[Jmlh],RPD_Revisi[MAK]=Form_Cetak_POK[[#This Row],[MAK]],0)-Form_Cetak_POK[[#This Row],[Jmlh]]</f>
        <v>0</v>
      </c>
    </row>
    <row r="1303" spans="1:44" hidden="1" x14ac:dyDescent="0.3">
      <c r="A1303" t="s">
        <v>26</v>
      </c>
      <c r="B1303" t="s">
        <v>28</v>
      </c>
      <c r="C1303" t="s">
        <v>29</v>
      </c>
      <c r="D1303" t="s">
        <v>461</v>
      </c>
      <c r="E1303" t="s">
        <v>118</v>
      </c>
      <c r="F1303" t="s">
        <v>334</v>
      </c>
      <c r="G1303" t="s">
        <v>478</v>
      </c>
      <c r="H1303" t="s">
        <v>384</v>
      </c>
      <c r="I1303" t="s">
        <v>386</v>
      </c>
      <c r="J1303" t="s">
        <v>43</v>
      </c>
      <c r="K1303" t="s">
        <v>1202</v>
      </c>
      <c r="L1303">
        <v>60</v>
      </c>
      <c r="M1303">
        <v>300000</v>
      </c>
      <c r="N1303">
        <v>18000000</v>
      </c>
      <c r="O1303">
        <v>0</v>
      </c>
      <c r="P1303">
        <v>18000000</v>
      </c>
      <c r="R1303">
        <v>1497600</v>
      </c>
      <c r="S1303">
        <v>1497600</v>
      </c>
      <c r="T1303">
        <v>1497600</v>
      </c>
      <c r="U1303">
        <v>1497600</v>
      </c>
      <c r="V1303">
        <v>1497600</v>
      </c>
      <c r="W1303">
        <v>1497600</v>
      </c>
      <c r="X1303">
        <v>1497600</v>
      </c>
      <c r="Y1303">
        <v>1497600</v>
      </c>
      <c r="Z1303">
        <v>1497600</v>
      </c>
      <c r="AA1303">
        <v>1497600</v>
      </c>
      <c r="AB1303">
        <v>1497600</v>
      </c>
      <c r="AC1303">
        <v>1526400</v>
      </c>
      <c r="AD1303" t="s">
        <v>5372</v>
      </c>
      <c r="AE1303" t="s">
        <v>5373</v>
      </c>
      <c r="AF1303" t="s">
        <v>5374</v>
      </c>
      <c r="AG1303" t="s">
        <v>5375</v>
      </c>
      <c r="AH1303" t="s">
        <v>7593</v>
      </c>
      <c r="AI1303" t="s">
        <v>6061</v>
      </c>
      <c r="AJ1303" t="s">
        <v>6293</v>
      </c>
      <c r="AK1303" t="s">
        <v>136</v>
      </c>
      <c r="AN1303" t="s">
        <v>1311</v>
      </c>
      <c r="AO1303" t="s">
        <v>1312</v>
      </c>
      <c r="AP1303" t="s">
        <v>1313</v>
      </c>
      <c r="AQ1303" t="s">
        <v>1314</v>
      </c>
      <c r="AR1303" cm="1">
        <f t="array" ref="AR1303">_xlfn._xlws.FILTER(RPD_Revisi[Jmlh],RPD_Revisi[MAK]=Form_Cetak_POK[[#This Row],[MAK]],0)-Form_Cetak_POK[[#This Row],[Jmlh]]</f>
        <v>0</v>
      </c>
    </row>
    <row r="1304" spans="1:44" hidden="1" x14ac:dyDescent="0.3">
      <c r="A1304" t="s">
        <v>26</v>
      </c>
      <c r="B1304" t="s">
        <v>28</v>
      </c>
      <c r="C1304" t="s">
        <v>29</v>
      </c>
      <c r="D1304" t="s">
        <v>461</v>
      </c>
      <c r="E1304" t="s">
        <v>118</v>
      </c>
      <c r="F1304" t="s">
        <v>334</v>
      </c>
      <c r="G1304" t="s">
        <v>478</v>
      </c>
      <c r="H1304" t="s">
        <v>384</v>
      </c>
      <c r="I1304" t="s">
        <v>386</v>
      </c>
      <c r="J1304" t="s">
        <v>46</v>
      </c>
      <c r="K1304" t="s">
        <v>608</v>
      </c>
      <c r="L1304">
        <v>12</v>
      </c>
      <c r="M1304">
        <v>900000</v>
      </c>
      <c r="N1304">
        <v>10800000</v>
      </c>
      <c r="O1304">
        <v>0</v>
      </c>
      <c r="P1304">
        <v>10800000</v>
      </c>
      <c r="R1304">
        <v>800000</v>
      </c>
      <c r="S1304">
        <v>800000</v>
      </c>
      <c r="T1304">
        <v>800000</v>
      </c>
      <c r="U1304">
        <v>800000</v>
      </c>
      <c r="V1304">
        <v>800000</v>
      </c>
      <c r="W1304">
        <v>800000</v>
      </c>
      <c r="X1304">
        <v>800000</v>
      </c>
      <c r="Y1304">
        <v>800000</v>
      </c>
      <c r="Z1304">
        <v>800000</v>
      </c>
      <c r="AA1304">
        <v>800000</v>
      </c>
      <c r="AB1304">
        <v>800000</v>
      </c>
      <c r="AC1304">
        <v>2000000</v>
      </c>
      <c r="AD1304" t="s">
        <v>5372</v>
      </c>
      <c r="AE1304" t="s">
        <v>5399</v>
      </c>
      <c r="AF1304" t="s">
        <v>5400</v>
      </c>
      <c r="AG1304" t="s">
        <v>5401</v>
      </c>
      <c r="AH1304" t="s">
        <v>7594</v>
      </c>
      <c r="AI1304" t="s">
        <v>6061</v>
      </c>
      <c r="AJ1304" t="s">
        <v>6293</v>
      </c>
      <c r="AK1304" t="s">
        <v>136</v>
      </c>
      <c r="AN1304" t="s">
        <v>1311</v>
      </c>
      <c r="AO1304" t="s">
        <v>1312</v>
      </c>
      <c r="AP1304" t="s">
        <v>1331</v>
      </c>
      <c r="AQ1304" t="s">
        <v>1314</v>
      </c>
      <c r="AR1304" cm="1">
        <f t="array" ref="AR1304">_xlfn._xlws.FILTER(RPD_Revisi[Jmlh],RPD_Revisi[MAK]=Form_Cetak_POK[[#This Row],[MAK]],0)-Form_Cetak_POK[[#This Row],[Jmlh]]</f>
        <v>0</v>
      </c>
    </row>
    <row r="1305" spans="1:44" hidden="1" x14ac:dyDescent="0.3">
      <c r="A1305" t="s">
        <v>26</v>
      </c>
      <c r="B1305" t="s">
        <v>28</v>
      </c>
      <c r="C1305" t="s">
        <v>29</v>
      </c>
      <c r="D1305" t="s">
        <v>461</v>
      </c>
      <c r="E1305" t="s">
        <v>118</v>
      </c>
      <c r="F1305" t="s">
        <v>334</v>
      </c>
      <c r="G1305" t="s">
        <v>478</v>
      </c>
      <c r="H1305" t="s">
        <v>384</v>
      </c>
      <c r="I1305" t="s">
        <v>386</v>
      </c>
      <c r="J1305" t="s">
        <v>48</v>
      </c>
      <c r="K1305" t="s">
        <v>1215</v>
      </c>
      <c r="L1305">
        <v>36</v>
      </c>
      <c r="M1305">
        <v>5567000</v>
      </c>
      <c r="N1305">
        <v>200400000</v>
      </c>
      <c r="O1305">
        <v>0</v>
      </c>
      <c r="P1305">
        <v>200400000</v>
      </c>
      <c r="R1305">
        <v>16976000</v>
      </c>
      <c r="S1305">
        <v>16976000</v>
      </c>
      <c r="T1305">
        <v>16976000</v>
      </c>
      <c r="U1305">
        <v>16976000</v>
      </c>
      <c r="V1305">
        <v>16976000</v>
      </c>
      <c r="W1305">
        <v>16976000</v>
      </c>
      <c r="X1305">
        <v>16976000</v>
      </c>
      <c r="Y1305">
        <v>16976000</v>
      </c>
      <c r="Z1305">
        <v>16976000</v>
      </c>
      <c r="AA1305">
        <v>16976000</v>
      </c>
      <c r="AB1305">
        <v>16976000</v>
      </c>
      <c r="AC1305">
        <v>13664000</v>
      </c>
      <c r="AD1305" t="s">
        <v>5372</v>
      </c>
      <c r="AE1305" t="s">
        <v>5403</v>
      </c>
      <c r="AF1305" t="s">
        <v>5404</v>
      </c>
      <c r="AG1305" t="s">
        <v>5405</v>
      </c>
      <c r="AH1305" t="s">
        <v>7595</v>
      </c>
      <c r="AI1305" t="s">
        <v>6061</v>
      </c>
      <c r="AJ1305" t="s">
        <v>6293</v>
      </c>
      <c r="AK1305" t="s">
        <v>136</v>
      </c>
      <c r="AN1305" t="s">
        <v>1311</v>
      </c>
      <c r="AO1305" t="s">
        <v>1312</v>
      </c>
      <c r="AP1305" t="s">
        <v>1336</v>
      </c>
      <c r="AQ1305" t="s">
        <v>1314</v>
      </c>
      <c r="AR1305" cm="1">
        <f t="array" ref="AR1305">_xlfn._xlws.FILTER(RPD_Revisi[Jmlh],RPD_Revisi[MAK]=Form_Cetak_POK[[#This Row],[MAK]],0)-Form_Cetak_POK[[#This Row],[Jmlh]]</f>
        <v>0</v>
      </c>
    </row>
    <row r="1306" spans="1:44" hidden="1" x14ac:dyDescent="0.3">
      <c r="A1306" t="s">
        <v>26</v>
      </c>
      <c r="B1306" t="s">
        <v>28</v>
      </c>
      <c r="C1306" t="s">
        <v>29</v>
      </c>
      <c r="D1306" t="s">
        <v>461</v>
      </c>
      <c r="E1306" t="s">
        <v>118</v>
      </c>
      <c r="F1306" t="s">
        <v>334</v>
      </c>
      <c r="G1306" t="s">
        <v>478</v>
      </c>
      <c r="H1306" t="s">
        <v>384</v>
      </c>
      <c r="I1306" t="s">
        <v>386</v>
      </c>
      <c r="J1306" t="s">
        <v>73</v>
      </c>
      <c r="K1306" t="s">
        <v>1212</v>
      </c>
      <c r="L1306">
        <v>20</v>
      </c>
      <c r="M1306">
        <v>360000</v>
      </c>
      <c r="N1306">
        <v>7200000</v>
      </c>
      <c r="O1306">
        <v>0</v>
      </c>
      <c r="P1306">
        <v>7200000</v>
      </c>
      <c r="R1306">
        <v>599040</v>
      </c>
      <c r="S1306">
        <v>599040</v>
      </c>
      <c r="T1306">
        <v>599040</v>
      </c>
      <c r="U1306">
        <v>599040</v>
      </c>
      <c r="V1306">
        <v>599040</v>
      </c>
      <c r="W1306">
        <v>599040</v>
      </c>
      <c r="X1306">
        <v>599040</v>
      </c>
      <c r="Y1306">
        <v>599040</v>
      </c>
      <c r="Z1306">
        <v>599040</v>
      </c>
      <c r="AA1306">
        <v>599040</v>
      </c>
      <c r="AB1306">
        <v>599040</v>
      </c>
      <c r="AC1306">
        <v>610560</v>
      </c>
      <c r="AD1306" t="s">
        <v>5372</v>
      </c>
      <c r="AE1306" t="s">
        <v>5407</v>
      </c>
      <c r="AF1306" t="s">
        <v>5408</v>
      </c>
      <c r="AG1306" t="s">
        <v>5409</v>
      </c>
      <c r="AH1306" t="s">
        <v>7596</v>
      </c>
      <c r="AI1306" t="s">
        <v>6061</v>
      </c>
      <c r="AJ1306" t="s">
        <v>6293</v>
      </c>
      <c r="AK1306" t="s">
        <v>136</v>
      </c>
      <c r="AN1306" t="s">
        <v>1311</v>
      </c>
      <c r="AO1306" t="s">
        <v>1312</v>
      </c>
      <c r="AP1306" t="s">
        <v>1336</v>
      </c>
      <c r="AQ1306" t="s">
        <v>1314</v>
      </c>
      <c r="AR1306" cm="1">
        <f t="array" ref="AR1306">_xlfn._xlws.FILTER(RPD_Revisi[Jmlh],RPD_Revisi[MAK]=Form_Cetak_POK[[#This Row],[MAK]],0)-Form_Cetak_POK[[#This Row],[Jmlh]]</f>
        <v>0</v>
      </c>
    </row>
    <row r="1307" spans="1:44" hidden="1" x14ac:dyDescent="0.3">
      <c r="A1307" t="s">
        <v>26</v>
      </c>
      <c r="B1307" t="s">
        <v>28</v>
      </c>
      <c r="C1307" t="s">
        <v>29</v>
      </c>
      <c r="D1307" t="s">
        <v>461</v>
      </c>
      <c r="E1307" t="s">
        <v>118</v>
      </c>
      <c r="F1307" t="s">
        <v>334</v>
      </c>
      <c r="G1307" t="s">
        <v>478</v>
      </c>
      <c r="H1307" t="s">
        <v>384</v>
      </c>
      <c r="I1307" t="s">
        <v>386</v>
      </c>
      <c r="J1307" t="s">
        <v>50</v>
      </c>
      <c r="K1307" t="s">
        <v>1213</v>
      </c>
      <c r="L1307">
        <v>4</v>
      </c>
      <c r="M1307">
        <v>1450000</v>
      </c>
      <c r="N1307">
        <v>5800000</v>
      </c>
      <c r="O1307">
        <v>0</v>
      </c>
      <c r="P1307">
        <v>5800000</v>
      </c>
      <c r="R1307">
        <v>482560</v>
      </c>
      <c r="S1307">
        <v>482560</v>
      </c>
      <c r="T1307">
        <v>482560</v>
      </c>
      <c r="U1307">
        <v>482560</v>
      </c>
      <c r="V1307">
        <v>482560</v>
      </c>
      <c r="W1307">
        <v>482560</v>
      </c>
      <c r="X1307">
        <v>482560</v>
      </c>
      <c r="Y1307">
        <v>482560</v>
      </c>
      <c r="Z1307">
        <v>482560</v>
      </c>
      <c r="AA1307">
        <v>482560</v>
      </c>
      <c r="AB1307">
        <v>482560</v>
      </c>
      <c r="AC1307">
        <v>491840</v>
      </c>
      <c r="AD1307" t="s">
        <v>5372</v>
      </c>
      <c r="AE1307" t="s">
        <v>5411</v>
      </c>
      <c r="AF1307" t="s">
        <v>5412</v>
      </c>
      <c r="AG1307" t="s">
        <v>5413</v>
      </c>
      <c r="AH1307" t="s">
        <v>7597</v>
      </c>
      <c r="AI1307" t="s">
        <v>6061</v>
      </c>
      <c r="AJ1307" t="s">
        <v>6293</v>
      </c>
      <c r="AK1307" t="s">
        <v>136</v>
      </c>
      <c r="AN1307" t="s">
        <v>1311</v>
      </c>
      <c r="AO1307" t="s">
        <v>1312</v>
      </c>
      <c r="AP1307" t="s">
        <v>1336</v>
      </c>
      <c r="AQ1307" t="s">
        <v>1314</v>
      </c>
      <c r="AR1307" cm="1">
        <f t="array" ref="AR1307">_xlfn._xlws.FILTER(RPD_Revisi[Jmlh],RPD_Revisi[MAK]=Form_Cetak_POK[[#This Row],[MAK]],0)-Form_Cetak_POK[[#This Row],[Jmlh]]</f>
        <v>0</v>
      </c>
    </row>
    <row r="1308" spans="1:44" hidden="1" x14ac:dyDescent="0.3">
      <c r="A1308" t="s">
        <v>26</v>
      </c>
      <c r="B1308" t="s">
        <v>28</v>
      </c>
      <c r="C1308" t="s">
        <v>29</v>
      </c>
      <c r="D1308" t="s">
        <v>461</v>
      </c>
      <c r="E1308" t="s">
        <v>118</v>
      </c>
      <c r="F1308" t="s">
        <v>334</v>
      </c>
      <c r="G1308" t="s">
        <v>478</v>
      </c>
      <c r="H1308" t="s">
        <v>384</v>
      </c>
      <c r="I1308" t="s">
        <v>387</v>
      </c>
      <c r="J1308" t="s">
        <v>43</v>
      </c>
      <c r="K1308" t="s">
        <v>1216</v>
      </c>
      <c r="L1308">
        <v>65</v>
      </c>
      <c r="M1308">
        <v>400000</v>
      </c>
      <c r="N1308">
        <v>26000000</v>
      </c>
      <c r="O1308">
        <v>0</v>
      </c>
      <c r="P1308">
        <v>26000000</v>
      </c>
      <c r="R1308">
        <v>2163200</v>
      </c>
      <c r="S1308">
        <v>2163200</v>
      </c>
      <c r="T1308">
        <v>2163200</v>
      </c>
      <c r="U1308">
        <v>2163200</v>
      </c>
      <c r="V1308">
        <v>2163200</v>
      </c>
      <c r="W1308">
        <v>2163200</v>
      </c>
      <c r="X1308">
        <v>2163200</v>
      </c>
      <c r="Y1308">
        <v>2163200</v>
      </c>
      <c r="Z1308">
        <v>2163200</v>
      </c>
      <c r="AA1308">
        <v>2163200</v>
      </c>
      <c r="AB1308">
        <v>2163200</v>
      </c>
      <c r="AC1308">
        <v>2204800</v>
      </c>
      <c r="AD1308" t="s">
        <v>5415</v>
      </c>
      <c r="AE1308" t="s">
        <v>5416</v>
      </c>
      <c r="AF1308" t="s">
        <v>5417</v>
      </c>
      <c r="AG1308" t="s">
        <v>5418</v>
      </c>
      <c r="AH1308" t="s">
        <v>7598</v>
      </c>
      <c r="AI1308" t="s">
        <v>6061</v>
      </c>
      <c r="AJ1308" t="s">
        <v>6297</v>
      </c>
      <c r="AK1308" t="s">
        <v>136</v>
      </c>
      <c r="AN1308" t="s">
        <v>1311</v>
      </c>
      <c r="AO1308" t="s">
        <v>1312</v>
      </c>
      <c r="AP1308" t="s">
        <v>1313</v>
      </c>
      <c r="AQ1308" t="s">
        <v>1314</v>
      </c>
      <c r="AR1308" cm="1">
        <f t="array" ref="AR1308">_xlfn._xlws.FILTER(RPD_Revisi[Jmlh],RPD_Revisi[MAK]=Form_Cetak_POK[[#This Row],[MAK]],0)-Form_Cetak_POK[[#This Row],[Jmlh]]</f>
        <v>0</v>
      </c>
    </row>
    <row r="1309" spans="1:44" hidden="1" x14ac:dyDescent="0.3">
      <c r="A1309" t="s">
        <v>26</v>
      </c>
      <c r="B1309" t="s">
        <v>28</v>
      </c>
      <c r="C1309" t="s">
        <v>29</v>
      </c>
      <c r="D1309" t="s">
        <v>461</v>
      </c>
      <c r="E1309" t="s">
        <v>118</v>
      </c>
      <c r="F1309" t="s">
        <v>334</v>
      </c>
      <c r="G1309" t="s">
        <v>478</v>
      </c>
      <c r="H1309" t="s">
        <v>384</v>
      </c>
      <c r="I1309" t="s">
        <v>387</v>
      </c>
      <c r="J1309" t="s">
        <v>48</v>
      </c>
      <c r="K1309" t="s">
        <v>1217</v>
      </c>
      <c r="L1309">
        <v>15</v>
      </c>
      <c r="M1309">
        <v>1030000</v>
      </c>
      <c r="N1309">
        <v>15450000</v>
      </c>
      <c r="O1309">
        <v>0</v>
      </c>
      <c r="P1309">
        <v>15450000</v>
      </c>
      <c r="R1309">
        <v>1285440</v>
      </c>
      <c r="S1309">
        <v>1285440</v>
      </c>
      <c r="T1309">
        <v>1285440</v>
      </c>
      <c r="U1309">
        <v>1285440</v>
      </c>
      <c r="V1309">
        <v>1285440</v>
      </c>
      <c r="W1309">
        <v>1285440</v>
      </c>
      <c r="X1309">
        <v>1285440</v>
      </c>
      <c r="Y1309">
        <v>1285440</v>
      </c>
      <c r="Z1309">
        <v>1285440</v>
      </c>
      <c r="AA1309">
        <v>1285440</v>
      </c>
      <c r="AB1309">
        <v>1285440</v>
      </c>
      <c r="AC1309">
        <v>1310160</v>
      </c>
      <c r="AD1309" t="s">
        <v>5415</v>
      </c>
      <c r="AE1309" t="s">
        <v>5429</v>
      </c>
      <c r="AF1309" t="s">
        <v>5430</v>
      </c>
      <c r="AG1309" t="s">
        <v>5431</v>
      </c>
      <c r="AH1309" t="s">
        <v>7599</v>
      </c>
      <c r="AI1309" t="s">
        <v>6061</v>
      </c>
      <c r="AJ1309" t="s">
        <v>6297</v>
      </c>
      <c r="AK1309" t="s">
        <v>136</v>
      </c>
      <c r="AN1309" t="s">
        <v>1311</v>
      </c>
      <c r="AO1309" t="s">
        <v>1312</v>
      </c>
      <c r="AP1309" t="s">
        <v>1336</v>
      </c>
      <c r="AQ1309" t="s">
        <v>1314</v>
      </c>
      <c r="AR1309" cm="1">
        <f t="array" ref="AR1309">_xlfn._xlws.FILTER(RPD_Revisi[Jmlh],RPD_Revisi[MAK]=Form_Cetak_POK[[#This Row],[MAK]],0)-Form_Cetak_POK[[#This Row],[Jmlh]]</f>
        <v>0</v>
      </c>
    </row>
    <row r="1310" spans="1:44" hidden="1" x14ac:dyDescent="0.3">
      <c r="A1310" t="s">
        <v>26</v>
      </c>
      <c r="B1310" t="s">
        <v>28</v>
      </c>
      <c r="C1310" t="s">
        <v>29</v>
      </c>
      <c r="D1310" t="s">
        <v>461</v>
      </c>
      <c r="E1310" t="s">
        <v>118</v>
      </c>
      <c r="F1310" t="s">
        <v>334</v>
      </c>
      <c r="G1310" t="s">
        <v>478</v>
      </c>
      <c r="H1310" t="s">
        <v>384</v>
      </c>
      <c r="I1310" t="s">
        <v>388</v>
      </c>
      <c r="J1310" t="s">
        <v>43</v>
      </c>
      <c r="K1310" t="s">
        <v>1218</v>
      </c>
      <c r="L1310">
        <v>12</v>
      </c>
      <c r="M1310">
        <v>250000</v>
      </c>
      <c r="N1310">
        <v>3000000</v>
      </c>
      <c r="O1310">
        <v>0</v>
      </c>
      <c r="P1310">
        <v>3000000</v>
      </c>
      <c r="R1310">
        <v>249600</v>
      </c>
      <c r="S1310">
        <v>249600</v>
      </c>
      <c r="T1310">
        <v>249600</v>
      </c>
      <c r="U1310">
        <v>249600</v>
      </c>
      <c r="V1310">
        <v>249600</v>
      </c>
      <c r="W1310">
        <v>249600</v>
      </c>
      <c r="X1310">
        <v>249600</v>
      </c>
      <c r="Y1310">
        <v>249600</v>
      </c>
      <c r="Z1310">
        <v>249600</v>
      </c>
      <c r="AA1310">
        <v>249600</v>
      </c>
      <c r="AB1310">
        <v>249600</v>
      </c>
      <c r="AC1310">
        <v>254400</v>
      </c>
      <c r="AD1310" t="s">
        <v>5433</v>
      </c>
      <c r="AE1310" t="s">
        <v>5434</v>
      </c>
      <c r="AF1310" t="s">
        <v>5435</v>
      </c>
      <c r="AG1310" t="s">
        <v>5436</v>
      </c>
      <c r="AH1310" t="s">
        <v>7600</v>
      </c>
      <c r="AI1310" t="s">
        <v>6061</v>
      </c>
      <c r="AJ1310" t="s">
        <v>6301</v>
      </c>
      <c r="AK1310" t="s">
        <v>136</v>
      </c>
      <c r="AN1310" t="s">
        <v>1311</v>
      </c>
      <c r="AO1310" t="s">
        <v>1312</v>
      </c>
      <c r="AP1310" t="s">
        <v>1313</v>
      </c>
      <c r="AQ1310" t="s">
        <v>1314</v>
      </c>
      <c r="AR1310" cm="1">
        <f t="array" ref="AR1310">_xlfn._xlws.FILTER(RPD_Revisi[Jmlh],RPD_Revisi[MAK]=Form_Cetak_POK[[#This Row],[MAK]],0)-Form_Cetak_POK[[#This Row],[Jmlh]]</f>
        <v>0</v>
      </c>
    </row>
    <row r="1311" spans="1:44" hidden="1" x14ac:dyDescent="0.3">
      <c r="A1311" t="s">
        <v>26</v>
      </c>
      <c r="B1311" t="s">
        <v>28</v>
      </c>
      <c r="C1311" t="s">
        <v>29</v>
      </c>
      <c r="D1311" t="s">
        <v>461</v>
      </c>
      <c r="E1311" t="s">
        <v>118</v>
      </c>
      <c r="F1311" t="s">
        <v>334</v>
      </c>
      <c r="G1311" t="s">
        <v>478</v>
      </c>
      <c r="H1311" t="s">
        <v>384</v>
      </c>
      <c r="I1311" t="s">
        <v>388</v>
      </c>
      <c r="J1311" t="s">
        <v>46</v>
      </c>
      <c r="K1311" t="s">
        <v>1222</v>
      </c>
      <c r="L1311">
        <v>16</v>
      </c>
      <c r="M1311">
        <v>900000</v>
      </c>
      <c r="N1311">
        <v>14400000</v>
      </c>
      <c r="O1311">
        <v>0</v>
      </c>
      <c r="P1311">
        <v>14400000</v>
      </c>
      <c r="R1311">
        <v>1198080</v>
      </c>
      <c r="S1311">
        <v>1198080</v>
      </c>
      <c r="T1311">
        <v>1198080</v>
      </c>
      <c r="U1311">
        <v>1198080</v>
      </c>
      <c r="V1311">
        <v>1198080</v>
      </c>
      <c r="W1311">
        <v>1198080</v>
      </c>
      <c r="X1311">
        <v>1198080</v>
      </c>
      <c r="Y1311">
        <v>1198080</v>
      </c>
      <c r="Z1311">
        <v>1198080</v>
      </c>
      <c r="AA1311">
        <v>1198080</v>
      </c>
      <c r="AB1311">
        <v>1198080</v>
      </c>
      <c r="AC1311">
        <v>1221120</v>
      </c>
      <c r="AD1311" t="s">
        <v>5433</v>
      </c>
      <c r="AE1311" t="s">
        <v>5455</v>
      </c>
      <c r="AF1311" t="s">
        <v>5456</v>
      </c>
      <c r="AG1311" t="s">
        <v>5457</v>
      </c>
      <c r="AH1311" t="s">
        <v>7601</v>
      </c>
      <c r="AI1311" t="s">
        <v>6061</v>
      </c>
      <c r="AJ1311" t="s">
        <v>6301</v>
      </c>
      <c r="AK1311" t="s">
        <v>136</v>
      </c>
      <c r="AN1311" t="s">
        <v>1311</v>
      </c>
      <c r="AO1311" t="s">
        <v>1312</v>
      </c>
      <c r="AP1311" t="s">
        <v>1331</v>
      </c>
      <c r="AQ1311" t="s">
        <v>1314</v>
      </c>
      <c r="AR1311" cm="1">
        <f t="array" ref="AR1311">_xlfn._xlws.FILTER(RPD_Revisi[Jmlh],RPD_Revisi[MAK]=Form_Cetak_POK[[#This Row],[MAK]],0)-Form_Cetak_POK[[#This Row],[Jmlh]]</f>
        <v>0</v>
      </c>
    </row>
    <row r="1312" spans="1:44" hidden="1" x14ac:dyDescent="0.3">
      <c r="A1312" t="s">
        <v>26</v>
      </c>
      <c r="B1312" t="s">
        <v>28</v>
      </c>
      <c r="C1312" t="s">
        <v>29</v>
      </c>
      <c r="D1312" t="s">
        <v>461</v>
      </c>
      <c r="E1312" t="s">
        <v>118</v>
      </c>
      <c r="F1312" t="s">
        <v>334</v>
      </c>
      <c r="G1312" t="s">
        <v>478</v>
      </c>
      <c r="H1312" t="s">
        <v>384</v>
      </c>
      <c r="I1312" t="s">
        <v>388</v>
      </c>
      <c r="J1312" t="s">
        <v>48</v>
      </c>
      <c r="K1312" t="s">
        <v>1223</v>
      </c>
      <c r="L1312">
        <v>80</v>
      </c>
      <c r="M1312">
        <v>1030000</v>
      </c>
      <c r="N1312">
        <v>82400000</v>
      </c>
      <c r="O1312">
        <v>0</v>
      </c>
      <c r="P1312">
        <v>82400000</v>
      </c>
      <c r="R1312">
        <v>6855680</v>
      </c>
      <c r="S1312">
        <v>6855680</v>
      </c>
      <c r="T1312">
        <v>6855680</v>
      </c>
      <c r="U1312">
        <v>6855680</v>
      </c>
      <c r="V1312">
        <v>6855680</v>
      </c>
      <c r="W1312">
        <v>6855680</v>
      </c>
      <c r="X1312">
        <v>6855680</v>
      </c>
      <c r="Y1312">
        <v>6855680</v>
      </c>
      <c r="Z1312">
        <v>6855680</v>
      </c>
      <c r="AA1312">
        <v>6855680</v>
      </c>
      <c r="AB1312">
        <v>6855680</v>
      </c>
      <c r="AC1312">
        <v>6987520</v>
      </c>
      <c r="AD1312" t="s">
        <v>5433</v>
      </c>
      <c r="AE1312" t="s">
        <v>5459</v>
      </c>
      <c r="AF1312" t="s">
        <v>5460</v>
      </c>
      <c r="AG1312" t="s">
        <v>5461</v>
      </c>
      <c r="AH1312" t="s">
        <v>7602</v>
      </c>
      <c r="AI1312" t="s">
        <v>6061</v>
      </c>
      <c r="AJ1312" t="s">
        <v>6301</v>
      </c>
      <c r="AK1312" t="s">
        <v>136</v>
      </c>
      <c r="AN1312" t="s">
        <v>1311</v>
      </c>
      <c r="AO1312" t="s">
        <v>1312</v>
      </c>
      <c r="AP1312" t="s">
        <v>1336</v>
      </c>
      <c r="AQ1312" t="s">
        <v>1314</v>
      </c>
      <c r="AR1312" cm="1">
        <f t="array" ref="AR1312">_xlfn._xlws.FILTER(RPD_Revisi[Jmlh],RPD_Revisi[MAK]=Form_Cetak_POK[[#This Row],[MAK]],0)-Form_Cetak_POK[[#This Row],[Jmlh]]</f>
        <v>0</v>
      </c>
    </row>
    <row r="1313" spans="1:44" hidden="1" x14ac:dyDescent="0.3">
      <c r="A1313" t="s">
        <v>26</v>
      </c>
      <c r="B1313" t="s">
        <v>28</v>
      </c>
      <c r="C1313" t="s">
        <v>29</v>
      </c>
      <c r="D1313" t="s">
        <v>461</v>
      </c>
      <c r="E1313" t="s">
        <v>118</v>
      </c>
      <c r="F1313" t="s">
        <v>334</v>
      </c>
      <c r="G1313" t="s">
        <v>478</v>
      </c>
      <c r="H1313" t="s">
        <v>384</v>
      </c>
      <c r="I1313" t="s">
        <v>388</v>
      </c>
      <c r="J1313" t="s">
        <v>73</v>
      </c>
      <c r="K1313" t="s">
        <v>1225</v>
      </c>
      <c r="L1313">
        <v>36</v>
      </c>
      <c r="M1313">
        <v>150000</v>
      </c>
      <c r="N1313">
        <v>5400000</v>
      </c>
      <c r="O1313">
        <v>0</v>
      </c>
      <c r="P1313">
        <v>5400000</v>
      </c>
      <c r="R1313">
        <v>200000</v>
      </c>
      <c r="S1313">
        <v>200000</v>
      </c>
      <c r="T1313">
        <v>200000</v>
      </c>
      <c r="U1313">
        <v>718848</v>
      </c>
      <c r="V1313">
        <v>718848</v>
      </c>
      <c r="W1313">
        <v>718848</v>
      </c>
      <c r="X1313">
        <v>200000</v>
      </c>
      <c r="Y1313">
        <v>500000</v>
      </c>
      <c r="Z1313">
        <v>500000</v>
      </c>
      <c r="AA1313">
        <v>200000</v>
      </c>
      <c r="AB1313">
        <v>200000</v>
      </c>
      <c r="AC1313">
        <v>1043455.9999999999</v>
      </c>
      <c r="AD1313" t="s">
        <v>5433</v>
      </c>
      <c r="AE1313" t="s">
        <v>5466</v>
      </c>
      <c r="AF1313" t="s">
        <v>5467</v>
      </c>
      <c r="AG1313" t="s">
        <v>5468</v>
      </c>
      <c r="AH1313" t="s">
        <v>7603</v>
      </c>
      <c r="AI1313" t="s">
        <v>6061</v>
      </c>
      <c r="AJ1313" t="s">
        <v>6301</v>
      </c>
      <c r="AK1313" t="s">
        <v>136</v>
      </c>
      <c r="AN1313" t="s">
        <v>1311</v>
      </c>
      <c r="AO1313" t="s">
        <v>1312</v>
      </c>
      <c r="AP1313" t="s">
        <v>1336</v>
      </c>
      <c r="AQ1313" t="s">
        <v>1314</v>
      </c>
      <c r="AR1313" cm="1">
        <f t="array" ref="AR1313">_xlfn._xlws.FILTER(RPD_Revisi[Jmlh],RPD_Revisi[MAK]=Form_Cetak_POK[[#This Row],[MAK]],0)-Form_Cetak_POK[[#This Row],[Jmlh]]</f>
        <v>0</v>
      </c>
    </row>
    <row r="1314" spans="1:44" hidden="1" x14ac:dyDescent="0.3">
      <c r="A1314" t="s">
        <v>26</v>
      </c>
      <c r="B1314" t="s">
        <v>28</v>
      </c>
      <c r="C1314" t="s">
        <v>29</v>
      </c>
      <c r="D1314" t="s">
        <v>461</v>
      </c>
      <c r="E1314" t="s">
        <v>118</v>
      </c>
      <c r="F1314" t="s">
        <v>334</v>
      </c>
      <c r="G1314" t="s">
        <v>478</v>
      </c>
      <c r="H1314" t="s">
        <v>384</v>
      </c>
      <c r="I1314" t="s">
        <v>389</v>
      </c>
      <c r="J1314" t="s">
        <v>43</v>
      </c>
      <c r="K1314" t="s">
        <v>1202</v>
      </c>
      <c r="L1314">
        <v>120</v>
      </c>
      <c r="M1314">
        <v>300000</v>
      </c>
      <c r="N1314">
        <v>36000000</v>
      </c>
      <c r="O1314">
        <v>0</v>
      </c>
      <c r="P1314">
        <v>36000000</v>
      </c>
      <c r="R1314">
        <v>2995200</v>
      </c>
      <c r="S1314">
        <v>2995200</v>
      </c>
      <c r="T1314">
        <v>2995200</v>
      </c>
      <c r="U1314">
        <v>2995200</v>
      </c>
      <c r="V1314">
        <v>2995200</v>
      </c>
      <c r="W1314">
        <v>2995200</v>
      </c>
      <c r="X1314">
        <v>2995200</v>
      </c>
      <c r="Y1314">
        <v>2995200</v>
      </c>
      <c r="Z1314">
        <v>2995200</v>
      </c>
      <c r="AA1314">
        <v>2995200</v>
      </c>
      <c r="AB1314">
        <v>2995200</v>
      </c>
      <c r="AC1314">
        <v>3052800</v>
      </c>
      <c r="AD1314" t="s">
        <v>5470</v>
      </c>
      <c r="AE1314" t="s">
        <v>5471</v>
      </c>
      <c r="AF1314" t="s">
        <v>5472</v>
      </c>
      <c r="AG1314" t="s">
        <v>5473</v>
      </c>
      <c r="AH1314" t="s">
        <v>7604</v>
      </c>
      <c r="AI1314" t="s">
        <v>6061</v>
      </c>
      <c r="AJ1314" t="s">
        <v>6304</v>
      </c>
      <c r="AK1314" t="s">
        <v>136</v>
      </c>
      <c r="AN1314" t="s">
        <v>1311</v>
      </c>
      <c r="AO1314" t="s">
        <v>1312</v>
      </c>
      <c r="AP1314" t="s">
        <v>1313</v>
      </c>
      <c r="AQ1314" t="s">
        <v>1314</v>
      </c>
      <c r="AR1314" cm="1">
        <f t="array" ref="AR1314">_xlfn._xlws.FILTER(RPD_Revisi[Jmlh],RPD_Revisi[MAK]=Form_Cetak_POK[[#This Row],[MAK]],0)-Form_Cetak_POK[[#This Row],[Jmlh]]</f>
        <v>0</v>
      </c>
    </row>
    <row r="1315" spans="1:44" hidden="1" x14ac:dyDescent="0.3">
      <c r="A1315" t="s">
        <v>26</v>
      </c>
      <c r="B1315" t="s">
        <v>28</v>
      </c>
      <c r="C1315" t="s">
        <v>29</v>
      </c>
      <c r="D1315" t="s">
        <v>461</v>
      </c>
      <c r="E1315" t="s">
        <v>118</v>
      </c>
      <c r="F1315" t="s">
        <v>334</v>
      </c>
      <c r="G1315" t="s">
        <v>478</v>
      </c>
      <c r="H1315" t="s">
        <v>384</v>
      </c>
      <c r="I1315" t="s">
        <v>389</v>
      </c>
      <c r="J1315" t="s">
        <v>48</v>
      </c>
      <c r="K1315" t="s">
        <v>1230</v>
      </c>
      <c r="L1315">
        <v>15</v>
      </c>
      <c r="M1315">
        <v>3000000</v>
      </c>
      <c r="N1315">
        <v>45000000</v>
      </c>
      <c r="O1315">
        <v>0</v>
      </c>
      <c r="P1315">
        <v>45000000</v>
      </c>
      <c r="R1315">
        <v>3744000</v>
      </c>
      <c r="S1315">
        <v>3744000</v>
      </c>
      <c r="T1315">
        <v>3744000</v>
      </c>
      <c r="U1315">
        <v>3744000</v>
      </c>
      <c r="V1315">
        <v>3744000</v>
      </c>
      <c r="W1315">
        <v>3744000</v>
      </c>
      <c r="X1315">
        <v>3744000</v>
      </c>
      <c r="Y1315">
        <v>3744000</v>
      </c>
      <c r="Z1315">
        <v>3744000</v>
      </c>
      <c r="AA1315">
        <v>3744000</v>
      </c>
      <c r="AB1315">
        <v>3744000</v>
      </c>
      <c r="AC1315">
        <v>3816000</v>
      </c>
      <c r="AD1315" t="s">
        <v>5470</v>
      </c>
      <c r="AE1315" t="s">
        <v>5497</v>
      </c>
      <c r="AF1315" t="s">
        <v>5498</v>
      </c>
      <c r="AG1315" t="s">
        <v>5499</v>
      </c>
      <c r="AH1315" t="s">
        <v>7605</v>
      </c>
      <c r="AI1315" t="s">
        <v>6061</v>
      </c>
      <c r="AJ1315" t="s">
        <v>6304</v>
      </c>
      <c r="AK1315" t="s">
        <v>136</v>
      </c>
      <c r="AN1315" t="s">
        <v>1311</v>
      </c>
      <c r="AO1315" t="s">
        <v>1312</v>
      </c>
      <c r="AP1315" t="s">
        <v>1336</v>
      </c>
      <c r="AQ1315" t="s">
        <v>1314</v>
      </c>
      <c r="AR1315" cm="1">
        <f t="array" ref="AR1315">_xlfn._xlws.FILTER(RPD_Revisi[Jmlh],RPD_Revisi[MAK]=Form_Cetak_POK[[#This Row],[MAK]],0)-Form_Cetak_POK[[#This Row],[Jmlh]]</f>
        <v>0</v>
      </c>
    </row>
    <row r="1316" spans="1:44" hidden="1" x14ac:dyDescent="0.3">
      <c r="A1316" t="s">
        <v>26</v>
      </c>
      <c r="B1316" t="s">
        <v>28</v>
      </c>
      <c r="C1316" t="s">
        <v>29</v>
      </c>
      <c r="D1316" t="s">
        <v>461</v>
      </c>
      <c r="E1316" t="s">
        <v>118</v>
      </c>
      <c r="F1316" t="s">
        <v>334</v>
      </c>
      <c r="G1316" t="s">
        <v>478</v>
      </c>
      <c r="H1316" t="s">
        <v>384</v>
      </c>
      <c r="I1316" t="s">
        <v>389</v>
      </c>
      <c r="J1316" t="s">
        <v>73</v>
      </c>
      <c r="K1316" t="s">
        <v>1234</v>
      </c>
      <c r="L1316">
        <v>12</v>
      </c>
      <c r="M1316">
        <v>360000</v>
      </c>
      <c r="N1316">
        <v>4320000</v>
      </c>
      <c r="O1316">
        <v>0</v>
      </c>
      <c r="P1316">
        <v>4320000</v>
      </c>
      <c r="R1316">
        <v>359424</v>
      </c>
      <c r="S1316">
        <v>359424</v>
      </c>
      <c r="T1316">
        <v>359424</v>
      </c>
      <c r="U1316">
        <v>359424</v>
      </c>
      <c r="V1316">
        <v>359424</v>
      </c>
      <c r="W1316">
        <v>359424</v>
      </c>
      <c r="X1316">
        <v>359424</v>
      </c>
      <c r="Y1316">
        <v>359424</v>
      </c>
      <c r="Z1316">
        <v>359424</v>
      </c>
      <c r="AA1316">
        <v>359424</v>
      </c>
      <c r="AB1316">
        <v>359424</v>
      </c>
      <c r="AC1316">
        <v>366336</v>
      </c>
      <c r="AD1316" t="s">
        <v>5470</v>
      </c>
      <c r="AE1316" t="s">
        <v>5510</v>
      </c>
      <c r="AF1316" t="s">
        <v>5511</v>
      </c>
      <c r="AG1316" t="s">
        <v>5512</v>
      </c>
      <c r="AH1316" t="s">
        <v>7606</v>
      </c>
      <c r="AI1316" t="s">
        <v>6061</v>
      </c>
      <c r="AJ1316" t="s">
        <v>6304</v>
      </c>
      <c r="AK1316" t="s">
        <v>136</v>
      </c>
      <c r="AN1316" t="s">
        <v>1311</v>
      </c>
      <c r="AO1316" t="s">
        <v>1312</v>
      </c>
      <c r="AP1316" t="s">
        <v>1336</v>
      </c>
      <c r="AQ1316" t="s">
        <v>1314</v>
      </c>
      <c r="AR1316" cm="1">
        <f t="array" ref="AR1316">_xlfn._xlws.FILTER(RPD_Revisi[Jmlh],RPD_Revisi[MAK]=Form_Cetak_POK[[#This Row],[MAK]],0)-Form_Cetak_POK[[#This Row],[Jmlh]]</f>
        <v>0</v>
      </c>
    </row>
    <row r="1317" spans="1:44" hidden="1" x14ac:dyDescent="0.3">
      <c r="A1317" t="s">
        <v>26</v>
      </c>
      <c r="B1317" t="s">
        <v>28</v>
      </c>
      <c r="C1317" t="s">
        <v>29</v>
      </c>
      <c r="D1317" t="s">
        <v>461</v>
      </c>
      <c r="E1317" t="s">
        <v>118</v>
      </c>
      <c r="F1317" t="s">
        <v>334</v>
      </c>
      <c r="G1317" t="s">
        <v>478</v>
      </c>
      <c r="H1317" t="s">
        <v>384</v>
      </c>
      <c r="I1317" t="s">
        <v>389</v>
      </c>
      <c r="J1317" t="s">
        <v>50</v>
      </c>
      <c r="K1317" t="s">
        <v>1213</v>
      </c>
      <c r="L1317">
        <v>16</v>
      </c>
      <c r="M1317">
        <v>1200000</v>
      </c>
      <c r="N1317">
        <v>19200000</v>
      </c>
      <c r="O1317">
        <v>0</v>
      </c>
      <c r="P1317">
        <v>19200000</v>
      </c>
      <c r="R1317">
        <v>1597440</v>
      </c>
      <c r="S1317">
        <v>1597440</v>
      </c>
      <c r="T1317">
        <v>1597440</v>
      </c>
      <c r="U1317">
        <v>1597440</v>
      </c>
      <c r="V1317">
        <v>1597440</v>
      </c>
      <c r="W1317">
        <v>1597440</v>
      </c>
      <c r="X1317">
        <v>1597440</v>
      </c>
      <c r="Y1317">
        <v>1597440</v>
      </c>
      <c r="Z1317">
        <v>1597440</v>
      </c>
      <c r="AA1317">
        <v>1597440</v>
      </c>
      <c r="AB1317">
        <v>1597440</v>
      </c>
      <c r="AC1317">
        <v>1628160</v>
      </c>
      <c r="AD1317" t="s">
        <v>5470</v>
      </c>
      <c r="AE1317" t="s">
        <v>5514</v>
      </c>
      <c r="AF1317" t="s">
        <v>5515</v>
      </c>
      <c r="AG1317" t="s">
        <v>5516</v>
      </c>
      <c r="AH1317" t="s">
        <v>7607</v>
      </c>
      <c r="AI1317" t="s">
        <v>6061</v>
      </c>
      <c r="AJ1317" t="s">
        <v>6304</v>
      </c>
      <c r="AK1317" t="s">
        <v>136</v>
      </c>
      <c r="AN1317" t="s">
        <v>1311</v>
      </c>
      <c r="AO1317" t="s">
        <v>1312</v>
      </c>
      <c r="AP1317" t="s">
        <v>1336</v>
      </c>
      <c r="AQ1317" t="s">
        <v>1314</v>
      </c>
      <c r="AR1317" cm="1">
        <f t="array" ref="AR1317">_xlfn._xlws.FILTER(RPD_Revisi[Jmlh],RPD_Revisi[MAK]=Form_Cetak_POK[[#This Row],[MAK]],0)-Form_Cetak_POK[[#This Row],[Jmlh]]</f>
        <v>0</v>
      </c>
    </row>
    <row r="1318" spans="1:44" hidden="1" x14ac:dyDescent="0.3">
      <c r="A1318" t="s">
        <v>26</v>
      </c>
      <c r="B1318" t="s">
        <v>28</v>
      </c>
      <c r="C1318" t="s">
        <v>29</v>
      </c>
      <c r="D1318" t="s">
        <v>461</v>
      </c>
      <c r="E1318" t="s">
        <v>118</v>
      </c>
      <c r="F1318" t="s">
        <v>334</v>
      </c>
      <c r="G1318" t="s">
        <v>478</v>
      </c>
      <c r="H1318" t="s">
        <v>384</v>
      </c>
      <c r="I1318" t="s">
        <v>390</v>
      </c>
      <c r="J1318" t="s">
        <v>43</v>
      </c>
      <c r="K1318" t="s">
        <v>1235</v>
      </c>
      <c r="L1318">
        <v>4</v>
      </c>
      <c r="M1318">
        <v>2000000</v>
      </c>
      <c r="N1318">
        <v>8000000</v>
      </c>
      <c r="O1318">
        <v>0</v>
      </c>
      <c r="P1318">
        <v>8000000</v>
      </c>
      <c r="R1318">
        <v>665600</v>
      </c>
      <c r="S1318">
        <v>665600</v>
      </c>
      <c r="T1318">
        <v>665600</v>
      </c>
      <c r="U1318">
        <v>665600</v>
      </c>
      <c r="V1318">
        <v>665600</v>
      </c>
      <c r="W1318">
        <v>665600</v>
      </c>
      <c r="X1318">
        <v>665600</v>
      </c>
      <c r="Y1318">
        <v>665600</v>
      </c>
      <c r="Z1318">
        <v>665600</v>
      </c>
      <c r="AA1318">
        <v>665600</v>
      </c>
      <c r="AB1318">
        <v>665600</v>
      </c>
      <c r="AC1318">
        <v>678400</v>
      </c>
      <c r="AD1318" t="s">
        <v>5518</v>
      </c>
      <c r="AE1318" t="s">
        <v>5519</v>
      </c>
      <c r="AF1318" t="s">
        <v>5520</v>
      </c>
      <c r="AG1318" t="s">
        <v>5521</v>
      </c>
      <c r="AH1318" t="s">
        <v>7608</v>
      </c>
      <c r="AI1318" t="s">
        <v>6061</v>
      </c>
      <c r="AJ1318" t="s">
        <v>6308</v>
      </c>
      <c r="AK1318" t="s">
        <v>136</v>
      </c>
      <c r="AN1318" t="s">
        <v>1311</v>
      </c>
      <c r="AO1318" t="s">
        <v>1312</v>
      </c>
      <c r="AP1318" t="s">
        <v>1313</v>
      </c>
      <c r="AQ1318" t="s">
        <v>1314</v>
      </c>
      <c r="AR1318" cm="1">
        <f t="array" ref="AR1318">_xlfn._xlws.FILTER(RPD_Revisi[Jmlh],RPD_Revisi[MAK]=Form_Cetak_POK[[#This Row],[MAK]],0)-Form_Cetak_POK[[#This Row],[Jmlh]]</f>
        <v>0</v>
      </c>
    </row>
    <row r="1319" spans="1:44" hidden="1" x14ac:dyDescent="0.3">
      <c r="A1319" t="s">
        <v>26</v>
      </c>
      <c r="B1319" t="s">
        <v>28</v>
      </c>
      <c r="C1319" t="s">
        <v>29</v>
      </c>
      <c r="D1319" t="s">
        <v>461</v>
      </c>
      <c r="E1319" t="s">
        <v>118</v>
      </c>
      <c r="F1319" t="s">
        <v>334</v>
      </c>
      <c r="G1319" t="s">
        <v>478</v>
      </c>
      <c r="H1319" t="s">
        <v>384</v>
      </c>
      <c r="I1319" t="s">
        <v>390</v>
      </c>
      <c r="J1319" t="s">
        <v>46</v>
      </c>
      <c r="K1319" t="s">
        <v>608</v>
      </c>
      <c r="L1319">
        <v>8</v>
      </c>
      <c r="M1319">
        <v>900000</v>
      </c>
      <c r="N1319">
        <v>7200000</v>
      </c>
      <c r="O1319">
        <v>0</v>
      </c>
      <c r="P1319">
        <v>7200000</v>
      </c>
      <c r="R1319">
        <v>599040</v>
      </c>
      <c r="S1319">
        <v>599040</v>
      </c>
      <c r="T1319">
        <v>599040</v>
      </c>
      <c r="U1319">
        <v>599040</v>
      </c>
      <c r="V1319">
        <v>599040</v>
      </c>
      <c r="W1319">
        <v>599040</v>
      </c>
      <c r="X1319">
        <v>599040</v>
      </c>
      <c r="Y1319">
        <v>599040</v>
      </c>
      <c r="Z1319">
        <v>599040</v>
      </c>
      <c r="AA1319">
        <v>599040</v>
      </c>
      <c r="AB1319">
        <v>599040</v>
      </c>
      <c r="AC1319">
        <v>610560</v>
      </c>
      <c r="AD1319" t="s">
        <v>5518</v>
      </c>
      <c r="AE1319" t="s">
        <v>5536</v>
      </c>
      <c r="AF1319" t="s">
        <v>5537</v>
      </c>
      <c r="AG1319" t="s">
        <v>5538</v>
      </c>
      <c r="AH1319" t="s">
        <v>7609</v>
      </c>
      <c r="AI1319" t="s">
        <v>6061</v>
      </c>
      <c r="AJ1319" t="s">
        <v>6308</v>
      </c>
      <c r="AK1319" t="s">
        <v>136</v>
      </c>
      <c r="AN1319" t="s">
        <v>1311</v>
      </c>
      <c r="AO1319" t="s">
        <v>1312</v>
      </c>
      <c r="AP1319" t="s">
        <v>1331</v>
      </c>
      <c r="AQ1319" t="s">
        <v>1314</v>
      </c>
      <c r="AR1319" cm="1">
        <f t="array" ref="AR1319">_xlfn._xlws.FILTER(RPD_Revisi[Jmlh],RPD_Revisi[MAK]=Form_Cetak_POK[[#This Row],[MAK]],0)-Form_Cetak_POK[[#This Row],[Jmlh]]</f>
        <v>0</v>
      </c>
    </row>
    <row r="1320" spans="1:44" hidden="1" x14ac:dyDescent="0.3">
      <c r="A1320" t="s">
        <v>26</v>
      </c>
      <c r="B1320" t="s">
        <v>28</v>
      </c>
      <c r="C1320" t="s">
        <v>29</v>
      </c>
      <c r="D1320" t="s">
        <v>461</v>
      </c>
      <c r="E1320" t="s">
        <v>118</v>
      </c>
      <c r="F1320" t="s">
        <v>334</v>
      </c>
      <c r="G1320" t="s">
        <v>478</v>
      </c>
      <c r="H1320" t="s">
        <v>384</v>
      </c>
      <c r="I1320" t="s">
        <v>390</v>
      </c>
      <c r="J1320" t="s">
        <v>48</v>
      </c>
      <c r="K1320" t="s">
        <v>1236</v>
      </c>
      <c r="L1320">
        <v>48</v>
      </c>
      <c r="M1320">
        <v>6000000</v>
      </c>
      <c r="N1320">
        <v>288000000</v>
      </c>
      <c r="O1320">
        <v>0</v>
      </c>
      <c r="P1320">
        <v>288000000</v>
      </c>
      <c r="R1320">
        <v>23961600</v>
      </c>
      <c r="S1320">
        <v>23961600</v>
      </c>
      <c r="T1320">
        <v>23961600</v>
      </c>
      <c r="U1320">
        <v>23961600</v>
      </c>
      <c r="V1320">
        <v>23961600</v>
      </c>
      <c r="W1320">
        <v>23961600</v>
      </c>
      <c r="X1320">
        <v>23961600</v>
      </c>
      <c r="Y1320">
        <v>23961600</v>
      </c>
      <c r="Z1320">
        <v>23961600</v>
      </c>
      <c r="AA1320">
        <v>23961600</v>
      </c>
      <c r="AB1320">
        <v>23961600</v>
      </c>
      <c r="AC1320">
        <v>24422400</v>
      </c>
      <c r="AD1320" t="s">
        <v>5518</v>
      </c>
      <c r="AE1320" t="s">
        <v>5540</v>
      </c>
      <c r="AF1320" t="s">
        <v>5541</v>
      </c>
      <c r="AG1320" t="s">
        <v>5542</v>
      </c>
      <c r="AH1320" t="s">
        <v>7610</v>
      </c>
      <c r="AI1320" t="s">
        <v>6061</v>
      </c>
      <c r="AJ1320" t="s">
        <v>6308</v>
      </c>
      <c r="AK1320" t="s">
        <v>136</v>
      </c>
      <c r="AN1320" t="s">
        <v>1311</v>
      </c>
      <c r="AO1320" t="s">
        <v>1312</v>
      </c>
      <c r="AP1320" t="s">
        <v>1336</v>
      </c>
      <c r="AQ1320" t="s">
        <v>1314</v>
      </c>
      <c r="AR1320" cm="1">
        <f t="array" ref="AR1320">_xlfn._xlws.FILTER(RPD_Revisi[Jmlh],RPD_Revisi[MAK]=Form_Cetak_POK[[#This Row],[MAK]],0)-Form_Cetak_POK[[#This Row],[Jmlh]]</f>
        <v>0</v>
      </c>
    </row>
    <row r="1321" spans="1:44" hidden="1" x14ac:dyDescent="0.3">
      <c r="A1321" t="s">
        <v>26</v>
      </c>
      <c r="B1321" t="s">
        <v>28</v>
      </c>
      <c r="C1321" t="s">
        <v>29</v>
      </c>
      <c r="D1321" t="s">
        <v>461</v>
      </c>
      <c r="E1321" t="s">
        <v>118</v>
      </c>
      <c r="F1321" t="s">
        <v>334</v>
      </c>
      <c r="G1321" t="s">
        <v>478</v>
      </c>
      <c r="H1321" t="s">
        <v>384</v>
      </c>
      <c r="I1321" t="s">
        <v>390</v>
      </c>
      <c r="J1321" t="s">
        <v>73</v>
      </c>
      <c r="K1321" t="s">
        <v>1238</v>
      </c>
      <c r="L1321">
        <v>30</v>
      </c>
      <c r="M1321">
        <v>360000</v>
      </c>
      <c r="N1321">
        <v>10800000</v>
      </c>
      <c r="O1321">
        <v>0</v>
      </c>
      <c r="P1321">
        <v>10800000</v>
      </c>
      <c r="R1321">
        <v>898560</v>
      </c>
      <c r="S1321">
        <v>898560</v>
      </c>
      <c r="T1321">
        <v>898560</v>
      </c>
      <c r="U1321">
        <v>898560</v>
      </c>
      <c r="V1321">
        <v>898560</v>
      </c>
      <c r="W1321">
        <v>898560</v>
      </c>
      <c r="X1321">
        <v>898560</v>
      </c>
      <c r="Y1321">
        <v>898560</v>
      </c>
      <c r="Z1321">
        <v>898560</v>
      </c>
      <c r="AA1321">
        <v>898560</v>
      </c>
      <c r="AB1321">
        <v>898560</v>
      </c>
      <c r="AC1321">
        <v>915840</v>
      </c>
      <c r="AD1321" t="s">
        <v>5518</v>
      </c>
      <c r="AE1321" t="s">
        <v>5547</v>
      </c>
      <c r="AF1321" t="s">
        <v>5548</v>
      </c>
      <c r="AG1321" t="s">
        <v>5549</v>
      </c>
      <c r="AH1321" t="s">
        <v>7611</v>
      </c>
      <c r="AI1321" t="s">
        <v>6061</v>
      </c>
      <c r="AJ1321" t="s">
        <v>6308</v>
      </c>
      <c r="AK1321" t="s">
        <v>136</v>
      </c>
      <c r="AN1321" t="s">
        <v>1311</v>
      </c>
      <c r="AO1321" t="s">
        <v>1312</v>
      </c>
      <c r="AP1321" t="s">
        <v>1336</v>
      </c>
      <c r="AQ1321" t="s">
        <v>1314</v>
      </c>
      <c r="AR1321" cm="1">
        <f t="array" ref="AR1321">_xlfn._xlws.FILTER(RPD_Revisi[Jmlh],RPD_Revisi[MAK]=Form_Cetak_POK[[#This Row],[MAK]],0)-Form_Cetak_POK[[#This Row],[Jmlh]]</f>
        <v>0</v>
      </c>
    </row>
    <row r="1322" spans="1:44" hidden="1" x14ac:dyDescent="0.3">
      <c r="A1322" t="s">
        <v>26</v>
      </c>
      <c r="B1322" t="s">
        <v>28</v>
      </c>
      <c r="C1322" t="s">
        <v>29</v>
      </c>
      <c r="D1322" t="s">
        <v>461</v>
      </c>
      <c r="E1322" t="s">
        <v>118</v>
      </c>
      <c r="F1322" t="s">
        <v>334</v>
      </c>
      <c r="G1322" t="s">
        <v>478</v>
      </c>
      <c r="H1322" t="s">
        <v>384</v>
      </c>
      <c r="I1322" t="s">
        <v>390</v>
      </c>
      <c r="J1322" t="s">
        <v>50</v>
      </c>
      <c r="K1322" t="s">
        <v>1239</v>
      </c>
      <c r="L1322">
        <v>12</v>
      </c>
      <c r="M1322">
        <v>1170000</v>
      </c>
      <c r="N1322">
        <v>14040000</v>
      </c>
      <c r="O1322">
        <v>0</v>
      </c>
      <c r="P1322">
        <v>14040000</v>
      </c>
      <c r="R1322">
        <v>898560</v>
      </c>
      <c r="S1322">
        <v>898560</v>
      </c>
      <c r="T1322">
        <v>1898560</v>
      </c>
      <c r="U1322">
        <v>898560</v>
      </c>
      <c r="V1322">
        <v>898560</v>
      </c>
      <c r="W1322">
        <v>1898560</v>
      </c>
      <c r="X1322">
        <v>1898560</v>
      </c>
      <c r="Y1322">
        <v>898560</v>
      </c>
      <c r="Z1322">
        <v>898560</v>
      </c>
      <c r="AA1322">
        <v>898560</v>
      </c>
      <c r="AB1322">
        <v>898560</v>
      </c>
      <c r="AC1322">
        <v>1155840</v>
      </c>
      <c r="AD1322" t="s">
        <v>5518</v>
      </c>
      <c r="AE1322" t="s">
        <v>5551</v>
      </c>
      <c r="AF1322" t="s">
        <v>5552</v>
      </c>
      <c r="AG1322" t="s">
        <v>5553</v>
      </c>
      <c r="AH1322" t="s">
        <v>7612</v>
      </c>
      <c r="AI1322" t="s">
        <v>6061</v>
      </c>
      <c r="AJ1322" t="s">
        <v>6308</v>
      </c>
      <c r="AK1322" t="s">
        <v>136</v>
      </c>
      <c r="AN1322" t="s">
        <v>1311</v>
      </c>
      <c r="AO1322" t="s">
        <v>1312</v>
      </c>
      <c r="AP1322" t="s">
        <v>1336</v>
      </c>
      <c r="AQ1322" t="s">
        <v>1314</v>
      </c>
      <c r="AR1322" cm="1">
        <f t="array" ref="AR1322">_xlfn._xlws.FILTER(RPD_Revisi[Jmlh],RPD_Revisi[MAK]=Form_Cetak_POK[[#This Row],[MAK]],0)-Form_Cetak_POK[[#This Row],[Jmlh]]</f>
        <v>0</v>
      </c>
    </row>
    <row r="1323" spans="1:44" hidden="1" x14ac:dyDescent="0.3">
      <c r="A1323" t="s">
        <v>26</v>
      </c>
      <c r="B1323" t="s">
        <v>28</v>
      </c>
      <c r="C1323" t="s">
        <v>29</v>
      </c>
      <c r="D1323" t="s">
        <v>461</v>
      </c>
      <c r="E1323" t="s">
        <v>118</v>
      </c>
      <c r="F1323" t="s">
        <v>334</v>
      </c>
      <c r="G1323" t="s">
        <v>478</v>
      </c>
      <c r="H1323" t="s">
        <v>391</v>
      </c>
      <c r="I1323" t="s">
        <v>392</v>
      </c>
      <c r="J1323" t="s">
        <v>43</v>
      </c>
      <c r="K1323" t="s">
        <v>506</v>
      </c>
      <c r="L1323">
        <v>1</v>
      </c>
      <c r="M1323">
        <v>1500000</v>
      </c>
      <c r="N1323">
        <v>1500000</v>
      </c>
      <c r="O1323">
        <v>0</v>
      </c>
      <c r="P1323">
        <v>1500000</v>
      </c>
      <c r="R1323">
        <v>125000</v>
      </c>
      <c r="S1323">
        <v>125000</v>
      </c>
      <c r="T1323">
        <v>125000</v>
      </c>
      <c r="U1323">
        <v>125000</v>
      </c>
      <c r="V1323">
        <v>125000</v>
      </c>
      <c r="W1323">
        <v>125000</v>
      </c>
      <c r="X1323">
        <v>125000</v>
      </c>
      <c r="Y1323">
        <v>125000</v>
      </c>
      <c r="Z1323">
        <v>125000</v>
      </c>
      <c r="AA1323">
        <v>125000</v>
      </c>
      <c r="AB1323">
        <v>125000</v>
      </c>
      <c r="AC1323">
        <v>125000</v>
      </c>
      <c r="AD1323" t="s">
        <v>5555</v>
      </c>
      <c r="AE1323" t="s">
        <v>5556</v>
      </c>
      <c r="AF1323" t="s">
        <v>5557</v>
      </c>
      <c r="AG1323" t="s">
        <v>5558</v>
      </c>
      <c r="AH1323" t="s">
        <v>7613</v>
      </c>
      <c r="AI1323" t="s">
        <v>6061</v>
      </c>
      <c r="AJ1323" t="s">
        <v>6311</v>
      </c>
      <c r="AK1323" t="s">
        <v>44</v>
      </c>
      <c r="AN1323" t="s">
        <v>1311</v>
      </c>
      <c r="AO1323" t="s">
        <v>1312</v>
      </c>
      <c r="AP1323" t="s">
        <v>1313</v>
      </c>
      <c r="AQ1323" t="s">
        <v>1314</v>
      </c>
      <c r="AR1323" cm="1">
        <f t="array" ref="AR1323">_xlfn._xlws.FILTER(RPD_Revisi[Jmlh],RPD_Revisi[MAK]=Form_Cetak_POK[[#This Row],[MAK]],0)-Form_Cetak_POK[[#This Row],[Jmlh]]</f>
        <v>0</v>
      </c>
    </row>
    <row r="1324" spans="1:44" hidden="1" x14ac:dyDescent="0.3">
      <c r="A1324" t="s">
        <v>26</v>
      </c>
      <c r="B1324" t="s">
        <v>28</v>
      </c>
      <c r="C1324" t="s">
        <v>29</v>
      </c>
      <c r="D1324" t="s">
        <v>461</v>
      </c>
      <c r="E1324" t="s">
        <v>118</v>
      </c>
      <c r="F1324" t="s">
        <v>334</v>
      </c>
      <c r="G1324" t="s">
        <v>478</v>
      </c>
      <c r="H1324" t="s">
        <v>391</v>
      </c>
      <c r="I1324" t="s">
        <v>392</v>
      </c>
      <c r="J1324" t="s">
        <v>50</v>
      </c>
      <c r="K1324" t="s">
        <v>1243</v>
      </c>
      <c r="L1324">
        <v>80</v>
      </c>
      <c r="M1324">
        <v>750000</v>
      </c>
      <c r="N1324">
        <v>60000000</v>
      </c>
      <c r="O1324">
        <v>0</v>
      </c>
      <c r="P1324">
        <v>60000000</v>
      </c>
      <c r="R1324">
        <v>5000000</v>
      </c>
      <c r="S1324">
        <v>5000000</v>
      </c>
      <c r="T1324">
        <v>5000000</v>
      </c>
      <c r="U1324">
        <v>5000000</v>
      </c>
      <c r="V1324">
        <v>5000000</v>
      </c>
      <c r="W1324">
        <v>5000000</v>
      </c>
      <c r="X1324">
        <v>5000000</v>
      </c>
      <c r="Y1324">
        <v>5000000</v>
      </c>
      <c r="Z1324">
        <v>5000000</v>
      </c>
      <c r="AA1324">
        <v>5000000</v>
      </c>
      <c r="AB1324">
        <v>5000000</v>
      </c>
      <c r="AC1324">
        <v>5000000</v>
      </c>
      <c r="AD1324" t="s">
        <v>5555</v>
      </c>
      <c r="AE1324" t="s">
        <v>5573</v>
      </c>
      <c r="AF1324" t="s">
        <v>5574</v>
      </c>
      <c r="AG1324" t="s">
        <v>5575</v>
      </c>
      <c r="AH1324" t="s">
        <v>7614</v>
      </c>
      <c r="AI1324" t="s">
        <v>6061</v>
      </c>
      <c r="AJ1324" t="s">
        <v>6311</v>
      </c>
      <c r="AK1324" t="s">
        <v>44</v>
      </c>
      <c r="AN1324" t="s">
        <v>1311</v>
      </c>
      <c r="AO1324" t="s">
        <v>1312</v>
      </c>
      <c r="AP1324" t="s">
        <v>1336</v>
      </c>
      <c r="AQ1324" t="s">
        <v>1314</v>
      </c>
      <c r="AR1324" cm="1">
        <f t="array" ref="AR1324">_xlfn._xlws.FILTER(RPD_Revisi[Jmlh],RPD_Revisi[MAK]=Form_Cetak_POK[[#This Row],[MAK]],0)-Form_Cetak_POK[[#This Row],[Jmlh]]</f>
        <v>0</v>
      </c>
    </row>
    <row r="1325" spans="1:44" hidden="1" x14ac:dyDescent="0.3">
      <c r="A1325" t="s">
        <v>26</v>
      </c>
      <c r="B1325" t="s">
        <v>28</v>
      </c>
      <c r="C1325" t="s">
        <v>29</v>
      </c>
      <c r="D1325" t="s">
        <v>461</v>
      </c>
      <c r="E1325" t="s">
        <v>118</v>
      </c>
      <c r="F1325" t="s">
        <v>334</v>
      </c>
      <c r="G1325" t="s">
        <v>478</v>
      </c>
      <c r="H1325" t="s">
        <v>391</v>
      </c>
      <c r="I1325" t="s">
        <v>393</v>
      </c>
      <c r="J1325" t="s">
        <v>48</v>
      </c>
      <c r="K1325" t="s">
        <v>1247</v>
      </c>
      <c r="L1325">
        <v>9</v>
      </c>
      <c r="M1325">
        <v>1500000</v>
      </c>
      <c r="N1325">
        <v>13500000</v>
      </c>
      <c r="O1325">
        <v>0</v>
      </c>
      <c r="P1325">
        <v>13500000</v>
      </c>
      <c r="R1325">
        <v>1125000</v>
      </c>
      <c r="S1325">
        <v>1125000</v>
      </c>
      <c r="T1325">
        <v>1125000</v>
      </c>
      <c r="U1325">
        <v>1125000</v>
      </c>
      <c r="V1325">
        <v>1125000</v>
      </c>
      <c r="W1325">
        <v>1125000</v>
      </c>
      <c r="X1325">
        <v>1125000</v>
      </c>
      <c r="Y1325">
        <v>1125000</v>
      </c>
      <c r="Z1325">
        <v>1125000</v>
      </c>
      <c r="AA1325">
        <v>1125000</v>
      </c>
      <c r="AB1325">
        <v>1125000</v>
      </c>
      <c r="AC1325">
        <v>1125000</v>
      </c>
      <c r="AD1325" t="s">
        <v>5580</v>
      </c>
      <c r="AE1325" t="s">
        <v>5594</v>
      </c>
      <c r="AF1325" t="s">
        <v>5595</v>
      </c>
      <c r="AG1325" t="s">
        <v>5596</v>
      </c>
      <c r="AH1325" t="s">
        <v>7615</v>
      </c>
      <c r="AI1325" t="s">
        <v>6061</v>
      </c>
      <c r="AJ1325" t="s">
        <v>6313</v>
      </c>
      <c r="AK1325" t="s">
        <v>44</v>
      </c>
      <c r="AN1325" t="s">
        <v>1311</v>
      </c>
      <c r="AO1325" t="s">
        <v>1312</v>
      </c>
      <c r="AP1325" t="s">
        <v>1336</v>
      </c>
      <c r="AQ1325" t="s">
        <v>1314</v>
      </c>
      <c r="AR1325" cm="1">
        <f t="array" ref="AR1325">_xlfn._xlws.FILTER(RPD_Revisi[Jmlh],RPD_Revisi[MAK]=Form_Cetak_POK[[#This Row],[MAK]],0)-Form_Cetak_POK[[#This Row],[Jmlh]]</f>
        <v>0</v>
      </c>
    </row>
    <row r="1326" spans="1:44" hidden="1" x14ac:dyDescent="0.3">
      <c r="A1326" t="s">
        <v>26</v>
      </c>
      <c r="B1326" t="s">
        <v>28</v>
      </c>
      <c r="C1326" t="s">
        <v>29</v>
      </c>
      <c r="D1326" t="s">
        <v>461</v>
      </c>
      <c r="E1326" t="s">
        <v>118</v>
      </c>
      <c r="F1326" t="s">
        <v>334</v>
      </c>
      <c r="G1326" t="s">
        <v>478</v>
      </c>
      <c r="H1326" t="s">
        <v>391</v>
      </c>
      <c r="I1326" t="s">
        <v>394</v>
      </c>
      <c r="J1326" t="s">
        <v>48</v>
      </c>
      <c r="K1326" t="s">
        <v>1250</v>
      </c>
      <c r="L1326">
        <v>4</v>
      </c>
      <c r="M1326">
        <v>1800000</v>
      </c>
      <c r="N1326">
        <v>7200000</v>
      </c>
      <c r="O1326">
        <v>0</v>
      </c>
      <c r="P1326">
        <v>7200000</v>
      </c>
      <c r="R1326">
        <v>600000</v>
      </c>
      <c r="S1326">
        <v>600000</v>
      </c>
      <c r="T1326">
        <v>600000</v>
      </c>
      <c r="U1326">
        <v>600000</v>
      </c>
      <c r="V1326">
        <v>600000</v>
      </c>
      <c r="W1326">
        <v>600000</v>
      </c>
      <c r="X1326">
        <v>600000</v>
      </c>
      <c r="Y1326">
        <v>600000</v>
      </c>
      <c r="Z1326">
        <v>600000</v>
      </c>
      <c r="AA1326">
        <v>600000</v>
      </c>
      <c r="AB1326">
        <v>600000</v>
      </c>
      <c r="AC1326">
        <v>600000</v>
      </c>
      <c r="AD1326" t="s">
        <v>5601</v>
      </c>
      <c r="AE1326" t="s">
        <v>5612</v>
      </c>
      <c r="AF1326" t="s">
        <v>5613</v>
      </c>
      <c r="AG1326" t="s">
        <v>5614</v>
      </c>
      <c r="AH1326" t="s">
        <v>7616</v>
      </c>
      <c r="AI1326" t="s">
        <v>6061</v>
      </c>
      <c r="AJ1326" t="s">
        <v>6316</v>
      </c>
      <c r="AK1326" t="s">
        <v>44</v>
      </c>
      <c r="AN1326" t="s">
        <v>1311</v>
      </c>
      <c r="AO1326" t="s">
        <v>1312</v>
      </c>
      <c r="AP1326" t="s">
        <v>1336</v>
      </c>
      <c r="AQ1326" t="s">
        <v>1314</v>
      </c>
      <c r="AR1326" cm="1">
        <f t="array" ref="AR1326">_xlfn._xlws.FILTER(RPD_Revisi[Jmlh],RPD_Revisi[MAK]=Form_Cetak_POK[[#This Row],[MAK]],0)-Form_Cetak_POK[[#This Row],[Jmlh]]</f>
        <v>0</v>
      </c>
    </row>
    <row r="1327" spans="1:44" hidden="1" x14ac:dyDescent="0.3">
      <c r="A1327" t="s">
        <v>26</v>
      </c>
      <c r="B1327" t="s">
        <v>28</v>
      </c>
      <c r="C1327" t="s">
        <v>29</v>
      </c>
      <c r="D1327" t="s">
        <v>461</v>
      </c>
      <c r="E1327" t="s">
        <v>118</v>
      </c>
      <c r="F1327" t="s">
        <v>334</v>
      </c>
      <c r="G1327" t="s">
        <v>478</v>
      </c>
      <c r="H1327" t="s">
        <v>391</v>
      </c>
      <c r="I1327" t="s">
        <v>394</v>
      </c>
      <c r="J1327" t="s">
        <v>73</v>
      </c>
      <c r="K1327" t="s">
        <v>1251</v>
      </c>
      <c r="L1327">
        <v>8</v>
      </c>
      <c r="M1327">
        <v>150000</v>
      </c>
      <c r="N1327">
        <v>1200000</v>
      </c>
      <c r="O1327">
        <v>0</v>
      </c>
      <c r="P1327">
        <v>1200000</v>
      </c>
      <c r="R1327">
        <v>100000</v>
      </c>
      <c r="S1327">
        <v>100000</v>
      </c>
      <c r="T1327">
        <v>100000</v>
      </c>
      <c r="U1327">
        <v>100000</v>
      </c>
      <c r="V1327">
        <v>100000</v>
      </c>
      <c r="W1327">
        <v>100000</v>
      </c>
      <c r="X1327">
        <v>100000</v>
      </c>
      <c r="Y1327">
        <v>100000</v>
      </c>
      <c r="Z1327">
        <v>100000</v>
      </c>
      <c r="AA1327">
        <v>100000</v>
      </c>
      <c r="AB1327">
        <v>100000</v>
      </c>
      <c r="AC1327">
        <v>100000</v>
      </c>
      <c r="AD1327" t="s">
        <v>5601</v>
      </c>
      <c r="AE1327" t="s">
        <v>5616</v>
      </c>
      <c r="AF1327" t="s">
        <v>5617</v>
      </c>
      <c r="AG1327" t="s">
        <v>5618</v>
      </c>
      <c r="AH1327" t="s">
        <v>7617</v>
      </c>
      <c r="AI1327" t="s">
        <v>6061</v>
      </c>
      <c r="AJ1327" t="s">
        <v>6316</v>
      </c>
      <c r="AK1327" t="s">
        <v>44</v>
      </c>
      <c r="AN1327" t="s">
        <v>1311</v>
      </c>
      <c r="AO1327" t="s">
        <v>1312</v>
      </c>
      <c r="AP1327" t="s">
        <v>1336</v>
      </c>
      <c r="AQ1327" t="s">
        <v>1314</v>
      </c>
      <c r="AR1327" cm="1">
        <f t="array" ref="AR1327">_xlfn._xlws.FILTER(RPD_Revisi[Jmlh],RPD_Revisi[MAK]=Form_Cetak_POK[[#This Row],[MAK]],0)-Form_Cetak_POK[[#This Row],[Jmlh]]</f>
        <v>0</v>
      </c>
    </row>
    <row r="1328" spans="1:44" hidden="1" x14ac:dyDescent="0.3">
      <c r="A1328" t="s">
        <v>26</v>
      </c>
      <c r="B1328" t="s">
        <v>28</v>
      </c>
      <c r="C1328" t="s">
        <v>29</v>
      </c>
      <c r="D1328" t="s">
        <v>461</v>
      </c>
      <c r="E1328" t="s">
        <v>118</v>
      </c>
      <c r="F1328" t="s">
        <v>334</v>
      </c>
      <c r="G1328" t="s">
        <v>478</v>
      </c>
      <c r="H1328" t="s">
        <v>391</v>
      </c>
      <c r="I1328" t="s">
        <v>395</v>
      </c>
      <c r="J1328" t="s">
        <v>48</v>
      </c>
      <c r="K1328" t="s">
        <v>1252</v>
      </c>
      <c r="L1328">
        <v>18</v>
      </c>
      <c r="M1328">
        <v>6200000</v>
      </c>
      <c r="N1328">
        <v>111600000</v>
      </c>
      <c r="O1328">
        <v>0</v>
      </c>
      <c r="P1328">
        <v>111600000</v>
      </c>
      <c r="R1328">
        <v>9300000</v>
      </c>
      <c r="S1328">
        <v>9300000</v>
      </c>
      <c r="T1328">
        <v>9300000</v>
      </c>
      <c r="U1328">
        <v>9300000</v>
      </c>
      <c r="V1328">
        <v>9300000</v>
      </c>
      <c r="W1328">
        <v>9300000</v>
      </c>
      <c r="X1328">
        <v>9300000</v>
      </c>
      <c r="Y1328">
        <v>9300000</v>
      </c>
      <c r="Z1328">
        <v>9300000</v>
      </c>
      <c r="AA1328">
        <v>9300000</v>
      </c>
      <c r="AB1328">
        <v>9300000</v>
      </c>
      <c r="AC1328">
        <v>9300000</v>
      </c>
      <c r="AD1328" t="s">
        <v>5620</v>
      </c>
      <c r="AE1328" t="s">
        <v>5628</v>
      </c>
      <c r="AF1328" t="s">
        <v>5629</v>
      </c>
      <c r="AG1328" t="s">
        <v>5630</v>
      </c>
      <c r="AH1328" t="s">
        <v>7618</v>
      </c>
      <c r="AI1328" t="s">
        <v>6061</v>
      </c>
      <c r="AJ1328" t="s">
        <v>6319</v>
      </c>
      <c r="AK1328" t="s">
        <v>44</v>
      </c>
      <c r="AN1328" t="s">
        <v>1311</v>
      </c>
      <c r="AO1328" t="s">
        <v>1312</v>
      </c>
      <c r="AP1328" t="s">
        <v>1336</v>
      </c>
      <c r="AQ1328" t="s">
        <v>1314</v>
      </c>
      <c r="AR1328" cm="1">
        <f t="array" ref="AR1328">_xlfn._xlws.FILTER(RPD_Revisi[Jmlh],RPD_Revisi[MAK]=Form_Cetak_POK[[#This Row],[MAK]],0)-Form_Cetak_POK[[#This Row],[Jmlh]]</f>
        <v>0</v>
      </c>
    </row>
    <row r="1329" spans="1:44" hidden="1" x14ac:dyDescent="0.3">
      <c r="A1329" t="s">
        <v>26</v>
      </c>
      <c r="B1329" t="s">
        <v>28</v>
      </c>
      <c r="C1329" t="s">
        <v>29</v>
      </c>
      <c r="D1329" t="s">
        <v>461</v>
      </c>
      <c r="E1329" t="s">
        <v>118</v>
      </c>
      <c r="F1329" t="s">
        <v>334</v>
      </c>
      <c r="G1329" t="s">
        <v>479</v>
      </c>
      <c r="H1329" t="s">
        <v>406</v>
      </c>
      <c r="I1329" t="s">
        <v>407</v>
      </c>
      <c r="J1329" t="s">
        <v>43</v>
      </c>
      <c r="K1329" t="s">
        <v>694</v>
      </c>
      <c r="L1329">
        <v>2</v>
      </c>
      <c r="M1329">
        <v>1275000</v>
      </c>
      <c r="N1329">
        <v>2550000</v>
      </c>
      <c r="O1329">
        <v>0</v>
      </c>
      <c r="P1329">
        <v>2550000</v>
      </c>
      <c r="R1329">
        <v>211286</v>
      </c>
      <c r="S1329">
        <v>211286</v>
      </c>
      <c r="T1329">
        <v>211286</v>
      </c>
      <c r="U1329">
        <v>211286</v>
      </c>
      <c r="V1329">
        <v>211286</v>
      </c>
      <c r="W1329">
        <v>211286</v>
      </c>
      <c r="X1329">
        <v>211286</v>
      </c>
      <c r="Y1329">
        <v>211286</v>
      </c>
      <c r="Z1329">
        <v>211286</v>
      </c>
      <c r="AA1329">
        <v>211286</v>
      </c>
      <c r="AB1329">
        <v>211286</v>
      </c>
      <c r="AC1329">
        <v>225854</v>
      </c>
      <c r="AD1329" t="s">
        <v>5789</v>
      </c>
      <c r="AE1329" t="s">
        <v>5790</v>
      </c>
      <c r="AF1329" t="s">
        <v>5791</v>
      </c>
      <c r="AG1329" t="s">
        <v>5792</v>
      </c>
      <c r="AH1329" t="s">
        <v>7619</v>
      </c>
      <c r="AI1329" t="s">
        <v>6061</v>
      </c>
      <c r="AJ1329" t="s">
        <v>6322</v>
      </c>
      <c r="AK1329" t="s">
        <v>136</v>
      </c>
      <c r="AN1329" t="s">
        <v>1311</v>
      </c>
      <c r="AO1329" t="s">
        <v>1312</v>
      </c>
      <c r="AP1329" t="s">
        <v>1313</v>
      </c>
      <c r="AQ1329" t="s">
        <v>1314</v>
      </c>
      <c r="AR1329" cm="1">
        <f t="array" ref="AR1329">_xlfn._xlws.FILTER(RPD_Revisi[Jmlh],RPD_Revisi[MAK]=Form_Cetak_POK[[#This Row],[MAK]],0)-Form_Cetak_POK[[#This Row],[Jmlh]]</f>
        <v>0</v>
      </c>
    </row>
    <row r="1330" spans="1:44" hidden="1" x14ac:dyDescent="0.3">
      <c r="A1330" t="s">
        <v>26</v>
      </c>
      <c r="B1330" t="s">
        <v>28</v>
      </c>
      <c r="C1330" t="s">
        <v>29</v>
      </c>
      <c r="D1330" t="s">
        <v>461</v>
      </c>
      <c r="E1330" t="s">
        <v>118</v>
      </c>
      <c r="F1330" t="s">
        <v>334</v>
      </c>
      <c r="G1330" t="s">
        <v>479</v>
      </c>
      <c r="H1330" t="s">
        <v>406</v>
      </c>
      <c r="I1330" t="s">
        <v>407</v>
      </c>
      <c r="J1330" t="s">
        <v>48</v>
      </c>
      <c r="K1330" t="s">
        <v>1263</v>
      </c>
      <c r="L1330">
        <v>18</v>
      </c>
      <c r="M1330">
        <v>5000000</v>
      </c>
      <c r="N1330">
        <v>90000000</v>
      </c>
      <c r="O1330">
        <v>0</v>
      </c>
      <c r="P1330">
        <v>90000000</v>
      </c>
      <c r="R1330">
        <v>7457143</v>
      </c>
      <c r="S1330">
        <v>7457143</v>
      </c>
      <c r="T1330">
        <v>7457143</v>
      </c>
      <c r="U1330">
        <v>7457143</v>
      </c>
      <c r="V1330">
        <v>7457143</v>
      </c>
      <c r="W1330">
        <v>7457143</v>
      </c>
      <c r="X1330">
        <v>7457143</v>
      </c>
      <c r="Y1330">
        <v>7457143</v>
      </c>
      <c r="Z1330">
        <v>7457143</v>
      </c>
      <c r="AA1330">
        <v>7457143</v>
      </c>
      <c r="AB1330">
        <v>7457143</v>
      </c>
      <c r="AC1330">
        <v>7971427</v>
      </c>
      <c r="AD1330" t="s">
        <v>5789</v>
      </c>
      <c r="AE1330" t="s">
        <v>5801</v>
      </c>
      <c r="AF1330" t="s">
        <v>5802</v>
      </c>
      <c r="AG1330" t="s">
        <v>5803</v>
      </c>
      <c r="AH1330" t="s">
        <v>7620</v>
      </c>
      <c r="AI1330" t="s">
        <v>6061</v>
      </c>
      <c r="AJ1330" t="s">
        <v>6322</v>
      </c>
      <c r="AK1330" t="s">
        <v>136</v>
      </c>
      <c r="AN1330" t="s">
        <v>1311</v>
      </c>
      <c r="AO1330" t="s">
        <v>1312</v>
      </c>
      <c r="AP1330" t="s">
        <v>1336</v>
      </c>
      <c r="AQ1330" t="s">
        <v>1314</v>
      </c>
      <c r="AR1330" cm="1">
        <f t="array" ref="AR1330">_xlfn._xlws.FILTER(RPD_Revisi[Jmlh],RPD_Revisi[MAK]=Form_Cetak_POK[[#This Row],[MAK]],0)-Form_Cetak_POK[[#This Row],[Jmlh]]</f>
        <v>0</v>
      </c>
    </row>
    <row r="1331" spans="1:44" hidden="1" x14ac:dyDescent="0.3">
      <c r="A1331" t="s">
        <v>26</v>
      </c>
      <c r="B1331" t="s">
        <v>28</v>
      </c>
      <c r="C1331" t="s">
        <v>29</v>
      </c>
      <c r="D1331" t="s">
        <v>461</v>
      </c>
      <c r="E1331" t="s">
        <v>118</v>
      </c>
      <c r="F1331" t="s">
        <v>334</v>
      </c>
      <c r="G1331" t="s">
        <v>479</v>
      </c>
      <c r="H1331" t="s">
        <v>406</v>
      </c>
      <c r="I1331" t="s">
        <v>408</v>
      </c>
      <c r="J1331" t="s">
        <v>46</v>
      </c>
      <c r="K1331" t="s">
        <v>608</v>
      </c>
      <c r="L1331">
        <v>12</v>
      </c>
      <c r="M1331">
        <v>900000</v>
      </c>
      <c r="N1331">
        <v>10800000</v>
      </c>
      <c r="O1331">
        <v>0</v>
      </c>
      <c r="P1331">
        <v>10800000</v>
      </c>
      <c r="R1331">
        <v>894857</v>
      </c>
      <c r="S1331">
        <v>894857</v>
      </c>
      <c r="T1331">
        <v>894857</v>
      </c>
      <c r="U1331">
        <v>894857</v>
      </c>
      <c r="V1331">
        <v>894857</v>
      </c>
      <c r="W1331">
        <v>894857</v>
      </c>
      <c r="X1331">
        <v>894857</v>
      </c>
      <c r="Y1331">
        <v>894857</v>
      </c>
      <c r="Z1331">
        <v>894857</v>
      </c>
      <c r="AA1331">
        <v>894857</v>
      </c>
      <c r="AB1331">
        <v>894857</v>
      </c>
      <c r="AC1331">
        <v>956573</v>
      </c>
      <c r="AD1331" t="s">
        <v>5805</v>
      </c>
      <c r="AE1331" t="s">
        <v>5817</v>
      </c>
      <c r="AF1331" t="s">
        <v>5818</v>
      </c>
      <c r="AG1331" t="s">
        <v>5819</v>
      </c>
      <c r="AH1331" t="s">
        <v>7621</v>
      </c>
      <c r="AI1331" t="s">
        <v>6061</v>
      </c>
      <c r="AJ1331" t="s">
        <v>6325</v>
      </c>
      <c r="AK1331" t="s">
        <v>136</v>
      </c>
      <c r="AN1331" t="s">
        <v>1311</v>
      </c>
      <c r="AO1331" t="s">
        <v>1312</v>
      </c>
      <c r="AP1331" t="s">
        <v>1331</v>
      </c>
      <c r="AQ1331" t="s">
        <v>1314</v>
      </c>
      <c r="AR1331" cm="1">
        <f t="array" ref="AR1331">_xlfn._xlws.FILTER(RPD_Revisi[Jmlh],RPD_Revisi[MAK]=Form_Cetak_POK[[#This Row],[MAK]],0)-Form_Cetak_POK[[#This Row],[Jmlh]]</f>
        <v>0</v>
      </c>
    </row>
    <row r="1332" spans="1:44" hidden="1" x14ac:dyDescent="0.3">
      <c r="A1332" t="s">
        <v>26</v>
      </c>
      <c r="B1332" t="s">
        <v>28</v>
      </c>
      <c r="C1332" t="s">
        <v>29</v>
      </c>
      <c r="D1332" t="s">
        <v>461</v>
      </c>
      <c r="E1332" t="s">
        <v>118</v>
      </c>
      <c r="F1332" t="s">
        <v>334</v>
      </c>
      <c r="G1332" t="s">
        <v>479</v>
      </c>
      <c r="H1332" t="s">
        <v>406</v>
      </c>
      <c r="I1332" t="s">
        <v>408</v>
      </c>
      <c r="J1332" t="s">
        <v>48</v>
      </c>
      <c r="K1332" t="s">
        <v>1265</v>
      </c>
      <c r="L1332">
        <v>30</v>
      </c>
      <c r="M1332">
        <v>5000000</v>
      </c>
      <c r="N1332">
        <v>150000000</v>
      </c>
      <c r="O1332">
        <v>0</v>
      </c>
      <c r="P1332">
        <v>150000000</v>
      </c>
      <c r="R1332">
        <v>12428571</v>
      </c>
      <c r="S1332">
        <v>12428571</v>
      </c>
      <c r="T1332">
        <v>12428571</v>
      </c>
      <c r="U1332">
        <v>12428571</v>
      </c>
      <c r="V1332">
        <v>12428571</v>
      </c>
      <c r="W1332">
        <v>12428571</v>
      </c>
      <c r="X1332">
        <v>12428571</v>
      </c>
      <c r="Y1332">
        <v>12428571</v>
      </c>
      <c r="Z1332">
        <v>12428571</v>
      </c>
      <c r="AA1332">
        <v>12428571</v>
      </c>
      <c r="AB1332">
        <v>12428571</v>
      </c>
      <c r="AC1332">
        <v>13285719</v>
      </c>
      <c r="AD1332" t="s">
        <v>5805</v>
      </c>
      <c r="AE1332" t="s">
        <v>5821</v>
      </c>
      <c r="AF1332" t="s">
        <v>5822</v>
      </c>
      <c r="AG1332" t="s">
        <v>5823</v>
      </c>
      <c r="AH1332" t="s">
        <v>7622</v>
      </c>
      <c r="AI1332" t="s">
        <v>6061</v>
      </c>
      <c r="AJ1332" t="s">
        <v>6325</v>
      </c>
      <c r="AK1332" t="s">
        <v>136</v>
      </c>
      <c r="AN1332" t="s">
        <v>1311</v>
      </c>
      <c r="AO1332" t="s">
        <v>1312</v>
      </c>
      <c r="AP1332" t="s">
        <v>1336</v>
      </c>
      <c r="AQ1332" t="s">
        <v>1314</v>
      </c>
      <c r="AR1332" cm="1">
        <f t="array" ref="AR1332">_xlfn._xlws.FILTER(RPD_Revisi[Jmlh],RPD_Revisi[MAK]=Form_Cetak_POK[[#This Row],[MAK]],0)-Form_Cetak_POK[[#This Row],[Jmlh]]</f>
        <v>0</v>
      </c>
    </row>
    <row r="1333" spans="1:44" hidden="1" x14ac:dyDescent="0.3">
      <c r="A1333" t="s">
        <v>26</v>
      </c>
      <c r="B1333" t="s">
        <v>28</v>
      </c>
      <c r="C1333" t="s">
        <v>29</v>
      </c>
      <c r="D1333" t="s">
        <v>461</v>
      </c>
      <c r="E1333" t="s">
        <v>118</v>
      </c>
      <c r="F1333" t="s">
        <v>334</v>
      </c>
      <c r="G1333" t="s">
        <v>479</v>
      </c>
      <c r="H1333" t="s">
        <v>406</v>
      </c>
      <c r="I1333" t="s">
        <v>408</v>
      </c>
      <c r="J1333" t="s">
        <v>75</v>
      </c>
      <c r="K1333" t="s">
        <v>611</v>
      </c>
      <c r="L1333">
        <v>50</v>
      </c>
      <c r="M1333">
        <v>210000</v>
      </c>
      <c r="N1333">
        <v>10500000</v>
      </c>
      <c r="O1333">
        <v>0</v>
      </c>
      <c r="P1333">
        <v>10500000</v>
      </c>
      <c r="R1333">
        <v>870000</v>
      </c>
      <c r="S1333">
        <v>870000</v>
      </c>
      <c r="T1333">
        <v>870000</v>
      </c>
      <c r="U1333">
        <v>870000</v>
      </c>
      <c r="V1333">
        <v>870000</v>
      </c>
      <c r="W1333">
        <v>870000</v>
      </c>
      <c r="X1333">
        <v>870000</v>
      </c>
      <c r="Y1333">
        <v>870000</v>
      </c>
      <c r="Z1333">
        <v>870000</v>
      </c>
      <c r="AA1333">
        <v>870000</v>
      </c>
      <c r="AB1333">
        <v>870000</v>
      </c>
      <c r="AC1333">
        <v>930000</v>
      </c>
      <c r="AD1333" t="s">
        <v>5805</v>
      </c>
      <c r="AE1333" t="s">
        <v>5825</v>
      </c>
      <c r="AF1333" t="s">
        <v>5826</v>
      </c>
      <c r="AG1333" t="s">
        <v>5827</v>
      </c>
      <c r="AH1333" t="s">
        <v>7623</v>
      </c>
      <c r="AI1333" t="s">
        <v>6061</v>
      </c>
      <c r="AJ1333" t="s">
        <v>6325</v>
      </c>
      <c r="AK1333" t="s">
        <v>136</v>
      </c>
      <c r="AN1333" t="s">
        <v>1311</v>
      </c>
      <c r="AO1333" t="s">
        <v>1312</v>
      </c>
      <c r="AP1333" t="s">
        <v>1336</v>
      </c>
      <c r="AQ1333" t="s">
        <v>1314</v>
      </c>
      <c r="AR1333" cm="1">
        <f t="array" ref="AR1333">_xlfn._xlws.FILTER(RPD_Revisi[Jmlh],RPD_Revisi[MAK]=Form_Cetak_POK[[#This Row],[MAK]],0)-Form_Cetak_POK[[#This Row],[Jmlh]]</f>
        <v>0</v>
      </c>
    </row>
    <row r="1334" spans="1:44" hidden="1" x14ac:dyDescent="0.3">
      <c r="A1334" t="s">
        <v>26</v>
      </c>
      <c r="B1334" t="s">
        <v>28</v>
      </c>
      <c r="C1334" t="s">
        <v>29</v>
      </c>
      <c r="D1334" t="s">
        <v>461</v>
      </c>
      <c r="E1334" t="s">
        <v>118</v>
      </c>
      <c r="F1334" t="s">
        <v>334</v>
      </c>
      <c r="G1334" t="s">
        <v>479</v>
      </c>
      <c r="H1334" t="s">
        <v>406</v>
      </c>
      <c r="I1334" t="s">
        <v>409</v>
      </c>
      <c r="J1334" t="s">
        <v>48</v>
      </c>
      <c r="K1334" t="s">
        <v>611</v>
      </c>
      <c r="L1334">
        <v>18</v>
      </c>
      <c r="M1334">
        <v>5000000</v>
      </c>
      <c r="N1334">
        <v>90000000</v>
      </c>
      <c r="O1334">
        <v>0</v>
      </c>
      <c r="P1334">
        <v>90000000</v>
      </c>
      <c r="R1334">
        <v>7457143</v>
      </c>
      <c r="S1334">
        <v>7457143</v>
      </c>
      <c r="T1334">
        <v>7457143</v>
      </c>
      <c r="U1334">
        <v>7457143</v>
      </c>
      <c r="V1334">
        <v>7457143</v>
      </c>
      <c r="W1334">
        <v>7457143</v>
      </c>
      <c r="X1334">
        <v>7457143</v>
      </c>
      <c r="Y1334">
        <v>7457143</v>
      </c>
      <c r="Z1334">
        <v>7457143</v>
      </c>
      <c r="AA1334">
        <v>7457143</v>
      </c>
      <c r="AB1334">
        <v>7457143</v>
      </c>
      <c r="AC1334">
        <v>7971427</v>
      </c>
      <c r="AD1334" t="s">
        <v>5832</v>
      </c>
      <c r="AE1334" t="s">
        <v>5844</v>
      </c>
      <c r="AF1334" t="s">
        <v>5845</v>
      </c>
      <c r="AG1334" t="s">
        <v>5846</v>
      </c>
      <c r="AH1334" t="s">
        <v>7624</v>
      </c>
      <c r="AI1334" t="s">
        <v>6061</v>
      </c>
      <c r="AJ1334" t="s">
        <v>6329</v>
      </c>
      <c r="AK1334" t="s">
        <v>136</v>
      </c>
      <c r="AN1334" t="s">
        <v>1311</v>
      </c>
      <c r="AO1334" t="s">
        <v>1312</v>
      </c>
      <c r="AP1334" t="s">
        <v>1336</v>
      </c>
      <c r="AQ1334" t="s">
        <v>1314</v>
      </c>
      <c r="AR1334" cm="1">
        <f t="array" ref="AR1334">_xlfn._xlws.FILTER(RPD_Revisi[Jmlh],RPD_Revisi[MAK]=Form_Cetak_POK[[#This Row],[MAK]],0)-Form_Cetak_POK[[#This Row],[Jmlh]]</f>
        <v>0</v>
      </c>
    </row>
    <row r="1335" spans="1:44" hidden="1" x14ac:dyDescent="0.3">
      <c r="A1335" t="s">
        <v>26</v>
      </c>
      <c r="B1335" t="s">
        <v>28</v>
      </c>
      <c r="C1335" t="s">
        <v>29</v>
      </c>
      <c r="D1335" t="s">
        <v>461</v>
      </c>
      <c r="E1335" t="s">
        <v>118</v>
      </c>
      <c r="F1335" t="s">
        <v>334</v>
      </c>
      <c r="G1335" t="s">
        <v>479</v>
      </c>
      <c r="H1335" t="s">
        <v>406</v>
      </c>
      <c r="I1335" t="s">
        <v>410</v>
      </c>
      <c r="J1335" t="s">
        <v>43</v>
      </c>
      <c r="K1335" t="s">
        <v>1266</v>
      </c>
      <c r="L1335">
        <v>1</v>
      </c>
      <c r="M1335">
        <v>1005000</v>
      </c>
      <c r="N1335">
        <v>1005000</v>
      </c>
      <c r="O1335">
        <v>0</v>
      </c>
      <c r="P1335">
        <v>1005000</v>
      </c>
      <c r="R1335">
        <v>0</v>
      </c>
      <c r="S1335">
        <v>0</v>
      </c>
      <c r="T1335">
        <v>0</v>
      </c>
      <c r="U1335">
        <v>0</v>
      </c>
      <c r="V1335">
        <v>0</v>
      </c>
      <c r="W1335">
        <v>1005000</v>
      </c>
      <c r="X1335">
        <v>0</v>
      </c>
      <c r="Y1335">
        <v>0</v>
      </c>
      <c r="Z1335">
        <v>0</v>
      </c>
      <c r="AA1335">
        <v>0</v>
      </c>
      <c r="AB1335">
        <v>0</v>
      </c>
      <c r="AC1335">
        <v>0</v>
      </c>
      <c r="AD1335" t="s">
        <v>5848</v>
      </c>
      <c r="AE1335" t="s">
        <v>5849</v>
      </c>
      <c r="AF1335" t="s">
        <v>5850</v>
      </c>
      <c r="AG1335" t="s">
        <v>5851</v>
      </c>
      <c r="AH1335" t="s">
        <v>7625</v>
      </c>
      <c r="AI1335" t="s">
        <v>6061</v>
      </c>
      <c r="AJ1335" t="s">
        <v>6333</v>
      </c>
      <c r="AK1335" t="s">
        <v>136</v>
      </c>
      <c r="AN1335" t="s">
        <v>1311</v>
      </c>
      <c r="AO1335" t="s">
        <v>1312</v>
      </c>
      <c r="AP1335" t="s">
        <v>1313</v>
      </c>
      <c r="AQ1335" t="s">
        <v>1314</v>
      </c>
      <c r="AR1335" cm="1">
        <f t="array" ref="AR1335">_xlfn._xlws.FILTER(RPD_Revisi[Jmlh],RPD_Revisi[MAK]=Form_Cetak_POK[[#This Row],[MAK]],0)-Form_Cetak_POK[[#This Row],[Jmlh]]</f>
        <v>0</v>
      </c>
    </row>
    <row r="1336" spans="1:44" hidden="1" x14ac:dyDescent="0.3">
      <c r="A1336" t="s">
        <v>26</v>
      </c>
      <c r="B1336" t="s">
        <v>28</v>
      </c>
      <c r="C1336" t="s">
        <v>29</v>
      </c>
      <c r="D1336" t="s">
        <v>461</v>
      </c>
      <c r="E1336" t="s">
        <v>118</v>
      </c>
      <c r="F1336" t="s">
        <v>334</v>
      </c>
      <c r="G1336" t="s">
        <v>479</v>
      </c>
      <c r="H1336" t="s">
        <v>406</v>
      </c>
      <c r="I1336" t="s">
        <v>410</v>
      </c>
      <c r="J1336" t="s">
        <v>50</v>
      </c>
      <c r="K1336" t="s">
        <v>1270</v>
      </c>
      <c r="L1336">
        <v>190</v>
      </c>
      <c r="M1336">
        <v>820000</v>
      </c>
      <c r="N1336">
        <v>155800000</v>
      </c>
      <c r="O1336">
        <v>0</v>
      </c>
      <c r="P1336">
        <v>155800000</v>
      </c>
      <c r="R1336">
        <v>12909143</v>
      </c>
      <c r="S1336">
        <v>12909143</v>
      </c>
      <c r="T1336">
        <v>12909143</v>
      </c>
      <c r="U1336">
        <v>12909143</v>
      </c>
      <c r="V1336">
        <v>12909143</v>
      </c>
      <c r="W1336">
        <v>12909143</v>
      </c>
      <c r="X1336">
        <v>12909143</v>
      </c>
      <c r="Y1336">
        <v>12909143</v>
      </c>
      <c r="Z1336">
        <v>12909143</v>
      </c>
      <c r="AA1336">
        <v>12909143</v>
      </c>
      <c r="AB1336">
        <v>12909143</v>
      </c>
      <c r="AC1336">
        <v>13799427</v>
      </c>
      <c r="AD1336" t="s">
        <v>5848</v>
      </c>
      <c r="AE1336" t="s">
        <v>5872</v>
      </c>
      <c r="AF1336" t="s">
        <v>5873</v>
      </c>
      <c r="AG1336" t="s">
        <v>5874</v>
      </c>
      <c r="AH1336" t="s">
        <v>7626</v>
      </c>
      <c r="AI1336" t="s">
        <v>6061</v>
      </c>
      <c r="AJ1336" t="s">
        <v>6333</v>
      </c>
      <c r="AK1336" t="s">
        <v>136</v>
      </c>
      <c r="AN1336" t="s">
        <v>1311</v>
      </c>
      <c r="AO1336" t="s">
        <v>1312</v>
      </c>
      <c r="AP1336" t="s">
        <v>1336</v>
      </c>
      <c r="AQ1336" t="s">
        <v>1314</v>
      </c>
      <c r="AR1336" cm="1">
        <f t="array" ref="AR1336">_xlfn._xlws.FILTER(RPD_Revisi[Jmlh],RPD_Revisi[MAK]=Form_Cetak_POK[[#This Row],[MAK]],0)-Form_Cetak_POK[[#This Row],[Jmlh]]</f>
        <v>0</v>
      </c>
    </row>
    <row r="1337" spans="1:44" hidden="1" x14ac:dyDescent="0.3">
      <c r="A1337" t="s">
        <v>26</v>
      </c>
      <c r="B1337" t="s">
        <v>28</v>
      </c>
      <c r="C1337" t="s">
        <v>29</v>
      </c>
      <c r="D1337" t="s">
        <v>461</v>
      </c>
      <c r="E1337" t="s">
        <v>118</v>
      </c>
      <c r="F1337" t="s">
        <v>412</v>
      </c>
      <c r="G1337" t="s">
        <v>480</v>
      </c>
      <c r="H1337" t="s">
        <v>414</v>
      </c>
      <c r="I1337" t="s">
        <v>415</v>
      </c>
      <c r="J1337" t="s">
        <v>58</v>
      </c>
      <c r="K1337" t="s">
        <v>1273</v>
      </c>
      <c r="L1337">
        <v>3</v>
      </c>
      <c r="M1337">
        <v>167000000</v>
      </c>
      <c r="N1337">
        <v>501000000</v>
      </c>
      <c r="O1337">
        <v>0</v>
      </c>
      <c r="P1337">
        <v>501000000</v>
      </c>
      <c r="R1337">
        <v>0</v>
      </c>
      <c r="S1337">
        <v>0</v>
      </c>
      <c r="T1337">
        <v>0</v>
      </c>
      <c r="U1337">
        <v>501000000</v>
      </c>
      <c r="V1337">
        <v>0</v>
      </c>
      <c r="W1337">
        <v>0</v>
      </c>
      <c r="X1337">
        <v>0</v>
      </c>
      <c r="Y1337">
        <v>0</v>
      </c>
      <c r="Z1337">
        <v>0</v>
      </c>
      <c r="AA1337">
        <v>0</v>
      </c>
      <c r="AB1337">
        <v>0</v>
      </c>
      <c r="AC1337">
        <v>0</v>
      </c>
      <c r="AD1337" t="s">
        <v>5882</v>
      </c>
      <c r="AE1337" t="s">
        <v>5883</v>
      </c>
      <c r="AF1337" t="s">
        <v>5884</v>
      </c>
      <c r="AG1337" t="s">
        <v>5885</v>
      </c>
      <c r="AH1337" t="s">
        <v>7627</v>
      </c>
      <c r="AI1337" t="s">
        <v>6061</v>
      </c>
      <c r="AJ1337" t="s">
        <v>7628</v>
      </c>
      <c r="AK1337" t="s">
        <v>136</v>
      </c>
      <c r="AN1337" t="s">
        <v>1311</v>
      </c>
      <c r="AO1337" t="s">
        <v>1312</v>
      </c>
      <c r="AP1337" t="s">
        <v>1331</v>
      </c>
      <c r="AQ1337" t="s">
        <v>1314</v>
      </c>
      <c r="AR1337" cm="1">
        <f t="array" ref="AR1337">_xlfn._xlws.FILTER(RPD_Revisi[Jmlh],RPD_Revisi[MAK]=Form_Cetak_POK[[#This Row],[MAK]],0)-Form_Cetak_POK[[#This Row],[Jmlh]]</f>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823F-6715-4597-B485-F32056E42C41}">
  <dimension ref="A3:N22"/>
  <sheetViews>
    <sheetView tabSelected="1" workbookViewId="0">
      <selection activeCell="D25" sqref="D25"/>
    </sheetView>
  </sheetViews>
  <sheetFormatPr defaultRowHeight="14.4" x14ac:dyDescent="0.3"/>
  <cols>
    <col min="1" max="1" width="29.6640625" style="140" bestFit="1" customWidth="1"/>
    <col min="2" max="2" width="15.109375" style="140" bestFit="1" customWidth="1"/>
    <col min="3" max="9" width="14.109375" style="140" bestFit="1" customWidth="1"/>
    <col min="10" max="10" width="14.6640625" style="140" bestFit="1" customWidth="1"/>
    <col min="11" max="14" width="14.109375" style="140" bestFit="1" customWidth="1"/>
    <col min="15" max="16384" width="8.88671875" style="140"/>
  </cols>
  <sheetData>
    <row r="3" spans="1:14" x14ac:dyDescent="0.3">
      <c r="A3" s="41" t="s">
        <v>459</v>
      </c>
      <c r="B3" t="s">
        <v>7736</v>
      </c>
      <c r="C3" s="52" t="s">
        <v>7721</v>
      </c>
      <c r="D3" s="52" t="s">
        <v>7722</v>
      </c>
      <c r="E3" s="52" t="s">
        <v>7723</v>
      </c>
      <c r="F3" s="52" t="s">
        <v>7724</v>
      </c>
      <c r="G3" s="52" t="s">
        <v>7725</v>
      </c>
      <c r="H3" s="52" t="s">
        <v>7726</v>
      </c>
      <c r="I3" s="52" t="s">
        <v>7727</v>
      </c>
      <c r="J3" s="52" t="s">
        <v>7728</v>
      </c>
      <c r="K3" s="52" t="s">
        <v>7729</v>
      </c>
      <c r="L3" s="52" t="s">
        <v>7730</v>
      </c>
      <c r="M3" s="52" t="s">
        <v>7731</v>
      </c>
      <c r="N3" s="52" t="s">
        <v>7732</v>
      </c>
    </row>
    <row r="4" spans="1:14" x14ac:dyDescent="0.3">
      <c r="A4" s="42" t="s">
        <v>44</v>
      </c>
      <c r="B4" s="52">
        <v>14971385000</v>
      </c>
      <c r="C4" s="52">
        <v>912244505</v>
      </c>
      <c r="D4" s="52">
        <v>1165179282</v>
      </c>
      <c r="E4" s="52">
        <v>1166056321</v>
      </c>
      <c r="F4" s="52">
        <v>1573539724</v>
      </c>
      <c r="G4" s="52">
        <v>1166165119</v>
      </c>
      <c r="H4" s="52">
        <v>1573653873</v>
      </c>
      <c r="I4" s="52">
        <v>1166279266</v>
      </c>
      <c r="J4" s="52">
        <v>1166173899</v>
      </c>
      <c r="K4" s="52">
        <v>1166345724</v>
      </c>
      <c r="L4" s="52">
        <v>1166056321</v>
      </c>
      <c r="M4" s="52">
        <v>1258622631</v>
      </c>
      <c r="N4" s="52">
        <v>1491068335</v>
      </c>
    </row>
    <row r="5" spans="1:14" x14ac:dyDescent="0.3">
      <c r="A5" s="42" t="s">
        <v>98</v>
      </c>
      <c r="B5" s="52">
        <v>23288180000</v>
      </c>
      <c r="C5" s="52">
        <v>418108366</v>
      </c>
      <c r="D5" s="52">
        <v>1604163402</v>
      </c>
      <c r="E5" s="52">
        <v>2057430404</v>
      </c>
      <c r="F5" s="52">
        <v>1652309468</v>
      </c>
      <c r="G5" s="52">
        <v>2510158879</v>
      </c>
      <c r="H5" s="52">
        <v>3093573582</v>
      </c>
      <c r="I5" s="52">
        <v>1712247335</v>
      </c>
      <c r="J5" s="52">
        <v>1739817581</v>
      </c>
      <c r="K5" s="52">
        <v>1777494318</v>
      </c>
      <c r="L5" s="52">
        <v>2552622124</v>
      </c>
      <c r="M5" s="52">
        <v>2702138978</v>
      </c>
      <c r="N5" s="52">
        <v>1468115563</v>
      </c>
    </row>
    <row r="6" spans="1:14" x14ac:dyDescent="0.3">
      <c r="A6" s="42" t="s">
        <v>136</v>
      </c>
      <c r="B6" s="52">
        <v>59900000000</v>
      </c>
      <c r="C6" s="52">
        <v>2393381866</v>
      </c>
      <c r="D6" s="52">
        <v>6078767935</v>
      </c>
      <c r="E6" s="52">
        <v>5819424566</v>
      </c>
      <c r="F6" s="52">
        <v>6414330195</v>
      </c>
      <c r="G6" s="52">
        <v>4406235742</v>
      </c>
      <c r="H6" s="52">
        <v>5763359512</v>
      </c>
      <c r="I6" s="52">
        <v>4204251975</v>
      </c>
      <c r="J6" s="52">
        <v>4354373052</v>
      </c>
      <c r="K6" s="52">
        <v>4484202546</v>
      </c>
      <c r="L6" s="52">
        <v>4941285646</v>
      </c>
      <c r="M6" s="52">
        <v>5026978662</v>
      </c>
      <c r="N6" s="52">
        <v>6013408303</v>
      </c>
    </row>
    <row r="7" spans="1:14" x14ac:dyDescent="0.3">
      <c r="A7" s="42" t="s">
        <v>462</v>
      </c>
      <c r="B7" s="52">
        <v>98159565000</v>
      </c>
      <c r="C7" s="197">
        <v>3723734737</v>
      </c>
      <c r="D7" s="197">
        <v>8848110619</v>
      </c>
      <c r="E7" s="197">
        <v>9042911291</v>
      </c>
      <c r="F7" s="197">
        <v>9640179387</v>
      </c>
      <c r="G7" s="197">
        <v>8082559740</v>
      </c>
      <c r="H7" s="197">
        <v>10430586967</v>
      </c>
      <c r="I7" s="197">
        <v>7082778576</v>
      </c>
      <c r="J7" s="197">
        <v>7260364532</v>
      </c>
      <c r="K7" s="197">
        <v>7428042588</v>
      </c>
      <c r="L7" s="197">
        <v>8659964091</v>
      </c>
      <c r="M7" s="197">
        <v>8987740271</v>
      </c>
      <c r="N7" s="197">
        <v>8972592201</v>
      </c>
    </row>
    <row r="9" spans="1:14" x14ac:dyDescent="0.3">
      <c r="B9" s="198" t="s">
        <v>7733</v>
      </c>
      <c r="C9" s="199">
        <f>C4/$B4</f>
        <v>6.093253930748558E-2</v>
      </c>
      <c r="D9" s="205">
        <f t="shared" ref="D9:N9" si="0">D4/$B4</f>
        <v>7.7827086939518286E-2</v>
      </c>
      <c r="E9" s="199">
        <f t="shared" si="0"/>
        <v>7.7885667959243579E-2</v>
      </c>
      <c r="F9" s="199">
        <f t="shared" si="0"/>
        <v>0.10510315004256453</v>
      </c>
      <c r="G9" s="199">
        <f t="shared" si="0"/>
        <v>7.7892935022377693E-2</v>
      </c>
      <c r="H9" s="199">
        <f t="shared" si="0"/>
        <v>0.10511077452086096</v>
      </c>
      <c r="I9" s="199">
        <f t="shared" si="0"/>
        <v>7.7900559367085939E-2</v>
      </c>
      <c r="J9" s="199">
        <f t="shared" si="0"/>
        <v>7.7893521474466126E-2</v>
      </c>
      <c r="K9" s="199">
        <f t="shared" si="0"/>
        <v>7.7904998368554412E-2</v>
      </c>
      <c r="L9" s="199">
        <f t="shared" si="0"/>
        <v>7.7885667959243579E-2</v>
      </c>
      <c r="M9" s="199">
        <f t="shared" si="0"/>
        <v>8.4068550170875972E-2</v>
      </c>
      <c r="N9" s="199">
        <f t="shared" si="0"/>
        <v>9.9594548867723329E-2</v>
      </c>
    </row>
    <row r="10" spans="1:14" x14ac:dyDescent="0.3">
      <c r="B10" s="198"/>
      <c r="C10" s="200">
        <f>C9</f>
        <v>6.093253930748558E-2</v>
      </c>
      <c r="D10" s="206">
        <f>C10+D9</f>
        <v>0.13875962624700386</v>
      </c>
      <c r="E10" s="200">
        <f t="shared" ref="E10" si="1">D10+E9</f>
        <v>0.21664529420624745</v>
      </c>
      <c r="F10" s="200">
        <f t="shared" ref="F10" si="2">E10+F9</f>
        <v>0.32174844424881199</v>
      </c>
      <c r="G10" s="200">
        <f t="shared" ref="G10" si="3">F10+G9</f>
        <v>0.3996413792711897</v>
      </c>
      <c r="H10" s="200">
        <f t="shared" ref="H10" si="4">G10+H9</f>
        <v>0.50475215379205063</v>
      </c>
      <c r="I10" s="200">
        <f t="shared" ref="I10" si="5">H10+I9</f>
        <v>0.58265271315913658</v>
      </c>
      <c r="J10" s="200">
        <f t="shared" ref="J10" si="6">I10+J9</f>
        <v>0.66054623463360274</v>
      </c>
      <c r="K10" s="200">
        <f t="shared" ref="K10" si="7">J10+K9</f>
        <v>0.73845123300215709</v>
      </c>
      <c r="L10" s="200">
        <f t="shared" ref="L10" si="8">K10+L9</f>
        <v>0.81633690096140066</v>
      </c>
      <c r="M10" s="200">
        <f t="shared" ref="M10" si="9">L10+M9</f>
        <v>0.90040545113227666</v>
      </c>
      <c r="N10" s="200">
        <f t="shared" ref="N10" si="10">M10+N9</f>
        <v>1</v>
      </c>
    </row>
    <row r="11" spans="1:14" x14ac:dyDescent="0.3">
      <c r="B11" s="209" t="s">
        <v>7734</v>
      </c>
      <c r="C11" s="210">
        <f>C5/$B5</f>
        <v>1.7953672893287496E-2</v>
      </c>
      <c r="D11" s="201">
        <f>D5/$B$5</f>
        <v>6.8883158838518074E-2</v>
      </c>
      <c r="E11" s="201">
        <f>E5/$B$5</f>
        <v>8.8346551941800522E-2</v>
      </c>
      <c r="F11" s="201">
        <f t="shared" ref="F11:N11" si="11">F5/$B$5</f>
        <v>7.0950562388301705E-2</v>
      </c>
      <c r="G11" s="201">
        <f t="shared" si="11"/>
        <v>0.10778682056734361</v>
      </c>
      <c r="H11" s="201">
        <f t="shared" si="11"/>
        <v>0.13283878697261872</v>
      </c>
      <c r="I11" s="201">
        <f t="shared" si="11"/>
        <v>7.3524308683632647E-2</v>
      </c>
      <c r="J11" s="201">
        <f t="shared" si="11"/>
        <v>7.4708181618314523E-2</v>
      </c>
      <c r="K11" s="201">
        <f t="shared" si="11"/>
        <v>7.6326029685445579E-2</v>
      </c>
      <c r="L11" s="201">
        <f t="shared" si="11"/>
        <v>0.10961020242887164</v>
      </c>
      <c r="M11" s="201">
        <f t="shared" si="11"/>
        <v>0.11603049177737376</v>
      </c>
      <c r="N11" s="201">
        <f t="shared" si="11"/>
        <v>6.3041232204491718E-2</v>
      </c>
    </row>
    <row r="12" spans="1:14" x14ac:dyDescent="0.3">
      <c r="B12" s="209"/>
      <c r="C12" s="211">
        <f>C11</f>
        <v>1.7953672893287496E-2</v>
      </c>
      <c r="D12" s="202">
        <f>C12+D11</f>
        <v>8.6836831731805564E-2</v>
      </c>
      <c r="E12" s="202">
        <f t="shared" ref="E12:N12" si="12">D12+E11</f>
        <v>0.17518338367360609</v>
      </c>
      <c r="F12" s="202">
        <f t="shared" si="12"/>
        <v>0.2461339460619078</v>
      </c>
      <c r="G12" s="202">
        <f t="shared" si="12"/>
        <v>0.35392076662925143</v>
      </c>
      <c r="H12" s="202">
        <f t="shared" si="12"/>
        <v>0.48675955360187018</v>
      </c>
      <c r="I12" s="202">
        <f t="shared" si="12"/>
        <v>0.56028386228550286</v>
      </c>
      <c r="J12" s="202">
        <f t="shared" si="12"/>
        <v>0.63499204390381736</v>
      </c>
      <c r="K12" s="202">
        <f t="shared" si="12"/>
        <v>0.71131807358926291</v>
      </c>
      <c r="L12" s="202">
        <f t="shared" si="12"/>
        <v>0.82092827601813456</v>
      </c>
      <c r="M12" s="202">
        <f t="shared" si="12"/>
        <v>0.93695876779550835</v>
      </c>
      <c r="N12" s="202">
        <f t="shared" si="12"/>
        <v>1</v>
      </c>
    </row>
    <row r="13" spans="1:14" x14ac:dyDescent="0.3">
      <c r="A13" s="140">
        <v>98159565000</v>
      </c>
      <c r="B13" s="212" t="s">
        <v>7735</v>
      </c>
      <c r="C13" s="203">
        <f>C6/$B6</f>
        <v>3.9956291585976626E-2</v>
      </c>
      <c r="D13" s="207">
        <f t="shared" ref="D13:N13" si="13">D6/$B6</f>
        <v>0.10148193547579298</v>
      </c>
      <c r="E13" s="203">
        <f t="shared" si="13"/>
        <v>9.7152329983305516E-2</v>
      </c>
      <c r="F13" s="203">
        <f t="shared" si="13"/>
        <v>0.1070839765442404</v>
      </c>
      <c r="G13" s="203">
        <f t="shared" si="13"/>
        <v>7.3559862136894819E-2</v>
      </c>
      <c r="H13" s="203">
        <f t="shared" si="13"/>
        <v>9.6216352454090145E-2</v>
      </c>
      <c r="I13" s="203">
        <f t="shared" si="13"/>
        <v>7.0187845993322201E-2</v>
      </c>
      <c r="J13" s="203">
        <f t="shared" si="13"/>
        <v>7.2694040934891485E-2</v>
      </c>
      <c r="K13" s="203">
        <f t="shared" si="13"/>
        <v>7.4861478230383971E-2</v>
      </c>
      <c r="L13" s="203">
        <f t="shared" si="13"/>
        <v>8.2492247846410682E-2</v>
      </c>
      <c r="M13" s="203">
        <f t="shared" si="13"/>
        <v>8.3922849115191989E-2</v>
      </c>
      <c r="N13" s="203">
        <f t="shared" si="13"/>
        <v>0.10039078969949916</v>
      </c>
    </row>
    <row r="14" spans="1:14" x14ac:dyDescent="0.3">
      <c r="A14" s="140">
        <f>A13-B7</f>
        <v>0</v>
      </c>
      <c r="B14" s="212"/>
      <c r="C14" s="204">
        <f>C13</f>
        <v>3.9956291585976626E-2</v>
      </c>
      <c r="D14" s="208">
        <f>C14+D13</f>
        <v>0.14143822706176962</v>
      </c>
      <c r="E14" s="204">
        <f t="shared" ref="E14" si="14">D14+E13</f>
        <v>0.23859055704507515</v>
      </c>
      <c r="F14" s="204">
        <f t="shared" ref="F14" si="15">E14+F13</f>
        <v>0.34567453358931555</v>
      </c>
      <c r="G14" s="204">
        <f t="shared" ref="G14" si="16">F14+G13</f>
        <v>0.41923439572621035</v>
      </c>
      <c r="H14" s="204">
        <f t="shared" ref="H14" si="17">G14+H13</f>
        <v>0.51545074818030046</v>
      </c>
      <c r="I14" s="204">
        <f t="shared" ref="I14" si="18">H14+I13</f>
        <v>0.58563859417362263</v>
      </c>
      <c r="J14" s="204">
        <f t="shared" ref="J14" si="19">I14+J13</f>
        <v>0.65833263510851414</v>
      </c>
      <c r="K14" s="204">
        <f t="shared" ref="K14" si="20">J14+K13</f>
        <v>0.73319411333889817</v>
      </c>
      <c r="L14" s="204">
        <f t="shared" ref="L14" si="21">K14+L13</f>
        <v>0.81568636118530891</v>
      </c>
      <c r="M14" s="204">
        <f t="shared" ref="M14" si="22">L14+M13</f>
        <v>0.89960921030050089</v>
      </c>
      <c r="N14" s="204">
        <f t="shared" ref="N14" si="23">M14+N13</f>
        <v>1</v>
      </c>
    </row>
    <row r="17" spans="2:14" x14ac:dyDescent="0.3">
      <c r="B17" s="198" t="s">
        <v>7733</v>
      </c>
      <c r="C17" s="199">
        <v>6.2254865002182087E-2</v>
      </c>
      <c r="D17" s="205">
        <v>7.9516049158607383E-2</v>
      </c>
      <c r="E17" s="199">
        <v>7.9575901472594898E-2</v>
      </c>
      <c r="F17" s="199">
        <v>0.10738404293615435</v>
      </c>
      <c r="G17" s="199">
        <v>7.9583326241684085E-2</v>
      </c>
      <c r="H17" s="199">
        <v>0.1073918328768404</v>
      </c>
      <c r="I17" s="199">
        <v>7.9591116045882912E-2</v>
      </c>
      <c r="J17" s="199">
        <v>7.958392542064513E-2</v>
      </c>
      <c r="K17" s="199">
        <v>7.9595651380210103E-2</v>
      </c>
      <c r="L17" s="199">
        <v>7.9575901472594898E-2</v>
      </c>
      <c r="M17" s="199">
        <v>8.5892961319176425E-2</v>
      </c>
      <c r="N17" s="199">
        <v>0.10175589701628668</v>
      </c>
    </row>
    <row r="18" spans="2:14" x14ac:dyDescent="0.3">
      <c r="B18" s="198"/>
      <c r="C18" s="200">
        <v>6.2254865002182087E-2</v>
      </c>
      <c r="D18" s="206">
        <v>0.14177091416078946</v>
      </c>
      <c r="E18" s="200">
        <v>0.22134681563338438</v>
      </c>
      <c r="F18" s="200">
        <v>0.32873085856953871</v>
      </c>
      <c r="G18" s="200">
        <v>0.40831418481122278</v>
      </c>
      <c r="H18" s="200">
        <v>0.51570601768806323</v>
      </c>
      <c r="I18" s="200">
        <v>0.5952971337339461</v>
      </c>
      <c r="J18" s="200">
        <v>0.67488105915459129</v>
      </c>
      <c r="K18" s="200">
        <v>0.75447671053480136</v>
      </c>
      <c r="L18" s="200">
        <v>0.83405261200739622</v>
      </c>
      <c r="M18" s="200">
        <v>0.91994557332657267</v>
      </c>
      <c r="N18" s="200">
        <v>1.0217014703428593</v>
      </c>
    </row>
    <row r="19" spans="2:14" x14ac:dyDescent="0.3">
      <c r="B19" s="209" t="s">
        <v>7734</v>
      </c>
      <c r="C19" s="210">
        <v>1.7953672893287496E-2</v>
      </c>
      <c r="D19" s="201">
        <v>6.8883158838518074E-2</v>
      </c>
      <c r="E19" s="201">
        <v>8.8346551941800522E-2</v>
      </c>
      <c r="F19" s="201">
        <v>7.0950562388301705E-2</v>
      </c>
      <c r="G19" s="201">
        <v>0.10778682056734361</v>
      </c>
      <c r="H19" s="201">
        <v>0.13283878697261872</v>
      </c>
      <c r="I19" s="201">
        <v>7.3524308683632647E-2</v>
      </c>
      <c r="J19" s="201">
        <v>7.4708181618314523E-2</v>
      </c>
      <c r="K19" s="201">
        <v>7.6326029685445579E-2</v>
      </c>
      <c r="L19" s="201">
        <v>0.10961020242887164</v>
      </c>
      <c r="M19" s="201">
        <v>0.11603049177737376</v>
      </c>
      <c r="N19" s="201">
        <v>6.3041232204491718E-2</v>
      </c>
    </row>
    <row r="20" spans="2:14" x14ac:dyDescent="0.3">
      <c r="B20" s="209"/>
      <c r="C20" s="211">
        <v>1.7953672893287496E-2</v>
      </c>
      <c r="D20" s="202">
        <v>8.6836831731805564E-2</v>
      </c>
      <c r="E20" s="202">
        <v>0.17518338367360609</v>
      </c>
      <c r="F20" s="202">
        <v>0.2461339460619078</v>
      </c>
      <c r="G20" s="202">
        <v>0.35392076662925143</v>
      </c>
      <c r="H20" s="202">
        <v>0.48675955360187018</v>
      </c>
      <c r="I20" s="202">
        <v>0.56028386228550286</v>
      </c>
      <c r="J20" s="202">
        <v>0.63499204390381736</v>
      </c>
      <c r="K20" s="202">
        <v>0.71131807358926291</v>
      </c>
      <c r="L20" s="202">
        <v>0.82092827601813456</v>
      </c>
      <c r="M20" s="202">
        <v>0.93695876779550835</v>
      </c>
      <c r="N20" s="202">
        <v>1</v>
      </c>
    </row>
    <row r="21" spans="2:14" x14ac:dyDescent="0.3">
      <c r="B21" s="212" t="s">
        <v>7735</v>
      </c>
      <c r="C21" s="203">
        <v>4.0669964594058541E-2</v>
      </c>
      <c r="D21" s="207">
        <v>0.1032945390804379</v>
      </c>
      <c r="E21" s="203">
        <v>9.8887601021463795E-2</v>
      </c>
      <c r="F21" s="203">
        <v>0.10899664012297261</v>
      </c>
      <c r="G21" s="203">
        <v>7.4873740026997967E-2</v>
      </c>
      <c r="H21" s="203">
        <v>9.7934905677049419E-2</v>
      </c>
      <c r="I21" s="203">
        <v>7.1441495148250905E-2</v>
      </c>
      <c r="J21" s="203">
        <v>7.399245409598279E-2</v>
      </c>
      <c r="K21" s="203">
        <v>7.6198604731304992E-2</v>
      </c>
      <c r="L21" s="203">
        <v>8.3965670136797843E-2</v>
      </c>
      <c r="M21" s="203">
        <v>8.5421823864787236E-2</v>
      </c>
      <c r="N21" s="203">
        <v>0.10218390397574262</v>
      </c>
    </row>
    <row r="22" spans="2:14" x14ac:dyDescent="0.3">
      <c r="B22" s="212"/>
      <c r="C22" s="204">
        <v>4.0669964594058541E-2</v>
      </c>
      <c r="D22" s="208">
        <v>0.14396450367449642</v>
      </c>
      <c r="E22" s="204">
        <v>0.24285210469596022</v>
      </c>
      <c r="F22" s="204">
        <v>0.3518487448189328</v>
      </c>
      <c r="G22" s="204">
        <v>0.42672248484593078</v>
      </c>
      <c r="H22" s="204">
        <v>0.52465739052298022</v>
      </c>
      <c r="I22" s="204">
        <v>0.59609888567123115</v>
      </c>
      <c r="J22" s="204">
        <v>0.67009133976721391</v>
      </c>
      <c r="K22" s="204">
        <v>0.74628994449851893</v>
      </c>
      <c r="L22" s="204">
        <v>0.83025561463531683</v>
      </c>
      <c r="M22" s="204">
        <v>0.91567743850010408</v>
      </c>
      <c r="N22" s="204">
        <v>1.0178613424758467</v>
      </c>
    </row>
  </sheetData>
  <mergeCells count="6">
    <mergeCell ref="B9:B10"/>
    <mergeCell ref="B11:B12"/>
    <mergeCell ref="B13:B14"/>
    <mergeCell ref="B17:B18"/>
    <mergeCell ref="B19:B20"/>
    <mergeCell ref="B21:B2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F10C2-05B4-4BB3-9E21-32F9ECCCF958}">
  <dimension ref="A1:AQ1344"/>
  <sheetViews>
    <sheetView topLeftCell="A2" workbookViewId="0">
      <selection activeCell="A2" sqref="A2:AQ1344"/>
    </sheetView>
  </sheetViews>
  <sheetFormatPr defaultRowHeight="14.4" x14ac:dyDescent="0.3"/>
  <cols>
    <col min="1" max="1" width="6" bestFit="1" customWidth="1"/>
    <col min="2" max="2" width="10.77734375" bestFit="1" customWidth="1"/>
    <col min="3" max="3" width="72.77734375" bestFit="1" customWidth="1"/>
    <col min="4" max="4" width="38.21875" bestFit="1" customWidth="1"/>
    <col min="5" max="5" width="80.88671875" bestFit="1" customWidth="1"/>
    <col min="6" max="6" width="52.33203125" bestFit="1" customWidth="1"/>
    <col min="7" max="7" width="70.6640625" bestFit="1" customWidth="1"/>
    <col min="8" max="9" width="80.88671875" bestFit="1" customWidth="1"/>
    <col min="10" max="10" width="63" bestFit="1" customWidth="1"/>
    <col min="11" max="11" width="80.88671875" bestFit="1" customWidth="1"/>
    <col min="12" max="12" width="6" bestFit="1" customWidth="1"/>
    <col min="13" max="14" width="11" bestFit="1" customWidth="1"/>
    <col min="15" max="15" width="10" bestFit="1" customWidth="1"/>
    <col min="16" max="16" width="12.88671875" bestFit="1" customWidth="1"/>
    <col min="17" max="17" width="6.5546875" bestFit="1" customWidth="1"/>
    <col min="18" max="22" width="10" bestFit="1" customWidth="1"/>
    <col min="23" max="23" width="11" bestFit="1" customWidth="1"/>
    <col min="24" max="29" width="10" bestFit="1" customWidth="1"/>
    <col min="30" max="30" width="22.6640625" bestFit="1" customWidth="1"/>
    <col min="31" max="31" width="29.33203125" bestFit="1" customWidth="1"/>
    <col min="32" max="32" width="36.109375" bestFit="1" customWidth="1"/>
    <col min="33" max="33" width="10.21875" bestFit="1" customWidth="1"/>
    <col min="34" max="34" width="32" bestFit="1" customWidth="1"/>
    <col min="35" max="35" width="7.88671875" bestFit="1" customWidth="1"/>
    <col min="36" max="36" width="80.88671875" bestFit="1" customWidth="1"/>
    <col min="37" max="37" width="29.6640625" bestFit="1" customWidth="1"/>
    <col min="38" max="38" width="25.77734375" bestFit="1" customWidth="1"/>
    <col min="39" max="39" width="30.109375" bestFit="1" customWidth="1"/>
    <col min="40" max="40" width="14.33203125" bestFit="1" customWidth="1"/>
    <col min="41" max="41" width="27.6640625" bestFit="1" customWidth="1"/>
    <col min="42" max="42" width="28.21875" bestFit="1" customWidth="1"/>
    <col min="43" max="43" width="13.6640625" bestFit="1" customWidth="1"/>
  </cols>
  <sheetData>
    <row r="1" spans="1:43" x14ac:dyDescent="0.3">
      <c r="R1">
        <f>SUM(R90:T1344)</f>
        <v>21489954313</v>
      </c>
    </row>
    <row r="2" spans="1:43" x14ac:dyDescent="0.3">
      <c r="A2" t="s">
        <v>2</v>
      </c>
      <c r="B2" t="s">
        <v>6028</v>
      </c>
      <c r="C2" t="s">
        <v>5</v>
      </c>
      <c r="D2" t="s">
        <v>6029</v>
      </c>
      <c r="E2" t="s">
        <v>6030</v>
      </c>
      <c r="F2" t="s">
        <v>6031</v>
      </c>
      <c r="G2" t="s">
        <v>6032</v>
      </c>
      <c r="H2" t="s">
        <v>6033</v>
      </c>
      <c r="I2" t="s">
        <v>6034</v>
      </c>
      <c r="J2" t="s">
        <v>6035</v>
      </c>
      <c r="K2" t="s">
        <v>6036</v>
      </c>
      <c r="L2" t="s">
        <v>6037</v>
      </c>
      <c r="M2" t="s">
        <v>6038</v>
      </c>
      <c r="N2" t="s">
        <v>6039</v>
      </c>
      <c r="O2" t="s">
        <v>6040</v>
      </c>
      <c r="P2" t="s">
        <v>6041</v>
      </c>
      <c r="Q2" t="s">
        <v>6042</v>
      </c>
      <c r="R2" t="s">
        <v>6043</v>
      </c>
      <c r="S2" t="s">
        <v>6044</v>
      </c>
      <c r="T2" t="s">
        <v>6045</v>
      </c>
      <c r="U2" t="s">
        <v>6046</v>
      </c>
      <c r="V2" t="s">
        <v>6047</v>
      </c>
      <c r="W2" t="s">
        <v>6048</v>
      </c>
      <c r="X2" t="s">
        <v>6049</v>
      </c>
      <c r="Y2" t="s">
        <v>6050</v>
      </c>
      <c r="Z2" t="s">
        <v>6051</v>
      </c>
      <c r="AA2" t="s">
        <v>6052</v>
      </c>
      <c r="AB2" t="s">
        <v>6053</v>
      </c>
      <c r="AC2" t="s">
        <v>6054</v>
      </c>
      <c r="AD2" t="s">
        <v>6055</v>
      </c>
      <c r="AE2" t="s">
        <v>1299</v>
      </c>
      <c r="AF2" t="s">
        <v>1300</v>
      </c>
      <c r="AG2" t="s">
        <v>6056</v>
      </c>
      <c r="AH2" t="s">
        <v>6057</v>
      </c>
      <c r="AI2" t="s">
        <v>6058</v>
      </c>
      <c r="AJ2" t="s">
        <v>6059</v>
      </c>
      <c r="AK2" t="s">
        <v>21</v>
      </c>
      <c r="AL2" t="s">
        <v>22</v>
      </c>
      <c r="AM2" t="s">
        <v>23</v>
      </c>
      <c r="AN2" t="s">
        <v>1302</v>
      </c>
      <c r="AO2" t="s">
        <v>1303</v>
      </c>
      <c r="AP2" t="s">
        <v>1304</v>
      </c>
      <c r="AQ2" t="s">
        <v>1305</v>
      </c>
    </row>
    <row r="3" spans="1:43" x14ac:dyDescent="0.3">
      <c r="A3" t="s">
        <v>26</v>
      </c>
      <c r="B3" t="s">
        <v>28</v>
      </c>
      <c r="C3" t="s">
        <v>29</v>
      </c>
      <c r="D3" t="s">
        <v>461</v>
      </c>
      <c r="E3" t="s">
        <v>118</v>
      </c>
      <c r="F3" t="s">
        <v>130</v>
      </c>
      <c r="G3" t="s">
        <v>467</v>
      </c>
      <c r="H3" t="s">
        <v>148</v>
      </c>
      <c r="I3" t="s">
        <v>149</v>
      </c>
      <c r="J3" t="s">
        <v>43</v>
      </c>
      <c r="K3" t="s">
        <v>624</v>
      </c>
      <c r="L3">
        <v>11</v>
      </c>
      <c r="M3">
        <v>1000000</v>
      </c>
      <c r="N3">
        <v>11000000</v>
      </c>
      <c r="O3">
        <v>0</v>
      </c>
      <c r="P3">
        <v>11000000</v>
      </c>
      <c r="R3">
        <v>0</v>
      </c>
      <c r="S3">
        <v>751911</v>
      </c>
      <c r="T3">
        <v>888800</v>
      </c>
      <c r="U3">
        <v>825244</v>
      </c>
      <c r="V3">
        <v>874133</v>
      </c>
      <c r="W3">
        <v>1309122</v>
      </c>
      <c r="X3">
        <v>849689</v>
      </c>
      <c r="Y3">
        <v>1118578</v>
      </c>
      <c r="Z3">
        <v>986578</v>
      </c>
      <c r="AA3">
        <v>1143022</v>
      </c>
      <c r="AB3">
        <v>1260233</v>
      </c>
      <c r="AC3">
        <v>992690</v>
      </c>
      <c r="AD3" t="s">
        <v>2207</v>
      </c>
      <c r="AE3" t="s">
        <v>2208</v>
      </c>
      <c r="AF3" t="s">
        <v>2212</v>
      </c>
      <c r="AG3" t="s">
        <v>2213</v>
      </c>
      <c r="AH3" t="s">
        <v>6090</v>
      </c>
      <c r="AI3" t="s">
        <v>6064</v>
      </c>
      <c r="AJ3" t="s">
        <v>6091</v>
      </c>
      <c r="AK3" t="s">
        <v>136</v>
      </c>
      <c r="AN3" t="s">
        <v>1311</v>
      </c>
      <c r="AO3" t="s">
        <v>1312</v>
      </c>
      <c r="AP3" t="s">
        <v>1313</v>
      </c>
      <c r="AQ3" t="s">
        <v>1314</v>
      </c>
    </row>
    <row r="4" spans="1:43" x14ac:dyDescent="0.3">
      <c r="A4" t="s">
        <v>26</v>
      </c>
      <c r="B4" t="s">
        <v>28</v>
      </c>
      <c r="C4" t="s">
        <v>29</v>
      </c>
      <c r="D4" t="s">
        <v>461</v>
      </c>
      <c r="E4" t="s">
        <v>118</v>
      </c>
      <c r="F4" t="s">
        <v>130</v>
      </c>
      <c r="G4" t="s">
        <v>467</v>
      </c>
      <c r="H4" t="s">
        <v>148</v>
      </c>
      <c r="I4" t="s">
        <v>149</v>
      </c>
      <c r="J4" t="s">
        <v>138</v>
      </c>
      <c r="K4" t="s">
        <v>506</v>
      </c>
      <c r="L4">
        <v>11</v>
      </c>
      <c r="M4">
        <v>1000000</v>
      </c>
      <c r="N4">
        <v>11000000</v>
      </c>
      <c r="O4">
        <v>0</v>
      </c>
      <c r="P4">
        <v>11000000</v>
      </c>
      <c r="R4">
        <v>0</v>
      </c>
      <c r="S4">
        <v>751911</v>
      </c>
      <c r="T4">
        <v>888800</v>
      </c>
      <c r="U4">
        <v>825244</v>
      </c>
      <c r="V4">
        <v>874133</v>
      </c>
      <c r="W4">
        <v>1309122</v>
      </c>
      <c r="X4">
        <v>849689</v>
      </c>
      <c r="Y4">
        <v>1118578</v>
      </c>
      <c r="Z4">
        <v>986578</v>
      </c>
      <c r="AA4">
        <v>1143022</v>
      </c>
      <c r="AB4">
        <v>1260233</v>
      </c>
      <c r="AC4">
        <v>992690</v>
      </c>
      <c r="AD4" t="s">
        <v>2207</v>
      </c>
      <c r="AE4" t="s">
        <v>2219</v>
      </c>
      <c r="AF4" t="s">
        <v>2220</v>
      </c>
      <c r="AG4" t="s">
        <v>2221</v>
      </c>
      <c r="AH4" t="s">
        <v>6092</v>
      </c>
      <c r="AI4" t="s">
        <v>6061</v>
      </c>
      <c r="AJ4" t="s">
        <v>6091</v>
      </c>
      <c r="AK4" t="s">
        <v>136</v>
      </c>
      <c r="AN4" t="s">
        <v>1311</v>
      </c>
      <c r="AO4" t="s">
        <v>1312</v>
      </c>
      <c r="AP4" t="s">
        <v>2026</v>
      </c>
      <c r="AQ4" t="s">
        <v>1314</v>
      </c>
    </row>
    <row r="5" spans="1:43" x14ac:dyDescent="0.3">
      <c r="A5" t="s">
        <v>26</v>
      </c>
      <c r="B5" t="s">
        <v>28</v>
      </c>
      <c r="C5" t="s">
        <v>29</v>
      </c>
      <c r="D5" t="s">
        <v>461</v>
      </c>
      <c r="E5" t="s">
        <v>118</v>
      </c>
      <c r="F5" t="s">
        <v>130</v>
      </c>
      <c r="G5" t="s">
        <v>467</v>
      </c>
      <c r="H5" t="s">
        <v>148</v>
      </c>
      <c r="I5" t="s">
        <v>149</v>
      </c>
      <c r="J5" t="s">
        <v>138</v>
      </c>
      <c r="K5" t="s">
        <v>507</v>
      </c>
      <c r="L5">
        <v>11</v>
      </c>
      <c r="M5">
        <v>1000000</v>
      </c>
      <c r="N5">
        <v>11000000</v>
      </c>
      <c r="O5">
        <v>0</v>
      </c>
      <c r="P5">
        <v>11000000</v>
      </c>
      <c r="R5">
        <v>0</v>
      </c>
      <c r="S5">
        <v>751911</v>
      </c>
      <c r="T5">
        <v>888800</v>
      </c>
      <c r="U5">
        <v>825244</v>
      </c>
      <c r="V5">
        <v>874133</v>
      </c>
      <c r="W5">
        <v>1309122</v>
      </c>
      <c r="X5">
        <v>849689</v>
      </c>
      <c r="Y5">
        <v>1118578</v>
      </c>
      <c r="Z5">
        <v>986578</v>
      </c>
      <c r="AA5">
        <v>1143022</v>
      </c>
      <c r="AB5">
        <v>1260233</v>
      </c>
      <c r="AC5">
        <v>992690</v>
      </c>
      <c r="AD5" t="s">
        <v>2207</v>
      </c>
      <c r="AE5" t="s">
        <v>2219</v>
      </c>
      <c r="AF5" t="s">
        <v>2223</v>
      </c>
      <c r="AG5" t="s">
        <v>2224</v>
      </c>
      <c r="AH5" t="s">
        <v>6093</v>
      </c>
      <c r="AI5" t="s">
        <v>6064</v>
      </c>
      <c r="AJ5" t="s">
        <v>6091</v>
      </c>
      <c r="AK5" t="s">
        <v>136</v>
      </c>
      <c r="AN5" t="s">
        <v>1311</v>
      </c>
      <c r="AO5" t="s">
        <v>1312</v>
      </c>
      <c r="AP5" t="s">
        <v>2026</v>
      </c>
      <c r="AQ5" t="s">
        <v>1314</v>
      </c>
    </row>
    <row r="6" spans="1:43" x14ac:dyDescent="0.3">
      <c r="A6" t="s">
        <v>26</v>
      </c>
      <c r="B6" t="s">
        <v>28</v>
      </c>
      <c r="C6" t="s">
        <v>29</v>
      </c>
      <c r="D6" t="s">
        <v>461</v>
      </c>
      <c r="E6" t="s">
        <v>118</v>
      </c>
      <c r="F6" t="s">
        <v>130</v>
      </c>
      <c r="G6" t="s">
        <v>467</v>
      </c>
      <c r="H6" t="s">
        <v>148</v>
      </c>
      <c r="I6" t="s">
        <v>149</v>
      </c>
      <c r="J6" t="s">
        <v>46</v>
      </c>
      <c r="K6" t="s">
        <v>615</v>
      </c>
      <c r="L6">
        <v>2</v>
      </c>
      <c r="M6">
        <v>1000000</v>
      </c>
      <c r="N6">
        <v>2000000</v>
      </c>
      <c r="O6">
        <v>0</v>
      </c>
      <c r="P6">
        <v>2000000</v>
      </c>
      <c r="R6">
        <v>0</v>
      </c>
      <c r="S6">
        <v>136711</v>
      </c>
      <c r="T6">
        <v>161600</v>
      </c>
      <c r="U6">
        <v>150044</v>
      </c>
      <c r="V6">
        <v>158933</v>
      </c>
      <c r="W6">
        <v>238022</v>
      </c>
      <c r="X6">
        <v>154489</v>
      </c>
      <c r="Y6">
        <v>203378</v>
      </c>
      <c r="Z6">
        <v>179378</v>
      </c>
      <c r="AA6">
        <v>207822</v>
      </c>
      <c r="AB6">
        <v>229133</v>
      </c>
      <c r="AC6">
        <v>180490</v>
      </c>
      <c r="AD6" t="s">
        <v>2207</v>
      </c>
      <c r="AE6" t="s">
        <v>2226</v>
      </c>
      <c r="AF6" t="s">
        <v>2227</v>
      </c>
      <c r="AG6" t="s">
        <v>2228</v>
      </c>
      <c r="AH6" t="s">
        <v>6094</v>
      </c>
      <c r="AI6" t="s">
        <v>6061</v>
      </c>
      <c r="AJ6" t="s">
        <v>6091</v>
      </c>
      <c r="AK6" t="s">
        <v>136</v>
      </c>
      <c r="AN6" t="s">
        <v>1311</v>
      </c>
      <c r="AO6" t="s">
        <v>1312</v>
      </c>
      <c r="AP6" t="s">
        <v>1331</v>
      </c>
      <c r="AQ6" t="s">
        <v>1314</v>
      </c>
    </row>
    <row r="7" spans="1:43" x14ac:dyDescent="0.3">
      <c r="A7" t="s">
        <v>26</v>
      </c>
      <c r="B7" t="s">
        <v>28</v>
      </c>
      <c r="C7" t="s">
        <v>29</v>
      </c>
      <c r="D7" t="s">
        <v>461</v>
      </c>
      <c r="E7" t="s">
        <v>118</v>
      </c>
      <c r="F7" t="s">
        <v>130</v>
      </c>
      <c r="G7" t="s">
        <v>467</v>
      </c>
      <c r="H7" t="s">
        <v>148</v>
      </c>
      <c r="I7" t="s">
        <v>150</v>
      </c>
      <c r="J7" t="s">
        <v>43</v>
      </c>
      <c r="K7" t="s">
        <v>629</v>
      </c>
      <c r="L7">
        <v>10</v>
      </c>
      <c r="M7">
        <v>1000000</v>
      </c>
      <c r="N7">
        <v>10000000</v>
      </c>
      <c r="O7">
        <v>0</v>
      </c>
      <c r="P7">
        <v>10000000</v>
      </c>
      <c r="R7">
        <v>0</v>
      </c>
      <c r="S7">
        <v>683556</v>
      </c>
      <c r="T7">
        <v>808000</v>
      </c>
      <c r="U7">
        <v>750222</v>
      </c>
      <c r="V7">
        <v>794667</v>
      </c>
      <c r="W7">
        <v>1190111</v>
      </c>
      <c r="X7">
        <v>772444</v>
      </c>
      <c r="Y7">
        <v>1016889</v>
      </c>
      <c r="Z7">
        <v>896889</v>
      </c>
      <c r="AA7">
        <v>1039111.0000000001</v>
      </c>
      <c r="AB7">
        <v>1145667</v>
      </c>
      <c r="AC7">
        <v>902444</v>
      </c>
      <c r="AD7" t="s">
        <v>2241</v>
      </c>
      <c r="AE7" t="s">
        <v>2242</v>
      </c>
      <c r="AF7" t="s">
        <v>2243</v>
      </c>
      <c r="AG7" t="s">
        <v>2244</v>
      </c>
      <c r="AH7" t="s">
        <v>6095</v>
      </c>
      <c r="AI7" t="s">
        <v>6061</v>
      </c>
      <c r="AJ7" t="s">
        <v>6096</v>
      </c>
      <c r="AK7" t="s">
        <v>136</v>
      </c>
      <c r="AN7" t="s">
        <v>1311</v>
      </c>
      <c r="AO7" t="s">
        <v>1312</v>
      </c>
      <c r="AP7" t="s">
        <v>1313</v>
      </c>
      <c r="AQ7" t="s">
        <v>1314</v>
      </c>
    </row>
    <row r="8" spans="1:43" x14ac:dyDescent="0.3">
      <c r="A8" t="s">
        <v>26</v>
      </c>
      <c r="B8" t="s">
        <v>28</v>
      </c>
      <c r="C8" t="s">
        <v>29</v>
      </c>
      <c r="D8" t="s">
        <v>461</v>
      </c>
      <c r="E8" t="s">
        <v>118</v>
      </c>
      <c r="F8" t="s">
        <v>130</v>
      </c>
      <c r="G8" t="s">
        <v>467</v>
      </c>
      <c r="H8" t="s">
        <v>148</v>
      </c>
      <c r="I8" t="s">
        <v>150</v>
      </c>
      <c r="J8" t="s">
        <v>138</v>
      </c>
      <c r="K8" t="s">
        <v>506</v>
      </c>
      <c r="L8">
        <v>10</v>
      </c>
      <c r="M8">
        <v>1000000</v>
      </c>
      <c r="N8">
        <v>10000000</v>
      </c>
      <c r="O8">
        <v>0</v>
      </c>
      <c r="P8">
        <v>10000000</v>
      </c>
      <c r="R8">
        <v>0</v>
      </c>
      <c r="S8">
        <v>683556</v>
      </c>
      <c r="T8">
        <v>808000</v>
      </c>
      <c r="U8">
        <v>750222</v>
      </c>
      <c r="V8">
        <v>794667</v>
      </c>
      <c r="W8">
        <v>1190111</v>
      </c>
      <c r="X8">
        <v>772444</v>
      </c>
      <c r="Y8">
        <v>1016889</v>
      </c>
      <c r="Z8">
        <v>896889</v>
      </c>
      <c r="AA8">
        <v>1039111.0000000001</v>
      </c>
      <c r="AB8">
        <v>1145667</v>
      </c>
      <c r="AC8">
        <v>902444</v>
      </c>
      <c r="AD8" t="s">
        <v>2241</v>
      </c>
      <c r="AE8" t="s">
        <v>2246</v>
      </c>
      <c r="AF8" t="s">
        <v>2247</v>
      </c>
      <c r="AG8" t="s">
        <v>2248</v>
      </c>
      <c r="AH8" t="s">
        <v>6097</v>
      </c>
      <c r="AI8" t="s">
        <v>6061</v>
      </c>
      <c r="AJ8" t="s">
        <v>6096</v>
      </c>
      <c r="AK8" t="s">
        <v>136</v>
      </c>
      <c r="AN8" t="s">
        <v>1311</v>
      </c>
      <c r="AO8" t="s">
        <v>1312</v>
      </c>
      <c r="AP8" t="s">
        <v>2026</v>
      </c>
      <c r="AQ8" t="s">
        <v>1314</v>
      </c>
    </row>
    <row r="9" spans="1:43" x14ac:dyDescent="0.3">
      <c r="A9" t="s">
        <v>26</v>
      </c>
      <c r="B9" t="s">
        <v>28</v>
      </c>
      <c r="C9" t="s">
        <v>29</v>
      </c>
      <c r="D9" t="s">
        <v>461</v>
      </c>
      <c r="E9" t="s">
        <v>118</v>
      </c>
      <c r="F9" t="s">
        <v>130</v>
      </c>
      <c r="G9" t="s">
        <v>467</v>
      </c>
      <c r="H9" t="s">
        <v>148</v>
      </c>
      <c r="I9" t="s">
        <v>150</v>
      </c>
      <c r="J9" t="s">
        <v>138</v>
      </c>
      <c r="K9" t="s">
        <v>507</v>
      </c>
      <c r="L9">
        <v>10</v>
      </c>
      <c r="M9">
        <v>1000000</v>
      </c>
      <c r="N9">
        <v>10000000</v>
      </c>
      <c r="O9">
        <v>0</v>
      </c>
      <c r="P9">
        <v>10000000</v>
      </c>
      <c r="R9">
        <v>0</v>
      </c>
      <c r="S9">
        <v>683556</v>
      </c>
      <c r="T9">
        <v>808000</v>
      </c>
      <c r="U9">
        <v>750222</v>
      </c>
      <c r="V9">
        <v>794667</v>
      </c>
      <c r="W9">
        <v>1190111</v>
      </c>
      <c r="X9">
        <v>772444</v>
      </c>
      <c r="Y9">
        <v>1016889</v>
      </c>
      <c r="Z9">
        <v>896889</v>
      </c>
      <c r="AA9">
        <v>1039111.0000000001</v>
      </c>
      <c r="AB9">
        <v>1145667</v>
      </c>
      <c r="AC9">
        <v>902444</v>
      </c>
      <c r="AD9" t="s">
        <v>2241</v>
      </c>
      <c r="AE9" t="s">
        <v>2246</v>
      </c>
      <c r="AF9" t="s">
        <v>2250</v>
      </c>
      <c r="AG9" t="s">
        <v>2251</v>
      </c>
      <c r="AH9" t="s">
        <v>6098</v>
      </c>
      <c r="AI9" t="s">
        <v>6064</v>
      </c>
      <c r="AJ9" t="s">
        <v>6096</v>
      </c>
      <c r="AK9" t="s">
        <v>136</v>
      </c>
      <c r="AN9" t="s">
        <v>1311</v>
      </c>
      <c r="AO9" t="s">
        <v>1312</v>
      </c>
      <c r="AP9" t="s">
        <v>2026</v>
      </c>
      <c r="AQ9" t="s">
        <v>1314</v>
      </c>
    </row>
    <row r="10" spans="1:43" x14ac:dyDescent="0.3">
      <c r="A10" t="s">
        <v>26</v>
      </c>
      <c r="B10" t="s">
        <v>28</v>
      </c>
      <c r="C10" t="s">
        <v>29</v>
      </c>
      <c r="D10" t="s">
        <v>461</v>
      </c>
      <c r="E10" t="s">
        <v>118</v>
      </c>
      <c r="F10" t="s">
        <v>130</v>
      </c>
      <c r="G10" t="s">
        <v>468</v>
      </c>
      <c r="H10" t="s">
        <v>156</v>
      </c>
      <c r="I10" t="s">
        <v>154</v>
      </c>
      <c r="J10" t="s">
        <v>138</v>
      </c>
      <c r="K10" t="s">
        <v>506</v>
      </c>
      <c r="L10">
        <v>2</v>
      </c>
      <c r="M10">
        <v>1000000</v>
      </c>
      <c r="N10">
        <v>2000000</v>
      </c>
      <c r="O10">
        <v>0</v>
      </c>
      <c r="P10">
        <v>2000000</v>
      </c>
      <c r="R10">
        <v>0</v>
      </c>
      <c r="S10">
        <v>102564</v>
      </c>
      <c r="T10">
        <v>102564</v>
      </c>
      <c r="U10">
        <v>102564</v>
      </c>
      <c r="V10">
        <v>102564</v>
      </c>
      <c r="W10">
        <v>102564</v>
      </c>
      <c r="X10">
        <v>102564</v>
      </c>
      <c r="Y10">
        <v>231795</v>
      </c>
      <c r="Z10">
        <v>742564</v>
      </c>
      <c r="AA10">
        <v>102564</v>
      </c>
      <c r="AB10">
        <v>102564</v>
      </c>
      <c r="AC10">
        <v>205129</v>
      </c>
      <c r="AD10" t="s">
        <v>2349</v>
      </c>
      <c r="AE10" t="s">
        <v>2350</v>
      </c>
      <c r="AF10" t="s">
        <v>2351</v>
      </c>
      <c r="AG10" t="s">
        <v>2352</v>
      </c>
      <c r="AH10" t="s">
        <v>6103</v>
      </c>
      <c r="AI10" t="s">
        <v>6061</v>
      </c>
      <c r="AJ10" t="s">
        <v>6100</v>
      </c>
      <c r="AK10" t="s">
        <v>136</v>
      </c>
      <c r="AN10" t="s">
        <v>1311</v>
      </c>
      <c r="AO10" t="s">
        <v>1312</v>
      </c>
      <c r="AP10" t="s">
        <v>2026</v>
      </c>
      <c r="AQ10" t="s">
        <v>1314</v>
      </c>
    </row>
    <row r="11" spans="1:43" x14ac:dyDescent="0.3">
      <c r="A11" t="s">
        <v>26</v>
      </c>
      <c r="B11" t="s">
        <v>28</v>
      </c>
      <c r="C11" t="s">
        <v>29</v>
      </c>
      <c r="D11" t="s">
        <v>461</v>
      </c>
      <c r="E11" t="s">
        <v>118</v>
      </c>
      <c r="F11" t="s">
        <v>130</v>
      </c>
      <c r="G11" t="s">
        <v>468</v>
      </c>
      <c r="H11" t="s">
        <v>156</v>
      </c>
      <c r="I11" t="s">
        <v>154</v>
      </c>
      <c r="J11" t="s">
        <v>138</v>
      </c>
      <c r="K11" t="s">
        <v>507</v>
      </c>
      <c r="L11">
        <v>2</v>
      </c>
      <c r="M11">
        <v>1000000</v>
      </c>
      <c r="N11">
        <v>2000000</v>
      </c>
      <c r="O11">
        <v>0</v>
      </c>
      <c r="P11">
        <v>2000000</v>
      </c>
      <c r="R11">
        <v>0</v>
      </c>
      <c r="S11">
        <v>102564</v>
      </c>
      <c r="T11">
        <v>102564</v>
      </c>
      <c r="U11">
        <v>102564</v>
      </c>
      <c r="V11">
        <v>102564</v>
      </c>
      <c r="W11">
        <v>102564</v>
      </c>
      <c r="X11">
        <v>102564</v>
      </c>
      <c r="Y11">
        <v>231795</v>
      </c>
      <c r="Z11">
        <v>742564</v>
      </c>
      <c r="AA11">
        <v>102564</v>
      </c>
      <c r="AB11">
        <v>102564</v>
      </c>
      <c r="AC11">
        <v>205129</v>
      </c>
      <c r="AD11" t="s">
        <v>2349</v>
      </c>
      <c r="AE11" t="s">
        <v>2350</v>
      </c>
      <c r="AF11" t="s">
        <v>2354</v>
      </c>
      <c r="AG11" t="s">
        <v>2355</v>
      </c>
      <c r="AH11" t="s">
        <v>6104</v>
      </c>
      <c r="AI11" t="s">
        <v>6064</v>
      </c>
      <c r="AJ11" t="s">
        <v>6100</v>
      </c>
      <c r="AK11" t="s">
        <v>136</v>
      </c>
      <c r="AN11" t="s">
        <v>1311</v>
      </c>
      <c r="AO11" t="s">
        <v>1312</v>
      </c>
      <c r="AP11" t="s">
        <v>2026</v>
      </c>
      <c r="AQ11" t="s">
        <v>1314</v>
      </c>
    </row>
    <row r="12" spans="1:43" x14ac:dyDescent="0.3">
      <c r="A12" t="s">
        <v>26</v>
      </c>
      <c r="B12" t="s">
        <v>28</v>
      </c>
      <c r="C12" t="s">
        <v>29</v>
      </c>
      <c r="D12" t="s">
        <v>461</v>
      </c>
      <c r="E12" t="s">
        <v>118</v>
      </c>
      <c r="F12" t="s">
        <v>130</v>
      </c>
      <c r="G12" t="s">
        <v>468</v>
      </c>
      <c r="H12" t="s">
        <v>156</v>
      </c>
      <c r="I12" t="s">
        <v>154</v>
      </c>
      <c r="J12" t="s">
        <v>46</v>
      </c>
      <c r="K12" t="s">
        <v>661</v>
      </c>
      <c r="L12">
        <v>4</v>
      </c>
      <c r="M12">
        <v>1000000</v>
      </c>
      <c r="N12">
        <v>4000000</v>
      </c>
      <c r="O12">
        <v>0</v>
      </c>
      <c r="P12">
        <v>4000000</v>
      </c>
      <c r="R12">
        <v>0</v>
      </c>
      <c r="S12">
        <v>205128</v>
      </c>
      <c r="T12">
        <v>205128</v>
      </c>
      <c r="U12">
        <v>205128</v>
      </c>
      <c r="V12">
        <v>205128</v>
      </c>
      <c r="W12">
        <v>205128</v>
      </c>
      <c r="X12">
        <v>205128</v>
      </c>
      <c r="Y12">
        <v>463590</v>
      </c>
      <c r="Z12">
        <v>1485128</v>
      </c>
      <c r="AA12">
        <v>205128</v>
      </c>
      <c r="AB12">
        <v>205128</v>
      </c>
      <c r="AC12">
        <v>410258</v>
      </c>
      <c r="AD12" t="s">
        <v>2349</v>
      </c>
      <c r="AE12" t="s">
        <v>2360</v>
      </c>
      <c r="AF12" t="s">
        <v>2364</v>
      </c>
      <c r="AG12" t="s">
        <v>2365</v>
      </c>
      <c r="AH12" t="s">
        <v>6105</v>
      </c>
      <c r="AI12" t="s">
        <v>6064</v>
      </c>
      <c r="AJ12" t="s">
        <v>6100</v>
      </c>
      <c r="AK12" t="s">
        <v>136</v>
      </c>
      <c r="AN12" t="s">
        <v>1311</v>
      </c>
      <c r="AO12" t="s">
        <v>1312</v>
      </c>
      <c r="AP12" t="s">
        <v>1331</v>
      </c>
      <c r="AQ12" t="s">
        <v>1314</v>
      </c>
    </row>
    <row r="13" spans="1:43" x14ac:dyDescent="0.3">
      <c r="A13" t="s">
        <v>26</v>
      </c>
      <c r="B13" t="s">
        <v>28</v>
      </c>
      <c r="C13" t="s">
        <v>29</v>
      </c>
      <c r="D13" t="s">
        <v>461</v>
      </c>
      <c r="E13" t="s">
        <v>118</v>
      </c>
      <c r="F13" t="s">
        <v>130</v>
      </c>
      <c r="G13" t="s">
        <v>468</v>
      </c>
      <c r="H13" t="s">
        <v>158</v>
      </c>
      <c r="I13" t="s">
        <v>154</v>
      </c>
      <c r="J13" t="s">
        <v>138</v>
      </c>
      <c r="K13" t="s">
        <v>506</v>
      </c>
      <c r="L13">
        <v>10</v>
      </c>
      <c r="M13">
        <v>1000000</v>
      </c>
      <c r="N13">
        <v>10000000</v>
      </c>
      <c r="O13">
        <v>0</v>
      </c>
      <c r="P13">
        <v>10000000</v>
      </c>
      <c r="R13">
        <v>0</v>
      </c>
      <c r="S13">
        <v>285714</v>
      </c>
      <c r="T13">
        <v>1000000</v>
      </c>
      <c r="U13">
        <v>1000000</v>
      </c>
      <c r="V13">
        <v>1000000</v>
      </c>
      <c r="W13">
        <v>714286</v>
      </c>
      <c r="X13">
        <v>1000000</v>
      </c>
      <c r="Y13">
        <v>1000000</v>
      </c>
      <c r="Z13">
        <v>1000000</v>
      </c>
      <c r="AA13">
        <v>1000000</v>
      </c>
      <c r="AB13">
        <v>1000000</v>
      </c>
      <c r="AC13">
        <v>1000000</v>
      </c>
      <c r="AD13" t="s">
        <v>2371</v>
      </c>
      <c r="AE13" t="s">
        <v>2372</v>
      </c>
      <c r="AF13" t="s">
        <v>2373</v>
      </c>
      <c r="AG13" t="s">
        <v>2374</v>
      </c>
      <c r="AH13" t="s">
        <v>6106</v>
      </c>
      <c r="AI13" t="s">
        <v>6061</v>
      </c>
      <c r="AJ13" t="s">
        <v>6100</v>
      </c>
      <c r="AK13" t="s">
        <v>136</v>
      </c>
      <c r="AN13" t="s">
        <v>1311</v>
      </c>
      <c r="AO13" t="s">
        <v>1312</v>
      </c>
      <c r="AP13" t="s">
        <v>2026</v>
      </c>
      <c r="AQ13" t="s">
        <v>1314</v>
      </c>
    </row>
    <row r="14" spans="1:43" x14ac:dyDescent="0.3">
      <c r="A14" t="s">
        <v>26</v>
      </c>
      <c r="B14" t="s">
        <v>28</v>
      </c>
      <c r="C14" t="s">
        <v>29</v>
      </c>
      <c r="D14" t="s">
        <v>461</v>
      </c>
      <c r="E14" t="s">
        <v>118</v>
      </c>
      <c r="F14" t="s">
        <v>130</v>
      </c>
      <c r="G14" t="s">
        <v>468</v>
      </c>
      <c r="H14" t="s">
        <v>158</v>
      </c>
      <c r="I14" t="s">
        <v>154</v>
      </c>
      <c r="J14" t="s">
        <v>138</v>
      </c>
      <c r="K14" t="s">
        <v>507</v>
      </c>
      <c r="L14">
        <v>10</v>
      </c>
      <c r="M14">
        <v>1000000</v>
      </c>
      <c r="N14">
        <v>10000000</v>
      </c>
      <c r="O14">
        <v>0</v>
      </c>
      <c r="P14">
        <v>10000000</v>
      </c>
      <c r="R14">
        <v>0</v>
      </c>
      <c r="S14">
        <v>285714</v>
      </c>
      <c r="T14">
        <v>1000000</v>
      </c>
      <c r="U14">
        <v>1000000</v>
      </c>
      <c r="V14">
        <v>1000000</v>
      </c>
      <c r="W14">
        <v>714286</v>
      </c>
      <c r="X14">
        <v>1000000</v>
      </c>
      <c r="Y14">
        <v>1000000</v>
      </c>
      <c r="Z14">
        <v>1000000</v>
      </c>
      <c r="AA14">
        <v>1000000</v>
      </c>
      <c r="AB14">
        <v>1000000</v>
      </c>
      <c r="AC14">
        <v>1000000</v>
      </c>
      <c r="AD14" t="s">
        <v>2371</v>
      </c>
      <c r="AE14" t="s">
        <v>2372</v>
      </c>
      <c r="AF14" t="s">
        <v>2376</v>
      </c>
      <c r="AG14" t="s">
        <v>2377</v>
      </c>
      <c r="AH14" t="s">
        <v>6107</v>
      </c>
      <c r="AI14" t="s">
        <v>6064</v>
      </c>
      <c r="AJ14" t="s">
        <v>6100</v>
      </c>
      <c r="AK14" t="s">
        <v>136</v>
      </c>
      <c r="AN14" t="s">
        <v>1311</v>
      </c>
      <c r="AO14" t="s">
        <v>1312</v>
      </c>
      <c r="AP14" t="s">
        <v>2026</v>
      </c>
      <c r="AQ14" t="s">
        <v>1314</v>
      </c>
    </row>
    <row r="15" spans="1:43" x14ac:dyDescent="0.3">
      <c r="A15" t="s">
        <v>26</v>
      </c>
      <c r="B15" t="s">
        <v>28</v>
      </c>
      <c r="C15" t="s">
        <v>29</v>
      </c>
      <c r="D15" t="s">
        <v>461</v>
      </c>
      <c r="E15" t="s">
        <v>118</v>
      </c>
      <c r="F15" t="s">
        <v>130</v>
      </c>
      <c r="G15" t="s">
        <v>468</v>
      </c>
      <c r="H15" t="s">
        <v>160</v>
      </c>
      <c r="I15" t="s">
        <v>161</v>
      </c>
      <c r="J15" t="s">
        <v>138</v>
      </c>
      <c r="K15" t="s">
        <v>506</v>
      </c>
      <c r="L15">
        <v>12</v>
      </c>
      <c r="M15">
        <v>1000000</v>
      </c>
      <c r="N15">
        <v>12000000</v>
      </c>
      <c r="O15">
        <v>0</v>
      </c>
      <c r="P15">
        <v>12000000</v>
      </c>
      <c r="R15">
        <v>0</v>
      </c>
      <c r="S15">
        <v>1061597</v>
      </c>
      <c r="T15">
        <v>1019194</v>
      </c>
      <c r="U15">
        <v>607887</v>
      </c>
      <c r="V15">
        <v>1061597</v>
      </c>
      <c r="W15">
        <v>1273611</v>
      </c>
      <c r="X15">
        <v>1087039</v>
      </c>
      <c r="Y15">
        <v>1061597</v>
      </c>
      <c r="Z15">
        <v>1231208</v>
      </c>
      <c r="AA15">
        <v>1151491</v>
      </c>
      <c r="AB15">
        <v>1000859</v>
      </c>
      <c r="AC15">
        <v>1443920</v>
      </c>
      <c r="AD15" t="s">
        <v>2386</v>
      </c>
      <c r="AE15" t="s">
        <v>2391</v>
      </c>
      <c r="AF15" t="s">
        <v>2392</v>
      </c>
      <c r="AG15" t="s">
        <v>2393</v>
      </c>
      <c r="AH15" t="s">
        <v>6108</v>
      </c>
      <c r="AI15" t="s">
        <v>6061</v>
      </c>
      <c r="AJ15" t="s">
        <v>6109</v>
      </c>
      <c r="AK15" t="s">
        <v>136</v>
      </c>
      <c r="AN15" t="s">
        <v>1311</v>
      </c>
      <c r="AO15" t="s">
        <v>1312</v>
      </c>
      <c r="AP15" t="s">
        <v>2026</v>
      </c>
      <c r="AQ15" t="s">
        <v>1314</v>
      </c>
    </row>
    <row r="16" spans="1:43" x14ac:dyDescent="0.3">
      <c r="A16" t="s">
        <v>26</v>
      </c>
      <c r="B16" t="s">
        <v>28</v>
      </c>
      <c r="C16" t="s">
        <v>29</v>
      </c>
      <c r="D16" t="s">
        <v>461</v>
      </c>
      <c r="E16" t="s">
        <v>118</v>
      </c>
      <c r="F16" t="s">
        <v>130</v>
      </c>
      <c r="G16" t="s">
        <v>468</v>
      </c>
      <c r="H16" t="s">
        <v>160</v>
      </c>
      <c r="I16" t="s">
        <v>161</v>
      </c>
      <c r="J16" t="s">
        <v>138</v>
      </c>
      <c r="K16" t="s">
        <v>507</v>
      </c>
      <c r="L16">
        <v>12</v>
      </c>
      <c r="M16">
        <v>1000000</v>
      </c>
      <c r="N16">
        <v>12000000</v>
      </c>
      <c r="O16">
        <v>0</v>
      </c>
      <c r="P16">
        <v>12000000</v>
      </c>
      <c r="R16">
        <v>0</v>
      </c>
      <c r="S16">
        <v>1061597</v>
      </c>
      <c r="T16">
        <v>1019194</v>
      </c>
      <c r="U16">
        <v>607887</v>
      </c>
      <c r="V16">
        <v>1061597</v>
      </c>
      <c r="W16">
        <v>1273611</v>
      </c>
      <c r="X16">
        <v>1087039</v>
      </c>
      <c r="Y16">
        <v>1061597</v>
      </c>
      <c r="Z16">
        <v>1231208</v>
      </c>
      <c r="AA16">
        <v>1151491</v>
      </c>
      <c r="AB16">
        <v>1000859</v>
      </c>
      <c r="AC16">
        <v>1443920</v>
      </c>
      <c r="AD16" t="s">
        <v>2386</v>
      </c>
      <c r="AE16" t="s">
        <v>2391</v>
      </c>
      <c r="AF16" t="s">
        <v>2395</v>
      </c>
      <c r="AG16" t="s">
        <v>2396</v>
      </c>
      <c r="AH16" t="s">
        <v>6110</v>
      </c>
      <c r="AI16" t="s">
        <v>6064</v>
      </c>
      <c r="AJ16" t="s">
        <v>6109</v>
      </c>
      <c r="AK16" t="s">
        <v>136</v>
      </c>
      <c r="AN16" t="s">
        <v>1311</v>
      </c>
      <c r="AO16" t="s">
        <v>1312</v>
      </c>
      <c r="AP16" t="s">
        <v>2026</v>
      </c>
      <c r="AQ16" t="s">
        <v>1314</v>
      </c>
    </row>
    <row r="17" spans="1:43" x14ac:dyDescent="0.3">
      <c r="A17" t="s">
        <v>26</v>
      </c>
      <c r="B17" t="s">
        <v>28</v>
      </c>
      <c r="C17" t="s">
        <v>29</v>
      </c>
      <c r="D17" t="s">
        <v>461</v>
      </c>
      <c r="E17" t="s">
        <v>118</v>
      </c>
      <c r="F17" t="s">
        <v>130</v>
      </c>
      <c r="G17" t="s">
        <v>468</v>
      </c>
      <c r="H17" t="s">
        <v>160</v>
      </c>
      <c r="I17" t="s">
        <v>164</v>
      </c>
      <c r="J17" t="s">
        <v>138</v>
      </c>
      <c r="K17" t="s">
        <v>506</v>
      </c>
      <c r="L17">
        <v>12</v>
      </c>
      <c r="M17">
        <v>1000000</v>
      </c>
      <c r="N17">
        <v>12000000</v>
      </c>
      <c r="O17">
        <v>0</v>
      </c>
      <c r="P17">
        <v>12000000</v>
      </c>
      <c r="R17">
        <v>0</v>
      </c>
      <c r="S17">
        <v>1061597</v>
      </c>
      <c r="T17">
        <v>1019194</v>
      </c>
      <c r="U17">
        <v>607887</v>
      </c>
      <c r="V17">
        <v>1061597</v>
      </c>
      <c r="W17">
        <v>1273611</v>
      </c>
      <c r="X17">
        <v>1087039</v>
      </c>
      <c r="Y17">
        <v>1061597</v>
      </c>
      <c r="Z17">
        <v>1231208</v>
      </c>
      <c r="AA17">
        <v>1151491</v>
      </c>
      <c r="AB17">
        <v>1000859</v>
      </c>
      <c r="AC17">
        <v>1443920</v>
      </c>
      <c r="AD17" t="s">
        <v>2413</v>
      </c>
      <c r="AE17" t="s">
        <v>2431</v>
      </c>
      <c r="AF17" t="s">
        <v>2432</v>
      </c>
      <c r="AG17" t="s">
        <v>2433</v>
      </c>
      <c r="AH17" t="s">
        <v>6111</v>
      </c>
      <c r="AI17" t="s">
        <v>6061</v>
      </c>
      <c r="AJ17" t="s">
        <v>6112</v>
      </c>
      <c r="AK17" t="s">
        <v>136</v>
      </c>
      <c r="AN17" t="s">
        <v>1311</v>
      </c>
      <c r="AO17" t="s">
        <v>1312</v>
      </c>
      <c r="AP17" t="s">
        <v>2026</v>
      </c>
      <c r="AQ17" t="s">
        <v>1314</v>
      </c>
    </row>
    <row r="18" spans="1:43" x14ac:dyDescent="0.3">
      <c r="A18" t="s">
        <v>26</v>
      </c>
      <c r="B18" t="s">
        <v>28</v>
      </c>
      <c r="C18" t="s">
        <v>29</v>
      </c>
      <c r="D18" t="s">
        <v>461</v>
      </c>
      <c r="E18" t="s">
        <v>118</v>
      </c>
      <c r="F18" t="s">
        <v>130</v>
      </c>
      <c r="G18" t="s">
        <v>468</v>
      </c>
      <c r="H18" t="s">
        <v>160</v>
      </c>
      <c r="I18" t="s">
        <v>164</v>
      </c>
      <c r="J18" t="s">
        <v>138</v>
      </c>
      <c r="K18" t="s">
        <v>507</v>
      </c>
      <c r="L18">
        <v>12</v>
      </c>
      <c r="M18">
        <v>1000000</v>
      </c>
      <c r="N18">
        <v>12000000</v>
      </c>
      <c r="O18">
        <v>0</v>
      </c>
      <c r="P18">
        <v>12000000</v>
      </c>
      <c r="R18">
        <v>0</v>
      </c>
      <c r="S18">
        <v>1061597</v>
      </c>
      <c r="T18">
        <v>1019194</v>
      </c>
      <c r="U18">
        <v>607887</v>
      </c>
      <c r="V18">
        <v>1061597</v>
      </c>
      <c r="W18">
        <v>1273611</v>
      </c>
      <c r="X18">
        <v>1087039</v>
      </c>
      <c r="Y18">
        <v>1061597</v>
      </c>
      <c r="Z18">
        <v>1231208</v>
      </c>
      <c r="AA18">
        <v>1151491</v>
      </c>
      <c r="AB18">
        <v>1000859</v>
      </c>
      <c r="AC18">
        <v>1443920</v>
      </c>
      <c r="AD18" t="s">
        <v>2413</v>
      </c>
      <c r="AE18" t="s">
        <v>2431</v>
      </c>
      <c r="AF18" t="s">
        <v>2435</v>
      </c>
      <c r="AG18" t="s">
        <v>2436</v>
      </c>
      <c r="AH18" t="s">
        <v>6113</v>
      </c>
      <c r="AI18" t="s">
        <v>6064</v>
      </c>
      <c r="AJ18" t="s">
        <v>6112</v>
      </c>
      <c r="AK18" t="s">
        <v>136</v>
      </c>
      <c r="AN18" t="s">
        <v>1311</v>
      </c>
      <c r="AO18" t="s">
        <v>1312</v>
      </c>
      <c r="AP18" t="s">
        <v>2026</v>
      </c>
      <c r="AQ18" t="s">
        <v>1314</v>
      </c>
    </row>
    <row r="19" spans="1:43" x14ac:dyDescent="0.3">
      <c r="A19" t="s">
        <v>26</v>
      </c>
      <c r="B19" t="s">
        <v>28</v>
      </c>
      <c r="C19" t="s">
        <v>29</v>
      </c>
      <c r="D19" t="s">
        <v>461</v>
      </c>
      <c r="E19" t="s">
        <v>118</v>
      </c>
      <c r="F19" t="s">
        <v>130</v>
      </c>
      <c r="G19" t="s">
        <v>468</v>
      </c>
      <c r="H19" t="s">
        <v>160</v>
      </c>
      <c r="I19" t="s">
        <v>164</v>
      </c>
      <c r="J19" t="s">
        <v>46</v>
      </c>
      <c r="K19" t="s">
        <v>676</v>
      </c>
      <c r="L19">
        <v>10</v>
      </c>
      <c r="M19">
        <v>1000000</v>
      </c>
      <c r="N19">
        <v>10000000</v>
      </c>
      <c r="O19">
        <v>0</v>
      </c>
      <c r="P19">
        <v>10000000</v>
      </c>
      <c r="R19">
        <v>0</v>
      </c>
      <c r="S19">
        <v>884664</v>
      </c>
      <c r="T19">
        <v>849329</v>
      </c>
      <c r="U19">
        <v>506572</v>
      </c>
      <c r="V19">
        <v>884664</v>
      </c>
      <c r="W19">
        <v>1061343</v>
      </c>
      <c r="X19">
        <v>905866</v>
      </c>
      <c r="Y19">
        <v>884664</v>
      </c>
      <c r="Z19">
        <v>1026007.0000000001</v>
      </c>
      <c r="AA19">
        <v>959576</v>
      </c>
      <c r="AB19">
        <v>834049</v>
      </c>
      <c r="AC19">
        <v>1203266</v>
      </c>
      <c r="AD19" t="s">
        <v>2413</v>
      </c>
      <c r="AE19" t="s">
        <v>2438</v>
      </c>
      <c r="AF19" t="s">
        <v>2445</v>
      </c>
      <c r="AG19" t="s">
        <v>2446</v>
      </c>
      <c r="AH19" t="s">
        <v>6114</v>
      </c>
      <c r="AI19" t="s">
        <v>6075</v>
      </c>
      <c r="AJ19" t="s">
        <v>6112</v>
      </c>
      <c r="AK19" t="s">
        <v>136</v>
      </c>
      <c r="AN19" t="s">
        <v>1311</v>
      </c>
      <c r="AO19" t="s">
        <v>1312</v>
      </c>
      <c r="AP19" t="s">
        <v>1331</v>
      </c>
      <c r="AQ19" t="s">
        <v>1314</v>
      </c>
    </row>
    <row r="20" spans="1:43" x14ac:dyDescent="0.3">
      <c r="A20" t="s">
        <v>26</v>
      </c>
      <c r="B20" t="s">
        <v>28</v>
      </c>
      <c r="C20" t="s">
        <v>29</v>
      </c>
      <c r="D20" t="s">
        <v>461</v>
      </c>
      <c r="E20" t="s">
        <v>118</v>
      </c>
      <c r="F20" t="s">
        <v>130</v>
      </c>
      <c r="G20" t="s">
        <v>469</v>
      </c>
      <c r="H20" t="s">
        <v>172</v>
      </c>
      <c r="I20" t="s">
        <v>173</v>
      </c>
      <c r="J20" t="s">
        <v>43</v>
      </c>
      <c r="K20" t="s">
        <v>683</v>
      </c>
      <c r="L20">
        <v>10</v>
      </c>
      <c r="M20">
        <v>1000000</v>
      </c>
      <c r="N20">
        <v>10000000</v>
      </c>
      <c r="O20">
        <v>0</v>
      </c>
      <c r="P20">
        <v>10000000</v>
      </c>
      <c r="R20">
        <v>0</v>
      </c>
      <c r="S20">
        <v>793930</v>
      </c>
      <c r="T20">
        <v>842214</v>
      </c>
      <c r="U20">
        <v>876703</v>
      </c>
      <c r="V20">
        <v>911192</v>
      </c>
      <c r="W20">
        <v>911192</v>
      </c>
      <c r="X20">
        <v>1045698.0000000001</v>
      </c>
      <c r="Y20">
        <v>923608</v>
      </c>
      <c r="Z20">
        <v>923608</v>
      </c>
      <c r="AA20">
        <v>832557</v>
      </c>
      <c r="AB20">
        <v>1036040.9999999999</v>
      </c>
      <c r="AC20">
        <v>903257</v>
      </c>
      <c r="AD20" t="s">
        <v>2492</v>
      </c>
      <c r="AE20" t="s">
        <v>2493</v>
      </c>
      <c r="AF20" t="s">
        <v>2494</v>
      </c>
      <c r="AG20" t="s">
        <v>2495</v>
      </c>
      <c r="AH20" t="s">
        <v>6115</v>
      </c>
      <c r="AI20" t="s">
        <v>6061</v>
      </c>
      <c r="AJ20" t="s">
        <v>6116</v>
      </c>
      <c r="AK20" t="s">
        <v>136</v>
      </c>
      <c r="AN20" t="s">
        <v>1311</v>
      </c>
      <c r="AO20" t="s">
        <v>1312</v>
      </c>
      <c r="AP20" t="s">
        <v>1313</v>
      </c>
      <c r="AQ20" t="s">
        <v>1314</v>
      </c>
    </row>
    <row r="21" spans="1:43" x14ac:dyDescent="0.3">
      <c r="A21" t="s">
        <v>26</v>
      </c>
      <c r="B21" t="s">
        <v>28</v>
      </c>
      <c r="C21" t="s">
        <v>29</v>
      </c>
      <c r="D21" t="s">
        <v>461</v>
      </c>
      <c r="E21" t="s">
        <v>118</v>
      </c>
      <c r="F21" t="s">
        <v>130</v>
      </c>
      <c r="G21" t="s">
        <v>469</v>
      </c>
      <c r="H21" t="s">
        <v>172</v>
      </c>
      <c r="I21" t="s">
        <v>173</v>
      </c>
      <c r="J21" t="s">
        <v>138</v>
      </c>
      <c r="K21" t="s">
        <v>506</v>
      </c>
      <c r="L21">
        <v>10</v>
      </c>
      <c r="M21">
        <v>1000000</v>
      </c>
      <c r="N21">
        <v>10000000</v>
      </c>
      <c r="O21">
        <v>0</v>
      </c>
      <c r="P21">
        <v>10000000</v>
      </c>
      <c r="R21">
        <v>0</v>
      </c>
      <c r="S21">
        <v>793930</v>
      </c>
      <c r="T21">
        <v>842214</v>
      </c>
      <c r="U21">
        <v>876703</v>
      </c>
      <c r="V21">
        <v>911192</v>
      </c>
      <c r="W21">
        <v>911192</v>
      </c>
      <c r="X21">
        <v>1045698.0000000001</v>
      </c>
      <c r="Y21">
        <v>923608</v>
      </c>
      <c r="Z21">
        <v>923608</v>
      </c>
      <c r="AA21">
        <v>832557</v>
      </c>
      <c r="AB21">
        <v>1036040.9999999999</v>
      </c>
      <c r="AC21">
        <v>903257</v>
      </c>
      <c r="AD21" t="s">
        <v>2492</v>
      </c>
      <c r="AE21" t="s">
        <v>2501</v>
      </c>
      <c r="AF21" t="s">
        <v>2502</v>
      </c>
      <c r="AG21" t="s">
        <v>2503</v>
      </c>
      <c r="AH21" t="s">
        <v>6117</v>
      </c>
      <c r="AI21" t="s">
        <v>6061</v>
      </c>
      <c r="AJ21" t="s">
        <v>6116</v>
      </c>
      <c r="AK21" t="s">
        <v>136</v>
      </c>
      <c r="AN21" t="s">
        <v>1311</v>
      </c>
      <c r="AO21" t="s">
        <v>1312</v>
      </c>
      <c r="AP21" t="s">
        <v>2026</v>
      </c>
      <c r="AQ21" t="s">
        <v>1314</v>
      </c>
    </row>
    <row r="22" spans="1:43" x14ac:dyDescent="0.3">
      <c r="A22" t="s">
        <v>26</v>
      </c>
      <c r="B22" t="s">
        <v>28</v>
      </c>
      <c r="C22" t="s">
        <v>29</v>
      </c>
      <c r="D22" t="s">
        <v>461</v>
      </c>
      <c r="E22" t="s">
        <v>118</v>
      </c>
      <c r="F22" t="s">
        <v>130</v>
      </c>
      <c r="G22" t="s">
        <v>469</v>
      </c>
      <c r="H22" t="s">
        <v>172</v>
      </c>
      <c r="I22" t="s">
        <v>173</v>
      </c>
      <c r="J22" t="s">
        <v>138</v>
      </c>
      <c r="K22" t="s">
        <v>507</v>
      </c>
      <c r="L22">
        <v>10</v>
      </c>
      <c r="M22">
        <v>1000000</v>
      </c>
      <c r="N22">
        <v>10000000</v>
      </c>
      <c r="O22">
        <v>0</v>
      </c>
      <c r="P22">
        <v>10000000</v>
      </c>
      <c r="R22">
        <v>0</v>
      </c>
      <c r="S22">
        <v>793930</v>
      </c>
      <c r="T22">
        <v>842214</v>
      </c>
      <c r="U22">
        <v>876703</v>
      </c>
      <c r="V22">
        <v>911192</v>
      </c>
      <c r="W22">
        <v>911192</v>
      </c>
      <c r="X22">
        <v>1045698.0000000001</v>
      </c>
      <c r="Y22">
        <v>923608</v>
      </c>
      <c r="Z22">
        <v>923608</v>
      </c>
      <c r="AA22">
        <v>832557</v>
      </c>
      <c r="AB22">
        <v>1036040.9999999999</v>
      </c>
      <c r="AC22">
        <v>903257</v>
      </c>
      <c r="AD22" t="s">
        <v>2492</v>
      </c>
      <c r="AE22" t="s">
        <v>2501</v>
      </c>
      <c r="AF22" t="s">
        <v>2505</v>
      </c>
      <c r="AG22" t="s">
        <v>2506</v>
      </c>
      <c r="AH22" t="s">
        <v>6118</v>
      </c>
      <c r="AI22" t="s">
        <v>6064</v>
      </c>
      <c r="AJ22" t="s">
        <v>6116</v>
      </c>
      <c r="AK22" t="s">
        <v>136</v>
      </c>
      <c r="AN22" t="s">
        <v>1311</v>
      </c>
      <c r="AO22" t="s">
        <v>1312</v>
      </c>
      <c r="AP22" t="s">
        <v>2026</v>
      </c>
      <c r="AQ22" t="s">
        <v>1314</v>
      </c>
    </row>
    <row r="23" spans="1:43" x14ac:dyDescent="0.3">
      <c r="A23" t="s">
        <v>26</v>
      </c>
      <c r="B23" t="s">
        <v>28</v>
      </c>
      <c r="C23" t="s">
        <v>29</v>
      </c>
      <c r="D23" t="s">
        <v>461</v>
      </c>
      <c r="E23" t="s">
        <v>118</v>
      </c>
      <c r="F23" t="s">
        <v>130</v>
      </c>
      <c r="G23" t="s">
        <v>469</v>
      </c>
      <c r="H23" t="s">
        <v>172</v>
      </c>
      <c r="I23" t="s">
        <v>173</v>
      </c>
      <c r="J23" t="s">
        <v>46</v>
      </c>
      <c r="K23" t="s">
        <v>620</v>
      </c>
      <c r="L23">
        <v>2</v>
      </c>
      <c r="M23">
        <v>1000000</v>
      </c>
      <c r="N23">
        <v>2000000</v>
      </c>
      <c r="O23">
        <v>0</v>
      </c>
      <c r="P23">
        <v>2000000</v>
      </c>
      <c r="R23">
        <v>0</v>
      </c>
      <c r="S23">
        <v>158786</v>
      </c>
      <c r="T23">
        <v>168443</v>
      </c>
      <c r="U23">
        <v>175341</v>
      </c>
      <c r="V23">
        <v>182238</v>
      </c>
      <c r="W23">
        <v>182238</v>
      </c>
      <c r="X23">
        <v>209140</v>
      </c>
      <c r="Y23">
        <v>184722</v>
      </c>
      <c r="Z23">
        <v>184722</v>
      </c>
      <c r="AA23">
        <v>166511</v>
      </c>
      <c r="AB23">
        <v>207208</v>
      </c>
      <c r="AC23">
        <v>180651</v>
      </c>
      <c r="AD23" t="s">
        <v>2492</v>
      </c>
      <c r="AE23" t="s">
        <v>2508</v>
      </c>
      <c r="AF23" t="s">
        <v>2509</v>
      </c>
      <c r="AG23" t="s">
        <v>2510</v>
      </c>
      <c r="AH23" t="s">
        <v>6119</v>
      </c>
      <c r="AI23" t="s">
        <v>6061</v>
      </c>
      <c r="AJ23" t="s">
        <v>6116</v>
      </c>
      <c r="AK23" t="s">
        <v>136</v>
      </c>
      <c r="AN23" t="s">
        <v>1311</v>
      </c>
      <c r="AO23" t="s">
        <v>1312</v>
      </c>
      <c r="AP23" t="s">
        <v>1331</v>
      </c>
      <c r="AQ23" t="s">
        <v>1314</v>
      </c>
    </row>
    <row r="24" spans="1:43" x14ac:dyDescent="0.3">
      <c r="A24" t="s">
        <v>26</v>
      </c>
      <c r="B24" t="s">
        <v>28</v>
      </c>
      <c r="C24" t="s">
        <v>29</v>
      </c>
      <c r="D24" t="s">
        <v>461</v>
      </c>
      <c r="E24" t="s">
        <v>118</v>
      </c>
      <c r="F24" t="s">
        <v>130</v>
      </c>
      <c r="G24" t="s">
        <v>469</v>
      </c>
      <c r="H24" t="s">
        <v>172</v>
      </c>
      <c r="I24" t="s">
        <v>174</v>
      </c>
      <c r="J24" t="s">
        <v>43</v>
      </c>
      <c r="K24" t="s">
        <v>686</v>
      </c>
      <c r="L24">
        <v>11</v>
      </c>
      <c r="M24">
        <v>1000000</v>
      </c>
      <c r="N24">
        <v>11000000</v>
      </c>
      <c r="O24">
        <v>0</v>
      </c>
      <c r="P24">
        <v>11000000</v>
      </c>
      <c r="R24">
        <v>0</v>
      </c>
      <c r="S24">
        <v>873323</v>
      </c>
      <c r="T24">
        <v>926436</v>
      </c>
      <c r="U24">
        <v>964373</v>
      </c>
      <c r="V24">
        <v>1002311</v>
      </c>
      <c r="W24">
        <v>1002311</v>
      </c>
      <c r="X24">
        <v>1150267</v>
      </c>
      <c r="Y24">
        <v>1015968</v>
      </c>
      <c r="Z24">
        <v>1015968</v>
      </c>
      <c r="AA24">
        <v>915813</v>
      </c>
      <c r="AB24">
        <v>1139645</v>
      </c>
      <c r="AC24">
        <v>993585</v>
      </c>
      <c r="AD24" t="s">
        <v>2523</v>
      </c>
      <c r="AE24" t="s">
        <v>2524</v>
      </c>
      <c r="AF24" t="s">
        <v>2525</v>
      </c>
      <c r="AG24" t="s">
        <v>2526</v>
      </c>
      <c r="AH24" t="s">
        <v>6120</v>
      </c>
      <c r="AI24" t="s">
        <v>6061</v>
      </c>
      <c r="AJ24" t="s">
        <v>6121</v>
      </c>
      <c r="AK24" t="s">
        <v>136</v>
      </c>
      <c r="AN24" t="s">
        <v>1311</v>
      </c>
      <c r="AO24" t="s">
        <v>1312</v>
      </c>
      <c r="AP24" t="s">
        <v>1313</v>
      </c>
      <c r="AQ24" t="s">
        <v>1314</v>
      </c>
    </row>
    <row r="25" spans="1:43" x14ac:dyDescent="0.3">
      <c r="A25" t="s">
        <v>26</v>
      </c>
      <c r="B25" t="s">
        <v>28</v>
      </c>
      <c r="C25" t="s">
        <v>29</v>
      </c>
      <c r="D25" t="s">
        <v>461</v>
      </c>
      <c r="E25" t="s">
        <v>118</v>
      </c>
      <c r="F25" t="s">
        <v>130</v>
      </c>
      <c r="G25" t="s">
        <v>469</v>
      </c>
      <c r="H25" t="s">
        <v>172</v>
      </c>
      <c r="I25" t="s">
        <v>174</v>
      </c>
      <c r="J25" t="s">
        <v>138</v>
      </c>
      <c r="K25" t="s">
        <v>506</v>
      </c>
      <c r="L25">
        <v>11</v>
      </c>
      <c r="M25">
        <v>1000000</v>
      </c>
      <c r="N25">
        <v>11000000</v>
      </c>
      <c r="O25">
        <v>0</v>
      </c>
      <c r="P25">
        <v>11000000</v>
      </c>
      <c r="R25">
        <v>0</v>
      </c>
      <c r="S25">
        <v>873323</v>
      </c>
      <c r="T25">
        <v>926436</v>
      </c>
      <c r="U25">
        <v>964373</v>
      </c>
      <c r="V25">
        <v>1002311</v>
      </c>
      <c r="W25">
        <v>1002311</v>
      </c>
      <c r="X25">
        <v>1150267</v>
      </c>
      <c r="Y25">
        <v>1015968</v>
      </c>
      <c r="Z25">
        <v>1015968</v>
      </c>
      <c r="AA25">
        <v>915813</v>
      </c>
      <c r="AB25">
        <v>1139645</v>
      </c>
      <c r="AC25">
        <v>993585</v>
      </c>
      <c r="AD25" t="s">
        <v>2523</v>
      </c>
      <c r="AE25" t="s">
        <v>2528</v>
      </c>
      <c r="AF25" t="s">
        <v>2529</v>
      </c>
      <c r="AG25" t="s">
        <v>2530</v>
      </c>
      <c r="AH25" t="s">
        <v>6122</v>
      </c>
      <c r="AI25" t="s">
        <v>6061</v>
      </c>
      <c r="AJ25" t="s">
        <v>6121</v>
      </c>
      <c r="AK25" t="s">
        <v>136</v>
      </c>
      <c r="AN25" t="s">
        <v>1311</v>
      </c>
      <c r="AO25" t="s">
        <v>1312</v>
      </c>
      <c r="AP25" t="s">
        <v>2026</v>
      </c>
      <c r="AQ25" t="s">
        <v>1314</v>
      </c>
    </row>
    <row r="26" spans="1:43" x14ac:dyDescent="0.3">
      <c r="A26" t="s">
        <v>26</v>
      </c>
      <c r="B26" t="s">
        <v>28</v>
      </c>
      <c r="C26" t="s">
        <v>29</v>
      </c>
      <c r="D26" t="s">
        <v>461</v>
      </c>
      <c r="E26" t="s">
        <v>118</v>
      </c>
      <c r="F26" t="s">
        <v>130</v>
      </c>
      <c r="G26" t="s">
        <v>469</v>
      </c>
      <c r="H26" t="s">
        <v>172</v>
      </c>
      <c r="I26" t="s">
        <v>174</v>
      </c>
      <c r="J26" t="s">
        <v>138</v>
      </c>
      <c r="K26" t="s">
        <v>507</v>
      </c>
      <c r="L26">
        <v>11</v>
      </c>
      <c r="M26">
        <v>1000000</v>
      </c>
      <c r="N26">
        <v>11000000</v>
      </c>
      <c r="O26">
        <v>0</v>
      </c>
      <c r="P26">
        <v>11000000</v>
      </c>
      <c r="R26">
        <v>0</v>
      </c>
      <c r="S26">
        <v>873323</v>
      </c>
      <c r="T26">
        <v>926436</v>
      </c>
      <c r="U26">
        <v>964373</v>
      </c>
      <c r="V26">
        <v>1002311</v>
      </c>
      <c r="W26">
        <v>1002311</v>
      </c>
      <c r="X26">
        <v>1150267</v>
      </c>
      <c r="Y26">
        <v>1015968</v>
      </c>
      <c r="Z26">
        <v>1015968</v>
      </c>
      <c r="AA26">
        <v>915813</v>
      </c>
      <c r="AB26">
        <v>1139645</v>
      </c>
      <c r="AC26">
        <v>993585</v>
      </c>
      <c r="AD26" t="s">
        <v>2523</v>
      </c>
      <c r="AE26" t="s">
        <v>2528</v>
      </c>
      <c r="AF26" t="s">
        <v>2532</v>
      </c>
      <c r="AG26" t="s">
        <v>2533</v>
      </c>
      <c r="AH26" t="s">
        <v>6123</v>
      </c>
      <c r="AI26" t="s">
        <v>6064</v>
      </c>
      <c r="AJ26" t="s">
        <v>6121</v>
      </c>
      <c r="AK26" t="s">
        <v>136</v>
      </c>
      <c r="AN26" t="s">
        <v>1311</v>
      </c>
      <c r="AO26" t="s">
        <v>1312</v>
      </c>
      <c r="AP26" t="s">
        <v>2026</v>
      </c>
      <c r="AQ26" t="s">
        <v>1314</v>
      </c>
    </row>
    <row r="27" spans="1:43" x14ac:dyDescent="0.3">
      <c r="A27" t="s">
        <v>26</v>
      </c>
      <c r="B27" t="s">
        <v>28</v>
      </c>
      <c r="C27" t="s">
        <v>29</v>
      </c>
      <c r="D27" t="s">
        <v>461</v>
      </c>
      <c r="E27" t="s">
        <v>118</v>
      </c>
      <c r="F27" t="s">
        <v>130</v>
      </c>
      <c r="G27" t="s">
        <v>469</v>
      </c>
      <c r="H27" t="s">
        <v>172</v>
      </c>
      <c r="I27" t="s">
        <v>174</v>
      </c>
      <c r="J27" t="s">
        <v>46</v>
      </c>
      <c r="K27" t="s">
        <v>615</v>
      </c>
      <c r="L27">
        <v>2</v>
      </c>
      <c r="M27">
        <v>1000000</v>
      </c>
      <c r="N27">
        <v>2000000</v>
      </c>
      <c r="O27">
        <v>0</v>
      </c>
      <c r="P27">
        <v>2000000</v>
      </c>
      <c r="R27">
        <v>0</v>
      </c>
      <c r="S27">
        <v>158786</v>
      </c>
      <c r="T27">
        <v>168443</v>
      </c>
      <c r="U27">
        <v>175341</v>
      </c>
      <c r="V27">
        <v>182238</v>
      </c>
      <c r="W27">
        <v>182238</v>
      </c>
      <c r="X27">
        <v>209140</v>
      </c>
      <c r="Y27">
        <v>184722</v>
      </c>
      <c r="Z27">
        <v>184722</v>
      </c>
      <c r="AA27">
        <v>166511</v>
      </c>
      <c r="AB27">
        <v>207208</v>
      </c>
      <c r="AC27">
        <v>180651</v>
      </c>
      <c r="AD27" t="s">
        <v>2523</v>
      </c>
      <c r="AE27" t="s">
        <v>2535</v>
      </c>
      <c r="AF27" t="s">
        <v>2536</v>
      </c>
      <c r="AG27" t="s">
        <v>2537</v>
      </c>
      <c r="AH27" t="s">
        <v>6124</v>
      </c>
      <c r="AI27" t="s">
        <v>6061</v>
      </c>
      <c r="AJ27" t="s">
        <v>6121</v>
      </c>
      <c r="AK27" t="s">
        <v>136</v>
      </c>
      <c r="AN27" t="s">
        <v>1311</v>
      </c>
      <c r="AO27" t="s">
        <v>1312</v>
      </c>
      <c r="AP27" t="s">
        <v>1331</v>
      </c>
      <c r="AQ27" t="s">
        <v>1314</v>
      </c>
    </row>
    <row r="28" spans="1:43" x14ac:dyDescent="0.3">
      <c r="A28" t="s">
        <v>26</v>
      </c>
      <c r="B28" t="s">
        <v>28</v>
      </c>
      <c r="C28" t="s">
        <v>29</v>
      </c>
      <c r="D28" t="s">
        <v>461</v>
      </c>
      <c r="E28" t="s">
        <v>118</v>
      </c>
      <c r="F28" t="s">
        <v>130</v>
      </c>
      <c r="G28" t="s">
        <v>469</v>
      </c>
      <c r="H28" t="s">
        <v>175</v>
      </c>
      <c r="I28" t="s">
        <v>176</v>
      </c>
      <c r="J28" t="s">
        <v>43</v>
      </c>
      <c r="K28" t="s">
        <v>688</v>
      </c>
      <c r="L28">
        <v>10</v>
      </c>
      <c r="M28">
        <v>1000000</v>
      </c>
      <c r="N28">
        <v>10000000</v>
      </c>
      <c r="O28">
        <v>0</v>
      </c>
      <c r="P28">
        <v>10000000</v>
      </c>
      <c r="R28">
        <v>0</v>
      </c>
      <c r="S28">
        <v>925986</v>
      </c>
      <c r="T28">
        <v>915118</v>
      </c>
      <c r="U28">
        <v>980328</v>
      </c>
      <c r="V28">
        <v>864037</v>
      </c>
      <c r="W28">
        <v>860776</v>
      </c>
      <c r="X28">
        <v>925986</v>
      </c>
      <c r="Y28">
        <v>972720</v>
      </c>
      <c r="Z28">
        <v>983589</v>
      </c>
      <c r="AA28">
        <v>885773</v>
      </c>
      <c r="AB28">
        <v>929247</v>
      </c>
      <c r="AC28">
        <v>756440</v>
      </c>
      <c r="AD28" t="s">
        <v>2553</v>
      </c>
      <c r="AE28" t="s">
        <v>2554</v>
      </c>
      <c r="AF28" t="s">
        <v>2555</v>
      </c>
      <c r="AG28" t="s">
        <v>2556</v>
      </c>
      <c r="AH28" t="s">
        <v>6125</v>
      </c>
      <c r="AI28" t="s">
        <v>6061</v>
      </c>
      <c r="AJ28" t="s">
        <v>6126</v>
      </c>
      <c r="AK28" t="s">
        <v>136</v>
      </c>
      <c r="AN28" t="s">
        <v>1311</v>
      </c>
      <c r="AO28" t="s">
        <v>1312</v>
      </c>
      <c r="AP28" t="s">
        <v>1313</v>
      </c>
      <c r="AQ28" t="s">
        <v>1314</v>
      </c>
    </row>
    <row r="29" spans="1:43" x14ac:dyDescent="0.3">
      <c r="A29" t="s">
        <v>26</v>
      </c>
      <c r="B29" t="s">
        <v>28</v>
      </c>
      <c r="C29" t="s">
        <v>29</v>
      </c>
      <c r="D29" t="s">
        <v>461</v>
      </c>
      <c r="E29" t="s">
        <v>118</v>
      </c>
      <c r="F29" t="s">
        <v>130</v>
      </c>
      <c r="G29" t="s">
        <v>469</v>
      </c>
      <c r="H29" t="s">
        <v>175</v>
      </c>
      <c r="I29" t="s">
        <v>176</v>
      </c>
      <c r="J29" t="s">
        <v>138</v>
      </c>
      <c r="K29" t="s">
        <v>506</v>
      </c>
      <c r="L29">
        <v>10</v>
      </c>
      <c r="M29">
        <v>1000000</v>
      </c>
      <c r="N29">
        <v>10000000</v>
      </c>
      <c r="O29">
        <v>0</v>
      </c>
      <c r="P29">
        <v>10000000</v>
      </c>
      <c r="R29">
        <v>0</v>
      </c>
      <c r="S29">
        <v>925986</v>
      </c>
      <c r="T29">
        <v>915118</v>
      </c>
      <c r="U29">
        <v>980328</v>
      </c>
      <c r="V29">
        <v>864037</v>
      </c>
      <c r="W29">
        <v>860776</v>
      </c>
      <c r="X29">
        <v>925986</v>
      </c>
      <c r="Y29">
        <v>972720</v>
      </c>
      <c r="Z29">
        <v>983589</v>
      </c>
      <c r="AA29">
        <v>885773</v>
      </c>
      <c r="AB29">
        <v>929247</v>
      </c>
      <c r="AC29">
        <v>756440</v>
      </c>
      <c r="AD29" t="s">
        <v>2553</v>
      </c>
      <c r="AE29" t="s">
        <v>2558</v>
      </c>
      <c r="AF29" t="s">
        <v>2559</v>
      </c>
      <c r="AG29" t="s">
        <v>2560</v>
      </c>
      <c r="AH29" t="s">
        <v>6127</v>
      </c>
      <c r="AI29" t="s">
        <v>6061</v>
      </c>
      <c r="AJ29" t="s">
        <v>6126</v>
      </c>
      <c r="AK29" t="s">
        <v>136</v>
      </c>
      <c r="AN29" t="s">
        <v>1311</v>
      </c>
      <c r="AO29" t="s">
        <v>1312</v>
      </c>
      <c r="AP29" t="s">
        <v>2026</v>
      </c>
      <c r="AQ29" t="s">
        <v>1314</v>
      </c>
    </row>
    <row r="30" spans="1:43" x14ac:dyDescent="0.3">
      <c r="A30" t="s">
        <v>26</v>
      </c>
      <c r="B30" t="s">
        <v>28</v>
      </c>
      <c r="C30" t="s">
        <v>29</v>
      </c>
      <c r="D30" t="s">
        <v>461</v>
      </c>
      <c r="E30" t="s">
        <v>118</v>
      </c>
      <c r="F30" t="s">
        <v>130</v>
      </c>
      <c r="G30" t="s">
        <v>469</v>
      </c>
      <c r="H30" t="s">
        <v>175</v>
      </c>
      <c r="I30" t="s">
        <v>176</v>
      </c>
      <c r="J30" t="s">
        <v>138</v>
      </c>
      <c r="K30" t="s">
        <v>507</v>
      </c>
      <c r="L30">
        <v>10</v>
      </c>
      <c r="M30">
        <v>1000000</v>
      </c>
      <c r="N30">
        <v>10000000</v>
      </c>
      <c r="O30">
        <v>0</v>
      </c>
      <c r="P30">
        <v>10000000</v>
      </c>
      <c r="R30">
        <v>0</v>
      </c>
      <c r="S30">
        <v>925986</v>
      </c>
      <c r="T30">
        <v>915118</v>
      </c>
      <c r="U30">
        <v>980328</v>
      </c>
      <c r="V30">
        <v>864037</v>
      </c>
      <c r="W30">
        <v>860776</v>
      </c>
      <c r="X30">
        <v>925986</v>
      </c>
      <c r="Y30">
        <v>972720</v>
      </c>
      <c r="Z30">
        <v>983589</v>
      </c>
      <c r="AA30">
        <v>885773</v>
      </c>
      <c r="AB30">
        <v>929247</v>
      </c>
      <c r="AC30">
        <v>756440</v>
      </c>
      <c r="AD30" t="s">
        <v>2553</v>
      </c>
      <c r="AE30" t="s">
        <v>2558</v>
      </c>
      <c r="AF30" t="s">
        <v>2562</v>
      </c>
      <c r="AG30" t="s">
        <v>2563</v>
      </c>
      <c r="AH30" t="s">
        <v>6128</v>
      </c>
      <c r="AI30" t="s">
        <v>6064</v>
      </c>
      <c r="AJ30" t="s">
        <v>6126</v>
      </c>
      <c r="AK30" t="s">
        <v>136</v>
      </c>
      <c r="AN30" t="s">
        <v>1311</v>
      </c>
      <c r="AO30" t="s">
        <v>1312</v>
      </c>
      <c r="AP30" t="s">
        <v>2026</v>
      </c>
      <c r="AQ30" t="s">
        <v>1314</v>
      </c>
    </row>
    <row r="31" spans="1:43" x14ac:dyDescent="0.3">
      <c r="A31" t="s">
        <v>26</v>
      </c>
      <c r="B31" t="s">
        <v>28</v>
      </c>
      <c r="C31" t="s">
        <v>29</v>
      </c>
      <c r="D31" t="s">
        <v>461</v>
      </c>
      <c r="E31" t="s">
        <v>118</v>
      </c>
      <c r="F31" t="s">
        <v>130</v>
      </c>
      <c r="G31" t="s">
        <v>469</v>
      </c>
      <c r="H31" t="s">
        <v>175</v>
      </c>
      <c r="I31" t="s">
        <v>177</v>
      </c>
      <c r="J31" t="s">
        <v>43</v>
      </c>
      <c r="K31" t="s">
        <v>690</v>
      </c>
      <c r="L31">
        <v>10</v>
      </c>
      <c r="M31">
        <v>1000000</v>
      </c>
      <c r="N31">
        <v>10000000</v>
      </c>
      <c r="O31">
        <v>0</v>
      </c>
      <c r="P31">
        <v>10000000</v>
      </c>
      <c r="R31">
        <v>0</v>
      </c>
      <c r="S31">
        <v>925986</v>
      </c>
      <c r="T31">
        <v>915118</v>
      </c>
      <c r="U31">
        <v>980328</v>
      </c>
      <c r="V31">
        <v>864037</v>
      </c>
      <c r="W31">
        <v>860776</v>
      </c>
      <c r="X31">
        <v>925986</v>
      </c>
      <c r="Y31">
        <v>972720</v>
      </c>
      <c r="Z31">
        <v>983589</v>
      </c>
      <c r="AA31">
        <v>885773</v>
      </c>
      <c r="AB31">
        <v>929247</v>
      </c>
      <c r="AC31">
        <v>756440</v>
      </c>
      <c r="AD31" t="s">
        <v>2569</v>
      </c>
      <c r="AE31" t="s">
        <v>2570</v>
      </c>
      <c r="AF31" t="s">
        <v>2571</v>
      </c>
      <c r="AG31" t="s">
        <v>2572</v>
      </c>
      <c r="AH31" t="s">
        <v>6129</v>
      </c>
      <c r="AI31" t="s">
        <v>6061</v>
      </c>
      <c r="AJ31" t="s">
        <v>6130</v>
      </c>
      <c r="AK31" t="s">
        <v>136</v>
      </c>
      <c r="AN31" t="s">
        <v>1311</v>
      </c>
      <c r="AO31" t="s">
        <v>1312</v>
      </c>
      <c r="AP31" t="s">
        <v>1313</v>
      </c>
      <c r="AQ31" t="s">
        <v>1314</v>
      </c>
    </row>
    <row r="32" spans="1:43" x14ac:dyDescent="0.3">
      <c r="A32" t="s">
        <v>26</v>
      </c>
      <c r="B32" t="s">
        <v>28</v>
      </c>
      <c r="C32" t="s">
        <v>29</v>
      </c>
      <c r="D32" t="s">
        <v>461</v>
      </c>
      <c r="E32" t="s">
        <v>118</v>
      </c>
      <c r="F32" t="s">
        <v>130</v>
      </c>
      <c r="G32" t="s">
        <v>469</v>
      </c>
      <c r="H32" t="s">
        <v>175</v>
      </c>
      <c r="I32" t="s">
        <v>177</v>
      </c>
      <c r="J32" t="s">
        <v>138</v>
      </c>
      <c r="K32" t="s">
        <v>506</v>
      </c>
      <c r="L32">
        <v>10</v>
      </c>
      <c r="M32">
        <v>1000000</v>
      </c>
      <c r="N32">
        <v>10000000</v>
      </c>
      <c r="O32">
        <v>0</v>
      </c>
      <c r="P32">
        <v>10000000</v>
      </c>
      <c r="R32">
        <v>0</v>
      </c>
      <c r="S32">
        <v>925986</v>
      </c>
      <c r="T32">
        <v>915118</v>
      </c>
      <c r="U32">
        <v>980328</v>
      </c>
      <c r="V32">
        <v>864037</v>
      </c>
      <c r="W32">
        <v>860776</v>
      </c>
      <c r="X32">
        <v>925986</v>
      </c>
      <c r="Y32">
        <v>972720</v>
      </c>
      <c r="Z32">
        <v>983589</v>
      </c>
      <c r="AA32">
        <v>885773</v>
      </c>
      <c r="AB32">
        <v>929247</v>
      </c>
      <c r="AC32">
        <v>756440</v>
      </c>
      <c r="AD32" t="s">
        <v>2569</v>
      </c>
      <c r="AE32" t="s">
        <v>2574</v>
      </c>
      <c r="AF32" t="s">
        <v>2575</v>
      </c>
      <c r="AG32" t="s">
        <v>2576</v>
      </c>
      <c r="AH32" t="s">
        <v>6131</v>
      </c>
      <c r="AI32" t="s">
        <v>6061</v>
      </c>
      <c r="AJ32" t="s">
        <v>6130</v>
      </c>
      <c r="AK32" t="s">
        <v>136</v>
      </c>
      <c r="AN32" t="s">
        <v>1311</v>
      </c>
      <c r="AO32" t="s">
        <v>1312</v>
      </c>
      <c r="AP32" t="s">
        <v>2026</v>
      </c>
      <c r="AQ32" t="s">
        <v>1314</v>
      </c>
    </row>
    <row r="33" spans="1:43" x14ac:dyDescent="0.3">
      <c r="A33" t="s">
        <v>26</v>
      </c>
      <c r="B33" t="s">
        <v>28</v>
      </c>
      <c r="C33" t="s">
        <v>29</v>
      </c>
      <c r="D33" t="s">
        <v>461</v>
      </c>
      <c r="E33" t="s">
        <v>118</v>
      </c>
      <c r="F33" t="s">
        <v>130</v>
      </c>
      <c r="G33" t="s">
        <v>469</v>
      </c>
      <c r="H33" t="s">
        <v>175</v>
      </c>
      <c r="I33" t="s">
        <v>177</v>
      </c>
      <c r="J33" t="s">
        <v>138</v>
      </c>
      <c r="K33" t="s">
        <v>507</v>
      </c>
      <c r="L33">
        <v>10</v>
      </c>
      <c r="M33">
        <v>1000000</v>
      </c>
      <c r="N33">
        <v>10000000</v>
      </c>
      <c r="O33">
        <v>0</v>
      </c>
      <c r="P33">
        <v>10000000</v>
      </c>
      <c r="R33">
        <v>0</v>
      </c>
      <c r="S33">
        <v>925986</v>
      </c>
      <c r="T33">
        <v>915118</v>
      </c>
      <c r="U33">
        <v>980328</v>
      </c>
      <c r="V33">
        <v>864037</v>
      </c>
      <c r="W33">
        <v>860776</v>
      </c>
      <c r="X33">
        <v>925986</v>
      </c>
      <c r="Y33">
        <v>972720</v>
      </c>
      <c r="Z33">
        <v>983589</v>
      </c>
      <c r="AA33">
        <v>885773</v>
      </c>
      <c r="AB33">
        <v>929247</v>
      </c>
      <c r="AC33">
        <v>756440</v>
      </c>
      <c r="AD33" t="s">
        <v>2569</v>
      </c>
      <c r="AE33" t="s">
        <v>2574</v>
      </c>
      <c r="AF33" t="s">
        <v>2578</v>
      </c>
      <c r="AG33" t="s">
        <v>2579</v>
      </c>
      <c r="AH33" t="s">
        <v>6132</v>
      </c>
      <c r="AI33" t="s">
        <v>6064</v>
      </c>
      <c r="AJ33" t="s">
        <v>6130</v>
      </c>
      <c r="AK33" t="s">
        <v>136</v>
      </c>
      <c r="AN33" t="s">
        <v>1311</v>
      </c>
      <c r="AO33" t="s">
        <v>1312</v>
      </c>
      <c r="AP33" t="s">
        <v>2026</v>
      </c>
      <c r="AQ33" t="s">
        <v>1314</v>
      </c>
    </row>
    <row r="34" spans="1:43" x14ac:dyDescent="0.3">
      <c r="A34" t="s">
        <v>26</v>
      </c>
      <c r="B34" t="s">
        <v>28</v>
      </c>
      <c r="C34" t="s">
        <v>29</v>
      </c>
      <c r="D34" t="s">
        <v>461</v>
      </c>
      <c r="E34" t="s">
        <v>118</v>
      </c>
      <c r="F34" t="s">
        <v>130</v>
      </c>
      <c r="G34" t="s">
        <v>469</v>
      </c>
      <c r="H34" t="s">
        <v>175</v>
      </c>
      <c r="I34" t="s">
        <v>178</v>
      </c>
      <c r="J34" t="s">
        <v>43</v>
      </c>
      <c r="K34" t="s">
        <v>690</v>
      </c>
      <c r="L34">
        <v>5</v>
      </c>
      <c r="M34">
        <v>1000000</v>
      </c>
      <c r="N34">
        <v>5000000</v>
      </c>
      <c r="O34">
        <v>0</v>
      </c>
      <c r="P34">
        <v>5000000</v>
      </c>
      <c r="R34">
        <v>0</v>
      </c>
      <c r="S34">
        <v>462993</v>
      </c>
      <c r="T34">
        <v>457559</v>
      </c>
      <c r="U34">
        <v>490164</v>
      </c>
      <c r="V34">
        <v>432018</v>
      </c>
      <c r="W34">
        <v>430388</v>
      </c>
      <c r="X34">
        <v>462993</v>
      </c>
      <c r="Y34">
        <v>486360</v>
      </c>
      <c r="Z34">
        <v>491794</v>
      </c>
      <c r="AA34">
        <v>442887</v>
      </c>
      <c r="AB34">
        <v>464623</v>
      </c>
      <c r="AC34">
        <v>378221</v>
      </c>
      <c r="AD34" t="s">
        <v>2589</v>
      </c>
      <c r="AE34" t="s">
        <v>2590</v>
      </c>
      <c r="AF34" t="s">
        <v>2591</v>
      </c>
      <c r="AG34" t="s">
        <v>2592</v>
      </c>
      <c r="AH34" t="s">
        <v>6133</v>
      </c>
      <c r="AI34" t="s">
        <v>6061</v>
      </c>
      <c r="AJ34" t="s">
        <v>6134</v>
      </c>
      <c r="AK34" t="s">
        <v>136</v>
      </c>
      <c r="AN34" t="s">
        <v>1311</v>
      </c>
      <c r="AO34" t="s">
        <v>1312</v>
      </c>
      <c r="AP34" t="s">
        <v>1313</v>
      </c>
      <c r="AQ34" t="s">
        <v>1314</v>
      </c>
    </row>
    <row r="35" spans="1:43" x14ac:dyDescent="0.3">
      <c r="A35" t="s">
        <v>26</v>
      </c>
      <c r="B35" t="s">
        <v>28</v>
      </c>
      <c r="C35" t="s">
        <v>29</v>
      </c>
      <c r="D35" t="s">
        <v>461</v>
      </c>
      <c r="E35" t="s">
        <v>118</v>
      </c>
      <c r="F35" t="s">
        <v>130</v>
      </c>
      <c r="G35" t="s">
        <v>469</v>
      </c>
      <c r="H35" t="s">
        <v>175</v>
      </c>
      <c r="I35" t="s">
        <v>178</v>
      </c>
      <c r="J35" t="s">
        <v>138</v>
      </c>
      <c r="K35" t="s">
        <v>506</v>
      </c>
      <c r="L35">
        <v>5</v>
      </c>
      <c r="M35">
        <v>1000000</v>
      </c>
      <c r="N35">
        <v>5000000</v>
      </c>
      <c r="O35">
        <v>0</v>
      </c>
      <c r="P35">
        <v>5000000</v>
      </c>
      <c r="R35">
        <v>0</v>
      </c>
      <c r="S35">
        <v>462993</v>
      </c>
      <c r="T35">
        <v>457559</v>
      </c>
      <c r="U35">
        <v>490164</v>
      </c>
      <c r="V35">
        <v>432018</v>
      </c>
      <c r="W35">
        <v>430388</v>
      </c>
      <c r="X35">
        <v>462993</v>
      </c>
      <c r="Y35">
        <v>486360</v>
      </c>
      <c r="Z35">
        <v>491794</v>
      </c>
      <c r="AA35">
        <v>442887</v>
      </c>
      <c r="AB35">
        <v>464623</v>
      </c>
      <c r="AC35">
        <v>378221</v>
      </c>
      <c r="AD35" t="s">
        <v>2589</v>
      </c>
      <c r="AE35" t="s">
        <v>2594</v>
      </c>
      <c r="AF35" t="s">
        <v>2595</v>
      </c>
      <c r="AG35" t="s">
        <v>2596</v>
      </c>
      <c r="AH35" t="s">
        <v>6135</v>
      </c>
      <c r="AI35" t="s">
        <v>6061</v>
      </c>
      <c r="AJ35" t="s">
        <v>6134</v>
      </c>
      <c r="AK35" t="s">
        <v>136</v>
      </c>
      <c r="AN35" t="s">
        <v>1311</v>
      </c>
      <c r="AO35" t="s">
        <v>1312</v>
      </c>
      <c r="AP35" t="s">
        <v>2026</v>
      </c>
      <c r="AQ35" t="s">
        <v>1314</v>
      </c>
    </row>
    <row r="36" spans="1:43" x14ac:dyDescent="0.3">
      <c r="A36" t="s">
        <v>26</v>
      </c>
      <c r="B36" t="s">
        <v>28</v>
      </c>
      <c r="C36" t="s">
        <v>29</v>
      </c>
      <c r="D36" t="s">
        <v>461</v>
      </c>
      <c r="E36" t="s">
        <v>118</v>
      </c>
      <c r="F36" t="s">
        <v>130</v>
      </c>
      <c r="G36" t="s">
        <v>469</v>
      </c>
      <c r="H36" t="s">
        <v>175</v>
      </c>
      <c r="I36" t="s">
        <v>178</v>
      </c>
      <c r="J36" t="s">
        <v>138</v>
      </c>
      <c r="K36" t="s">
        <v>507</v>
      </c>
      <c r="L36">
        <v>5</v>
      </c>
      <c r="M36">
        <v>1000000</v>
      </c>
      <c r="N36">
        <v>5000000</v>
      </c>
      <c r="O36">
        <v>0</v>
      </c>
      <c r="P36">
        <v>5000000</v>
      </c>
      <c r="R36">
        <v>0</v>
      </c>
      <c r="S36">
        <v>462993</v>
      </c>
      <c r="T36">
        <v>457559</v>
      </c>
      <c r="U36">
        <v>490164</v>
      </c>
      <c r="V36">
        <v>432018</v>
      </c>
      <c r="W36">
        <v>430388</v>
      </c>
      <c r="X36">
        <v>462993</v>
      </c>
      <c r="Y36">
        <v>486360</v>
      </c>
      <c r="Z36">
        <v>491794</v>
      </c>
      <c r="AA36">
        <v>442887</v>
      </c>
      <c r="AB36">
        <v>464623</v>
      </c>
      <c r="AC36">
        <v>378221</v>
      </c>
      <c r="AD36" t="s">
        <v>2589</v>
      </c>
      <c r="AE36" t="s">
        <v>2594</v>
      </c>
      <c r="AF36" t="s">
        <v>2598</v>
      </c>
      <c r="AG36" t="s">
        <v>2599</v>
      </c>
      <c r="AH36" t="s">
        <v>6136</v>
      </c>
      <c r="AI36" t="s">
        <v>6064</v>
      </c>
      <c r="AJ36" t="s">
        <v>6134</v>
      </c>
      <c r="AK36" t="s">
        <v>136</v>
      </c>
      <c r="AN36" t="s">
        <v>1311</v>
      </c>
      <c r="AO36" t="s">
        <v>1312</v>
      </c>
      <c r="AP36" t="s">
        <v>2026</v>
      </c>
      <c r="AQ36" t="s">
        <v>1314</v>
      </c>
    </row>
    <row r="37" spans="1:43" x14ac:dyDescent="0.3">
      <c r="A37" t="s">
        <v>26</v>
      </c>
      <c r="B37" t="s">
        <v>28</v>
      </c>
      <c r="C37" t="s">
        <v>29</v>
      </c>
      <c r="D37" t="s">
        <v>461</v>
      </c>
      <c r="E37" t="s">
        <v>118</v>
      </c>
      <c r="F37" t="s">
        <v>130</v>
      </c>
      <c r="G37" t="s">
        <v>471</v>
      </c>
      <c r="H37" t="s">
        <v>211</v>
      </c>
      <c r="I37" t="s">
        <v>212</v>
      </c>
      <c r="J37" t="s">
        <v>43</v>
      </c>
      <c r="K37" t="s">
        <v>755</v>
      </c>
      <c r="L37">
        <v>9</v>
      </c>
      <c r="M37">
        <v>1000000</v>
      </c>
      <c r="N37">
        <v>9000000</v>
      </c>
      <c r="O37">
        <v>0</v>
      </c>
      <c r="P37">
        <v>9000000</v>
      </c>
      <c r="R37">
        <v>0</v>
      </c>
      <c r="S37">
        <v>2251479</v>
      </c>
      <c r="T37">
        <v>1053106</v>
      </c>
      <c r="U37">
        <v>540355</v>
      </c>
      <c r="V37">
        <v>691661</v>
      </c>
      <c r="W37">
        <v>382320</v>
      </c>
      <c r="X37">
        <v>1547741</v>
      </c>
      <c r="Y37">
        <v>480833</v>
      </c>
      <c r="Z37">
        <v>572100</v>
      </c>
      <c r="AA37">
        <v>532591</v>
      </c>
      <c r="AB37">
        <v>613506</v>
      </c>
      <c r="AC37">
        <v>334308</v>
      </c>
      <c r="AD37" t="s">
        <v>3025</v>
      </c>
      <c r="AE37" t="s">
        <v>3026</v>
      </c>
      <c r="AF37" t="s">
        <v>3033</v>
      </c>
      <c r="AG37" t="s">
        <v>3034</v>
      </c>
      <c r="AH37" t="s">
        <v>6159</v>
      </c>
      <c r="AI37" t="s">
        <v>6085</v>
      </c>
      <c r="AJ37" t="s">
        <v>6160</v>
      </c>
      <c r="AK37" t="s">
        <v>136</v>
      </c>
      <c r="AN37" t="s">
        <v>1311</v>
      </c>
      <c r="AO37" t="s">
        <v>1312</v>
      </c>
      <c r="AP37" t="s">
        <v>1313</v>
      </c>
      <c r="AQ37" t="s">
        <v>1314</v>
      </c>
    </row>
    <row r="38" spans="1:43" x14ac:dyDescent="0.3">
      <c r="A38" t="s">
        <v>26</v>
      </c>
      <c r="B38" t="s">
        <v>28</v>
      </c>
      <c r="C38" t="s">
        <v>29</v>
      </c>
      <c r="D38" t="s">
        <v>461</v>
      </c>
      <c r="E38" t="s">
        <v>118</v>
      </c>
      <c r="F38" t="s">
        <v>130</v>
      </c>
      <c r="G38" t="s">
        <v>471</v>
      </c>
      <c r="H38" t="s">
        <v>211</v>
      </c>
      <c r="I38" t="s">
        <v>212</v>
      </c>
      <c r="J38" t="s">
        <v>138</v>
      </c>
      <c r="K38" t="s">
        <v>506</v>
      </c>
      <c r="L38">
        <v>10</v>
      </c>
      <c r="M38">
        <v>1000000</v>
      </c>
      <c r="N38">
        <v>10000000</v>
      </c>
      <c r="O38">
        <v>0</v>
      </c>
      <c r="P38">
        <v>10000000</v>
      </c>
      <c r="R38">
        <v>0</v>
      </c>
      <c r="S38">
        <v>2501643</v>
      </c>
      <c r="T38">
        <v>1170117</v>
      </c>
      <c r="U38">
        <v>600394</v>
      </c>
      <c r="V38">
        <v>768513</v>
      </c>
      <c r="W38">
        <v>424800</v>
      </c>
      <c r="X38">
        <v>1719712</v>
      </c>
      <c r="Y38">
        <v>534259</v>
      </c>
      <c r="Z38">
        <v>635667</v>
      </c>
      <c r="AA38">
        <v>591768</v>
      </c>
      <c r="AB38">
        <v>681674</v>
      </c>
      <c r="AC38">
        <v>371453</v>
      </c>
      <c r="AD38" t="s">
        <v>3025</v>
      </c>
      <c r="AE38" t="s">
        <v>3040</v>
      </c>
      <c r="AF38" t="s">
        <v>3041</v>
      </c>
      <c r="AG38" t="s">
        <v>3042</v>
      </c>
      <c r="AH38" t="s">
        <v>6161</v>
      </c>
      <c r="AI38" t="s">
        <v>6061</v>
      </c>
      <c r="AJ38" t="s">
        <v>6160</v>
      </c>
      <c r="AK38" t="s">
        <v>136</v>
      </c>
      <c r="AN38" t="s">
        <v>1311</v>
      </c>
      <c r="AO38" t="s">
        <v>1312</v>
      </c>
      <c r="AP38" t="s">
        <v>2026</v>
      </c>
      <c r="AQ38" t="s">
        <v>1314</v>
      </c>
    </row>
    <row r="39" spans="1:43" x14ac:dyDescent="0.3">
      <c r="A39" t="s">
        <v>26</v>
      </c>
      <c r="B39" t="s">
        <v>28</v>
      </c>
      <c r="C39" t="s">
        <v>29</v>
      </c>
      <c r="D39" t="s">
        <v>461</v>
      </c>
      <c r="E39" t="s">
        <v>118</v>
      </c>
      <c r="F39" t="s">
        <v>130</v>
      </c>
      <c r="G39" t="s">
        <v>471</v>
      </c>
      <c r="H39" t="s">
        <v>211</v>
      </c>
      <c r="I39" t="s">
        <v>212</v>
      </c>
      <c r="J39" t="s">
        <v>138</v>
      </c>
      <c r="K39" t="s">
        <v>507</v>
      </c>
      <c r="L39">
        <v>10</v>
      </c>
      <c r="M39">
        <v>1000000</v>
      </c>
      <c r="N39">
        <v>10000000</v>
      </c>
      <c r="O39">
        <v>0</v>
      </c>
      <c r="P39">
        <v>10000000</v>
      </c>
      <c r="R39">
        <v>0</v>
      </c>
      <c r="S39">
        <v>2501643</v>
      </c>
      <c r="T39">
        <v>1170117</v>
      </c>
      <c r="U39">
        <v>600394</v>
      </c>
      <c r="V39">
        <v>768513</v>
      </c>
      <c r="W39">
        <v>424800</v>
      </c>
      <c r="X39">
        <v>1719712</v>
      </c>
      <c r="Y39">
        <v>534259</v>
      </c>
      <c r="Z39">
        <v>635667</v>
      </c>
      <c r="AA39">
        <v>591768</v>
      </c>
      <c r="AB39">
        <v>681674</v>
      </c>
      <c r="AC39">
        <v>371453</v>
      </c>
      <c r="AD39" t="s">
        <v>3025</v>
      </c>
      <c r="AE39" t="s">
        <v>3040</v>
      </c>
      <c r="AF39" t="s">
        <v>3044</v>
      </c>
      <c r="AG39" t="s">
        <v>3045</v>
      </c>
      <c r="AH39" t="s">
        <v>6162</v>
      </c>
      <c r="AI39" t="s">
        <v>6064</v>
      </c>
      <c r="AJ39" t="s">
        <v>6160</v>
      </c>
      <c r="AK39" t="s">
        <v>136</v>
      </c>
      <c r="AN39" t="s">
        <v>1311</v>
      </c>
      <c r="AO39" t="s">
        <v>1312</v>
      </c>
      <c r="AP39" t="s">
        <v>2026</v>
      </c>
      <c r="AQ39" t="s">
        <v>1314</v>
      </c>
    </row>
    <row r="40" spans="1:43" x14ac:dyDescent="0.3">
      <c r="A40" t="s">
        <v>26</v>
      </c>
      <c r="B40" t="s">
        <v>28</v>
      </c>
      <c r="C40" t="s">
        <v>29</v>
      </c>
      <c r="D40" t="s">
        <v>461</v>
      </c>
      <c r="E40" t="s">
        <v>118</v>
      </c>
      <c r="F40" t="s">
        <v>130</v>
      </c>
      <c r="G40" t="s">
        <v>471</v>
      </c>
      <c r="H40" t="s">
        <v>211</v>
      </c>
      <c r="I40" t="s">
        <v>212</v>
      </c>
      <c r="J40" t="s">
        <v>46</v>
      </c>
      <c r="K40" t="s">
        <v>615</v>
      </c>
      <c r="L40">
        <v>8</v>
      </c>
      <c r="M40">
        <v>1000000</v>
      </c>
      <c r="N40">
        <v>8000000</v>
      </c>
      <c r="O40">
        <v>0</v>
      </c>
      <c r="P40">
        <v>8000000</v>
      </c>
      <c r="R40">
        <v>0</v>
      </c>
      <c r="S40">
        <v>2001315</v>
      </c>
      <c r="T40">
        <v>936094</v>
      </c>
      <c r="U40">
        <v>480316</v>
      </c>
      <c r="V40">
        <v>614810</v>
      </c>
      <c r="W40">
        <v>339840</v>
      </c>
      <c r="X40">
        <v>1375770</v>
      </c>
      <c r="Y40">
        <v>427407</v>
      </c>
      <c r="Z40">
        <v>508533</v>
      </c>
      <c r="AA40">
        <v>473414</v>
      </c>
      <c r="AB40">
        <v>545339</v>
      </c>
      <c r="AC40">
        <v>297162</v>
      </c>
      <c r="AD40" t="s">
        <v>3025</v>
      </c>
      <c r="AE40" t="s">
        <v>3047</v>
      </c>
      <c r="AF40" t="s">
        <v>3048</v>
      </c>
      <c r="AG40" t="s">
        <v>3049</v>
      </c>
      <c r="AH40" t="s">
        <v>6163</v>
      </c>
      <c r="AI40" t="s">
        <v>6061</v>
      </c>
      <c r="AJ40" t="s">
        <v>6160</v>
      </c>
      <c r="AK40" t="s">
        <v>136</v>
      </c>
      <c r="AN40" t="s">
        <v>1311</v>
      </c>
      <c r="AO40" t="s">
        <v>1312</v>
      </c>
      <c r="AP40" t="s">
        <v>1331</v>
      </c>
      <c r="AQ40" t="s">
        <v>1314</v>
      </c>
    </row>
    <row r="41" spans="1:43" x14ac:dyDescent="0.3">
      <c r="A41" t="s">
        <v>26</v>
      </c>
      <c r="B41" t="s">
        <v>28</v>
      </c>
      <c r="C41" t="s">
        <v>29</v>
      </c>
      <c r="D41" t="s">
        <v>461</v>
      </c>
      <c r="E41" t="s">
        <v>118</v>
      </c>
      <c r="F41" t="s">
        <v>130</v>
      </c>
      <c r="G41" t="s">
        <v>471</v>
      </c>
      <c r="H41" t="s">
        <v>211</v>
      </c>
      <c r="I41" t="s">
        <v>213</v>
      </c>
      <c r="J41" t="s">
        <v>43</v>
      </c>
      <c r="K41" t="s">
        <v>487</v>
      </c>
      <c r="L41">
        <v>1</v>
      </c>
      <c r="M41">
        <v>1000000</v>
      </c>
      <c r="N41">
        <v>1000000</v>
      </c>
      <c r="O41">
        <v>0</v>
      </c>
      <c r="P41">
        <v>1000000</v>
      </c>
      <c r="R41">
        <v>0</v>
      </c>
      <c r="S41">
        <v>250164</v>
      </c>
      <c r="T41">
        <v>117012</v>
      </c>
      <c r="U41">
        <v>60039</v>
      </c>
      <c r="V41">
        <v>76851</v>
      </c>
      <c r="W41">
        <v>42480</v>
      </c>
      <c r="X41">
        <v>171971</v>
      </c>
      <c r="Y41">
        <v>53426</v>
      </c>
      <c r="Z41">
        <v>63567</v>
      </c>
      <c r="AA41">
        <v>59177</v>
      </c>
      <c r="AB41">
        <v>68167</v>
      </c>
      <c r="AC41">
        <v>37146</v>
      </c>
      <c r="AD41" t="s">
        <v>3083</v>
      </c>
      <c r="AE41" t="s">
        <v>3084</v>
      </c>
      <c r="AF41" t="s">
        <v>3088</v>
      </c>
      <c r="AG41" t="s">
        <v>3089</v>
      </c>
      <c r="AH41" t="s">
        <v>6164</v>
      </c>
      <c r="AI41" t="s">
        <v>6075</v>
      </c>
      <c r="AJ41" t="s">
        <v>6165</v>
      </c>
      <c r="AK41" t="s">
        <v>136</v>
      </c>
      <c r="AN41" t="s">
        <v>1311</v>
      </c>
      <c r="AO41" t="s">
        <v>1312</v>
      </c>
      <c r="AP41" t="s">
        <v>1313</v>
      </c>
      <c r="AQ41" t="s">
        <v>1314</v>
      </c>
    </row>
    <row r="42" spans="1:43" x14ac:dyDescent="0.3">
      <c r="A42" t="s">
        <v>26</v>
      </c>
      <c r="B42" t="s">
        <v>28</v>
      </c>
      <c r="C42" t="s">
        <v>29</v>
      </c>
      <c r="D42" t="s">
        <v>461</v>
      </c>
      <c r="E42" t="s">
        <v>118</v>
      </c>
      <c r="F42" t="s">
        <v>130</v>
      </c>
      <c r="G42" t="s">
        <v>471</v>
      </c>
      <c r="H42" t="s">
        <v>211</v>
      </c>
      <c r="I42" t="s">
        <v>213</v>
      </c>
      <c r="J42" t="s">
        <v>43</v>
      </c>
      <c r="K42" t="s">
        <v>488</v>
      </c>
      <c r="L42">
        <v>1</v>
      </c>
      <c r="M42">
        <v>1000000</v>
      </c>
      <c r="N42">
        <v>1000000</v>
      </c>
      <c r="O42">
        <v>0</v>
      </c>
      <c r="P42">
        <v>1000000</v>
      </c>
      <c r="R42">
        <v>0</v>
      </c>
      <c r="S42">
        <v>250164</v>
      </c>
      <c r="T42">
        <v>117012</v>
      </c>
      <c r="U42">
        <v>60039</v>
      </c>
      <c r="V42">
        <v>76851</v>
      </c>
      <c r="W42">
        <v>42480</v>
      </c>
      <c r="X42">
        <v>171971</v>
      </c>
      <c r="Y42">
        <v>53426</v>
      </c>
      <c r="Z42">
        <v>63567</v>
      </c>
      <c r="AA42">
        <v>59177</v>
      </c>
      <c r="AB42">
        <v>68167</v>
      </c>
      <c r="AC42">
        <v>37146</v>
      </c>
      <c r="AD42" t="s">
        <v>3083</v>
      </c>
      <c r="AE42" t="s">
        <v>3084</v>
      </c>
      <c r="AF42" t="s">
        <v>3091</v>
      </c>
      <c r="AG42" t="s">
        <v>3092</v>
      </c>
      <c r="AH42" t="s">
        <v>6166</v>
      </c>
      <c r="AI42" t="s">
        <v>6085</v>
      </c>
      <c r="AJ42" t="s">
        <v>6165</v>
      </c>
      <c r="AK42" t="s">
        <v>136</v>
      </c>
      <c r="AN42" t="s">
        <v>1311</v>
      </c>
      <c r="AO42" t="s">
        <v>1312</v>
      </c>
      <c r="AP42" t="s">
        <v>1313</v>
      </c>
      <c r="AQ42" t="s">
        <v>1314</v>
      </c>
    </row>
    <row r="43" spans="1:43" x14ac:dyDescent="0.3">
      <c r="A43" t="s">
        <v>26</v>
      </c>
      <c r="B43" t="s">
        <v>28</v>
      </c>
      <c r="C43" t="s">
        <v>29</v>
      </c>
      <c r="D43" t="s">
        <v>461</v>
      </c>
      <c r="E43" t="s">
        <v>118</v>
      </c>
      <c r="F43" t="s">
        <v>130</v>
      </c>
      <c r="G43" t="s">
        <v>471</v>
      </c>
      <c r="H43" t="s">
        <v>211</v>
      </c>
      <c r="I43" t="s">
        <v>213</v>
      </c>
      <c r="J43" t="s">
        <v>43</v>
      </c>
      <c r="K43" t="s">
        <v>764</v>
      </c>
      <c r="L43">
        <v>1</v>
      </c>
      <c r="M43">
        <v>1000000</v>
      </c>
      <c r="N43">
        <v>1000000</v>
      </c>
      <c r="O43">
        <v>0</v>
      </c>
      <c r="P43">
        <v>1000000</v>
      </c>
      <c r="R43">
        <v>0</v>
      </c>
      <c r="S43">
        <v>250164</v>
      </c>
      <c r="T43">
        <v>117012</v>
      </c>
      <c r="U43">
        <v>60039</v>
      </c>
      <c r="V43">
        <v>76851</v>
      </c>
      <c r="W43">
        <v>42480</v>
      </c>
      <c r="X43">
        <v>171971</v>
      </c>
      <c r="Y43">
        <v>53426</v>
      </c>
      <c r="Z43">
        <v>63567</v>
      </c>
      <c r="AA43">
        <v>59177</v>
      </c>
      <c r="AB43">
        <v>68167</v>
      </c>
      <c r="AC43">
        <v>37146</v>
      </c>
      <c r="AD43" t="s">
        <v>3083</v>
      </c>
      <c r="AE43" t="s">
        <v>3084</v>
      </c>
      <c r="AF43" t="s">
        <v>3094</v>
      </c>
      <c r="AG43" t="s">
        <v>3095</v>
      </c>
      <c r="AH43" t="s">
        <v>6167</v>
      </c>
      <c r="AI43" t="s">
        <v>6168</v>
      </c>
      <c r="AJ43" t="s">
        <v>6165</v>
      </c>
      <c r="AK43" t="s">
        <v>136</v>
      </c>
      <c r="AN43" t="s">
        <v>1311</v>
      </c>
      <c r="AO43" t="s">
        <v>1312</v>
      </c>
      <c r="AP43" t="s">
        <v>1313</v>
      </c>
      <c r="AQ43" t="s">
        <v>1314</v>
      </c>
    </row>
    <row r="44" spans="1:43" x14ac:dyDescent="0.3">
      <c r="A44" t="s">
        <v>26</v>
      </c>
      <c r="B44" t="s">
        <v>28</v>
      </c>
      <c r="C44" t="s">
        <v>29</v>
      </c>
      <c r="D44" t="s">
        <v>461</v>
      </c>
      <c r="E44" t="s">
        <v>118</v>
      </c>
      <c r="F44" t="s">
        <v>130</v>
      </c>
      <c r="G44" t="s">
        <v>471</v>
      </c>
      <c r="H44" t="s">
        <v>211</v>
      </c>
      <c r="I44" t="s">
        <v>213</v>
      </c>
      <c r="J44" t="s">
        <v>43</v>
      </c>
      <c r="K44" t="s">
        <v>767</v>
      </c>
      <c r="L44">
        <v>1</v>
      </c>
      <c r="M44">
        <v>1000000</v>
      </c>
      <c r="N44">
        <v>1000000</v>
      </c>
      <c r="O44">
        <v>0</v>
      </c>
      <c r="P44">
        <v>1000000</v>
      </c>
      <c r="R44">
        <v>0</v>
      </c>
      <c r="S44">
        <v>250164</v>
      </c>
      <c r="T44">
        <v>117012</v>
      </c>
      <c r="U44">
        <v>60039</v>
      </c>
      <c r="V44">
        <v>76851</v>
      </c>
      <c r="W44">
        <v>42480</v>
      </c>
      <c r="X44">
        <v>171971</v>
      </c>
      <c r="Y44">
        <v>53426</v>
      </c>
      <c r="Z44">
        <v>63567</v>
      </c>
      <c r="AA44">
        <v>59177</v>
      </c>
      <c r="AB44">
        <v>68167</v>
      </c>
      <c r="AC44">
        <v>37146</v>
      </c>
      <c r="AD44" t="s">
        <v>3083</v>
      </c>
      <c r="AE44" t="s">
        <v>3084</v>
      </c>
      <c r="AF44" t="s">
        <v>3100</v>
      </c>
      <c r="AG44" t="s">
        <v>3101</v>
      </c>
      <c r="AH44" t="s">
        <v>6169</v>
      </c>
      <c r="AI44" t="s">
        <v>6170</v>
      </c>
      <c r="AJ44" t="s">
        <v>6165</v>
      </c>
      <c r="AK44" t="s">
        <v>136</v>
      </c>
      <c r="AN44" t="s">
        <v>1311</v>
      </c>
      <c r="AO44" t="s">
        <v>1312</v>
      </c>
      <c r="AP44" t="s">
        <v>1313</v>
      </c>
      <c r="AQ44" t="s">
        <v>1314</v>
      </c>
    </row>
    <row r="45" spans="1:43" x14ac:dyDescent="0.3">
      <c r="A45" t="s">
        <v>26</v>
      </c>
      <c r="B45" t="s">
        <v>28</v>
      </c>
      <c r="C45" t="s">
        <v>29</v>
      </c>
      <c r="D45" t="s">
        <v>461</v>
      </c>
      <c r="E45" t="s">
        <v>118</v>
      </c>
      <c r="F45" t="s">
        <v>130</v>
      </c>
      <c r="G45" t="s">
        <v>471</v>
      </c>
      <c r="H45" t="s">
        <v>211</v>
      </c>
      <c r="I45" t="s">
        <v>213</v>
      </c>
      <c r="J45" t="s">
        <v>43</v>
      </c>
      <c r="K45" t="s">
        <v>768</v>
      </c>
      <c r="L45">
        <v>1</v>
      </c>
      <c r="M45">
        <v>1000000</v>
      </c>
      <c r="N45">
        <v>1000000</v>
      </c>
      <c r="O45">
        <v>0</v>
      </c>
      <c r="P45">
        <v>1000000</v>
      </c>
      <c r="R45">
        <v>0</v>
      </c>
      <c r="S45">
        <v>250164</v>
      </c>
      <c r="T45">
        <v>117012</v>
      </c>
      <c r="U45">
        <v>60039</v>
      </c>
      <c r="V45">
        <v>76851</v>
      </c>
      <c r="W45">
        <v>42480</v>
      </c>
      <c r="X45">
        <v>171971</v>
      </c>
      <c r="Y45">
        <v>53426</v>
      </c>
      <c r="Z45">
        <v>63567</v>
      </c>
      <c r="AA45">
        <v>59177</v>
      </c>
      <c r="AB45">
        <v>68167</v>
      </c>
      <c r="AC45">
        <v>37146</v>
      </c>
      <c r="AD45" t="s">
        <v>3083</v>
      </c>
      <c r="AE45" t="s">
        <v>3084</v>
      </c>
      <c r="AF45" t="s">
        <v>3103</v>
      </c>
      <c r="AG45" t="s">
        <v>3104</v>
      </c>
      <c r="AH45" t="s">
        <v>6171</v>
      </c>
      <c r="AI45" t="s">
        <v>6172</v>
      </c>
      <c r="AJ45" t="s">
        <v>6165</v>
      </c>
      <c r="AK45" t="s">
        <v>136</v>
      </c>
      <c r="AN45" t="s">
        <v>1311</v>
      </c>
      <c r="AO45" t="s">
        <v>1312</v>
      </c>
      <c r="AP45" t="s">
        <v>1313</v>
      </c>
      <c r="AQ45" t="s">
        <v>1314</v>
      </c>
    </row>
    <row r="46" spans="1:43" x14ac:dyDescent="0.3">
      <c r="A46" t="s">
        <v>26</v>
      </c>
      <c r="B46" t="s">
        <v>28</v>
      </c>
      <c r="C46" t="s">
        <v>29</v>
      </c>
      <c r="D46" t="s">
        <v>461</v>
      </c>
      <c r="E46" t="s">
        <v>118</v>
      </c>
      <c r="F46" t="s">
        <v>130</v>
      </c>
      <c r="G46" t="s">
        <v>471</v>
      </c>
      <c r="H46" t="s">
        <v>211</v>
      </c>
      <c r="I46" t="s">
        <v>213</v>
      </c>
      <c r="J46" t="s">
        <v>43</v>
      </c>
      <c r="K46" t="s">
        <v>769</v>
      </c>
      <c r="L46">
        <v>1</v>
      </c>
      <c r="M46">
        <v>1000000</v>
      </c>
      <c r="N46">
        <v>1000000</v>
      </c>
      <c r="O46">
        <v>0</v>
      </c>
      <c r="P46">
        <v>1000000</v>
      </c>
      <c r="R46">
        <v>0</v>
      </c>
      <c r="S46">
        <v>250164</v>
      </c>
      <c r="T46">
        <v>117012</v>
      </c>
      <c r="U46">
        <v>60039</v>
      </c>
      <c r="V46">
        <v>76851</v>
      </c>
      <c r="W46">
        <v>42480</v>
      </c>
      <c r="X46">
        <v>171971</v>
      </c>
      <c r="Y46">
        <v>53426</v>
      </c>
      <c r="Z46">
        <v>63567</v>
      </c>
      <c r="AA46">
        <v>59177</v>
      </c>
      <c r="AB46">
        <v>68167</v>
      </c>
      <c r="AC46">
        <v>37146</v>
      </c>
      <c r="AD46" t="s">
        <v>3083</v>
      </c>
      <c r="AE46" t="s">
        <v>3084</v>
      </c>
      <c r="AF46" t="s">
        <v>3106</v>
      </c>
      <c r="AG46" t="s">
        <v>3107</v>
      </c>
      <c r="AH46" t="s">
        <v>6173</v>
      </c>
      <c r="AI46" t="s">
        <v>6174</v>
      </c>
      <c r="AJ46" t="s">
        <v>6165</v>
      </c>
      <c r="AK46" t="s">
        <v>136</v>
      </c>
      <c r="AN46" t="s">
        <v>1311</v>
      </c>
      <c r="AO46" t="s">
        <v>1312</v>
      </c>
      <c r="AP46" t="s">
        <v>1313</v>
      </c>
      <c r="AQ46" t="s">
        <v>1314</v>
      </c>
    </row>
    <row r="47" spans="1:43" x14ac:dyDescent="0.3">
      <c r="A47" t="s">
        <v>26</v>
      </c>
      <c r="B47" t="s">
        <v>28</v>
      </c>
      <c r="C47" t="s">
        <v>29</v>
      </c>
      <c r="D47" t="s">
        <v>461</v>
      </c>
      <c r="E47" t="s">
        <v>118</v>
      </c>
      <c r="F47" t="s">
        <v>130</v>
      </c>
      <c r="G47" t="s">
        <v>471</v>
      </c>
      <c r="H47" t="s">
        <v>211</v>
      </c>
      <c r="I47" t="s">
        <v>213</v>
      </c>
      <c r="J47" t="s">
        <v>46</v>
      </c>
      <c r="K47" t="s">
        <v>661</v>
      </c>
      <c r="L47">
        <v>4</v>
      </c>
      <c r="M47">
        <v>1000000</v>
      </c>
      <c r="N47">
        <v>4000000</v>
      </c>
      <c r="O47">
        <v>0</v>
      </c>
      <c r="P47">
        <v>4000000</v>
      </c>
      <c r="R47">
        <v>0</v>
      </c>
      <c r="S47">
        <v>1000657</v>
      </c>
      <c r="T47">
        <v>468047</v>
      </c>
      <c r="U47">
        <v>240158</v>
      </c>
      <c r="V47">
        <v>307405</v>
      </c>
      <c r="W47">
        <v>169920</v>
      </c>
      <c r="X47">
        <v>687885</v>
      </c>
      <c r="Y47">
        <v>213704</v>
      </c>
      <c r="Z47">
        <v>254267</v>
      </c>
      <c r="AA47">
        <v>236707</v>
      </c>
      <c r="AB47">
        <v>272670</v>
      </c>
      <c r="AC47">
        <v>148580</v>
      </c>
      <c r="AD47" t="s">
        <v>3083</v>
      </c>
      <c r="AE47" t="s">
        <v>3109</v>
      </c>
      <c r="AF47" t="s">
        <v>3110</v>
      </c>
      <c r="AG47" t="s">
        <v>3111</v>
      </c>
      <c r="AH47" t="s">
        <v>6175</v>
      </c>
      <c r="AI47" t="s">
        <v>6064</v>
      </c>
      <c r="AJ47" t="s">
        <v>6165</v>
      </c>
      <c r="AK47" t="s">
        <v>136</v>
      </c>
      <c r="AN47" t="s">
        <v>1311</v>
      </c>
      <c r="AO47" t="s">
        <v>1312</v>
      </c>
      <c r="AP47" t="s">
        <v>1331</v>
      </c>
      <c r="AQ47" t="s">
        <v>1314</v>
      </c>
    </row>
    <row r="48" spans="1:43" x14ac:dyDescent="0.3">
      <c r="A48" t="s">
        <v>26</v>
      </c>
      <c r="B48" t="s">
        <v>28</v>
      </c>
      <c r="C48" t="s">
        <v>29</v>
      </c>
      <c r="D48" t="s">
        <v>461</v>
      </c>
      <c r="E48" t="s">
        <v>118</v>
      </c>
      <c r="F48" t="s">
        <v>130</v>
      </c>
      <c r="G48" t="s">
        <v>471</v>
      </c>
      <c r="H48" t="s">
        <v>211</v>
      </c>
      <c r="I48" t="s">
        <v>213</v>
      </c>
      <c r="J48" t="s">
        <v>46</v>
      </c>
      <c r="K48" t="s">
        <v>772</v>
      </c>
      <c r="L48">
        <v>2</v>
      </c>
      <c r="M48">
        <v>1000000</v>
      </c>
      <c r="N48">
        <v>2000000</v>
      </c>
      <c r="O48">
        <v>0</v>
      </c>
      <c r="P48">
        <v>2000000</v>
      </c>
      <c r="R48">
        <v>0</v>
      </c>
      <c r="S48">
        <v>500329</v>
      </c>
      <c r="T48">
        <v>234023</v>
      </c>
      <c r="U48">
        <v>120079</v>
      </c>
      <c r="V48">
        <v>153703</v>
      </c>
      <c r="W48">
        <v>84960</v>
      </c>
      <c r="X48">
        <v>343942</v>
      </c>
      <c r="Y48">
        <v>106852</v>
      </c>
      <c r="Z48">
        <v>127133</v>
      </c>
      <c r="AA48">
        <v>118354</v>
      </c>
      <c r="AB48">
        <v>136335</v>
      </c>
      <c r="AC48">
        <v>74290</v>
      </c>
      <c r="AD48" t="s">
        <v>3083</v>
      </c>
      <c r="AE48" t="s">
        <v>3109</v>
      </c>
      <c r="AF48" t="s">
        <v>3116</v>
      </c>
      <c r="AG48" t="s">
        <v>3117</v>
      </c>
      <c r="AH48" t="s">
        <v>6176</v>
      </c>
      <c r="AI48" t="s">
        <v>6168</v>
      </c>
      <c r="AJ48" t="s">
        <v>6165</v>
      </c>
      <c r="AK48" t="s">
        <v>136</v>
      </c>
      <c r="AN48" t="s">
        <v>1311</v>
      </c>
      <c r="AO48" t="s">
        <v>1312</v>
      </c>
      <c r="AP48" t="s">
        <v>1331</v>
      </c>
      <c r="AQ48" t="s">
        <v>1314</v>
      </c>
    </row>
    <row r="49" spans="1:43" x14ac:dyDescent="0.3">
      <c r="A49" t="s">
        <v>26</v>
      </c>
      <c r="B49" t="s">
        <v>28</v>
      </c>
      <c r="C49" t="s">
        <v>29</v>
      </c>
      <c r="D49" t="s">
        <v>461</v>
      </c>
      <c r="E49" t="s">
        <v>118</v>
      </c>
      <c r="F49" t="s">
        <v>130</v>
      </c>
      <c r="G49" t="s">
        <v>471</v>
      </c>
      <c r="H49" t="s">
        <v>214</v>
      </c>
      <c r="I49" t="s">
        <v>215</v>
      </c>
      <c r="J49" t="s">
        <v>43</v>
      </c>
      <c r="K49" t="s">
        <v>690</v>
      </c>
      <c r="L49">
        <v>10</v>
      </c>
      <c r="M49">
        <v>1000000</v>
      </c>
      <c r="N49">
        <v>10000000</v>
      </c>
      <c r="O49">
        <v>0</v>
      </c>
      <c r="P49">
        <v>10000000</v>
      </c>
      <c r="R49">
        <v>0</v>
      </c>
      <c r="S49">
        <v>718197</v>
      </c>
      <c r="T49">
        <v>914474</v>
      </c>
      <c r="U49">
        <v>723550</v>
      </c>
      <c r="V49">
        <v>1123798</v>
      </c>
      <c r="W49">
        <v>881167</v>
      </c>
      <c r="X49">
        <v>834179</v>
      </c>
      <c r="Y49">
        <v>881167</v>
      </c>
      <c r="Z49">
        <v>1063170</v>
      </c>
      <c r="AA49">
        <v>888899</v>
      </c>
      <c r="AB49">
        <v>1029862.0000000001</v>
      </c>
      <c r="AC49">
        <v>941537</v>
      </c>
      <c r="AD49" t="s">
        <v>3145</v>
      </c>
      <c r="AE49" t="s">
        <v>3146</v>
      </c>
      <c r="AF49" t="s">
        <v>3147</v>
      </c>
      <c r="AG49" t="s">
        <v>3148</v>
      </c>
      <c r="AH49" t="s">
        <v>6177</v>
      </c>
      <c r="AI49" t="s">
        <v>6061</v>
      </c>
      <c r="AJ49" t="s">
        <v>6178</v>
      </c>
      <c r="AK49" t="s">
        <v>136</v>
      </c>
      <c r="AN49" t="s">
        <v>1311</v>
      </c>
      <c r="AO49" t="s">
        <v>1312</v>
      </c>
      <c r="AP49" t="s">
        <v>1313</v>
      </c>
      <c r="AQ49" t="s">
        <v>1314</v>
      </c>
    </row>
    <row r="50" spans="1:43" x14ac:dyDescent="0.3">
      <c r="A50" t="s">
        <v>26</v>
      </c>
      <c r="B50" t="s">
        <v>28</v>
      </c>
      <c r="C50" t="s">
        <v>29</v>
      </c>
      <c r="D50" t="s">
        <v>461</v>
      </c>
      <c r="E50" t="s">
        <v>118</v>
      </c>
      <c r="F50" t="s">
        <v>130</v>
      </c>
      <c r="G50" t="s">
        <v>471</v>
      </c>
      <c r="H50" t="s">
        <v>214</v>
      </c>
      <c r="I50" t="s">
        <v>215</v>
      </c>
      <c r="J50" t="s">
        <v>138</v>
      </c>
      <c r="K50" t="s">
        <v>506</v>
      </c>
      <c r="L50">
        <v>10</v>
      </c>
      <c r="M50">
        <v>1000000</v>
      </c>
      <c r="N50">
        <v>10000000</v>
      </c>
      <c r="O50">
        <v>0</v>
      </c>
      <c r="P50">
        <v>10000000</v>
      </c>
      <c r="R50">
        <v>0</v>
      </c>
      <c r="S50">
        <v>718197</v>
      </c>
      <c r="T50">
        <v>914474</v>
      </c>
      <c r="U50">
        <v>723550</v>
      </c>
      <c r="V50">
        <v>1123798</v>
      </c>
      <c r="W50">
        <v>881167</v>
      </c>
      <c r="X50">
        <v>834179</v>
      </c>
      <c r="Y50">
        <v>881167</v>
      </c>
      <c r="Z50">
        <v>1063170</v>
      </c>
      <c r="AA50">
        <v>888899</v>
      </c>
      <c r="AB50">
        <v>1029862.0000000001</v>
      </c>
      <c r="AC50">
        <v>941537</v>
      </c>
      <c r="AD50" t="s">
        <v>3145</v>
      </c>
      <c r="AE50" t="s">
        <v>3233</v>
      </c>
      <c r="AF50" t="s">
        <v>3234</v>
      </c>
      <c r="AG50" t="s">
        <v>3235</v>
      </c>
      <c r="AH50" t="s">
        <v>6180</v>
      </c>
      <c r="AI50" t="s">
        <v>6061</v>
      </c>
      <c r="AJ50" t="s">
        <v>6178</v>
      </c>
      <c r="AK50" t="s">
        <v>136</v>
      </c>
      <c r="AN50" t="s">
        <v>1311</v>
      </c>
      <c r="AO50" t="s">
        <v>1312</v>
      </c>
      <c r="AP50" t="s">
        <v>2026</v>
      </c>
      <c r="AQ50" t="s">
        <v>1314</v>
      </c>
    </row>
    <row r="51" spans="1:43" x14ac:dyDescent="0.3">
      <c r="A51" t="s">
        <v>26</v>
      </c>
      <c r="B51" t="s">
        <v>28</v>
      </c>
      <c r="C51" t="s">
        <v>29</v>
      </c>
      <c r="D51" t="s">
        <v>461</v>
      </c>
      <c r="E51" t="s">
        <v>118</v>
      </c>
      <c r="F51" t="s">
        <v>130</v>
      </c>
      <c r="G51" t="s">
        <v>471</v>
      </c>
      <c r="H51" t="s">
        <v>214</v>
      </c>
      <c r="I51" t="s">
        <v>215</v>
      </c>
      <c r="J51" t="s">
        <v>138</v>
      </c>
      <c r="K51" t="s">
        <v>507</v>
      </c>
      <c r="L51">
        <v>10</v>
      </c>
      <c r="M51">
        <v>1000000</v>
      </c>
      <c r="N51">
        <v>10000000</v>
      </c>
      <c r="O51">
        <v>0</v>
      </c>
      <c r="P51">
        <v>10000000</v>
      </c>
      <c r="R51">
        <v>0</v>
      </c>
      <c r="S51">
        <v>718197</v>
      </c>
      <c r="T51">
        <v>914474</v>
      </c>
      <c r="U51">
        <v>723550</v>
      </c>
      <c r="V51">
        <v>1123798</v>
      </c>
      <c r="W51">
        <v>881167</v>
      </c>
      <c r="X51">
        <v>834179</v>
      </c>
      <c r="Y51">
        <v>881167</v>
      </c>
      <c r="Z51">
        <v>1063170</v>
      </c>
      <c r="AA51">
        <v>888899</v>
      </c>
      <c r="AB51">
        <v>1029862.0000000001</v>
      </c>
      <c r="AC51">
        <v>941537</v>
      </c>
      <c r="AD51" t="s">
        <v>3145</v>
      </c>
      <c r="AE51" t="s">
        <v>3233</v>
      </c>
      <c r="AF51" t="s">
        <v>3237</v>
      </c>
      <c r="AG51" t="s">
        <v>3238</v>
      </c>
      <c r="AH51" t="s">
        <v>6181</v>
      </c>
      <c r="AI51" t="s">
        <v>6064</v>
      </c>
      <c r="AJ51" t="s">
        <v>6178</v>
      </c>
      <c r="AK51" t="s">
        <v>136</v>
      </c>
      <c r="AN51" t="s">
        <v>1311</v>
      </c>
      <c r="AO51" t="s">
        <v>1312</v>
      </c>
      <c r="AP51" t="s">
        <v>2026</v>
      </c>
      <c r="AQ51" t="s">
        <v>1314</v>
      </c>
    </row>
    <row r="52" spans="1:43" x14ac:dyDescent="0.3">
      <c r="A52" t="s">
        <v>26</v>
      </c>
      <c r="B52" t="s">
        <v>28</v>
      </c>
      <c r="C52" t="s">
        <v>29</v>
      </c>
      <c r="D52" t="s">
        <v>461</v>
      </c>
      <c r="E52" t="s">
        <v>118</v>
      </c>
      <c r="F52" t="s">
        <v>130</v>
      </c>
      <c r="G52" t="s">
        <v>471</v>
      </c>
      <c r="H52" t="s">
        <v>214</v>
      </c>
      <c r="I52" t="s">
        <v>216</v>
      </c>
      <c r="J52" t="s">
        <v>43</v>
      </c>
      <c r="K52" t="s">
        <v>690</v>
      </c>
      <c r="L52">
        <v>4</v>
      </c>
      <c r="M52">
        <v>1000000</v>
      </c>
      <c r="N52">
        <v>4000000</v>
      </c>
      <c r="O52">
        <v>0</v>
      </c>
      <c r="P52">
        <v>4000000</v>
      </c>
      <c r="R52">
        <v>0</v>
      </c>
      <c r="S52">
        <v>287279</v>
      </c>
      <c r="T52">
        <v>365790</v>
      </c>
      <c r="U52">
        <v>289420</v>
      </c>
      <c r="V52">
        <v>449519</v>
      </c>
      <c r="W52">
        <v>352467</v>
      </c>
      <c r="X52">
        <v>333672</v>
      </c>
      <c r="Y52">
        <v>352467</v>
      </c>
      <c r="Z52">
        <v>425268</v>
      </c>
      <c r="AA52">
        <v>355560</v>
      </c>
      <c r="AB52">
        <v>411945</v>
      </c>
      <c r="AC52">
        <v>376613</v>
      </c>
      <c r="AD52" t="s">
        <v>3244</v>
      </c>
      <c r="AE52" t="s">
        <v>3245</v>
      </c>
      <c r="AF52" t="s">
        <v>3246</v>
      </c>
      <c r="AG52" t="s">
        <v>3247</v>
      </c>
      <c r="AH52" t="s">
        <v>6182</v>
      </c>
      <c r="AI52" t="s">
        <v>6061</v>
      </c>
      <c r="AJ52" t="s">
        <v>6183</v>
      </c>
      <c r="AK52" t="s">
        <v>136</v>
      </c>
      <c r="AN52" t="s">
        <v>1311</v>
      </c>
      <c r="AO52" t="s">
        <v>1312</v>
      </c>
      <c r="AP52" t="s">
        <v>1313</v>
      </c>
      <c r="AQ52" t="s">
        <v>1314</v>
      </c>
    </row>
    <row r="53" spans="1:43" x14ac:dyDescent="0.3">
      <c r="A53" t="s">
        <v>26</v>
      </c>
      <c r="B53" t="s">
        <v>28</v>
      </c>
      <c r="C53" t="s">
        <v>29</v>
      </c>
      <c r="D53" t="s">
        <v>461</v>
      </c>
      <c r="E53" t="s">
        <v>118</v>
      </c>
      <c r="F53" t="s">
        <v>130</v>
      </c>
      <c r="G53" t="s">
        <v>471</v>
      </c>
      <c r="H53" t="s">
        <v>214</v>
      </c>
      <c r="I53" t="s">
        <v>216</v>
      </c>
      <c r="J53" t="s">
        <v>138</v>
      </c>
      <c r="K53" t="s">
        <v>506</v>
      </c>
      <c r="L53">
        <v>4</v>
      </c>
      <c r="M53">
        <v>1000000</v>
      </c>
      <c r="N53">
        <v>4000000</v>
      </c>
      <c r="O53">
        <v>0</v>
      </c>
      <c r="P53">
        <v>4000000</v>
      </c>
      <c r="R53">
        <v>0</v>
      </c>
      <c r="S53">
        <v>287279</v>
      </c>
      <c r="T53">
        <v>365790</v>
      </c>
      <c r="U53">
        <v>289420</v>
      </c>
      <c r="V53">
        <v>449519</v>
      </c>
      <c r="W53">
        <v>352467</v>
      </c>
      <c r="X53">
        <v>333672</v>
      </c>
      <c r="Y53">
        <v>352467</v>
      </c>
      <c r="Z53">
        <v>425268</v>
      </c>
      <c r="AA53">
        <v>355560</v>
      </c>
      <c r="AB53">
        <v>411945</v>
      </c>
      <c r="AC53">
        <v>376613</v>
      </c>
      <c r="AD53" t="s">
        <v>3244</v>
      </c>
      <c r="AE53" t="s">
        <v>3249</v>
      </c>
      <c r="AF53" t="s">
        <v>3250</v>
      </c>
      <c r="AG53" t="s">
        <v>3251</v>
      </c>
      <c r="AH53" t="s">
        <v>6184</v>
      </c>
      <c r="AI53" t="s">
        <v>6061</v>
      </c>
      <c r="AJ53" t="s">
        <v>6183</v>
      </c>
      <c r="AK53" t="s">
        <v>136</v>
      </c>
      <c r="AN53" t="s">
        <v>1311</v>
      </c>
      <c r="AO53" t="s">
        <v>1312</v>
      </c>
      <c r="AP53" t="s">
        <v>2026</v>
      </c>
      <c r="AQ53" t="s">
        <v>1314</v>
      </c>
    </row>
    <row r="54" spans="1:43" x14ac:dyDescent="0.3">
      <c r="A54" t="s">
        <v>26</v>
      </c>
      <c r="B54" t="s">
        <v>28</v>
      </c>
      <c r="C54" t="s">
        <v>29</v>
      </c>
      <c r="D54" t="s">
        <v>461</v>
      </c>
      <c r="E54" t="s">
        <v>118</v>
      </c>
      <c r="F54" t="s">
        <v>130</v>
      </c>
      <c r="G54" t="s">
        <v>471</v>
      </c>
      <c r="H54" t="s">
        <v>214</v>
      </c>
      <c r="I54" t="s">
        <v>216</v>
      </c>
      <c r="J54" t="s">
        <v>138</v>
      </c>
      <c r="K54" t="s">
        <v>507</v>
      </c>
      <c r="L54">
        <v>4</v>
      </c>
      <c r="M54">
        <v>1000000</v>
      </c>
      <c r="N54">
        <v>4000000</v>
      </c>
      <c r="O54">
        <v>0</v>
      </c>
      <c r="P54">
        <v>4000000</v>
      </c>
      <c r="R54">
        <v>0</v>
      </c>
      <c r="S54">
        <v>287279</v>
      </c>
      <c r="T54">
        <v>365790</v>
      </c>
      <c r="U54">
        <v>289420</v>
      </c>
      <c r="V54">
        <v>449519</v>
      </c>
      <c r="W54">
        <v>352467</v>
      </c>
      <c r="X54">
        <v>333672</v>
      </c>
      <c r="Y54">
        <v>352467</v>
      </c>
      <c r="Z54">
        <v>425268</v>
      </c>
      <c r="AA54">
        <v>355560</v>
      </c>
      <c r="AB54">
        <v>411945</v>
      </c>
      <c r="AC54">
        <v>376613</v>
      </c>
      <c r="AD54" t="s">
        <v>3244</v>
      </c>
      <c r="AE54" t="s">
        <v>3249</v>
      </c>
      <c r="AF54" t="s">
        <v>3253</v>
      </c>
      <c r="AG54" t="s">
        <v>3254</v>
      </c>
      <c r="AH54" t="s">
        <v>6185</v>
      </c>
      <c r="AI54" t="s">
        <v>6064</v>
      </c>
      <c r="AJ54" t="s">
        <v>6183</v>
      </c>
      <c r="AK54" t="s">
        <v>136</v>
      </c>
      <c r="AN54" t="s">
        <v>1311</v>
      </c>
      <c r="AO54" t="s">
        <v>1312</v>
      </c>
      <c r="AP54" t="s">
        <v>2026</v>
      </c>
      <c r="AQ54" t="s">
        <v>1314</v>
      </c>
    </row>
    <row r="55" spans="1:43" x14ac:dyDescent="0.3">
      <c r="A55" t="s">
        <v>26</v>
      </c>
      <c r="B55" t="s">
        <v>28</v>
      </c>
      <c r="C55" t="s">
        <v>29</v>
      </c>
      <c r="D55" t="s">
        <v>461</v>
      </c>
      <c r="E55" t="s">
        <v>118</v>
      </c>
      <c r="F55" t="s">
        <v>321</v>
      </c>
      <c r="G55" t="s">
        <v>475</v>
      </c>
      <c r="H55" t="s">
        <v>327</v>
      </c>
      <c r="I55" t="s">
        <v>328</v>
      </c>
      <c r="J55" t="s">
        <v>138</v>
      </c>
      <c r="K55" t="s">
        <v>506</v>
      </c>
      <c r="L55">
        <v>20</v>
      </c>
      <c r="M55">
        <v>1000000</v>
      </c>
      <c r="N55">
        <v>20000000</v>
      </c>
      <c r="O55">
        <v>0</v>
      </c>
      <c r="P55">
        <v>20000000</v>
      </c>
      <c r="R55">
        <v>0</v>
      </c>
      <c r="S55">
        <v>2410333</v>
      </c>
      <c r="T55">
        <v>2460333</v>
      </c>
      <c r="U55">
        <v>2577000</v>
      </c>
      <c r="V55">
        <v>1560333</v>
      </c>
      <c r="W55">
        <v>529000</v>
      </c>
      <c r="X55">
        <v>899000</v>
      </c>
      <c r="Y55">
        <v>2547000</v>
      </c>
      <c r="Z55">
        <v>2547000</v>
      </c>
      <c r="AA55">
        <v>2477000</v>
      </c>
      <c r="AB55">
        <v>1447000</v>
      </c>
      <c r="AC55">
        <v>546001</v>
      </c>
      <c r="AD55" t="s">
        <v>4126</v>
      </c>
      <c r="AE55" t="s">
        <v>4144</v>
      </c>
      <c r="AF55" t="s">
        <v>4145</v>
      </c>
      <c r="AG55" t="s">
        <v>4146</v>
      </c>
      <c r="AH55" t="s">
        <v>6193</v>
      </c>
      <c r="AI55" t="s">
        <v>6061</v>
      </c>
      <c r="AJ55" t="s">
        <v>6194</v>
      </c>
      <c r="AK55" t="s">
        <v>136</v>
      </c>
      <c r="AN55" t="s">
        <v>1311</v>
      </c>
      <c r="AO55" t="s">
        <v>1312</v>
      </c>
      <c r="AP55" t="s">
        <v>2026</v>
      </c>
      <c r="AQ55" t="s">
        <v>1314</v>
      </c>
    </row>
    <row r="56" spans="1:43" x14ac:dyDescent="0.3">
      <c r="A56" t="s">
        <v>26</v>
      </c>
      <c r="B56" t="s">
        <v>28</v>
      </c>
      <c r="C56" t="s">
        <v>29</v>
      </c>
      <c r="D56" t="s">
        <v>461</v>
      </c>
      <c r="E56" t="s">
        <v>118</v>
      </c>
      <c r="F56" t="s">
        <v>321</v>
      </c>
      <c r="G56" t="s">
        <v>475</v>
      </c>
      <c r="H56" t="s">
        <v>327</v>
      </c>
      <c r="I56" t="s">
        <v>328</v>
      </c>
      <c r="J56" t="s">
        <v>138</v>
      </c>
      <c r="K56" t="s">
        <v>507</v>
      </c>
      <c r="L56">
        <v>20</v>
      </c>
      <c r="M56">
        <v>1000000</v>
      </c>
      <c r="N56">
        <v>20000000</v>
      </c>
      <c r="O56">
        <v>0</v>
      </c>
      <c r="P56">
        <v>20000000</v>
      </c>
      <c r="R56">
        <v>0</v>
      </c>
      <c r="S56">
        <v>2410333</v>
      </c>
      <c r="T56">
        <v>2460333</v>
      </c>
      <c r="U56">
        <v>2577000</v>
      </c>
      <c r="V56">
        <v>1560333</v>
      </c>
      <c r="W56">
        <v>529000</v>
      </c>
      <c r="X56">
        <v>899000</v>
      </c>
      <c r="Y56">
        <v>2547000</v>
      </c>
      <c r="Z56">
        <v>2547000</v>
      </c>
      <c r="AA56">
        <v>2477000</v>
      </c>
      <c r="AB56">
        <v>1447000</v>
      </c>
      <c r="AC56">
        <v>546001</v>
      </c>
      <c r="AD56" t="s">
        <v>4126</v>
      </c>
      <c r="AE56" t="s">
        <v>4144</v>
      </c>
      <c r="AF56" t="s">
        <v>4148</v>
      </c>
      <c r="AG56" t="s">
        <v>4149</v>
      </c>
      <c r="AH56" t="s">
        <v>6195</v>
      </c>
      <c r="AI56" t="s">
        <v>6064</v>
      </c>
      <c r="AJ56" t="s">
        <v>6194</v>
      </c>
      <c r="AK56" t="s">
        <v>136</v>
      </c>
      <c r="AN56" t="s">
        <v>1311</v>
      </c>
      <c r="AO56" t="s">
        <v>1312</v>
      </c>
      <c r="AP56" t="s">
        <v>2026</v>
      </c>
      <c r="AQ56" t="s">
        <v>1314</v>
      </c>
    </row>
    <row r="57" spans="1:43" x14ac:dyDescent="0.3">
      <c r="A57" t="s">
        <v>26</v>
      </c>
      <c r="B57" t="s">
        <v>28</v>
      </c>
      <c r="C57" t="s">
        <v>29</v>
      </c>
      <c r="D57" t="s">
        <v>461</v>
      </c>
      <c r="E57" t="s">
        <v>118</v>
      </c>
      <c r="F57" t="s">
        <v>321</v>
      </c>
      <c r="G57" t="s">
        <v>475</v>
      </c>
      <c r="H57" t="s">
        <v>327</v>
      </c>
      <c r="I57" t="s">
        <v>329</v>
      </c>
      <c r="J57" t="s">
        <v>138</v>
      </c>
      <c r="K57" t="s">
        <v>506</v>
      </c>
      <c r="L57">
        <v>12</v>
      </c>
      <c r="M57">
        <v>1000000</v>
      </c>
      <c r="N57">
        <v>12000000</v>
      </c>
      <c r="O57">
        <v>0</v>
      </c>
      <c r="P57">
        <v>12000000</v>
      </c>
      <c r="R57">
        <v>0</v>
      </c>
      <c r="S57">
        <v>1446200</v>
      </c>
      <c r="T57">
        <v>1476200</v>
      </c>
      <c r="U57">
        <v>1546200</v>
      </c>
      <c r="V57">
        <v>936200</v>
      </c>
      <c r="W57">
        <v>317400</v>
      </c>
      <c r="X57">
        <v>539400</v>
      </c>
      <c r="Y57">
        <v>1528200</v>
      </c>
      <c r="Z57">
        <v>1528200</v>
      </c>
      <c r="AA57">
        <v>1486200</v>
      </c>
      <c r="AB57">
        <v>868200</v>
      </c>
      <c r="AC57">
        <v>327600</v>
      </c>
      <c r="AD57" t="s">
        <v>4173</v>
      </c>
      <c r="AE57" t="s">
        <v>4181</v>
      </c>
      <c r="AF57" t="s">
        <v>4182</v>
      </c>
      <c r="AG57" t="s">
        <v>4183</v>
      </c>
      <c r="AH57" t="s">
        <v>6196</v>
      </c>
      <c r="AI57" t="s">
        <v>6061</v>
      </c>
      <c r="AJ57" t="s">
        <v>6197</v>
      </c>
      <c r="AK57" t="s">
        <v>136</v>
      </c>
      <c r="AN57" t="s">
        <v>1311</v>
      </c>
      <c r="AO57" t="s">
        <v>1312</v>
      </c>
      <c r="AP57" t="s">
        <v>2026</v>
      </c>
      <c r="AQ57" t="s">
        <v>1314</v>
      </c>
    </row>
    <row r="58" spans="1:43" x14ac:dyDescent="0.3">
      <c r="A58" t="s">
        <v>26</v>
      </c>
      <c r="B58" t="s">
        <v>28</v>
      </c>
      <c r="C58" t="s">
        <v>29</v>
      </c>
      <c r="D58" t="s">
        <v>461</v>
      </c>
      <c r="E58" t="s">
        <v>118</v>
      </c>
      <c r="F58" t="s">
        <v>321</v>
      </c>
      <c r="G58" t="s">
        <v>475</v>
      </c>
      <c r="H58" t="s">
        <v>327</v>
      </c>
      <c r="I58" t="s">
        <v>329</v>
      </c>
      <c r="J58" t="s">
        <v>138</v>
      </c>
      <c r="K58" t="s">
        <v>507</v>
      </c>
      <c r="L58">
        <v>12</v>
      </c>
      <c r="M58">
        <v>1000000</v>
      </c>
      <c r="N58">
        <v>12000000</v>
      </c>
      <c r="O58">
        <v>0</v>
      </c>
      <c r="P58">
        <v>12000000</v>
      </c>
      <c r="R58">
        <v>0</v>
      </c>
      <c r="S58">
        <v>1446200</v>
      </c>
      <c r="T58">
        <v>1476200</v>
      </c>
      <c r="U58">
        <v>1546200</v>
      </c>
      <c r="V58">
        <v>936200</v>
      </c>
      <c r="W58">
        <v>317400</v>
      </c>
      <c r="X58">
        <v>539400</v>
      </c>
      <c r="Y58">
        <v>1528200</v>
      </c>
      <c r="Z58">
        <v>1528200</v>
      </c>
      <c r="AA58">
        <v>1486200</v>
      </c>
      <c r="AB58">
        <v>868200</v>
      </c>
      <c r="AC58">
        <v>327600</v>
      </c>
      <c r="AD58" t="s">
        <v>4173</v>
      </c>
      <c r="AE58" t="s">
        <v>4181</v>
      </c>
      <c r="AF58" t="s">
        <v>4185</v>
      </c>
      <c r="AG58" t="s">
        <v>4186</v>
      </c>
      <c r="AH58" t="s">
        <v>6198</v>
      </c>
      <c r="AI58" t="s">
        <v>6064</v>
      </c>
      <c r="AJ58" t="s">
        <v>6197</v>
      </c>
      <c r="AK58" t="s">
        <v>136</v>
      </c>
      <c r="AN58" t="s">
        <v>1311</v>
      </c>
      <c r="AO58" t="s">
        <v>1312</v>
      </c>
      <c r="AP58" t="s">
        <v>2026</v>
      </c>
      <c r="AQ58" t="s">
        <v>1314</v>
      </c>
    </row>
    <row r="59" spans="1:43" x14ac:dyDescent="0.3">
      <c r="A59" t="s">
        <v>26</v>
      </c>
      <c r="B59" t="s">
        <v>28</v>
      </c>
      <c r="C59" t="s">
        <v>29</v>
      </c>
      <c r="D59" t="s">
        <v>461</v>
      </c>
      <c r="E59" t="s">
        <v>118</v>
      </c>
      <c r="F59" t="s">
        <v>321</v>
      </c>
      <c r="G59" t="s">
        <v>475</v>
      </c>
      <c r="H59" t="s">
        <v>7669</v>
      </c>
      <c r="I59" t="s">
        <v>331</v>
      </c>
      <c r="J59" t="s">
        <v>43</v>
      </c>
      <c r="K59" t="s">
        <v>1023</v>
      </c>
      <c r="L59">
        <v>10</v>
      </c>
      <c r="M59">
        <v>1000000</v>
      </c>
      <c r="N59">
        <v>10000000</v>
      </c>
      <c r="O59">
        <v>0</v>
      </c>
      <c r="P59">
        <v>10000000</v>
      </c>
      <c r="R59">
        <v>0</v>
      </c>
      <c r="S59">
        <v>493042</v>
      </c>
      <c r="T59">
        <v>735586</v>
      </c>
      <c r="U59">
        <v>251491</v>
      </c>
      <c r="V59">
        <v>500000</v>
      </c>
      <c r="W59">
        <v>1866799</v>
      </c>
      <c r="X59">
        <v>1106362</v>
      </c>
      <c r="Y59">
        <v>1866799</v>
      </c>
      <c r="Z59">
        <v>480119</v>
      </c>
      <c r="AA59">
        <v>1523857</v>
      </c>
      <c r="AB59">
        <v>942346</v>
      </c>
      <c r="AC59">
        <v>233599</v>
      </c>
      <c r="AD59" t="s">
        <v>4192</v>
      </c>
      <c r="AE59" t="s">
        <v>4193</v>
      </c>
      <c r="AF59" t="s">
        <v>4194</v>
      </c>
      <c r="AG59" t="s">
        <v>4195</v>
      </c>
      <c r="AH59" t="s">
        <v>6199</v>
      </c>
      <c r="AI59" t="s">
        <v>6061</v>
      </c>
      <c r="AJ59" t="s">
        <v>6200</v>
      </c>
      <c r="AK59" t="s">
        <v>136</v>
      </c>
      <c r="AN59" t="s">
        <v>1311</v>
      </c>
      <c r="AO59" t="s">
        <v>1312</v>
      </c>
      <c r="AP59" t="s">
        <v>1313</v>
      </c>
      <c r="AQ59" t="s">
        <v>1314</v>
      </c>
    </row>
    <row r="60" spans="1:43" x14ac:dyDescent="0.3">
      <c r="A60" t="s">
        <v>26</v>
      </c>
      <c r="B60" t="s">
        <v>28</v>
      </c>
      <c r="C60" t="s">
        <v>29</v>
      </c>
      <c r="D60" t="s">
        <v>461</v>
      </c>
      <c r="E60" t="s">
        <v>118</v>
      </c>
      <c r="F60" t="s">
        <v>321</v>
      </c>
      <c r="G60" t="s">
        <v>475</v>
      </c>
      <c r="H60" t="s">
        <v>7669</v>
      </c>
      <c r="I60" t="s">
        <v>331</v>
      </c>
      <c r="J60" t="s">
        <v>138</v>
      </c>
      <c r="K60" t="s">
        <v>506</v>
      </c>
      <c r="L60">
        <v>10</v>
      </c>
      <c r="M60">
        <v>1000000</v>
      </c>
      <c r="N60">
        <v>10000000</v>
      </c>
      <c r="O60">
        <v>0</v>
      </c>
      <c r="P60">
        <v>10000000</v>
      </c>
      <c r="R60">
        <v>0</v>
      </c>
      <c r="S60">
        <v>493042</v>
      </c>
      <c r="T60">
        <v>735586</v>
      </c>
      <c r="U60">
        <v>251491</v>
      </c>
      <c r="V60">
        <v>500000</v>
      </c>
      <c r="W60">
        <v>1866799</v>
      </c>
      <c r="X60">
        <v>1106362</v>
      </c>
      <c r="Y60">
        <v>1866799</v>
      </c>
      <c r="Z60">
        <v>480119</v>
      </c>
      <c r="AA60">
        <v>1523857</v>
      </c>
      <c r="AB60">
        <v>942346</v>
      </c>
      <c r="AC60">
        <v>233599</v>
      </c>
      <c r="AD60" t="s">
        <v>4192</v>
      </c>
      <c r="AE60" t="s">
        <v>4197</v>
      </c>
      <c r="AF60" t="s">
        <v>4198</v>
      </c>
      <c r="AG60" t="s">
        <v>4199</v>
      </c>
      <c r="AH60" t="s">
        <v>6201</v>
      </c>
      <c r="AI60" t="s">
        <v>6061</v>
      </c>
      <c r="AJ60" t="s">
        <v>6200</v>
      </c>
      <c r="AK60" t="s">
        <v>136</v>
      </c>
      <c r="AN60" t="s">
        <v>1311</v>
      </c>
      <c r="AO60" t="s">
        <v>1312</v>
      </c>
      <c r="AP60" t="s">
        <v>2026</v>
      </c>
      <c r="AQ60" t="s">
        <v>1314</v>
      </c>
    </row>
    <row r="61" spans="1:43" x14ac:dyDescent="0.3">
      <c r="A61" t="s">
        <v>26</v>
      </c>
      <c r="B61" t="s">
        <v>28</v>
      </c>
      <c r="C61" t="s">
        <v>29</v>
      </c>
      <c r="D61" t="s">
        <v>461</v>
      </c>
      <c r="E61" t="s">
        <v>118</v>
      </c>
      <c r="F61" t="s">
        <v>321</v>
      </c>
      <c r="G61" t="s">
        <v>475</v>
      </c>
      <c r="H61" t="s">
        <v>7669</v>
      </c>
      <c r="I61" t="s">
        <v>331</v>
      </c>
      <c r="J61" t="s">
        <v>138</v>
      </c>
      <c r="K61" t="s">
        <v>507</v>
      </c>
      <c r="L61">
        <v>10</v>
      </c>
      <c r="M61">
        <v>1000000</v>
      </c>
      <c r="N61">
        <v>10000000</v>
      </c>
      <c r="O61">
        <v>0</v>
      </c>
      <c r="P61">
        <v>10000000</v>
      </c>
      <c r="R61">
        <v>0</v>
      </c>
      <c r="S61">
        <v>493042</v>
      </c>
      <c r="T61">
        <v>735586</v>
      </c>
      <c r="U61">
        <v>251491</v>
      </c>
      <c r="V61">
        <v>500000</v>
      </c>
      <c r="W61">
        <v>1866799</v>
      </c>
      <c r="X61">
        <v>1106362</v>
      </c>
      <c r="Y61">
        <v>1866799</v>
      </c>
      <c r="Z61">
        <v>480119</v>
      </c>
      <c r="AA61">
        <v>1523857</v>
      </c>
      <c r="AB61">
        <v>942346</v>
      </c>
      <c r="AC61">
        <v>233599</v>
      </c>
      <c r="AD61" t="s">
        <v>4192</v>
      </c>
      <c r="AE61" t="s">
        <v>4197</v>
      </c>
      <c r="AF61" t="s">
        <v>4201</v>
      </c>
      <c r="AG61" t="s">
        <v>4202</v>
      </c>
      <c r="AH61" t="s">
        <v>6202</v>
      </c>
      <c r="AI61" t="s">
        <v>6064</v>
      </c>
      <c r="AJ61" t="s">
        <v>6200</v>
      </c>
      <c r="AK61" t="s">
        <v>136</v>
      </c>
      <c r="AN61" t="s">
        <v>1311</v>
      </c>
      <c r="AO61" t="s">
        <v>1312</v>
      </c>
      <c r="AP61" t="s">
        <v>2026</v>
      </c>
      <c r="AQ61" t="s">
        <v>1314</v>
      </c>
    </row>
    <row r="62" spans="1:43" x14ac:dyDescent="0.3">
      <c r="A62" t="s">
        <v>26</v>
      </c>
      <c r="B62" t="s">
        <v>28</v>
      </c>
      <c r="C62" t="s">
        <v>29</v>
      </c>
      <c r="D62" t="s">
        <v>461</v>
      </c>
      <c r="E62" t="s">
        <v>118</v>
      </c>
      <c r="F62" t="s">
        <v>321</v>
      </c>
      <c r="G62" t="s">
        <v>475</v>
      </c>
      <c r="H62" t="s">
        <v>7669</v>
      </c>
      <c r="I62" t="s">
        <v>332</v>
      </c>
      <c r="J62" t="s">
        <v>43</v>
      </c>
      <c r="K62" t="s">
        <v>1023</v>
      </c>
      <c r="L62">
        <v>10</v>
      </c>
      <c r="M62">
        <v>1000000</v>
      </c>
      <c r="N62">
        <v>10000000</v>
      </c>
      <c r="O62">
        <v>0</v>
      </c>
      <c r="P62">
        <v>10000000</v>
      </c>
      <c r="R62">
        <v>0</v>
      </c>
      <c r="S62">
        <v>493042</v>
      </c>
      <c r="T62">
        <v>735586</v>
      </c>
      <c r="U62">
        <v>251491</v>
      </c>
      <c r="V62">
        <v>500000</v>
      </c>
      <c r="W62">
        <v>1866799</v>
      </c>
      <c r="X62">
        <v>1106362</v>
      </c>
      <c r="Y62">
        <v>1866799</v>
      </c>
      <c r="Z62">
        <v>480119</v>
      </c>
      <c r="AA62">
        <v>1523857</v>
      </c>
      <c r="AB62">
        <v>942346</v>
      </c>
      <c r="AC62">
        <v>233599</v>
      </c>
      <c r="AD62" t="s">
        <v>4223</v>
      </c>
      <c r="AE62" t="s">
        <v>4224</v>
      </c>
      <c r="AF62" t="s">
        <v>4225</v>
      </c>
      <c r="AG62" t="s">
        <v>4226</v>
      </c>
      <c r="AH62" t="s">
        <v>6203</v>
      </c>
      <c r="AI62" t="s">
        <v>6061</v>
      </c>
      <c r="AJ62" t="s">
        <v>6204</v>
      </c>
      <c r="AK62" t="s">
        <v>136</v>
      </c>
      <c r="AN62" t="s">
        <v>1311</v>
      </c>
      <c r="AO62" t="s">
        <v>1312</v>
      </c>
      <c r="AP62" t="s">
        <v>1313</v>
      </c>
      <c r="AQ62" t="s">
        <v>1314</v>
      </c>
    </row>
    <row r="63" spans="1:43" x14ac:dyDescent="0.3">
      <c r="A63" t="s">
        <v>26</v>
      </c>
      <c r="B63" t="s">
        <v>28</v>
      </c>
      <c r="C63" t="s">
        <v>29</v>
      </c>
      <c r="D63" t="s">
        <v>461</v>
      </c>
      <c r="E63" t="s">
        <v>118</v>
      </c>
      <c r="F63" t="s">
        <v>321</v>
      </c>
      <c r="G63" t="s">
        <v>475</v>
      </c>
      <c r="H63" t="s">
        <v>7669</v>
      </c>
      <c r="I63" t="s">
        <v>332</v>
      </c>
      <c r="J63" t="s">
        <v>138</v>
      </c>
      <c r="K63" t="s">
        <v>506</v>
      </c>
      <c r="L63">
        <v>10</v>
      </c>
      <c r="M63">
        <v>1000000</v>
      </c>
      <c r="N63">
        <v>10000000</v>
      </c>
      <c r="O63">
        <v>0</v>
      </c>
      <c r="P63">
        <v>10000000</v>
      </c>
      <c r="R63">
        <v>0</v>
      </c>
      <c r="S63">
        <v>493042</v>
      </c>
      <c r="T63">
        <v>735586</v>
      </c>
      <c r="U63">
        <v>251491</v>
      </c>
      <c r="V63">
        <v>500000</v>
      </c>
      <c r="W63">
        <v>1866799</v>
      </c>
      <c r="X63">
        <v>1106362</v>
      </c>
      <c r="Y63">
        <v>1866799</v>
      </c>
      <c r="Z63">
        <v>480119</v>
      </c>
      <c r="AA63">
        <v>1523857</v>
      </c>
      <c r="AB63">
        <v>942346</v>
      </c>
      <c r="AC63">
        <v>233599</v>
      </c>
      <c r="AD63" t="s">
        <v>4223</v>
      </c>
      <c r="AE63" t="s">
        <v>4235</v>
      </c>
      <c r="AF63" t="s">
        <v>4236</v>
      </c>
      <c r="AG63" t="s">
        <v>4237</v>
      </c>
      <c r="AH63" t="s">
        <v>6205</v>
      </c>
      <c r="AI63" t="s">
        <v>6061</v>
      </c>
      <c r="AJ63" t="s">
        <v>6204</v>
      </c>
      <c r="AK63" t="s">
        <v>136</v>
      </c>
      <c r="AN63" t="s">
        <v>1311</v>
      </c>
      <c r="AO63" t="s">
        <v>1312</v>
      </c>
      <c r="AP63" t="s">
        <v>2026</v>
      </c>
      <c r="AQ63" t="s">
        <v>1314</v>
      </c>
    </row>
    <row r="64" spans="1:43" x14ac:dyDescent="0.3">
      <c r="A64" t="s">
        <v>26</v>
      </c>
      <c r="B64" t="s">
        <v>28</v>
      </c>
      <c r="C64" t="s">
        <v>29</v>
      </c>
      <c r="D64" t="s">
        <v>461</v>
      </c>
      <c r="E64" t="s">
        <v>118</v>
      </c>
      <c r="F64" t="s">
        <v>321</v>
      </c>
      <c r="G64" t="s">
        <v>475</v>
      </c>
      <c r="H64" t="s">
        <v>7669</v>
      </c>
      <c r="I64" t="s">
        <v>332</v>
      </c>
      <c r="J64" t="s">
        <v>138</v>
      </c>
      <c r="K64" t="s">
        <v>507</v>
      </c>
      <c r="L64">
        <v>10</v>
      </c>
      <c r="M64">
        <v>1000000</v>
      </c>
      <c r="N64">
        <v>10000000</v>
      </c>
      <c r="O64">
        <v>0</v>
      </c>
      <c r="P64">
        <v>10000000</v>
      </c>
      <c r="R64">
        <v>0</v>
      </c>
      <c r="S64">
        <v>493042</v>
      </c>
      <c r="T64">
        <v>735586</v>
      </c>
      <c r="U64">
        <v>251491</v>
      </c>
      <c r="V64">
        <v>500000</v>
      </c>
      <c r="W64">
        <v>1866799</v>
      </c>
      <c r="X64">
        <v>1106362</v>
      </c>
      <c r="Y64">
        <v>1866799</v>
      </c>
      <c r="Z64">
        <v>480119</v>
      </c>
      <c r="AA64">
        <v>1523857</v>
      </c>
      <c r="AB64">
        <v>942346</v>
      </c>
      <c r="AC64">
        <v>233599</v>
      </c>
      <c r="AD64" t="s">
        <v>4223</v>
      </c>
      <c r="AE64" t="s">
        <v>4235</v>
      </c>
      <c r="AF64" t="s">
        <v>4239</v>
      </c>
      <c r="AG64" t="s">
        <v>4240</v>
      </c>
      <c r="AH64" t="s">
        <v>6206</v>
      </c>
      <c r="AI64" t="s">
        <v>6064</v>
      </c>
      <c r="AJ64" t="s">
        <v>6204</v>
      </c>
      <c r="AK64" t="s">
        <v>136</v>
      </c>
      <c r="AN64" t="s">
        <v>1311</v>
      </c>
      <c r="AO64" t="s">
        <v>1312</v>
      </c>
      <c r="AP64" t="s">
        <v>2026</v>
      </c>
      <c r="AQ64" t="s">
        <v>1314</v>
      </c>
    </row>
    <row r="65" spans="1:43" x14ac:dyDescent="0.3">
      <c r="A65" t="s">
        <v>26</v>
      </c>
      <c r="B65" t="s">
        <v>28</v>
      </c>
      <c r="C65" t="s">
        <v>29</v>
      </c>
      <c r="D65" t="s">
        <v>461</v>
      </c>
      <c r="E65" t="s">
        <v>118</v>
      </c>
      <c r="F65" t="s">
        <v>334</v>
      </c>
      <c r="G65" t="s">
        <v>477</v>
      </c>
      <c r="H65" t="s">
        <v>356</v>
      </c>
      <c r="I65" t="s">
        <v>357</v>
      </c>
      <c r="J65" t="s">
        <v>43</v>
      </c>
      <c r="K65" t="s">
        <v>1134</v>
      </c>
      <c r="L65">
        <v>2</v>
      </c>
      <c r="M65">
        <v>1000000</v>
      </c>
      <c r="N65">
        <v>2000000</v>
      </c>
      <c r="O65">
        <v>0</v>
      </c>
      <c r="P65">
        <v>2000000</v>
      </c>
      <c r="R65">
        <v>0</v>
      </c>
      <c r="S65">
        <v>132391</v>
      </c>
      <c r="T65">
        <v>200139</v>
      </c>
      <c r="U65">
        <v>224704</v>
      </c>
      <c r="V65">
        <v>214487</v>
      </c>
      <c r="W65">
        <v>233183</v>
      </c>
      <c r="X65">
        <v>175730</v>
      </c>
      <c r="Y65">
        <v>152557</v>
      </c>
      <c r="Z65">
        <v>143687</v>
      </c>
      <c r="AA65">
        <v>182452</v>
      </c>
      <c r="AB65">
        <v>162574</v>
      </c>
      <c r="AC65">
        <v>178096</v>
      </c>
      <c r="AD65" t="s">
        <v>4769</v>
      </c>
      <c r="AE65" t="s">
        <v>4770</v>
      </c>
      <c r="AF65" t="s">
        <v>4774</v>
      </c>
      <c r="AG65" t="s">
        <v>4775</v>
      </c>
      <c r="AH65" t="s">
        <v>6237</v>
      </c>
      <c r="AI65" t="s">
        <v>6064</v>
      </c>
      <c r="AJ65" t="s">
        <v>6238</v>
      </c>
      <c r="AK65" t="s">
        <v>136</v>
      </c>
      <c r="AN65" t="s">
        <v>1311</v>
      </c>
      <c r="AO65" t="s">
        <v>1312</v>
      </c>
      <c r="AP65" t="s">
        <v>1313</v>
      </c>
      <c r="AQ65" t="s">
        <v>1314</v>
      </c>
    </row>
    <row r="66" spans="1:43" x14ac:dyDescent="0.3">
      <c r="A66" t="s">
        <v>26</v>
      </c>
      <c r="B66" t="s">
        <v>28</v>
      </c>
      <c r="C66" t="s">
        <v>29</v>
      </c>
      <c r="D66" t="s">
        <v>461</v>
      </c>
      <c r="E66" t="s">
        <v>118</v>
      </c>
      <c r="F66" t="s">
        <v>334</v>
      </c>
      <c r="G66" t="s">
        <v>477</v>
      </c>
      <c r="H66" t="s">
        <v>356</v>
      </c>
      <c r="I66" t="s">
        <v>357</v>
      </c>
      <c r="J66" t="s">
        <v>43</v>
      </c>
      <c r="K66" t="s">
        <v>1135</v>
      </c>
      <c r="L66">
        <v>2</v>
      </c>
      <c r="M66">
        <v>1000000</v>
      </c>
      <c r="N66">
        <v>2000000</v>
      </c>
      <c r="O66">
        <v>0</v>
      </c>
      <c r="P66">
        <v>2000000</v>
      </c>
      <c r="R66">
        <v>0</v>
      </c>
      <c r="S66">
        <v>132391</v>
      </c>
      <c r="T66">
        <v>200139</v>
      </c>
      <c r="U66">
        <v>224704</v>
      </c>
      <c r="V66">
        <v>214487</v>
      </c>
      <c r="W66">
        <v>233183</v>
      </c>
      <c r="X66">
        <v>175730</v>
      </c>
      <c r="Y66">
        <v>152557</v>
      </c>
      <c r="Z66">
        <v>143687</v>
      </c>
      <c r="AA66">
        <v>182452</v>
      </c>
      <c r="AB66">
        <v>162574</v>
      </c>
      <c r="AC66">
        <v>178096</v>
      </c>
      <c r="AD66" t="s">
        <v>4769</v>
      </c>
      <c r="AE66" t="s">
        <v>4770</v>
      </c>
      <c r="AF66" t="s">
        <v>4777</v>
      </c>
      <c r="AG66" t="s">
        <v>4778</v>
      </c>
      <c r="AH66" t="s">
        <v>6239</v>
      </c>
      <c r="AI66" t="s">
        <v>6075</v>
      </c>
      <c r="AJ66" t="s">
        <v>6238</v>
      </c>
      <c r="AK66" t="s">
        <v>136</v>
      </c>
      <c r="AN66" t="s">
        <v>1311</v>
      </c>
      <c r="AO66" t="s">
        <v>1312</v>
      </c>
      <c r="AP66" t="s">
        <v>1313</v>
      </c>
      <c r="AQ66" t="s">
        <v>1314</v>
      </c>
    </row>
    <row r="67" spans="1:43" x14ac:dyDescent="0.3">
      <c r="A67" t="s">
        <v>26</v>
      </c>
      <c r="B67" t="s">
        <v>28</v>
      </c>
      <c r="C67" t="s">
        <v>29</v>
      </c>
      <c r="D67" t="s">
        <v>461</v>
      </c>
      <c r="E67" t="s">
        <v>118</v>
      </c>
      <c r="F67" t="s">
        <v>334</v>
      </c>
      <c r="G67" t="s">
        <v>477</v>
      </c>
      <c r="H67" t="s">
        <v>356</v>
      </c>
      <c r="I67" t="s">
        <v>357</v>
      </c>
      <c r="J67" t="s">
        <v>138</v>
      </c>
      <c r="K67" t="s">
        <v>506</v>
      </c>
      <c r="L67">
        <v>8</v>
      </c>
      <c r="M67">
        <v>1000000</v>
      </c>
      <c r="N67">
        <v>8000000</v>
      </c>
      <c r="O67">
        <v>0</v>
      </c>
      <c r="P67">
        <v>8000000</v>
      </c>
      <c r="R67">
        <v>0</v>
      </c>
      <c r="S67">
        <v>529565</v>
      </c>
      <c r="T67">
        <v>800557</v>
      </c>
      <c r="U67">
        <v>898817</v>
      </c>
      <c r="V67">
        <v>857948</v>
      </c>
      <c r="W67">
        <v>932730</v>
      </c>
      <c r="X67">
        <v>702922</v>
      </c>
      <c r="Y67">
        <v>610226</v>
      </c>
      <c r="Z67">
        <v>574748</v>
      </c>
      <c r="AA67">
        <v>729809</v>
      </c>
      <c r="AB67">
        <v>650296</v>
      </c>
      <c r="AC67">
        <v>712382</v>
      </c>
      <c r="AD67" t="s">
        <v>4769</v>
      </c>
      <c r="AE67" t="s">
        <v>4793</v>
      </c>
      <c r="AF67" t="s">
        <v>4794</v>
      </c>
      <c r="AG67" t="s">
        <v>4795</v>
      </c>
      <c r="AH67" t="s">
        <v>6240</v>
      </c>
      <c r="AI67" t="s">
        <v>6061</v>
      </c>
      <c r="AJ67" t="s">
        <v>6238</v>
      </c>
      <c r="AK67" t="s">
        <v>136</v>
      </c>
      <c r="AN67" t="s">
        <v>1311</v>
      </c>
      <c r="AO67" t="s">
        <v>1312</v>
      </c>
      <c r="AP67" t="s">
        <v>2026</v>
      </c>
      <c r="AQ67" t="s">
        <v>1314</v>
      </c>
    </row>
    <row r="68" spans="1:43" x14ac:dyDescent="0.3">
      <c r="A68" t="s">
        <v>26</v>
      </c>
      <c r="B68" t="s">
        <v>28</v>
      </c>
      <c r="C68" t="s">
        <v>29</v>
      </c>
      <c r="D68" t="s">
        <v>461</v>
      </c>
      <c r="E68" t="s">
        <v>118</v>
      </c>
      <c r="F68" t="s">
        <v>334</v>
      </c>
      <c r="G68" t="s">
        <v>477</v>
      </c>
      <c r="H68" t="s">
        <v>356</v>
      </c>
      <c r="I68" t="s">
        <v>357</v>
      </c>
      <c r="J68" t="s">
        <v>138</v>
      </c>
      <c r="K68" t="s">
        <v>507</v>
      </c>
      <c r="L68">
        <v>8</v>
      </c>
      <c r="M68">
        <v>1000000</v>
      </c>
      <c r="N68">
        <v>8000000</v>
      </c>
      <c r="O68">
        <v>0</v>
      </c>
      <c r="P68">
        <v>8000000</v>
      </c>
      <c r="R68">
        <v>0</v>
      </c>
      <c r="S68">
        <v>529565</v>
      </c>
      <c r="T68">
        <v>800557</v>
      </c>
      <c r="U68">
        <v>898817</v>
      </c>
      <c r="V68">
        <v>857948</v>
      </c>
      <c r="W68">
        <v>932730</v>
      </c>
      <c r="X68">
        <v>702922</v>
      </c>
      <c r="Y68">
        <v>610226</v>
      </c>
      <c r="Z68">
        <v>574748</v>
      </c>
      <c r="AA68">
        <v>729809</v>
      </c>
      <c r="AB68">
        <v>650296</v>
      </c>
      <c r="AC68">
        <v>712382</v>
      </c>
      <c r="AD68" t="s">
        <v>4769</v>
      </c>
      <c r="AE68" t="s">
        <v>4793</v>
      </c>
      <c r="AF68" t="s">
        <v>4797</v>
      </c>
      <c r="AG68" t="s">
        <v>4798</v>
      </c>
      <c r="AH68" t="s">
        <v>6241</v>
      </c>
      <c r="AI68" t="s">
        <v>6064</v>
      </c>
      <c r="AJ68" t="s">
        <v>6238</v>
      </c>
      <c r="AK68" t="s">
        <v>136</v>
      </c>
      <c r="AN68" t="s">
        <v>1311</v>
      </c>
      <c r="AO68" t="s">
        <v>1312</v>
      </c>
      <c r="AP68" t="s">
        <v>2026</v>
      </c>
      <c r="AQ68" t="s">
        <v>1314</v>
      </c>
    </row>
    <row r="69" spans="1:43" x14ac:dyDescent="0.3">
      <c r="A69" t="s">
        <v>26</v>
      </c>
      <c r="B69" t="s">
        <v>28</v>
      </c>
      <c r="C69" t="s">
        <v>29</v>
      </c>
      <c r="D69" t="s">
        <v>461</v>
      </c>
      <c r="E69" t="s">
        <v>118</v>
      </c>
      <c r="F69" t="s">
        <v>334</v>
      </c>
      <c r="G69" t="s">
        <v>477</v>
      </c>
      <c r="H69" t="s">
        <v>356</v>
      </c>
      <c r="I69" t="s">
        <v>357</v>
      </c>
      <c r="J69" t="s">
        <v>46</v>
      </c>
      <c r="K69" t="s">
        <v>615</v>
      </c>
      <c r="L69">
        <v>16</v>
      </c>
      <c r="M69">
        <v>1000000</v>
      </c>
      <c r="N69">
        <v>16000000</v>
      </c>
      <c r="O69">
        <v>0</v>
      </c>
      <c r="P69">
        <v>16000000</v>
      </c>
      <c r="R69">
        <v>0</v>
      </c>
      <c r="S69">
        <v>1059130</v>
      </c>
      <c r="T69">
        <v>1601113</v>
      </c>
      <c r="U69">
        <v>1797635</v>
      </c>
      <c r="V69">
        <v>1715896</v>
      </c>
      <c r="W69">
        <v>1865461</v>
      </c>
      <c r="X69">
        <v>1405843</v>
      </c>
      <c r="Y69">
        <v>1220452</v>
      </c>
      <c r="Z69">
        <v>1149496</v>
      </c>
      <c r="AA69">
        <v>1459617</v>
      </c>
      <c r="AB69">
        <v>1300591</v>
      </c>
      <c r="AC69">
        <v>1424766</v>
      </c>
      <c r="AD69" t="s">
        <v>4769</v>
      </c>
      <c r="AE69" t="s">
        <v>4800</v>
      </c>
      <c r="AF69" t="s">
        <v>4801</v>
      </c>
      <c r="AG69" t="s">
        <v>4802</v>
      </c>
      <c r="AH69" t="s">
        <v>6242</v>
      </c>
      <c r="AI69" t="s">
        <v>6061</v>
      </c>
      <c r="AJ69" t="s">
        <v>6238</v>
      </c>
      <c r="AK69" t="s">
        <v>136</v>
      </c>
      <c r="AN69" t="s">
        <v>1311</v>
      </c>
      <c r="AO69" t="s">
        <v>1312</v>
      </c>
      <c r="AP69" t="s">
        <v>1331</v>
      </c>
      <c r="AQ69" t="s">
        <v>1314</v>
      </c>
    </row>
    <row r="70" spans="1:43" x14ac:dyDescent="0.3">
      <c r="A70" t="s">
        <v>26</v>
      </c>
      <c r="B70" t="s">
        <v>28</v>
      </c>
      <c r="C70" t="s">
        <v>29</v>
      </c>
      <c r="D70" t="s">
        <v>461</v>
      </c>
      <c r="E70" t="s">
        <v>118</v>
      </c>
      <c r="F70" t="s">
        <v>334</v>
      </c>
      <c r="G70" t="s">
        <v>477</v>
      </c>
      <c r="H70" t="s">
        <v>356</v>
      </c>
      <c r="I70" t="s">
        <v>358</v>
      </c>
      <c r="J70" t="s">
        <v>43</v>
      </c>
      <c r="K70" t="s">
        <v>1134</v>
      </c>
      <c r="L70">
        <v>3</v>
      </c>
      <c r="M70">
        <v>1000000</v>
      </c>
      <c r="N70">
        <v>3000000</v>
      </c>
      <c r="O70">
        <v>0</v>
      </c>
      <c r="P70">
        <v>3000000</v>
      </c>
      <c r="R70">
        <v>0</v>
      </c>
      <c r="S70">
        <v>198587</v>
      </c>
      <c r="T70">
        <v>300209</v>
      </c>
      <c r="U70">
        <v>337057</v>
      </c>
      <c r="V70">
        <v>321730</v>
      </c>
      <c r="W70">
        <v>349774</v>
      </c>
      <c r="X70">
        <v>263596</v>
      </c>
      <c r="Y70">
        <v>228835</v>
      </c>
      <c r="Z70">
        <v>215530</v>
      </c>
      <c r="AA70">
        <v>273678</v>
      </c>
      <c r="AB70">
        <v>243861</v>
      </c>
      <c r="AC70">
        <v>267143</v>
      </c>
      <c r="AD70" t="s">
        <v>4831</v>
      </c>
      <c r="AE70" t="s">
        <v>4832</v>
      </c>
      <c r="AF70" t="s">
        <v>4836</v>
      </c>
      <c r="AG70" t="s">
        <v>4837</v>
      </c>
      <c r="AH70" t="s">
        <v>6243</v>
      </c>
      <c r="AI70" t="s">
        <v>6064</v>
      </c>
      <c r="AJ70" t="s">
        <v>6244</v>
      </c>
      <c r="AK70" t="s">
        <v>136</v>
      </c>
      <c r="AN70" t="s">
        <v>1311</v>
      </c>
      <c r="AO70" t="s">
        <v>1312</v>
      </c>
      <c r="AP70" t="s">
        <v>1313</v>
      </c>
      <c r="AQ70" t="s">
        <v>1314</v>
      </c>
    </row>
    <row r="71" spans="1:43" x14ac:dyDescent="0.3">
      <c r="A71" t="s">
        <v>26</v>
      </c>
      <c r="B71" t="s">
        <v>28</v>
      </c>
      <c r="C71" t="s">
        <v>29</v>
      </c>
      <c r="D71" t="s">
        <v>461</v>
      </c>
      <c r="E71" t="s">
        <v>118</v>
      </c>
      <c r="F71" t="s">
        <v>334</v>
      </c>
      <c r="G71" t="s">
        <v>477</v>
      </c>
      <c r="H71" t="s">
        <v>356</v>
      </c>
      <c r="I71" t="s">
        <v>358</v>
      </c>
      <c r="J71" t="s">
        <v>138</v>
      </c>
      <c r="K71" t="s">
        <v>506</v>
      </c>
      <c r="L71">
        <v>10</v>
      </c>
      <c r="M71">
        <v>1000000</v>
      </c>
      <c r="N71">
        <v>10000000</v>
      </c>
      <c r="O71">
        <v>0</v>
      </c>
      <c r="P71">
        <v>10000000</v>
      </c>
      <c r="R71">
        <v>0</v>
      </c>
      <c r="S71">
        <v>661957</v>
      </c>
      <c r="T71">
        <v>1000696</v>
      </c>
      <c r="U71">
        <v>1123522</v>
      </c>
      <c r="V71">
        <v>1072435</v>
      </c>
      <c r="W71">
        <v>1165913</v>
      </c>
      <c r="X71">
        <v>878652</v>
      </c>
      <c r="Y71">
        <v>762783</v>
      </c>
      <c r="Z71">
        <v>718435</v>
      </c>
      <c r="AA71">
        <v>912261</v>
      </c>
      <c r="AB71">
        <v>812870</v>
      </c>
      <c r="AC71">
        <v>890476</v>
      </c>
      <c r="AD71" t="s">
        <v>4831</v>
      </c>
      <c r="AE71" t="s">
        <v>4848</v>
      </c>
      <c r="AF71" t="s">
        <v>4849</v>
      </c>
      <c r="AG71" t="s">
        <v>4850</v>
      </c>
      <c r="AH71" t="s">
        <v>6245</v>
      </c>
      <c r="AI71" t="s">
        <v>6061</v>
      </c>
      <c r="AJ71" t="s">
        <v>6244</v>
      </c>
      <c r="AK71" t="s">
        <v>136</v>
      </c>
      <c r="AN71" t="s">
        <v>1311</v>
      </c>
      <c r="AO71" t="s">
        <v>1312</v>
      </c>
      <c r="AP71" t="s">
        <v>2026</v>
      </c>
      <c r="AQ71" t="s">
        <v>1314</v>
      </c>
    </row>
    <row r="72" spans="1:43" x14ac:dyDescent="0.3">
      <c r="A72" t="s">
        <v>26</v>
      </c>
      <c r="B72" t="s">
        <v>28</v>
      </c>
      <c r="C72" t="s">
        <v>29</v>
      </c>
      <c r="D72" t="s">
        <v>461</v>
      </c>
      <c r="E72" t="s">
        <v>118</v>
      </c>
      <c r="F72" t="s">
        <v>334</v>
      </c>
      <c r="G72" t="s">
        <v>477</v>
      </c>
      <c r="H72" t="s">
        <v>356</v>
      </c>
      <c r="I72" t="s">
        <v>358</v>
      </c>
      <c r="J72" t="s">
        <v>138</v>
      </c>
      <c r="K72" t="s">
        <v>507</v>
      </c>
      <c r="L72">
        <v>10</v>
      </c>
      <c r="M72">
        <v>1000000</v>
      </c>
      <c r="N72">
        <v>10000000</v>
      </c>
      <c r="O72">
        <v>0</v>
      </c>
      <c r="P72">
        <v>10000000</v>
      </c>
      <c r="R72">
        <v>0</v>
      </c>
      <c r="S72">
        <v>661957</v>
      </c>
      <c r="T72">
        <v>1000696</v>
      </c>
      <c r="U72">
        <v>1123522</v>
      </c>
      <c r="V72">
        <v>1072435</v>
      </c>
      <c r="W72">
        <v>1165913</v>
      </c>
      <c r="X72">
        <v>878652</v>
      </c>
      <c r="Y72">
        <v>762783</v>
      </c>
      <c r="Z72">
        <v>718435</v>
      </c>
      <c r="AA72">
        <v>912261</v>
      </c>
      <c r="AB72">
        <v>812870</v>
      </c>
      <c r="AC72">
        <v>890476</v>
      </c>
      <c r="AD72" t="s">
        <v>4831</v>
      </c>
      <c r="AE72" t="s">
        <v>4848</v>
      </c>
      <c r="AF72" t="s">
        <v>4852</v>
      </c>
      <c r="AG72" t="s">
        <v>4853</v>
      </c>
      <c r="AH72" t="s">
        <v>6246</v>
      </c>
      <c r="AI72" t="s">
        <v>6064</v>
      </c>
      <c r="AJ72" t="s">
        <v>6244</v>
      </c>
      <c r="AK72" t="s">
        <v>136</v>
      </c>
      <c r="AN72" t="s">
        <v>1311</v>
      </c>
      <c r="AO72" t="s">
        <v>1312</v>
      </c>
      <c r="AP72" t="s">
        <v>2026</v>
      </c>
      <c r="AQ72" t="s">
        <v>1314</v>
      </c>
    </row>
    <row r="73" spans="1:43" x14ac:dyDescent="0.3">
      <c r="A73" t="s">
        <v>26</v>
      </c>
      <c r="B73" t="s">
        <v>28</v>
      </c>
      <c r="C73" t="s">
        <v>29</v>
      </c>
      <c r="D73" t="s">
        <v>461</v>
      </c>
      <c r="E73" t="s">
        <v>118</v>
      </c>
      <c r="F73" t="s">
        <v>334</v>
      </c>
      <c r="G73" t="s">
        <v>477</v>
      </c>
      <c r="H73" t="s">
        <v>356</v>
      </c>
      <c r="I73" t="s">
        <v>358</v>
      </c>
      <c r="J73" t="s">
        <v>46</v>
      </c>
      <c r="K73" t="s">
        <v>615</v>
      </c>
      <c r="L73">
        <v>12</v>
      </c>
      <c r="M73">
        <v>1000000</v>
      </c>
      <c r="N73">
        <v>12000000</v>
      </c>
      <c r="O73">
        <v>0</v>
      </c>
      <c r="P73">
        <v>12000000</v>
      </c>
      <c r="R73">
        <v>0</v>
      </c>
      <c r="S73">
        <v>794348</v>
      </c>
      <c r="T73">
        <v>1200835</v>
      </c>
      <c r="U73">
        <v>1348226</v>
      </c>
      <c r="V73">
        <v>1286922</v>
      </c>
      <c r="W73">
        <v>1399096</v>
      </c>
      <c r="X73">
        <v>1054383</v>
      </c>
      <c r="Y73">
        <v>915339</v>
      </c>
      <c r="Z73">
        <v>862122</v>
      </c>
      <c r="AA73">
        <v>1094713</v>
      </c>
      <c r="AB73">
        <v>975443</v>
      </c>
      <c r="AC73">
        <v>1068573</v>
      </c>
      <c r="AD73" t="s">
        <v>4831</v>
      </c>
      <c r="AE73" t="s">
        <v>4855</v>
      </c>
      <c r="AF73" t="s">
        <v>4856</v>
      </c>
      <c r="AG73" t="s">
        <v>4857</v>
      </c>
      <c r="AH73" t="s">
        <v>6247</v>
      </c>
      <c r="AI73" t="s">
        <v>6061</v>
      </c>
      <c r="AJ73" t="s">
        <v>6244</v>
      </c>
      <c r="AK73" t="s">
        <v>136</v>
      </c>
      <c r="AN73" t="s">
        <v>1311</v>
      </c>
      <c r="AO73" t="s">
        <v>1312</v>
      </c>
      <c r="AP73" t="s">
        <v>1331</v>
      </c>
      <c r="AQ73" t="s">
        <v>1314</v>
      </c>
    </row>
    <row r="74" spans="1:43" x14ac:dyDescent="0.3">
      <c r="A74" t="s">
        <v>26</v>
      </c>
      <c r="B74" t="s">
        <v>28</v>
      </c>
      <c r="C74" t="s">
        <v>29</v>
      </c>
      <c r="D74" t="s">
        <v>461</v>
      </c>
      <c r="E74" t="s">
        <v>118</v>
      </c>
      <c r="F74" t="s">
        <v>334</v>
      </c>
      <c r="G74" t="s">
        <v>477</v>
      </c>
      <c r="H74" t="s">
        <v>356</v>
      </c>
      <c r="I74" t="s">
        <v>359</v>
      </c>
      <c r="J74" t="s">
        <v>138</v>
      </c>
      <c r="K74" t="s">
        <v>506</v>
      </c>
      <c r="L74">
        <v>3</v>
      </c>
      <c r="M74">
        <v>1000000</v>
      </c>
      <c r="N74">
        <v>3000000</v>
      </c>
      <c r="O74">
        <v>0</v>
      </c>
      <c r="P74">
        <v>3000000</v>
      </c>
      <c r="R74">
        <v>0</v>
      </c>
      <c r="S74">
        <v>198587</v>
      </c>
      <c r="T74">
        <v>300209</v>
      </c>
      <c r="U74">
        <v>337057</v>
      </c>
      <c r="V74">
        <v>321730</v>
      </c>
      <c r="W74">
        <v>349774</v>
      </c>
      <c r="X74">
        <v>263596</v>
      </c>
      <c r="Y74">
        <v>228835</v>
      </c>
      <c r="Z74">
        <v>215530</v>
      </c>
      <c r="AA74">
        <v>273678</v>
      </c>
      <c r="AB74">
        <v>243861</v>
      </c>
      <c r="AC74">
        <v>267143</v>
      </c>
      <c r="AD74" t="s">
        <v>4879</v>
      </c>
      <c r="AE74" t="s">
        <v>4896</v>
      </c>
      <c r="AF74" t="s">
        <v>4897</v>
      </c>
      <c r="AG74" t="s">
        <v>4898</v>
      </c>
      <c r="AH74" t="s">
        <v>6248</v>
      </c>
      <c r="AI74" t="s">
        <v>6061</v>
      </c>
      <c r="AJ74" t="s">
        <v>6249</v>
      </c>
      <c r="AK74" t="s">
        <v>136</v>
      </c>
      <c r="AN74" t="s">
        <v>1311</v>
      </c>
      <c r="AO74" t="s">
        <v>1312</v>
      </c>
      <c r="AP74" t="s">
        <v>2026</v>
      </c>
      <c r="AQ74" t="s">
        <v>1314</v>
      </c>
    </row>
    <row r="75" spans="1:43" x14ac:dyDescent="0.3">
      <c r="A75" t="s">
        <v>26</v>
      </c>
      <c r="B75" t="s">
        <v>28</v>
      </c>
      <c r="C75" t="s">
        <v>29</v>
      </c>
      <c r="D75" t="s">
        <v>461</v>
      </c>
      <c r="E75" t="s">
        <v>118</v>
      </c>
      <c r="F75" t="s">
        <v>334</v>
      </c>
      <c r="G75" t="s">
        <v>477</v>
      </c>
      <c r="H75" t="s">
        <v>356</v>
      </c>
      <c r="I75" t="s">
        <v>359</v>
      </c>
      <c r="J75" t="s">
        <v>138</v>
      </c>
      <c r="K75" t="s">
        <v>507</v>
      </c>
      <c r="L75">
        <v>3</v>
      </c>
      <c r="M75">
        <v>1000000</v>
      </c>
      <c r="N75">
        <v>3000000</v>
      </c>
      <c r="O75">
        <v>0</v>
      </c>
      <c r="P75">
        <v>3000000</v>
      </c>
      <c r="R75">
        <v>0</v>
      </c>
      <c r="S75">
        <v>198587</v>
      </c>
      <c r="T75">
        <v>300209</v>
      </c>
      <c r="U75">
        <v>337057</v>
      </c>
      <c r="V75">
        <v>321730</v>
      </c>
      <c r="W75">
        <v>349774</v>
      </c>
      <c r="X75">
        <v>263596</v>
      </c>
      <c r="Y75">
        <v>228835</v>
      </c>
      <c r="Z75">
        <v>215530</v>
      </c>
      <c r="AA75">
        <v>273678</v>
      </c>
      <c r="AB75">
        <v>243861</v>
      </c>
      <c r="AC75">
        <v>267143</v>
      </c>
      <c r="AD75" t="s">
        <v>4879</v>
      </c>
      <c r="AE75" t="s">
        <v>4896</v>
      </c>
      <c r="AF75" t="s">
        <v>4900</v>
      </c>
      <c r="AG75" t="s">
        <v>4901</v>
      </c>
      <c r="AH75" t="s">
        <v>6250</v>
      </c>
      <c r="AI75" t="s">
        <v>6064</v>
      </c>
      <c r="AJ75" t="s">
        <v>6249</v>
      </c>
      <c r="AK75" t="s">
        <v>136</v>
      </c>
      <c r="AN75" t="s">
        <v>1311</v>
      </c>
      <c r="AO75" t="s">
        <v>1312</v>
      </c>
      <c r="AP75" t="s">
        <v>2026</v>
      </c>
      <c r="AQ75" t="s">
        <v>1314</v>
      </c>
    </row>
    <row r="76" spans="1:43" x14ac:dyDescent="0.3">
      <c r="A76" t="s">
        <v>26</v>
      </c>
      <c r="B76" t="s">
        <v>28</v>
      </c>
      <c r="C76" t="s">
        <v>29</v>
      </c>
      <c r="D76" t="s">
        <v>461</v>
      </c>
      <c r="E76" t="s">
        <v>118</v>
      </c>
      <c r="F76" t="s">
        <v>334</v>
      </c>
      <c r="G76" t="s">
        <v>477</v>
      </c>
      <c r="H76" t="s">
        <v>356</v>
      </c>
      <c r="I76" t="s">
        <v>359</v>
      </c>
      <c r="J76" t="s">
        <v>46</v>
      </c>
      <c r="K76" t="s">
        <v>615</v>
      </c>
      <c r="L76">
        <v>12</v>
      </c>
      <c r="M76">
        <v>1000000</v>
      </c>
      <c r="N76">
        <v>12000000</v>
      </c>
      <c r="O76">
        <v>0</v>
      </c>
      <c r="P76">
        <v>12000000</v>
      </c>
      <c r="R76">
        <v>0</v>
      </c>
      <c r="S76">
        <v>794348</v>
      </c>
      <c r="T76">
        <v>1200835</v>
      </c>
      <c r="U76">
        <v>1348226</v>
      </c>
      <c r="V76">
        <v>1286922</v>
      </c>
      <c r="W76">
        <v>1399096</v>
      </c>
      <c r="X76">
        <v>1054383</v>
      </c>
      <c r="Y76">
        <v>915339</v>
      </c>
      <c r="Z76">
        <v>862122</v>
      </c>
      <c r="AA76">
        <v>1094713</v>
      </c>
      <c r="AB76">
        <v>975443</v>
      </c>
      <c r="AC76">
        <v>1068573</v>
      </c>
      <c r="AD76" t="s">
        <v>4879</v>
      </c>
      <c r="AE76" t="s">
        <v>4903</v>
      </c>
      <c r="AF76" t="s">
        <v>4904</v>
      </c>
      <c r="AG76" t="s">
        <v>4905</v>
      </c>
      <c r="AH76" t="s">
        <v>6251</v>
      </c>
      <c r="AI76" t="s">
        <v>6061</v>
      </c>
      <c r="AJ76" t="s">
        <v>6249</v>
      </c>
      <c r="AK76" t="s">
        <v>136</v>
      </c>
      <c r="AN76" t="s">
        <v>1311</v>
      </c>
      <c r="AO76" t="s">
        <v>1312</v>
      </c>
      <c r="AP76" t="s">
        <v>1331</v>
      </c>
      <c r="AQ76" t="s">
        <v>1314</v>
      </c>
    </row>
    <row r="77" spans="1:43" x14ac:dyDescent="0.3">
      <c r="A77" t="s">
        <v>26</v>
      </c>
      <c r="B77" t="s">
        <v>28</v>
      </c>
      <c r="C77" t="s">
        <v>29</v>
      </c>
      <c r="D77" t="s">
        <v>461</v>
      </c>
      <c r="E77" t="s">
        <v>118</v>
      </c>
      <c r="F77" t="s">
        <v>334</v>
      </c>
      <c r="G77" t="s">
        <v>477</v>
      </c>
      <c r="H77" t="s">
        <v>356</v>
      </c>
      <c r="I77" t="s">
        <v>360</v>
      </c>
      <c r="J77" t="s">
        <v>43</v>
      </c>
      <c r="K77" t="s">
        <v>1134</v>
      </c>
      <c r="L77">
        <v>1</v>
      </c>
      <c r="M77">
        <v>1000000</v>
      </c>
      <c r="N77">
        <v>1000000</v>
      </c>
      <c r="O77">
        <v>0</v>
      </c>
      <c r="P77">
        <v>1000000</v>
      </c>
      <c r="R77">
        <v>0</v>
      </c>
      <c r="S77">
        <v>66196</v>
      </c>
      <c r="T77">
        <v>100070</v>
      </c>
      <c r="U77">
        <v>112352</v>
      </c>
      <c r="V77">
        <v>107243</v>
      </c>
      <c r="W77">
        <v>116591</v>
      </c>
      <c r="X77">
        <v>87865</v>
      </c>
      <c r="Y77">
        <v>76278</v>
      </c>
      <c r="Z77">
        <v>71843</v>
      </c>
      <c r="AA77">
        <v>91226</v>
      </c>
      <c r="AB77">
        <v>81287</v>
      </c>
      <c r="AC77">
        <v>89049</v>
      </c>
      <c r="AD77" t="s">
        <v>4914</v>
      </c>
      <c r="AE77" t="s">
        <v>4915</v>
      </c>
      <c r="AF77" t="s">
        <v>4919</v>
      </c>
      <c r="AG77" t="s">
        <v>4920</v>
      </c>
      <c r="AH77" t="s">
        <v>6252</v>
      </c>
      <c r="AI77" t="s">
        <v>6064</v>
      </c>
      <c r="AJ77" t="s">
        <v>6253</v>
      </c>
      <c r="AK77" t="s">
        <v>136</v>
      </c>
      <c r="AN77" t="s">
        <v>1311</v>
      </c>
      <c r="AO77" t="s">
        <v>1312</v>
      </c>
      <c r="AP77" t="s">
        <v>1313</v>
      </c>
      <c r="AQ77" t="s">
        <v>1314</v>
      </c>
    </row>
    <row r="78" spans="1:43" x14ac:dyDescent="0.3">
      <c r="A78" t="s">
        <v>26</v>
      </c>
      <c r="B78" t="s">
        <v>28</v>
      </c>
      <c r="C78" t="s">
        <v>29</v>
      </c>
      <c r="D78" t="s">
        <v>461</v>
      </c>
      <c r="E78" t="s">
        <v>118</v>
      </c>
      <c r="F78" t="s">
        <v>334</v>
      </c>
      <c r="G78" t="s">
        <v>477</v>
      </c>
      <c r="H78" t="s">
        <v>356</v>
      </c>
      <c r="I78" t="s">
        <v>360</v>
      </c>
      <c r="J78" t="s">
        <v>43</v>
      </c>
      <c r="K78" t="s">
        <v>1135</v>
      </c>
      <c r="L78">
        <v>1</v>
      </c>
      <c r="M78">
        <v>1000000</v>
      </c>
      <c r="N78">
        <v>1000000</v>
      </c>
      <c r="O78">
        <v>0</v>
      </c>
      <c r="P78">
        <v>1000000</v>
      </c>
      <c r="R78">
        <v>0</v>
      </c>
      <c r="S78">
        <v>66196</v>
      </c>
      <c r="T78">
        <v>100070</v>
      </c>
      <c r="U78">
        <v>112352</v>
      </c>
      <c r="V78">
        <v>107243</v>
      </c>
      <c r="W78">
        <v>116591</v>
      </c>
      <c r="X78">
        <v>87865</v>
      </c>
      <c r="Y78">
        <v>76278</v>
      </c>
      <c r="Z78">
        <v>71843</v>
      </c>
      <c r="AA78">
        <v>91226</v>
      </c>
      <c r="AB78">
        <v>81287</v>
      </c>
      <c r="AC78">
        <v>89049</v>
      </c>
      <c r="AD78" t="s">
        <v>4914</v>
      </c>
      <c r="AE78" t="s">
        <v>4915</v>
      </c>
      <c r="AF78" t="s">
        <v>4922</v>
      </c>
      <c r="AG78" t="s">
        <v>4923</v>
      </c>
      <c r="AH78" t="s">
        <v>6254</v>
      </c>
      <c r="AI78" t="s">
        <v>6075</v>
      </c>
      <c r="AJ78" t="s">
        <v>6253</v>
      </c>
      <c r="AK78" t="s">
        <v>136</v>
      </c>
      <c r="AN78" t="s">
        <v>1311</v>
      </c>
      <c r="AO78" t="s">
        <v>1312</v>
      </c>
      <c r="AP78" t="s">
        <v>1313</v>
      </c>
      <c r="AQ78" t="s">
        <v>1314</v>
      </c>
    </row>
    <row r="79" spans="1:43" x14ac:dyDescent="0.3">
      <c r="A79" t="s">
        <v>26</v>
      </c>
      <c r="B79" t="s">
        <v>28</v>
      </c>
      <c r="C79" t="s">
        <v>29</v>
      </c>
      <c r="D79" t="s">
        <v>461</v>
      </c>
      <c r="E79" t="s">
        <v>118</v>
      </c>
      <c r="F79" t="s">
        <v>334</v>
      </c>
      <c r="G79" t="s">
        <v>477</v>
      </c>
      <c r="H79" t="s">
        <v>356</v>
      </c>
      <c r="I79" t="s">
        <v>360</v>
      </c>
      <c r="J79" t="s">
        <v>138</v>
      </c>
      <c r="K79" t="s">
        <v>506</v>
      </c>
      <c r="L79">
        <v>2</v>
      </c>
      <c r="M79">
        <v>1000000</v>
      </c>
      <c r="N79">
        <v>2000000</v>
      </c>
      <c r="O79">
        <v>0</v>
      </c>
      <c r="P79">
        <v>2000000</v>
      </c>
      <c r="R79">
        <v>0</v>
      </c>
      <c r="S79">
        <v>132391</v>
      </c>
      <c r="T79">
        <v>200139</v>
      </c>
      <c r="U79">
        <v>224704</v>
      </c>
      <c r="V79">
        <v>214487</v>
      </c>
      <c r="W79">
        <v>233183</v>
      </c>
      <c r="X79">
        <v>175730</v>
      </c>
      <c r="Y79">
        <v>152557</v>
      </c>
      <c r="Z79">
        <v>143687</v>
      </c>
      <c r="AA79">
        <v>182452</v>
      </c>
      <c r="AB79">
        <v>162574</v>
      </c>
      <c r="AC79">
        <v>178096</v>
      </c>
      <c r="AD79" t="s">
        <v>4914</v>
      </c>
      <c r="AE79" t="s">
        <v>4934</v>
      </c>
      <c r="AF79" t="s">
        <v>4935</v>
      </c>
      <c r="AG79" t="s">
        <v>4936</v>
      </c>
      <c r="AH79" t="s">
        <v>6255</v>
      </c>
      <c r="AI79" t="s">
        <v>6061</v>
      </c>
      <c r="AJ79" t="s">
        <v>6253</v>
      </c>
      <c r="AK79" t="s">
        <v>136</v>
      </c>
      <c r="AN79" t="s">
        <v>1311</v>
      </c>
      <c r="AO79" t="s">
        <v>1312</v>
      </c>
      <c r="AP79" t="s">
        <v>2026</v>
      </c>
      <c r="AQ79" t="s">
        <v>1314</v>
      </c>
    </row>
    <row r="80" spans="1:43" x14ac:dyDescent="0.3">
      <c r="A80" t="s">
        <v>26</v>
      </c>
      <c r="B80" t="s">
        <v>28</v>
      </c>
      <c r="C80" t="s">
        <v>29</v>
      </c>
      <c r="D80" t="s">
        <v>461</v>
      </c>
      <c r="E80" t="s">
        <v>118</v>
      </c>
      <c r="F80" t="s">
        <v>334</v>
      </c>
      <c r="G80" t="s">
        <v>477</v>
      </c>
      <c r="H80" t="s">
        <v>356</v>
      </c>
      <c r="I80" t="s">
        <v>360</v>
      </c>
      <c r="J80" t="s">
        <v>138</v>
      </c>
      <c r="K80" t="s">
        <v>507</v>
      </c>
      <c r="L80">
        <v>2</v>
      </c>
      <c r="M80">
        <v>1000000</v>
      </c>
      <c r="N80">
        <v>2000000</v>
      </c>
      <c r="O80">
        <v>0</v>
      </c>
      <c r="P80">
        <v>2000000</v>
      </c>
      <c r="R80">
        <v>0</v>
      </c>
      <c r="S80">
        <v>132391</v>
      </c>
      <c r="T80">
        <v>200139</v>
      </c>
      <c r="U80">
        <v>224704</v>
      </c>
      <c r="V80">
        <v>214487</v>
      </c>
      <c r="W80">
        <v>233183</v>
      </c>
      <c r="X80">
        <v>175730</v>
      </c>
      <c r="Y80">
        <v>152557</v>
      </c>
      <c r="Z80">
        <v>143687</v>
      </c>
      <c r="AA80">
        <v>182452</v>
      </c>
      <c r="AB80">
        <v>162574</v>
      </c>
      <c r="AC80">
        <v>178096</v>
      </c>
      <c r="AD80" t="s">
        <v>4914</v>
      </c>
      <c r="AE80" t="s">
        <v>4934</v>
      </c>
      <c r="AF80" t="s">
        <v>4938</v>
      </c>
      <c r="AG80" t="s">
        <v>4939</v>
      </c>
      <c r="AH80" t="s">
        <v>6256</v>
      </c>
      <c r="AI80" t="s">
        <v>6064</v>
      </c>
      <c r="AJ80" t="s">
        <v>6253</v>
      </c>
      <c r="AK80" t="s">
        <v>136</v>
      </c>
      <c r="AN80" t="s">
        <v>1311</v>
      </c>
      <c r="AO80" t="s">
        <v>1312</v>
      </c>
      <c r="AP80" t="s">
        <v>2026</v>
      </c>
      <c r="AQ80" t="s">
        <v>1314</v>
      </c>
    </row>
    <row r="81" spans="1:43" x14ac:dyDescent="0.3">
      <c r="A81" t="s">
        <v>26</v>
      </c>
      <c r="B81" t="s">
        <v>28</v>
      </c>
      <c r="C81" t="s">
        <v>29</v>
      </c>
      <c r="D81" t="s">
        <v>461</v>
      </c>
      <c r="E81" t="s">
        <v>118</v>
      </c>
      <c r="F81" t="s">
        <v>334</v>
      </c>
      <c r="G81" t="s">
        <v>477</v>
      </c>
      <c r="H81" t="s">
        <v>356</v>
      </c>
      <c r="I81" t="s">
        <v>360</v>
      </c>
      <c r="J81" t="s">
        <v>46</v>
      </c>
      <c r="K81" t="s">
        <v>615</v>
      </c>
      <c r="L81">
        <v>4</v>
      </c>
      <c r="M81">
        <v>1000000</v>
      </c>
      <c r="N81">
        <v>4000000</v>
      </c>
      <c r="O81">
        <v>0</v>
      </c>
      <c r="P81">
        <v>4000000</v>
      </c>
      <c r="R81">
        <v>0</v>
      </c>
      <c r="S81">
        <v>264783</v>
      </c>
      <c r="T81">
        <v>400278</v>
      </c>
      <c r="U81">
        <v>449409</v>
      </c>
      <c r="V81">
        <v>428974</v>
      </c>
      <c r="W81">
        <v>466365</v>
      </c>
      <c r="X81">
        <v>351461</v>
      </c>
      <c r="Y81">
        <v>305113</v>
      </c>
      <c r="Z81">
        <v>287374</v>
      </c>
      <c r="AA81">
        <v>364904</v>
      </c>
      <c r="AB81">
        <v>325148</v>
      </c>
      <c r="AC81">
        <v>356191</v>
      </c>
      <c r="AD81" t="s">
        <v>4914</v>
      </c>
      <c r="AE81" t="s">
        <v>4941</v>
      </c>
      <c r="AF81" t="s">
        <v>4942</v>
      </c>
      <c r="AG81" t="s">
        <v>4943</v>
      </c>
      <c r="AH81" t="s">
        <v>6257</v>
      </c>
      <c r="AI81" t="s">
        <v>6061</v>
      </c>
      <c r="AJ81" t="s">
        <v>6253</v>
      </c>
      <c r="AK81" t="s">
        <v>136</v>
      </c>
      <c r="AN81" t="s">
        <v>1311</v>
      </c>
      <c r="AO81" t="s">
        <v>1312</v>
      </c>
      <c r="AP81" t="s">
        <v>1331</v>
      </c>
      <c r="AQ81" t="s">
        <v>1314</v>
      </c>
    </row>
    <row r="82" spans="1:43" x14ac:dyDescent="0.3">
      <c r="A82" t="s">
        <v>26</v>
      </c>
      <c r="B82" t="s">
        <v>28</v>
      </c>
      <c r="C82" t="s">
        <v>29</v>
      </c>
      <c r="D82" t="s">
        <v>461</v>
      </c>
      <c r="E82" t="s">
        <v>118</v>
      </c>
      <c r="F82" t="s">
        <v>334</v>
      </c>
      <c r="G82" t="s">
        <v>477</v>
      </c>
      <c r="H82" t="s">
        <v>361</v>
      </c>
      <c r="I82" t="s">
        <v>362</v>
      </c>
      <c r="J82" t="s">
        <v>138</v>
      </c>
      <c r="K82" t="s">
        <v>506</v>
      </c>
      <c r="L82">
        <v>11</v>
      </c>
      <c r="M82">
        <v>1000000</v>
      </c>
      <c r="N82">
        <v>11000000</v>
      </c>
      <c r="O82">
        <v>0</v>
      </c>
      <c r="P82">
        <v>11000000</v>
      </c>
      <c r="R82">
        <v>0</v>
      </c>
      <c r="S82">
        <v>788792</v>
      </c>
      <c r="T82">
        <v>788792</v>
      </c>
      <c r="U82">
        <v>985875</v>
      </c>
      <c r="V82">
        <v>793375</v>
      </c>
      <c r="W82">
        <v>793375</v>
      </c>
      <c r="X82">
        <v>990458</v>
      </c>
      <c r="Y82">
        <v>793375</v>
      </c>
      <c r="Z82">
        <v>825367</v>
      </c>
      <c r="AA82">
        <v>1023458</v>
      </c>
      <c r="AB82">
        <v>826375</v>
      </c>
      <c r="AC82">
        <v>2390758</v>
      </c>
      <c r="AD82" t="s">
        <v>4955</v>
      </c>
      <c r="AE82" t="s">
        <v>4963</v>
      </c>
      <c r="AF82" t="s">
        <v>4964</v>
      </c>
      <c r="AG82" t="s">
        <v>4965</v>
      </c>
      <c r="AH82" t="s">
        <v>6258</v>
      </c>
      <c r="AI82" t="s">
        <v>6061</v>
      </c>
      <c r="AJ82" t="s">
        <v>6259</v>
      </c>
      <c r="AK82" t="s">
        <v>136</v>
      </c>
      <c r="AN82" t="s">
        <v>1311</v>
      </c>
      <c r="AO82" t="s">
        <v>1312</v>
      </c>
      <c r="AP82" t="s">
        <v>2026</v>
      </c>
      <c r="AQ82" t="s">
        <v>1314</v>
      </c>
    </row>
    <row r="83" spans="1:43" x14ac:dyDescent="0.3">
      <c r="A83" t="s">
        <v>26</v>
      </c>
      <c r="B83" t="s">
        <v>28</v>
      </c>
      <c r="C83" t="s">
        <v>29</v>
      </c>
      <c r="D83" t="s">
        <v>461</v>
      </c>
      <c r="E83" t="s">
        <v>118</v>
      </c>
      <c r="F83" t="s">
        <v>334</v>
      </c>
      <c r="G83" t="s">
        <v>477</v>
      </c>
      <c r="H83" t="s">
        <v>361</v>
      </c>
      <c r="I83" t="s">
        <v>362</v>
      </c>
      <c r="J83" t="s">
        <v>138</v>
      </c>
      <c r="K83" t="s">
        <v>507</v>
      </c>
      <c r="L83">
        <v>11</v>
      </c>
      <c r="M83">
        <v>1000000</v>
      </c>
      <c r="N83">
        <v>11000000</v>
      </c>
      <c r="O83">
        <v>0</v>
      </c>
      <c r="P83">
        <v>11000000</v>
      </c>
      <c r="R83">
        <v>0</v>
      </c>
      <c r="S83">
        <v>788792</v>
      </c>
      <c r="T83">
        <v>788792</v>
      </c>
      <c r="U83">
        <v>985875</v>
      </c>
      <c r="V83">
        <v>793375</v>
      </c>
      <c r="W83">
        <v>793375</v>
      </c>
      <c r="X83">
        <v>990458</v>
      </c>
      <c r="Y83">
        <v>793375</v>
      </c>
      <c r="Z83">
        <v>825367</v>
      </c>
      <c r="AA83">
        <v>1023458</v>
      </c>
      <c r="AB83">
        <v>826375</v>
      </c>
      <c r="AC83">
        <v>2390758</v>
      </c>
      <c r="AD83" t="s">
        <v>4955</v>
      </c>
      <c r="AE83" t="s">
        <v>4963</v>
      </c>
      <c r="AF83" t="s">
        <v>4967</v>
      </c>
      <c r="AG83" t="s">
        <v>4968</v>
      </c>
      <c r="AH83" t="s">
        <v>6260</v>
      </c>
      <c r="AI83" t="s">
        <v>6064</v>
      </c>
      <c r="AJ83" t="s">
        <v>6259</v>
      </c>
      <c r="AK83" t="s">
        <v>136</v>
      </c>
      <c r="AN83" t="s">
        <v>1311</v>
      </c>
      <c r="AO83" t="s">
        <v>1312</v>
      </c>
      <c r="AP83" t="s">
        <v>2026</v>
      </c>
      <c r="AQ83" t="s">
        <v>1314</v>
      </c>
    </row>
    <row r="84" spans="1:43" x14ac:dyDescent="0.3">
      <c r="A84" t="s">
        <v>26</v>
      </c>
      <c r="B84" t="s">
        <v>28</v>
      </c>
      <c r="C84" t="s">
        <v>29</v>
      </c>
      <c r="D84" t="s">
        <v>461</v>
      </c>
      <c r="E84" t="s">
        <v>118</v>
      </c>
      <c r="F84" t="s">
        <v>334</v>
      </c>
      <c r="G84" t="s">
        <v>477</v>
      </c>
      <c r="H84" t="s">
        <v>361</v>
      </c>
      <c r="I84" t="s">
        <v>363</v>
      </c>
      <c r="J84" t="s">
        <v>138</v>
      </c>
      <c r="K84" t="s">
        <v>506</v>
      </c>
      <c r="L84">
        <v>11</v>
      </c>
      <c r="M84">
        <v>1000000</v>
      </c>
      <c r="N84">
        <v>11000000</v>
      </c>
      <c r="O84">
        <v>0</v>
      </c>
      <c r="P84">
        <v>11000000</v>
      </c>
      <c r="R84">
        <v>0</v>
      </c>
      <c r="S84">
        <v>788792</v>
      </c>
      <c r="T84">
        <v>788792</v>
      </c>
      <c r="U84">
        <v>985875</v>
      </c>
      <c r="V84">
        <v>793375</v>
      </c>
      <c r="W84">
        <v>793375</v>
      </c>
      <c r="X84">
        <v>990458</v>
      </c>
      <c r="Y84">
        <v>793375</v>
      </c>
      <c r="Z84">
        <v>825367</v>
      </c>
      <c r="AA84">
        <v>1023458</v>
      </c>
      <c r="AB84">
        <v>826375</v>
      </c>
      <c r="AC84">
        <v>2390758</v>
      </c>
      <c r="AD84" t="s">
        <v>4982</v>
      </c>
      <c r="AE84" t="s">
        <v>4990</v>
      </c>
      <c r="AF84" t="s">
        <v>4991</v>
      </c>
      <c r="AG84" t="s">
        <v>4992</v>
      </c>
      <c r="AH84" t="s">
        <v>6261</v>
      </c>
      <c r="AI84" t="s">
        <v>6061</v>
      </c>
      <c r="AJ84" t="s">
        <v>6262</v>
      </c>
      <c r="AK84" t="s">
        <v>136</v>
      </c>
      <c r="AN84" t="s">
        <v>1311</v>
      </c>
      <c r="AO84" t="s">
        <v>1312</v>
      </c>
      <c r="AP84" t="s">
        <v>2026</v>
      </c>
      <c r="AQ84" t="s">
        <v>1314</v>
      </c>
    </row>
    <row r="85" spans="1:43" x14ac:dyDescent="0.3">
      <c r="A85" t="s">
        <v>26</v>
      </c>
      <c r="B85" t="s">
        <v>28</v>
      </c>
      <c r="C85" t="s">
        <v>29</v>
      </c>
      <c r="D85" t="s">
        <v>461</v>
      </c>
      <c r="E85" t="s">
        <v>118</v>
      </c>
      <c r="F85" t="s">
        <v>334</v>
      </c>
      <c r="G85" t="s">
        <v>477</v>
      </c>
      <c r="H85" t="s">
        <v>361</v>
      </c>
      <c r="I85" t="s">
        <v>363</v>
      </c>
      <c r="J85" t="s">
        <v>138</v>
      </c>
      <c r="K85" t="s">
        <v>507</v>
      </c>
      <c r="L85">
        <v>11</v>
      </c>
      <c r="M85">
        <v>1000000</v>
      </c>
      <c r="N85">
        <v>11000000</v>
      </c>
      <c r="O85">
        <v>0</v>
      </c>
      <c r="P85">
        <v>11000000</v>
      </c>
      <c r="R85">
        <v>0</v>
      </c>
      <c r="S85">
        <v>788792</v>
      </c>
      <c r="T85">
        <v>788792</v>
      </c>
      <c r="U85">
        <v>985875</v>
      </c>
      <c r="V85">
        <v>793375</v>
      </c>
      <c r="W85">
        <v>793375</v>
      </c>
      <c r="X85">
        <v>990458</v>
      </c>
      <c r="Y85">
        <v>793375</v>
      </c>
      <c r="Z85">
        <v>825367</v>
      </c>
      <c r="AA85">
        <v>1023458</v>
      </c>
      <c r="AB85">
        <v>826375</v>
      </c>
      <c r="AC85">
        <v>2390758</v>
      </c>
      <c r="AD85" t="s">
        <v>4982</v>
      </c>
      <c r="AE85" t="s">
        <v>4990</v>
      </c>
      <c r="AF85" t="s">
        <v>4994</v>
      </c>
      <c r="AG85" t="s">
        <v>4995</v>
      </c>
      <c r="AH85" t="s">
        <v>6263</v>
      </c>
      <c r="AI85" t="s">
        <v>6064</v>
      </c>
      <c r="AJ85" t="s">
        <v>6262</v>
      </c>
      <c r="AK85" t="s">
        <v>136</v>
      </c>
      <c r="AN85" t="s">
        <v>1311</v>
      </c>
      <c r="AO85" t="s">
        <v>1312</v>
      </c>
      <c r="AP85" t="s">
        <v>2026</v>
      </c>
      <c r="AQ85" t="s">
        <v>1314</v>
      </c>
    </row>
    <row r="86" spans="1:43" x14ac:dyDescent="0.3">
      <c r="A86" t="s">
        <v>26</v>
      </c>
      <c r="B86" t="s">
        <v>28</v>
      </c>
      <c r="C86" t="s">
        <v>29</v>
      </c>
      <c r="D86" t="s">
        <v>461</v>
      </c>
      <c r="E86" t="s">
        <v>118</v>
      </c>
      <c r="F86" t="s">
        <v>334</v>
      </c>
      <c r="G86" t="s">
        <v>477</v>
      </c>
      <c r="H86" t="s">
        <v>361</v>
      </c>
      <c r="I86" t="s">
        <v>364</v>
      </c>
      <c r="J86" t="s">
        <v>138</v>
      </c>
      <c r="K86" t="s">
        <v>506</v>
      </c>
      <c r="L86">
        <v>11</v>
      </c>
      <c r="M86">
        <v>1000000</v>
      </c>
      <c r="N86">
        <v>11000000</v>
      </c>
      <c r="O86">
        <v>0</v>
      </c>
      <c r="P86">
        <v>11000000</v>
      </c>
      <c r="R86">
        <v>0</v>
      </c>
      <c r="S86">
        <v>788792</v>
      </c>
      <c r="T86">
        <v>788792</v>
      </c>
      <c r="U86">
        <v>985875</v>
      </c>
      <c r="V86">
        <v>793375</v>
      </c>
      <c r="W86">
        <v>793375</v>
      </c>
      <c r="X86">
        <v>990458</v>
      </c>
      <c r="Y86">
        <v>793375</v>
      </c>
      <c r="Z86">
        <v>825367</v>
      </c>
      <c r="AA86">
        <v>1023458</v>
      </c>
      <c r="AB86">
        <v>826375</v>
      </c>
      <c r="AC86">
        <v>2390758</v>
      </c>
      <c r="AD86" t="s">
        <v>5012</v>
      </c>
      <c r="AE86" t="s">
        <v>5029</v>
      </c>
      <c r="AF86" t="s">
        <v>5030</v>
      </c>
      <c r="AG86" t="s">
        <v>5031</v>
      </c>
      <c r="AH86" t="s">
        <v>6264</v>
      </c>
      <c r="AI86" t="s">
        <v>6061</v>
      </c>
      <c r="AJ86" t="s">
        <v>6265</v>
      </c>
      <c r="AK86" t="s">
        <v>136</v>
      </c>
      <c r="AN86" t="s">
        <v>1311</v>
      </c>
      <c r="AO86" t="s">
        <v>1312</v>
      </c>
      <c r="AP86" t="s">
        <v>2026</v>
      </c>
      <c r="AQ86" t="s">
        <v>1314</v>
      </c>
    </row>
    <row r="87" spans="1:43" x14ac:dyDescent="0.3">
      <c r="A87" t="s">
        <v>26</v>
      </c>
      <c r="B87" t="s">
        <v>28</v>
      </c>
      <c r="C87" t="s">
        <v>29</v>
      </c>
      <c r="D87" t="s">
        <v>461</v>
      </c>
      <c r="E87" t="s">
        <v>118</v>
      </c>
      <c r="F87" t="s">
        <v>334</v>
      </c>
      <c r="G87" t="s">
        <v>477</v>
      </c>
      <c r="H87" t="s">
        <v>361</v>
      </c>
      <c r="I87" t="s">
        <v>364</v>
      </c>
      <c r="J87" t="s">
        <v>138</v>
      </c>
      <c r="K87" t="s">
        <v>507</v>
      </c>
      <c r="L87">
        <v>11</v>
      </c>
      <c r="M87">
        <v>1000000</v>
      </c>
      <c r="N87">
        <v>11000000</v>
      </c>
      <c r="O87">
        <v>0</v>
      </c>
      <c r="P87">
        <v>11000000</v>
      </c>
      <c r="R87">
        <v>0</v>
      </c>
      <c r="S87">
        <v>788792</v>
      </c>
      <c r="T87">
        <v>788792</v>
      </c>
      <c r="U87">
        <v>985875</v>
      </c>
      <c r="V87">
        <v>793375</v>
      </c>
      <c r="W87">
        <v>793375</v>
      </c>
      <c r="X87">
        <v>990458</v>
      </c>
      <c r="Y87">
        <v>793375</v>
      </c>
      <c r="Z87">
        <v>825367</v>
      </c>
      <c r="AA87">
        <v>1023458</v>
      </c>
      <c r="AB87">
        <v>826375</v>
      </c>
      <c r="AC87">
        <v>2390758</v>
      </c>
      <c r="AD87" t="s">
        <v>5012</v>
      </c>
      <c r="AE87" t="s">
        <v>5029</v>
      </c>
      <c r="AF87" t="s">
        <v>5033</v>
      </c>
      <c r="AG87" t="s">
        <v>5034</v>
      </c>
      <c r="AH87" t="s">
        <v>6266</v>
      </c>
      <c r="AI87" t="s">
        <v>6064</v>
      </c>
      <c r="AJ87" t="s">
        <v>6265</v>
      </c>
      <c r="AK87" t="s">
        <v>136</v>
      </c>
      <c r="AN87" t="s">
        <v>1311</v>
      </c>
      <c r="AO87" t="s">
        <v>1312</v>
      </c>
      <c r="AP87" t="s">
        <v>2026</v>
      </c>
      <c r="AQ87" t="s">
        <v>1314</v>
      </c>
    </row>
    <row r="88" spans="1:43" x14ac:dyDescent="0.3">
      <c r="A88" t="s">
        <v>26</v>
      </c>
      <c r="B88" t="s">
        <v>28</v>
      </c>
      <c r="C88" t="s">
        <v>29</v>
      </c>
      <c r="D88" t="s">
        <v>461</v>
      </c>
      <c r="E88" t="s">
        <v>118</v>
      </c>
      <c r="F88" t="s">
        <v>334</v>
      </c>
      <c r="G88" t="s">
        <v>477</v>
      </c>
      <c r="H88" t="s">
        <v>361</v>
      </c>
      <c r="I88" t="s">
        <v>365</v>
      </c>
      <c r="J88" t="s">
        <v>138</v>
      </c>
      <c r="K88" t="s">
        <v>506</v>
      </c>
      <c r="L88">
        <v>11</v>
      </c>
      <c r="M88">
        <v>1000000</v>
      </c>
      <c r="N88">
        <v>11000000</v>
      </c>
      <c r="O88">
        <v>0</v>
      </c>
      <c r="P88">
        <v>11000000</v>
      </c>
      <c r="R88">
        <v>0</v>
      </c>
      <c r="S88">
        <v>788792</v>
      </c>
      <c r="T88">
        <v>788792</v>
      </c>
      <c r="U88">
        <v>985875</v>
      </c>
      <c r="V88">
        <v>793375</v>
      </c>
      <c r="W88">
        <v>793375</v>
      </c>
      <c r="X88">
        <v>990458</v>
      </c>
      <c r="Y88">
        <v>793375</v>
      </c>
      <c r="Z88">
        <v>825367</v>
      </c>
      <c r="AA88">
        <v>1023458</v>
      </c>
      <c r="AB88">
        <v>826375</v>
      </c>
      <c r="AC88">
        <v>2390758</v>
      </c>
      <c r="AD88" t="s">
        <v>5060</v>
      </c>
      <c r="AE88" t="s">
        <v>5078</v>
      </c>
      <c r="AF88" t="s">
        <v>5079</v>
      </c>
      <c r="AG88" t="s">
        <v>5080</v>
      </c>
      <c r="AH88" t="s">
        <v>6267</v>
      </c>
      <c r="AI88" t="s">
        <v>6061</v>
      </c>
      <c r="AJ88" t="s">
        <v>6268</v>
      </c>
      <c r="AK88" t="s">
        <v>136</v>
      </c>
      <c r="AN88" t="s">
        <v>1311</v>
      </c>
      <c r="AO88" t="s">
        <v>1312</v>
      </c>
      <c r="AP88" t="s">
        <v>2026</v>
      </c>
      <c r="AQ88" t="s">
        <v>1314</v>
      </c>
    </row>
    <row r="89" spans="1:43" x14ac:dyDescent="0.3">
      <c r="A89" t="s">
        <v>26</v>
      </c>
      <c r="B89" t="s">
        <v>28</v>
      </c>
      <c r="C89" t="s">
        <v>29</v>
      </c>
      <c r="D89" t="s">
        <v>461</v>
      </c>
      <c r="E89" t="s">
        <v>118</v>
      </c>
      <c r="F89" t="s">
        <v>334</v>
      </c>
      <c r="G89" t="s">
        <v>477</v>
      </c>
      <c r="H89" t="s">
        <v>361</v>
      </c>
      <c r="I89" t="s">
        <v>365</v>
      </c>
      <c r="J89" t="s">
        <v>138</v>
      </c>
      <c r="K89" t="s">
        <v>507</v>
      </c>
      <c r="L89">
        <v>11</v>
      </c>
      <c r="M89">
        <v>1000000</v>
      </c>
      <c r="N89">
        <v>11000000</v>
      </c>
      <c r="O89">
        <v>0</v>
      </c>
      <c r="P89">
        <v>11000000</v>
      </c>
      <c r="R89">
        <v>0</v>
      </c>
      <c r="S89">
        <v>788792</v>
      </c>
      <c r="T89">
        <v>788792</v>
      </c>
      <c r="U89">
        <v>985875</v>
      </c>
      <c r="V89">
        <v>793375</v>
      </c>
      <c r="W89">
        <v>793375</v>
      </c>
      <c r="X89">
        <v>990458</v>
      </c>
      <c r="Y89">
        <v>793375</v>
      </c>
      <c r="Z89">
        <v>825367</v>
      </c>
      <c r="AA89">
        <v>1023458</v>
      </c>
      <c r="AB89">
        <v>826375</v>
      </c>
      <c r="AC89">
        <v>2390758</v>
      </c>
      <c r="AD89" t="s">
        <v>5060</v>
      </c>
      <c r="AE89" t="s">
        <v>5078</v>
      </c>
      <c r="AF89" t="s">
        <v>5082</v>
      </c>
      <c r="AG89" t="s">
        <v>5083</v>
      </c>
      <c r="AH89" t="s">
        <v>6269</v>
      </c>
      <c r="AI89" t="s">
        <v>6064</v>
      </c>
      <c r="AJ89" t="s">
        <v>6268</v>
      </c>
      <c r="AK89" t="s">
        <v>136</v>
      </c>
      <c r="AN89" t="s">
        <v>1311</v>
      </c>
      <c r="AO89" t="s">
        <v>1312</v>
      </c>
      <c r="AP89" t="s">
        <v>2026</v>
      </c>
      <c r="AQ89" t="s">
        <v>1314</v>
      </c>
    </row>
    <row r="90" spans="1:43" x14ac:dyDescent="0.3">
      <c r="A90" t="s">
        <v>26</v>
      </c>
      <c r="B90" t="s">
        <v>28</v>
      </c>
      <c r="C90" t="s">
        <v>29</v>
      </c>
      <c r="D90" t="s">
        <v>460</v>
      </c>
      <c r="E90" t="s">
        <v>93</v>
      </c>
      <c r="F90" t="s">
        <v>94</v>
      </c>
      <c r="G90" t="s">
        <v>464</v>
      </c>
      <c r="H90" t="s">
        <v>102</v>
      </c>
      <c r="I90" t="s">
        <v>105</v>
      </c>
      <c r="J90" t="s">
        <v>43</v>
      </c>
      <c r="K90" t="s">
        <v>487</v>
      </c>
      <c r="L90">
        <v>2</v>
      </c>
      <c r="M90">
        <v>1000000</v>
      </c>
      <c r="N90">
        <v>2000000</v>
      </c>
      <c r="O90">
        <v>0</v>
      </c>
      <c r="P90">
        <v>2000000</v>
      </c>
      <c r="R90">
        <v>0</v>
      </c>
      <c r="S90">
        <v>219195</v>
      </c>
      <c r="T90">
        <v>219195</v>
      </c>
      <c r="U90">
        <v>131579</v>
      </c>
      <c r="V90">
        <v>131579</v>
      </c>
      <c r="W90">
        <v>262991</v>
      </c>
      <c r="X90">
        <v>262991</v>
      </c>
      <c r="Y90">
        <v>284984</v>
      </c>
      <c r="Z90">
        <v>284984</v>
      </c>
      <c r="AA90">
        <v>93180</v>
      </c>
      <c r="AB90">
        <v>87592</v>
      </c>
      <c r="AC90">
        <v>21730</v>
      </c>
      <c r="AD90" t="s">
        <v>1892</v>
      </c>
      <c r="AE90" t="s">
        <v>1893</v>
      </c>
      <c r="AF90" t="s">
        <v>1900</v>
      </c>
      <c r="AG90" t="s">
        <v>1901</v>
      </c>
      <c r="AH90" t="s">
        <v>6422</v>
      </c>
      <c r="AI90" t="s">
        <v>6075</v>
      </c>
      <c r="AJ90" t="s">
        <v>6423</v>
      </c>
      <c r="AK90" t="s">
        <v>98</v>
      </c>
      <c r="AL90" t="s">
        <v>99</v>
      </c>
      <c r="AM90" t="s">
        <v>104</v>
      </c>
      <c r="AN90" t="s">
        <v>1311</v>
      </c>
      <c r="AO90" t="s">
        <v>1312</v>
      </c>
      <c r="AP90" t="s">
        <v>1313</v>
      </c>
      <c r="AQ90" t="s">
        <v>1314</v>
      </c>
    </row>
    <row r="91" spans="1:43" x14ac:dyDescent="0.3">
      <c r="A91" t="s">
        <v>26</v>
      </c>
      <c r="B91" t="s">
        <v>28</v>
      </c>
      <c r="C91" t="s">
        <v>29</v>
      </c>
      <c r="D91" t="s">
        <v>460</v>
      </c>
      <c r="E91" t="s">
        <v>93</v>
      </c>
      <c r="F91" t="s">
        <v>94</v>
      </c>
      <c r="G91" t="s">
        <v>464</v>
      </c>
      <c r="H91" t="s">
        <v>102</v>
      </c>
      <c r="I91" t="s">
        <v>105</v>
      </c>
      <c r="J91" t="s">
        <v>46</v>
      </c>
      <c r="K91" t="s">
        <v>585</v>
      </c>
      <c r="L91">
        <v>4</v>
      </c>
      <c r="M91">
        <v>1000000</v>
      </c>
      <c r="N91">
        <v>4000000</v>
      </c>
      <c r="O91">
        <v>0</v>
      </c>
      <c r="P91">
        <v>4000000</v>
      </c>
      <c r="R91">
        <v>0</v>
      </c>
      <c r="S91">
        <v>438390</v>
      </c>
      <c r="T91">
        <v>438390</v>
      </c>
      <c r="U91">
        <v>263158</v>
      </c>
      <c r="V91">
        <v>263158</v>
      </c>
      <c r="W91">
        <v>525981</v>
      </c>
      <c r="X91">
        <v>525981</v>
      </c>
      <c r="Y91">
        <v>569968</v>
      </c>
      <c r="Z91">
        <v>569968</v>
      </c>
      <c r="AA91">
        <v>186360</v>
      </c>
      <c r="AB91">
        <v>175184</v>
      </c>
      <c r="AC91">
        <v>43462</v>
      </c>
      <c r="AD91" t="s">
        <v>1892</v>
      </c>
      <c r="AE91" t="s">
        <v>1906</v>
      </c>
      <c r="AF91" t="s">
        <v>1907</v>
      </c>
      <c r="AG91" t="s">
        <v>1908</v>
      </c>
      <c r="AH91" t="s">
        <v>6424</v>
      </c>
      <c r="AI91" t="s">
        <v>6061</v>
      </c>
      <c r="AJ91" t="s">
        <v>6423</v>
      </c>
      <c r="AK91" t="s">
        <v>98</v>
      </c>
      <c r="AL91" t="s">
        <v>99</v>
      </c>
      <c r="AM91" t="s">
        <v>104</v>
      </c>
      <c r="AN91" t="s">
        <v>1311</v>
      </c>
      <c r="AO91" t="s">
        <v>1312</v>
      </c>
      <c r="AP91" t="s">
        <v>1331</v>
      </c>
      <c r="AQ91" t="s">
        <v>1314</v>
      </c>
    </row>
    <row r="92" spans="1:43" x14ac:dyDescent="0.3">
      <c r="A92" t="s">
        <v>26</v>
      </c>
      <c r="B92" t="s">
        <v>28</v>
      </c>
      <c r="C92" t="s">
        <v>29</v>
      </c>
      <c r="D92" t="s">
        <v>460</v>
      </c>
      <c r="E92" t="s">
        <v>93</v>
      </c>
      <c r="F92" t="s">
        <v>94</v>
      </c>
      <c r="G92" t="s">
        <v>464</v>
      </c>
      <c r="H92" t="s">
        <v>106</v>
      </c>
      <c r="I92" t="s">
        <v>110</v>
      </c>
      <c r="J92" t="s">
        <v>43</v>
      </c>
      <c r="K92" t="s">
        <v>584</v>
      </c>
      <c r="L92">
        <v>5</v>
      </c>
      <c r="M92">
        <v>1000000</v>
      </c>
      <c r="N92">
        <v>5000000</v>
      </c>
      <c r="O92">
        <v>0</v>
      </c>
      <c r="P92">
        <v>5000000</v>
      </c>
      <c r="R92">
        <v>0</v>
      </c>
      <c r="S92">
        <v>141812</v>
      </c>
      <c r="T92">
        <v>319077</v>
      </c>
      <c r="U92">
        <v>333258</v>
      </c>
      <c r="V92">
        <v>510522</v>
      </c>
      <c r="W92">
        <v>127631</v>
      </c>
      <c r="X92">
        <v>425435</v>
      </c>
      <c r="Y92">
        <v>0</v>
      </c>
      <c r="Z92">
        <v>1240853</v>
      </c>
      <c r="AA92">
        <v>755148</v>
      </c>
      <c r="AB92">
        <v>1063588</v>
      </c>
      <c r="AC92">
        <v>82676</v>
      </c>
      <c r="AD92" t="s">
        <v>1943</v>
      </c>
      <c r="AE92" t="s">
        <v>1944</v>
      </c>
      <c r="AF92" t="s">
        <v>1954</v>
      </c>
      <c r="AG92" t="s">
        <v>1955</v>
      </c>
      <c r="AH92" t="s">
        <v>6428</v>
      </c>
      <c r="AI92" t="s">
        <v>6085</v>
      </c>
      <c r="AJ92" t="s">
        <v>6429</v>
      </c>
      <c r="AK92" t="s">
        <v>98</v>
      </c>
      <c r="AL92" t="s">
        <v>108</v>
      </c>
      <c r="AM92" t="s">
        <v>109</v>
      </c>
      <c r="AN92" t="s">
        <v>1311</v>
      </c>
      <c r="AO92" t="s">
        <v>1312</v>
      </c>
      <c r="AP92" t="s">
        <v>1313</v>
      </c>
      <c r="AQ92" t="s">
        <v>1314</v>
      </c>
    </row>
    <row r="93" spans="1:43" x14ac:dyDescent="0.3">
      <c r="A93" t="s">
        <v>26</v>
      </c>
      <c r="B93" t="s">
        <v>28</v>
      </c>
      <c r="C93" t="s">
        <v>29</v>
      </c>
      <c r="D93" t="s">
        <v>461</v>
      </c>
      <c r="E93" t="s">
        <v>118</v>
      </c>
      <c r="F93" t="s">
        <v>130</v>
      </c>
      <c r="G93" t="s">
        <v>470</v>
      </c>
      <c r="H93" t="s">
        <v>196</v>
      </c>
      <c r="I93" t="s">
        <v>200</v>
      </c>
      <c r="J93" t="s">
        <v>43</v>
      </c>
      <c r="K93" t="s">
        <v>487</v>
      </c>
      <c r="L93">
        <v>4</v>
      </c>
      <c r="M93">
        <v>1000000</v>
      </c>
      <c r="N93">
        <v>4000000</v>
      </c>
      <c r="O93">
        <v>0</v>
      </c>
      <c r="P93">
        <v>4000000</v>
      </c>
      <c r="R93">
        <v>0</v>
      </c>
      <c r="S93">
        <v>618462</v>
      </c>
      <c r="T93">
        <v>246154</v>
      </c>
      <c r="U93">
        <v>320000</v>
      </c>
      <c r="V93">
        <v>553846</v>
      </c>
      <c r="W93">
        <v>320000</v>
      </c>
      <c r="X93">
        <v>246154</v>
      </c>
      <c r="Y93">
        <v>572308</v>
      </c>
      <c r="Z93">
        <v>246154</v>
      </c>
      <c r="AA93">
        <v>310769</v>
      </c>
      <c r="AB93">
        <v>566153</v>
      </c>
      <c r="AC93">
        <v>0</v>
      </c>
      <c r="AD93" t="s">
        <v>2893</v>
      </c>
      <c r="AE93" t="s">
        <v>2894</v>
      </c>
      <c r="AF93" t="s">
        <v>2901</v>
      </c>
      <c r="AG93" t="s">
        <v>2902</v>
      </c>
      <c r="AH93" t="s">
        <v>6445</v>
      </c>
      <c r="AI93" t="s">
        <v>6075</v>
      </c>
      <c r="AJ93" t="s">
        <v>6446</v>
      </c>
      <c r="AK93" t="s">
        <v>98</v>
      </c>
      <c r="AL93" t="s">
        <v>127</v>
      </c>
      <c r="AM93" t="s">
        <v>128</v>
      </c>
      <c r="AN93" t="s">
        <v>1311</v>
      </c>
      <c r="AO93" t="s">
        <v>1312</v>
      </c>
      <c r="AP93" t="s">
        <v>1313</v>
      </c>
      <c r="AQ93" t="s">
        <v>1314</v>
      </c>
    </row>
    <row r="94" spans="1:43" x14ac:dyDescent="0.3">
      <c r="A94" t="s">
        <v>26</v>
      </c>
      <c r="B94" t="s">
        <v>28</v>
      </c>
      <c r="C94" t="s">
        <v>29</v>
      </c>
      <c r="D94" t="s">
        <v>461</v>
      </c>
      <c r="E94" t="s">
        <v>118</v>
      </c>
      <c r="F94" t="s">
        <v>130</v>
      </c>
      <c r="G94" t="s">
        <v>470</v>
      </c>
      <c r="H94" t="s">
        <v>196</v>
      </c>
      <c r="I94" t="s">
        <v>207</v>
      </c>
      <c r="J94" t="s">
        <v>43</v>
      </c>
      <c r="K94" t="s">
        <v>584</v>
      </c>
      <c r="L94">
        <v>2</v>
      </c>
      <c r="M94">
        <v>1000000</v>
      </c>
      <c r="N94">
        <v>2000000</v>
      </c>
      <c r="O94">
        <v>0</v>
      </c>
      <c r="P94">
        <v>2000000</v>
      </c>
      <c r="R94">
        <v>0</v>
      </c>
      <c r="S94">
        <v>168000</v>
      </c>
      <c r="T94">
        <v>168000</v>
      </c>
      <c r="U94">
        <v>168000</v>
      </c>
      <c r="V94">
        <v>168000</v>
      </c>
      <c r="W94">
        <v>328000</v>
      </c>
      <c r="X94">
        <v>168000</v>
      </c>
      <c r="Y94">
        <v>168000</v>
      </c>
      <c r="Z94">
        <v>168000</v>
      </c>
      <c r="AA94">
        <v>168000</v>
      </c>
      <c r="AB94">
        <v>328000</v>
      </c>
      <c r="AC94">
        <v>0</v>
      </c>
      <c r="AD94" t="s">
        <v>3007</v>
      </c>
      <c r="AE94" t="s">
        <v>3008</v>
      </c>
      <c r="AF94" t="s">
        <v>3018</v>
      </c>
      <c r="AG94" t="s">
        <v>3019</v>
      </c>
      <c r="AH94" t="s">
        <v>6455</v>
      </c>
      <c r="AI94" t="s">
        <v>6085</v>
      </c>
      <c r="AJ94" t="s">
        <v>6456</v>
      </c>
      <c r="AK94" t="s">
        <v>98</v>
      </c>
      <c r="AL94" t="s">
        <v>168</v>
      </c>
      <c r="AM94" t="s">
        <v>208</v>
      </c>
      <c r="AN94" t="s">
        <v>1311</v>
      </c>
      <c r="AO94" t="s">
        <v>1312</v>
      </c>
      <c r="AP94" t="s">
        <v>1313</v>
      </c>
      <c r="AQ94" t="s">
        <v>1314</v>
      </c>
    </row>
    <row r="95" spans="1:43" x14ac:dyDescent="0.3">
      <c r="A95" t="s">
        <v>26</v>
      </c>
      <c r="B95" t="s">
        <v>28</v>
      </c>
      <c r="C95" t="s">
        <v>29</v>
      </c>
      <c r="D95" t="s">
        <v>461</v>
      </c>
      <c r="E95" t="s">
        <v>118</v>
      </c>
      <c r="F95" t="s">
        <v>334</v>
      </c>
      <c r="G95" t="s">
        <v>476</v>
      </c>
      <c r="H95" t="s">
        <v>347</v>
      </c>
      <c r="I95" t="s">
        <v>349</v>
      </c>
      <c r="J95" t="s">
        <v>43</v>
      </c>
      <c r="K95" t="s">
        <v>584</v>
      </c>
      <c r="L95">
        <v>8</v>
      </c>
      <c r="M95">
        <v>1000000</v>
      </c>
      <c r="N95">
        <v>8000000</v>
      </c>
      <c r="O95">
        <v>0</v>
      </c>
      <c r="P95">
        <v>8000000</v>
      </c>
      <c r="R95">
        <v>0</v>
      </c>
      <c r="S95">
        <v>483574</v>
      </c>
      <c r="T95">
        <v>399474</v>
      </c>
      <c r="U95">
        <v>798949</v>
      </c>
      <c r="V95">
        <v>819974</v>
      </c>
      <c r="W95">
        <v>862024</v>
      </c>
      <c r="X95">
        <v>925099</v>
      </c>
      <c r="Y95">
        <v>862024</v>
      </c>
      <c r="Z95">
        <v>914586</v>
      </c>
      <c r="AA95">
        <v>641261</v>
      </c>
      <c r="AB95">
        <v>704336</v>
      </c>
      <c r="AC95">
        <v>588699</v>
      </c>
      <c r="AD95" t="s">
        <v>4637</v>
      </c>
      <c r="AE95" t="s">
        <v>4638</v>
      </c>
      <c r="AF95" t="s">
        <v>4648</v>
      </c>
      <c r="AG95" t="s">
        <v>4649</v>
      </c>
      <c r="AH95" t="s">
        <v>6461</v>
      </c>
      <c r="AI95" t="s">
        <v>6085</v>
      </c>
      <c r="AJ95" t="s">
        <v>6462</v>
      </c>
      <c r="AK95" t="s">
        <v>98</v>
      </c>
      <c r="AL95" t="s">
        <v>168</v>
      </c>
      <c r="AM95" t="s">
        <v>169</v>
      </c>
      <c r="AN95" t="s">
        <v>1311</v>
      </c>
      <c r="AO95" t="s">
        <v>1312</v>
      </c>
      <c r="AP95" t="s">
        <v>1313</v>
      </c>
      <c r="AQ95" t="s">
        <v>1314</v>
      </c>
    </row>
    <row r="96" spans="1:43" x14ac:dyDescent="0.3">
      <c r="A96" t="s">
        <v>26</v>
      </c>
      <c r="B96" t="s">
        <v>28</v>
      </c>
      <c r="C96" t="s">
        <v>29</v>
      </c>
      <c r="D96" t="s">
        <v>461</v>
      </c>
      <c r="E96" t="s">
        <v>118</v>
      </c>
      <c r="F96" t="s">
        <v>334</v>
      </c>
      <c r="G96" t="s">
        <v>476</v>
      </c>
      <c r="H96" t="s">
        <v>347</v>
      </c>
      <c r="I96" t="s">
        <v>349</v>
      </c>
      <c r="J96" t="s">
        <v>46</v>
      </c>
      <c r="K96" t="s">
        <v>585</v>
      </c>
      <c r="L96">
        <v>4</v>
      </c>
      <c r="M96">
        <v>1000000</v>
      </c>
      <c r="N96">
        <v>4000000</v>
      </c>
      <c r="O96">
        <v>0</v>
      </c>
      <c r="P96">
        <v>4000000</v>
      </c>
      <c r="R96">
        <v>0</v>
      </c>
      <c r="S96">
        <v>241787</v>
      </c>
      <c r="T96">
        <v>199737</v>
      </c>
      <c r="U96">
        <v>399474</v>
      </c>
      <c r="V96">
        <v>409987</v>
      </c>
      <c r="W96">
        <v>431012</v>
      </c>
      <c r="X96">
        <v>462549</v>
      </c>
      <c r="Y96">
        <v>431012</v>
      </c>
      <c r="Z96">
        <v>457293</v>
      </c>
      <c r="AA96">
        <v>320631</v>
      </c>
      <c r="AB96">
        <v>352168</v>
      </c>
      <c r="AC96">
        <v>294350</v>
      </c>
      <c r="AD96" t="s">
        <v>4637</v>
      </c>
      <c r="AE96" t="s">
        <v>4658</v>
      </c>
      <c r="AF96" t="s">
        <v>4659</v>
      </c>
      <c r="AG96" t="s">
        <v>4660</v>
      </c>
      <c r="AH96" t="s">
        <v>6463</v>
      </c>
      <c r="AI96" t="s">
        <v>6061</v>
      </c>
      <c r="AJ96" t="s">
        <v>6462</v>
      </c>
      <c r="AK96" t="s">
        <v>98</v>
      </c>
      <c r="AL96" t="s">
        <v>168</v>
      </c>
      <c r="AM96" t="s">
        <v>169</v>
      </c>
      <c r="AN96" t="s">
        <v>1311</v>
      </c>
      <c r="AO96" t="s">
        <v>1312</v>
      </c>
      <c r="AP96" t="s">
        <v>1331</v>
      </c>
      <c r="AQ96" t="s">
        <v>1314</v>
      </c>
    </row>
    <row r="97" spans="1:43" x14ac:dyDescent="0.3">
      <c r="A97" t="s">
        <v>26</v>
      </c>
      <c r="B97" t="s">
        <v>28</v>
      </c>
      <c r="C97" t="s">
        <v>29</v>
      </c>
      <c r="D97" t="s">
        <v>461</v>
      </c>
      <c r="E97" t="s">
        <v>118</v>
      </c>
      <c r="F97" t="s">
        <v>334</v>
      </c>
      <c r="G97" t="s">
        <v>476</v>
      </c>
      <c r="H97" t="s">
        <v>347</v>
      </c>
      <c r="I97" t="s">
        <v>350</v>
      </c>
      <c r="J97" t="s">
        <v>43</v>
      </c>
      <c r="K97" t="s">
        <v>584</v>
      </c>
      <c r="L97">
        <v>8</v>
      </c>
      <c r="M97">
        <v>1000000</v>
      </c>
      <c r="N97">
        <v>8000000</v>
      </c>
      <c r="O97">
        <v>0</v>
      </c>
      <c r="P97">
        <v>8000000</v>
      </c>
      <c r="R97">
        <v>0</v>
      </c>
      <c r="S97">
        <v>470760</v>
      </c>
      <c r="T97">
        <v>437134</v>
      </c>
      <c r="U97">
        <v>848937</v>
      </c>
      <c r="V97">
        <v>1008771</v>
      </c>
      <c r="W97">
        <v>930311</v>
      </c>
      <c r="X97">
        <v>874268</v>
      </c>
      <c r="Y97">
        <v>829434</v>
      </c>
      <c r="Z97">
        <v>896685</v>
      </c>
      <c r="AA97">
        <v>706139</v>
      </c>
      <c r="AB97">
        <v>706139</v>
      </c>
      <c r="AC97">
        <v>291422</v>
      </c>
      <c r="AD97" t="s">
        <v>4666</v>
      </c>
      <c r="AE97" t="s">
        <v>4667</v>
      </c>
      <c r="AF97" t="s">
        <v>4677</v>
      </c>
      <c r="AG97" t="s">
        <v>4678</v>
      </c>
      <c r="AH97" t="s">
        <v>6464</v>
      </c>
      <c r="AI97" t="s">
        <v>6085</v>
      </c>
      <c r="AJ97" t="s">
        <v>6465</v>
      </c>
      <c r="AK97" t="s">
        <v>98</v>
      </c>
      <c r="AL97" t="s">
        <v>168</v>
      </c>
      <c r="AM97" t="s">
        <v>169</v>
      </c>
      <c r="AN97" t="s">
        <v>1311</v>
      </c>
      <c r="AO97" t="s">
        <v>1312</v>
      </c>
      <c r="AP97" t="s">
        <v>1313</v>
      </c>
      <c r="AQ97" t="s">
        <v>1314</v>
      </c>
    </row>
    <row r="98" spans="1:43" x14ac:dyDescent="0.3">
      <c r="A98" t="s">
        <v>26</v>
      </c>
      <c r="B98" t="s">
        <v>28</v>
      </c>
      <c r="C98" t="s">
        <v>29</v>
      </c>
      <c r="D98" t="s">
        <v>461</v>
      </c>
      <c r="E98" t="s">
        <v>118</v>
      </c>
      <c r="F98" t="s">
        <v>334</v>
      </c>
      <c r="G98" t="s">
        <v>476</v>
      </c>
      <c r="H98" t="s">
        <v>347</v>
      </c>
      <c r="I98" t="s">
        <v>350</v>
      </c>
      <c r="J98" t="s">
        <v>46</v>
      </c>
      <c r="K98" t="s">
        <v>585</v>
      </c>
      <c r="L98">
        <v>8</v>
      </c>
      <c r="M98">
        <v>1000000</v>
      </c>
      <c r="N98">
        <v>8000000</v>
      </c>
      <c r="O98">
        <v>0</v>
      </c>
      <c r="P98">
        <v>8000000</v>
      </c>
      <c r="R98">
        <v>0</v>
      </c>
      <c r="S98">
        <v>470760</v>
      </c>
      <c r="T98">
        <v>437134</v>
      </c>
      <c r="U98">
        <v>848937</v>
      </c>
      <c r="V98">
        <v>1008771</v>
      </c>
      <c r="W98">
        <v>930311</v>
      </c>
      <c r="X98">
        <v>874268</v>
      </c>
      <c r="Y98">
        <v>829434</v>
      </c>
      <c r="Z98">
        <v>896685</v>
      </c>
      <c r="AA98">
        <v>706139</v>
      </c>
      <c r="AB98">
        <v>706139</v>
      </c>
      <c r="AC98">
        <v>291422</v>
      </c>
      <c r="AD98" t="s">
        <v>4666</v>
      </c>
      <c r="AE98" t="s">
        <v>4687</v>
      </c>
      <c r="AF98" t="s">
        <v>4688</v>
      </c>
      <c r="AG98" t="s">
        <v>4689</v>
      </c>
      <c r="AH98" t="s">
        <v>6466</v>
      </c>
      <c r="AI98" t="s">
        <v>6061</v>
      </c>
      <c r="AJ98" t="s">
        <v>6465</v>
      </c>
      <c r="AK98" t="s">
        <v>98</v>
      </c>
      <c r="AL98" t="s">
        <v>168</v>
      </c>
      <c r="AM98" t="s">
        <v>169</v>
      </c>
      <c r="AN98" t="s">
        <v>1311</v>
      </c>
      <c r="AO98" t="s">
        <v>1312</v>
      </c>
      <c r="AP98" t="s">
        <v>1331</v>
      </c>
      <c r="AQ98" t="s">
        <v>1314</v>
      </c>
    </row>
    <row r="99" spans="1:43" x14ac:dyDescent="0.3">
      <c r="A99" t="s">
        <v>26</v>
      </c>
      <c r="B99" t="s">
        <v>28</v>
      </c>
      <c r="C99" t="s">
        <v>29</v>
      </c>
      <c r="D99" t="s">
        <v>461</v>
      </c>
      <c r="E99" t="s">
        <v>118</v>
      </c>
      <c r="F99" t="s">
        <v>334</v>
      </c>
      <c r="G99" t="s">
        <v>476</v>
      </c>
      <c r="H99" t="s">
        <v>347</v>
      </c>
      <c r="I99" t="s">
        <v>351</v>
      </c>
      <c r="J99" t="s">
        <v>43</v>
      </c>
      <c r="K99" t="s">
        <v>584</v>
      </c>
      <c r="L99">
        <v>8</v>
      </c>
      <c r="M99">
        <v>1000000</v>
      </c>
      <c r="N99">
        <v>8000000</v>
      </c>
      <c r="O99">
        <v>0</v>
      </c>
      <c r="P99">
        <v>8000000</v>
      </c>
      <c r="R99">
        <v>0</v>
      </c>
      <c r="S99">
        <v>771084</v>
      </c>
      <c r="T99">
        <v>578313</v>
      </c>
      <c r="U99">
        <v>771084</v>
      </c>
      <c r="V99">
        <v>878179</v>
      </c>
      <c r="W99">
        <v>899598</v>
      </c>
      <c r="X99">
        <v>878179</v>
      </c>
      <c r="Y99">
        <v>878179</v>
      </c>
      <c r="Z99">
        <v>749665</v>
      </c>
      <c r="AA99">
        <v>578313</v>
      </c>
      <c r="AB99">
        <v>749665</v>
      </c>
      <c r="AC99">
        <v>267741</v>
      </c>
      <c r="AD99" t="s">
        <v>4695</v>
      </c>
      <c r="AE99" t="s">
        <v>4696</v>
      </c>
      <c r="AF99" t="s">
        <v>4706</v>
      </c>
      <c r="AG99" t="s">
        <v>4707</v>
      </c>
      <c r="AH99" t="s">
        <v>6467</v>
      </c>
      <c r="AI99" t="s">
        <v>6085</v>
      </c>
      <c r="AJ99" t="s">
        <v>6468</v>
      </c>
      <c r="AK99" t="s">
        <v>98</v>
      </c>
      <c r="AL99" t="s">
        <v>168</v>
      </c>
      <c r="AM99" t="s">
        <v>169</v>
      </c>
      <c r="AN99" t="s">
        <v>1311</v>
      </c>
      <c r="AO99" t="s">
        <v>1312</v>
      </c>
      <c r="AP99" t="s">
        <v>1313</v>
      </c>
      <c r="AQ99" t="s">
        <v>1314</v>
      </c>
    </row>
    <row r="100" spans="1:43" x14ac:dyDescent="0.3">
      <c r="A100" t="s">
        <v>26</v>
      </c>
      <c r="B100" t="s">
        <v>28</v>
      </c>
      <c r="C100" t="s">
        <v>29</v>
      </c>
      <c r="D100" t="s">
        <v>461</v>
      </c>
      <c r="E100" t="s">
        <v>118</v>
      </c>
      <c r="F100" t="s">
        <v>334</v>
      </c>
      <c r="G100" t="s">
        <v>476</v>
      </c>
      <c r="H100" t="s">
        <v>347</v>
      </c>
      <c r="I100" t="s">
        <v>352</v>
      </c>
      <c r="J100" t="s">
        <v>43</v>
      </c>
      <c r="K100" t="s">
        <v>584</v>
      </c>
      <c r="L100">
        <v>6</v>
      </c>
      <c r="M100">
        <v>1000000</v>
      </c>
      <c r="N100">
        <v>6000000</v>
      </c>
      <c r="O100">
        <v>0</v>
      </c>
      <c r="P100">
        <v>6000000</v>
      </c>
      <c r="R100">
        <v>0</v>
      </c>
      <c r="S100">
        <v>399547</v>
      </c>
      <c r="T100">
        <v>345063</v>
      </c>
      <c r="U100">
        <v>690127</v>
      </c>
      <c r="V100">
        <v>572079</v>
      </c>
      <c r="W100">
        <v>871739</v>
      </c>
      <c r="X100">
        <v>599321</v>
      </c>
      <c r="Y100">
        <v>653804</v>
      </c>
      <c r="Z100">
        <v>653804</v>
      </c>
      <c r="AA100">
        <v>490353</v>
      </c>
      <c r="AB100">
        <v>581160</v>
      </c>
      <c r="AC100">
        <v>143003</v>
      </c>
      <c r="AD100" t="s">
        <v>4713</v>
      </c>
      <c r="AE100" t="s">
        <v>4714</v>
      </c>
      <c r="AF100" t="s">
        <v>4724</v>
      </c>
      <c r="AG100" t="s">
        <v>4725</v>
      </c>
      <c r="AH100" t="s">
        <v>6469</v>
      </c>
      <c r="AI100" t="s">
        <v>6085</v>
      </c>
      <c r="AJ100" t="s">
        <v>6470</v>
      </c>
      <c r="AK100" t="s">
        <v>98</v>
      </c>
      <c r="AL100" t="s">
        <v>168</v>
      </c>
      <c r="AM100" t="s">
        <v>169</v>
      </c>
      <c r="AN100" t="s">
        <v>1311</v>
      </c>
      <c r="AO100" t="s">
        <v>1312</v>
      </c>
      <c r="AP100" t="s">
        <v>1313</v>
      </c>
      <c r="AQ100" t="s">
        <v>1314</v>
      </c>
    </row>
    <row r="101" spans="1:43" x14ac:dyDescent="0.3">
      <c r="A101" t="s">
        <v>26</v>
      </c>
      <c r="B101" t="s">
        <v>28</v>
      </c>
      <c r="C101" t="s">
        <v>29</v>
      </c>
      <c r="D101" t="s">
        <v>461</v>
      </c>
      <c r="E101" t="s">
        <v>118</v>
      </c>
      <c r="F101" t="s">
        <v>334</v>
      </c>
      <c r="G101" t="s">
        <v>476</v>
      </c>
      <c r="H101" t="s">
        <v>347</v>
      </c>
      <c r="I101" t="s">
        <v>353</v>
      </c>
      <c r="J101" t="s">
        <v>43</v>
      </c>
      <c r="K101" t="s">
        <v>584</v>
      </c>
      <c r="L101">
        <v>2</v>
      </c>
      <c r="M101">
        <v>1000000</v>
      </c>
      <c r="N101">
        <v>2000000</v>
      </c>
      <c r="O101">
        <v>0</v>
      </c>
      <c r="P101">
        <v>2000000</v>
      </c>
      <c r="R101">
        <v>0</v>
      </c>
      <c r="S101">
        <v>0</v>
      </c>
      <c r="T101">
        <v>0</v>
      </c>
      <c r="U101">
        <v>0</v>
      </c>
      <c r="V101">
        <v>165914</v>
      </c>
      <c r="W101">
        <v>1834086</v>
      </c>
      <c r="X101">
        <v>0</v>
      </c>
      <c r="Y101">
        <v>0</v>
      </c>
      <c r="Z101">
        <v>0</v>
      </c>
      <c r="AA101">
        <v>0</v>
      </c>
      <c r="AB101">
        <v>0</v>
      </c>
      <c r="AC101">
        <v>0</v>
      </c>
      <c r="AD101" t="s">
        <v>4731</v>
      </c>
      <c r="AE101" t="s">
        <v>4732</v>
      </c>
      <c r="AF101" t="s">
        <v>4742</v>
      </c>
      <c r="AG101" t="s">
        <v>4743</v>
      </c>
      <c r="AH101" t="s">
        <v>6471</v>
      </c>
      <c r="AI101" t="s">
        <v>6085</v>
      </c>
      <c r="AJ101" t="s">
        <v>6472</v>
      </c>
      <c r="AK101" t="s">
        <v>98</v>
      </c>
      <c r="AL101" t="s">
        <v>168</v>
      </c>
      <c r="AM101" t="s">
        <v>169</v>
      </c>
      <c r="AN101" t="s">
        <v>1311</v>
      </c>
      <c r="AO101" t="s">
        <v>1312</v>
      </c>
      <c r="AP101" t="s">
        <v>1313</v>
      </c>
      <c r="AQ101" t="s">
        <v>1314</v>
      </c>
    </row>
    <row r="102" spans="1:43" x14ac:dyDescent="0.3">
      <c r="A102" t="s">
        <v>26</v>
      </c>
      <c r="B102" t="s">
        <v>28</v>
      </c>
      <c r="C102" t="s">
        <v>29</v>
      </c>
      <c r="D102" t="s">
        <v>461</v>
      </c>
      <c r="E102" t="s">
        <v>118</v>
      </c>
      <c r="F102" t="s">
        <v>334</v>
      </c>
      <c r="G102" t="s">
        <v>476</v>
      </c>
      <c r="H102" t="s">
        <v>347</v>
      </c>
      <c r="I102" t="s">
        <v>353</v>
      </c>
      <c r="J102" t="s">
        <v>46</v>
      </c>
      <c r="K102" t="s">
        <v>585</v>
      </c>
      <c r="L102">
        <v>16</v>
      </c>
      <c r="M102">
        <v>1000000</v>
      </c>
      <c r="N102">
        <v>16000000</v>
      </c>
      <c r="O102">
        <v>0</v>
      </c>
      <c r="P102">
        <v>16000000</v>
      </c>
      <c r="R102">
        <v>0</v>
      </c>
      <c r="S102">
        <v>0</v>
      </c>
      <c r="T102">
        <v>0</v>
      </c>
      <c r="U102">
        <v>0</v>
      </c>
      <c r="V102">
        <v>1327312</v>
      </c>
      <c r="W102">
        <v>14672688</v>
      </c>
      <c r="X102">
        <v>0</v>
      </c>
      <c r="Y102">
        <v>0</v>
      </c>
      <c r="Z102">
        <v>0</v>
      </c>
      <c r="AA102">
        <v>0</v>
      </c>
      <c r="AB102">
        <v>0</v>
      </c>
      <c r="AC102">
        <v>0</v>
      </c>
      <c r="AD102" t="s">
        <v>4731</v>
      </c>
      <c r="AE102" t="s">
        <v>4751</v>
      </c>
      <c r="AF102" t="s">
        <v>4752</v>
      </c>
      <c r="AG102" t="s">
        <v>4753</v>
      </c>
      <c r="AH102" t="s">
        <v>6473</v>
      </c>
      <c r="AI102" t="s">
        <v>6061</v>
      </c>
      <c r="AJ102" t="s">
        <v>6472</v>
      </c>
      <c r="AK102" t="s">
        <v>98</v>
      </c>
      <c r="AL102" t="s">
        <v>168</v>
      </c>
      <c r="AM102" t="s">
        <v>169</v>
      </c>
      <c r="AN102" t="s">
        <v>1311</v>
      </c>
      <c r="AO102" t="s">
        <v>1312</v>
      </c>
      <c r="AP102" t="s">
        <v>1331</v>
      </c>
      <c r="AQ102" t="s">
        <v>1314</v>
      </c>
    </row>
    <row r="103" spans="1:43" x14ac:dyDescent="0.3">
      <c r="A103" t="s">
        <v>26</v>
      </c>
      <c r="B103" t="s">
        <v>28</v>
      </c>
      <c r="C103" t="s">
        <v>29</v>
      </c>
      <c r="D103" t="s">
        <v>461</v>
      </c>
      <c r="E103" t="s">
        <v>118</v>
      </c>
      <c r="F103" t="s">
        <v>334</v>
      </c>
      <c r="G103" t="s">
        <v>477</v>
      </c>
      <c r="H103" t="s">
        <v>375</v>
      </c>
      <c r="I103" t="s">
        <v>377</v>
      </c>
      <c r="J103" t="s">
        <v>43</v>
      </c>
      <c r="K103" t="s">
        <v>584</v>
      </c>
      <c r="L103">
        <v>4</v>
      </c>
      <c r="M103">
        <v>1000000</v>
      </c>
      <c r="N103">
        <v>4000000</v>
      </c>
      <c r="O103">
        <v>0</v>
      </c>
      <c r="P103">
        <v>4000000</v>
      </c>
      <c r="R103">
        <v>0</v>
      </c>
      <c r="S103">
        <v>242901</v>
      </c>
      <c r="T103">
        <v>136972</v>
      </c>
      <c r="U103">
        <v>136972</v>
      </c>
      <c r="V103">
        <v>565984</v>
      </c>
      <c r="W103">
        <v>142269</v>
      </c>
      <c r="X103">
        <v>248198</v>
      </c>
      <c r="Y103">
        <v>491834</v>
      </c>
      <c r="Z103">
        <v>168751</v>
      </c>
      <c r="AA103">
        <v>168751</v>
      </c>
      <c r="AB103">
        <v>1518024</v>
      </c>
      <c r="AC103">
        <v>179344</v>
      </c>
      <c r="AD103" t="s">
        <v>5239</v>
      </c>
      <c r="AE103" t="s">
        <v>5240</v>
      </c>
      <c r="AF103" t="s">
        <v>5250</v>
      </c>
      <c r="AG103" t="s">
        <v>5251</v>
      </c>
      <c r="AH103" t="s">
        <v>6476</v>
      </c>
      <c r="AI103" t="s">
        <v>6085</v>
      </c>
      <c r="AJ103" t="s">
        <v>6477</v>
      </c>
      <c r="AK103" t="s">
        <v>98</v>
      </c>
      <c r="AL103" t="s">
        <v>168</v>
      </c>
      <c r="AM103" t="s">
        <v>208</v>
      </c>
      <c r="AN103" t="s">
        <v>1311</v>
      </c>
      <c r="AO103" t="s">
        <v>1312</v>
      </c>
      <c r="AP103" t="s">
        <v>1313</v>
      </c>
      <c r="AQ103" t="s">
        <v>1314</v>
      </c>
    </row>
    <row r="104" spans="1:43" x14ac:dyDescent="0.3">
      <c r="A104" t="s">
        <v>26</v>
      </c>
      <c r="B104" t="s">
        <v>28</v>
      </c>
      <c r="C104" t="s">
        <v>29</v>
      </c>
      <c r="D104" t="s">
        <v>461</v>
      </c>
      <c r="E104" t="s">
        <v>118</v>
      </c>
      <c r="F104" t="s">
        <v>334</v>
      </c>
      <c r="G104" t="s">
        <v>477</v>
      </c>
      <c r="H104" t="s">
        <v>375</v>
      </c>
      <c r="I104" t="s">
        <v>377</v>
      </c>
      <c r="J104" t="s">
        <v>46</v>
      </c>
      <c r="K104" t="s">
        <v>585</v>
      </c>
      <c r="L104">
        <v>10</v>
      </c>
      <c r="M104">
        <v>1000000</v>
      </c>
      <c r="N104">
        <v>10000000</v>
      </c>
      <c r="O104">
        <v>0</v>
      </c>
      <c r="P104">
        <v>10000000</v>
      </c>
      <c r="R104">
        <v>0</v>
      </c>
      <c r="S104">
        <v>607253</v>
      </c>
      <c r="T104">
        <v>342431</v>
      </c>
      <c r="U104">
        <v>342431</v>
      </c>
      <c r="V104">
        <v>1414960</v>
      </c>
      <c r="W104">
        <v>355672</v>
      </c>
      <c r="X104">
        <v>620494</v>
      </c>
      <c r="Y104">
        <v>1229585</v>
      </c>
      <c r="Z104">
        <v>421877</v>
      </c>
      <c r="AA104">
        <v>421877</v>
      </c>
      <c r="AB104">
        <v>3795059</v>
      </c>
      <c r="AC104">
        <v>448361</v>
      </c>
      <c r="AD104" t="s">
        <v>5239</v>
      </c>
      <c r="AE104" t="s">
        <v>5263</v>
      </c>
      <c r="AF104" t="s">
        <v>5264</v>
      </c>
      <c r="AG104" t="s">
        <v>5265</v>
      </c>
      <c r="AH104" t="s">
        <v>6478</v>
      </c>
      <c r="AI104" t="s">
        <v>6061</v>
      </c>
      <c r="AJ104" t="s">
        <v>6477</v>
      </c>
      <c r="AK104" t="s">
        <v>98</v>
      </c>
      <c r="AL104" t="s">
        <v>168</v>
      </c>
      <c r="AM104" t="s">
        <v>208</v>
      </c>
      <c r="AN104" t="s">
        <v>1311</v>
      </c>
      <c r="AO104" t="s">
        <v>1312</v>
      </c>
      <c r="AP104" t="s">
        <v>1331</v>
      </c>
      <c r="AQ104" t="s">
        <v>1314</v>
      </c>
    </row>
    <row r="105" spans="1:43" x14ac:dyDescent="0.3">
      <c r="A105" t="s">
        <v>26</v>
      </c>
      <c r="B105" t="s">
        <v>28</v>
      </c>
      <c r="C105" t="s">
        <v>29</v>
      </c>
      <c r="D105" t="s">
        <v>461</v>
      </c>
      <c r="E105" t="s">
        <v>118</v>
      </c>
      <c r="F105" t="s">
        <v>334</v>
      </c>
      <c r="G105" t="s">
        <v>477</v>
      </c>
      <c r="H105" t="s">
        <v>375</v>
      </c>
      <c r="I105" t="s">
        <v>378</v>
      </c>
      <c r="J105" t="s">
        <v>43</v>
      </c>
      <c r="K105" t="s">
        <v>584</v>
      </c>
      <c r="L105">
        <v>4</v>
      </c>
      <c r="M105">
        <v>1000000</v>
      </c>
      <c r="N105">
        <v>4000000</v>
      </c>
      <c r="O105">
        <v>0</v>
      </c>
      <c r="P105">
        <v>4000000</v>
      </c>
      <c r="R105">
        <v>0</v>
      </c>
      <c r="S105">
        <v>237825</v>
      </c>
      <c r="T105">
        <v>133731</v>
      </c>
      <c r="U105">
        <v>15127</v>
      </c>
      <c r="V105">
        <v>161575</v>
      </c>
      <c r="W105">
        <v>444781</v>
      </c>
      <c r="X105">
        <v>466574</v>
      </c>
      <c r="Y105">
        <v>390324</v>
      </c>
      <c r="Z105">
        <v>545849</v>
      </c>
      <c r="AA105">
        <v>231158</v>
      </c>
      <c r="AB105">
        <v>1263532</v>
      </c>
      <c r="AC105">
        <v>109524</v>
      </c>
      <c r="AD105" t="s">
        <v>5271</v>
      </c>
      <c r="AE105" t="s">
        <v>5272</v>
      </c>
      <c r="AF105" t="s">
        <v>5282</v>
      </c>
      <c r="AG105" t="s">
        <v>5283</v>
      </c>
      <c r="AH105" t="s">
        <v>6479</v>
      </c>
      <c r="AI105" t="s">
        <v>6085</v>
      </c>
      <c r="AJ105" t="s">
        <v>6480</v>
      </c>
      <c r="AK105" t="s">
        <v>98</v>
      </c>
      <c r="AL105" t="s">
        <v>168</v>
      </c>
      <c r="AM105" t="s">
        <v>208</v>
      </c>
      <c r="AN105" t="s">
        <v>1311</v>
      </c>
      <c r="AO105" t="s">
        <v>1312</v>
      </c>
      <c r="AP105" t="s">
        <v>1313</v>
      </c>
      <c r="AQ105" t="s">
        <v>1314</v>
      </c>
    </row>
    <row r="106" spans="1:43" x14ac:dyDescent="0.3">
      <c r="A106" t="s">
        <v>26</v>
      </c>
      <c r="B106" t="s">
        <v>28</v>
      </c>
      <c r="C106" t="s">
        <v>29</v>
      </c>
      <c r="D106" t="s">
        <v>461</v>
      </c>
      <c r="E106" t="s">
        <v>118</v>
      </c>
      <c r="F106" t="s">
        <v>334</v>
      </c>
      <c r="G106" t="s">
        <v>478</v>
      </c>
      <c r="H106" t="s">
        <v>396</v>
      </c>
      <c r="I106" t="s">
        <v>399</v>
      </c>
      <c r="J106" t="s">
        <v>43</v>
      </c>
      <c r="K106" t="s">
        <v>1205</v>
      </c>
      <c r="L106">
        <v>4</v>
      </c>
      <c r="M106">
        <v>1000000</v>
      </c>
      <c r="N106">
        <v>4000000</v>
      </c>
      <c r="O106">
        <v>0</v>
      </c>
      <c r="P106">
        <v>4000000</v>
      </c>
      <c r="R106">
        <v>0</v>
      </c>
      <c r="S106">
        <v>1081699</v>
      </c>
      <c r="T106">
        <v>142232</v>
      </c>
      <c r="U106">
        <v>284465</v>
      </c>
      <c r="V106">
        <v>431494</v>
      </c>
      <c r="W106">
        <v>284465</v>
      </c>
      <c r="X106">
        <v>142232</v>
      </c>
      <c r="Y106">
        <v>552561</v>
      </c>
      <c r="Z106">
        <v>159165</v>
      </c>
      <c r="AA106">
        <v>301397</v>
      </c>
      <c r="AB106">
        <v>418795</v>
      </c>
      <c r="AC106">
        <v>201495</v>
      </c>
      <c r="AD106" t="s">
        <v>5676</v>
      </c>
      <c r="AE106" t="s">
        <v>5677</v>
      </c>
      <c r="AF106" t="s">
        <v>5690</v>
      </c>
      <c r="AG106" t="s">
        <v>5691</v>
      </c>
      <c r="AH106" t="s">
        <v>6487</v>
      </c>
      <c r="AI106" t="s">
        <v>6168</v>
      </c>
      <c r="AJ106" t="s">
        <v>6488</v>
      </c>
      <c r="AK106" t="s">
        <v>98</v>
      </c>
      <c r="AL106" t="s">
        <v>127</v>
      </c>
      <c r="AM106" t="s">
        <v>248</v>
      </c>
      <c r="AN106" t="s">
        <v>1311</v>
      </c>
      <c r="AO106" t="s">
        <v>1312</v>
      </c>
      <c r="AP106" t="s">
        <v>1313</v>
      </c>
      <c r="AQ106" t="s">
        <v>1314</v>
      </c>
    </row>
    <row r="107" spans="1:43" x14ac:dyDescent="0.3">
      <c r="A107" t="s">
        <v>26</v>
      </c>
      <c r="B107" t="s">
        <v>28</v>
      </c>
      <c r="C107" t="s">
        <v>29</v>
      </c>
      <c r="D107" t="s">
        <v>461</v>
      </c>
      <c r="E107" t="s">
        <v>118</v>
      </c>
      <c r="F107" t="s">
        <v>334</v>
      </c>
      <c r="G107" t="s">
        <v>478</v>
      </c>
      <c r="H107" t="s">
        <v>396</v>
      </c>
      <c r="I107" t="s">
        <v>402</v>
      </c>
      <c r="J107" t="s">
        <v>43</v>
      </c>
      <c r="K107" t="s">
        <v>584</v>
      </c>
      <c r="L107">
        <v>1</v>
      </c>
      <c r="M107">
        <v>1000000</v>
      </c>
      <c r="N107">
        <v>1000000</v>
      </c>
      <c r="O107">
        <v>0</v>
      </c>
      <c r="P107">
        <v>1000000</v>
      </c>
      <c r="R107">
        <v>0</v>
      </c>
      <c r="S107">
        <v>0</v>
      </c>
      <c r="T107">
        <v>0</v>
      </c>
      <c r="U107">
        <v>221667</v>
      </c>
      <c r="V107">
        <v>0</v>
      </c>
      <c r="W107">
        <v>70000</v>
      </c>
      <c r="X107">
        <v>211667</v>
      </c>
      <c r="Y107">
        <v>10000</v>
      </c>
      <c r="Z107">
        <v>0</v>
      </c>
      <c r="AA107">
        <v>255000</v>
      </c>
      <c r="AB107">
        <v>231666</v>
      </c>
      <c r="AC107">
        <v>0</v>
      </c>
      <c r="AD107" t="s">
        <v>5745</v>
      </c>
      <c r="AE107" t="s">
        <v>5746</v>
      </c>
      <c r="AF107" t="s">
        <v>5756</v>
      </c>
      <c r="AG107" t="s">
        <v>5757</v>
      </c>
      <c r="AH107" t="s">
        <v>6493</v>
      </c>
      <c r="AI107" t="s">
        <v>6085</v>
      </c>
      <c r="AJ107" t="s">
        <v>6494</v>
      </c>
      <c r="AK107" t="s">
        <v>98</v>
      </c>
      <c r="AL107" t="s">
        <v>127</v>
      </c>
      <c r="AM107" t="s">
        <v>248</v>
      </c>
      <c r="AN107" t="s">
        <v>1311</v>
      </c>
      <c r="AO107" t="s">
        <v>1312</v>
      </c>
      <c r="AP107" t="s">
        <v>1313</v>
      </c>
      <c r="AQ107" t="s">
        <v>1314</v>
      </c>
    </row>
    <row r="108" spans="1:43" x14ac:dyDescent="0.3">
      <c r="A108" t="s">
        <v>26</v>
      </c>
      <c r="B108" t="s">
        <v>28</v>
      </c>
      <c r="C108" t="s">
        <v>29</v>
      </c>
      <c r="D108" t="s">
        <v>461</v>
      </c>
      <c r="E108" t="s">
        <v>118</v>
      </c>
      <c r="F108" t="s">
        <v>334</v>
      </c>
      <c r="G108" t="s">
        <v>478</v>
      </c>
      <c r="H108" t="s">
        <v>396</v>
      </c>
      <c r="I108" t="s">
        <v>402</v>
      </c>
      <c r="J108" t="s">
        <v>46</v>
      </c>
      <c r="K108" t="s">
        <v>585</v>
      </c>
      <c r="L108">
        <v>10</v>
      </c>
      <c r="M108">
        <v>1000000</v>
      </c>
      <c r="N108">
        <v>10000000</v>
      </c>
      <c r="O108">
        <v>0</v>
      </c>
      <c r="P108">
        <v>10000000</v>
      </c>
      <c r="R108">
        <v>0</v>
      </c>
      <c r="S108">
        <v>0</v>
      </c>
      <c r="T108">
        <v>0</v>
      </c>
      <c r="U108">
        <v>2216667</v>
      </c>
      <c r="V108">
        <v>0</v>
      </c>
      <c r="W108">
        <v>700000</v>
      </c>
      <c r="X108">
        <v>2116667</v>
      </c>
      <c r="Y108">
        <v>100000</v>
      </c>
      <c r="Z108">
        <v>0</v>
      </c>
      <c r="AA108">
        <v>2550000</v>
      </c>
      <c r="AB108">
        <v>2316666</v>
      </c>
      <c r="AC108">
        <v>0</v>
      </c>
      <c r="AD108" t="s">
        <v>5745</v>
      </c>
      <c r="AE108" t="s">
        <v>5759</v>
      </c>
      <c r="AF108" t="s">
        <v>5760</v>
      </c>
      <c r="AG108" t="s">
        <v>5761</v>
      </c>
      <c r="AH108" t="s">
        <v>6495</v>
      </c>
      <c r="AI108" t="s">
        <v>6061</v>
      </c>
      <c r="AJ108" t="s">
        <v>6494</v>
      </c>
      <c r="AK108" t="s">
        <v>98</v>
      </c>
      <c r="AL108" t="s">
        <v>127</v>
      </c>
      <c r="AM108" t="s">
        <v>248</v>
      </c>
      <c r="AN108" t="s">
        <v>1311</v>
      </c>
      <c r="AO108" t="s">
        <v>1312</v>
      </c>
      <c r="AP108" t="s">
        <v>1331</v>
      </c>
      <c r="AQ108" t="s">
        <v>1314</v>
      </c>
    </row>
    <row r="109" spans="1:43" x14ac:dyDescent="0.3">
      <c r="A109" t="s">
        <v>26</v>
      </c>
      <c r="B109" t="s">
        <v>28</v>
      </c>
      <c r="C109" t="s">
        <v>29</v>
      </c>
      <c r="D109" t="s">
        <v>461</v>
      </c>
      <c r="E109" t="s">
        <v>417</v>
      </c>
      <c r="F109" t="s">
        <v>418</v>
      </c>
      <c r="G109" t="s">
        <v>481</v>
      </c>
      <c r="H109" t="s">
        <v>421</v>
      </c>
      <c r="I109" t="s">
        <v>422</v>
      </c>
      <c r="J109" t="s">
        <v>43</v>
      </c>
      <c r="K109" t="s">
        <v>584</v>
      </c>
      <c r="L109">
        <v>8</v>
      </c>
      <c r="M109">
        <v>1000000</v>
      </c>
      <c r="N109">
        <v>8000000</v>
      </c>
      <c r="O109">
        <v>0</v>
      </c>
      <c r="P109">
        <v>8000000</v>
      </c>
      <c r="R109">
        <v>0</v>
      </c>
      <c r="S109">
        <v>23778</v>
      </c>
      <c r="T109">
        <v>12681</v>
      </c>
      <c r="U109">
        <v>44385</v>
      </c>
      <c r="V109">
        <v>44385</v>
      </c>
      <c r="W109">
        <v>76089</v>
      </c>
      <c r="X109">
        <v>63407</v>
      </c>
      <c r="Y109">
        <v>154079</v>
      </c>
      <c r="Z109">
        <v>1028707.0000000001</v>
      </c>
      <c r="AA109">
        <v>3245175</v>
      </c>
      <c r="AB109">
        <v>3294633</v>
      </c>
      <c r="AC109">
        <v>12681</v>
      </c>
      <c r="AD109" t="s">
        <v>5887</v>
      </c>
      <c r="AE109" t="s">
        <v>5888</v>
      </c>
      <c r="AF109" t="s">
        <v>5898</v>
      </c>
      <c r="AG109" t="s">
        <v>5899</v>
      </c>
      <c r="AH109" t="s">
        <v>6499</v>
      </c>
      <c r="AI109" t="s">
        <v>6085</v>
      </c>
      <c r="AJ109" t="s">
        <v>6500</v>
      </c>
      <c r="AK109" t="s">
        <v>98</v>
      </c>
      <c r="AL109" t="s">
        <v>168</v>
      </c>
      <c r="AM109" t="s">
        <v>169</v>
      </c>
      <c r="AN109" t="s">
        <v>1311</v>
      </c>
      <c r="AO109" t="s">
        <v>1312</v>
      </c>
      <c r="AP109" t="s">
        <v>1313</v>
      </c>
      <c r="AQ109" t="s">
        <v>1314</v>
      </c>
    </row>
    <row r="110" spans="1:43" x14ac:dyDescent="0.3">
      <c r="A110" t="s">
        <v>26</v>
      </c>
      <c r="B110" t="s">
        <v>28</v>
      </c>
      <c r="C110" t="s">
        <v>29</v>
      </c>
      <c r="D110" t="s">
        <v>461</v>
      </c>
      <c r="E110" t="s">
        <v>417</v>
      </c>
      <c r="F110" t="s">
        <v>418</v>
      </c>
      <c r="G110" t="s">
        <v>481</v>
      </c>
      <c r="H110" t="s">
        <v>421</v>
      </c>
      <c r="I110" t="s">
        <v>422</v>
      </c>
      <c r="J110" t="s">
        <v>46</v>
      </c>
      <c r="K110" t="s">
        <v>585</v>
      </c>
      <c r="L110">
        <v>10</v>
      </c>
      <c r="M110">
        <v>1000000</v>
      </c>
      <c r="N110">
        <v>10000000</v>
      </c>
      <c r="O110">
        <v>0</v>
      </c>
      <c r="P110">
        <v>10000000</v>
      </c>
      <c r="R110">
        <v>0</v>
      </c>
      <c r="S110">
        <v>29722</v>
      </c>
      <c r="T110">
        <v>15852</v>
      </c>
      <c r="U110">
        <v>55481</v>
      </c>
      <c r="V110">
        <v>55481</v>
      </c>
      <c r="W110">
        <v>95111</v>
      </c>
      <c r="X110">
        <v>79259</v>
      </c>
      <c r="Y110">
        <v>192599</v>
      </c>
      <c r="Z110">
        <v>1285884</v>
      </c>
      <c r="AA110">
        <v>4056469</v>
      </c>
      <c r="AB110">
        <v>4118291</v>
      </c>
      <c r="AC110">
        <v>15851</v>
      </c>
      <c r="AD110" t="s">
        <v>5887</v>
      </c>
      <c r="AE110" t="s">
        <v>5914</v>
      </c>
      <c r="AF110" t="s">
        <v>5915</v>
      </c>
      <c r="AG110" t="s">
        <v>5916</v>
      </c>
      <c r="AH110" t="s">
        <v>6501</v>
      </c>
      <c r="AI110" t="s">
        <v>6061</v>
      </c>
      <c r="AJ110" t="s">
        <v>6500</v>
      </c>
      <c r="AK110" t="s">
        <v>98</v>
      </c>
      <c r="AL110" t="s">
        <v>168</v>
      </c>
      <c r="AM110" t="s">
        <v>169</v>
      </c>
      <c r="AN110" t="s">
        <v>1311</v>
      </c>
      <c r="AO110" t="s">
        <v>1312</v>
      </c>
      <c r="AP110" t="s">
        <v>1331</v>
      </c>
      <c r="AQ110" t="s">
        <v>1314</v>
      </c>
    </row>
    <row r="111" spans="1:43" x14ac:dyDescent="0.3">
      <c r="A111" t="s">
        <v>26</v>
      </c>
      <c r="B111" t="s">
        <v>28</v>
      </c>
      <c r="C111" t="s">
        <v>29</v>
      </c>
      <c r="D111" t="s">
        <v>461</v>
      </c>
      <c r="E111" t="s">
        <v>417</v>
      </c>
      <c r="F111" t="s">
        <v>418</v>
      </c>
      <c r="G111" t="s">
        <v>481</v>
      </c>
      <c r="H111" t="s">
        <v>421</v>
      </c>
      <c r="I111" t="s">
        <v>423</v>
      </c>
      <c r="J111" t="s">
        <v>43</v>
      </c>
      <c r="K111" t="s">
        <v>584</v>
      </c>
      <c r="L111">
        <v>8</v>
      </c>
      <c r="M111">
        <v>1000000</v>
      </c>
      <c r="N111">
        <v>8000000</v>
      </c>
      <c r="O111">
        <v>0</v>
      </c>
      <c r="P111">
        <v>8000000</v>
      </c>
      <c r="R111">
        <v>0</v>
      </c>
      <c r="S111">
        <v>642172</v>
      </c>
      <c r="T111">
        <v>637259</v>
      </c>
      <c r="U111">
        <v>602167</v>
      </c>
      <c r="V111">
        <v>1282939</v>
      </c>
      <c r="W111">
        <v>2139168</v>
      </c>
      <c r="X111">
        <v>592342</v>
      </c>
      <c r="Y111">
        <v>816323</v>
      </c>
      <c r="Z111">
        <v>500402</v>
      </c>
      <c r="AA111">
        <v>346481</v>
      </c>
      <c r="AB111">
        <v>300382</v>
      </c>
      <c r="AC111">
        <v>140365</v>
      </c>
      <c r="AD111" t="s">
        <v>5929</v>
      </c>
      <c r="AE111" t="s">
        <v>5930</v>
      </c>
      <c r="AF111" t="s">
        <v>5940</v>
      </c>
      <c r="AG111" t="s">
        <v>5941</v>
      </c>
      <c r="AH111" t="s">
        <v>6502</v>
      </c>
      <c r="AI111" t="s">
        <v>6085</v>
      </c>
      <c r="AJ111" t="s">
        <v>6503</v>
      </c>
      <c r="AK111" t="s">
        <v>98</v>
      </c>
      <c r="AL111" t="s">
        <v>168</v>
      </c>
      <c r="AM111" t="s">
        <v>169</v>
      </c>
      <c r="AN111" t="s">
        <v>1311</v>
      </c>
      <c r="AO111" t="s">
        <v>1312</v>
      </c>
      <c r="AP111" t="s">
        <v>1313</v>
      </c>
      <c r="AQ111" t="s">
        <v>1314</v>
      </c>
    </row>
    <row r="112" spans="1:43" x14ac:dyDescent="0.3">
      <c r="A112" t="s">
        <v>26</v>
      </c>
      <c r="B112" t="s">
        <v>28</v>
      </c>
      <c r="C112" t="s">
        <v>29</v>
      </c>
      <c r="D112" t="s">
        <v>461</v>
      </c>
      <c r="E112" t="s">
        <v>417</v>
      </c>
      <c r="F112" t="s">
        <v>418</v>
      </c>
      <c r="G112" t="s">
        <v>481</v>
      </c>
      <c r="H112" t="s">
        <v>421</v>
      </c>
      <c r="I112" t="s">
        <v>423</v>
      </c>
      <c r="J112" t="s">
        <v>46</v>
      </c>
      <c r="K112" t="s">
        <v>585</v>
      </c>
      <c r="L112">
        <v>20</v>
      </c>
      <c r="M112">
        <v>1000000</v>
      </c>
      <c r="N112">
        <v>20000000</v>
      </c>
      <c r="O112">
        <v>0</v>
      </c>
      <c r="P112">
        <v>20000000</v>
      </c>
      <c r="R112">
        <v>0</v>
      </c>
      <c r="S112">
        <v>1605429</v>
      </c>
      <c r="T112">
        <v>1593147</v>
      </c>
      <c r="U112">
        <v>1505418</v>
      </c>
      <c r="V112">
        <v>3207348</v>
      </c>
      <c r="W112">
        <v>5347920</v>
      </c>
      <c r="X112">
        <v>1480855</v>
      </c>
      <c r="Y112">
        <v>2040807</v>
      </c>
      <c r="Z112">
        <v>1251006</v>
      </c>
      <c r="AA112">
        <v>866202</v>
      </c>
      <c r="AB112">
        <v>750955</v>
      </c>
      <c r="AC112">
        <v>350913</v>
      </c>
      <c r="AD112" t="s">
        <v>5929</v>
      </c>
      <c r="AE112" t="s">
        <v>5956</v>
      </c>
      <c r="AF112" t="s">
        <v>5957</v>
      </c>
      <c r="AG112" t="s">
        <v>5958</v>
      </c>
      <c r="AH112" t="s">
        <v>6504</v>
      </c>
      <c r="AI112" t="s">
        <v>6061</v>
      </c>
      <c r="AJ112" t="s">
        <v>6503</v>
      </c>
      <c r="AK112" t="s">
        <v>98</v>
      </c>
      <c r="AL112" t="s">
        <v>168</v>
      </c>
      <c r="AM112" t="s">
        <v>169</v>
      </c>
      <c r="AN112" t="s">
        <v>1311</v>
      </c>
      <c r="AO112" t="s">
        <v>1312</v>
      </c>
      <c r="AP112" t="s">
        <v>1331</v>
      </c>
      <c r="AQ112" t="s">
        <v>1314</v>
      </c>
    </row>
    <row r="113" spans="1:43" x14ac:dyDescent="0.3">
      <c r="A113" t="s">
        <v>26</v>
      </c>
      <c r="B113" t="s">
        <v>28</v>
      </c>
      <c r="C113" t="s">
        <v>29</v>
      </c>
      <c r="D113" t="s">
        <v>461</v>
      </c>
      <c r="E113" t="s">
        <v>417</v>
      </c>
      <c r="F113" t="s">
        <v>418</v>
      </c>
      <c r="G113" t="s">
        <v>481</v>
      </c>
      <c r="H113" t="s">
        <v>421</v>
      </c>
      <c r="I113" t="s">
        <v>424</v>
      </c>
      <c r="J113" t="s">
        <v>43</v>
      </c>
      <c r="K113" t="s">
        <v>487</v>
      </c>
      <c r="L113">
        <v>6</v>
      </c>
      <c r="M113">
        <v>1000000</v>
      </c>
      <c r="N113">
        <v>6000000</v>
      </c>
      <c r="O113">
        <v>0</v>
      </c>
      <c r="P113">
        <v>6000000</v>
      </c>
      <c r="R113">
        <v>0</v>
      </c>
      <c r="S113">
        <v>0</v>
      </c>
      <c r="T113">
        <v>129003.99999999999</v>
      </c>
      <c r="U113">
        <v>129003.99999999999</v>
      </c>
      <c r="V113">
        <v>0</v>
      </c>
      <c r="W113">
        <v>129003.99999999999</v>
      </c>
      <c r="X113">
        <v>129003.99999999999</v>
      </c>
      <c r="Y113">
        <v>0</v>
      </c>
      <c r="Z113">
        <v>129003.99999999999</v>
      </c>
      <c r="AA113">
        <v>5225977</v>
      </c>
      <c r="AB113">
        <v>129002.99999999999</v>
      </c>
      <c r="AC113">
        <v>0</v>
      </c>
      <c r="AD113" t="s">
        <v>5977</v>
      </c>
      <c r="AE113" t="s">
        <v>5978</v>
      </c>
      <c r="AF113" t="s">
        <v>5985</v>
      </c>
      <c r="AG113" t="s">
        <v>5986</v>
      </c>
      <c r="AH113" t="s">
        <v>6505</v>
      </c>
      <c r="AI113" t="s">
        <v>6075</v>
      </c>
      <c r="AJ113" t="s">
        <v>6506</v>
      </c>
      <c r="AK113" t="s">
        <v>98</v>
      </c>
      <c r="AL113" t="s">
        <v>168</v>
      </c>
      <c r="AM113" t="s">
        <v>169</v>
      </c>
      <c r="AN113" t="s">
        <v>1311</v>
      </c>
      <c r="AO113" t="s">
        <v>1312</v>
      </c>
      <c r="AP113" t="s">
        <v>1313</v>
      </c>
      <c r="AQ113" t="s">
        <v>1314</v>
      </c>
    </row>
    <row r="114" spans="1:43" x14ac:dyDescent="0.3">
      <c r="A114" t="s">
        <v>26</v>
      </c>
      <c r="B114" t="s">
        <v>28</v>
      </c>
      <c r="C114" t="s">
        <v>29</v>
      </c>
      <c r="D114" t="s">
        <v>461</v>
      </c>
      <c r="E114" t="s">
        <v>417</v>
      </c>
      <c r="F114" t="s">
        <v>418</v>
      </c>
      <c r="G114" t="s">
        <v>481</v>
      </c>
      <c r="H114" t="s">
        <v>425</v>
      </c>
      <c r="I114" t="s">
        <v>426</v>
      </c>
      <c r="J114" t="s">
        <v>43</v>
      </c>
      <c r="K114" t="s">
        <v>584</v>
      </c>
      <c r="L114">
        <v>8</v>
      </c>
      <c r="M114">
        <v>1000000</v>
      </c>
      <c r="N114">
        <v>8000000</v>
      </c>
      <c r="O114">
        <v>0</v>
      </c>
      <c r="P114">
        <v>8000000</v>
      </c>
      <c r="R114">
        <v>0</v>
      </c>
      <c r="S114">
        <v>0</v>
      </c>
      <c r="T114">
        <v>350993</v>
      </c>
      <c r="U114">
        <v>482615</v>
      </c>
      <c r="V114">
        <v>350993</v>
      </c>
      <c r="W114">
        <v>482615</v>
      </c>
      <c r="X114">
        <v>1228474</v>
      </c>
      <c r="Y114">
        <v>1360097</v>
      </c>
      <c r="Z114">
        <v>1316222</v>
      </c>
      <c r="AA114">
        <v>877482</v>
      </c>
      <c r="AB114">
        <v>1360097</v>
      </c>
      <c r="AC114">
        <v>190412</v>
      </c>
      <c r="AD114" t="s">
        <v>5996</v>
      </c>
      <c r="AE114" t="s">
        <v>5997</v>
      </c>
      <c r="AF114" t="s">
        <v>6007</v>
      </c>
      <c r="AG114" t="s">
        <v>6008</v>
      </c>
      <c r="AH114" t="s">
        <v>6507</v>
      </c>
      <c r="AI114" t="s">
        <v>6085</v>
      </c>
      <c r="AJ114" t="s">
        <v>6508</v>
      </c>
      <c r="AK114" t="s">
        <v>98</v>
      </c>
      <c r="AL114" t="s">
        <v>168</v>
      </c>
      <c r="AM114" t="s">
        <v>169</v>
      </c>
      <c r="AN114" t="s">
        <v>1311</v>
      </c>
      <c r="AO114" t="s">
        <v>1312</v>
      </c>
      <c r="AP114" t="s">
        <v>1313</v>
      </c>
      <c r="AQ114" t="s">
        <v>1314</v>
      </c>
    </row>
    <row r="115" spans="1:43" x14ac:dyDescent="0.3">
      <c r="A115" t="s">
        <v>26</v>
      </c>
      <c r="B115" t="s">
        <v>28</v>
      </c>
      <c r="C115" t="s">
        <v>29</v>
      </c>
      <c r="D115" t="s">
        <v>460</v>
      </c>
      <c r="E115" t="s">
        <v>93</v>
      </c>
      <c r="F115" t="s">
        <v>94</v>
      </c>
      <c r="G115" t="s">
        <v>464</v>
      </c>
      <c r="H115" t="s">
        <v>96</v>
      </c>
      <c r="I115" t="s">
        <v>97</v>
      </c>
      <c r="J115" t="s">
        <v>43</v>
      </c>
      <c r="K115" t="s">
        <v>1034</v>
      </c>
      <c r="L115">
        <v>3</v>
      </c>
      <c r="M115">
        <v>1000000</v>
      </c>
      <c r="N115">
        <v>3000000</v>
      </c>
      <c r="O115">
        <v>0</v>
      </c>
      <c r="P115">
        <v>3000000</v>
      </c>
      <c r="R115">
        <v>68397</v>
      </c>
      <c r="S115">
        <v>227678</v>
      </c>
      <c r="T115">
        <v>341687</v>
      </c>
      <c r="U115">
        <v>341687</v>
      </c>
      <c r="V115">
        <v>227678</v>
      </c>
      <c r="W115">
        <v>387278</v>
      </c>
      <c r="X115">
        <v>341687</v>
      </c>
      <c r="Y115">
        <v>341687</v>
      </c>
      <c r="Z115">
        <v>341687</v>
      </c>
      <c r="AA115">
        <v>159600</v>
      </c>
      <c r="AB115">
        <v>152081</v>
      </c>
      <c r="AC115">
        <v>68853</v>
      </c>
      <c r="AD115" t="s">
        <v>1830</v>
      </c>
      <c r="AE115" t="s">
        <v>1831</v>
      </c>
      <c r="AF115" t="s">
        <v>1835</v>
      </c>
      <c r="AG115" t="s">
        <v>1836</v>
      </c>
      <c r="AH115" t="s">
        <v>6412</v>
      </c>
      <c r="AI115" t="s">
        <v>6064</v>
      </c>
      <c r="AJ115" t="s">
        <v>6413</v>
      </c>
      <c r="AK115" t="s">
        <v>98</v>
      </c>
      <c r="AL115" t="s">
        <v>99</v>
      </c>
      <c r="AM115" t="s">
        <v>100</v>
      </c>
      <c r="AN115" t="s">
        <v>1311</v>
      </c>
      <c r="AO115" t="s">
        <v>1312</v>
      </c>
      <c r="AP115" t="s">
        <v>1313</v>
      </c>
      <c r="AQ115" t="s">
        <v>1314</v>
      </c>
    </row>
    <row r="116" spans="1:43" x14ac:dyDescent="0.3">
      <c r="A116" t="s">
        <v>26</v>
      </c>
      <c r="B116" t="s">
        <v>28</v>
      </c>
      <c r="C116" t="s">
        <v>29</v>
      </c>
      <c r="D116" t="s">
        <v>460</v>
      </c>
      <c r="E116" t="s">
        <v>93</v>
      </c>
      <c r="F116" t="s">
        <v>94</v>
      </c>
      <c r="G116" t="s">
        <v>464</v>
      </c>
      <c r="H116" t="s">
        <v>96</v>
      </c>
      <c r="I116" t="s">
        <v>97</v>
      </c>
      <c r="J116" t="s">
        <v>43</v>
      </c>
      <c r="K116" t="s">
        <v>584</v>
      </c>
      <c r="L116">
        <v>3</v>
      </c>
      <c r="M116">
        <v>1000000</v>
      </c>
      <c r="N116">
        <v>3000000</v>
      </c>
      <c r="O116">
        <v>0</v>
      </c>
      <c r="P116">
        <v>3000000</v>
      </c>
      <c r="R116">
        <v>68397</v>
      </c>
      <c r="S116">
        <v>227678</v>
      </c>
      <c r="T116">
        <v>341687</v>
      </c>
      <c r="U116">
        <v>341687</v>
      </c>
      <c r="V116">
        <v>227678</v>
      </c>
      <c r="W116">
        <v>387278</v>
      </c>
      <c r="X116">
        <v>341687</v>
      </c>
      <c r="Y116">
        <v>341687</v>
      </c>
      <c r="Z116">
        <v>341687</v>
      </c>
      <c r="AA116">
        <v>159600</v>
      </c>
      <c r="AB116">
        <v>152081</v>
      </c>
      <c r="AC116">
        <v>68853</v>
      </c>
      <c r="AD116" t="s">
        <v>1830</v>
      </c>
      <c r="AE116" t="s">
        <v>1831</v>
      </c>
      <c r="AF116" t="s">
        <v>1841</v>
      </c>
      <c r="AG116" t="s">
        <v>1842</v>
      </c>
      <c r="AH116" t="s">
        <v>6414</v>
      </c>
      <c r="AI116" t="s">
        <v>6085</v>
      </c>
      <c r="AJ116" t="s">
        <v>6413</v>
      </c>
      <c r="AK116" t="s">
        <v>98</v>
      </c>
      <c r="AL116" t="s">
        <v>99</v>
      </c>
      <c r="AM116" t="s">
        <v>100</v>
      </c>
      <c r="AN116" t="s">
        <v>1311</v>
      </c>
      <c r="AO116" t="s">
        <v>1312</v>
      </c>
      <c r="AP116" t="s">
        <v>1313</v>
      </c>
      <c r="AQ116" t="s">
        <v>1314</v>
      </c>
    </row>
    <row r="117" spans="1:43" x14ac:dyDescent="0.3">
      <c r="A117" t="s">
        <v>26</v>
      </c>
      <c r="B117" t="s">
        <v>28</v>
      </c>
      <c r="C117" t="s">
        <v>29</v>
      </c>
      <c r="D117" t="s">
        <v>460</v>
      </c>
      <c r="E117" t="s">
        <v>93</v>
      </c>
      <c r="F117" t="s">
        <v>94</v>
      </c>
      <c r="G117" t="s">
        <v>464</v>
      </c>
      <c r="H117" t="s">
        <v>96</v>
      </c>
      <c r="I117" t="s">
        <v>97</v>
      </c>
      <c r="J117" t="s">
        <v>46</v>
      </c>
      <c r="K117" t="s">
        <v>585</v>
      </c>
      <c r="L117">
        <v>16</v>
      </c>
      <c r="M117">
        <v>1000000</v>
      </c>
      <c r="N117">
        <v>16000000</v>
      </c>
      <c r="O117">
        <v>0</v>
      </c>
      <c r="P117">
        <v>16000000</v>
      </c>
      <c r="R117">
        <v>364782</v>
      </c>
      <c r="S117">
        <v>1214281</v>
      </c>
      <c r="T117">
        <v>1822333</v>
      </c>
      <c r="U117">
        <v>1822333</v>
      </c>
      <c r="V117">
        <v>1214281</v>
      </c>
      <c r="W117">
        <v>2065480</v>
      </c>
      <c r="X117">
        <v>1822333</v>
      </c>
      <c r="Y117">
        <v>1822333</v>
      </c>
      <c r="Z117">
        <v>1822333</v>
      </c>
      <c r="AA117">
        <v>851200</v>
      </c>
      <c r="AB117">
        <v>811100</v>
      </c>
      <c r="AC117">
        <v>367211</v>
      </c>
      <c r="AD117" t="s">
        <v>1830</v>
      </c>
      <c r="AE117" t="s">
        <v>1844</v>
      </c>
      <c r="AF117" t="s">
        <v>1845</v>
      </c>
      <c r="AG117" t="s">
        <v>1846</v>
      </c>
      <c r="AH117" t="s">
        <v>6415</v>
      </c>
      <c r="AI117" t="s">
        <v>6061</v>
      </c>
      <c r="AJ117" t="s">
        <v>6413</v>
      </c>
      <c r="AK117" t="s">
        <v>98</v>
      </c>
      <c r="AL117" t="s">
        <v>99</v>
      </c>
      <c r="AM117" t="s">
        <v>100</v>
      </c>
      <c r="AN117" t="s">
        <v>1311</v>
      </c>
      <c r="AO117" t="s">
        <v>1312</v>
      </c>
      <c r="AP117" t="s">
        <v>1331</v>
      </c>
      <c r="AQ117" t="s">
        <v>1314</v>
      </c>
    </row>
    <row r="118" spans="1:43" x14ac:dyDescent="0.3">
      <c r="A118" t="s">
        <v>26</v>
      </c>
      <c r="B118" t="s">
        <v>28</v>
      </c>
      <c r="C118" t="s">
        <v>29</v>
      </c>
      <c r="D118" t="s">
        <v>460</v>
      </c>
      <c r="E118" t="s">
        <v>93</v>
      </c>
      <c r="F118" t="s">
        <v>94</v>
      </c>
      <c r="G118" t="s">
        <v>464</v>
      </c>
      <c r="H118" t="s">
        <v>96</v>
      </c>
      <c r="I118" t="s">
        <v>101</v>
      </c>
      <c r="J118" t="s">
        <v>43</v>
      </c>
      <c r="K118" t="s">
        <v>1034</v>
      </c>
      <c r="L118">
        <v>2</v>
      </c>
      <c r="M118">
        <v>1000000</v>
      </c>
      <c r="N118">
        <v>2000000</v>
      </c>
      <c r="O118">
        <v>0</v>
      </c>
      <c r="P118">
        <v>2000000</v>
      </c>
      <c r="R118">
        <v>343880</v>
      </c>
      <c r="S118">
        <v>220180</v>
      </c>
      <c r="T118">
        <v>183349</v>
      </c>
      <c r="U118">
        <v>110090</v>
      </c>
      <c r="V118">
        <v>110090</v>
      </c>
      <c r="W118">
        <v>220180</v>
      </c>
      <c r="X118">
        <v>220180</v>
      </c>
      <c r="Y118">
        <v>190539</v>
      </c>
      <c r="Z118">
        <v>183349</v>
      </c>
      <c r="AA118">
        <v>73442</v>
      </c>
      <c r="AB118">
        <v>73442</v>
      </c>
      <c r="AC118">
        <v>71279</v>
      </c>
      <c r="AD118" t="s">
        <v>1852</v>
      </c>
      <c r="AE118" t="s">
        <v>1853</v>
      </c>
      <c r="AF118" t="s">
        <v>1857</v>
      </c>
      <c r="AG118" t="s">
        <v>1858</v>
      </c>
      <c r="AH118" t="s">
        <v>6416</v>
      </c>
      <c r="AI118" t="s">
        <v>6064</v>
      </c>
      <c r="AJ118" t="s">
        <v>6417</v>
      </c>
      <c r="AK118" t="s">
        <v>98</v>
      </c>
      <c r="AL118" t="s">
        <v>99</v>
      </c>
      <c r="AM118" t="s">
        <v>100</v>
      </c>
      <c r="AN118" t="s">
        <v>1311</v>
      </c>
      <c r="AO118" t="s">
        <v>1312</v>
      </c>
      <c r="AP118" t="s">
        <v>1313</v>
      </c>
      <c r="AQ118" t="s">
        <v>1314</v>
      </c>
    </row>
    <row r="119" spans="1:43" x14ac:dyDescent="0.3">
      <c r="A119" t="s">
        <v>26</v>
      </c>
      <c r="B119" t="s">
        <v>28</v>
      </c>
      <c r="C119" t="s">
        <v>29</v>
      </c>
      <c r="D119" t="s">
        <v>460</v>
      </c>
      <c r="E119" t="s">
        <v>93</v>
      </c>
      <c r="F119" t="s">
        <v>94</v>
      </c>
      <c r="G119" t="s">
        <v>464</v>
      </c>
      <c r="H119" t="s">
        <v>96</v>
      </c>
      <c r="I119" t="s">
        <v>101</v>
      </c>
      <c r="J119" t="s">
        <v>43</v>
      </c>
      <c r="K119" t="s">
        <v>584</v>
      </c>
      <c r="L119">
        <v>2</v>
      </c>
      <c r="M119">
        <v>1000000</v>
      </c>
      <c r="N119">
        <v>2000000</v>
      </c>
      <c r="O119">
        <v>0</v>
      </c>
      <c r="P119">
        <v>2000000</v>
      </c>
      <c r="R119">
        <v>343880</v>
      </c>
      <c r="S119">
        <v>220180</v>
      </c>
      <c r="T119">
        <v>183349</v>
      </c>
      <c r="U119">
        <v>110090</v>
      </c>
      <c r="V119">
        <v>110090</v>
      </c>
      <c r="W119">
        <v>220180</v>
      </c>
      <c r="X119">
        <v>220180</v>
      </c>
      <c r="Y119">
        <v>190539</v>
      </c>
      <c r="Z119">
        <v>183349</v>
      </c>
      <c r="AA119">
        <v>73442</v>
      </c>
      <c r="AB119">
        <v>73442</v>
      </c>
      <c r="AC119">
        <v>71279</v>
      </c>
      <c r="AD119" t="s">
        <v>1852</v>
      </c>
      <c r="AE119" t="s">
        <v>1853</v>
      </c>
      <c r="AF119" t="s">
        <v>1863</v>
      </c>
      <c r="AG119" t="s">
        <v>1864</v>
      </c>
      <c r="AH119" t="s">
        <v>6418</v>
      </c>
      <c r="AI119" t="s">
        <v>6085</v>
      </c>
      <c r="AJ119" t="s">
        <v>6417</v>
      </c>
      <c r="AK119" t="s">
        <v>98</v>
      </c>
      <c r="AL119" t="s">
        <v>99</v>
      </c>
      <c r="AM119" t="s">
        <v>100</v>
      </c>
      <c r="AN119" t="s">
        <v>1311</v>
      </c>
      <c r="AO119" t="s">
        <v>1312</v>
      </c>
      <c r="AP119" t="s">
        <v>1313</v>
      </c>
      <c r="AQ119" t="s">
        <v>1314</v>
      </c>
    </row>
    <row r="120" spans="1:43" x14ac:dyDescent="0.3">
      <c r="A120" t="s">
        <v>26</v>
      </c>
      <c r="B120" t="s">
        <v>28</v>
      </c>
      <c r="C120" t="s">
        <v>29</v>
      </c>
      <c r="D120" t="s">
        <v>460</v>
      </c>
      <c r="E120" t="s">
        <v>93</v>
      </c>
      <c r="F120" t="s">
        <v>94</v>
      </c>
      <c r="G120" t="s">
        <v>464</v>
      </c>
      <c r="H120" t="s">
        <v>96</v>
      </c>
      <c r="I120" t="s">
        <v>101</v>
      </c>
      <c r="J120" t="s">
        <v>46</v>
      </c>
      <c r="K120" t="s">
        <v>585</v>
      </c>
      <c r="L120">
        <v>5</v>
      </c>
      <c r="M120">
        <v>1000000</v>
      </c>
      <c r="N120">
        <v>5000000</v>
      </c>
      <c r="O120">
        <v>0</v>
      </c>
      <c r="P120">
        <v>5000000</v>
      </c>
      <c r="R120">
        <v>859700</v>
      </c>
      <c r="S120">
        <v>550450</v>
      </c>
      <c r="T120">
        <v>458372</v>
      </c>
      <c r="U120">
        <v>275225</v>
      </c>
      <c r="V120">
        <v>275225</v>
      </c>
      <c r="W120">
        <v>550450</v>
      </c>
      <c r="X120">
        <v>550450</v>
      </c>
      <c r="Y120">
        <v>476348</v>
      </c>
      <c r="Z120">
        <v>458372</v>
      </c>
      <c r="AA120">
        <v>183606</v>
      </c>
      <c r="AB120">
        <v>183606</v>
      </c>
      <c r="AC120">
        <v>178196</v>
      </c>
      <c r="AD120" t="s">
        <v>1852</v>
      </c>
      <c r="AE120" t="s">
        <v>1866</v>
      </c>
      <c r="AF120" t="s">
        <v>1867</v>
      </c>
      <c r="AG120" t="s">
        <v>1868</v>
      </c>
      <c r="AH120" t="s">
        <v>6419</v>
      </c>
      <c r="AI120" t="s">
        <v>6061</v>
      </c>
      <c r="AJ120" t="s">
        <v>6417</v>
      </c>
      <c r="AK120" t="s">
        <v>98</v>
      </c>
      <c r="AL120" t="s">
        <v>99</v>
      </c>
      <c r="AM120" t="s">
        <v>100</v>
      </c>
      <c r="AN120" t="s">
        <v>1311</v>
      </c>
      <c r="AO120" t="s">
        <v>1312</v>
      </c>
      <c r="AP120" t="s">
        <v>1331</v>
      </c>
      <c r="AQ120" t="s">
        <v>1314</v>
      </c>
    </row>
    <row r="121" spans="1:43" x14ac:dyDescent="0.3">
      <c r="A121" t="s">
        <v>26</v>
      </c>
      <c r="B121" t="s">
        <v>28</v>
      </c>
      <c r="C121" t="s">
        <v>29</v>
      </c>
      <c r="D121" t="s">
        <v>460</v>
      </c>
      <c r="E121" t="s">
        <v>93</v>
      </c>
      <c r="F121" t="s">
        <v>94</v>
      </c>
      <c r="G121" t="s">
        <v>464</v>
      </c>
      <c r="H121" t="s">
        <v>102</v>
      </c>
      <c r="I121" t="s">
        <v>103</v>
      </c>
      <c r="J121" t="s">
        <v>43</v>
      </c>
      <c r="K121" t="s">
        <v>487</v>
      </c>
      <c r="L121">
        <v>1</v>
      </c>
      <c r="M121">
        <v>1000000</v>
      </c>
      <c r="N121">
        <v>1000000</v>
      </c>
      <c r="O121">
        <v>0</v>
      </c>
      <c r="P121">
        <v>1000000</v>
      </c>
      <c r="R121">
        <v>217375</v>
      </c>
      <c r="S121">
        <v>67675</v>
      </c>
      <c r="T121">
        <v>67675</v>
      </c>
      <c r="U121">
        <v>56377</v>
      </c>
      <c r="V121">
        <v>56377</v>
      </c>
      <c r="W121">
        <v>90300</v>
      </c>
      <c r="X121">
        <v>112896</v>
      </c>
      <c r="Y121">
        <v>112896</v>
      </c>
      <c r="Z121">
        <v>112896</v>
      </c>
      <c r="AA121">
        <v>45078</v>
      </c>
      <c r="AB121">
        <v>36576</v>
      </c>
      <c r="AC121">
        <v>23879</v>
      </c>
      <c r="AD121" t="s">
        <v>1874</v>
      </c>
      <c r="AE121" t="s">
        <v>1875</v>
      </c>
      <c r="AF121" t="s">
        <v>1882</v>
      </c>
      <c r="AG121" t="s">
        <v>1883</v>
      </c>
      <c r="AH121" t="s">
        <v>6420</v>
      </c>
      <c r="AI121" t="s">
        <v>6075</v>
      </c>
      <c r="AJ121" t="s">
        <v>6421</v>
      </c>
      <c r="AK121" t="s">
        <v>98</v>
      </c>
      <c r="AL121" t="s">
        <v>99</v>
      </c>
      <c r="AM121" t="s">
        <v>104</v>
      </c>
      <c r="AN121" t="s">
        <v>1311</v>
      </c>
      <c r="AO121" t="s">
        <v>1312</v>
      </c>
      <c r="AP121" t="s">
        <v>1313</v>
      </c>
      <c r="AQ121" t="s">
        <v>1314</v>
      </c>
    </row>
    <row r="122" spans="1:43" x14ac:dyDescent="0.3">
      <c r="A122" t="s">
        <v>26</v>
      </c>
      <c r="B122" t="s">
        <v>28</v>
      </c>
      <c r="C122" t="s">
        <v>29</v>
      </c>
      <c r="D122" t="s">
        <v>460</v>
      </c>
      <c r="E122" t="s">
        <v>93</v>
      </c>
      <c r="F122" t="s">
        <v>94</v>
      </c>
      <c r="G122" t="s">
        <v>464</v>
      </c>
      <c r="H122" t="s">
        <v>106</v>
      </c>
      <c r="I122" t="s">
        <v>107</v>
      </c>
      <c r="J122" t="s">
        <v>43</v>
      </c>
      <c r="K122" t="s">
        <v>1034</v>
      </c>
      <c r="L122">
        <v>8</v>
      </c>
      <c r="M122">
        <v>1000000</v>
      </c>
      <c r="N122">
        <v>8000000</v>
      </c>
      <c r="O122">
        <v>0</v>
      </c>
      <c r="P122">
        <v>8000000</v>
      </c>
      <c r="R122">
        <v>392273</v>
      </c>
      <c r="S122">
        <v>958451</v>
      </c>
      <c r="T122">
        <v>1588854</v>
      </c>
      <c r="U122">
        <v>1215355</v>
      </c>
      <c r="V122">
        <v>1551307</v>
      </c>
      <c r="W122">
        <v>1162986</v>
      </c>
      <c r="X122">
        <v>673880</v>
      </c>
      <c r="Y122">
        <v>112643</v>
      </c>
      <c r="Z122">
        <v>29643</v>
      </c>
      <c r="AA122">
        <v>39524</v>
      </c>
      <c r="AB122">
        <v>39524</v>
      </c>
      <c r="AC122">
        <v>235560</v>
      </c>
      <c r="AD122" t="s">
        <v>1914</v>
      </c>
      <c r="AE122" t="s">
        <v>1915</v>
      </c>
      <c r="AF122" t="s">
        <v>1919</v>
      </c>
      <c r="AG122" t="s">
        <v>1920</v>
      </c>
      <c r="AH122" t="s">
        <v>6425</v>
      </c>
      <c r="AI122" t="s">
        <v>6064</v>
      </c>
      <c r="AJ122" t="s">
        <v>6426</v>
      </c>
      <c r="AK122" t="s">
        <v>98</v>
      </c>
      <c r="AL122" t="s">
        <v>108</v>
      </c>
      <c r="AM122" t="s">
        <v>109</v>
      </c>
      <c r="AN122" t="s">
        <v>1311</v>
      </c>
      <c r="AO122" t="s">
        <v>1312</v>
      </c>
      <c r="AP122" t="s">
        <v>1313</v>
      </c>
      <c r="AQ122" t="s">
        <v>1314</v>
      </c>
    </row>
    <row r="123" spans="1:43" x14ac:dyDescent="0.3">
      <c r="A123" t="s">
        <v>26</v>
      </c>
      <c r="B123" t="s">
        <v>28</v>
      </c>
      <c r="C123" t="s">
        <v>29</v>
      </c>
      <c r="D123" t="s">
        <v>460</v>
      </c>
      <c r="E123" t="s">
        <v>93</v>
      </c>
      <c r="F123" t="s">
        <v>94</v>
      </c>
      <c r="G123" t="s">
        <v>464</v>
      </c>
      <c r="H123" t="s">
        <v>106</v>
      </c>
      <c r="I123" t="s">
        <v>107</v>
      </c>
      <c r="J123" t="s">
        <v>43</v>
      </c>
      <c r="K123" t="s">
        <v>584</v>
      </c>
      <c r="L123">
        <v>8</v>
      </c>
      <c r="M123">
        <v>1000000</v>
      </c>
      <c r="N123">
        <v>8000000</v>
      </c>
      <c r="O123">
        <v>0</v>
      </c>
      <c r="P123">
        <v>8000000</v>
      </c>
      <c r="R123">
        <v>392273</v>
      </c>
      <c r="S123">
        <v>958451</v>
      </c>
      <c r="T123">
        <v>1588854</v>
      </c>
      <c r="U123">
        <v>1215355</v>
      </c>
      <c r="V123">
        <v>1551307</v>
      </c>
      <c r="W123">
        <v>1162986</v>
      </c>
      <c r="X123">
        <v>673880</v>
      </c>
      <c r="Y123">
        <v>112643</v>
      </c>
      <c r="Z123">
        <v>29643</v>
      </c>
      <c r="AA123">
        <v>39524</v>
      </c>
      <c r="AB123">
        <v>39524</v>
      </c>
      <c r="AC123">
        <v>235560</v>
      </c>
      <c r="AD123" t="s">
        <v>1914</v>
      </c>
      <c r="AE123" t="s">
        <v>1915</v>
      </c>
      <c r="AF123" t="s">
        <v>1925</v>
      </c>
      <c r="AG123" t="s">
        <v>1926</v>
      </c>
      <c r="AH123" t="s">
        <v>6427</v>
      </c>
      <c r="AI123" t="s">
        <v>6085</v>
      </c>
      <c r="AJ123" t="s">
        <v>6426</v>
      </c>
      <c r="AK123" t="s">
        <v>98</v>
      </c>
      <c r="AL123" t="s">
        <v>108</v>
      </c>
      <c r="AM123" t="s">
        <v>109</v>
      </c>
      <c r="AN123" t="s">
        <v>1311</v>
      </c>
      <c r="AO123" t="s">
        <v>1312</v>
      </c>
      <c r="AP123" t="s">
        <v>1313</v>
      </c>
      <c r="AQ123" t="s">
        <v>1314</v>
      </c>
    </row>
    <row r="124" spans="1:43" x14ac:dyDescent="0.3">
      <c r="A124" t="s">
        <v>26</v>
      </c>
      <c r="B124" t="s">
        <v>28</v>
      </c>
      <c r="C124" t="s">
        <v>29</v>
      </c>
      <c r="D124" t="s">
        <v>460</v>
      </c>
      <c r="E124" t="s">
        <v>93</v>
      </c>
      <c r="F124" t="s">
        <v>94</v>
      </c>
      <c r="G124" t="s">
        <v>464</v>
      </c>
      <c r="H124" t="s">
        <v>111</v>
      </c>
      <c r="I124" t="s">
        <v>112</v>
      </c>
      <c r="J124" t="s">
        <v>43</v>
      </c>
      <c r="K124" t="s">
        <v>584</v>
      </c>
      <c r="L124">
        <v>8</v>
      </c>
      <c r="M124">
        <v>1000000</v>
      </c>
      <c r="N124">
        <v>8000000</v>
      </c>
      <c r="O124">
        <v>0</v>
      </c>
      <c r="P124">
        <v>8000000</v>
      </c>
      <c r="R124">
        <v>30150</v>
      </c>
      <c r="S124">
        <v>0</v>
      </c>
      <c r="T124">
        <v>356317</v>
      </c>
      <c r="U124">
        <v>0</v>
      </c>
      <c r="V124">
        <v>2684026</v>
      </c>
      <c r="W124">
        <v>356317</v>
      </c>
      <c r="X124">
        <v>1912463</v>
      </c>
      <c r="Y124">
        <v>1121713</v>
      </c>
      <c r="Z124">
        <v>356317</v>
      </c>
      <c r="AA124">
        <v>0</v>
      </c>
      <c r="AB124">
        <v>0</v>
      </c>
      <c r="AC124">
        <v>1182697</v>
      </c>
      <c r="AD124" t="s">
        <v>1965</v>
      </c>
      <c r="AE124" t="s">
        <v>1966</v>
      </c>
      <c r="AF124" t="s">
        <v>1976</v>
      </c>
      <c r="AG124" t="s">
        <v>1977</v>
      </c>
      <c r="AH124" t="s">
        <v>6430</v>
      </c>
      <c r="AI124" t="s">
        <v>6085</v>
      </c>
      <c r="AJ124" t="s">
        <v>6431</v>
      </c>
      <c r="AK124" t="s">
        <v>98</v>
      </c>
      <c r="AL124" t="s">
        <v>108</v>
      </c>
      <c r="AM124" t="s">
        <v>113</v>
      </c>
      <c r="AN124" t="s">
        <v>1311</v>
      </c>
      <c r="AO124" t="s">
        <v>1312</v>
      </c>
      <c r="AP124" t="s">
        <v>1313</v>
      </c>
      <c r="AQ124" t="s">
        <v>1314</v>
      </c>
    </row>
    <row r="125" spans="1:43" x14ac:dyDescent="0.3">
      <c r="A125" t="s">
        <v>26</v>
      </c>
      <c r="B125" t="s">
        <v>28</v>
      </c>
      <c r="C125" t="s">
        <v>29</v>
      </c>
      <c r="D125" t="s">
        <v>460</v>
      </c>
      <c r="E125" t="s">
        <v>93</v>
      </c>
      <c r="F125" t="s">
        <v>94</v>
      </c>
      <c r="G125" t="s">
        <v>464</v>
      </c>
      <c r="H125" t="s">
        <v>111</v>
      </c>
      <c r="I125" t="s">
        <v>114</v>
      </c>
      <c r="J125" t="s">
        <v>43</v>
      </c>
      <c r="K125" t="s">
        <v>584</v>
      </c>
      <c r="L125">
        <v>2</v>
      </c>
      <c r="M125">
        <v>1000000</v>
      </c>
      <c r="N125">
        <v>2000000</v>
      </c>
      <c r="O125">
        <v>0</v>
      </c>
      <c r="P125">
        <v>2000000</v>
      </c>
      <c r="R125">
        <v>97163</v>
      </c>
      <c r="S125">
        <v>1122425</v>
      </c>
      <c r="T125">
        <v>0</v>
      </c>
      <c r="U125">
        <v>376603</v>
      </c>
      <c r="V125">
        <v>0</v>
      </c>
      <c r="W125">
        <v>0</v>
      </c>
      <c r="X125">
        <v>0</v>
      </c>
      <c r="Y125">
        <v>0</v>
      </c>
      <c r="Z125">
        <v>0</v>
      </c>
      <c r="AA125">
        <v>0</v>
      </c>
      <c r="AB125">
        <v>403809</v>
      </c>
      <c r="AC125">
        <v>0</v>
      </c>
      <c r="AD125" t="s">
        <v>1983</v>
      </c>
      <c r="AE125" t="s">
        <v>1984</v>
      </c>
      <c r="AF125" t="s">
        <v>1994</v>
      </c>
      <c r="AG125" t="s">
        <v>1995</v>
      </c>
      <c r="AH125" t="s">
        <v>6432</v>
      </c>
      <c r="AI125" t="s">
        <v>6085</v>
      </c>
      <c r="AJ125" t="s">
        <v>6433</v>
      </c>
      <c r="AK125" t="s">
        <v>98</v>
      </c>
      <c r="AL125" t="s">
        <v>108</v>
      </c>
      <c r="AM125" t="s">
        <v>113</v>
      </c>
      <c r="AN125" t="s">
        <v>1311</v>
      </c>
      <c r="AO125" t="s">
        <v>1312</v>
      </c>
      <c r="AP125" t="s">
        <v>1313</v>
      </c>
      <c r="AQ125" t="s">
        <v>1314</v>
      </c>
    </row>
    <row r="126" spans="1:43" x14ac:dyDescent="0.3">
      <c r="A126" t="s">
        <v>26</v>
      </c>
      <c r="B126" t="s">
        <v>28</v>
      </c>
      <c r="C126" t="s">
        <v>29</v>
      </c>
      <c r="D126" t="s">
        <v>460</v>
      </c>
      <c r="E126" t="s">
        <v>93</v>
      </c>
      <c r="F126" t="s">
        <v>94</v>
      </c>
      <c r="G126" t="s">
        <v>464</v>
      </c>
      <c r="H126" t="s">
        <v>111</v>
      </c>
      <c r="I126" t="s">
        <v>114</v>
      </c>
      <c r="J126" t="s">
        <v>46</v>
      </c>
      <c r="K126" t="s">
        <v>585</v>
      </c>
      <c r="L126">
        <v>10</v>
      </c>
      <c r="M126">
        <v>1000000</v>
      </c>
      <c r="N126">
        <v>10000000</v>
      </c>
      <c r="O126">
        <v>0</v>
      </c>
      <c r="P126">
        <v>10000000</v>
      </c>
      <c r="R126">
        <v>485814</v>
      </c>
      <c r="S126">
        <v>5612126</v>
      </c>
      <c r="T126">
        <v>0</v>
      </c>
      <c r="U126">
        <v>1883016</v>
      </c>
      <c r="V126">
        <v>0</v>
      </c>
      <c r="W126">
        <v>0</v>
      </c>
      <c r="X126">
        <v>0</v>
      </c>
      <c r="Y126">
        <v>0</v>
      </c>
      <c r="Z126">
        <v>0</v>
      </c>
      <c r="AA126">
        <v>0</v>
      </c>
      <c r="AB126">
        <v>2019044</v>
      </c>
      <c r="AC126">
        <v>0</v>
      </c>
      <c r="AD126" t="s">
        <v>1983</v>
      </c>
      <c r="AE126" t="s">
        <v>2000</v>
      </c>
      <c r="AF126" t="s">
        <v>2001</v>
      </c>
      <c r="AG126" t="s">
        <v>2002</v>
      </c>
      <c r="AH126" t="s">
        <v>6434</v>
      </c>
      <c r="AI126" t="s">
        <v>6061</v>
      </c>
      <c r="AJ126" t="s">
        <v>6433</v>
      </c>
      <c r="AK126" t="s">
        <v>98</v>
      </c>
      <c r="AL126" t="s">
        <v>108</v>
      </c>
      <c r="AM126" t="s">
        <v>113</v>
      </c>
      <c r="AN126" t="s">
        <v>1311</v>
      </c>
      <c r="AO126" t="s">
        <v>1312</v>
      </c>
      <c r="AP126" t="s">
        <v>1331</v>
      </c>
      <c r="AQ126" t="s">
        <v>1314</v>
      </c>
    </row>
    <row r="127" spans="1:43" x14ac:dyDescent="0.3">
      <c r="A127" t="s">
        <v>26</v>
      </c>
      <c r="B127" t="s">
        <v>28</v>
      </c>
      <c r="C127" t="s">
        <v>29</v>
      </c>
      <c r="D127" t="s">
        <v>461</v>
      </c>
      <c r="E127" t="s">
        <v>118</v>
      </c>
      <c r="F127" t="s">
        <v>130</v>
      </c>
      <c r="G127" t="s">
        <v>468</v>
      </c>
      <c r="H127" t="s">
        <v>166</v>
      </c>
      <c r="I127" t="s">
        <v>167</v>
      </c>
      <c r="J127" t="s">
        <v>43</v>
      </c>
      <c r="K127" t="s">
        <v>584</v>
      </c>
      <c r="L127">
        <v>6</v>
      </c>
      <c r="M127">
        <v>1000000</v>
      </c>
      <c r="N127">
        <v>6000000</v>
      </c>
      <c r="O127">
        <v>0</v>
      </c>
      <c r="P127">
        <v>6000000</v>
      </c>
      <c r="R127">
        <v>35464</v>
      </c>
      <c r="S127">
        <v>277800</v>
      </c>
      <c r="T127">
        <v>254157</v>
      </c>
      <c r="U127">
        <v>455119</v>
      </c>
      <c r="V127">
        <v>1164394</v>
      </c>
      <c r="W127">
        <v>685633</v>
      </c>
      <c r="X127">
        <v>543778</v>
      </c>
      <c r="Y127">
        <v>685633</v>
      </c>
      <c r="Z127">
        <v>579242</v>
      </c>
      <c r="AA127">
        <v>514933.99999999994</v>
      </c>
      <c r="AB127">
        <v>567421</v>
      </c>
      <c r="AC127">
        <v>236425</v>
      </c>
      <c r="AD127" t="s">
        <v>2463</v>
      </c>
      <c r="AE127" t="s">
        <v>2464</v>
      </c>
      <c r="AF127" t="s">
        <v>2474</v>
      </c>
      <c r="AG127" t="s">
        <v>2475</v>
      </c>
      <c r="AH127" t="s">
        <v>6435</v>
      </c>
      <c r="AI127" t="s">
        <v>6085</v>
      </c>
      <c r="AJ127" t="s">
        <v>6436</v>
      </c>
      <c r="AK127" t="s">
        <v>98</v>
      </c>
      <c r="AL127" t="s">
        <v>168</v>
      </c>
      <c r="AM127" t="s">
        <v>169</v>
      </c>
      <c r="AN127" t="s">
        <v>1311</v>
      </c>
      <c r="AO127" t="s">
        <v>1312</v>
      </c>
      <c r="AP127" t="s">
        <v>1313</v>
      </c>
      <c r="AQ127" t="s">
        <v>1314</v>
      </c>
    </row>
    <row r="128" spans="1:43" x14ac:dyDescent="0.3">
      <c r="A128" t="s">
        <v>26</v>
      </c>
      <c r="B128" t="s">
        <v>28</v>
      </c>
      <c r="C128" t="s">
        <v>29</v>
      </c>
      <c r="D128" t="s">
        <v>461</v>
      </c>
      <c r="E128" t="s">
        <v>118</v>
      </c>
      <c r="F128" t="s">
        <v>130</v>
      </c>
      <c r="G128" t="s">
        <v>468</v>
      </c>
      <c r="H128" t="s">
        <v>166</v>
      </c>
      <c r="I128" t="s">
        <v>167</v>
      </c>
      <c r="J128" t="s">
        <v>46</v>
      </c>
      <c r="K128" t="s">
        <v>585</v>
      </c>
      <c r="L128">
        <v>8</v>
      </c>
      <c r="M128">
        <v>1000000</v>
      </c>
      <c r="N128">
        <v>8000000</v>
      </c>
      <c r="O128">
        <v>0</v>
      </c>
      <c r="P128">
        <v>8000000</v>
      </c>
      <c r="R128">
        <v>47285</v>
      </c>
      <c r="S128">
        <v>370400</v>
      </c>
      <c r="T128">
        <v>338876</v>
      </c>
      <c r="U128">
        <v>606825</v>
      </c>
      <c r="V128">
        <v>1552526</v>
      </c>
      <c r="W128">
        <v>914178</v>
      </c>
      <c r="X128">
        <v>725037</v>
      </c>
      <c r="Y128">
        <v>914178</v>
      </c>
      <c r="Z128">
        <v>772322</v>
      </c>
      <c r="AA128">
        <v>686579</v>
      </c>
      <c r="AB128">
        <v>756561</v>
      </c>
      <c r="AC128">
        <v>315233</v>
      </c>
      <c r="AD128" t="s">
        <v>2463</v>
      </c>
      <c r="AE128" t="s">
        <v>2484</v>
      </c>
      <c r="AF128" t="s">
        <v>2485</v>
      </c>
      <c r="AG128" t="s">
        <v>2486</v>
      </c>
      <c r="AH128" t="s">
        <v>6437</v>
      </c>
      <c r="AI128" t="s">
        <v>6061</v>
      </c>
      <c r="AJ128" t="s">
        <v>6436</v>
      </c>
      <c r="AK128" t="s">
        <v>98</v>
      </c>
      <c r="AL128" t="s">
        <v>168</v>
      </c>
      <c r="AM128" t="s">
        <v>169</v>
      </c>
      <c r="AN128" t="s">
        <v>1311</v>
      </c>
      <c r="AO128" t="s">
        <v>1312</v>
      </c>
      <c r="AP128" t="s">
        <v>1331</v>
      </c>
      <c r="AQ128" t="s">
        <v>1314</v>
      </c>
    </row>
    <row r="129" spans="1:43" x14ac:dyDescent="0.3">
      <c r="A129" t="s">
        <v>26</v>
      </c>
      <c r="B129" t="s">
        <v>28</v>
      </c>
      <c r="C129" t="s">
        <v>29</v>
      </c>
      <c r="D129" t="s">
        <v>461</v>
      </c>
      <c r="E129" t="s">
        <v>118</v>
      </c>
      <c r="F129" t="s">
        <v>130</v>
      </c>
      <c r="G129" t="s">
        <v>470</v>
      </c>
      <c r="H129" t="s">
        <v>196</v>
      </c>
      <c r="I129" t="s">
        <v>197</v>
      </c>
      <c r="J129" t="s">
        <v>43</v>
      </c>
      <c r="K129" t="s">
        <v>487</v>
      </c>
      <c r="L129">
        <v>4</v>
      </c>
      <c r="M129">
        <v>1000000</v>
      </c>
      <c r="N129">
        <v>4000000</v>
      </c>
      <c r="O129">
        <v>0</v>
      </c>
      <c r="P129">
        <v>4000000</v>
      </c>
      <c r="R129">
        <v>671290</v>
      </c>
      <c r="S129">
        <v>432732</v>
      </c>
      <c r="T129">
        <v>0</v>
      </c>
      <c r="U129">
        <v>183079</v>
      </c>
      <c r="V129">
        <v>213592</v>
      </c>
      <c r="W129">
        <v>194175</v>
      </c>
      <c r="X129">
        <v>718447</v>
      </c>
      <c r="Y129">
        <v>332871</v>
      </c>
      <c r="Z129">
        <v>24965</v>
      </c>
      <c r="AA129">
        <v>194175</v>
      </c>
      <c r="AB129">
        <v>24965</v>
      </c>
      <c r="AC129">
        <v>1009709</v>
      </c>
      <c r="AD129" t="s">
        <v>2826</v>
      </c>
      <c r="AE129" t="s">
        <v>2827</v>
      </c>
      <c r="AF129" t="s">
        <v>2834</v>
      </c>
      <c r="AG129" t="s">
        <v>2835</v>
      </c>
      <c r="AH129" t="s">
        <v>6438</v>
      </c>
      <c r="AI129" t="s">
        <v>6075</v>
      </c>
      <c r="AJ129" t="s">
        <v>6439</v>
      </c>
      <c r="AK129" t="s">
        <v>98</v>
      </c>
      <c r="AL129" t="s">
        <v>127</v>
      </c>
      <c r="AM129" t="s">
        <v>128</v>
      </c>
      <c r="AN129" t="s">
        <v>1311</v>
      </c>
      <c r="AO129" t="s">
        <v>1312</v>
      </c>
      <c r="AP129" t="s">
        <v>1313</v>
      </c>
      <c r="AQ129" t="s">
        <v>1314</v>
      </c>
    </row>
    <row r="130" spans="1:43" x14ac:dyDescent="0.3">
      <c r="A130" t="s">
        <v>26</v>
      </c>
      <c r="B130" t="s">
        <v>28</v>
      </c>
      <c r="C130" t="s">
        <v>29</v>
      </c>
      <c r="D130" t="s">
        <v>461</v>
      </c>
      <c r="E130" t="s">
        <v>118</v>
      </c>
      <c r="F130" t="s">
        <v>130</v>
      </c>
      <c r="G130" t="s">
        <v>470</v>
      </c>
      <c r="H130" t="s">
        <v>196</v>
      </c>
      <c r="I130" t="s">
        <v>198</v>
      </c>
      <c r="J130" t="s">
        <v>43</v>
      </c>
      <c r="K130" t="s">
        <v>571</v>
      </c>
      <c r="L130">
        <v>4</v>
      </c>
      <c r="M130">
        <v>1000000</v>
      </c>
      <c r="N130">
        <v>4000000</v>
      </c>
      <c r="O130">
        <v>0</v>
      </c>
      <c r="P130">
        <v>4000000</v>
      </c>
      <c r="R130">
        <v>227154</v>
      </c>
      <c r="S130">
        <v>255391</v>
      </c>
      <c r="T130">
        <v>262100.00000000003</v>
      </c>
      <c r="U130">
        <v>314520</v>
      </c>
      <c r="V130">
        <v>314520</v>
      </c>
      <c r="W130">
        <v>306832</v>
      </c>
      <c r="X130">
        <v>401887</v>
      </c>
      <c r="Y130">
        <v>279574</v>
      </c>
      <c r="Z130">
        <v>262100.00000000003</v>
      </c>
      <c r="AA130">
        <v>349467</v>
      </c>
      <c r="AB130">
        <v>757659</v>
      </c>
      <c r="AC130">
        <v>268796</v>
      </c>
      <c r="AD130" t="s">
        <v>2848</v>
      </c>
      <c r="AE130" t="s">
        <v>2849</v>
      </c>
      <c r="AF130" t="s">
        <v>2853</v>
      </c>
      <c r="AG130" t="s">
        <v>2854</v>
      </c>
      <c r="AH130" t="s">
        <v>6440</v>
      </c>
      <c r="AI130" t="s">
        <v>6064</v>
      </c>
      <c r="AJ130" t="s">
        <v>6441</v>
      </c>
      <c r="AK130" t="s">
        <v>98</v>
      </c>
      <c r="AL130" t="s">
        <v>127</v>
      </c>
      <c r="AM130" t="s">
        <v>128</v>
      </c>
      <c r="AN130" t="s">
        <v>1311</v>
      </c>
      <c r="AO130" t="s">
        <v>1312</v>
      </c>
      <c r="AP130" t="s">
        <v>1313</v>
      </c>
      <c r="AQ130" t="s">
        <v>1314</v>
      </c>
    </row>
    <row r="131" spans="1:43" x14ac:dyDescent="0.3">
      <c r="A131" t="s">
        <v>26</v>
      </c>
      <c r="B131" t="s">
        <v>28</v>
      </c>
      <c r="C131" t="s">
        <v>29</v>
      </c>
      <c r="D131" t="s">
        <v>461</v>
      </c>
      <c r="E131" t="s">
        <v>118</v>
      </c>
      <c r="F131" t="s">
        <v>130</v>
      </c>
      <c r="G131" t="s">
        <v>470</v>
      </c>
      <c r="H131" t="s">
        <v>196</v>
      </c>
      <c r="I131" t="s">
        <v>199</v>
      </c>
      <c r="J131" t="s">
        <v>43</v>
      </c>
      <c r="K131" t="s">
        <v>735</v>
      </c>
      <c r="L131">
        <v>8</v>
      </c>
      <c r="M131">
        <v>1000000</v>
      </c>
      <c r="N131">
        <v>8000000</v>
      </c>
      <c r="O131">
        <v>0</v>
      </c>
      <c r="P131">
        <v>8000000</v>
      </c>
      <c r="R131">
        <v>42051</v>
      </c>
      <c r="S131">
        <v>1398974</v>
      </c>
      <c r="T131">
        <v>533333</v>
      </c>
      <c r="U131">
        <v>30769</v>
      </c>
      <c r="V131">
        <v>994872</v>
      </c>
      <c r="W131">
        <v>184615</v>
      </c>
      <c r="X131">
        <v>533333</v>
      </c>
      <c r="Y131">
        <v>46154</v>
      </c>
      <c r="Z131">
        <v>979487</v>
      </c>
      <c r="AA131">
        <v>30769</v>
      </c>
      <c r="AB131">
        <v>2538462</v>
      </c>
      <c r="AC131">
        <v>687181</v>
      </c>
      <c r="AD131" t="s">
        <v>2867</v>
      </c>
      <c r="AE131" t="s">
        <v>2868</v>
      </c>
      <c r="AF131" t="s">
        <v>2869</v>
      </c>
      <c r="AG131" t="s">
        <v>2870</v>
      </c>
      <c r="AH131" t="s">
        <v>6442</v>
      </c>
      <c r="AI131" t="s">
        <v>6061</v>
      </c>
      <c r="AJ131" t="s">
        <v>6443</v>
      </c>
      <c r="AK131" t="s">
        <v>98</v>
      </c>
      <c r="AL131" t="s">
        <v>127</v>
      </c>
      <c r="AM131" t="s">
        <v>128</v>
      </c>
      <c r="AN131" t="s">
        <v>1311</v>
      </c>
      <c r="AO131" t="s">
        <v>1312</v>
      </c>
      <c r="AP131" t="s">
        <v>1313</v>
      </c>
      <c r="AQ131" t="s">
        <v>1314</v>
      </c>
    </row>
    <row r="132" spans="1:43" x14ac:dyDescent="0.3">
      <c r="A132" t="s">
        <v>26</v>
      </c>
      <c r="B132" t="s">
        <v>28</v>
      </c>
      <c r="C132" t="s">
        <v>29</v>
      </c>
      <c r="D132" t="s">
        <v>461</v>
      </c>
      <c r="E132" t="s">
        <v>118</v>
      </c>
      <c r="F132" t="s">
        <v>130</v>
      </c>
      <c r="G132" t="s">
        <v>470</v>
      </c>
      <c r="H132" t="s">
        <v>196</v>
      </c>
      <c r="I132" t="s">
        <v>199</v>
      </c>
      <c r="J132" t="s">
        <v>43</v>
      </c>
      <c r="K132" t="s">
        <v>487</v>
      </c>
      <c r="L132">
        <v>8</v>
      </c>
      <c r="M132">
        <v>1000000</v>
      </c>
      <c r="N132">
        <v>8000000</v>
      </c>
      <c r="O132">
        <v>0</v>
      </c>
      <c r="P132">
        <v>8000000</v>
      </c>
      <c r="R132">
        <v>42051</v>
      </c>
      <c r="S132">
        <v>1398974</v>
      </c>
      <c r="T132">
        <v>533333</v>
      </c>
      <c r="U132">
        <v>30769</v>
      </c>
      <c r="V132">
        <v>994872</v>
      </c>
      <c r="W132">
        <v>184615</v>
      </c>
      <c r="X132">
        <v>533333</v>
      </c>
      <c r="Y132">
        <v>46154</v>
      </c>
      <c r="Z132">
        <v>979487</v>
      </c>
      <c r="AA132">
        <v>30769</v>
      </c>
      <c r="AB132">
        <v>2538462</v>
      </c>
      <c r="AC132">
        <v>687181</v>
      </c>
      <c r="AD132" t="s">
        <v>2867</v>
      </c>
      <c r="AE132" t="s">
        <v>2868</v>
      </c>
      <c r="AF132" t="s">
        <v>2875</v>
      </c>
      <c r="AG132" t="s">
        <v>2876</v>
      </c>
      <c r="AH132" t="s">
        <v>6444</v>
      </c>
      <c r="AI132" t="s">
        <v>6075</v>
      </c>
      <c r="AJ132" t="s">
        <v>6443</v>
      </c>
      <c r="AK132" t="s">
        <v>98</v>
      </c>
      <c r="AL132" t="s">
        <v>127</v>
      </c>
      <c r="AM132" t="s">
        <v>128</v>
      </c>
      <c r="AN132" t="s">
        <v>1311</v>
      </c>
      <c r="AO132" t="s">
        <v>1312</v>
      </c>
      <c r="AP132" t="s">
        <v>1313</v>
      </c>
      <c r="AQ132" t="s">
        <v>1314</v>
      </c>
    </row>
    <row r="133" spans="1:43" x14ac:dyDescent="0.3">
      <c r="A133" t="s">
        <v>26</v>
      </c>
      <c r="B133" t="s">
        <v>28</v>
      </c>
      <c r="C133" t="s">
        <v>29</v>
      </c>
      <c r="D133" t="s">
        <v>461</v>
      </c>
      <c r="E133" t="s">
        <v>118</v>
      </c>
      <c r="F133" t="s">
        <v>130</v>
      </c>
      <c r="G133" t="s">
        <v>470</v>
      </c>
      <c r="H133" t="s">
        <v>196</v>
      </c>
      <c r="I133" t="s">
        <v>201</v>
      </c>
      <c r="J133" t="s">
        <v>43</v>
      </c>
      <c r="K133" t="s">
        <v>487</v>
      </c>
      <c r="L133">
        <v>4</v>
      </c>
      <c r="M133">
        <v>1000000</v>
      </c>
      <c r="N133">
        <v>4000000</v>
      </c>
      <c r="O133">
        <v>0</v>
      </c>
      <c r="P133">
        <v>4000000</v>
      </c>
      <c r="R133">
        <v>229510</v>
      </c>
      <c r="S133">
        <v>229510</v>
      </c>
      <c r="T133">
        <v>229510</v>
      </c>
      <c r="U133">
        <v>259950</v>
      </c>
      <c r="V133">
        <v>259950</v>
      </c>
      <c r="W133">
        <v>482213</v>
      </c>
      <c r="X133">
        <v>259950</v>
      </c>
      <c r="Y133">
        <v>259950</v>
      </c>
      <c r="Z133">
        <v>259950</v>
      </c>
      <c r="AA133">
        <v>784200</v>
      </c>
      <c r="AB133">
        <v>348855</v>
      </c>
      <c r="AC133">
        <v>396452</v>
      </c>
      <c r="AD133" t="s">
        <v>2915</v>
      </c>
      <c r="AE133" t="s">
        <v>2916</v>
      </c>
      <c r="AF133" t="s">
        <v>2923</v>
      </c>
      <c r="AG133" t="s">
        <v>2924</v>
      </c>
      <c r="AH133" t="s">
        <v>6447</v>
      </c>
      <c r="AI133" t="s">
        <v>6075</v>
      </c>
      <c r="AJ133" t="s">
        <v>6448</v>
      </c>
      <c r="AK133" t="s">
        <v>98</v>
      </c>
      <c r="AL133" t="s">
        <v>127</v>
      </c>
      <c r="AM133" t="s">
        <v>128</v>
      </c>
      <c r="AN133" t="s">
        <v>1311</v>
      </c>
      <c r="AO133" t="s">
        <v>1312</v>
      </c>
      <c r="AP133" t="s">
        <v>1313</v>
      </c>
      <c r="AQ133" t="s">
        <v>1314</v>
      </c>
    </row>
    <row r="134" spans="1:43" x14ac:dyDescent="0.3">
      <c r="A134" t="s">
        <v>26</v>
      </c>
      <c r="B134" t="s">
        <v>28</v>
      </c>
      <c r="C134" t="s">
        <v>29</v>
      </c>
      <c r="D134" t="s">
        <v>461</v>
      </c>
      <c r="E134" t="s">
        <v>118</v>
      </c>
      <c r="F134" t="s">
        <v>130</v>
      </c>
      <c r="G134" t="s">
        <v>470</v>
      </c>
      <c r="H134" t="s">
        <v>196</v>
      </c>
      <c r="I134" t="s">
        <v>202</v>
      </c>
      <c r="J134" t="s">
        <v>43</v>
      </c>
      <c r="K134" t="s">
        <v>584</v>
      </c>
      <c r="L134">
        <v>2</v>
      </c>
      <c r="M134">
        <v>1000000</v>
      </c>
      <c r="N134">
        <v>2000000</v>
      </c>
      <c r="O134">
        <v>0</v>
      </c>
      <c r="P134">
        <v>2000000</v>
      </c>
      <c r="R134">
        <v>9992</v>
      </c>
      <c r="S134">
        <v>249790</v>
      </c>
      <c r="T134">
        <v>197834</v>
      </c>
      <c r="U134">
        <v>609488</v>
      </c>
      <c r="V134">
        <v>389673</v>
      </c>
      <c r="W134">
        <v>189841</v>
      </c>
      <c r="X134">
        <v>49958</v>
      </c>
      <c r="Y134">
        <v>39966</v>
      </c>
      <c r="Z134">
        <v>9992</v>
      </c>
      <c r="AA134">
        <v>9992</v>
      </c>
      <c r="AB134">
        <v>9992</v>
      </c>
      <c r="AC134">
        <v>233482</v>
      </c>
      <c r="AD134" t="s">
        <v>2941</v>
      </c>
      <c r="AE134" t="s">
        <v>2942</v>
      </c>
      <c r="AF134" t="s">
        <v>2952</v>
      </c>
      <c r="AG134" t="s">
        <v>2953</v>
      </c>
      <c r="AH134" t="s">
        <v>6449</v>
      </c>
      <c r="AI134" t="s">
        <v>6085</v>
      </c>
      <c r="AJ134" t="s">
        <v>6450</v>
      </c>
      <c r="AK134" t="s">
        <v>98</v>
      </c>
      <c r="AL134" t="s">
        <v>108</v>
      </c>
      <c r="AM134" t="s">
        <v>109</v>
      </c>
      <c r="AN134" t="s">
        <v>1311</v>
      </c>
      <c r="AO134" t="s">
        <v>1312</v>
      </c>
      <c r="AP134" t="s">
        <v>1313</v>
      </c>
      <c r="AQ134" t="s">
        <v>1314</v>
      </c>
    </row>
    <row r="135" spans="1:43" x14ac:dyDescent="0.3">
      <c r="A135" t="s">
        <v>26</v>
      </c>
      <c r="B135" t="s">
        <v>28</v>
      </c>
      <c r="C135" t="s">
        <v>29</v>
      </c>
      <c r="D135" t="s">
        <v>461</v>
      </c>
      <c r="E135" t="s">
        <v>118</v>
      </c>
      <c r="F135" t="s">
        <v>130</v>
      </c>
      <c r="G135" t="s">
        <v>470</v>
      </c>
      <c r="H135" t="s">
        <v>196</v>
      </c>
      <c r="I135" t="s">
        <v>203</v>
      </c>
      <c r="J135" t="s">
        <v>43</v>
      </c>
      <c r="K135" t="s">
        <v>584</v>
      </c>
      <c r="L135">
        <v>2</v>
      </c>
      <c r="M135">
        <v>1000000</v>
      </c>
      <c r="N135">
        <v>2000000</v>
      </c>
      <c r="O135">
        <v>0</v>
      </c>
      <c r="P135">
        <v>2000000</v>
      </c>
      <c r="R135">
        <v>5195</v>
      </c>
      <c r="S135">
        <v>316588</v>
      </c>
      <c r="T135">
        <v>147784</v>
      </c>
      <c r="U135">
        <v>126583</v>
      </c>
      <c r="V135">
        <v>126583</v>
      </c>
      <c r="W135">
        <v>253186</v>
      </c>
      <c r="X135">
        <v>253186</v>
      </c>
      <c r="Y135">
        <v>253186</v>
      </c>
      <c r="Z135">
        <v>253186</v>
      </c>
      <c r="AA135">
        <v>105583</v>
      </c>
      <c r="AB135">
        <v>116798</v>
      </c>
      <c r="AC135">
        <v>42142</v>
      </c>
      <c r="AD135" t="s">
        <v>2967</v>
      </c>
      <c r="AE135" t="s">
        <v>2968</v>
      </c>
      <c r="AF135" t="s">
        <v>2978</v>
      </c>
      <c r="AG135" t="s">
        <v>2979</v>
      </c>
      <c r="AH135" t="s">
        <v>6451</v>
      </c>
      <c r="AI135" t="s">
        <v>6085</v>
      </c>
      <c r="AJ135" t="s">
        <v>6452</v>
      </c>
      <c r="AK135" t="s">
        <v>98</v>
      </c>
      <c r="AL135" t="s">
        <v>99</v>
      </c>
      <c r="AM135" t="s">
        <v>100</v>
      </c>
      <c r="AN135" t="s">
        <v>1311</v>
      </c>
      <c r="AO135" t="s">
        <v>1312</v>
      </c>
      <c r="AP135" t="s">
        <v>1313</v>
      </c>
      <c r="AQ135" t="s">
        <v>1314</v>
      </c>
    </row>
    <row r="136" spans="1:43" x14ac:dyDescent="0.3">
      <c r="A136" t="s">
        <v>26</v>
      </c>
      <c r="B136" t="s">
        <v>28</v>
      </c>
      <c r="C136" t="s">
        <v>29</v>
      </c>
      <c r="D136" t="s">
        <v>461</v>
      </c>
      <c r="E136" t="s">
        <v>118</v>
      </c>
      <c r="F136" t="s">
        <v>130</v>
      </c>
      <c r="G136" t="s">
        <v>470</v>
      </c>
      <c r="H136" t="s">
        <v>196</v>
      </c>
      <c r="I136" t="s">
        <v>205</v>
      </c>
      <c r="J136" t="s">
        <v>43</v>
      </c>
      <c r="K136" t="s">
        <v>584</v>
      </c>
      <c r="L136">
        <v>4</v>
      </c>
      <c r="M136">
        <v>1000000</v>
      </c>
      <c r="N136">
        <v>4000000</v>
      </c>
      <c r="O136">
        <v>0</v>
      </c>
      <c r="P136">
        <v>4000000</v>
      </c>
      <c r="R136">
        <v>70396</v>
      </c>
      <c r="S136">
        <v>320793</v>
      </c>
      <c r="T136">
        <v>320793</v>
      </c>
      <c r="U136">
        <v>320793</v>
      </c>
      <c r="V136">
        <v>320793</v>
      </c>
      <c r="W136">
        <v>534388</v>
      </c>
      <c r="X136">
        <v>534388</v>
      </c>
      <c r="Y136">
        <v>534388</v>
      </c>
      <c r="Z136">
        <v>534388</v>
      </c>
      <c r="AA136">
        <v>320793</v>
      </c>
      <c r="AB136">
        <v>123192</v>
      </c>
      <c r="AC136">
        <v>64894.999999999993</v>
      </c>
      <c r="AD136" t="s">
        <v>2989</v>
      </c>
      <c r="AE136" t="s">
        <v>2990</v>
      </c>
      <c r="AF136" t="s">
        <v>3000</v>
      </c>
      <c r="AG136" t="s">
        <v>3001</v>
      </c>
      <c r="AH136" t="s">
        <v>6453</v>
      </c>
      <c r="AI136" t="s">
        <v>6085</v>
      </c>
      <c r="AJ136" t="s">
        <v>6454</v>
      </c>
      <c r="AK136" t="s">
        <v>98</v>
      </c>
      <c r="AL136" t="s">
        <v>99</v>
      </c>
      <c r="AM136" t="s">
        <v>104</v>
      </c>
      <c r="AN136" t="s">
        <v>1311</v>
      </c>
      <c r="AO136" t="s">
        <v>1312</v>
      </c>
      <c r="AP136" t="s">
        <v>1313</v>
      </c>
      <c r="AQ136" t="s">
        <v>1314</v>
      </c>
    </row>
    <row r="137" spans="1:43" x14ac:dyDescent="0.3">
      <c r="A137" t="s">
        <v>26</v>
      </c>
      <c r="B137" t="s">
        <v>28</v>
      </c>
      <c r="C137" t="s">
        <v>29</v>
      </c>
      <c r="D137" t="s">
        <v>461</v>
      </c>
      <c r="E137" t="s">
        <v>118</v>
      </c>
      <c r="F137" t="s">
        <v>130</v>
      </c>
      <c r="G137" t="s">
        <v>472</v>
      </c>
      <c r="H137" t="s">
        <v>252</v>
      </c>
      <c r="I137" t="s">
        <v>296</v>
      </c>
      <c r="J137" t="s">
        <v>138</v>
      </c>
      <c r="K137" t="s">
        <v>506</v>
      </c>
      <c r="L137">
        <v>48</v>
      </c>
      <c r="M137">
        <v>1000000</v>
      </c>
      <c r="N137">
        <v>48000000</v>
      </c>
      <c r="O137">
        <v>0</v>
      </c>
      <c r="P137">
        <v>48000000</v>
      </c>
      <c r="R137">
        <v>51060</v>
      </c>
      <c r="S137">
        <v>4380285</v>
      </c>
      <c r="T137">
        <v>6201433</v>
      </c>
      <c r="U137">
        <v>6621828</v>
      </c>
      <c r="V137">
        <v>3382909</v>
      </c>
      <c r="W137">
        <v>3777775</v>
      </c>
      <c r="X137">
        <v>4039884</v>
      </c>
      <c r="Y137">
        <v>3777775</v>
      </c>
      <c r="Z137">
        <v>3382909</v>
      </c>
      <c r="AA137">
        <v>4458577</v>
      </c>
      <c r="AB137">
        <v>3320956</v>
      </c>
      <c r="AC137">
        <v>4604609</v>
      </c>
      <c r="AD137" t="s">
        <v>3882</v>
      </c>
      <c r="AE137" t="s">
        <v>3918</v>
      </c>
      <c r="AF137" t="s">
        <v>3919</v>
      </c>
      <c r="AG137" t="s">
        <v>3920</v>
      </c>
      <c r="AH137" t="s">
        <v>6457</v>
      </c>
      <c r="AI137" t="s">
        <v>6061</v>
      </c>
      <c r="AJ137" t="s">
        <v>6458</v>
      </c>
      <c r="AK137" t="s">
        <v>98</v>
      </c>
      <c r="AL137" t="s">
        <v>127</v>
      </c>
      <c r="AM137" t="s">
        <v>128</v>
      </c>
      <c r="AN137" t="s">
        <v>1311</v>
      </c>
      <c r="AO137" t="s">
        <v>3409</v>
      </c>
      <c r="AP137" t="s">
        <v>2026</v>
      </c>
      <c r="AQ137" t="s">
        <v>1314</v>
      </c>
    </row>
    <row r="138" spans="1:43" x14ac:dyDescent="0.3">
      <c r="A138" t="s">
        <v>26</v>
      </c>
      <c r="B138" t="s">
        <v>28</v>
      </c>
      <c r="C138" t="s">
        <v>29</v>
      </c>
      <c r="D138" t="s">
        <v>461</v>
      </c>
      <c r="E138" t="s">
        <v>118</v>
      </c>
      <c r="F138" t="s">
        <v>334</v>
      </c>
      <c r="G138" t="s">
        <v>476</v>
      </c>
      <c r="H138" t="s">
        <v>347</v>
      </c>
      <c r="I138" t="s">
        <v>348</v>
      </c>
      <c r="J138" t="s">
        <v>43</v>
      </c>
      <c r="K138" t="s">
        <v>584</v>
      </c>
      <c r="L138">
        <v>8</v>
      </c>
      <c r="M138">
        <v>1000000</v>
      </c>
      <c r="N138">
        <v>8000000</v>
      </c>
      <c r="O138">
        <v>0</v>
      </c>
      <c r="P138">
        <v>8000000</v>
      </c>
      <c r="R138">
        <v>63241</v>
      </c>
      <c r="S138">
        <v>442688</v>
      </c>
      <c r="T138">
        <v>358366</v>
      </c>
      <c r="U138">
        <v>653491</v>
      </c>
      <c r="V138">
        <v>874835</v>
      </c>
      <c r="W138">
        <v>1001318</v>
      </c>
      <c r="X138">
        <v>874835</v>
      </c>
      <c r="Y138">
        <v>874835</v>
      </c>
      <c r="Z138">
        <v>969697</v>
      </c>
      <c r="AA138">
        <v>695652</v>
      </c>
      <c r="AB138">
        <v>864295</v>
      </c>
      <c r="AC138">
        <v>326747</v>
      </c>
      <c r="AD138" t="s">
        <v>4612</v>
      </c>
      <c r="AE138" t="s">
        <v>4613</v>
      </c>
      <c r="AF138" t="s">
        <v>4623</v>
      </c>
      <c r="AG138" t="s">
        <v>4624</v>
      </c>
      <c r="AH138" t="s">
        <v>6459</v>
      </c>
      <c r="AI138" t="s">
        <v>6085</v>
      </c>
      <c r="AJ138" t="s">
        <v>6460</v>
      </c>
      <c r="AK138" t="s">
        <v>98</v>
      </c>
      <c r="AL138" t="s">
        <v>168</v>
      </c>
      <c r="AM138" t="s">
        <v>169</v>
      </c>
      <c r="AN138" t="s">
        <v>1311</v>
      </c>
      <c r="AO138" t="s">
        <v>1312</v>
      </c>
      <c r="AP138" t="s">
        <v>1313</v>
      </c>
      <c r="AQ138" t="s">
        <v>1314</v>
      </c>
    </row>
    <row r="139" spans="1:43" x14ac:dyDescent="0.3">
      <c r="A139" t="s">
        <v>26</v>
      </c>
      <c r="B139" t="s">
        <v>28</v>
      </c>
      <c r="C139" t="s">
        <v>29</v>
      </c>
      <c r="D139" t="s">
        <v>461</v>
      </c>
      <c r="E139" t="s">
        <v>118</v>
      </c>
      <c r="F139" t="s">
        <v>334</v>
      </c>
      <c r="G139" t="s">
        <v>477</v>
      </c>
      <c r="H139" t="s">
        <v>375</v>
      </c>
      <c r="I139" t="s">
        <v>376</v>
      </c>
      <c r="J139" t="s">
        <v>43</v>
      </c>
      <c r="K139" t="s">
        <v>584</v>
      </c>
      <c r="L139">
        <v>4</v>
      </c>
      <c r="M139">
        <v>1000000</v>
      </c>
      <c r="N139">
        <v>4000000</v>
      </c>
      <c r="O139">
        <v>0</v>
      </c>
      <c r="P139">
        <v>4000000</v>
      </c>
      <c r="R139">
        <v>6663</v>
      </c>
      <c r="S139">
        <v>200825</v>
      </c>
      <c r="T139">
        <v>312103</v>
      </c>
      <c r="U139">
        <v>198826</v>
      </c>
      <c r="V139">
        <v>194162</v>
      </c>
      <c r="W139">
        <v>307438</v>
      </c>
      <c r="X139">
        <v>194162</v>
      </c>
      <c r="Y139">
        <v>194162</v>
      </c>
      <c r="Z139">
        <v>300775</v>
      </c>
      <c r="AA139">
        <v>194162</v>
      </c>
      <c r="AB139">
        <v>1702562</v>
      </c>
      <c r="AC139">
        <v>194160</v>
      </c>
      <c r="AD139" t="s">
        <v>5214</v>
      </c>
      <c r="AE139" t="s">
        <v>5215</v>
      </c>
      <c r="AF139" t="s">
        <v>5225</v>
      </c>
      <c r="AG139" t="s">
        <v>5226</v>
      </c>
      <c r="AH139" t="s">
        <v>6474</v>
      </c>
      <c r="AI139" t="s">
        <v>6085</v>
      </c>
      <c r="AJ139" t="s">
        <v>6475</v>
      </c>
      <c r="AK139" t="s">
        <v>98</v>
      </c>
      <c r="AL139" t="s">
        <v>168</v>
      </c>
      <c r="AM139" t="s">
        <v>208</v>
      </c>
      <c r="AN139" t="s">
        <v>1311</v>
      </c>
      <c r="AO139" t="s">
        <v>1312</v>
      </c>
      <c r="AP139" t="s">
        <v>1313</v>
      </c>
      <c r="AQ139" t="s">
        <v>1314</v>
      </c>
    </row>
    <row r="140" spans="1:43" x14ac:dyDescent="0.3">
      <c r="A140" t="s">
        <v>26</v>
      </c>
      <c r="B140" t="s">
        <v>28</v>
      </c>
      <c r="C140" t="s">
        <v>29</v>
      </c>
      <c r="D140" t="s">
        <v>461</v>
      </c>
      <c r="E140" t="s">
        <v>118</v>
      </c>
      <c r="F140" t="s">
        <v>334</v>
      </c>
      <c r="G140" t="s">
        <v>477</v>
      </c>
      <c r="H140" t="s">
        <v>380</v>
      </c>
      <c r="I140" t="s">
        <v>381</v>
      </c>
      <c r="J140" t="s">
        <v>43</v>
      </c>
      <c r="K140" t="s">
        <v>584</v>
      </c>
      <c r="L140">
        <v>4</v>
      </c>
      <c r="M140">
        <v>1000000</v>
      </c>
      <c r="N140">
        <v>4000000</v>
      </c>
      <c r="O140">
        <v>0</v>
      </c>
      <c r="P140">
        <v>4000000</v>
      </c>
      <c r="R140">
        <v>410196</v>
      </c>
      <c r="S140">
        <v>388270</v>
      </c>
      <c r="T140">
        <v>351825</v>
      </c>
      <c r="U140">
        <v>436671</v>
      </c>
      <c r="V140">
        <v>0</v>
      </c>
      <c r="W140">
        <v>0</v>
      </c>
      <c r="X140">
        <v>631757</v>
      </c>
      <c r="Y140">
        <v>0</v>
      </c>
      <c r="Z140">
        <v>0</v>
      </c>
      <c r="AA140">
        <v>811021</v>
      </c>
      <c r="AB140">
        <v>548445</v>
      </c>
      <c r="AC140">
        <v>421815</v>
      </c>
      <c r="AD140" t="s">
        <v>5296</v>
      </c>
      <c r="AE140" t="s">
        <v>5297</v>
      </c>
      <c r="AF140" t="s">
        <v>5307</v>
      </c>
      <c r="AG140" t="s">
        <v>5308</v>
      </c>
      <c r="AH140" t="s">
        <v>6481</v>
      </c>
      <c r="AI140" t="s">
        <v>6085</v>
      </c>
      <c r="AJ140" t="s">
        <v>6482</v>
      </c>
      <c r="AK140" t="s">
        <v>98</v>
      </c>
      <c r="AL140" t="s">
        <v>168</v>
      </c>
      <c r="AM140" t="s">
        <v>208</v>
      </c>
      <c r="AN140" t="s">
        <v>1311</v>
      </c>
      <c r="AO140" t="s">
        <v>1312</v>
      </c>
      <c r="AP140" t="s">
        <v>1313</v>
      </c>
      <c r="AQ140" t="s">
        <v>1314</v>
      </c>
    </row>
    <row r="141" spans="1:43" x14ac:dyDescent="0.3">
      <c r="A141" t="s">
        <v>26</v>
      </c>
      <c r="B141" t="s">
        <v>28</v>
      </c>
      <c r="C141" t="s">
        <v>29</v>
      </c>
      <c r="D141" t="s">
        <v>461</v>
      </c>
      <c r="E141" t="s">
        <v>118</v>
      </c>
      <c r="F141" t="s">
        <v>334</v>
      </c>
      <c r="G141" t="s">
        <v>478</v>
      </c>
      <c r="H141" t="s">
        <v>396</v>
      </c>
      <c r="I141" t="s">
        <v>397</v>
      </c>
      <c r="J141" t="s">
        <v>43</v>
      </c>
      <c r="K141" t="s">
        <v>584</v>
      </c>
      <c r="L141">
        <v>4</v>
      </c>
      <c r="M141">
        <v>1000000</v>
      </c>
      <c r="N141">
        <v>4000000</v>
      </c>
      <c r="O141">
        <v>0</v>
      </c>
      <c r="P141">
        <v>4000000</v>
      </c>
      <c r="R141">
        <v>149808</v>
      </c>
      <c r="S141">
        <v>262821</v>
      </c>
      <c r="T141">
        <v>0</v>
      </c>
      <c r="U141">
        <v>0</v>
      </c>
      <c r="V141">
        <v>262821</v>
      </c>
      <c r="W141">
        <v>0</v>
      </c>
      <c r="X141">
        <v>565065</v>
      </c>
      <c r="Y141">
        <v>302244</v>
      </c>
      <c r="Z141">
        <v>39423</v>
      </c>
      <c r="AA141">
        <v>1092677</v>
      </c>
      <c r="AB141">
        <v>1022898</v>
      </c>
      <c r="AC141">
        <v>302243</v>
      </c>
      <c r="AD141" t="s">
        <v>5632</v>
      </c>
      <c r="AE141" t="s">
        <v>5633</v>
      </c>
      <c r="AF141" t="s">
        <v>5643</v>
      </c>
      <c r="AG141" t="s">
        <v>5644</v>
      </c>
      <c r="AH141" t="s">
        <v>6483</v>
      </c>
      <c r="AI141" t="s">
        <v>6085</v>
      </c>
      <c r="AJ141" t="s">
        <v>6484</v>
      </c>
      <c r="AK141" t="s">
        <v>98</v>
      </c>
      <c r="AL141" t="s">
        <v>127</v>
      </c>
      <c r="AM141" t="s">
        <v>248</v>
      </c>
      <c r="AN141" t="s">
        <v>1311</v>
      </c>
      <c r="AO141" t="s">
        <v>1312</v>
      </c>
      <c r="AP141" t="s">
        <v>1313</v>
      </c>
      <c r="AQ141" t="s">
        <v>1314</v>
      </c>
    </row>
    <row r="142" spans="1:43" x14ac:dyDescent="0.3">
      <c r="A142" t="s">
        <v>26</v>
      </c>
      <c r="B142" t="s">
        <v>28</v>
      </c>
      <c r="C142" t="s">
        <v>29</v>
      </c>
      <c r="D142" t="s">
        <v>461</v>
      </c>
      <c r="E142" t="s">
        <v>118</v>
      </c>
      <c r="F142" t="s">
        <v>334</v>
      </c>
      <c r="G142" t="s">
        <v>478</v>
      </c>
      <c r="H142" t="s">
        <v>396</v>
      </c>
      <c r="I142" t="s">
        <v>398</v>
      </c>
      <c r="J142" t="s">
        <v>43</v>
      </c>
      <c r="K142" t="s">
        <v>584</v>
      </c>
      <c r="L142">
        <v>4</v>
      </c>
      <c r="M142">
        <v>1000000</v>
      </c>
      <c r="N142">
        <v>4000000</v>
      </c>
      <c r="O142">
        <v>0</v>
      </c>
      <c r="P142">
        <v>4000000</v>
      </c>
      <c r="R142">
        <v>305810</v>
      </c>
      <c r="S142">
        <v>307339</v>
      </c>
      <c r="T142">
        <v>0</v>
      </c>
      <c r="U142">
        <v>498471</v>
      </c>
      <c r="V142">
        <v>0</v>
      </c>
      <c r="W142">
        <v>192661</v>
      </c>
      <c r="X142">
        <v>305810</v>
      </c>
      <c r="Y142">
        <v>238532</v>
      </c>
      <c r="Z142">
        <v>0</v>
      </c>
      <c r="AA142">
        <v>1587920</v>
      </c>
      <c r="AB142">
        <v>563457</v>
      </c>
      <c r="AC142">
        <v>0</v>
      </c>
      <c r="AD142" t="s">
        <v>5654</v>
      </c>
      <c r="AE142" t="s">
        <v>5655</v>
      </c>
      <c r="AF142" t="s">
        <v>5665</v>
      </c>
      <c r="AG142" t="s">
        <v>5666</v>
      </c>
      <c r="AH142" t="s">
        <v>6485</v>
      </c>
      <c r="AI142" t="s">
        <v>6085</v>
      </c>
      <c r="AJ142" t="s">
        <v>6486</v>
      </c>
      <c r="AK142" t="s">
        <v>98</v>
      </c>
      <c r="AL142" t="s">
        <v>127</v>
      </c>
      <c r="AM142" t="s">
        <v>248</v>
      </c>
      <c r="AN142" t="s">
        <v>1311</v>
      </c>
      <c r="AO142" t="s">
        <v>1312</v>
      </c>
      <c r="AP142" t="s">
        <v>1313</v>
      </c>
      <c r="AQ142" t="s">
        <v>1314</v>
      </c>
    </row>
    <row r="143" spans="1:43" x14ac:dyDescent="0.3">
      <c r="A143" t="s">
        <v>26</v>
      </c>
      <c r="B143" t="s">
        <v>28</v>
      </c>
      <c r="C143" t="s">
        <v>29</v>
      </c>
      <c r="D143" t="s">
        <v>461</v>
      </c>
      <c r="E143" t="s">
        <v>118</v>
      </c>
      <c r="F143" t="s">
        <v>334</v>
      </c>
      <c r="G143" t="s">
        <v>478</v>
      </c>
      <c r="H143" t="s">
        <v>396</v>
      </c>
      <c r="I143" t="s">
        <v>400</v>
      </c>
      <c r="J143" t="s">
        <v>43</v>
      </c>
      <c r="K143" t="s">
        <v>584</v>
      </c>
      <c r="L143">
        <v>6</v>
      </c>
      <c r="M143">
        <v>1000000</v>
      </c>
      <c r="N143">
        <v>6000000</v>
      </c>
      <c r="O143">
        <v>0</v>
      </c>
      <c r="P143">
        <v>6000000</v>
      </c>
      <c r="R143">
        <v>696004</v>
      </c>
      <c r="S143">
        <v>0</v>
      </c>
      <c r="T143">
        <v>0</v>
      </c>
      <c r="U143">
        <v>467117</v>
      </c>
      <c r="V143">
        <v>0</v>
      </c>
      <c r="W143">
        <v>175169</v>
      </c>
      <c r="X143">
        <v>1833084</v>
      </c>
      <c r="Y143">
        <v>502151</v>
      </c>
      <c r="Z143">
        <v>35034</v>
      </c>
      <c r="AA143">
        <v>1368185</v>
      </c>
      <c r="AB143">
        <v>923256</v>
      </c>
      <c r="AC143">
        <v>0</v>
      </c>
      <c r="AD143" t="s">
        <v>5701</v>
      </c>
      <c r="AE143" t="s">
        <v>5702</v>
      </c>
      <c r="AF143" t="s">
        <v>5712</v>
      </c>
      <c r="AG143" t="s">
        <v>5713</v>
      </c>
      <c r="AH143" t="s">
        <v>6489</v>
      </c>
      <c r="AI143" t="s">
        <v>6085</v>
      </c>
      <c r="AJ143" t="s">
        <v>6490</v>
      </c>
      <c r="AK143" t="s">
        <v>98</v>
      </c>
      <c r="AL143" t="s">
        <v>127</v>
      </c>
      <c r="AM143" t="s">
        <v>248</v>
      </c>
      <c r="AN143" t="s">
        <v>1311</v>
      </c>
      <c r="AO143" t="s">
        <v>1312</v>
      </c>
      <c r="AP143" t="s">
        <v>1313</v>
      </c>
      <c r="AQ143" t="s">
        <v>1314</v>
      </c>
    </row>
    <row r="144" spans="1:43" x14ac:dyDescent="0.3">
      <c r="A144" t="s">
        <v>26</v>
      </c>
      <c r="B144" t="s">
        <v>28</v>
      </c>
      <c r="C144" t="s">
        <v>29</v>
      </c>
      <c r="D144" t="s">
        <v>461</v>
      </c>
      <c r="E144" t="s">
        <v>118</v>
      </c>
      <c r="F144" t="s">
        <v>334</v>
      </c>
      <c r="G144" t="s">
        <v>478</v>
      </c>
      <c r="H144" t="s">
        <v>396</v>
      </c>
      <c r="I144" t="s">
        <v>401</v>
      </c>
      <c r="J144" t="s">
        <v>43</v>
      </c>
      <c r="K144" t="s">
        <v>584</v>
      </c>
      <c r="L144">
        <v>6</v>
      </c>
      <c r="M144">
        <v>1000000</v>
      </c>
      <c r="N144">
        <v>6000000</v>
      </c>
      <c r="O144">
        <v>0</v>
      </c>
      <c r="P144">
        <v>6000000</v>
      </c>
      <c r="R144">
        <v>739904</v>
      </c>
      <c r="S144">
        <v>0</v>
      </c>
      <c r="T144">
        <v>0</v>
      </c>
      <c r="U144">
        <v>513067</v>
      </c>
      <c r="V144">
        <v>0</v>
      </c>
      <c r="W144">
        <v>0</v>
      </c>
      <c r="X144">
        <v>840240</v>
      </c>
      <c r="Y144">
        <v>0</v>
      </c>
      <c r="Z144">
        <v>1338389</v>
      </c>
      <c r="AA144">
        <v>468452</v>
      </c>
      <c r="AB144">
        <v>1631497</v>
      </c>
      <c r="AC144">
        <v>468451</v>
      </c>
      <c r="AD144" t="s">
        <v>5723</v>
      </c>
      <c r="AE144" t="s">
        <v>5724</v>
      </c>
      <c r="AF144" t="s">
        <v>5734</v>
      </c>
      <c r="AG144" t="s">
        <v>5735</v>
      </c>
      <c r="AH144" t="s">
        <v>6491</v>
      </c>
      <c r="AI144" t="s">
        <v>6085</v>
      </c>
      <c r="AJ144" t="s">
        <v>6492</v>
      </c>
      <c r="AK144" t="s">
        <v>98</v>
      </c>
      <c r="AL144" t="s">
        <v>127</v>
      </c>
      <c r="AM144" t="s">
        <v>248</v>
      </c>
      <c r="AN144" t="s">
        <v>1311</v>
      </c>
      <c r="AO144" t="s">
        <v>1312</v>
      </c>
      <c r="AP144" t="s">
        <v>1313</v>
      </c>
      <c r="AQ144" t="s">
        <v>1314</v>
      </c>
    </row>
    <row r="145" spans="1:43" x14ac:dyDescent="0.3">
      <c r="A145" t="s">
        <v>26</v>
      </c>
      <c r="B145" t="s">
        <v>28</v>
      </c>
      <c r="C145" t="s">
        <v>29</v>
      </c>
      <c r="D145" t="s">
        <v>461</v>
      </c>
      <c r="E145" t="s">
        <v>118</v>
      </c>
      <c r="F145" t="s">
        <v>334</v>
      </c>
      <c r="G145" t="s">
        <v>478</v>
      </c>
      <c r="H145" t="s">
        <v>396</v>
      </c>
      <c r="I145" t="s">
        <v>403</v>
      </c>
      <c r="J145" t="s">
        <v>43</v>
      </c>
      <c r="K145" t="s">
        <v>584</v>
      </c>
      <c r="L145">
        <v>2</v>
      </c>
      <c r="M145">
        <v>1000000</v>
      </c>
      <c r="N145">
        <v>2000000</v>
      </c>
      <c r="O145">
        <v>0</v>
      </c>
      <c r="P145">
        <v>2000000</v>
      </c>
      <c r="R145">
        <v>60048</v>
      </c>
      <c r="S145">
        <v>177582</v>
      </c>
      <c r="T145">
        <v>177582</v>
      </c>
      <c r="U145">
        <v>126924</v>
      </c>
      <c r="V145">
        <v>126924</v>
      </c>
      <c r="W145">
        <v>228392</v>
      </c>
      <c r="X145">
        <v>228392</v>
      </c>
      <c r="Y145">
        <v>228392</v>
      </c>
      <c r="Z145">
        <v>228392</v>
      </c>
      <c r="AA145">
        <v>50810</v>
      </c>
      <c r="AB145">
        <v>304760</v>
      </c>
      <c r="AC145">
        <v>61802</v>
      </c>
      <c r="AD145" t="s">
        <v>5767</v>
      </c>
      <c r="AE145" t="s">
        <v>5768</v>
      </c>
      <c r="AF145" t="s">
        <v>5778</v>
      </c>
      <c r="AG145" t="s">
        <v>5779</v>
      </c>
      <c r="AH145" t="s">
        <v>6496</v>
      </c>
      <c r="AI145" t="s">
        <v>6085</v>
      </c>
      <c r="AJ145" t="s">
        <v>6497</v>
      </c>
      <c r="AK145" t="s">
        <v>98</v>
      </c>
      <c r="AL145" t="s">
        <v>99</v>
      </c>
      <c r="AM145" t="s">
        <v>100</v>
      </c>
      <c r="AN145" t="s">
        <v>1311</v>
      </c>
      <c r="AO145" t="s">
        <v>1312</v>
      </c>
      <c r="AP145" t="s">
        <v>1313</v>
      </c>
      <c r="AQ145" t="s">
        <v>1314</v>
      </c>
    </row>
    <row r="146" spans="1:43" x14ac:dyDescent="0.3">
      <c r="A146" t="s">
        <v>26</v>
      </c>
      <c r="B146" t="s">
        <v>28</v>
      </c>
      <c r="C146" t="s">
        <v>29</v>
      </c>
      <c r="D146" t="s">
        <v>461</v>
      </c>
      <c r="E146" t="s">
        <v>118</v>
      </c>
      <c r="F146" t="s">
        <v>334</v>
      </c>
      <c r="G146" t="s">
        <v>478</v>
      </c>
      <c r="H146" t="s">
        <v>396</v>
      </c>
      <c r="I146" t="s">
        <v>403</v>
      </c>
      <c r="J146" t="s">
        <v>46</v>
      </c>
      <c r="K146" t="s">
        <v>585</v>
      </c>
      <c r="L146">
        <v>20</v>
      </c>
      <c r="M146">
        <v>1000000</v>
      </c>
      <c r="N146">
        <v>20000000</v>
      </c>
      <c r="O146">
        <v>0</v>
      </c>
      <c r="P146">
        <v>20000000</v>
      </c>
      <c r="R146">
        <v>600485</v>
      </c>
      <c r="S146">
        <v>1775821</v>
      </c>
      <c r="T146">
        <v>1775821</v>
      </c>
      <c r="U146">
        <v>1269241</v>
      </c>
      <c r="V146">
        <v>1269241</v>
      </c>
      <c r="W146">
        <v>2283923</v>
      </c>
      <c r="X146">
        <v>2283923</v>
      </c>
      <c r="Y146">
        <v>2283923</v>
      </c>
      <c r="Z146">
        <v>2283923</v>
      </c>
      <c r="AA146">
        <v>508102</v>
      </c>
      <c r="AB146">
        <v>3047600</v>
      </c>
      <c r="AC146">
        <v>617997</v>
      </c>
      <c r="AD146" t="s">
        <v>5767</v>
      </c>
      <c r="AE146" t="s">
        <v>5781</v>
      </c>
      <c r="AF146" t="s">
        <v>5782</v>
      </c>
      <c r="AG146" t="s">
        <v>5783</v>
      </c>
      <c r="AH146" t="s">
        <v>6498</v>
      </c>
      <c r="AI146" t="s">
        <v>6061</v>
      </c>
      <c r="AJ146" t="s">
        <v>6497</v>
      </c>
      <c r="AK146" t="s">
        <v>98</v>
      </c>
      <c r="AL146" t="s">
        <v>99</v>
      </c>
      <c r="AM146" t="s">
        <v>100</v>
      </c>
      <c r="AN146" t="s">
        <v>1311</v>
      </c>
      <c r="AO146" t="s">
        <v>1312</v>
      </c>
      <c r="AP146" t="s">
        <v>1331</v>
      </c>
      <c r="AQ146" t="s">
        <v>1314</v>
      </c>
    </row>
    <row r="147" spans="1:43" x14ac:dyDescent="0.3">
      <c r="A147" t="s">
        <v>26</v>
      </c>
      <c r="B147" t="s">
        <v>28</v>
      </c>
      <c r="C147" t="s">
        <v>29</v>
      </c>
      <c r="D147" t="s">
        <v>460</v>
      </c>
      <c r="E147" t="s">
        <v>33</v>
      </c>
      <c r="F147" t="s">
        <v>35</v>
      </c>
      <c r="G147" t="s">
        <v>463</v>
      </c>
      <c r="H147" t="s">
        <v>39</v>
      </c>
      <c r="I147" t="s">
        <v>41</v>
      </c>
      <c r="J147" t="s">
        <v>43</v>
      </c>
      <c r="K147" t="s">
        <v>485</v>
      </c>
      <c r="L147">
        <v>1</v>
      </c>
      <c r="M147">
        <v>1000000</v>
      </c>
      <c r="N147">
        <v>1000000</v>
      </c>
      <c r="O147">
        <v>0</v>
      </c>
      <c r="P147">
        <v>1000000</v>
      </c>
      <c r="R147">
        <v>83000</v>
      </c>
      <c r="S147">
        <v>83000</v>
      </c>
      <c r="T147">
        <v>83000</v>
      </c>
      <c r="U147">
        <v>83000</v>
      </c>
      <c r="V147">
        <v>83000</v>
      </c>
      <c r="W147">
        <v>83000</v>
      </c>
      <c r="X147">
        <v>83000</v>
      </c>
      <c r="Y147">
        <v>83000</v>
      </c>
      <c r="Z147">
        <v>83000</v>
      </c>
      <c r="AA147">
        <v>83000</v>
      </c>
      <c r="AB147">
        <v>83000</v>
      </c>
      <c r="AC147">
        <v>87000</v>
      </c>
      <c r="AD147" t="s">
        <v>1307</v>
      </c>
      <c r="AE147" t="s">
        <v>1308</v>
      </c>
      <c r="AF147" t="s">
        <v>1309</v>
      </c>
      <c r="AG147" t="s">
        <v>1310</v>
      </c>
      <c r="AH147" t="s">
        <v>6337</v>
      </c>
      <c r="AI147" t="s">
        <v>6061</v>
      </c>
      <c r="AJ147" t="s">
        <v>6338</v>
      </c>
      <c r="AK147" t="s">
        <v>44</v>
      </c>
      <c r="AN147" t="s">
        <v>1311</v>
      </c>
      <c r="AO147" t="s">
        <v>1312</v>
      </c>
      <c r="AP147" t="s">
        <v>1313</v>
      </c>
      <c r="AQ147" t="s">
        <v>1314</v>
      </c>
    </row>
    <row r="148" spans="1:43" x14ac:dyDescent="0.3">
      <c r="A148" t="s">
        <v>26</v>
      </c>
      <c r="B148" t="s">
        <v>28</v>
      </c>
      <c r="C148" t="s">
        <v>29</v>
      </c>
      <c r="D148" t="s">
        <v>460</v>
      </c>
      <c r="E148" t="s">
        <v>33</v>
      </c>
      <c r="F148" t="s">
        <v>35</v>
      </c>
      <c r="G148" t="s">
        <v>463</v>
      </c>
      <c r="H148" t="s">
        <v>39</v>
      </c>
      <c r="I148" t="s">
        <v>41</v>
      </c>
      <c r="J148" t="s">
        <v>43</v>
      </c>
      <c r="K148" t="s">
        <v>487</v>
      </c>
      <c r="L148">
        <v>1</v>
      </c>
      <c r="M148">
        <v>1000000</v>
      </c>
      <c r="N148">
        <v>1000000</v>
      </c>
      <c r="O148">
        <v>0</v>
      </c>
      <c r="P148">
        <v>1000000</v>
      </c>
      <c r="R148">
        <v>83000</v>
      </c>
      <c r="S148">
        <v>83000</v>
      </c>
      <c r="T148">
        <v>83000</v>
      </c>
      <c r="U148">
        <v>83000</v>
      </c>
      <c r="V148">
        <v>83000</v>
      </c>
      <c r="W148">
        <v>83000</v>
      </c>
      <c r="X148">
        <v>83000</v>
      </c>
      <c r="Y148">
        <v>83000</v>
      </c>
      <c r="Z148">
        <v>83000</v>
      </c>
      <c r="AA148">
        <v>83000</v>
      </c>
      <c r="AB148">
        <v>83000</v>
      </c>
      <c r="AC148">
        <v>87000</v>
      </c>
      <c r="AD148" t="s">
        <v>1307</v>
      </c>
      <c r="AE148" t="s">
        <v>1308</v>
      </c>
      <c r="AF148" t="s">
        <v>1319</v>
      </c>
      <c r="AG148" t="s">
        <v>1320</v>
      </c>
      <c r="AH148" t="s">
        <v>6339</v>
      </c>
      <c r="AI148" t="s">
        <v>6075</v>
      </c>
      <c r="AJ148" t="s">
        <v>6338</v>
      </c>
      <c r="AK148" t="s">
        <v>44</v>
      </c>
      <c r="AN148" t="s">
        <v>1311</v>
      </c>
      <c r="AO148" t="s">
        <v>1312</v>
      </c>
      <c r="AP148" t="s">
        <v>1313</v>
      </c>
      <c r="AQ148" t="s">
        <v>1314</v>
      </c>
    </row>
    <row r="149" spans="1:43" x14ac:dyDescent="0.3">
      <c r="A149" t="s">
        <v>26</v>
      </c>
      <c r="B149" t="s">
        <v>28</v>
      </c>
      <c r="C149" t="s">
        <v>29</v>
      </c>
      <c r="D149" t="s">
        <v>460</v>
      </c>
      <c r="E149" t="s">
        <v>33</v>
      </c>
      <c r="F149" t="s">
        <v>35</v>
      </c>
      <c r="G149" t="s">
        <v>463</v>
      </c>
      <c r="H149" t="s">
        <v>39</v>
      </c>
      <c r="I149" t="s">
        <v>41</v>
      </c>
      <c r="J149" t="s">
        <v>43</v>
      </c>
      <c r="K149" t="s">
        <v>488</v>
      </c>
      <c r="L149">
        <v>1</v>
      </c>
      <c r="M149">
        <v>1000000</v>
      </c>
      <c r="N149">
        <v>1000000</v>
      </c>
      <c r="O149">
        <v>0</v>
      </c>
      <c r="P149">
        <v>1000000</v>
      </c>
      <c r="R149">
        <v>83000</v>
      </c>
      <c r="S149">
        <v>83000</v>
      </c>
      <c r="T149">
        <v>83000</v>
      </c>
      <c r="U149">
        <v>83000</v>
      </c>
      <c r="V149">
        <v>83000</v>
      </c>
      <c r="W149">
        <v>83000</v>
      </c>
      <c r="X149">
        <v>83000</v>
      </c>
      <c r="Y149">
        <v>83000</v>
      </c>
      <c r="Z149">
        <v>83000</v>
      </c>
      <c r="AA149">
        <v>83000</v>
      </c>
      <c r="AB149">
        <v>83000</v>
      </c>
      <c r="AC149">
        <v>87000</v>
      </c>
      <c r="AD149" t="s">
        <v>1307</v>
      </c>
      <c r="AE149" t="s">
        <v>1308</v>
      </c>
      <c r="AF149" t="s">
        <v>1322</v>
      </c>
      <c r="AG149" t="s">
        <v>1323</v>
      </c>
      <c r="AH149" t="s">
        <v>6340</v>
      </c>
      <c r="AI149" t="s">
        <v>6085</v>
      </c>
      <c r="AJ149" t="s">
        <v>6338</v>
      </c>
      <c r="AK149" t="s">
        <v>44</v>
      </c>
      <c r="AN149" t="s">
        <v>1311</v>
      </c>
      <c r="AO149" t="s">
        <v>1312</v>
      </c>
      <c r="AP149" t="s">
        <v>1313</v>
      </c>
      <c r="AQ149" t="s">
        <v>1314</v>
      </c>
    </row>
    <row r="150" spans="1:43" x14ac:dyDescent="0.3">
      <c r="A150" t="s">
        <v>26</v>
      </c>
      <c r="B150" t="s">
        <v>28</v>
      </c>
      <c r="C150" t="s">
        <v>29</v>
      </c>
      <c r="D150" t="s">
        <v>460</v>
      </c>
      <c r="E150" t="s">
        <v>33</v>
      </c>
      <c r="F150" t="s">
        <v>35</v>
      </c>
      <c r="G150" t="s">
        <v>463</v>
      </c>
      <c r="H150" t="s">
        <v>39</v>
      </c>
      <c r="I150" t="s">
        <v>41</v>
      </c>
      <c r="J150" t="s">
        <v>46</v>
      </c>
      <c r="K150" t="s">
        <v>490</v>
      </c>
      <c r="L150">
        <v>10</v>
      </c>
      <c r="M150">
        <v>1000000</v>
      </c>
      <c r="N150">
        <v>10000000</v>
      </c>
      <c r="O150">
        <v>0</v>
      </c>
      <c r="P150">
        <v>10000000</v>
      </c>
      <c r="R150">
        <v>833000</v>
      </c>
      <c r="S150">
        <v>833000</v>
      </c>
      <c r="T150">
        <v>833000</v>
      </c>
      <c r="U150">
        <v>833000</v>
      </c>
      <c r="V150">
        <v>833000</v>
      </c>
      <c r="W150">
        <v>833000</v>
      </c>
      <c r="X150">
        <v>833000</v>
      </c>
      <c r="Y150">
        <v>833000</v>
      </c>
      <c r="Z150">
        <v>833000</v>
      </c>
      <c r="AA150">
        <v>833000</v>
      </c>
      <c r="AB150">
        <v>833000</v>
      </c>
      <c r="AC150">
        <v>837000</v>
      </c>
      <c r="AD150" t="s">
        <v>1307</v>
      </c>
      <c r="AE150" t="s">
        <v>1328</v>
      </c>
      <c r="AF150" t="s">
        <v>1329</v>
      </c>
      <c r="AG150" t="s">
        <v>1330</v>
      </c>
      <c r="AH150" t="s">
        <v>6341</v>
      </c>
      <c r="AI150" t="s">
        <v>6061</v>
      </c>
      <c r="AJ150" t="s">
        <v>6338</v>
      </c>
      <c r="AK150" t="s">
        <v>44</v>
      </c>
      <c r="AN150" t="s">
        <v>1311</v>
      </c>
      <c r="AO150" t="s">
        <v>1312</v>
      </c>
      <c r="AP150" t="s">
        <v>1331</v>
      </c>
      <c r="AQ150" t="s">
        <v>1314</v>
      </c>
    </row>
    <row r="151" spans="1:43" x14ac:dyDescent="0.3">
      <c r="A151" t="s">
        <v>26</v>
      </c>
      <c r="B151" t="s">
        <v>28</v>
      </c>
      <c r="C151" t="s">
        <v>29</v>
      </c>
      <c r="D151" t="s">
        <v>460</v>
      </c>
      <c r="E151" t="s">
        <v>33</v>
      </c>
      <c r="F151" t="s">
        <v>35</v>
      </c>
      <c r="G151" t="s">
        <v>463</v>
      </c>
      <c r="H151" t="s">
        <v>39</v>
      </c>
      <c r="I151" t="s">
        <v>41</v>
      </c>
      <c r="J151" t="s">
        <v>48</v>
      </c>
      <c r="K151" t="s">
        <v>491</v>
      </c>
      <c r="L151">
        <v>10</v>
      </c>
      <c r="M151">
        <v>1000000</v>
      </c>
      <c r="N151">
        <v>10000000</v>
      </c>
      <c r="O151">
        <v>0</v>
      </c>
      <c r="P151">
        <v>10000000</v>
      </c>
      <c r="R151">
        <v>833000</v>
      </c>
      <c r="S151">
        <v>833000</v>
      </c>
      <c r="T151">
        <v>833000</v>
      </c>
      <c r="U151">
        <v>833000</v>
      </c>
      <c r="V151">
        <v>833000</v>
      </c>
      <c r="W151">
        <v>833000</v>
      </c>
      <c r="X151">
        <v>833000</v>
      </c>
      <c r="Y151">
        <v>833000</v>
      </c>
      <c r="Z151">
        <v>833000</v>
      </c>
      <c r="AA151">
        <v>833000</v>
      </c>
      <c r="AB151">
        <v>833000</v>
      </c>
      <c r="AC151">
        <v>837000</v>
      </c>
      <c r="AD151" t="s">
        <v>1307</v>
      </c>
      <c r="AE151" t="s">
        <v>1333</v>
      </c>
      <c r="AF151" t="s">
        <v>1334</v>
      </c>
      <c r="AG151" t="s">
        <v>1335</v>
      </c>
      <c r="AH151" t="s">
        <v>6342</v>
      </c>
      <c r="AI151" t="s">
        <v>6061</v>
      </c>
      <c r="AJ151" t="s">
        <v>6338</v>
      </c>
      <c r="AK151" t="s">
        <v>44</v>
      </c>
      <c r="AN151" t="s">
        <v>1311</v>
      </c>
      <c r="AO151" t="s">
        <v>1312</v>
      </c>
      <c r="AP151" t="s">
        <v>1336</v>
      </c>
      <c r="AQ151" t="s">
        <v>1314</v>
      </c>
    </row>
    <row r="152" spans="1:43" x14ac:dyDescent="0.3">
      <c r="A152" t="s">
        <v>26</v>
      </c>
      <c r="B152" t="s">
        <v>28</v>
      </c>
      <c r="C152" t="s">
        <v>29</v>
      </c>
      <c r="D152" t="s">
        <v>460</v>
      </c>
      <c r="E152" t="s">
        <v>33</v>
      </c>
      <c r="F152" t="s">
        <v>35</v>
      </c>
      <c r="G152" t="s">
        <v>463</v>
      </c>
      <c r="H152" t="s">
        <v>39</v>
      </c>
      <c r="I152" t="s">
        <v>52</v>
      </c>
      <c r="J152" t="s">
        <v>43</v>
      </c>
      <c r="K152" t="s">
        <v>485</v>
      </c>
      <c r="L152">
        <v>1</v>
      </c>
      <c r="M152">
        <v>1000000</v>
      </c>
      <c r="N152">
        <v>1000000</v>
      </c>
      <c r="O152">
        <v>0</v>
      </c>
      <c r="P152">
        <v>1000000</v>
      </c>
      <c r="R152">
        <v>83000</v>
      </c>
      <c r="S152">
        <v>83000</v>
      </c>
      <c r="T152">
        <v>83000</v>
      </c>
      <c r="U152">
        <v>83000</v>
      </c>
      <c r="V152">
        <v>83000</v>
      </c>
      <c r="W152">
        <v>83000</v>
      </c>
      <c r="X152">
        <v>83000</v>
      </c>
      <c r="Y152">
        <v>83000</v>
      </c>
      <c r="Z152">
        <v>83000</v>
      </c>
      <c r="AA152">
        <v>83000</v>
      </c>
      <c r="AB152">
        <v>83000</v>
      </c>
      <c r="AC152">
        <v>87000</v>
      </c>
      <c r="AD152" t="s">
        <v>1345</v>
      </c>
      <c r="AE152" t="s">
        <v>1346</v>
      </c>
      <c r="AF152" t="s">
        <v>1347</v>
      </c>
      <c r="AG152" t="s">
        <v>1348</v>
      </c>
      <c r="AH152" t="s">
        <v>6343</v>
      </c>
      <c r="AI152" t="s">
        <v>6061</v>
      </c>
      <c r="AJ152" t="s">
        <v>6344</v>
      </c>
      <c r="AK152" t="s">
        <v>44</v>
      </c>
      <c r="AN152" t="s">
        <v>1311</v>
      </c>
      <c r="AO152" t="s">
        <v>1312</v>
      </c>
      <c r="AP152" t="s">
        <v>1313</v>
      </c>
      <c r="AQ152" t="s">
        <v>1314</v>
      </c>
    </row>
    <row r="153" spans="1:43" x14ac:dyDescent="0.3">
      <c r="A153" t="s">
        <v>26</v>
      </c>
      <c r="B153" t="s">
        <v>28</v>
      </c>
      <c r="C153" t="s">
        <v>29</v>
      </c>
      <c r="D153" t="s">
        <v>460</v>
      </c>
      <c r="E153" t="s">
        <v>33</v>
      </c>
      <c r="F153" t="s">
        <v>35</v>
      </c>
      <c r="G153" t="s">
        <v>463</v>
      </c>
      <c r="H153" t="s">
        <v>39</v>
      </c>
      <c r="I153" t="s">
        <v>52</v>
      </c>
      <c r="J153" t="s">
        <v>43</v>
      </c>
      <c r="K153" t="s">
        <v>487</v>
      </c>
      <c r="L153">
        <v>1</v>
      </c>
      <c r="M153">
        <v>1000000</v>
      </c>
      <c r="N153">
        <v>1000000</v>
      </c>
      <c r="O153">
        <v>0</v>
      </c>
      <c r="P153">
        <v>1000000</v>
      </c>
      <c r="R153">
        <v>83000</v>
      </c>
      <c r="S153">
        <v>83000</v>
      </c>
      <c r="T153">
        <v>83000</v>
      </c>
      <c r="U153">
        <v>83000</v>
      </c>
      <c r="V153">
        <v>83000</v>
      </c>
      <c r="W153">
        <v>83000</v>
      </c>
      <c r="X153">
        <v>83000</v>
      </c>
      <c r="Y153">
        <v>83000</v>
      </c>
      <c r="Z153">
        <v>83000</v>
      </c>
      <c r="AA153">
        <v>83000</v>
      </c>
      <c r="AB153">
        <v>83000</v>
      </c>
      <c r="AC153">
        <v>87000</v>
      </c>
      <c r="AD153" t="s">
        <v>1345</v>
      </c>
      <c r="AE153" t="s">
        <v>1346</v>
      </c>
      <c r="AF153" t="s">
        <v>1353</v>
      </c>
      <c r="AG153" t="s">
        <v>1354</v>
      </c>
      <c r="AH153" t="s">
        <v>6345</v>
      </c>
      <c r="AI153" t="s">
        <v>6075</v>
      </c>
      <c r="AJ153" t="s">
        <v>6344</v>
      </c>
      <c r="AK153" t="s">
        <v>44</v>
      </c>
      <c r="AN153" t="s">
        <v>1311</v>
      </c>
      <c r="AO153" t="s">
        <v>1312</v>
      </c>
      <c r="AP153" t="s">
        <v>1313</v>
      </c>
      <c r="AQ153" t="s">
        <v>1314</v>
      </c>
    </row>
    <row r="154" spans="1:43" x14ac:dyDescent="0.3">
      <c r="A154" t="s">
        <v>26</v>
      </c>
      <c r="B154" t="s">
        <v>28</v>
      </c>
      <c r="C154" t="s">
        <v>29</v>
      </c>
      <c r="D154" t="s">
        <v>460</v>
      </c>
      <c r="E154" t="s">
        <v>33</v>
      </c>
      <c r="F154" t="s">
        <v>35</v>
      </c>
      <c r="G154" t="s">
        <v>463</v>
      </c>
      <c r="H154" t="s">
        <v>39</v>
      </c>
      <c r="I154" t="s">
        <v>52</v>
      </c>
      <c r="J154" t="s">
        <v>43</v>
      </c>
      <c r="K154" t="s">
        <v>488</v>
      </c>
      <c r="L154">
        <v>1</v>
      </c>
      <c r="M154">
        <v>1000000</v>
      </c>
      <c r="N154">
        <v>1000000</v>
      </c>
      <c r="O154">
        <v>0</v>
      </c>
      <c r="P154">
        <v>1000000</v>
      </c>
      <c r="R154">
        <v>83000</v>
      </c>
      <c r="S154">
        <v>83000</v>
      </c>
      <c r="T154">
        <v>83000</v>
      </c>
      <c r="U154">
        <v>83000</v>
      </c>
      <c r="V154">
        <v>83000</v>
      </c>
      <c r="W154">
        <v>83000</v>
      </c>
      <c r="X154">
        <v>83000</v>
      </c>
      <c r="Y154">
        <v>83000</v>
      </c>
      <c r="Z154">
        <v>83000</v>
      </c>
      <c r="AA154">
        <v>83000</v>
      </c>
      <c r="AB154">
        <v>83000</v>
      </c>
      <c r="AC154">
        <v>87000</v>
      </c>
      <c r="AD154" t="s">
        <v>1345</v>
      </c>
      <c r="AE154" t="s">
        <v>1346</v>
      </c>
      <c r="AF154" t="s">
        <v>1356</v>
      </c>
      <c r="AG154" t="s">
        <v>1357</v>
      </c>
      <c r="AH154" t="s">
        <v>6346</v>
      </c>
      <c r="AI154" t="s">
        <v>6085</v>
      </c>
      <c r="AJ154" t="s">
        <v>6344</v>
      </c>
      <c r="AK154" t="s">
        <v>44</v>
      </c>
      <c r="AN154" t="s">
        <v>1311</v>
      </c>
      <c r="AO154" t="s">
        <v>1312</v>
      </c>
      <c r="AP154" t="s">
        <v>1313</v>
      </c>
      <c r="AQ154" t="s">
        <v>1314</v>
      </c>
    </row>
    <row r="155" spans="1:43" x14ac:dyDescent="0.3">
      <c r="A155" t="s">
        <v>26</v>
      </c>
      <c r="B155" t="s">
        <v>28</v>
      </c>
      <c r="C155" t="s">
        <v>29</v>
      </c>
      <c r="D155" t="s">
        <v>460</v>
      </c>
      <c r="E155" t="s">
        <v>33</v>
      </c>
      <c r="F155" t="s">
        <v>35</v>
      </c>
      <c r="G155" t="s">
        <v>463</v>
      </c>
      <c r="H155" t="s">
        <v>39</v>
      </c>
      <c r="I155" t="s">
        <v>54</v>
      </c>
      <c r="J155" t="s">
        <v>43</v>
      </c>
      <c r="K155" t="s">
        <v>485</v>
      </c>
      <c r="L155">
        <v>1</v>
      </c>
      <c r="M155">
        <v>1000000</v>
      </c>
      <c r="N155">
        <v>1000000</v>
      </c>
      <c r="O155">
        <v>0</v>
      </c>
      <c r="P155">
        <v>1000000</v>
      </c>
      <c r="R155">
        <v>83000</v>
      </c>
      <c r="S155">
        <v>83000</v>
      </c>
      <c r="T155">
        <v>83000</v>
      </c>
      <c r="U155">
        <v>83000</v>
      </c>
      <c r="V155">
        <v>83000</v>
      </c>
      <c r="W155">
        <v>83000</v>
      </c>
      <c r="X155">
        <v>83000</v>
      </c>
      <c r="Y155">
        <v>83000</v>
      </c>
      <c r="Z155">
        <v>83000</v>
      </c>
      <c r="AA155">
        <v>83000</v>
      </c>
      <c r="AB155">
        <v>83000</v>
      </c>
      <c r="AC155">
        <v>87000</v>
      </c>
      <c r="AD155" t="s">
        <v>1377</v>
      </c>
      <c r="AE155" t="s">
        <v>1378</v>
      </c>
      <c r="AF155" t="s">
        <v>1379</v>
      </c>
      <c r="AG155" t="s">
        <v>1380</v>
      </c>
      <c r="AH155" t="s">
        <v>6347</v>
      </c>
      <c r="AI155" t="s">
        <v>6061</v>
      </c>
      <c r="AJ155" t="s">
        <v>6348</v>
      </c>
      <c r="AK155" t="s">
        <v>44</v>
      </c>
      <c r="AN155" t="s">
        <v>1311</v>
      </c>
      <c r="AO155" t="s">
        <v>1312</v>
      </c>
      <c r="AP155" t="s">
        <v>1313</v>
      </c>
      <c r="AQ155" t="s">
        <v>1314</v>
      </c>
    </row>
    <row r="156" spans="1:43" x14ac:dyDescent="0.3">
      <c r="A156" t="s">
        <v>26</v>
      </c>
      <c r="B156" t="s">
        <v>28</v>
      </c>
      <c r="C156" t="s">
        <v>29</v>
      </c>
      <c r="D156" t="s">
        <v>460</v>
      </c>
      <c r="E156" t="s">
        <v>33</v>
      </c>
      <c r="F156" t="s">
        <v>35</v>
      </c>
      <c r="G156" t="s">
        <v>463</v>
      </c>
      <c r="H156" t="s">
        <v>39</v>
      </c>
      <c r="I156" t="s">
        <v>54</v>
      </c>
      <c r="J156" t="s">
        <v>43</v>
      </c>
      <c r="K156" t="s">
        <v>487</v>
      </c>
      <c r="L156">
        <v>1</v>
      </c>
      <c r="M156">
        <v>1000000</v>
      </c>
      <c r="N156">
        <v>1000000</v>
      </c>
      <c r="O156">
        <v>0</v>
      </c>
      <c r="P156">
        <v>1000000</v>
      </c>
      <c r="R156">
        <v>83000</v>
      </c>
      <c r="S156">
        <v>83000</v>
      </c>
      <c r="T156">
        <v>83000</v>
      </c>
      <c r="U156">
        <v>83000</v>
      </c>
      <c r="V156">
        <v>83000</v>
      </c>
      <c r="W156">
        <v>83000</v>
      </c>
      <c r="X156">
        <v>83000</v>
      </c>
      <c r="Y156">
        <v>83000</v>
      </c>
      <c r="Z156">
        <v>83000</v>
      </c>
      <c r="AA156">
        <v>83000</v>
      </c>
      <c r="AB156">
        <v>83000</v>
      </c>
      <c r="AC156">
        <v>87000</v>
      </c>
      <c r="AD156" t="s">
        <v>1377</v>
      </c>
      <c r="AE156" t="s">
        <v>1378</v>
      </c>
      <c r="AF156" t="s">
        <v>1385</v>
      </c>
      <c r="AG156" t="s">
        <v>1386</v>
      </c>
      <c r="AH156" t="s">
        <v>6349</v>
      </c>
      <c r="AI156" t="s">
        <v>6075</v>
      </c>
      <c r="AJ156" t="s">
        <v>6348</v>
      </c>
      <c r="AK156" t="s">
        <v>44</v>
      </c>
      <c r="AN156" t="s">
        <v>1311</v>
      </c>
      <c r="AO156" t="s">
        <v>1312</v>
      </c>
      <c r="AP156" t="s">
        <v>1313</v>
      </c>
      <c r="AQ156" t="s">
        <v>1314</v>
      </c>
    </row>
    <row r="157" spans="1:43" x14ac:dyDescent="0.3">
      <c r="A157" t="s">
        <v>26</v>
      </c>
      <c r="B157" t="s">
        <v>28</v>
      </c>
      <c r="C157" t="s">
        <v>29</v>
      </c>
      <c r="D157" t="s">
        <v>460</v>
      </c>
      <c r="E157" t="s">
        <v>33</v>
      </c>
      <c r="F157" t="s">
        <v>35</v>
      </c>
      <c r="G157" t="s">
        <v>463</v>
      </c>
      <c r="H157" t="s">
        <v>39</v>
      </c>
      <c r="I157" t="s">
        <v>54</v>
      </c>
      <c r="J157" t="s">
        <v>43</v>
      </c>
      <c r="K157" t="s">
        <v>488</v>
      </c>
      <c r="L157">
        <v>1</v>
      </c>
      <c r="M157">
        <v>1000000</v>
      </c>
      <c r="N157">
        <v>1000000</v>
      </c>
      <c r="O157">
        <v>0</v>
      </c>
      <c r="P157">
        <v>1000000</v>
      </c>
      <c r="R157">
        <v>83000</v>
      </c>
      <c r="S157">
        <v>83000</v>
      </c>
      <c r="T157">
        <v>83000</v>
      </c>
      <c r="U157">
        <v>83000</v>
      </c>
      <c r="V157">
        <v>83000</v>
      </c>
      <c r="W157">
        <v>83000</v>
      </c>
      <c r="X157">
        <v>83000</v>
      </c>
      <c r="Y157">
        <v>83000</v>
      </c>
      <c r="Z157">
        <v>83000</v>
      </c>
      <c r="AA157">
        <v>83000</v>
      </c>
      <c r="AB157">
        <v>83000</v>
      </c>
      <c r="AC157">
        <v>87000</v>
      </c>
      <c r="AD157" t="s">
        <v>1377</v>
      </c>
      <c r="AE157" t="s">
        <v>1378</v>
      </c>
      <c r="AF157" t="s">
        <v>1388</v>
      </c>
      <c r="AG157" t="s">
        <v>1389</v>
      </c>
      <c r="AH157" t="s">
        <v>6350</v>
      </c>
      <c r="AI157" t="s">
        <v>6085</v>
      </c>
      <c r="AJ157" t="s">
        <v>6348</v>
      </c>
      <c r="AK157" t="s">
        <v>44</v>
      </c>
      <c r="AN157" t="s">
        <v>1311</v>
      </c>
      <c r="AO157" t="s">
        <v>1312</v>
      </c>
      <c r="AP157" t="s">
        <v>1313</v>
      </c>
      <c r="AQ157" t="s">
        <v>1314</v>
      </c>
    </row>
    <row r="158" spans="1:43" x14ac:dyDescent="0.3">
      <c r="A158" t="s">
        <v>26</v>
      </c>
      <c r="B158" t="s">
        <v>28</v>
      </c>
      <c r="C158" t="s">
        <v>29</v>
      </c>
      <c r="D158" t="s">
        <v>460</v>
      </c>
      <c r="E158" t="s">
        <v>33</v>
      </c>
      <c r="F158" t="s">
        <v>35</v>
      </c>
      <c r="G158" t="s">
        <v>463</v>
      </c>
      <c r="H158" t="s">
        <v>39</v>
      </c>
      <c r="I158" t="s">
        <v>56</v>
      </c>
      <c r="J158" t="s">
        <v>43</v>
      </c>
      <c r="K158" t="s">
        <v>485</v>
      </c>
      <c r="L158">
        <v>2</v>
      </c>
      <c r="M158">
        <v>1000000</v>
      </c>
      <c r="N158">
        <v>2000000</v>
      </c>
      <c r="O158">
        <v>0</v>
      </c>
      <c r="P158">
        <v>2000000</v>
      </c>
      <c r="R158">
        <v>166000</v>
      </c>
      <c r="S158">
        <v>166000</v>
      </c>
      <c r="T158">
        <v>166000</v>
      </c>
      <c r="U158">
        <v>166000</v>
      </c>
      <c r="V158">
        <v>166000</v>
      </c>
      <c r="W158">
        <v>166000</v>
      </c>
      <c r="X158">
        <v>166000</v>
      </c>
      <c r="Y158">
        <v>166000</v>
      </c>
      <c r="Z158">
        <v>166000</v>
      </c>
      <c r="AA158">
        <v>166000</v>
      </c>
      <c r="AB158">
        <v>166000</v>
      </c>
      <c r="AC158">
        <v>174000</v>
      </c>
      <c r="AD158" t="s">
        <v>1395</v>
      </c>
      <c r="AE158" t="s">
        <v>1396</v>
      </c>
      <c r="AF158" t="s">
        <v>1397</v>
      </c>
      <c r="AG158" t="s">
        <v>1398</v>
      </c>
      <c r="AH158" t="s">
        <v>6351</v>
      </c>
      <c r="AI158" t="s">
        <v>6061</v>
      </c>
      <c r="AJ158" t="s">
        <v>6352</v>
      </c>
      <c r="AK158" t="s">
        <v>44</v>
      </c>
      <c r="AN158" t="s">
        <v>1311</v>
      </c>
      <c r="AO158" t="s">
        <v>1312</v>
      </c>
      <c r="AP158" t="s">
        <v>1313</v>
      </c>
      <c r="AQ158" t="s">
        <v>1314</v>
      </c>
    </row>
    <row r="159" spans="1:43" x14ac:dyDescent="0.3">
      <c r="A159" t="s">
        <v>26</v>
      </c>
      <c r="B159" t="s">
        <v>28</v>
      </c>
      <c r="C159" t="s">
        <v>29</v>
      </c>
      <c r="D159" t="s">
        <v>460</v>
      </c>
      <c r="E159" t="s">
        <v>33</v>
      </c>
      <c r="F159" t="s">
        <v>35</v>
      </c>
      <c r="G159" t="s">
        <v>463</v>
      </c>
      <c r="H159" t="s">
        <v>39</v>
      </c>
      <c r="I159" t="s">
        <v>56</v>
      </c>
      <c r="J159" t="s">
        <v>43</v>
      </c>
      <c r="K159" t="s">
        <v>487</v>
      </c>
      <c r="L159">
        <v>2</v>
      </c>
      <c r="M159">
        <v>1000000</v>
      </c>
      <c r="N159">
        <v>2000000</v>
      </c>
      <c r="O159">
        <v>0</v>
      </c>
      <c r="P159">
        <v>2000000</v>
      </c>
      <c r="R159">
        <v>166000</v>
      </c>
      <c r="S159">
        <v>166000</v>
      </c>
      <c r="T159">
        <v>166000</v>
      </c>
      <c r="U159">
        <v>166000</v>
      </c>
      <c r="V159">
        <v>166000</v>
      </c>
      <c r="W159">
        <v>166000</v>
      </c>
      <c r="X159">
        <v>166000</v>
      </c>
      <c r="Y159">
        <v>166000</v>
      </c>
      <c r="Z159">
        <v>166000</v>
      </c>
      <c r="AA159">
        <v>166000</v>
      </c>
      <c r="AB159">
        <v>166000</v>
      </c>
      <c r="AC159">
        <v>174000</v>
      </c>
      <c r="AD159" t="s">
        <v>1395</v>
      </c>
      <c r="AE159" t="s">
        <v>1396</v>
      </c>
      <c r="AF159" t="s">
        <v>1403</v>
      </c>
      <c r="AG159" t="s">
        <v>1404</v>
      </c>
      <c r="AH159" t="s">
        <v>6353</v>
      </c>
      <c r="AI159" t="s">
        <v>6075</v>
      </c>
      <c r="AJ159" t="s">
        <v>6352</v>
      </c>
      <c r="AK159" t="s">
        <v>44</v>
      </c>
      <c r="AN159" t="s">
        <v>1311</v>
      </c>
      <c r="AO159" t="s">
        <v>1312</v>
      </c>
      <c r="AP159" t="s">
        <v>1313</v>
      </c>
      <c r="AQ159" t="s">
        <v>1314</v>
      </c>
    </row>
    <row r="160" spans="1:43" x14ac:dyDescent="0.3">
      <c r="A160" t="s">
        <v>26</v>
      </c>
      <c r="B160" t="s">
        <v>28</v>
      </c>
      <c r="C160" t="s">
        <v>29</v>
      </c>
      <c r="D160" t="s">
        <v>460</v>
      </c>
      <c r="E160" t="s">
        <v>33</v>
      </c>
      <c r="F160" t="s">
        <v>35</v>
      </c>
      <c r="G160" t="s">
        <v>463</v>
      </c>
      <c r="H160" t="s">
        <v>39</v>
      </c>
      <c r="I160" t="s">
        <v>56</v>
      </c>
      <c r="J160" t="s">
        <v>43</v>
      </c>
      <c r="K160" t="s">
        <v>488</v>
      </c>
      <c r="L160">
        <v>2</v>
      </c>
      <c r="M160">
        <v>1000000</v>
      </c>
      <c r="N160">
        <v>2000000</v>
      </c>
      <c r="O160">
        <v>0</v>
      </c>
      <c r="P160">
        <v>2000000</v>
      </c>
      <c r="R160">
        <v>166000</v>
      </c>
      <c r="S160">
        <v>166000</v>
      </c>
      <c r="T160">
        <v>166000</v>
      </c>
      <c r="U160">
        <v>166000</v>
      </c>
      <c r="V160">
        <v>166000</v>
      </c>
      <c r="W160">
        <v>166000</v>
      </c>
      <c r="X160">
        <v>166000</v>
      </c>
      <c r="Y160">
        <v>166000</v>
      </c>
      <c r="Z160">
        <v>166000</v>
      </c>
      <c r="AA160">
        <v>166000</v>
      </c>
      <c r="AB160">
        <v>166000</v>
      </c>
      <c r="AC160">
        <v>174000</v>
      </c>
      <c r="AD160" t="s">
        <v>1395</v>
      </c>
      <c r="AE160" t="s">
        <v>1396</v>
      </c>
      <c r="AF160" t="s">
        <v>1406</v>
      </c>
      <c r="AG160" t="s">
        <v>1407</v>
      </c>
      <c r="AH160" t="s">
        <v>6354</v>
      </c>
      <c r="AI160" t="s">
        <v>6085</v>
      </c>
      <c r="AJ160" t="s">
        <v>6352</v>
      </c>
      <c r="AK160" t="s">
        <v>44</v>
      </c>
      <c r="AN160" t="s">
        <v>1311</v>
      </c>
      <c r="AO160" t="s">
        <v>1312</v>
      </c>
      <c r="AP160" t="s">
        <v>1313</v>
      </c>
      <c r="AQ160" t="s">
        <v>1314</v>
      </c>
    </row>
    <row r="161" spans="1:43" x14ac:dyDescent="0.3">
      <c r="A161" t="s">
        <v>26</v>
      </c>
      <c r="B161" t="s">
        <v>28</v>
      </c>
      <c r="C161" t="s">
        <v>29</v>
      </c>
      <c r="D161" t="s">
        <v>460</v>
      </c>
      <c r="E161" t="s">
        <v>33</v>
      </c>
      <c r="F161" t="s">
        <v>35</v>
      </c>
      <c r="G161" t="s">
        <v>463</v>
      </c>
      <c r="H161" t="s">
        <v>39</v>
      </c>
      <c r="I161" t="s">
        <v>60</v>
      </c>
      <c r="J161" t="s">
        <v>43</v>
      </c>
      <c r="K161" t="s">
        <v>506</v>
      </c>
      <c r="L161">
        <v>2</v>
      </c>
      <c r="M161">
        <v>1000000</v>
      </c>
      <c r="N161">
        <v>2000000</v>
      </c>
      <c r="O161">
        <v>0</v>
      </c>
      <c r="P161">
        <v>2000000</v>
      </c>
      <c r="R161">
        <v>166000</v>
      </c>
      <c r="S161">
        <v>166000</v>
      </c>
      <c r="T161">
        <v>166000</v>
      </c>
      <c r="U161">
        <v>166000</v>
      </c>
      <c r="V161">
        <v>166000</v>
      </c>
      <c r="W161">
        <v>166000</v>
      </c>
      <c r="X161">
        <v>166000</v>
      </c>
      <c r="Y161">
        <v>166000</v>
      </c>
      <c r="Z161">
        <v>166000</v>
      </c>
      <c r="AA161">
        <v>166000</v>
      </c>
      <c r="AB161">
        <v>166000</v>
      </c>
      <c r="AC161">
        <v>174000</v>
      </c>
      <c r="AD161" t="s">
        <v>1427</v>
      </c>
      <c r="AE161" t="s">
        <v>1428</v>
      </c>
      <c r="AF161" t="s">
        <v>1429</v>
      </c>
      <c r="AG161" t="s">
        <v>1430</v>
      </c>
      <c r="AH161" t="s">
        <v>6355</v>
      </c>
      <c r="AI161" t="s">
        <v>6061</v>
      </c>
      <c r="AJ161" t="s">
        <v>6356</v>
      </c>
      <c r="AK161" t="s">
        <v>44</v>
      </c>
      <c r="AN161" t="s">
        <v>1311</v>
      </c>
      <c r="AO161" t="s">
        <v>1312</v>
      </c>
      <c r="AP161" t="s">
        <v>1313</v>
      </c>
      <c r="AQ161" t="s">
        <v>1314</v>
      </c>
    </row>
    <row r="162" spans="1:43" x14ac:dyDescent="0.3">
      <c r="A162" t="s">
        <v>26</v>
      </c>
      <c r="B162" t="s">
        <v>28</v>
      </c>
      <c r="C162" t="s">
        <v>29</v>
      </c>
      <c r="D162" t="s">
        <v>460</v>
      </c>
      <c r="E162" t="s">
        <v>33</v>
      </c>
      <c r="F162" t="s">
        <v>35</v>
      </c>
      <c r="G162" t="s">
        <v>463</v>
      </c>
      <c r="H162" t="s">
        <v>39</v>
      </c>
      <c r="I162" t="s">
        <v>60</v>
      </c>
      <c r="J162" t="s">
        <v>43</v>
      </c>
      <c r="K162" t="s">
        <v>507</v>
      </c>
      <c r="L162">
        <v>2</v>
      </c>
      <c r="M162">
        <v>1000000</v>
      </c>
      <c r="N162">
        <v>2000000</v>
      </c>
      <c r="O162">
        <v>0</v>
      </c>
      <c r="P162">
        <v>2000000</v>
      </c>
      <c r="R162">
        <v>166000</v>
      </c>
      <c r="S162">
        <v>166000</v>
      </c>
      <c r="T162">
        <v>166000</v>
      </c>
      <c r="U162">
        <v>166000</v>
      </c>
      <c r="V162">
        <v>166000</v>
      </c>
      <c r="W162">
        <v>166000</v>
      </c>
      <c r="X162">
        <v>166000</v>
      </c>
      <c r="Y162">
        <v>166000</v>
      </c>
      <c r="Z162">
        <v>166000</v>
      </c>
      <c r="AA162">
        <v>166000</v>
      </c>
      <c r="AB162">
        <v>166000</v>
      </c>
      <c r="AC162">
        <v>174000</v>
      </c>
      <c r="AD162" t="s">
        <v>1427</v>
      </c>
      <c r="AE162" t="s">
        <v>1428</v>
      </c>
      <c r="AF162" t="s">
        <v>1432</v>
      </c>
      <c r="AG162" t="s">
        <v>1433</v>
      </c>
      <c r="AH162" t="s">
        <v>6357</v>
      </c>
      <c r="AI162" t="s">
        <v>6064</v>
      </c>
      <c r="AJ162" t="s">
        <v>6356</v>
      </c>
      <c r="AK162" t="s">
        <v>44</v>
      </c>
      <c r="AN162" t="s">
        <v>1311</v>
      </c>
      <c r="AO162" t="s">
        <v>1312</v>
      </c>
      <c r="AP162" t="s">
        <v>1313</v>
      </c>
      <c r="AQ162" t="s">
        <v>1314</v>
      </c>
    </row>
    <row r="163" spans="1:43" x14ac:dyDescent="0.3">
      <c r="A163" t="s">
        <v>26</v>
      </c>
      <c r="B163" t="s">
        <v>28</v>
      </c>
      <c r="C163" t="s">
        <v>29</v>
      </c>
      <c r="D163" t="s">
        <v>460</v>
      </c>
      <c r="E163" t="s">
        <v>33</v>
      </c>
      <c r="F163" t="s">
        <v>35</v>
      </c>
      <c r="G163" t="s">
        <v>463</v>
      </c>
      <c r="H163" t="s">
        <v>39</v>
      </c>
      <c r="I163" t="s">
        <v>60</v>
      </c>
      <c r="J163" t="s">
        <v>43</v>
      </c>
      <c r="K163" t="s">
        <v>508</v>
      </c>
      <c r="L163">
        <v>2</v>
      </c>
      <c r="M163">
        <v>1000000</v>
      </c>
      <c r="N163">
        <v>2000000</v>
      </c>
      <c r="O163">
        <v>0</v>
      </c>
      <c r="P163">
        <v>2000000</v>
      </c>
      <c r="R163">
        <v>166000</v>
      </c>
      <c r="S163">
        <v>166000</v>
      </c>
      <c r="T163">
        <v>166000</v>
      </c>
      <c r="U163">
        <v>166000</v>
      </c>
      <c r="V163">
        <v>166000</v>
      </c>
      <c r="W163">
        <v>166000</v>
      </c>
      <c r="X163">
        <v>166000</v>
      </c>
      <c r="Y163">
        <v>166000</v>
      </c>
      <c r="Z163">
        <v>166000</v>
      </c>
      <c r="AA163">
        <v>166000</v>
      </c>
      <c r="AB163">
        <v>166000</v>
      </c>
      <c r="AC163">
        <v>174000</v>
      </c>
      <c r="AD163" t="s">
        <v>1427</v>
      </c>
      <c r="AE163" t="s">
        <v>1428</v>
      </c>
      <c r="AF163" t="s">
        <v>1435</v>
      </c>
      <c r="AG163" t="s">
        <v>1436</v>
      </c>
      <c r="AH163" t="s">
        <v>6358</v>
      </c>
      <c r="AI163" t="s">
        <v>6075</v>
      </c>
      <c r="AJ163" t="s">
        <v>6356</v>
      </c>
      <c r="AK163" t="s">
        <v>44</v>
      </c>
      <c r="AN163" t="s">
        <v>1311</v>
      </c>
      <c r="AO163" t="s">
        <v>1312</v>
      </c>
      <c r="AP163" t="s">
        <v>1313</v>
      </c>
      <c r="AQ163" t="s">
        <v>1314</v>
      </c>
    </row>
    <row r="164" spans="1:43" x14ac:dyDescent="0.3">
      <c r="A164" t="s">
        <v>26</v>
      </c>
      <c r="B164" t="s">
        <v>28</v>
      </c>
      <c r="C164" t="s">
        <v>29</v>
      </c>
      <c r="D164" t="s">
        <v>460</v>
      </c>
      <c r="E164" t="s">
        <v>33</v>
      </c>
      <c r="F164" t="s">
        <v>35</v>
      </c>
      <c r="G164" t="s">
        <v>463</v>
      </c>
      <c r="H164" t="s">
        <v>62</v>
      </c>
      <c r="I164" t="s">
        <v>64</v>
      </c>
      <c r="J164" t="s">
        <v>43</v>
      </c>
      <c r="K164" t="s">
        <v>506</v>
      </c>
      <c r="L164">
        <v>1</v>
      </c>
      <c r="M164">
        <v>1000000</v>
      </c>
      <c r="N164">
        <v>1000000</v>
      </c>
      <c r="O164">
        <v>0</v>
      </c>
      <c r="P164">
        <v>1000000</v>
      </c>
      <c r="R164">
        <v>83000</v>
      </c>
      <c r="S164">
        <v>83000</v>
      </c>
      <c r="T164">
        <v>83000</v>
      </c>
      <c r="U164">
        <v>83000</v>
      </c>
      <c r="V164">
        <v>83000</v>
      </c>
      <c r="W164">
        <v>83000</v>
      </c>
      <c r="X164">
        <v>83000</v>
      </c>
      <c r="Y164">
        <v>83000</v>
      </c>
      <c r="Z164">
        <v>83000</v>
      </c>
      <c r="AA164">
        <v>83000</v>
      </c>
      <c r="AB164">
        <v>83000</v>
      </c>
      <c r="AC164">
        <v>87000</v>
      </c>
      <c r="AD164" t="s">
        <v>1463</v>
      </c>
      <c r="AE164" t="s">
        <v>1464</v>
      </c>
      <c r="AF164" t="s">
        <v>1465</v>
      </c>
      <c r="AG164" t="s">
        <v>1466</v>
      </c>
      <c r="AH164" t="s">
        <v>6359</v>
      </c>
      <c r="AI164" t="s">
        <v>6061</v>
      </c>
      <c r="AJ164" t="s">
        <v>6360</v>
      </c>
      <c r="AK164" t="s">
        <v>44</v>
      </c>
      <c r="AN164" t="s">
        <v>1311</v>
      </c>
      <c r="AO164" t="s">
        <v>1312</v>
      </c>
      <c r="AP164" t="s">
        <v>1313</v>
      </c>
      <c r="AQ164" t="s">
        <v>1314</v>
      </c>
    </row>
    <row r="165" spans="1:43" x14ac:dyDescent="0.3">
      <c r="A165" t="s">
        <v>26</v>
      </c>
      <c r="B165" t="s">
        <v>28</v>
      </c>
      <c r="C165" t="s">
        <v>29</v>
      </c>
      <c r="D165" t="s">
        <v>460</v>
      </c>
      <c r="E165" t="s">
        <v>33</v>
      </c>
      <c r="F165" t="s">
        <v>35</v>
      </c>
      <c r="G165" t="s">
        <v>463</v>
      </c>
      <c r="H165" t="s">
        <v>62</v>
      </c>
      <c r="I165" t="s">
        <v>64</v>
      </c>
      <c r="J165" t="s">
        <v>66</v>
      </c>
      <c r="K165" t="s">
        <v>516</v>
      </c>
      <c r="L165">
        <v>144</v>
      </c>
      <c r="M165">
        <v>1000000</v>
      </c>
      <c r="N165">
        <v>144000000</v>
      </c>
      <c r="O165">
        <v>0</v>
      </c>
      <c r="P165">
        <v>144000000</v>
      </c>
      <c r="R165">
        <v>12000000</v>
      </c>
      <c r="S165">
        <v>12000000</v>
      </c>
      <c r="T165">
        <v>12000000</v>
      </c>
      <c r="U165">
        <v>12000000</v>
      </c>
      <c r="V165">
        <v>12000000</v>
      </c>
      <c r="W165">
        <v>12000000</v>
      </c>
      <c r="X165">
        <v>12000000</v>
      </c>
      <c r="Y165">
        <v>12000000</v>
      </c>
      <c r="Z165">
        <v>12000000</v>
      </c>
      <c r="AA165">
        <v>12000000</v>
      </c>
      <c r="AB165">
        <v>12000000</v>
      </c>
      <c r="AC165">
        <v>12000000</v>
      </c>
      <c r="AD165" t="s">
        <v>1463</v>
      </c>
      <c r="AE165" t="s">
        <v>1477</v>
      </c>
      <c r="AF165" t="s">
        <v>1478</v>
      </c>
      <c r="AG165" t="s">
        <v>1479</v>
      </c>
      <c r="AH165" t="s">
        <v>6361</v>
      </c>
      <c r="AI165" t="s">
        <v>6061</v>
      </c>
      <c r="AJ165" t="s">
        <v>6360</v>
      </c>
      <c r="AK165" t="s">
        <v>44</v>
      </c>
      <c r="AN165" t="s">
        <v>1311</v>
      </c>
      <c r="AO165" t="s">
        <v>1312</v>
      </c>
      <c r="AP165" t="s">
        <v>1480</v>
      </c>
      <c r="AQ165" t="s">
        <v>1314</v>
      </c>
    </row>
    <row r="166" spans="1:43" x14ac:dyDescent="0.3">
      <c r="A166" t="s">
        <v>26</v>
      </c>
      <c r="B166" t="s">
        <v>28</v>
      </c>
      <c r="C166" t="s">
        <v>29</v>
      </c>
      <c r="D166" t="s">
        <v>460</v>
      </c>
      <c r="E166" t="s">
        <v>33</v>
      </c>
      <c r="F166" t="s">
        <v>35</v>
      </c>
      <c r="G166" t="s">
        <v>463</v>
      </c>
      <c r="H166" t="s">
        <v>62</v>
      </c>
      <c r="I166" t="s">
        <v>69</v>
      </c>
      <c r="J166" t="s">
        <v>43</v>
      </c>
      <c r="K166" t="s">
        <v>506</v>
      </c>
      <c r="L166">
        <v>1</v>
      </c>
      <c r="M166">
        <v>1000000</v>
      </c>
      <c r="N166">
        <v>1000000</v>
      </c>
      <c r="O166">
        <v>0</v>
      </c>
      <c r="P166">
        <v>1000000</v>
      </c>
      <c r="R166">
        <v>83000</v>
      </c>
      <c r="S166">
        <v>83000</v>
      </c>
      <c r="T166">
        <v>83000</v>
      </c>
      <c r="U166">
        <v>83000</v>
      </c>
      <c r="V166">
        <v>83000</v>
      </c>
      <c r="W166">
        <v>83000</v>
      </c>
      <c r="X166">
        <v>83000</v>
      </c>
      <c r="Y166">
        <v>83000</v>
      </c>
      <c r="Z166">
        <v>83000</v>
      </c>
      <c r="AA166">
        <v>83000</v>
      </c>
      <c r="AB166">
        <v>83000</v>
      </c>
      <c r="AC166">
        <v>87000</v>
      </c>
      <c r="AD166" t="s">
        <v>1499</v>
      </c>
      <c r="AE166" t="s">
        <v>1500</v>
      </c>
      <c r="AF166" t="s">
        <v>1501</v>
      </c>
      <c r="AG166" t="s">
        <v>1502</v>
      </c>
      <c r="AH166" t="s">
        <v>6362</v>
      </c>
      <c r="AI166" t="s">
        <v>6061</v>
      </c>
      <c r="AJ166" t="s">
        <v>6363</v>
      </c>
      <c r="AK166" t="s">
        <v>44</v>
      </c>
      <c r="AN166" t="s">
        <v>1311</v>
      </c>
      <c r="AO166" t="s">
        <v>1312</v>
      </c>
      <c r="AP166" t="s">
        <v>1313</v>
      </c>
      <c r="AQ166" t="s">
        <v>1314</v>
      </c>
    </row>
    <row r="167" spans="1:43" x14ac:dyDescent="0.3">
      <c r="A167" t="s">
        <v>26</v>
      </c>
      <c r="B167" t="s">
        <v>28</v>
      </c>
      <c r="C167" t="s">
        <v>29</v>
      </c>
      <c r="D167" t="s">
        <v>460</v>
      </c>
      <c r="E167" t="s">
        <v>33</v>
      </c>
      <c r="F167" t="s">
        <v>35</v>
      </c>
      <c r="G167" t="s">
        <v>463</v>
      </c>
      <c r="H167" t="s">
        <v>62</v>
      </c>
      <c r="I167" t="s">
        <v>69</v>
      </c>
      <c r="J167" t="s">
        <v>43</v>
      </c>
      <c r="K167" t="s">
        <v>507</v>
      </c>
      <c r="L167">
        <v>1</v>
      </c>
      <c r="M167">
        <v>1000000</v>
      </c>
      <c r="N167">
        <v>1000000</v>
      </c>
      <c r="O167">
        <v>0</v>
      </c>
      <c r="P167">
        <v>1000000</v>
      </c>
      <c r="R167">
        <v>83000</v>
      </c>
      <c r="S167">
        <v>83000</v>
      </c>
      <c r="T167">
        <v>83000</v>
      </c>
      <c r="U167">
        <v>83000</v>
      </c>
      <c r="V167">
        <v>83000</v>
      </c>
      <c r="W167">
        <v>83000</v>
      </c>
      <c r="X167">
        <v>83000</v>
      </c>
      <c r="Y167">
        <v>83000</v>
      </c>
      <c r="Z167">
        <v>83000</v>
      </c>
      <c r="AA167">
        <v>83000</v>
      </c>
      <c r="AB167">
        <v>83000</v>
      </c>
      <c r="AC167">
        <v>87000</v>
      </c>
      <c r="AD167" t="s">
        <v>1499</v>
      </c>
      <c r="AE167" t="s">
        <v>1500</v>
      </c>
      <c r="AF167" t="s">
        <v>1504</v>
      </c>
      <c r="AG167" t="s">
        <v>1505</v>
      </c>
      <c r="AH167" t="s">
        <v>6364</v>
      </c>
      <c r="AI167" t="s">
        <v>6064</v>
      </c>
      <c r="AJ167" t="s">
        <v>6363</v>
      </c>
      <c r="AK167" t="s">
        <v>44</v>
      </c>
      <c r="AN167" t="s">
        <v>1311</v>
      </c>
      <c r="AO167" t="s">
        <v>1312</v>
      </c>
      <c r="AP167" t="s">
        <v>1313</v>
      </c>
      <c r="AQ167" t="s">
        <v>1314</v>
      </c>
    </row>
    <row r="168" spans="1:43" x14ac:dyDescent="0.3">
      <c r="A168" t="s">
        <v>26</v>
      </c>
      <c r="B168" t="s">
        <v>28</v>
      </c>
      <c r="C168" t="s">
        <v>29</v>
      </c>
      <c r="D168" t="s">
        <v>460</v>
      </c>
      <c r="E168" t="s">
        <v>33</v>
      </c>
      <c r="F168" t="s">
        <v>35</v>
      </c>
      <c r="G168" t="s">
        <v>463</v>
      </c>
      <c r="H168" t="s">
        <v>62</v>
      </c>
      <c r="I168" t="s">
        <v>70</v>
      </c>
      <c r="J168" t="s">
        <v>43</v>
      </c>
      <c r="K168" t="s">
        <v>506</v>
      </c>
      <c r="L168">
        <v>1</v>
      </c>
      <c r="M168">
        <v>1000000</v>
      </c>
      <c r="N168">
        <v>1000000</v>
      </c>
      <c r="O168">
        <v>0</v>
      </c>
      <c r="P168">
        <v>1000000</v>
      </c>
      <c r="R168">
        <v>83000</v>
      </c>
      <c r="S168">
        <v>83000</v>
      </c>
      <c r="T168">
        <v>83000</v>
      </c>
      <c r="U168">
        <v>83000</v>
      </c>
      <c r="V168">
        <v>83000</v>
      </c>
      <c r="W168">
        <v>83000</v>
      </c>
      <c r="X168">
        <v>83000</v>
      </c>
      <c r="Y168">
        <v>83000</v>
      </c>
      <c r="Z168">
        <v>83000</v>
      </c>
      <c r="AA168">
        <v>83000</v>
      </c>
      <c r="AB168">
        <v>83000</v>
      </c>
      <c r="AC168">
        <v>87000</v>
      </c>
      <c r="AD168" t="s">
        <v>1510</v>
      </c>
      <c r="AE168" t="s">
        <v>1511</v>
      </c>
      <c r="AF168" t="s">
        <v>1512</v>
      </c>
      <c r="AG168" t="s">
        <v>1513</v>
      </c>
      <c r="AH168" t="s">
        <v>6365</v>
      </c>
      <c r="AI168" t="s">
        <v>6061</v>
      </c>
      <c r="AJ168" t="s">
        <v>6366</v>
      </c>
      <c r="AK168" t="s">
        <v>44</v>
      </c>
      <c r="AN168" t="s">
        <v>1311</v>
      </c>
      <c r="AO168" t="s">
        <v>1312</v>
      </c>
      <c r="AP168" t="s">
        <v>1313</v>
      </c>
      <c r="AQ168" t="s">
        <v>1314</v>
      </c>
    </row>
    <row r="169" spans="1:43" x14ac:dyDescent="0.3">
      <c r="A169" t="s">
        <v>26</v>
      </c>
      <c r="B169" t="s">
        <v>28</v>
      </c>
      <c r="C169" t="s">
        <v>29</v>
      </c>
      <c r="D169" t="s">
        <v>460</v>
      </c>
      <c r="E169" t="s">
        <v>33</v>
      </c>
      <c r="F169" t="s">
        <v>35</v>
      </c>
      <c r="G169" t="s">
        <v>463</v>
      </c>
      <c r="H169" t="s">
        <v>62</v>
      </c>
      <c r="I169" t="s">
        <v>70</v>
      </c>
      <c r="J169" t="s">
        <v>43</v>
      </c>
      <c r="K169" t="s">
        <v>507</v>
      </c>
      <c r="L169">
        <v>1</v>
      </c>
      <c r="M169">
        <v>1000000</v>
      </c>
      <c r="N169">
        <v>1000000</v>
      </c>
      <c r="O169">
        <v>0</v>
      </c>
      <c r="P169">
        <v>1000000</v>
      </c>
      <c r="R169">
        <v>83000</v>
      </c>
      <c r="S169">
        <v>83000</v>
      </c>
      <c r="T169">
        <v>83000</v>
      </c>
      <c r="U169">
        <v>83000</v>
      </c>
      <c r="V169">
        <v>83000</v>
      </c>
      <c r="W169">
        <v>83000</v>
      </c>
      <c r="X169">
        <v>83000</v>
      </c>
      <c r="Y169">
        <v>83000</v>
      </c>
      <c r="Z169">
        <v>83000</v>
      </c>
      <c r="AA169">
        <v>83000</v>
      </c>
      <c r="AB169">
        <v>83000</v>
      </c>
      <c r="AC169">
        <v>87000</v>
      </c>
      <c r="AD169" t="s">
        <v>1510</v>
      </c>
      <c r="AE169" t="s">
        <v>1511</v>
      </c>
      <c r="AF169" t="s">
        <v>1515</v>
      </c>
      <c r="AG169" t="s">
        <v>1516</v>
      </c>
      <c r="AH169" t="s">
        <v>6367</v>
      </c>
      <c r="AI169" t="s">
        <v>6064</v>
      </c>
      <c r="AJ169" t="s">
        <v>6366</v>
      </c>
      <c r="AK169" t="s">
        <v>44</v>
      </c>
      <c r="AN169" t="s">
        <v>1311</v>
      </c>
      <c r="AO169" t="s">
        <v>1312</v>
      </c>
      <c r="AP169" t="s">
        <v>1313</v>
      </c>
      <c r="AQ169" t="s">
        <v>1314</v>
      </c>
    </row>
    <row r="170" spans="1:43" x14ac:dyDescent="0.3">
      <c r="A170" t="s">
        <v>26</v>
      </c>
      <c r="B170" t="s">
        <v>28</v>
      </c>
      <c r="C170" t="s">
        <v>29</v>
      </c>
      <c r="D170" t="s">
        <v>460</v>
      </c>
      <c r="E170" t="s">
        <v>33</v>
      </c>
      <c r="F170" t="s">
        <v>35</v>
      </c>
      <c r="G170" t="s">
        <v>463</v>
      </c>
      <c r="H170" t="s">
        <v>62</v>
      </c>
      <c r="I170" t="s">
        <v>70</v>
      </c>
      <c r="J170" t="s">
        <v>66</v>
      </c>
      <c r="K170" t="s">
        <v>516</v>
      </c>
      <c r="L170">
        <v>54</v>
      </c>
      <c r="M170">
        <v>1000000</v>
      </c>
      <c r="N170">
        <v>54000000</v>
      </c>
      <c r="O170">
        <v>0</v>
      </c>
      <c r="P170">
        <v>54000000</v>
      </c>
      <c r="R170">
        <v>4500000</v>
      </c>
      <c r="S170">
        <v>4500000</v>
      </c>
      <c r="T170">
        <v>4500000</v>
      </c>
      <c r="U170">
        <v>4500000</v>
      </c>
      <c r="V170">
        <v>4500000</v>
      </c>
      <c r="W170">
        <v>4500000</v>
      </c>
      <c r="X170">
        <v>4500000</v>
      </c>
      <c r="Y170">
        <v>4500000</v>
      </c>
      <c r="Z170">
        <v>4500000</v>
      </c>
      <c r="AA170">
        <v>4500000</v>
      </c>
      <c r="AB170">
        <v>4500000</v>
      </c>
      <c r="AC170">
        <v>4500000</v>
      </c>
      <c r="AD170" t="s">
        <v>1510</v>
      </c>
      <c r="AE170" t="s">
        <v>1524</v>
      </c>
      <c r="AF170" t="s">
        <v>1525</v>
      </c>
      <c r="AG170" t="s">
        <v>1526</v>
      </c>
      <c r="AH170" t="s">
        <v>6368</v>
      </c>
      <c r="AI170" t="s">
        <v>6061</v>
      </c>
      <c r="AJ170" t="s">
        <v>6366</v>
      </c>
      <c r="AK170" t="s">
        <v>44</v>
      </c>
      <c r="AN170" t="s">
        <v>1311</v>
      </c>
      <c r="AO170" t="s">
        <v>1312</v>
      </c>
      <c r="AP170" t="s">
        <v>1480</v>
      </c>
      <c r="AQ170" t="s">
        <v>1314</v>
      </c>
    </row>
    <row r="171" spans="1:43" x14ac:dyDescent="0.3">
      <c r="A171" t="s">
        <v>26</v>
      </c>
      <c r="B171" t="s">
        <v>28</v>
      </c>
      <c r="C171" t="s">
        <v>29</v>
      </c>
      <c r="D171" t="s">
        <v>460</v>
      </c>
      <c r="E171" t="s">
        <v>33</v>
      </c>
      <c r="F171" t="s">
        <v>35</v>
      </c>
      <c r="G171" t="s">
        <v>463</v>
      </c>
      <c r="H171" t="s">
        <v>62</v>
      </c>
      <c r="I171" t="s">
        <v>71</v>
      </c>
      <c r="J171" t="s">
        <v>43</v>
      </c>
      <c r="K171" t="s">
        <v>506</v>
      </c>
      <c r="L171">
        <v>1</v>
      </c>
      <c r="M171">
        <v>1000000</v>
      </c>
      <c r="N171">
        <v>1000000</v>
      </c>
      <c r="O171">
        <v>0</v>
      </c>
      <c r="P171">
        <v>1000000</v>
      </c>
      <c r="R171">
        <v>83000</v>
      </c>
      <c r="S171">
        <v>83000</v>
      </c>
      <c r="T171">
        <v>83000</v>
      </c>
      <c r="U171">
        <v>83000</v>
      </c>
      <c r="V171">
        <v>83000</v>
      </c>
      <c r="W171">
        <v>83000</v>
      </c>
      <c r="X171">
        <v>83000</v>
      </c>
      <c r="Y171">
        <v>83000</v>
      </c>
      <c r="Z171">
        <v>83000</v>
      </c>
      <c r="AA171">
        <v>83000</v>
      </c>
      <c r="AB171">
        <v>83000</v>
      </c>
      <c r="AC171">
        <v>87000</v>
      </c>
      <c r="AD171" t="s">
        <v>1535</v>
      </c>
      <c r="AE171" t="s">
        <v>1536</v>
      </c>
      <c r="AF171" t="s">
        <v>1537</v>
      </c>
      <c r="AG171" t="s">
        <v>1538</v>
      </c>
      <c r="AH171" t="s">
        <v>6369</v>
      </c>
      <c r="AI171" t="s">
        <v>6061</v>
      </c>
      <c r="AJ171" t="s">
        <v>6370</v>
      </c>
      <c r="AK171" t="s">
        <v>44</v>
      </c>
      <c r="AN171" t="s">
        <v>1311</v>
      </c>
      <c r="AO171" t="s">
        <v>1312</v>
      </c>
      <c r="AP171" t="s">
        <v>1313</v>
      </c>
      <c r="AQ171" t="s">
        <v>1314</v>
      </c>
    </row>
    <row r="172" spans="1:43" x14ac:dyDescent="0.3">
      <c r="A172" t="s">
        <v>26</v>
      </c>
      <c r="B172" t="s">
        <v>28</v>
      </c>
      <c r="C172" t="s">
        <v>29</v>
      </c>
      <c r="D172" t="s">
        <v>460</v>
      </c>
      <c r="E172" t="s">
        <v>33</v>
      </c>
      <c r="F172" t="s">
        <v>35</v>
      </c>
      <c r="G172" t="s">
        <v>463</v>
      </c>
      <c r="H172" t="s">
        <v>62</v>
      </c>
      <c r="I172" t="s">
        <v>71</v>
      </c>
      <c r="J172" t="s">
        <v>43</v>
      </c>
      <c r="K172" t="s">
        <v>507</v>
      </c>
      <c r="L172">
        <v>1</v>
      </c>
      <c r="M172">
        <v>1000000</v>
      </c>
      <c r="N172">
        <v>1000000</v>
      </c>
      <c r="O172">
        <v>0</v>
      </c>
      <c r="P172">
        <v>1000000</v>
      </c>
      <c r="R172">
        <v>83000</v>
      </c>
      <c r="S172">
        <v>83000</v>
      </c>
      <c r="T172">
        <v>83000</v>
      </c>
      <c r="U172">
        <v>83000</v>
      </c>
      <c r="V172">
        <v>83000</v>
      </c>
      <c r="W172">
        <v>83000</v>
      </c>
      <c r="X172">
        <v>83000</v>
      </c>
      <c r="Y172">
        <v>83000</v>
      </c>
      <c r="Z172">
        <v>83000</v>
      </c>
      <c r="AA172">
        <v>83000</v>
      </c>
      <c r="AB172">
        <v>83000</v>
      </c>
      <c r="AC172">
        <v>87000</v>
      </c>
      <c r="AD172" t="s">
        <v>1535</v>
      </c>
      <c r="AE172" t="s">
        <v>1536</v>
      </c>
      <c r="AF172" t="s">
        <v>1540</v>
      </c>
      <c r="AG172" t="s">
        <v>1541</v>
      </c>
      <c r="AH172" t="s">
        <v>6371</v>
      </c>
      <c r="AI172" t="s">
        <v>6064</v>
      </c>
      <c r="AJ172" t="s">
        <v>6370</v>
      </c>
      <c r="AK172" t="s">
        <v>44</v>
      </c>
      <c r="AN172" t="s">
        <v>1311</v>
      </c>
      <c r="AO172" t="s">
        <v>1312</v>
      </c>
      <c r="AP172" t="s">
        <v>1313</v>
      </c>
      <c r="AQ172" t="s">
        <v>1314</v>
      </c>
    </row>
    <row r="173" spans="1:43" x14ac:dyDescent="0.3">
      <c r="A173" t="s">
        <v>26</v>
      </c>
      <c r="B173" t="s">
        <v>28</v>
      </c>
      <c r="C173" t="s">
        <v>29</v>
      </c>
      <c r="D173" t="s">
        <v>460</v>
      </c>
      <c r="E173" t="s">
        <v>33</v>
      </c>
      <c r="F173" t="s">
        <v>35</v>
      </c>
      <c r="G173" t="s">
        <v>463</v>
      </c>
      <c r="H173" t="s">
        <v>62</v>
      </c>
      <c r="I173" t="s">
        <v>77</v>
      </c>
      <c r="J173" t="s">
        <v>43</v>
      </c>
      <c r="K173" t="s">
        <v>506</v>
      </c>
      <c r="L173">
        <v>1</v>
      </c>
      <c r="M173">
        <v>1000000</v>
      </c>
      <c r="N173">
        <v>1000000</v>
      </c>
      <c r="O173">
        <v>0</v>
      </c>
      <c r="P173">
        <v>1000000</v>
      </c>
      <c r="R173">
        <v>83000</v>
      </c>
      <c r="S173">
        <v>83000</v>
      </c>
      <c r="T173">
        <v>83000</v>
      </c>
      <c r="U173">
        <v>83000</v>
      </c>
      <c r="V173">
        <v>83000</v>
      </c>
      <c r="W173">
        <v>83000</v>
      </c>
      <c r="X173">
        <v>83000</v>
      </c>
      <c r="Y173">
        <v>83000</v>
      </c>
      <c r="Z173">
        <v>83000</v>
      </c>
      <c r="AA173">
        <v>83000</v>
      </c>
      <c r="AB173">
        <v>83000</v>
      </c>
      <c r="AC173">
        <v>87000</v>
      </c>
      <c r="AD173" t="s">
        <v>1557</v>
      </c>
      <c r="AE173" t="s">
        <v>1558</v>
      </c>
      <c r="AF173" t="s">
        <v>1559</v>
      </c>
      <c r="AG173" t="s">
        <v>1560</v>
      </c>
      <c r="AH173" t="s">
        <v>6372</v>
      </c>
      <c r="AI173" t="s">
        <v>6061</v>
      </c>
      <c r="AJ173" t="s">
        <v>6373</v>
      </c>
      <c r="AK173" t="s">
        <v>44</v>
      </c>
      <c r="AN173" t="s">
        <v>1311</v>
      </c>
      <c r="AO173" t="s">
        <v>1312</v>
      </c>
      <c r="AP173" t="s">
        <v>1313</v>
      </c>
      <c r="AQ173" t="s">
        <v>1314</v>
      </c>
    </row>
    <row r="174" spans="1:43" x14ac:dyDescent="0.3">
      <c r="A174" t="s">
        <v>26</v>
      </c>
      <c r="B174" t="s">
        <v>28</v>
      </c>
      <c r="C174" t="s">
        <v>29</v>
      </c>
      <c r="D174" t="s">
        <v>460</v>
      </c>
      <c r="E174" t="s">
        <v>33</v>
      </c>
      <c r="F174" t="s">
        <v>35</v>
      </c>
      <c r="G174" t="s">
        <v>463</v>
      </c>
      <c r="H174" t="s">
        <v>79</v>
      </c>
      <c r="I174" t="s">
        <v>80</v>
      </c>
      <c r="J174" t="s">
        <v>43</v>
      </c>
      <c r="K174" t="s">
        <v>506</v>
      </c>
      <c r="L174">
        <v>1</v>
      </c>
      <c r="M174">
        <v>1000000</v>
      </c>
      <c r="N174">
        <v>1000000</v>
      </c>
      <c r="O174">
        <v>0</v>
      </c>
      <c r="P174">
        <v>1000000</v>
      </c>
      <c r="R174">
        <v>83000</v>
      </c>
      <c r="S174">
        <v>83000</v>
      </c>
      <c r="T174">
        <v>83000</v>
      </c>
      <c r="U174">
        <v>83000</v>
      </c>
      <c r="V174">
        <v>83000</v>
      </c>
      <c r="W174">
        <v>83000</v>
      </c>
      <c r="X174">
        <v>83000</v>
      </c>
      <c r="Y174">
        <v>83000</v>
      </c>
      <c r="Z174">
        <v>83000</v>
      </c>
      <c r="AA174">
        <v>83000</v>
      </c>
      <c r="AB174">
        <v>83000</v>
      </c>
      <c r="AC174">
        <v>87000</v>
      </c>
      <c r="AD174" t="s">
        <v>1583</v>
      </c>
      <c r="AE174" t="s">
        <v>1584</v>
      </c>
      <c r="AF174" t="s">
        <v>1585</v>
      </c>
      <c r="AG174" t="s">
        <v>1586</v>
      </c>
      <c r="AH174" t="s">
        <v>6374</v>
      </c>
      <c r="AI174" t="s">
        <v>6061</v>
      </c>
      <c r="AJ174" t="s">
        <v>6375</v>
      </c>
      <c r="AK174" t="s">
        <v>44</v>
      </c>
      <c r="AN174" t="s">
        <v>1311</v>
      </c>
      <c r="AO174" t="s">
        <v>1312</v>
      </c>
      <c r="AP174" t="s">
        <v>1313</v>
      </c>
      <c r="AQ174" t="s">
        <v>1314</v>
      </c>
    </row>
    <row r="175" spans="1:43" x14ac:dyDescent="0.3">
      <c r="A175" t="s">
        <v>26</v>
      </c>
      <c r="B175" t="s">
        <v>28</v>
      </c>
      <c r="C175" t="s">
        <v>29</v>
      </c>
      <c r="D175" t="s">
        <v>460</v>
      </c>
      <c r="E175" t="s">
        <v>33</v>
      </c>
      <c r="F175" t="s">
        <v>35</v>
      </c>
      <c r="G175" t="s">
        <v>463</v>
      </c>
      <c r="H175" t="s">
        <v>79</v>
      </c>
      <c r="I175" t="s">
        <v>80</v>
      </c>
      <c r="J175" t="s">
        <v>43</v>
      </c>
      <c r="K175" t="s">
        <v>507</v>
      </c>
      <c r="L175">
        <v>1</v>
      </c>
      <c r="M175">
        <v>1000000</v>
      </c>
      <c r="N175">
        <v>1000000</v>
      </c>
      <c r="O175">
        <v>0</v>
      </c>
      <c r="P175">
        <v>1000000</v>
      </c>
      <c r="R175">
        <v>83000</v>
      </c>
      <c r="S175">
        <v>83000</v>
      </c>
      <c r="T175">
        <v>83000</v>
      </c>
      <c r="U175">
        <v>83000</v>
      </c>
      <c r="V175">
        <v>83000</v>
      </c>
      <c r="W175">
        <v>83000</v>
      </c>
      <c r="X175">
        <v>83000</v>
      </c>
      <c r="Y175">
        <v>83000</v>
      </c>
      <c r="Z175">
        <v>83000</v>
      </c>
      <c r="AA175">
        <v>83000</v>
      </c>
      <c r="AB175">
        <v>83000</v>
      </c>
      <c r="AC175">
        <v>87000</v>
      </c>
      <c r="AD175" t="s">
        <v>1583</v>
      </c>
      <c r="AE175" t="s">
        <v>1584</v>
      </c>
      <c r="AF175" t="s">
        <v>1588</v>
      </c>
      <c r="AG175" t="s">
        <v>1589</v>
      </c>
      <c r="AH175" t="s">
        <v>6376</v>
      </c>
      <c r="AI175" t="s">
        <v>6064</v>
      </c>
      <c r="AJ175" t="s">
        <v>6375</v>
      </c>
      <c r="AK175" t="s">
        <v>44</v>
      </c>
      <c r="AN175" t="s">
        <v>1311</v>
      </c>
      <c r="AO175" t="s">
        <v>1312</v>
      </c>
      <c r="AP175" t="s">
        <v>1313</v>
      </c>
      <c r="AQ175" t="s">
        <v>1314</v>
      </c>
    </row>
    <row r="176" spans="1:43" x14ac:dyDescent="0.3">
      <c r="A176" t="s">
        <v>26</v>
      </c>
      <c r="B176" t="s">
        <v>28</v>
      </c>
      <c r="C176" t="s">
        <v>29</v>
      </c>
      <c r="D176" t="s">
        <v>460</v>
      </c>
      <c r="E176" t="s">
        <v>33</v>
      </c>
      <c r="F176" t="s">
        <v>35</v>
      </c>
      <c r="G176" t="s">
        <v>463</v>
      </c>
      <c r="H176" t="s">
        <v>79</v>
      </c>
      <c r="I176" t="s">
        <v>81</v>
      </c>
      <c r="J176" t="s">
        <v>43</v>
      </c>
      <c r="K176" t="s">
        <v>506</v>
      </c>
      <c r="L176">
        <v>1</v>
      </c>
      <c r="M176">
        <v>1000000</v>
      </c>
      <c r="N176">
        <v>1000000</v>
      </c>
      <c r="O176">
        <v>0</v>
      </c>
      <c r="P176">
        <v>1000000</v>
      </c>
      <c r="R176">
        <v>83000</v>
      </c>
      <c r="S176">
        <v>83000</v>
      </c>
      <c r="T176">
        <v>83000</v>
      </c>
      <c r="U176">
        <v>83000</v>
      </c>
      <c r="V176">
        <v>83000</v>
      </c>
      <c r="W176">
        <v>83000</v>
      </c>
      <c r="X176">
        <v>83000</v>
      </c>
      <c r="Y176">
        <v>83000</v>
      </c>
      <c r="Z176">
        <v>83000</v>
      </c>
      <c r="AA176">
        <v>83000</v>
      </c>
      <c r="AB176">
        <v>83000</v>
      </c>
      <c r="AC176">
        <v>87000</v>
      </c>
      <c r="AD176" t="s">
        <v>1615</v>
      </c>
      <c r="AE176" t="s">
        <v>1616</v>
      </c>
      <c r="AF176" t="s">
        <v>1617</v>
      </c>
      <c r="AG176" t="s">
        <v>1618</v>
      </c>
      <c r="AH176" t="s">
        <v>6377</v>
      </c>
      <c r="AI176" t="s">
        <v>6061</v>
      </c>
      <c r="AJ176" t="s">
        <v>6378</v>
      </c>
      <c r="AK176" t="s">
        <v>44</v>
      </c>
      <c r="AN176" t="s">
        <v>1311</v>
      </c>
      <c r="AO176" t="s">
        <v>1312</v>
      </c>
      <c r="AP176" t="s">
        <v>1313</v>
      </c>
      <c r="AQ176" t="s">
        <v>1314</v>
      </c>
    </row>
    <row r="177" spans="1:43" x14ac:dyDescent="0.3">
      <c r="A177" t="s">
        <v>26</v>
      </c>
      <c r="B177" t="s">
        <v>28</v>
      </c>
      <c r="C177" t="s">
        <v>29</v>
      </c>
      <c r="D177" t="s">
        <v>460</v>
      </c>
      <c r="E177" t="s">
        <v>33</v>
      </c>
      <c r="F177" t="s">
        <v>35</v>
      </c>
      <c r="G177" t="s">
        <v>463</v>
      </c>
      <c r="H177" t="s">
        <v>79</v>
      </c>
      <c r="I177" t="s">
        <v>81</v>
      </c>
      <c r="J177" t="s">
        <v>43</v>
      </c>
      <c r="K177" t="s">
        <v>507</v>
      </c>
      <c r="L177">
        <v>1</v>
      </c>
      <c r="M177">
        <v>1000000</v>
      </c>
      <c r="N177">
        <v>1000000</v>
      </c>
      <c r="O177">
        <v>0</v>
      </c>
      <c r="P177">
        <v>1000000</v>
      </c>
      <c r="R177">
        <v>83000</v>
      </c>
      <c r="S177">
        <v>83000</v>
      </c>
      <c r="T177">
        <v>83000</v>
      </c>
      <c r="U177">
        <v>83000</v>
      </c>
      <c r="V177">
        <v>83000</v>
      </c>
      <c r="W177">
        <v>83000</v>
      </c>
      <c r="X177">
        <v>83000</v>
      </c>
      <c r="Y177">
        <v>83000</v>
      </c>
      <c r="Z177">
        <v>83000</v>
      </c>
      <c r="AA177">
        <v>83000</v>
      </c>
      <c r="AB177">
        <v>83000</v>
      </c>
      <c r="AC177">
        <v>87000</v>
      </c>
      <c r="AD177" t="s">
        <v>1615</v>
      </c>
      <c r="AE177" t="s">
        <v>1616</v>
      </c>
      <c r="AF177" t="s">
        <v>1620</v>
      </c>
      <c r="AG177" t="s">
        <v>1621</v>
      </c>
      <c r="AH177" t="s">
        <v>6379</v>
      </c>
      <c r="AI177" t="s">
        <v>6064</v>
      </c>
      <c r="AJ177" t="s">
        <v>6378</v>
      </c>
      <c r="AK177" t="s">
        <v>44</v>
      </c>
      <c r="AN177" t="s">
        <v>1311</v>
      </c>
      <c r="AO177" t="s">
        <v>1312</v>
      </c>
      <c r="AP177" t="s">
        <v>1313</v>
      </c>
      <c r="AQ177" t="s">
        <v>1314</v>
      </c>
    </row>
    <row r="178" spans="1:43" x14ac:dyDescent="0.3">
      <c r="A178" t="s">
        <v>26</v>
      </c>
      <c r="B178" t="s">
        <v>28</v>
      </c>
      <c r="C178" t="s">
        <v>29</v>
      </c>
      <c r="D178" t="s">
        <v>460</v>
      </c>
      <c r="E178" t="s">
        <v>33</v>
      </c>
      <c r="F178" t="s">
        <v>35</v>
      </c>
      <c r="G178" t="s">
        <v>463</v>
      </c>
      <c r="H178" t="s">
        <v>79</v>
      </c>
      <c r="I178" t="s">
        <v>81</v>
      </c>
      <c r="J178" t="s">
        <v>43</v>
      </c>
      <c r="K178" t="s">
        <v>538</v>
      </c>
      <c r="L178">
        <v>1</v>
      </c>
      <c r="M178">
        <v>1000000</v>
      </c>
      <c r="N178">
        <v>1000000</v>
      </c>
      <c r="O178">
        <v>0</v>
      </c>
      <c r="P178">
        <v>1000000</v>
      </c>
      <c r="R178">
        <v>83000</v>
      </c>
      <c r="S178">
        <v>83000</v>
      </c>
      <c r="T178">
        <v>83000</v>
      </c>
      <c r="U178">
        <v>83000</v>
      </c>
      <c r="V178">
        <v>83000</v>
      </c>
      <c r="W178">
        <v>83000</v>
      </c>
      <c r="X178">
        <v>83000</v>
      </c>
      <c r="Y178">
        <v>83000</v>
      </c>
      <c r="Z178">
        <v>83000</v>
      </c>
      <c r="AA178">
        <v>83000</v>
      </c>
      <c r="AB178">
        <v>83000</v>
      </c>
      <c r="AC178">
        <v>87000</v>
      </c>
      <c r="AD178" t="s">
        <v>1615</v>
      </c>
      <c r="AE178" t="s">
        <v>1616</v>
      </c>
      <c r="AF178" t="s">
        <v>1623</v>
      </c>
      <c r="AG178" t="s">
        <v>1624</v>
      </c>
      <c r="AH178" t="s">
        <v>6380</v>
      </c>
      <c r="AI178" t="s">
        <v>6075</v>
      </c>
      <c r="AJ178" t="s">
        <v>6378</v>
      </c>
      <c r="AK178" t="s">
        <v>44</v>
      </c>
      <c r="AN178" t="s">
        <v>1311</v>
      </c>
      <c r="AO178" t="s">
        <v>1312</v>
      </c>
      <c r="AP178" t="s">
        <v>1313</v>
      </c>
      <c r="AQ178" t="s">
        <v>1314</v>
      </c>
    </row>
    <row r="179" spans="1:43" x14ac:dyDescent="0.3">
      <c r="A179" t="s">
        <v>26</v>
      </c>
      <c r="B179" t="s">
        <v>28</v>
      </c>
      <c r="C179" t="s">
        <v>29</v>
      </c>
      <c r="D179" t="s">
        <v>460</v>
      </c>
      <c r="E179" t="s">
        <v>33</v>
      </c>
      <c r="F179" t="s">
        <v>35</v>
      </c>
      <c r="G179" t="s">
        <v>463</v>
      </c>
      <c r="H179" t="s">
        <v>79</v>
      </c>
      <c r="I179" t="s">
        <v>82</v>
      </c>
      <c r="J179" t="s">
        <v>43</v>
      </c>
      <c r="K179" t="s">
        <v>506</v>
      </c>
      <c r="L179">
        <v>1</v>
      </c>
      <c r="M179">
        <v>1000000</v>
      </c>
      <c r="N179">
        <v>1000000</v>
      </c>
      <c r="O179">
        <v>0</v>
      </c>
      <c r="P179">
        <v>1000000</v>
      </c>
      <c r="R179">
        <v>83000</v>
      </c>
      <c r="S179">
        <v>83000</v>
      </c>
      <c r="T179">
        <v>83000</v>
      </c>
      <c r="U179">
        <v>83000</v>
      </c>
      <c r="V179">
        <v>83000</v>
      </c>
      <c r="W179">
        <v>83000</v>
      </c>
      <c r="X179">
        <v>83000</v>
      </c>
      <c r="Y179">
        <v>83000</v>
      </c>
      <c r="Z179">
        <v>83000</v>
      </c>
      <c r="AA179">
        <v>83000</v>
      </c>
      <c r="AB179">
        <v>83000</v>
      </c>
      <c r="AC179">
        <v>87000</v>
      </c>
      <c r="AD179" t="s">
        <v>1644</v>
      </c>
      <c r="AE179" t="s">
        <v>1645</v>
      </c>
      <c r="AF179" t="s">
        <v>1646</v>
      </c>
      <c r="AG179" t="s">
        <v>1647</v>
      </c>
      <c r="AH179" t="s">
        <v>6381</v>
      </c>
      <c r="AI179" t="s">
        <v>6061</v>
      </c>
      <c r="AJ179" t="s">
        <v>6382</v>
      </c>
      <c r="AK179" t="s">
        <v>44</v>
      </c>
      <c r="AN179" t="s">
        <v>1311</v>
      </c>
      <c r="AO179" t="s">
        <v>1312</v>
      </c>
      <c r="AP179" t="s">
        <v>1313</v>
      </c>
      <c r="AQ179" t="s">
        <v>1314</v>
      </c>
    </row>
    <row r="180" spans="1:43" x14ac:dyDescent="0.3">
      <c r="A180" t="s">
        <v>26</v>
      </c>
      <c r="B180" t="s">
        <v>28</v>
      </c>
      <c r="C180" t="s">
        <v>29</v>
      </c>
      <c r="D180" t="s">
        <v>460</v>
      </c>
      <c r="E180" t="s">
        <v>33</v>
      </c>
      <c r="F180" t="s">
        <v>35</v>
      </c>
      <c r="G180" t="s">
        <v>463</v>
      </c>
      <c r="H180" t="s">
        <v>79</v>
      </c>
      <c r="I180" t="s">
        <v>82</v>
      </c>
      <c r="J180" t="s">
        <v>43</v>
      </c>
      <c r="K180" t="s">
        <v>507</v>
      </c>
      <c r="L180">
        <v>1</v>
      </c>
      <c r="M180">
        <v>1000000</v>
      </c>
      <c r="N180">
        <v>1000000</v>
      </c>
      <c r="O180">
        <v>0</v>
      </c>
      <c r="P180">
        <v>1000000</v>
      </c>
      <c r="R180">
        <v>83000</v>
      </c>
      <c r="S180">
        <v>83000</v>
      </c>
      <c r="T180">
        <v>83000</v>
      </c>
      <c r="U180">
        <v>83000</v>
      </c>
      <c r="V180">
        <v>83000</v>
      </c>
      <c r="W180">
        <v>83000</v>
      </c>
      <c r="X180">
        <v>83000</v>
      </c>
      <c r="Y180">
        <v>83000</v>
      </c>
      <c r="Z180">
        <v>83000</v>
      </c>
      <c r="AA180">
        <v>83000</v>
      </c>
      <c r="AB180">
        <v>83000</v>
      </c>
      <c r="AC180">
        <v>87000</v>
      </c>
      <c r="AD180" t="s">
        <v>1644</v>
      </c>
      <c r="AE180" t="s">
        <v>1645</v>
      </c>
      <c r="AF180" t="s">
        <v>1649</v>
      </c>
      <c r="AG180" t="s">
        <v>1650</v>
      </c>
      <c r="AH180" t="s">
        <v>6383</v>
      </c>
      <c r="AI180" t="s">
        <v>6064</v>
      </c>
      <c r="AJ180" t="s">
        <v>6382</v>
      </c>
      <c r="AK180" t="s">
        <v>44</v>
      </c>
      <c r="AN180" t="s">
        <v>1311</v>
      </c>
      <c r="AO180" t="s">
        <v>1312</v>
      </c>
      <c r="AP180" t="s">
        <v>1313</v>
      </c>
      <c r="AQ180" t="s">
        <v>1314</v>
      </c>
    </row>
    <row r="181" spans="1:43" x14ac:dyDescent="0.3">
      <c r="A181" t="s">
        <v>26</v>
      </c>
      <c r="B181" t="s">
        <v>28</v>
      </c>
      <c r="C181" t="s">
        <v>29</v>
      </c>
      <c r="D181" t="s">
        <v>460</v>
      </c>
      <c r="E181" t="s">
        <v>33</v>
      </c>
      <c r="F181" t="s">
        <v>35</v>
      </c>
      <c r="G181" t="s">
        <v>463</v>
      </c>
      <c r="H181" t="s">
        <v>79</v>
      </c>
      <c r="I181" t="s">
        <v>82</v>
      </c>
      <c r="J181" t="s">
        <v>46</v>
      </c>
      <c r="K181" t="s">
        <v>547</v>
      </c>
      <c r="L181">
        <v>3</v>
      </c>
      <c r="M181">
        <v>1000000</v>
      </c>
      <c r="N181">
        <v>3000000</v>
      </c>
      <c r="O181">
        <v>0</v>
      </c>
      <c r="P181">
        <v>3000000</v>
      </c>
      <c r="R181">
        <v>250000</v>
      </c>
      <c r="S181">
        <v>250000</v>
      </c>
      <c r="T181">
        <v>250000</v>
      </c>
      <c r="U181">
        <v>250000</v>
      </c>
      <c r="V181">
        <v>250000</v>
      </c>
      <c r="W181">
        <v>250000</v>
      </c>
      <c r="X181">
        <v>250000</v>
      </c>
      <c r="Y181">
        <v>250000</v>
      </c>
      <c r="Z181">
        <v>250000</v>
      </c>
      <c r="AA181">
        <v>250000</v>
      </c>
      <c r="AB181">
        <v>250000</v>
      </c>
      <c r="AC181">
        <v>250000</v>
      </c>
      <c r="AD181" t="s">
        <v>1644</v>
      </c>
      <c r="AE181" t="s">
        <v>1665</v>
      </c>
      <c r="AF181" t="s">
        <v>1666</v>
      </c>
      <c r="AG181" t="s">
        <v>1667</v>
      </c>
      <c r="AH181" t="s">
        <v>6384</v>
      </c>
      <c r="AI181" t="s">
        <v>6061</v>
      </c>
      <c r="AJ181" t="s">
        <v>6382</v>
      </c>
      <c r="AK181" t="s">
        <v>44</v>
      </c>
      <c r="AN181" t="s">
        <v>1311</v>
      </c>
      <c r="AO181" t="s">
        <v>1312</v>
      </c>
      <c r="AP181" t="s">
        <v>1331</v>
      </c>
      <c r="AQ181" t="s">
        <v>1314</v>
      </c>
    </row>
    <row r="182" spans="1:43" x14ac:dyDescent="0.3">
      <c r="A182" t="s">
        <v>26</v>
      </c>
      <c r="B182" t="s">
        <v>28</v>
      </c>
      <c r="C182" t="s">
        <v>29</v>
      </c>
      <c r="D182" t="s">
        <v>460</v>
      </c>
      <c r="E182" t="s">
        <v>33</v>
      </c>
      <c r="F182" t="s">
        <v>35</v>
      </c>
      <c r="G182" t="s">
        <v>463</v>
      </c>
      <c r="H182" t="s">
        <v>79</v>
      </c>
      <c r="I182" t="s">
        <v>85</v>
      </c>
      <c r="J182" t="s">
        <v>43</v>
      </c>
      <c r="K182" t="s">
        <v>506</v>
      </c>
      <c r="L182">
        <v>1</v>
      </c>
      <c r="M182">
        <v>1000000</v>
      </c>
      <c r="N182">
        <v>1000000</v>
      </c>
      <c r="O182">
        <v>0</v>
      </c>
      <c r="P182">
        <v>1000000</v>
      </c>
      <c r="R182">
        <v>83000</v>
      </c>
      <c r="S182">
        <v>83000</v>
      </c>
      <c r="T182">
        <v>83000</v>
      </c>
      <c r="U182">
        <v>83000</v>
      </c>
      <c r="V182">
        <v>83000</v>
      </c>
      <c r="W182">
        <v>83000</v>
      </c>
      <c r="X182">
        <v>83000</v>
      </c>
      <c r="Y182">
        <v>83000</v>
      </c>
      <c r="Z182">
        <v>83000</v>
      </c>
      <c r="AA182">
        <v>83000</v>
      </c>
      <c r="AB182">
        <v>83000</v>
      </c>
      <c r="AC182">
        <v>87000</v>
      </c>
      <c r="AD182" t="s">
        <v>1684</v>
      </c>
      <c r="AE182" t="s">
        <v>1685</v>
      </c>
      <c r="AF182" t="s">
        <v>1686</v>
      </c>
      <c r="AG182" t="s">
        <v>1687</v>
      </c>
      <c r="AH182" t="s">
        <v>6385</v>
      </c>
      <c r="AI182" t="s">
        <v>6061</v>
      </c>
      <c r="AJ182" t="s">
        <v>6386</v>
      </c>
      <c r="AK182" t="s">
        <v>44</v>
      </c>
      <c r="AN182" t="s">
        <v>1311</v>
      </c>
      <c r="AO182" t="s">
        <v>1312</v>
      </c>
      <c r="AP182" t="s">
        <v>1313</v>
      </c>
      <c r="AQ182" t="s">
        <v>1314</v>
      </c>
    </row>
    <row r="183" spans="1:43" x14ac:dyDescent="0.3">
      <c r="A183" t="s">
        <v>26</v>
      </c>
      <c r="B183" t="s">
        <v>28</v>
      </c>
      <c r="C183" t="s">
        <v>29</v>
      </c>
      <c r="D183" t="s">
        <v>460</v>
      </c>
      <c r="E183" t="s">
        <v>33</v>
      </c>
      <c r="F183" t="s">
        <v>35</v>
      </c>
      <c r="G183" t="s">
        <v>463</v>
      </c>
      <c r="H183" t="s">
        <v>79</v>
      </c>
      <c r="I183" t="s">
        <v>85</v>
      </c>
      <c r="J183" t="s">
        <v>43</v>
      </c>
      <c r="K183" t="s">
        <v>507</v>
      </c>
      <c r="L183">
        <v>1</v>
      </c>
      <c r="M183">
        <v>1000000</v>
      </c>
      <c r="N183">
        <v>1000000</v>
      </c>
      <c r="O183">
        <v>0</v>
      </c>
      <c r="P183">
        <v>1000000</v>
      </c>
      <c r="R183">
        <v>83000</v>
      </c>
      <c r="S183">
        <v>83000</v>
      </c>
      <c r="T183">
        <v>83000</v>
      </c>
      <c r="U183">
        <v>83000</v>
      </c>
      <c r="V183">
        <v>83000</v>
      </c>
      <c r="W183">
        <v>83000</v>
      </c>
      <c r="X183">
        <v>83000</v>
      </c>
      <c r="Y183">
        <v>83000</v>
      </c>
      <c r="Z183">
        <v>83000</v>
      </c>
      <c r="AA183">
        <v>83000</v>
      </c>
      <c r="AB183">
        <v>83000</v>
      </c>
      <c r="AC183">
        <v>87000</v>
      </c>
      <c r="AD183" t="s">
        <v>1684</v>
      </c>
      <c r="AE183" t="s">
        <v>1685</v>
      </c>
      <c r="AF183" t="s">
        <v>1689</v>
      </c>
      <c r="AG183" t="s">
        <v>1690</v>
      </c>
      <c r="AH183" t="s">
        <v>6387</v>
      </c>
      <c r="AI183" t="s">
        <v>6064</v>
      </c>
      <c r="AJ183" t="s">
        <v>6386</v>
      </c>
      <c r="AK183" t="s">
        <v>44</v>
      </c>
      <c r="AN183" t="s">
        <v>1311</v>
      </c>
      <c r="AO183" t="s">
        <v>1312</v>
      </c>
      <c r="AP183" t="s">
        <v>1313</v>
      </c>
      <c r="AQ183" t="s">
        <v>1314</v>
      </c>
    </row>
    <row r="184" spans="1:43" x14ac:dyDescent="0.3">
      <c r="A184" t="s">
        <v>26</v>
      </c>
      <c r="B184" t="s">
        <v>28</v>
      </c>
      <c r="C184" t="s">
        <v>29</v>
      </c>
      <c r="D184" t="s">
        <v>460</v>
      </c>
      <c r="E184" t="s">
        <v>33</v>
      </c>
      <c r="F184" t="s">
        <v>35</v>
      </c>
      <c r="G184" t="s">
        <v>463</v>
      </c>
      <c r="H184" t="s">
        <v>79</v>
      </c>
      <c r="I184" t="s">
        <v>85</v>
      </c>
      <c r="J184" t="s">
        <v>46</v>
      </c>
      <c r="K184" t="s">
        <v>7711</v>
      </c>
      <c r="L184">
        <v>4</v>
      </c>
      <c r="M184">
        <v>1000000</v>
      </c>
      <c r="N184">
        <v>4000000</v>
      </c>
      <c r="O184">
        <v>0</v>
      </c>
      <c r="P184">
        <v>4000000</v>
      </c>
      <c r="R184">
        <v>333000</v>
      </c>
      <c r="S184">
        <v>333000</v>
      </c>
      <c r="T184">
        <v>333000</v>
      </c>
      <c r="U184">
        <v>333000</v>
      </c>
      <c r="V184">
        <v>333000</v>
      </c>
      <c r="W184">
        <v>333000</v>
      </c>
      <c r="X184">
        <v>333000</v>
      </c>
      <c r="Y184">
        <v>333000</v>
      </c>
      <c r="Z184">
        <v>333000</v>
      </c>
      <c r="AA184">
        <v>333000</v>
      </c>
      <c r="AB184">
        <v>333000</v>
      </c>
      <c r="AC184">
        <v>337000</v>
      </c>
      <c r="AD184" t="s">
        <v>1684</v>
      </c>
      <c r="AE184" t="s">
        <v>1701</v>
      </c>
      <c r="AF184" t="s">
        <v>1702</v>
      </c>
      <c r="AG184" t="s">
        <v>1703</v>
      </c>
      <c r="AH184" t="s">
        <v>6388</v>
      </c>
      <c r="AI184" t="s">
        <v>6061</v>
      </c>
      <c r="AJ184" t="s">
        <v>6386</v>
      </c>
      <c r="AK184" t="s">
        <v>44</v>
      </c>
      <c r="AN184" t="s">
        <v>1311</v>
      </c>
      <c r="AO184" t="s">
        <v>1312</v>
      </c>
      <c r="AP184" t="s">
        <v>1331</v>
      </c>
      <c r="AQ184" t="s">
        <v>1314</v>
      </c>
    </row>
    <row r="185" spans="1:43" x14ac:dyDescent="0.3">
      <c r="A185" t="s">
        <v>26</v>
      </c>
      <c r="B185" t="s">
        <v>28</v>
      </c>
      <c r="C185" t="s">
        <v>29</v>
      </c>
      <c r="D185" t="s">
        <v>460</v>
      </c>
      <c r="E185" t="s">
        <v>33</v>
      </c>
      <c r="F185" t="s">
        <v>35</v>
      </c>
      <c r="G185" t="s">
        <v>463</v>
      </c>
      <c r="H185" t="s">
        <v>87</v>
      </c>
      <c r="I185" t="s">
        <v>88</v>
      </c>
      <c r="J185" t="s">
        <v>43</v>
      </c>
      <c r="K185" t="s">
        <v>506</v>
      </c>
      <c r="L185">
        <v>2</v>
      </c>
      <c r="M185">
        <v>1000000</v>
      </c>
      <c r="N185">
        <v>2000000</v>
      </c>
      <c r="O185">
        <v>0</v>
      </c>
      <c r="P185">
        <v>2000000</v>
      </c>
      <c r="R185">
        <v>166000</v>
      </c>
      <c r="S185">
        <v>166000</v>
      </c>
      <c r="T185">
        <v>166000</v>
      </c>
      <c r="U185">
        <v>166000</v>
      </c>
      <c r="V185">
        <v>166000</v>
      </c>
      <c r="W185">
        <v>166000</v>
      </c>
      <c r="X185">
        <v>166000</v>
      </c>
      <c r="Y185">
        <v>166000</v>
      </c>
      <c r="Z185">
        <v>166000</v>
      </c>
      <c r="AA185">
        <v>166000</v>
      </c>
      <c r="AB185">
        <v>166000</v>
      </c>
      <c r="AC185">
        <v>174000</v>
      </c>
      <c r="AD185" t="s">
        <v>1719</v>
      </c>
      <c r="AE185" t="s">
        <v>1720</v>
      </c>
      <c r="AF185" t="s">
        <v>1721</v>
      </c>
      <c r="AG185" t="s">
        <v>1722</v>
      </c>
      <c r="AH185" t="s">
        <v>6390</v>
      </c>
      <c r="AI185" t="s">
        <v>6061</v>
      </c>
      <c r="AJ185" t="s">
        <v>6391</v>
      </c>
      <c r="AK185" t="s">
        <v>44</v>
      </c>
      <c r="AN185" t="s">
        <v>1311</v>
      </c>
      <c r="AO185" t="s">
        <v>1312</v>
      </c>
      <c r="AP185" t="s">
        <v>1313</v>
      </c>
      <c r="AQ185" t="s">
        <v>1314</v>
      </c>
    </row>
    <row r="186" spans="1:43" x14ac:dyDescent="0.3">
      <c r="A186" t="s">
        <v>26</v>
      </c>
      <c r="B186" t="s">
        <v>28</v>
      </c>
      <c r="C186" t="s">
        <v>29</v>
      </c>
      <c r="D186" t="s">
        <v>460</v>
      </c>
      <c r="E186" t="s">
        <v>33</v>
      </c>
      <c r="F186" t="s">
        <v>35</v>
      </c>
      <c r="G186" t="s">
        <v>463</v>
      </c>
      <c r="H186" t="s">
        <v>87</v>
      </c>
      <c r="I186" t="s">
        <v>88</v>
      </c>
      <c r="J186" t="s">
        <v>43</v>
      </c>
      <c r="K186" t="s">
        <v>507</v>
      </c>
      <c r="L186">
        <v>2</v>
      </c>
      <c r="M186">
        <v>1000000</v>
      </c>
      <c r="N186">
        <v>2000000</v>
      </c>
      <c r="O186">
        <v>0</v>
      </c>
      <c r="P186">
        <v>2000000</v>
      </c>
      <c r="R186">
        <v>166000</v>
      </c>
      <c r="S186">
        <v>166000</v>
      </c>
      <c r="T186">
        <v>166000</v>
      </c>
      <c r="U186">
        <v>166000</v>
      </c>
      <c r="V186">
        <v>166000</v>
      </c>
      <c r="W186">
        <v>166000</v>
      </c>
      <c r="X186">
        <v>166000</v>
      </c>
      <c r="Y186">
        <v>166000</v>
      </c>
      <c r="Z186">
        <v>166000</v>
      </c>
      <c r="AA186">
        <v>166000</v>
      </c>
      <c r="AB186">
        <v>166000</v>
      </c>
      <c r="AC186">
        <v>174000</v>
      </c>
      <c r="AD186" t="s">
        <v>1719</v>
      </c>
      <c r="AE186" t="s">
        <v>1720</v>
      </c>
      <c r="AF186" t="s">
        <v>1724</v>
      </c>
      <c r="AG186" t="s">
        <v>1725</v>
      </c>
      <c r="AH186" t="s">
        <v>6392</v>
      </c>
      <c r="AI186" t="s">
        <v>6064</v>
      </c>
      <c r="AJ186" t="s">
        <v>6391</v>
      </c>
      <c r="AK186" t="s">
        <v>44</v>
      </c>
      <c r="AN186" t="s">
        <v>1311</v>
      </c>
      <c r="AO186" t="s">
        <v>1312</v>
      </c>
      <c r="AP186" t="s">
        <v>1313</v>
      </c>
      <c r="AQ186" t="s">
        <v>1314</v>
      </c>
    </row>
    <row r="187" spans="1:43" x14ac:dyDescent="0.3">
      <c r="A187" t="s">
        <v>26</v>
      </c>
      <c r="B187" t="s">
        <v>28</v>
      </c>
      <c r="C187" t="s">
        <v>29</v>
      </c>
      <c r="D187" t="s">
        <v>460</v>
      </c>
      <c r="E187" t="s">
        <v>33</v>
      </c>
      <c r="F187" t="s">
        <v>35</v>
      </c>
      <c r="G187" t="s">
        <v>463</v>
      </c>
      <c r="H187" t="s">
        <v>87</v>
      </c>
      <c r="I187" t="s">
        <v>89</v>
      </c>
      <c r="J187" t="s">
        <v>43</v>
      </c>
      <c r="K187" t="s">
        <v>506</v>
      </c>
      <c r="L187">
        <v>1</v>
      </c>
      <c r="M187">
        <v>1000000</v>
      </c>
      <c r="N187">
        <v>1000000</v>
      </c>
      <c r="O187">
        <v>0</v>
      </c>
      <c r="P187">
        <v>1000000</v>
      </c>
      <c r="R187">
        <v>83000</v>
      </c>
      <c r="S187">
        <v>83000</v>
      </c>
      <c r="T187">
        <v>83000</v>
      </c>
      <c r="U187">
        <v>83000</v>
      </c>
      <c r="V187">
        <v>83000</v>
      </c>
      <c r="W187">
        <v>83000</v>
      </c>
      <c r="X187">
        <v>83000</v>
      </c>
      <c r="Y187">
        <v>83000</v>
      </c>
      <c r="Z187">
        <v>83000</v>
      </c>
      <c r="AA187">
        <v>83000</v>
      </c>
      <c r="AB187">
        <v>83000</v>
      </c>
      <c r="AC187">
        <v>87000</v>
      </c>
      <c r="AD187" t="s">
        <v>1747</v>
      </c>
      <c r="AE187" t="s">
        <v>1748</v>
      </c>
      <c r="AF187" t="s">
        <v>1749</v>
      </c>
      <c r="AG187" t="s">
        <v>1750</v>
      </c>
      <c r="AH187" t="s">
        <v>6393</v>
      </c>
      <c r="AI187" t="s">
        <v>6061</v>
      </c>
      <c r="AJ187" t="s">
        <v>6394</v>
      </c>
      <c r="AK187" t="s">
        <v>44</v>
      </c>
      <c r="AN187" t="s">
        <v>1311</v>
      </c>
      <c r="AO187" t="s">
        <v>1312</v>
      </c>
      <c r="AP187" t="s">
        <v>1313</v>
      </c>
      <c r="AQ187" t="s">
        <v>1314</v>
      </c>
    </row>
    <row r="188" spans="1:43" x14ac:dyDescent="0.3">
      <c r="A188" t="s">
        <v>26</v>
      </c>
      <c r="B188" t="s">
        <v>28</v>
      </c>
      <c r="C188" t="s">
        <v>29</v>
      </c>
      <c r="D188" t="s">
        <v>460</v>
      </c>
      <c r="E188" t="s">
        <v>33</v>
      </c>
      <c r="F188" t="s">
        <v>35</v>
      </c>
      <c r="G188" t="s">
        <v>463</v>
      </c>
      <c r="H188" t="s">
        <v>87</v>
      </c>
      <c r="I188" t="s">
        <v>89</v>
      </c>
      <c r="J188" t="s">
        <v>43</v>
      </c>
      <c r="K188" t="s">
        <v>507</v>
      </c>
      <c r="L188">
        <v>1</v>
      </c>
      <c r="M188">
        <v>1000000</v>
      </c>
      <c r="N188">
        <v>1000000</v>
      </c>
      <c r="O188">
        <v>0</v>
      </c>
      <c r="P188">
        <v>1000000</v>
      </c>
      <c r="R188">
        <v>83000</v>
      </c>
      <c r="S188">
        <v>83000</v>
      </c>
      <c r="T188">
        <v>83000</v>
      </c>
      <c r="U188">
        <v>83000</v>
      </c>
      <c r="V188">
        <v>83000</v>
      </c>
      <c r="W188">
        <v>83000</v>
      </c>
      <c r="X188">
        <v>83000</v>
      </c>
      <c r="Y188">
        <v>83000</v>
      </c>
      <c r="Z188">
        <v>83000</v>
      </c>
      <c r="AA188">
        <v>83000</v>
      </c>
      <c r="AB188">
        <v>83000</v>
      </c>
      <c r="AC188">
        <v>87000</v>
      </c>
      <c r="AD188" t="s">
        <v>1747</v>
      </c>
      <c r="AE188" t="s">
        <v>1748</v>
      </c>
      <c r="AF188" t="s">
        <v>1752</v>
      </c>
      <c r="AG188" t="s">
        <v>1753</v>
      </c>
      <c r="AH188" t="s">
        <v>6395</v>
      </c>
      <c r="AI188" t="s">
        <v>6064</v>
      </c>
      <c r="AJ188" t="s">
        <v>6394</v>
      </c>
      <c r="AK188" t="s">
        <v>44</v>
      </c>
      <c r="AN188" t="s">
        <v>1311</v>
      </c>
      <c r="AO188" t="s">
        <v>1312</v>
      </c>
      <c r="AP188" t="s">
        <v>1313</v>
      </c>
      <c r="AQ188" t="s">
        <v>1314</v>
      </c>
    </row>
    <row r="189" spans="1:43" x14ac:dyDescent="0.3">
      <c r="A189" t="s">
        <v>26</v>
      </c>
      <c r="B189" t="s">
        <v>28</v>
      </c>
      <c r="C189" t="s">
        <v>29</v>
      </c>
      <c r="D189" t="s">
        <v>460</v>
      </c>
      <c r="E189" t="s">
        <v>33</v>
      </c>
      <c r="F189" t="s">
        <v>35</v>
      </c>
      <c r="G189" t="s">
        <v>463</v>
      </c>
      <c r="H189" t="s">
        <v>87</v>
      </c>
      <c r="I189" t="s">
        <v>90</v>
      </c>
      <c r="J189" t="s">
        <v>43</v>
      </c>
      <c r="K189" t="s">
        <v>571</v>
      </c>
      <c r="L189">
        <v>2</v>
      </c>
      <c r="M189">
        <v>1000000</v>
      </c>
      <c r="N189">
        <v>2000000</v>
      </c>
      <c r="O189">
        <v>0</v>
      </c>
      <c r="P189">
        <v>2000000</v>
      </c>
      <c r="R189">
        <v>166000</v>
      </c>
      <c r="S189">
        <v>166000</v>
      </c>
      <c r="T189">
        <v>166000</v>
      </c>
      <c r="U189">
        <v>166000</v>
      </c>
      <c r="V189">
        <v>166000</v>
      </c>
      <c r="W189">
        <v>166000</v>
      </c>
      <c r="X189">
        <v>166000</v>
      </c>
      <c r="Y189">
        <v>166000</v>
      </c>
      <c r="Z189">
        <v>166000</v>
      </c>
      <c r="AA189">
        <v>166000</v>
      </c>
      <c r="AB189">
        <v>166000</v>
      </c>
      <c r="AC189">
        <v>174000</v>
      </c>
      <c r="AD189" t="s">
        <v>1779</v>
      </c>
      <c r="AE189" t="s">
        <v>1780</v>
      </c>
      <c r="AF189" t="s">
        <v>1784</v>
      </c>
      <c r="AG189" t="s">
        <v>1785</v>
      </c>
      <c r="AH189" t="s">
        <v>6396</v>
      </c>
      <c r="AI189" t="s">
        <v>6064</v>
      </c>
      <c r="AJ189" t="s">
        <v>6397</v>
      </c>
      <c r="AK189" t="s">
        <v>44</v>
      </c>
      <c r="AN189" t="s">
        <v>1311</v>
      </c>
      <c r="AO189" t="s">
        <v>1312</v>
      </c>
      <c r="AP189" t="s">
        <v>1313</v>
      </c>
      <c r="AQ189" t="s">
        <v>1314</v>
      </c>
    </row>
    <row r="190" spans="1:43" x14ac:dyDescent="0.3">
      <c r="A190" t="s">
        <v>26</v>
      </c>
      <c r="B190" t="s">
        <v>28</v>
      </c>
      <c r="C190" t="s">
        <v>29</v>
      </c>
      <c r="D190" t="s">
        <v>460</v>
      </c>
      <c r="E190" t="s">
        <v>33</v>
      </c>
      <c r="F190" t="s">
        <v>35</v>
      </c>
      <c r="G190" t="s">
        <v>463</v>
      </c>
      <c r="H190" t="s">
        <v>87</v>
      </c>
      <c r="I190" t="s">
        <v>90</v>
      </c>
      <c r="J190" t="s">
        <v>43</v>
      </c>
      <c r="K190" t="s">
        <v>572</v>
      </c>
      <c r="L190">
        <v>2</v>
      </c>
      <c r="M190">
        <v>1000000</v>
      </c>
      <c r="N190">
        <v>2000000</v>
      </c>
      <c r="O190">
        <v>0</v>
      </c>
      <c r="P190">
        <v>2000000</v>
      </c>
      <c r="R190">
        <v>166000</v>
      </c>
      <c r="S190">
        <v>166000</v>
      </c>
      <c r="T190">
        <v>166000</v>
      </c>
      <c r="U190">
        <v>166000</v>
      </c>
      <c r="V190">
        <v>166000</v>
      </c>
      <c r="W190">
        <v>166000</v>
      </c>
      <c r="X190">
        <v>166000</v>
      </c>
      <c r="Y190">
        <v>166000</v>
      </c>
      <c r="Z190">
        <v>166000</v>
      </c>
      <c r="AA190">
        <v>166000</v>
      </c>
      <c r="AB190">
        <v>166000</v>
      </c>
      <c r="AC190">
        <v>174000</v>
      </c>
      <c r="AD190" t="s">
        <v>1779</v>
      </c>
      <c r="AE190" t="s">
        <v>1780</v>
      </c>
      <c r="AF190" t="s">
        <v>1787</v>
      </c>
      <c r="AG190" t="s">
        <v>1788</v>
      </c>
      <c r="AH190" t="s">
        <v>6398</v>
      </c>
      <c r="AI190" t="s">
        <v>6075</v>
      </c>
      <c r="AJ190" t="s">
        <v>6397</v>
      </c>
      <c r="AK190" t="s">
        <v>44</v>
      </c>
      <c r="AN190" t="s">
        <v>1311</v>
      </c>
      <c r="AO190" t="s">
        <v>1312</v>
      </c>
      <c r="AP190" t="s">
        <v>1313</v>
      </c>
      <c r="AQ190" t="s">
        <v>1314</v>
      </c>
    </row>
    <row r="191" spans="1:43" x14ac:dyDescent="0.3">
      <c r="A191" t="s">
        <v>26</v>
      </c>
      <c r="B191" t="s">
        <v>28</v>
      </c>
      <c r="C191" t="s">
        <v>29</v>
      </c>
      <c r="D191" t="s">
        <v>460</v>
      </c>
      <c r="E191" t="s">
        <v>33</v>
      </c>
      <c r="F191" t="s">
        <v>35</v>
      </c>
      <c r="G191" t="s">
        <v>463</v>
      </c>
      <c r="H191" t="s">
        <v>87</v>
      </c>
      <c r="I191" t="s">
        <v>90</v>
      </c>
      <c r="J191" t="s">
        <v>43</v>
      </c>
      <c r="K191" t="s">
        <v>573</v>
      </c>
      <c r="L191">
        <v>2</v>
      </c>
      <c r="M191">
        <v>1000000</v>
      </c>
      <c r="N191">
        <v>2000000</v>
      </c>
      <c r="O191">
        <v>0</v>
      </c>
      <c r="P191">
        <v>2000000</v>
      </c>
      <c r="R191">
        <v>166000</v>
      </c>
      <c r="S191">
        <v>166000</v>
      </c>
      <c r="T191">
        <v>166000</v>
      </c>
      <c r="U191">
        <v>166000</v>
      </c>
      <c r="V191">
        <v>166000</v>
      </c>
      <c r="W191">
        <v>166000</v>
      </c>
      <c r="X191">
        <v>166000</v>
      </c>
      <c r="Y191">
        <v>166000</v>
      </c>
      <c r="Z191">
        <v>166000</v>
      </c>
      <c r="AA191">
        <v>166000</v>
      </c>
      <c r="AB191">
        <v>166000</v>
      </c>
      <c r="AC191">
        <v>174000</v>
      </c>
      <c r="AD191" t="s">
        <v>1779</v>
      </c>
      <c r="AE191" t="s">
        <v>1780</v>
      </c>
      <c r="AF191" t="s">
        <v>1790</v>
      </c>
      <c r="AG191" t="s">
        <v>1791</v>
      </c>
      <c r="AH191" t="s">
        <v>6399</v>
      </c>
      <c r="AI191" t="s">
        <v>6085</v>
      </c>
      <c r="AJ191" t="s">
        <v>6397</v>
      </c>
      <c r="AK191" t="s">
        <v>44</v>
      </c>
      <c r="AN191" t="s">
        <v>1311</v>
      </c>
      <c r="AO191" t="s">
        <v>1312</v>
      </c>
      <c r="AP191" t="s">
        <v>1313</v>
      </c>
      <c r="AQ191" t="s">
        <v>1314</v>
      </c>
    </row>
    <row r="192" spans="1:43" x14ac:dyDescent="0.3">
      <c r="A192" t="s">
        <v>26</v>
      </c>
      <c r="B192" t="s">
        <v>28</v>
      </c>
      <c r="C192" t="s">
        <v>29</v>
      </c>
      <c r="D192" t="s">
        <v>460</v>
      </c>
      <c r="E192" t="s">
        <v>33</v>
      </c>
      <c r="F192" t="s">
        <v>35</v>
      </c>
      <c r="G192" t="s">
        <v>463</v>
      </c>
      <c r="H192" t="s">
        <v>87</v>
      </c>
      <c r="I192" t="s">
        <v>91</v>
      </c>
      <c r="J192" t="s">
        <v>43</v>
      </c>
      <c r="K192" t="s">
        <v>506</v>
      </c>
      <c r="L192">
        <v>2</v>
      </c>
      <c r="M192">
        <v>1000000</v>
      </c>
      <c r="N192">
        <v>2000000</v>
      </c>
      <c r="O192">
        <v>0</v>
      </c>
      <c r="P192">
        <v>2000000</v>
      </c>
      <c r="R192">
        <v>166000</v>
      </c>
      <c r="S192">
        <v>166000</v>
      </c>
      <c r="T192">
        <v>166000</v>
      </c>
      <c r="U192">
        <v>166000</v>
      </c>
      <c r="V192">
        <v>166000</v>
      </c>
      <c r="W192">
        <v>166000</v>
      </c>
      <c r="X192">
        <v>166000</v>
      </c>
      <c r="Y192">
        <v>166000</v>
      </c>
      <c r="Z192">
        <v>166000</v>
      </c>
      <c r="AA192">
        <v>166000</v>
      </c>
      <c r="AB192">
        <v>166000</v>
      </c>
      <c r="AC192">
        <v>174000</v>
      </c>
      <c r="AD192" t="s">
        <v>1805</v>
      </c>
      <c r="AE192" t="s">
        <v>1806</v>
      </c>
      <c r="AF192" t="s">
        <v>1807</v>
      </c>
      <c r="AG192" t="s">
        <v>1808</v>
      </c>
      <c r="AH192" t="s">
        <v>6400</v>
      </c>
      <c r="AI192" t="s">
        <v>6061</v>
      </c>
      <c r="AJ192" t="s">
        <v>6401</v>
      </c>
      <c r="AK192" t="s">
        <v>44</v>
      </c>
      <c r="AN192" t="s">
        <v>1311</v>
      </c>
      <c r="AO192" t="s">
        <v>1312</v>
      </c>
      <c r="AP192" t="s">
        <v>1313</v>
      </c>
      <c r="AQ192" t="s">
        <v>1314</v>
      </c>
    </row>
    <row r="193" spans="1:43" x14ac:dyDescent="0.3">
      <c r="A193" t="s">
        <v>26</v>
      </c>
      <c r="B193" t="s">
        <v>28</v>
      </c>
      <c r="C193" t="s">
        <v>29</v>
      </c>
      <c r="D193" t="s">
        <v>460</v>
      </c>
      <c r="E193" t="s">
        <v>33</v>
      </c>
      <c r="F193" t="s">
        <v>35</v>
      </c>
      <c r="G193" t="s">
        <v>463</v>
      </c>
      <c r="H193" t="s">
        <v>87</v>
      </c>
      <c r="I193" t="s">
        <v>91</v>
      </c>
      <c r="J193" t="s">
        <v>43</v>
      </c>
      <c r="K193" t="s">
        <v>578</v>
      </c>
      <c r="L193">
        <v>2</v>
      </c>
      <c r="M193">
        <v>1000000</v>
      </c>
      <c r="N193">
        <v>2000000</v>
      </c>
      <c r="O193">
        <v>0</v>
      </c>
      <c r="P193">
        <v>2000000</v>
      </c>
      <c r="R193">
        <v>166000</v>
      </c>
      <c r="S193">
        <v>166000</v>
      </c>
      <c r="T193">
        <v>166000</v>
      </c>
      <c r="U193">
        <v>166000</v>
      </c>
      <c r="V193">
        <v>166000</v>
      </c>
      <c r="W193">
        <v>166000</v>
      </c>
      <c r="X193">
        <v>166000</v>
      </c>
      <c r="Y193">
        <v>166000</v>
      </c>
      <c r="Z193">
        <v>166000</v>
      </c>
      <c r="AA193">
        <v>166000</v>
      </c>
      <c r="AB193">
        <v>166000</v>
      </c>
      <c r="AC193">
        <v>174000</v>
      </c>
      <c r="AD193" t="s">
        <v>1805</v>
      </c>
      <c r="AE193" t="s">
        <v>1806</v>
      </c>
      <c r="AF193" t="s">
        <v>1816</v>
      </c>
      <c r="AG193" t="s">
        <v>1817</v>
      </c>
      <c r="AH193" t="s">
        <v>6402</v>
      </c>
      <c r="AI193" t="s">
        <v>6085</v>
      </c>
      <c r="AJ193" t="s">
        <v>6401</v>
      </c>
      <c r="AK193" t="s">
        <v>44</v>
      </c>
      <c r="AN193" t="s">
        <v>1311</v>
      </c>
      <c r="AO193" t="s">
        <v>1312</v>
      </c>
      <c r="AP193" t="s">
        <v>1313</v>
      </c>
      <c r="AQ193" t="s">
        <v>1314</v>
      </c>
    </row>
    <row r="194" spans="1:43" x14ac:dyDescent="0.3">
      <c r="A194" t="s">
        <v>26</v>
      </c>
      <c r="B194" t="s">
        <v>28</v>
      </c>
      <c r="C194" t="s">
        <v>29</v>
      </c>
      <c r="D194" t="s">
        <v>461</v>
      </c>
      <c r="E194" t="s">
        <v>118</v>
      </c>
      <c r="F194" t="s">
        <v>130</v>
      </c>
      <c r="G194" t="s">
        <v>466</v>
      </c>
      <c r="H194" t="s">
        <v>134</v>
      </c>
      <c r="I194" t="s">
        <v>135</v>
      </c>
      <c r="J194" t="s">
        <v>138</v>
      </c>
      <c r="K194" t="s">
        <v>506</v>
      </c>
      <c r="L194">
        <v>12</v>
      </c>
      <c r="M194">
        <v>1000000</v>
      </c>
      <c r="N194">
        <v>12000000</v>
      </c>
      <c r="O194">
        <v>0</v>
      </c>
      <c r="P194">
        <v>12000000</v>
      </c>
      <c r="R194">
        <v>145608</v>
      </c>
      <c r="S194">
        <v>743000</v>
      </c>
      <c r="T194">
        <v>2358000</v>
      </c>
      <c r="U194">
        <v>987867</v>
      </c>
      <c r="V194">
        <v>386267</v>
      </c>
      <c r="W194">
        <v>496067</v>
      </c>
      <c r="X194">
        <v>522533</v>
      </c>
      <c r="Y194">
        <v>900333</v>
      </c>
      <c r="Z194">
        <v>767000</v>
      </c>
      <c r="AA194">
        <v>3380753</v>
      </c>
      <c r="AB194">
        <v>929200</v>
      </c>
      <c r="AC194">
        <v>383372</v>
      </c>
      <c r="AD194" t="s">
        <v>2015</v>
      </c>
      <c r="AE194" t="s">
        <v>2023</v>
      </c>
      <c r="AF194" t="s">
        <v>2024</v>
      </c>
      <c r="AG194" t="s">
        <v>2025</v>
      </c>
      <c r="AH194" t="s">
        <v>6060</v>
      </c>
      <c r="AI194" t="s">
        <v>6061</v>
      </c>
      <c r="AJ194" t="s">
        <v>6062</v>
      </c>
      <c r="AK194" t="s">
        <v>136</v>
      </c>
      <c r="AN194" t="s">
        <v>1311</v>
      </c>
      <c r="AO194" t="s">
        <v>1312</v>
      </c>
      <c r="AP194" t="s">
        <v>2026</v>
      </c>
      <c r="AQ194" t="s">
        <v>1314</v>
      </c>
    </row>
    <row r="195" spans="1:43" x14ac:dyDescent="0.3">
      <c r="A195" t="s">
        <v>26</v>
      </c>
      <c r="B195" t="s">
        <v>28</v>
      </c>
      <c r="C195" t="s">
        <v>29</v>
      </c>
      <c r="D195" t="s">
        <v>461</v>
      </c>
      <c r="E195" t="s">
        <v>118</v>
      </c>
      <c r="F195" t="s">
        <v>130</v>
      </c>
      <c r="G195" t="s">
        <v>466</v>
      </c>
      <c r="H195" t="s">
        <v>134</v>
      </c>
      <c r="I195" t="s">
        <v>135</v>
      </c>
      <c r="J195" t="s">
        <v>138</v>
      </c>
      <c r="K195" t="s">
        <v>507</v>
      </c>
      <c r="L195">
        <v>12</v>
      </c>
      <c r="M195">
        <v>1000000</v>
      </c>
      <c r="N195">
        <v>12000000</v>
      </c>
      <c r="O195">
        <v>0</v>
      </c>
      <c r="P195">
        <v>12000000</v>
      </c>
      <c r="R195">
        <v>145608</v>
      </c>
      <c r="S195">
        <v>743000</v>
      </c>
      <c r="T195">
        <v>2358000</v>
      </c>
      <c r="U195">
        <v>987867</v>
      </c>
      <c r="V195">
        <v>386267</v>
      </c>
      <c r="W195">
        <v>496067</v>
      </c>
      <c r="X195">
        <v>522533</v>
      </c>
      <c r="Y195">
        <v>900333</v>
      </c>
      <c r="Z195">
        <v>767000</v>
      </c>
      <c r="AA195">
        <v>3380753</v>
      </c>
      <c r="AB195">
        <v>929200</v>
      </c>
      <c r="AC195">
        <v>383372</v>
      </c>
      <c r="AD195" t="s">
        <v>2015</v>
      </c>
      <c r="AE195" t="s">
        <v>2023</v>
      </c>
      <c r="AF195" t="s">
        <v>2028</v>
      </c>
      <c r="AG195" t="s">
        <v>2029</v>
      </c>
      <c r="AH195" t="s">
        <v>6063</v>
      </c>
      <c r="AI195" t="s">
        <v>6064</v>
      </c>
      <c r="AJ195" t="s">
        <v>6062</v>
      </c>
      <c r="AK195" t="s">
        <v>136</v>
      </c>
      <c r="AN195" t="s">
        <v>1311</v>
      </c>
      <c r="AO195" t="s">
        <v>1312</v>
      </c>
      <c r="AP195" t="s">
        <v>2026</v>
      </c>
      <c r="AQ195" t="s">
        <v>1314</v>
      </c>
    </row>
    <row r="196" spans="1:43" x14ac:dyDescent="0.3">
      <c r="A196" t="s">
        <v>26</v>
      </c>
      <c r="B196" t="s">
        <v>28</v>
      </c>
      <c r="C196" t="s">
        <v>29</v>
      </c>
      <c r="D196" t="s">
        <v>461</v>
      </c>
      <c r="E196" t="s">
        <v>118</v>
      </c>
      <c r="F196" t="s">
        <v>130</v>
      </c>
      <c r="G196" t="s">
        <v>466</v>
      </c>
      <c r="H196" t="s">
        <v>134</v>
      </c>
      <c r="I196" t="s">
        <v>139</v>
      </c>
      <c r="J196" t="s">
        <v>138</v>
      </c>
      <c r="K196" t="s">
        <v>506</v>
      </c>
      <c r="L196">
        <v>12</v>
      </c>
      <c r="M196">
        <v>1000000</v>
      </c>
      <c r="N196">
        <v>12000000</v>
      </c>
      <c r="O196">
        <v>0</v>
      </c>
      <c r="P196">
        <v>12000000</v>
      </c>
      <c r="R196">
        <v>145608</v>
      </c>
      <c r="S196">
        <v>743000</v>
      </c>
      <c r="T196">
        <v>2358000</v>
      </c>
      <c r="U196">
        <v>987867</v>
      </c>
      <c r="V196">
        <v>386267</v>
      </c>
      <c r="W196">
        <v>496067</v>
      </c>
      <c r="X196">
        <v>522533</v>
      </c>
      <c r="Y196">
        <v>900333</v>
      </c>
      <c r="Z196">
        <v>767000</v>
      </c>
      <c r="AA196">
        <v>3380753</v>
      </c>
      <c r="AB196">
        <v>929200</v>
      </c>
      <c r="AC196">
        <v>383372</v>
      </c>
      <c r="AD196" t="s">
        <v>2039</v>
      </c>
      <c r="AE196" t="s">
        <v>2044</v>
      </c>
      <c r="AF196" t="s">
        <v>2045</v>
      </c>
      <c r="AG196" t="s">
        <v>2046</v>
      </c>
      <c r="AH196" t="s">
        <v>6065</v>
      </c>
      <c r="AI196" t="s">
        <v>6061</v>
      </c>
      <c r="AJ196" t="s">
        <v>6066</v>
      </c>
      <c r="AK196" t="s">
        <v>136</v>
      </c>
      <c r="AN196" t="s">
        <v>1311</v>
      </c>
      <c r="AO196" t="s">
        <v>1312</v>
      </c>
      <c r="AP196" t="s">
        <v>2026</v>
      </c>
      <c r="AQ196" t="s">
        <v>1314</v>
      </c>
    </row>
    <row r="197" spans="1:43" x14ac:dyDescent="0.3">
      <c r="A197" t="s">
        <v>26</v>
      </c>
      <c r="B197" t="s">
        <v>28</v>
      </c>
      <c r="C197" t="s">
        <v>29</v>
      </c>
      <c r="D197" t="s">
        <v>461</v>
      </c>
      <c r="E197" t="s">
        <v>118</v>
      </c>
      <c r="F197" t="s">
        <v>130</v>
      </c>
      <c r="G197" t="s">
        <v>466</v>
      </c>
      <c r="H197" t="s">
        <v>134</v>
      </c>
      <c r="I197" t="s">
        <v>139</v>
      </c>
      <c r="J197" t="s">
        <v>138</v>
      </c>
      <c r="K197" t="s">
        <v>507</v>
      </c>
      <c r="L197">
        <v>12</v>
      </c>
      <c r="M197">
        <v>1000000</v>
      </c>
      <c r="N197">
        <v>12000000</v>
      </c>
      <c r="O197">
        <v>0</v>
      </c>
      <c r="P197">
        <v>12000000</v>
      </c>
      <c r="R197">
        <v>145608</v>
      </c>
      <c r="S197">
        <v>743000</v>
      </c>
      <c r="T197">
        <v>2358000</v>
      </c>
      <c r="U197">
        <v>987867</v>
      </c>
      <c r="V197">
        <v>386267</v>
      </c>
      <c r="W197">
        <v>496067</v>
      </c>
      <c r="X197">
        <v>522533</v>
      </c>
      <c r="Y197">
        <v>900333</v>
      </c>
      <c r="Z197">
        <v>767000</v>
      </c>
      <c r="AA197">
        <v>3380753</v>
      </c>
      <c r="AB197">
        <v>929200</v>
      </c>
      <c r="AC197">
        <v>383372</v>
      </c>
      <c r="AD197" t="s">
        <v>2039</v>
      </c>
      <c r="AE197" t="s">
        <v>2044</v>
      </c>
      <c r="AF197" t="s">
        <v>2048</v>
      </c>
      <c r="AG197" t="s">
        <v>2049</v>
      </c>
      <c r="AH197" t="s">
        <v>6067</v>
      </c>
      <c r="AI197" t="s">
        <v>6064</v>
      </c>
      <c r="AJ197" t="s">
        <v>6066</v>
      </c>
      <c r="AK197" t="s">
        <v>136</v>
      </c>
      <c r="AN197" t="s">
        <v>1311</v>
      </c>
      <c r="AO197" t="s">
        <v>1312</v>
      </c>
      <c r="AP197" t="s">
        <v>2026</v>
      </c>
      <c r="AQ197" t="s">
        <v>1314</v>
      </c>
    </row>
    <row r="198" spans="1:43" x14ac:dyDescent="0.3">
      <c r="A198" t="s">
        <v>26</v>
      </c>
      <c r="B198" t="s">
        <v>28</v>
      </c>
      <c r="C198" t="s">
        <v>29</v>
      </c>
      <c r="D198" t="s">
        <v>461</v>
      </c>
      <c r="E198" t="s">
        <v>118</v>
      </c>
      <c r="F198" t="s">
        <v>130</v>
      </c>
      <c r="G198" t="s">
        <v>466</v>
      </c>
      <c r="H198" t="s">
        <v>134</v>
      </c>
      <c r="I198" t="s">
        <v>140</v>
      </c>
      <c r="J198" t="s">
        <v>138</v>
      </c>
      <c r="K198" t="s">
        <v>506</v>
      </c>
      <c r="L198">
        <v>12</v>
      </c>
      <c r="M198">
        <v>1000000</v>
      </c>
      <c r="N198">
        <v>12000000</v>
      </c>
      <c r="O198">
        <v>0</v>
      </c>
      <c r="P198">
        <v>12000000</v>
      </c>
      <c r="R198">
        <v>145608</v>
      </c>
      <c r="S198">
        <v>743000</v>
      </c>
      <c r="T198">
        <v>2358000</v>
      </c>
      <c r="U198">
        <v>987867</v>
      </c>
      <c r="V198">
        <v>386267</v>
      </c>
      <c r="W198">
        <v>496067</v>
      </c>
      <c r="X198">
        <v>522533</v>
      </c>
      <c r="Y198">
        <v>900333</v>
      </c>
      <c r="Z198">
        <v>767000</v>
      </c>
      <c r="AA198">
        <v>3380753</v>
      </c>
      <c r="AB198">
        <v>929200</v>
      </c>
      <c r="AC198">
        <v>383372</v>
      </c>
      <c r="AD198" t="s">
        <v>2063</v>
      </c>
      <c r="AE198" t="s">
        <v>2075</v>
      </c>
      <c r="AF198" t="s">
        <v>2076</v>
      </c>
      <c r="AG198" t="s">
        <v>2077</v>
      </c>
      <c r="AH198" t="s">
        <v>6068</v>
      </c>
      <c r="AI198" t="s">
        <v>6061</v>
      </c>
      <c r="AJ198" t="s">
        <v>6069</v>
      </c>
      <c r="AK198" t="s">
        <v>136</v>
      </c>
      <c r="AN198" t="s">
        <v>1311</v>
      </c>
      <c r="AO198" t="s">
        <v>1312</v>
      </c>
      <c r="AP198" t="s">
        <v>2026</v>
      </c>
      <c r="AQ198" t="s">
        <v>1314</v>
      </c>
    </row>
    <row r="199" spans="1:43" x14ac:dyDescent="0.3">
      <c r="A199" t="s">
        <v>26</v>
      </c>
      <c r="B199" t="s">
        <v>28</v>
      </c>
      <c r="C199" t="s">
        <v>29</v>
      </c>
      <c r="D199" t="s">
        <v>461</v>
      </c>
      <c r="E199" t="s">
        <v>118</v>
      </c>
      <c r="F199" t="s">
        <v>130</v>
      </c>
      <c r="G199" t="s">
        <v>466</v>
      </c>
      <c r="H199" t="s">
        <v>134</v>
      </c>
      <c r="I199" t="s">
        <v>140</v>
      </c>
      <c r="J199" t="s">
        <v>138</v>
      </c>
      <c r="K199" t="s">
        <v>507</v>
      </c>
      <c r="L199">
        <v>12</v>
      </c>
      <c r="M199">
        <v>1000000</v>
      </c>
      <c r="N199">
        <v>12000000</v>
      </c>
      <c r="O199">
        <v>0</v>
      </c>
      <c r="P199">
        <v>12000000</v>
      </c>
      <c r="R199">
        <v>145608</v>
      </c>
      <c r="S199">
        <v>743000</v>
      </c>
      <c r="T199">
        <v>2358000</v>
      </c>
      <c r="U199">
        <v>987867</v>
      </c>
      <c r="V199">
        <v>386267</v>
      </c>
      <c r="W199">
        <v>496067</v>
      </c>
      <c r="X199">
        <v>522533</v>
      </c>
      <c r="Y199">
        <v>900333</v>
      </c>
      <c r="Z199">
        <v>767000</v>
      </c>
      <c r="AA199">
        <v>3380753</v>
      </c>
      <c r="AB199">
        <v>929200</v>
      </c>
      <c r="AC199">
        <v>383372</v>
      </c>
      <c r="AD199" t="s">
        <v>2063</v>
      </c>
      <c r="AE199" t="s">
        <v>2075</v>
      </c>
      <c r="AF199" t="s">
        <v>2079</v>
      </c>
      <c r="AG199" t="s">
        <v>2080</v>
      </c>
      <c r="AH199" t="s">
        <v>6070</v>
      </c>
      <c r="AI199" t="s">
        <v>6064</v>
      </c>
      <c r="AJ199" t="s">
        <v>6069</v>
      </c>
      <c r="AK199" t="s">
        <v>136</v>
      </c>
      <c r="AN199" t="s">
        <v>1311</v>
      </c>
      <c r="AO199" t="s">
        <v>1312</v>
      </c>
      <c r="AP199" t="s">
        <v>2026</v>
      </c>
      <c r="AQ199" t="s">
        <v>1314</v>
      </c>
    </row>
    <row r="200" spans="1:43" x14ac:dyDescent="0.3">
      <c r="A200" t="s">
        <v>26</v>
      </c>
      <c r="B200" t="s">
        <v>28</v>
      </c>
      <c r="C200" t="s">
        <v>29</v>
      </c>
      <c r="D200" t="s">
        <v>461</v>
      </c>
      <c r="E200" t="s">
        <v>118</v>
      </c>
      <c r="F200" t="s">
        <v>130</v>
      </c>
      <c r="G200" t="s">
        <v>466</v>
      </c>
      <c r="H200" t="s">
        <v>134</v>
      </c>
      <c r="I200" t="s">
        <v>141</v>
      </c>
      <c r="J200" t="s">
        <v>43</v>
      </c>
      <c r="K200" t="s">
        <v>506</v>
      </c>
      <c r="L200">
        <v>1</v>
      </c>
      <c r="M200">
        <v>1000000</v>
      </c>
      <c r="N200">
        <v>1000000</v>
      </c>
      <c r="O200">
        <v>0</v>
      </c>
      <c r="P200">
        <v>1000000</v>
      </c>
      <c r="R200">
        <v>12134</v>
      </c>
      <c r="S200">
        <v>61917</v>
      </c>
      <c r="T200">
        <v>196500</v>
      </c>
      <c r="U200">
        <v>82322</v>
      </c>
      <c r="V200">
        <v>32189</v>
      </c>
      <c r="W200">
        <v>41339</v>
      </c>
      <c r="X200">
        <v>43544</v>
      </c>
      <c r="Y200">
        <v>75028</v>
      </c>
      <c r="Z200">
        <v>63917</v>
      </c>
      <c r="AA200">
        <v>281729</v>
      </c>
      <c r="AB200">
        <v>77433</v>
      </c>
      <c r="AC200">
        <v>31948</v>
      </c>
      <c r="AD200" t="s">
        <v>2104</v>
      </c>
      <c r="AE200" t="s">
        <v>2105</v>
      </c>
      <c r="AF200" t="s">
        <v>2106</v>
      </c>
      <c r="AG200" t="s">
        <v>2107</v>
      </c>
      <c r="AH200" t="s">
        <v>6071</v>
      </c>
      <c r="AI200" t="s">
        <v>6061</v>
      </c>
      <c r="AJ200" t="s">
        <v>6072</v>
      </c>
      <c r="AK200" t="s">
        <v>136</v>
      </c>
      <c r="AN200" t="s">
        <v>1311</v>
      </c>
      <c r="AO200" t="s">
        <v>1312</v>
      </c>
      <c r="AP200" t="s">
        <v>1313</v>
      </c>
      <c r="AQ200" t="s">
        <v>1314</v>
      </c>
    </row>
    <row r="201" spans="1:43" x14ac:dyDescent="0.3">
      <c r="A201" t="s">
        <v>26</v>
      </c>
      <c r="B201" t="s">
        <v>28</v>
      </c>
      <c r="C201" t="s">
        <v>29</v>
      </c>
      <c r="D201" t="s">
        <v>461</v>
      </c>
      <c r="E201" t="s">
        <v>118</v>
      </c>
      <c r="F201" t="s">
        <v>130</v>
      </c>
      <c r="G201" t="s">
        <v>466</v>
      </c>
      <c r="H201" t="s">
        <v>134</v>
      </c>
      <c r="I201" t="s">
        <v>141</v>
      </c>
      <c r="J201" t="s">
        <v>43</v>
      </c>
      <c r="K201" t="s">
        <v>507</v>
      </c>
      <c r="L201">
        <v>1</v>
      </c>
      <c r="M201">
        <v>1000000</v>
      </c>
      <c r="N201">
        <v>1000000</v>
      </c>
      <c r="O201">
        <v>0</v>
      </c>
      <c r="P201">
        <v>1000000</v>
      </c>
      <c r="R201">
        <v>12134</v>
      </c>
      <c r="S201">
        <v>61917</v>
      </c>
      <c r="T201">
        <v>196500</v>
      </c>
      <c r="U201">
        <v>82322</v>
      </c>
      <c r="V201">
        <v>32189</v>
      </c>
      <c r="W201">
        <v>41339</v>
      </c>
      <c r="X201">
        <v>43544</v>
      </c>
      <c r="Y201">
        <v>75028</v>
      </c>
      <c r="Z201">
        <v>63917</v>
      </c>
      <c r="AA201">
        <v>281729</v>
      </c>
      <c r="AB201">
        <v>77433</v>
      </c>
      <c r="AC201">
        <v>31948</v>
      </c>
      <c r="AD201" t="s">
        <v>2104</v>
      </c>
      <c r="AE201" t="s">
        <v>2105</v>
      </c>
      <c r="AF201" t="s">
        <v>2109</v>
      </c>
      <c r="AG201" t="s">
        <v>2110</v>
      </c>
      <c r="AH201" t="s">
        <v>6073</v>
      </c>
      <c r="AI201" t="s">
        <v>6064</v>
      </c>
      <c r="AJ201" t="s">
        <v>6072</v>
      </c>
      <c r="AK201" t="s">
        <v>136</v>
      </c>
      <c r="AN201" t="s">
        <v>1311</v>
      </c>
      <c r="AO201" t="s">
        <v>1312</v>
      </c>
      <c r="AP201" t="s">
        <v>1313</v>
      </c>
      <c r="AQ201" t="s">
        <v>1314</v>
      </c>
    </row>
    <row r="202" spans="1:43" x14ac:dyDescent="0.3">
      <c r="A202" t="s">
        <v>26</v>
      </c>
      <c r="B202" t="s">
        <v>28</v>
      </c>
      <c r="C202" t="s">
        <v>29</v>
      </c>
      <c r="D202" t="s">
        <v>461</v>
      </c>
      <c r="E202" t="s">
        <v>118</v>
      </c>
      <c r="F202" t="s">
        <v>130</v>
      </c>
      <c r="G202" t="s">
        <v>466</v>
      </c>
      <c r="H202" t="s">
        <v>134</v>
      </c>
      <c r="I202" t="s">
        <v>141</v>
      </c>
      <c r="J202" t="s">
        <v>43</v>
      </c>
      <c r="K202" t="s">
        <v>508</v>
      </c>
      <c r="L202">
        <v>1</v>
      </c>
      <c r="M202">
        <v>1000000</v>
      </c>
      <c r="N202">
        <v>1000000</v>
      </c>
      <c r="O202">
        <v>0</v>
      </c>
      <c r="P202">
        <v>1000000</v>
      </c>
      <c r="R202">
        <v>12134</v>
      </c>
      <c r="S202">
        <v>61917</v>
      </c>
      <c r="T202">
        <v>196500</v>
      </c>
      <c r="U202">
        <v>82322</v>
      </c>
      <c r="V202">
        <v>32189</v>
      </c>
      <c r="W202">
        <v>41339</v>
      </c>
      <c r="X202">
        <v>43544</v>
      </c>
      <c r="Y202">
        <v>75028</v>
      </c>
      <c r="Z202">
        <v>63917</v>
      </c>
      <c r="AA202">
        <v>281729</v>
      </c>
      <c r="AB202">
        <v>77433</v>
      </c>
      <c r="AC202">
        <v>31948</v>
      </c>
      <c r="AD202" t="s">
        <v>2104</v>
      </c>
      <c r="AE202" t="s">
        <v>2105</v>
      </c>
      <c r="AF202" t="s">
        <v>2112</v>
      </c>
      <c r="AG202" t="s">
        <v>2113</v>
      </c>
      <c r="AH202" t="s">
        <v>6074</v>
      </c>
      <c r="AI202" t="s">
        <v>6075</v>
      </c>
      <c r="AJ202" t="s">
        <v>6072</v>
      </c>
      <c r="AK202" t="s">
        <v>136</v>
      </c>
      <c r="AN202" t="s">
        <v>1311</v>
      </c>
      <c r="AO202" t="s">
        <v>1312</v>
      </c>
      <c r="AP202" t="s">
        <v>1313</v>
      </c>
      <c r="AQ202" t="s">
        <v>1314</v>
      </c>
    </row>
    <row r="203" spans="1:43" x14ac:dyDescent="0.3">
      <c r="A203" t="s">
        <v>26</v>
      </c>
      <c r="B203" t="s">
        <v>28</v>
      </c>
      <c r="C203" t="s">
        <v>29</v>
      </c>
      <c r="D203" t="s">
        <v>461</v>
      </c>
      <c r="E203" t="s">
        <v>118</v>
      </c>
      <c r="F203" t="s">
        <v>130</v>
      </c>
      <c r="G203" t="s">
        <v>466</v>
      </c>
      <c r="H203" t="s">
        <v>134</v>
      </c>
      <c r="I203" t="s">
        <v>141</v>
      </c>
      <c r="J203" t="s">
        <v>46</v>
      </c>
      <c r="K203" t="s">
        <v>615</v>
      </c>
      <c r="L203">
        <v>2</v>
      </c>
      <c r="M203">
        <v>1000000</v>
      </c>
      <c r="N203">
        <v>2000000</v>
      </c>
      <c r="O203">
        <v>0</v>
      </c>
      <c r="P203">
        <v>2000000</v>
      </c>
      <c r="R203">
        <v>24268</v>
      </c>
      <c r="S203">
        <v>123833</v>
      </c>
      <c r="T203">
        <v>393000</v>
      </c>
      <c r="U203">
        <v>164644</v>
      </c>
      <c r="V203">
        <v>64378</v>
      </c>
      <c r="W203">
        <v>82678</v>
      </c>
      <c r="X203">
        <v>87089</v>
      </c>
      <c r="Y203">
        <v>150056</v>
      </c>
      <c r="Z203">
        <v>127833</v>
      </c>
      <c r="AA203">
        <v>563459</v>
      </c>
      <c r="AB203">
        <v>154867</v>
      </c>
      <c r="AC203">
        <v>63895</v>
      </c>
      <c r="AD203" t="s">
        <v>2104</v>
      </c>
      <c r="AE203" t="s">
        <v>2121</v>
      </c>
      <c r="AF203" t="s">
        <v>2122</v>
      </c>
      <c r="AG203" t="s">
        <v>2123</v>
      </c>
      <c r="AH203" t="s">
        <v>6076</v>
      </c>
      <c r="AI203" t="s">
        <v>6061</v>
      </c>
      <c r="AJ203" t="s">
        <v>6072</v>
      </c>
      <c r="AK203" t="s">
        <v>136</v>
      </c>
      <c r="AN203" t="s">
        <v>1311</v>
      </c>
      <c r="AO203" t="s">
        <v>1312</v>
      </c>
      <c r="AP203" t="s">
        <v>1331</v>
      </c>
      <c r="AQ203" t="s">
        <v>1314</v>
      </c>
    </row>
    <row r="204" spans="1:43" x14ac:dyDescent="0.3">
      <c r="A204" t="s">
        <v>26</v>
      </c>
      <c r="B204" t="s">
        <v>28</v>
      </c>
      <c r="C204" t="s">
        <v>29</v>
      </c>
      <c r="D204" t="s">
        <v>461</v>
      </c>
      <c r="E204" t="s">
        <v>118</v>
      </c>
      <c r="F204" t="s">
        <v>130</v>
      </c>
      <c r="G204" t="s">
        <v>466</v>
      </c>
      <c r="H204" t="s">
        <v>134</v>
      </c>
      <c r="I204" t="s">
        <v>142</v>
      </c>
      <c r="J204" t="s">
        <v>138</v>
      </c>
      <c r="K204" t="s">
        <v>506</v>
      </c>
      <c r="L204">
        <v>12</v>
      </c>
      <c r="M204">
        <v>1000000</v>
      </c>
      <c r="N204">
        <v>12000000</v>
      </c>
      <c r="O204">
        <v>0</v>
      </c>
      <c r="P204">
        <v>12000000</v>
      </c>
      <c r="R204">
        <v>145608</v>
      </c>
      <c r="S204">
        <v>743000</v>
      </c>
      <c r="T204">
        <v>2358000</v>
      </c>
      <c r="U204">
        <v>987867</v>
      </c>
      <c r="V204">
        <v>386267</v>
      </c>
      <c r="W204">
        <v>496067</v>
      </c>
      <c r="X204">
        <v>522533</v>
      </c>
      <c r="Y204">
        <v>900333</v>
      </c>
      <c r="Z204">
        <v>767000</v>
      </c>
      <c r="AA204">
        <v>3380753</v>
      </c>
      <c r="AB204">
        <v>929200</v>
      </c>
      <c r="AC204">
        <v>383372</v>
      </c>
      <c r="AD204" t="s">
        <v>2132</v>
      </c>
      <c r="AE204" t="s">
        <v>2137</v>
      </c>
      <c r="AF204" t="s">
        <v>2138</v>
      </c>
      <c r="AG204" t="s">
        <v>2139</v>
      </c>
      <c r="AH204" t="s">
        <v>6077</v>
      </c>
      <c r="AI204" t="s">
        <v>6061</v>
      </c>
      <c r="AJ204" t="s">
        <v>6078</v>
      </c>
      <c r="AK204" t="s">
        <v>136</v>
      </c>
      <c r="AN204" t="s">
        <v>1311</v>
      </c>
      <c r="AO204" t="s">
        <v>1312</v>
      </c>
      <c r="AP204" t="s">
        <v>2026</v>
      </c>
      <c r="AQ204" t="s">
        <v>1314</v>
      </c>
    </row>
    <row r="205" spans="1:43" x14ac:dyDescent="0.3">
      <c r="A205" t="s">
        <v>26</v>
      </c>
      <c r="B205" t="s">
        <v>28</v>
      </c>
      <c r="C205" t="s">
        <v>29</v>
      </c>
      <c r="D205" t="s">
        <v>461</v>
      </c>
      <c r="E205" t="s">
        <v>118</v>
      </c>
      <c r="F205" t="s">
        <v>130</v>
      </c>
      <c r="G205" t="s">
        <v>466</v>
      </c>
      <c r="H205" t="s">
        <v>134</v>
      </c>
      <c r="I205" t="s">
        <v>142</v>
      </c>
      <c r="J205" t="s">
        <v>138</v>
      </c>
      <c r="K205" t="s">
        <v>507</v>
      </c>
      <c r="L205">
        <v>12</v>
      </c>
      <c r="M205">
        <v>1000000</v>
      </c>
      <c r="N205">
        <v>12000000</v>
      </c>
      <c r="O205">
        <v>0</v>
      </c>
      <c r="P205">
        <v>12000000</v>
      </c>
      <c r="R205">
        <v>145608</v>
      </c>
      <c r="S205">
        <v>743000</v>
      </c>
      <c r="T205">
        <v>2358000</v>
      </c>
      <c r="U205">
        <v>987867</v>
      </c>
      <c r="V205">
        <v>386267</v>
      </c>
      <c r="W205">
        <v>496067</v>
      </c>
      <c r="X205">
        <v>522533</v>
      </c>
      <c r="Y205">
        <v>900333</v>
      </c>
      <c r="Z205">
        <v>767000</v>
      </c>
      <c r="AA205">
        <v>3380753</v>
      </c>
      <c r="AB205">
        <v>929200</v>
      </c>
      <c r="AC205">
        <v>383372</v>
      </c>
      <c r="AD205" t="s">
        <v>2132</v>
      </c>
      <c r="AE205" t="s">
        <v>2137</v>
      </c>
      <c r="AF205" t="s">
        <v>2141</v>
      </c>
      <c r="AG205" t="s">
        <v>2142</v>
      </c>
      <c r="AH205" t="s">
        <v>6079</v>
      </c>
      <c r="AI205" t="s">
        <v>6064</v>
      </c>
      <c r="AJ205" t="s">
        <v>6078</v>
      </c>
      <c r="AK205" t="s">
        <v>136</v>
      </c>
      <c r="AN205" t="s">
        <v>1311</v>
      </c>
      <c r="AO205" t="s">
        <v>1312</v>
      </c>
      <c r="AP205" t="s">
        <v>2026</v>
      </c>
      <c r="AQ205" t="s">
        <v>1314</v>
      </c>
    </row>
    <row r="206" spans="1:43" x14ac:dyDescent="0.3">
      <c r="A206" t="s">
        <v>26</v>
      </c>
      <c r="B206" t="s">
        <v>28</v>
      </c>
      <c r="C206" t="s">
        <v>29</v>
      </c>
      <c r="D206" t="s">
        <v>461</v>
      </c>
      <c r="E206" t="s">
        <v>118</v>
      </c>
      <c r="F206" t="s">
        <v>130</v>
      </c>
      <c r="G206" t="s">
        <v>466</v>
      </c>
      <c r="H206" t="s">
        <v>134</v>
      </c>
      <c r="I206" t="s">
        <v>143</v>
      </c>
      <c r="J206" t="s">
        <v>43</v>
      </c>
      <c r="K206" t="s">
        <v>506</v>
      </c>
      <c r="L206">
        <v>1</v>
      </c>
      <c r="M206">
        <v>1000000</v>
      </c>
      <c r="N206">
        <v>1000000</v>
      </c>
      <c r="O206">
        <v>0</v>
      </c>
      <c r="P206">
        <v>1000000</v>
      </c>
      <c r="R206">
        <v>12134</v>
      </c>
      <c r="S206">
        <v>61917</v>
      </c>
      <c r="T206">
        <v>196500</v>
      </c>
      <c r="U206">
        <v>82322</v>
      </c>
      <c r="V206">
        <v>32189</v>
      </c>
      <c r="W206">
        <v>41339</v>
      </c>
      <c r="X206">
        <v>43544</v>
      </c>
      <c r="Y206">
        <v>75028</v>
      </c>
      <c r="Z206">
        <v>63917</v>
      </c>
      <c r="AA206">
        <v>281729</v>
      </c>
      <c r="AB206">
        <v>77433</v>
      </c>
      <c r="AC206">
        <v>31948</v>
      </c>
      <c r="AD206" t="s">
        <v>2155</v>
      </c>
      <c r="AE206" t="s">
        <v>2156</v>
      </c>
      <c r="AF206" t="s">
        <v>2157</v>
      </c>
      <c r="AG206" t="s">
        <v>2158</v>
      </c>
      <c r="AH206" t="s">
        <v>6080</v>
      </c>
      <c r="AI206" t="s">
        <v>6061</v>
      </c>
      <c r="AJ206" t="s">
        <v>6081</v>
      </c>
      <c r="AK206" t="s">
        <v>136</v>
      </c>
      <c r="AN206" t="s">
        <v>1311</v>
      </c>
      <c r="AO206" t="s">
        <v>1312</v>
      </c>
      <c r="AP206" t="s">
        <v>1313</v>
      </c>
      <c r="AQ206" t="s">
        <v>1314</v>
      </c>
    </row>
    <row r="207" spans="1:43" x14ac:dyDescent="0.3">
      <c r="A207" t="s">
        <v>26</v>
      </c>
      <c r="B207" t="s">
        <v>28</v>
      </c>
      <c r="C207" t="s">
        <v>29</v>
      </c>
      <c r="D207" t="s">
        <v>461</v>
      </c>
      <c r="E207" t="s">
        <v>118</v>
      </c>
      <c r="F207" t="s">
        <v>130</v>
      </c>
      <c r="G207" t="s">
        <v>466</v>
      </c>
      <c r="H207" t="s">
        <v>134</v>
      </c>
      <c r="I207" t="s">
        <v>143</v>
      </c>
      <c r="J207" t="s">
        <v>43</v>
      </c>
      <c r="K207" t="s">
        <v>507</v>
      </c>
      <c r="L207">
        <v>1</v>
      </c>
      <c r="M207">
        <v>1000000</v>
      </c>
      <c r="N207">
        <v>1000000</v>
      </c>
      <c r="O207">
        <v>0</v>
      </c>
      <c r="P207">
        <v>1000000</v>
      </c>
      <c r="R207">
        <v>12134</v>
      </c>
      <c r="S207">
        <v>61917</v>
      </c>
      <c r="T207">
        <v>196500</v>
      </c>
      <c r="U207">
        <v>82322</v>
      </c>
      <c r="V207">
        <v>32189</v>
      </c>
      <c r="W207">
        <v>41339</v>
      </c>
      <c r="X207">
        <v>43544</v>
      </c>
      <c r="Y207">
        <v>75028</v>
      </c>
      <c r="Z207">
        <v>63917</v>
      </c>
      <c r="AA207">
        <v>281729</v>
      </c>
      <c r="AB207">
        <v>77433</v>
      </c>
      <c r="AC207">
        <v>31948</v>
      </c>
      <c r="AD207" t="s">
        <v>2155</v>
      </c>
      <c r="AE207" t="s">
        <v>2156</v>
      </c>
      <c r="AF207" t="s">
        <v>2160</v>
      </c>
      <c r="AG207" t="s">
        <v>2161</v>
      </c>
      <c r="AH207" t="s">
        <v>6082</v>
      </c>
      <c r="AI207" t="s">
        <v>6064</v>
      </c>
      <c r="AJ207" t="s">
        <v>6081</v>
      </c>
      <c r="AK207" t="s">
        <v>136</v>
      </c>
      <c r="AN207" t="s">
        <v>1311</v>
      </c>
      <c r="AO207" t="s">
        <v>1312</v>
      </c>
      <c r="AP207" t="s">
        <v>1313</v>
      </c>
      <c r="AQ207" t="s">
        <v>1314</v>
      </c>
    </row>
    <row r="208" spans="1:43" x14ac:dyDescent="0.3">
      <c r="A208" t="s">
        <v>26</v>
      </c>
      <c r="B208" t="s">
        <v>28</v>
      </c>
      <c r="C208" t="s">
        <v>29</v>
      </c>
      <c r="D208" t="s">
        <v>461</v>
      </c>
      <c r="E208" t="s">
        <v>118</v>
      </c>
      <c r="F208" t="s">
        <v>130</v>
      </c>
      <c r="G208" t="s">
        <v>466</v>
      </c>
      <c r="H208" t="s">
        <v>134</v>
      </c>
      <c r="I208" t="s">
        <v>143</v>
      </c>
      <c r="J208" t="s">
        <v>43</v>
      </c>
      <c r="K208" t="s">
        <v>508</v>
      </c>
      <c r="L208">
        <v>1</v>
      </c>
      <c r="M208">
        <v>1000000</v>
      </c>
      <c r="N208">
        <v>1000000</v>
      </c>
      <c r="O208">
        <v>0</v>
      </c>
      <c r="P208">
        <v>1000000</v>
      </c>
      <c r="R208">
        <v>12134</v>
      </c>
      <c r="S208">
        <v>61917</v>
      </c>
      <c r="T208">
        <v>196500</v>
      </c>
      <c r="U208">
        <v>82322</v>
      </c>
      <c r="V208">
        <v>32189</v>
      </c>
      <c r="W208">
        <v>41339</v>
      </c>
      <c r="X208">
        <v>43544</v>
      </c>
      <c r="Y208">
        <v>75028</v>
      </c>
      <c r="Z208">
        <v>63917</v>
      </c>
      <c r="AA208">
        <v>281729</v>
      </c>
      <c r="AB208">
        <v>77433</v>
      </c>
      <c r="AC208">
        <v>31948</v>
      </c>
      <c r="AD208" t="s">
        <v>2155</v>
      </c>
      <c r="AE208" t="s">
        <v>2156</v>
      </c>
      <c r="AF208" t="s">
        <v>2163</v>
      </c>
      <c r="AG208" t="s">
        <v>2164</v>
      </c>
      <c r="AH208" t="s">
        <v>6083</v>
      </c>
      <c r="AI208" t="s">
        <v>6075</v>
      </c>
      <c r="AJ208" t="s">
        <v>6081</v>
      </c>
      <c r="AK208" t="s">
        <v>136</v>
      </c>
      <c r="AN208" t="s">
        <v>1311</v>
      </c>
      <c r="AO208" t="s">
        <v>1312</v>
      </c>
      <c r="AP208" t="s">
        <v>1313</v>
      </c>
      <c r="AQ208" t="s">
        <v>1314</v>
      </c>
    </row>
    <row r="209" spans="1:43" x14ac:dyDescent="0.3">
      <c r="A209" t="s">
        <v>26</v>
      </c>
      <c r="B209" t="s">
        <v>28</v>
      </c>
      <c r="C209" t="s">
        <v>29</v>
      </c>
      <c r="D209" t="s">
        <v>461</v>
      </c>
      <c r="E209" t="s">
        <v>118</v>
      </c>
      <c r="F209" t="s">
        <v>130</v>
      </c>
      <c r="G209" t="s">
        <v>466</v>
      </c>
      <c r="H209" t="s">
        <v>134</v>
      </c>
      <c r="I209" t="s">
        <v>143</v>
      </c>
      <c r="J209" t="s">
        <v>43</v>
      </c>
      <c r="K209" t="s">
        <v>613</v>
      </c>
      <c r="L209">
        <v>1</v>
      </c>
      <c r="M209">
        <v>1000000</v>
      </c>
      <c r="N209">
        <v>1000000</v>
      </c>
      <c r="O209">
        <v>0</v>
      </c>
      <c r="P209">
        <v>1000000</v>
      </c>
      <c r="R209">
        <v>12134</v>
      </c>
      <c r="S209">
        <v>61917</v>
      </c>
      <c r="T209">
        <v>196500</v>
      </c>
      <c r="U209">
        <v>82322</v>
      </c>
      <c r="V209">
        <v>32189</v>
      </c>
      <c r="W209">
        <v>41339</v>
      </c>
      <c r="X209">
        <v>43544</v>
      </c>
      <c r="Y209">
        <v>75028</v>
      </c>
      <c r="Z209">
        <v>63917</v>
      </c>
      <c r="AA209">
        <v>281729</v>
      </c>
      <c r="AB209">
        <v>77433</v>
      </c>
      <c r="AC209">
        <v>31948</v>
      </c>
      <c r="AD209" t="s">
        <v>2155</v>
      </c>
      <c r="AE209" t="s">
        <v>2156</v>
      </c>
      <c r="AF209" t="s">
        <v>2166</v>
      </c>
      <c r="AG209" t="s">
        <v>2167</v>
      </c>
      <c r="AH209" t="s">
        <v>6084</v>
      </c>
      <c r="AI209" t="s">
        <v>6085</v>
      </c>
      <c r="AJ209" t="s">
        <v>6081</v>
      </c>
      <c r="AK209" t="s">
        <v>136</v>
      </c>
      <c r="AN209" t="s">
        <v>1311</v>
      </c>
      <c r="AO209" t="s">
        <v>1312</v>
      </c>
      <c r="AP209" t="s">
        <v>1313</v>
      </c>
      <c r="AQ209" t="s">
        <v>1314</v>
      </c>
    </row>
    <row r="210" spans="1:43" x14ac:dyDescent="0.3">
      <c r="A210" t="s">
        <v>26</v>
      </c>
      <c r="B210" t="s">
        <v>28</v>
      </c>
      <c r="C210" t="s">
        <v>29</v>
      </c>
      <c r="D210" t="s">
        <v>461</v>
      </c>
      <c r="E210" t="s">
        <v>118</v>
      </c>
      <c r="F210" t="s">
        <v>130</v>
      </c>
      <c r="G210" t="s">
        <v>466</v>
      </c>
      <c r="H210" t="s">
        <v>134</v>
      </c>
      <c r="I210" t="s">
        <v>143</v>
      </c>
      <c r="J210" t="s">
        <v>46</v>
      </c>
      <c r="K210" t="s">
        <v>620</v>
      </c>
      <c r="L210">
        <v>2</v>
      </c>
      <c r="M210">
        <v>1000000</v>
      </c>
      <c r="N210">
        <v>2000000</v>
      </c>
      <c r="O210">
        <v>0</v>
      </c>
      <c r="P210">
        <v>2000000</v>
      </c>
      <c r="R210">
        <v>24268</v>
      </c>
      <c r="S210">
        <v>123833</v>
      </c>
      <c r="T210">
        <v>393000</v>
      </c>
      <c r="U210">
        <v>164644</v>
      </c>
      <c r="V210">
        <v>64378</v>
      </c>
      <c r="W210">
        <v>82678</v>
      </c>
      <c r="X210">
        <v>87089</v>
      </c>
      <c r="Y210">
        <v>150056</v>
      </c>
      <c r="Z210">
        <v>127833</v>
      </c>
      <c r="AA210">
        <v>563459</v>
      </c>
      <c r="AB210">
        <v>154867</v>
      </c>
      <c r="AC210">
        <v>63895</v>
      </c>
      <c r="AD210" t="s">
        <v>2155</v>
      </c>
      <c r="AE210" t="s">
        <v>2172</v>
      </c>
      <c r="AF210" t="s">
        <v>2173</v>
      </c>
      <c r="AG210" t="s">
        <v>2174</v>
      </c>
      <c r="AH210" t="s">
        <v>6086</v>
      </c>
      <c r="AI210" t="s">
        <v>6061</v>
      </c>
      <c r="AJ210" t="s">
        <v>6081</v>
      </c>
      <c r="AK210" t="s">
        <v>136</v>
      </c>
      <c r="AN210" t="s">
        <v>1311</v>
      </c>
      <c r="AO210" t="s">
        <v>1312</v>
      </c>
      <c r="AP210" t="s">
        <v>1331</v>
      </c>
      <c r="AQ210" t="s">
        <v>1314</v>
      </c>
    </row>
    <row r="211" spans="1:43" x14ac:dyDescent="0.3">
      <c r="A211" t="s">
        <v>26</v>
      </c>
      <c r="B211" t="s">
        <v>28</v>
      </c>
      <c r="C211" t="s">
        <v>29</v>
      </c>
      <c r="D211" t="s">
        <v>461</v>
      </c>
      <c r="E211" t="s">
        <v>118</v>
      </c>
      <c r="F211" t="s">
        <v>130</v>
      </c>
      <c r="G211" t="s">
        <v>466</v>
      </c>
      <c r="H211" t="s">
        <v>134</v>
      </c>
      <c r="I211" t="s">
        <v>145</v>
      </c>
      <c r="J211" t="s">
        <v>138</v>
      </c>
      <c r="K211" t="s">
        <v>506</v>
      </c>
      <c r="L211">
        <v>12</v>
      </c>
      <c r="M211">
        <v>1000000</v>
      </c>
      <c r="N211">
        <v>12000000</v>
      </c>
      <c r="O211">
        <v>0</v>
      </c>
      <c r="P211">
        <v>12000000</v>
      </c>
      <c r="R211">
        <v>145608</v>
      </c>
      <c r="S211">
        <v>743000</v>
      </c>
      <c r="T211">
        <v>2358000</v>
      </c>
      <c r="U211">
        <v>987867</v>
      </c>
      <c r="V211">
        <v>386267</v>
      </c>
      <c r="W211">
        <v>496067</v>
      </c>
      <c r="X211">
        <v>522533</v>
      </c>
      <c r="Y211">
        <v>900333</v>
      </c>
      <c r="Z211">
        <v>767000</v>
      </c>
      <c r="AA211">
        <v>3380753</v>
      </c>
      <c r="AB211">
        <v>929200</v>
      </c>
      <c r="AC211">
        <v>383372</v>
      </c>
      <c r="AD211" t="s">
        <v>2183</v>
      </c>
      <c r="AE211" t="s">
        <v>2188</v>
      </c>
      <c r="AF211" t="s">
        <v>2189</v>
      </c>
      <c r="AG211" t="s">
        <v>2190</v>
      </c>
      <c r="AH211" t="s">
        <v>6087</v>
      </c>
      <c r="AI211" t="s">
        <v>6061</v>
      </c>
      <c r="AJ211" t="s">
        <v>6088</v>
      </c>
      <c r="AK211" t="s">
        <v>136</v>
      </c>
      <c r="AN211" t="s">
        <v>1311</v>
      </c>
      <c r="AO211" t="s">
        <v>1312</v>
      </c>
      <c r="AP211" t="s">
        <v>2026</v>
      </c>
      <c r="AQ211" t="s">
        <v>1314</v>
      </c>
    </row>
    <row r="212" spans="1:43" x14ac:dyDescent="0.3">
      <c r="A212" t="s">
        <v>26</v>
      </c>
      <c r="B212" t="s">
        <v>28</v>
      </c>
      <c r="C212" t="s">
        <v>29</v>
      </c>
      <c r="D212" t="s">
        <v>461</v>
      </c>
      <c r="E212" t="s">
        <v>118</v>
      </c>
      <c r="F212" t="s">
        <v>130</v>
      </c>
      <c r="G212" t="s">
        <v>466</v>
      </c>
      <c r="H212" t="s">
        <v>134</v>
      </c>
      <c r="I212" t="s">
        <v>145</v>
      </c>
      <c r="J212" t="s">
        <v>138</v>
      </c>
      <c r="K212" t="s">
        <v>507</v>
      </c>
      <c r="L212">
        <v>12</v>
      </c>
      <c r="M212">
        <v>1000000</v>
      </c>
      <c r="N212">
        <v>12000000</v>
      </c>
      <c r="O212">
        <v>0</v>
      </c>
      <c r="P212">
        <v>12000000</v>
      </c>
      <c r="R212">
        <v>145608</v>
      </c>
      <c r="S212">
        <v>743000</v>
      </c>
      <c r="T212">
        <v>2358000</v>
      </c>
      <c r="U212">
        <v>987867</v>
      </c>
      <c r="V212">
        <v>386267</v>
      </c>
      <c r="W212">
        <v>496067</v>
      </c>
      <c r="X212">
        <v>522533</v>
      </c>
      <c r="Y212">
        <v>900333</v>
      </c>
      <c r="Z212">
        <v>767000</v>
      </c>
      <c r="AA212">
        <v>3380753</v>
      </c>
      <c r="AB212">
        <v>929200</v>
      </c>
      <c r="AC212">
        <v>383372</v>
      </c>
      <c r="AD212" t="s">
        <v>2183</v>
      </c>
      <c r="AE212" t="s">
        <v>2188</v>
      </c>
      <c r="AF212" t="s">
        <v>2192</v>
      </c>
      <c r="AG212" t="s">
        <v>2193</v>
      </c>
      <c r="AH212" t="s">
        <v>6089</v>
      </c>
      <c r="AI212" t="s">
        <v>6064</v>
      </c>
      <c r="AJ212" t="s">
        <v>6088</v>
      </c>
      <c r="AK212" t="s">
        <v>136</v>
      </c>
      <c r="AN212" t="s">
        <v>1311</v>
      </c>
      <c r="AO212" t="s">
        <v>1312</v>
      </c>
      <c r="AP212" t="s">
        <v>2026</v>
      </c>
      <c r="AQ212" t="s">
        <v>1314</v>
      </c>
    </row>
    <row r="213" spans="1:43" x14ac:dyDescent="0.3">
      <c r="A213" t="s">
        <v>26</v>
      </c>
      <c r="B213" t="s">
        <v>28</v>
      </c>
      <c r="C213" t="s">
        <v>29</v>
      </c>
      <c r="D213" t="s">
        <v>461</v>
      </c>
      <c r="E213" t="s">
        <v>118</v>
      </c>
      <c r="F213" t="s">
        <v>130</v>
      </c>
      <c r="G213" t="s">
        <v>468</v>
      </c>
      <c r="H213" t="s">
        <v>153</v>
      </c>
      <c r="I213" t="s">
        <v>154</v>
      </c>
      <c r="J213" t="s">
        <v>138</v>
      </c>
      <c r="K213" t="s">
        <v>506</v>
      </c>
      <c r="L213">
        <v>12</v>
      </c>
      <c r="M213">
        <v>1000000</v>
      </c>
      <c r="N213">
        <v>12000000</v>
      </c>
      <c r="O213">
        <v>0</v>
      </c>
      <c r="P213">
        <v>12000000</v>
      </c>
      <c r="R213">
        <v>134466</v>
      </c>
      <c r="S213">
        <v>967303</v>
      </c>
      <c r="T213">
        <v>1056338</v>
      </c>
      <c r="U213">
        <v>967303</v>
      </c>
      <c r="V213">
        <v>1003525</v>
      </c>
      <c r="W213">
        <v>1020116</v>
      </c>
      <c r="X213">
        <v>1003525</v>
      </c>
      <c r="Y213">
        <v>967303</v>
      </c>
      <c r="Z213">
        <v>1020116</v>
      </c>
      <c r="AA213">
        <v>1003525</v>
      </c>
      <c r="AB213">
        <v>967303</v>
      </c>
      <c r="AC213">
        <v>1889177</v>
      </c>
      <c r="AD213" t="s">
        <v>2271</v>
      </c>
      <c r="AE213" t="s">
        <v>2311</v>
      </c>
      <c r="AF213" t="s">
        <v>2312</v>
      </c>
      <c r="AG213" t="s">
        <v>2313</v>
      </c>
      <c r="AH213" t="s">
        <v>6099</v>
      </c>
      <c r="AI213" t="s">
        <v>6061</v>
      </c>
      <c r="AJ213" t="s">
        <v>6100</v>
      </c>
      <c r="AK213" t="s">
        <v>136</v>
      </c>
      <c r="AN213" t="s">
        <v>1311</v>
      </c>
      <c r="AO213" t="s">
        <v>1312</v>
      </c>
      <c r="AP213" t="s">
        <v>2026</v>
      </c>
      <c r="AQ213" t="s">
        <v>1314</v>
      </c>
    </row>
    <row r="214" spans="1:43" x14ac:dyDescent="0.3">
      <c r="A214" t="s">
        <v>26</v>
      </c>
      <c r="B214" t="s">
        <v>28</v>
      </c>
      <c r="C214" t="s">
        <v>29</v>
      </c>
      <c r="D214" t="s">
        <v>461</v>
      </c>
      <c r="E214" t="s">
        <v>118</v>
      </c>
      <c r="F214" t="s">
        <v>130</v>
      </c>
      <c r="G214" t="s">
        <v>468</v>
      </c>
      <c r="H214" t="s">
        <v>153</v>
      </c>
      <c r="I214" t="s">
        <v>154</v>
      </c>
      <c r="J214" t="s">
        <v>138</v>
      </c>
      <c r="K214" t="s">
        <v>507</v>
      </c>
      <c r="L214">
        <v>12</v>
      </c>
      <c r="M214">
        <v>1000000</v>
      </c>
      <c r="N214">
        <v>12000000</v>
      </c>
      <c r="O214">
        <v>0</v>
      </c>
      <c r="P214">
        <v>12000000</v>
      </c>
      <c r="R214">
        <v>134466</v>
      </c>
      <c r="S214">
        <v>967303</v>
      </c>
      <c r="T214">
        <v>1056338</v>
      </c>
      <c r="U214">
        <v>967303</v>
      </c>
      <c r="V214">
        <v>1003525</v>
      </c>
      <c r="W214">
        <v>1020116</v>
      </c>
      <c r="X214">
        <v>1003525</v>
      </c>
      <c r="Y214">
        <v>967303</v>
      </c>
      <c r="Z214">
        <v>1020116</v>
      </c>
      <c r="AA214">
        <v>1003525</v>
      </c>
      <c r="AB214">
        <v>967303</v>
      </c>
      <c r="AC214">
        <v>1889177</v>
      </c>
      <c r="AD214" t="s">
        <v>2271</v>
      </c>
      <c r="AE214" t="s">
        <v>2311</v>
      </c>
      <c r="AF214" t="s">
        <v>2315</v>
      </c>
      <c r="AG214" t="s">
        <v>2316</v>
      </c>
      <c r="AH214" t="s">
        <v>6101</v>
      </c>
      <c r="AI214" t="s">
        <v>6064</v>
      </c>
      <c r="AJ214" t="s">
        <v>6100</v>
      </c>
      <c r="AK214" t="s">
        <v>136</v>
      </c>
      <c r="AN214" t="s">
        <v>1311</v>
      </c>
      <c r="AO214" t="s">
        <v>1312</v>
      </c>
      <c r="AP214" t="s">
        <v>2026</v>
      </c>
      <c r="AQ214" t="s">
        <v>1314</v>
      </c>
    </row>
    <row r="215" spans="1:43" x14ac:dyDescent="0.3">
      <c r="A215" t="s">
        <v>26</v>
      </c>
      <c r="B215" t="s">
        <v>28</v>
      </c>
      <c r="C215" t="s">
        <v>29</v>
      </c>
      <c r="D215" t="s">
        <v>461</v>
      </c>
      <c r="E215" t="s">
        <v>118</v>
      </c>
      <c r="F215" t="s">
        <v>130</v>
      </c>
      <c r="G215" t="s">
        <v>468</v>
      </c>
      <c r="H215" t="s">
        <v>153</v>
      </c>
      <c r="I215" t="s">
        <v>154</v>
      </c>
      <c r="J215" t="s">
        <v>46</v>
      </c>
      <c r="K215" t="s">
        <v>651</v>
      </c>
      <c r="L215">
        <v>7</v>
      </c>
      <c r="M215">
        <v>1000000</v>
      </c>
      <c r="N215">
        <v>7000000</v>
      </c>
      <c r="O215">
        <v>0</v>
      </c>
      <c r="P215">
        <v>7000000</v>
      </c>
      <c r="R215">
        <v>78439</v>
      </c>
      <c r="S215">
        <v>564260</v>
      </c>
      <c r="T215">
        <v>616197</v>
      </c>
      <c r="U215">
        <v>564260</v>
      </c>
      <c r="V215">
        <v>585390</v>
      </c>
      <c r="W215">
        <v>595068</v>
      </c>
      <c r="X215">
        <v>585390</v>
      </c>
      <c r="Y215">
        <v>564260</v>
      </c>
      <c r="Z215">
        <v>595068</v>
      </c>
      <c r="AA215">
        <v>585390</v>
      </c>
      <c r="AB215">
        <v>564260</v>
      </c>
      <c r="AC215">
        <v>1102018</v>
      </c>
      <c r="AD215" t="s">
        <v>2271</v>
      </c>
      <c r="AE215" t="s">
        <v>2318</v>
      </c>
      <c r="AF215" t="s">
        <v>2322</v>
      </c>
      <c r="AG215" t="s">
        <v>2323</v>
      </c>
      <c r="AH215" t="s">
        <v>6102</v>
      </c>
      <c r="AI215" t="s">
        <v>6064</v>
      </c>
      <c r="AJ215" t="s">
        <v>6100</v>
      </c>
      <c r="AK215" t="s">
        <v>136</v>
      </c>
      <c r="AN215" t="s">
        <v>1311</v>
      </c>
      <c r="AO215" t="s">
        <v>1312</v>
      </c>
      <c r="AP215" t="s">
        <v>1331</v>
      </c>
      <c r="AQ215" t="s">
        <v>1314</v>
      </c>
    </row>
    <row r="216" spans="1:43" x14ac:dyDescent="0.3">
      <c r="A216" t="s">
        <v>26</v>
      </c>
      <c r="B216" t="s">
        <v>28</v>
      </c>
      <c r="C216" t="s">
        <v>29</v>
      </c>
      <c r="D216" t="s">
        <v>461</v>
      </c>
      <c r="E216" t="s">
        <v>118</v>
      </c>
      <c r="F216" t="s">
        <v>130</v>
      </c>
      <c r="G216" t="s">
        <v>470</v>
      </c>
      <c r="H216" t="s">
        <v>181</v>
      </c>
      <c r="I216" t="s">
        <v>182</v>
      </c>
      <c r="J216" t="s">
        <v>43</v>
      </c>
      <c r="K216" t="s">
        <v>694</v>
      </c>
      <c r="L216">
        <v>12</v>
      </c>
      <c r="M216">
        <v>1000000</v>
      </c>
      <c r="N216">
        <v>12000000</v>
      </c>
      <c r="O216">
        <v>0</v>
      </c>
      <c r="P216">
        <v>12000000</v>
      </c>
      <c r="R216">
        <v>278792</v>
      </c>
      <c r="S216">
        <v>1049550</v>
      </c>
      <c r="T216">
        <v>946950</v>
      </c>
      <c r="U216">
        <v>1049550</v>
      </c>
      <c r="V216">
        <v>899550</v>
      </c>
      <c r="W216">
        <v>1153950</v>
      </c>
      <c r="X216">
        <v>915150</v>
      </c>
      <c r="Y216">
        <v>1079550</v>
      </c>
      <c r="Z216">
        <v>996150</v>
      </c>
      <c r="AA216">
        <v>1091550</v>
      </c>
      <c r="AB216">
        <v>929550</v>
      </c>
      <c r="AC216">
        <v>1609708</v>
      </c>
      <c r="AD216" t="s">
        <v>2609</v>
      </c>
      <c r="AE216" t="s">
        <v>2610</v>
      </c>
      <c r="AF216" t="s">
        <v>2611</v>
      </c>
      <c r="AG216" t="s">
        <v>2612</v>
      </c>
      <c r="AH216" t="s">
        <v>6137</v>
      </c>
      <c r="AI216" t="s">
        <v>6061</v>
      </c>
      <c r="AJ216" t="s">
        <v>6138</v>
      </c>
      <c r="AK216" t="s">
        <v>136</v>
      </c>
      <c r="AN216" t="s">
        <v>1311</v>
      </c>
      <c r="AO216" t="s">
        <v>1312</v>
      </c>
      <c r="AP216" t="s">
        <v>1313</v>
      </c>
      <c r="AQ216" t="s">
        <v>1314</v>
      </c>
    </row>
    <row r="217" spans="1:43" x14ac:dyDescent="0.3">
      <c r="A217" t="s">
        <v>26</v>
      </c>
      <c r="B217" t="s">
        <v>28</v>
      </c>
      <c r="C217" t="s">
        <v>29</v>
      </c>
      <c r="D217" t="s">
        <v>461</v>
      </c>
      <c r="E217" t="s">
        <v>118</v>
      </c>
      <c r="F217" t="s">
        <v>130</v>
      </c>
      <c r="G217" t="s">
        <v>470</v>
      </c>
      <c r="H217" t="s">
        <v>181</v>
      </c>
      <c r="I217" t="s">
        <v>182</v>
      </c>
      <c r="J217" t="s">
        <v>138</v>
      </c>
      <c r="K217" t="s">
        <v>506</v>
      </c>
      <c r="L217">
        <v>12</v>
      </c>
      <c r="M217">
        <v>1000000</v>
      </c>
      <c r="N217">
        <v>12000000</v>
      </c>
      <c r="O217">
        <v>0</v>
      </c>
      <c r="P217">
        <v>12000000</v>
      </c>
      <c r="R217">
        <v>278792</v>
      </c>
      <c r="S217">
        <v>1049550</v>
      </c>
      <c r="T217">
        <v>946950</v>
      </c>
      <c r="U217">
        <v>1049550</v>
      </c>
      <c r="V217">
        <v>899550</v>
      </c>
      <c r="W217">
        <v>1153950</v>
      </c>
      <c r="X217">
        <v>915150</v>
      </c>
      <c r="Y217">
        <v>1079550</v>
      </c>
      <c r="Z217">
        <v>996150</v>
      </c>
      <c r="AA217">
        <v>1091550</v>
      </c>
      <c r="AB217">
        <v>929550</v>
      </c>
      <c r="AC217">
        <v>1609708</v>
      </c>
      <c r="AD217" t="s">
        <v>2609</v>
      </c>
      <c r="AE217" t="s">
        <v>2614</v>
      </c>
      <c r="AF217" t="s">
        <v>2615</v>
      </c>
      <c r="AG217" t="s">
        <v>2616</v>
      </c>
      <c r="AH217" t="s">
        <v>6139</v>
      </c>
      <c r="AI217" t="s">
        <v>6061</v>
      </c>
      <c r="AJ217" t="s">
        <v>6138</v>
      </c>
      <c r="AK217" t="s">
        <v>136</v>
      </c>
      <c r="AN217" t="s">
        <v>1311</v>
      </c>
      <c r="AO217" t="s">
        <v>1312</v>
      </c>
      <c r="AP217" t="s">
        <v>2026</v>
      </c>
      <c r="AQ217" t="s">
        <v>1314</v>
      </c>
    </row>
    <row r="218" spans="1:43" x14ac:dyDescent="0.3">
      <c r="A218" t="s">
        <v>26</v>
      </c>
      <c r="B218" t="s">
        <v>28</v>
      </c>
      <c r="C218" t="s">
        <v>29</v>
      </c>
      <c r="D218" t="s">
        <v>461</v>
      </c>
      <c r="E218" t="s">
        <v>118</v>
      </c>
      <c r="F218" t="s">
        <v>130</v>
      </c>
      <c r="G218" t="s">
        <v>470</v>
      </c>
      <c r="H218" t="s">
        <v>181</v>
      </c>
      <c r="I218" t="s">
        <v>182</v>
      </c>
      <c r="J218" t="s">
        <v>138</v>
      </c>
      <c r="K218" t="s">
        <v>507</v>
      </c>
      <c r="L218">
        <v>12</v>
      </c>
      <c r="M218">
        <v>1000000</v>
      </c>
      <c r="N218">
        <v>12000000</v>
      </c>
      <c r="O218">
        <v>0</v>
      </c>
      <c r="P218">
        <v>12000000</v>
      </c>
      <c r="R218">
        <v>278792</v>
      </c>
      <c r="S218">
        <v>1049550</v>
      </c>
      <c r="T218">
        <v>946950</v>
      </c>
      <c r="U218">
        <v>1049550</v>
      </c>
      <c r="V218">
        <v>899550</v>
      </c>
      <c r="W218">
        <v>1153950</v>
      </c>
      <c r="X218">
        <v>915150</v>
      </c>
      <c r="Y218">
        <v>1079550</v>
      </c>
      <c r="Z218">
        <v>996150</v>
      </c>
      <c r="AA218">
        <v>1091550</v>
      </c>
      <c r="AB218">
        <v>929550</v>
      </c>
      <c r="AC218">
        <v>1609708</v>
      </c>
      <c r="AD218" t="s">
        <v>2609</v>
      </c>
      <c r="AE218" t="s">
        <v>2614</v>
      </c>
      <c r="AF218" t="s">
        <v>2618</v>
      </c>
      <c r="AG218" t="s">
        <v>2619</v>
      </c>
      <c r="AH218" t="s">
        <v>6140</v>
      </c>
      <c r="AI218" t="s">
        <v>6064</v>
      </c>
      <c r="AJ218" t="s">
        <v>6138</v>
      </c>
      <c r="AK218" t="s">
        <v>136</v>
      </c>
      <c r="AN218" t="s">
        <v>1311</v>
      </c>
      <c r="AO218" t="s">
        <v>1312</v>
      </c>
      <c r="AP218" t="s">
        <v>2026</v>
      </c>
      <c r="AQ218" t="s">
        <v>1314</v>
      </c>
    </row>
    <row r="219" spans="1:43" x14ac:dyDescent="0.3">
      <c r="A219" t="s">
        <v>26</v>
      </c>
      <c r="B219" t="s">
        <v>28</v>
      </c>
      <c r="C219" t="s">
        <v>29</v>
      </c>
      <c r="D219" t="s">
        <v>461</v>
      </c>
      <c r="E219" t="s">
        <v>118</v>
      </c>
      <c r="F219" t="s">
        <v>130</v>
      </c>
      <c r="G219" t="s">
        <v>470</v>
      </c>
      <c r="H219" t="s">
        <v>181</v>
      </c>
      <c r="I219" t="s">
        <v>183</v>
      </c>
      <c r="J219" t="s">
        <v>138</v>
      </c>
      <c r="K219" t="s">
        <v>506</v>
      </c>
      <c r="L219">
        <v>12</v>
      </c>
      <c r="M219">
        <v>1000000</v>
      </c>
      <c r="N219">
        <v>12000000</v>
      </c>
      <c r="O219">
        <v>0</v>
      </c>
      <c r="P219">
        <v>12000000</v>
      </c>
      <c r="R219">
        <v>278792</v>
      </c>
      <c r="S219">
        <v>1049550</v>
      </c>
      <c r="T219">
        <v>946950</v>
      </c>
      <c r="U219">
        <v>1049550</v>
      </c>
      <c r="V219">
        <v>899550</v>
      </c>
      <c r="W219">
        <v>1153950</v>
      </c>
      <c r="X219">
        <v>915150</v>
      </c>
      <c r="Y219">
        <v>1079550</v>
      </c>
      <c r="Z219">
        <v>996150</v>
      </c>
      <c r="AA219">
        <v>1091550</v>
      </c>
      <c r="AB219">
        <v>929550</v>
      </c>
      <c r="AC219">
        <v>1609708</v>
      </c>
      <c r="AD219" t="s">
        <v>2632</v>
      </c>
      <c r="AE219" t="s">
        <v>2640</v>
      </c>
      <c r="AF219" t="s">
        <v>2641</v>
      </c>
      <c r="AG219" t="s">
        <v>2642</v>
      </c>
      <c r="AH219" t="s">
        <v>6141</v>
      </c>
      <c r="AI219" t="s">
        <v>6061</v>
      </c>
      <c r="AJ219" t="s">
        <v>6142</v>
      </c>
      <c r="AK219" t="s">
        <v>136</v>
      </c>
      <c r="AN219" t="s">
        <v>1311</v>
      </c>
      <c r="AO219" t="s">
        <v>1312</v>
      </c>
      <c r="AP219" t="s">
        <v>2026</v>
      </c>
      <c r="AQ219" t="s">
        <v>1314</v>
      </c>
    </row>
    <row r="220" spans="1:43" x14ac:dyDescent="0.3">
      <c r="A220" t="s">
        <v>26</v>
      </c>
      <c r="B220" t="s">
        <v>28</v>
      </c>
      <c r="C220" t="s">
        <v>29</v>
      </c>
      <c r="D220" t="s">
        <v>461</v>
      </c>
      <c r="E220" t="s">
        <v>118</v>
      </c>
      <c r="F220" t="s">
        <v>130</v>
      </c>
      <c r="G220" t="s">
        <v>470</v>
      </c>
      <c r="H220" t="s">
        <v>181</v>
      </c>
      <c r="I220" t="s">
        <v>183</v>
      </c>
      <c r="J220" t="s">
        <v>138</v>
      </c>
      <c r="K220" t="s">
        <v>507</v>
      </c>
      <c r="L220">
        <v>12</v>
      </c>
      <c r="M220">
        <v>1000000</v>
      </c>
      <c r="N220">
        <v>12000000</v>
      </c>
      <c r="O220">
        <v>0</v>
      </c>
      <c r="P220">
        <v>12000000</v>
      </c>
      <c r="R220">
        <v>278792</v>
      </c>
      <c r="S220">
        <v>1049550</v>
      </c>
      <c r="T220">
        <v>946950</v>
      </c>
      <c r="U220">
        <v>1049550</v>
      </c>
      <c r="V220">
        <v>899550</v>
      </c>
      <c r="W220">
        <v>1153950</v>
      </c>
      <c r="X220">
        <v>915150</v>
      </c>
      <c r="Y220">
        <v>1079550</v>
      </c>
      <c r="Z220">
        <v>996150</v>
      </c>
      <c r="AA220">
        <v>1091550</v>
      </c>
      <c r="AB220">
        <v>929550</v>
      </c>
      <c r="AC220">
        <v>1609708</v>
      </c>
      <c r="AD220" t="s">
        <v>2632</v>
      </c>
      <c r="AE220" t="s">
        <v>2640</v>
      </c>
      <c r="AF220" t="s">
        <v>2644</v>
      </c>
      <c r="AG220" t="s">
        <v>2645</v>
      </c>
      <c r="AH220" t="s">
        <v>6143</v>
      </c>
      <c r="AI220" t="s">
        <v>6064</v>
      </c>
      <c r="AJ220" t="s">
        <v>6142</v>
      </c>
      <c r="AK220" t="s">
        <v>136</v>
      </c>
      <c r="AN220" t="s">
        <v>1311</v>
      </c>
      <c r="AO220" t="s">
        <v>1312</v>
      </c>
      <c r="AP220" t="s">
        <v>2026</v>
      </c>
      <c r="AQ220" t="s">
        <v>1314</v>
      </c>
    </row>
    <row r="221" spans="1:43" x14ac:dyDescent="0.3">
      <c r="A221" t="s">
        <v>26</v>
      </c>
      <c r="B221" t="s">
        <v>28</v>
      </c>
      <c r="C221" t="s">
        <v>29</v>
      </c>
      <c r="D221" t="s">
        <v>461</v>
      </c>
      <c r="E221" t="s">
        <v>118</v>
      </c>
      <c r="F221" t="s">
        <v>130</v>
      </c>
      <c r="G221" t="s">
        <v>470</v>
      </c>
      <c r="H221" t="s">
        <v>482</v>
      </c>
      <c r="I221" t="s">
        <v>186</v>
      </c>
      <c r="J221" t="s">
        <v>138</v>
      </c>
      <c r="K221" t="s">
        <v>506</v>
      </c>
      <c r="L221">
        <v>2</v>
      </c>
      <c r="M221">
        <v>1000000</v>
      </c>
      <c r="N221">
        <v>2000000</v>
      </c>
      <c r="O221">
        <v>0</v>
      </c>
      <c r="P221">
        <v>2000000</v>
      </c>
      <c r="R221">
        <v>166000</v>
      </c>
      <c r="S221">
        <v>166000</v>
      </c>
      <c r="T221">
        <v>166000</v>
      </c>
      <c r="U221">
        <v>166000</v>
      </c>
      <c r="V221">
        <v>166000</v>
      </c>
      <c r="W221">
        <v>166000</v>
      </c>
      <c r="X221">
        <v>166000</v>
      </c>
      <c r="Y221">
        <v>166000</v>
      </c>
      <c r="Z221">
        <v>166000</v>
      </c>
      <c r="AA221">
        <v>166000</v>
      </c>
      <c r="AB221">
        <v>166000</v>
      </c>
      <c r="AC221">
        <v>174000</v>
      </c>
      <c r="AD221" t="s">
        <v>2671</v>
      </c>
      <c r="AE221" t="s">
        <v>2676</v>
      </c>
      <c r="AF221" t="s">
        <v>2677</v>
      </c>
      <c r="AG221" t="s">
        <v>2678</v>
      </c>
      <c r="AH221" t="s">
        <v>6144</v>
      </c>
      <c r="AI221" t="s">
        <v>6061</v>
      </c>
      <c r="AJ221" t="s">
        <v>6145</v>
      </c>
      <c r="AK221" t="s">
        <v>44</v>
      </c>
      <c r="AN221" t="s">
        <v>1311</v>
      </c>
      <c r="AO221" t="s">
        <v>1312</v>
      </c>
      <c r="AP221" t="s">
        <v>2026</v>
      </c>
      <c r="AQ221" t="s">
        <v>1314</v>
      </c>
    </row>
    <row r="222" spans="1:43" x14ac:dyDescent="0.3">
      <c r="A222" t="s">
        <v>26</v>
      </c>
      <c r="B222" t="s">
        <v>28</v>
      </c>
      <c r="C222" t="s">
        <v>29</v>
      </c>
      <c r="D222" t="s">
        <v>461</v>
      </c>
      <c r="E222" t="s">
        <v>118</v>
      </c>
      <c r="F222" t="s">
        <v>130</v>
      </c>
      <c r="G222" t="s">
        <v>470</v>
      </c>
      <c r="H222" t="s">
        <v>482</v>
      </c>
      <c r="I222" t="s">
        <v>186</v>
      </c>
      <c r="J222" t="s">
        <v>138</v>
      </c>
      <c r="K222" t="s">
        <v>507</v>
      </c>
      <c r="L222">
        <v>2</v>
      </c>
      <c r="M222">
        <v>1000000</v>
      </c>
      <c r="N222">
        <v>2000000</v>
      </c>
      <c r="O222">
        <v>0</v>
      </c>
      <c r="P222">
        <v>2000000</v>
      </c>
      <c r="R222">
        <v>166000</v>
      </c>
      <c r="S222">
        <v>166000</v>
      </c>
      <c r="T222">
        <v>166000</v>
      </c>
      <c r="U222">
        <v>166000</v>
      </c>
      <c r="V222">
        <v>166000</v>
      </c>
      <c r="W222">
        <v>166000</v>
      </c>
      <c r="X222">
        <v>166000</v>
      </c>
      <c r="Y222">
        <v>166000</v>
      </c>
      <c r="Z222">
        <v>166000</v>
      </c>
      <c r="AA222">
        <v>166000</v>
      </c>
      <c r="AB222">
        <v>166000</v>
      </c>
      <c r="AC222">
        <v>174000</v>
      </c>
      <c r="AD222" t="s">
        <v>2671</v>
      </c>
      <c r="AE222" t="s">
        <v>2676</v>
      </c>
      <c r="AF222" t="s">
        <v>2680</v>
      </c>
      <c r="AG222" t="s">
        <v>2681</v>
      </c>
      <c r="AH222" t="s">
        <v>6146</v>
      </c>
      <c r="AI222" t="s">
        <v>6064</v>
      </c>
      <c r="AJ222" t="s">
        <v>6145</v>
      </c>
      <c r="AK222" t="s">
        <v>44</v>
      </c>
      <c r="AN222" t="s">
        <v>1311</v>
      </c>
      <c r="AO222" t="s">
        <v>1312</v>
      </c>
      <c r="AP222" t="s">
        <v>2026</v>
      </c>
      <c r="AQ222" t="s">
        <v>1314</v>
      </c>
    </row>
    <row r="223" spans="1:43" x14ac:dyDescent="0.3">
      <c r="A223" t="s">
        <v>26</v>
      </c>
      <c r="B223" t="s">
        <v>28</v>
      </c>
      <c r="C223" t="s">
        <v>29</v>
      </c>
      <c r="D223" t="s">
        <v>461</v>
      </c>
      <c r="E223" t="s">
        <v>118</v>
      </c>
      <c r="F223" t="s">
        <v>130</v>
      </c>
      <c r="G223" t="s">
        <v>470</v>
      </c>
      <c r="H223" t="s">
        <v>482</v>
      </c>
      <c r="I223" t="s">
        <v>187</v>
      </c>
      <c r="J223" t="s">
        <v>138</v>
      </c>
      <c r="K223" t="s">
        <v>506</v>
      </c>
      <c r="L223">
        <v>3</v>
      </c>
      <c r="M223">
        <v>1000000</v>
      </c>
      <c r="N223">
        <v>3000000</v>
      </c>
      <c r="O223">
        <v>0</v>
      </c>
      <c r="P223">
        <v>3000000</v>
      </c>
      <c r="R223">
        <v>250000</v>
      </c>
      <c r="S223">
        <v>250000</v>
      </c>
      <c r="T223">
        <v>250000</v>
      </c>
      <c r="U223">
        <v>250000</v>
      </c>
      <c r="V223">
        <v>250000</v>
      </c>
      <c r="W223">
        <v>250000</v>
      </c>
      <c r="X223">
        <v>250000</v>
      </c>
      <c r="Y223">
        <v>250000</v>
      </c>
      <c r="Z223">
        <v>250000</v>
      </c>
      <c r="AA223">
        <v>250000</v>
      </c>
      <c r="AB223">
        <v>250000</v>
      </c>
      <c r="AC223">
        <v>250000</v>
      </c>
      <c r="AD223" t="s">
        <v>2691</v>
      </c>
      <c r="AE223" t="s">
        <v>2699</v>
      </c>
      <c r="AF223" t="s">
        <v>2700</v>
      </c>
      <c r="AG223" t="s">
        <v>2701</v>
      </c>
      <c r="AH223" t="s">
        <v>6147</v>
      </c>
      <c r="AI223" t="s">
        <v>6061</v>
      </c>
      <c r="AJ223" t="s">
        <v>6148</v>
      </c>
      <c r="AK223" t="s">
        <v>44</v>
      </c>
      <c r="AN223" t="s">
        <v>1311</v>
      </c>
      <c r="AO223" t="s">
        <v>1312</v>
      </c>
      <c r="AP223" t="s">
        <v>2026</v>
      </c>
      <c r="AQ223" t="s">
        <v>1314</v>
      </c>
    </row>
    <row r="224" spans="1:43" x14ac:dyDescent="0.3">
      <c r="A224" t="s">
        <v>26</v>
      </c>
      <c r="B224" t="s">
        <v>28</v>
      </c>
      <c r="C224" t="s">
        <v>29</v>
      </c>
      <c r="D224" t="s">
        <v>461</v>
      </c>
      <c r="E224" t="s">
        <v>118</v>
      </c>
      <c r="F224" t="s">
        <v>130</v>
      </c>
      <c r="G224" t="s">
        <v>470</v>
      </c>
      <c r="H224" t="s">
        <v>482</v>
      </c>
      <c r="I224" t="s">
        <v>187</v>
      </c>
      <c r="J224" t="s">
        <v>138</v>
      </c>
      <c r="K224" t="s">
        <v>507</v>
      </c>
      <c r="L224">
        <v>3</v>
      </c>
      <c r="M224">
        <v>1000000</v>
      </c>
      <c r="N224">
        <v>3000000</v>
      </c>
      <c r="O224">
        <v>0</v>
      </c>
      <c r="P224">
        <v>3000000</v>
      </c>
      <c r="R224">
        <v>250000</v>
      </c>
      <c r="S224">
        <v>250000</v>
      </c>
      <c r="T224">
        <v>250000</v>
      </c>
      <c r="U224">
        <v>250000</v>
      </c>
      <c r="V224">
        <v>250000</v>
      </c>
      <c r="W224">
        <v>250000</v>
      </c>
      <c r="X224">
        <v>250000</v>
      </c>
      <c r="Y224">
        <v>250000</v>
      </c>
      <c r="Z224">
        <v>250000</v>
      </c>
      <c r="AA224">
        <v>250000</v>
      </c>
      <c r="AB224">
        <v>250000</v>
      </c>
      <c r="AC224">
        <v>250000</v>
      </c>
      <c r="AD224" t="s">
        <v>2691</v>
      </c>
      <c r="AE224" t="s">
        <v>2699</v>
      </c>
      <c r="AF224" t="s">
        <v>2703</v>
      </c>
      <c r="AG224" t="s">
        <v>2704</v>
      </c>
      <c r="AH224" t="s">
        <v>6149</v>
      </c>
      <c r="AI224" t="s">
        <v>6064</v>
      </c>
      <c r="AJ224" t="s">
        <v>6148</v>
      </c>
      <c r="AK224" t="s">
        <v>44</v>
      </c>
      <c r="AN224" t="s">
        <v>1311</v>
      </c>
      <c r="AO224" t="s">
        <v>1312</v>
      </c>
      <c r="AP224" t="s">
        <v>2026</v>
      </c>
      <c r="AQ224" t="s">
        <v>1314</v>
      </c>
    </row>
    <row r="225" spans="1:43" x14ac:dyDescent="0.3">
      <c r="A225" t="s">
        <v>26</v>
      </c>
      <c r="B225" t="s">
        <v>28</v>
      </c>
      <c r="C225" t="s">
        <v>29</v>
      </c>
      <c r="D225" t="s">
        <v>461</v>
      </c>
      <c r="E225" t="s">
        <v>118</v>
      </c>
      <c r="F225" t="s">
        <v>130</v>
      </c>
      <c r="G225" t="s">
        <v>470</v>
      </c>
      <c r="H225" t="s">
        <v>482</v>
      </c>
      <c r="I225" t="s">
        <v>187</v>
      </c>
      <c r="J225" t="s">
        <v>46</v>
      </c>
      <c r="K225" t="s">
        <v>708</v>
      </c>
      <c r="L225">
        <v>6</v>
      </c>
      <c r="M225">
        <v>1000000</v>
      </c>
      <c r="N225">
        <v>6000000</v>
      </c>
      <c r="O225">
        <v>0</v>
      </c>
      <c r="P225">
        <v>6000000</v>
      </c>
      <c r="R225">
        <v>500000</v>
      </c>
      <c r="S225">
        <v>500000</v>
      </c>
      <c r="T225">
        <v>500000</v>
      </c>
      <c r="U225">
        <v>500000</v>
      </c>
      <c r="V225">
        <v>500000</v>
      </c>
      <c r="W225">
        <v>500000</v>
      </c>
      <c r="X225">
        <v>500000</v>
      </c>
      <c r="Y225">
        <v>500000</v>
      </c>
      <c r="Z225">
        <v>500000</v>
      </c>
      <c r="AA225">
        <v>500000</v>
      </c>
      <c r="AB225">
        <v>500000</v>
      </c>
      <c r="AC225">
        <v>500000</v>
      </c>
      <c r="AD225" t="s">
        <v>2691</v>
      </c>
      <c r="AE225" t="s">
        <v>2706</v>
      </c>
      <c r="AF225" t="s">
        <v>2707</v>
      </c>
      <c r="AG225" t="s">
        <v>2708</v>
      </c>
      <c r="AH225" t="s">
        <v>6150</v>
      </c>
      <c r="AI225" t="s">
        <v>6061</v>
      </c>
      <c r="AJ225" t="s">
        <v>6148</v>
      </c>
      <c r="AK225" t="s">
        <v>44</v>
      </c>
      <c r="AN225" t="s">
        <v>1311</v>
      </c>
      <c r="AO225" t="s">
        <v>1312</v>
      </c>
      <c r="AP225" t="s">
        <v>1331</v>
      </c>
      <c r="AQ225" t="s">
        <v>1314</v>
      </c>
    </row>
    <row r="226" spans="1:43" x14ac:dyDescent="0.3">
      <c r="A226" t="s">
        <v>26</v>
      </c>
      <c r="B226" t="s">
        <v>28</v>
      </c>
      <c r="C226" t="s">
        <v>29</v>
      </c>
      <c r="D226" t="s">
        <v>461</v>
      </c>
      <c r="E226" t="s">
        <v>118</v>
      </c>
      <c r="F226" t="s">
        <v>130</v>
      </c>
      <c r="G226" t="s">
        <v>470</v>
      </c>
      <c r="H226" t="s">
        <v>482</v>
      </c>
      <c r="I226" t="s">
        <v>188</v>
      </c>
      <c r="J226" t="s">
        <v>138</v>
      </c>
      <c r="K226" t="s">
        <v>506</v>
      </c>
      <c r="L226">
        <v>3</v>
      </c>
      <c r="M226">
        <v>1000000</v>
      </c>
      <c r="N226">
        <v>3000000</v>
      </c>
      <c r="O226">
        <v>0</v>
      </c>
      <c r="P226">
        <v>3000000</v>
      </c>
      <c r="R226">
        <v>250000</v>
      </c>
      <c r="S226">
        <v>250000</v>
      </c>
      <c r="T226">
        <v>250000</v>
      </c>
      <c r="U226">
        <v>250000</v>
      </c>
      <c r="V226">
        <v>250000</v>
      </c>
      <c r="W226">
        <v>250000</v>
      </c>
      <c r="X226">
        <v>250000</v>
      </c>
      <c r="Y226">
        <v>250000</v>
      </c>
      <c r="Z226">
        <v>250000</v>
      </c>
      <c r="AA226">
        <v>250000</v>
      </c>
      <c r="AB226">
        <v>250000</v>
      </c>
      <c r="AC226">
        <v>250000</v>
      </c>
      <c r="AD226" t="s">
        <v>2721</v>
      </c>
      <c r="AE226" t="s">
        <v>2722</v>
      </c>
      <c r="AF226" t="s">
        <v>2723</v>
      </c>
      <c r="AG226" t="s">
        <v>2724</v>
      </c>
      <c r="AH226" t="s">
        <v>6151</v>
      </c>
      <c r="AI226" t="s">
        <v>6061</v>
      </c>
      <c r="AJ226" t="s">
        <v>6152</v>
      </c>
      <c r="AK226" t="s">
        <v>44</v>
      </c>
      <c r="AN226" t="s">
        <v>1311</v>
      </c>
      <c r="AO226" t="s">
        <v>1312</v>
      </c>
      <c r="AP226" t="s">
        <v>2026</v>
      </c>
      <c r="AQ226" t="s">
        <v>1314</v>
      </c>
    </row>
    <row r="227" spans="1:43" x14ac:dyDescent="0.3">
      <c r="A227" t="s">
        <v>26</v>
      </c>
      <c r="B227" t="s">
        <v>28</v>
      </c>
      <c r="C227" t="s">
        <v>29</v>
      </c>
      <c r="D227" t="s">
        <v>461</v>
      </c>
      <c r="E227" t="s">
        <v>118</v>
      </c>
      <c r="F227" t="s">
        <v>130</v>
      </c>
      <c r="G227" t="s">
        <v>470</v>
      </c>
      <c r="H227" t="s">
        <v>482</v>
      </c>
      <c r="I227" t="s">
        <v>188</v>
      </c>
      <c r="J227" t="s">
        <v>138</v>
      </c>
      <c r="K227" t="s">
        <v>507</v>
      </c>
      <c r="L227">
        <v>4</v>
      </c>
      <c r="M227">
        <v>1000000</v>
      </c>
      <c r="N227">
        <v>4000000</v>
      </c>
      <c r="O227">
        <v>0</v>
      </c>
      <c r="P227">
        <v>4000000</v>
      </c>
      <c r="R227">
        <v>333000</v>
      </c>
      <c r="S227">
        <v>333000</v>
      </c>
      <c r="T227">
        <v>333000</v>
      </c>
      <c r="U227">
        <v>333000</v>
      </c>
      <c r="V227">
        <v>333000</v>
      </c>
      <c r="W227">
        <v>333000</v>
      </c>
      <c r="X227">
        <v>333000</v>
      </c>
      <c r="Y227">
        <v>333000</v>
      </c>
      <c r="Z227">
        <v>333000</v>
      </c>
      <c r="AA227">
        <v>333000</v>
      </c>
      <c r="AB227">
        <v>333000</v>
      </c>
      <c r="AC227">
        <v>337000</v>
      </c>
      <c r="AD227" t="s">
        <v>2721</v>
      </c>
      <c r="AE227" t="s">
        <v>2722</v>
      </c>
      <c r="AF227" t="s">
        <v>2726</v>
      </c>
      <c r="AG227" t="s">
        <v>2727</v>
      </c>
      <c r="AH227" t="s">
        <v>6153</v>
      </c>
      <c r="AI227" t="s">
        <v>6064</v>
      </c>
      <c r="AJ227" t="s">
        <v>6152</v>
      </c>
      <c r="AK227" t="s">
        <v>44</v>
      </c>
      <c r="AN227" t="s">
        <v>1311</v>
      </c>
      <c r="AO227" t="s">
        <v>1312</v>
      </c>
      <c r="AP227" t="s">
        <v>2026</v>
      </c>
      <c r="AQ227" t="s">
        <v>1314</v>
      </c>
    </row>
    <row r="228" spans="1:43" x14ac:dyDescent="0.3">
      <c r="A228" t="s">
        <v>26</v>
      </c>
      <c r="B228" t="s">
        <v>28</v>
      </c>
      <c r="C228" t="s">
        <v>29</v>
      </c>
      <c r="D228" t="s">
        <v>461</v>
      </c>
      <c r="E228" t="s">
        <v>118</v>
      </c>
      <c r="F228" t="s">
        <v>130</v>
      </c>
      <c r="G228" t="s">
        <v>470</v>
      </c>
      <c r="H228" t="s">
        <v>482</v>
      </c>
      <c r="I228" t="s">
        <v>189</v>
      </c>
      <c r="J228" t="s">
        <v>43</v>
      </c>
      <c r="K228" t="s">
        <v>506</v>
      </c>
      <c r="L228">
        <v>1</v>
      </c>
      <c r="M228">
        <v>1000000</v>
      </c>
      <c r="N228">
        <v>1000000</v>
      </c>
      <c r="O228">
        <v>0</v>
      </c>
      <c r="P228">
        <v>1000000</v>
      </c>
      <c r="R228">
        <v>83000</v>
      </c>
      <c r="S228">
        <v>83000</v>
      </c>
      <c r="T228">
        <v>83000</v>
      </c>
      <c r="U228">
        <v>83000</v>
      </c>
      <c r="V228">
        <v>83000</v>
      </c>
      <c r="W228">
        <v>83000</v>
      </c>
      <c r="X228">
        <v>83000</v>
      </c>
      <c r="Y228">
        <v>83000</v>
      </c>
      <c r="Z228">
        <v>83000</v>
      </c>
      <c r="AA228">
        <v>83000</v>
      </c>
      <c r="AB228">
        <v>83000</v>
      </c>
      <c r="AC228">
        <v>87000</v>
      </c>
      <c r="AD228" t="s">
        <v>2733</v>
      </c>
      <c r="AE228" t="s">
        <v>2734</v>
      </c>
      <c r="AF228" t="s">
        <v>2735</v>
      </c>
      <c r="AG228" t="s">
        <v>2736</v>
      </c>
      <c r="AH228" t="s">
        <v>6154</v>
      </c>
      <c r="AI228" t="s">
        <v>6061</v>
      </c>
      <c r="AJ228" t="s">
        <v>6155</v>
      </c>
      <c r="AK228" t="s">
        <v>44</v>
      </c>
      <c r="AN228" t="s">
        <v>1311</v>
      </c>
      <c r="AO228" t="s">
        <v>1312</v>
      </c>
      <c r="AP228" t="s">
        <v>1313</v>
      </c>
      <c r="AQ228" t="s">
        <v>1314</v>
      </c>
    </row>
    <row r="229" spans="1:43" x14ac:dyDescent="0.3">
      <c r="A229" t="s">
        <v>26</v>
      </c>
      <c r="B229" t="s">
        <v>28</v>
      </c>
      <c r="C229" t="s">
        <v>29</v>
      </c>
      <c r="D229" t="s">
        <v>461</v>
      </c>
      <c r="E229" t="s">
        <v>118</v>
      </c>
      <c r="F229" t="s">
        <v>130</v>
      </c>
      <c r="G229" t="s">
        <v>470</v>
      </c>
      <c r="H229" t="s">
        <v>482</v>
      </c>
      <c r="I229" t="s">
        <v>193</v>
      </c>
      <c r="J229" t="s">
        <v>43</v>
      </c>
      <c r="K229" t="s">
        <v>506</v>
      </c>
      <c r="L229">
        <v>1</v>
      </c>
      <c r="M229">
        <v>1000000</v>
      </c>
      <c r="N229">
        <v>1000000</v>
      </c>
      <c r="O229">
        <v>0</v>
      </c>
      <c r="P229">
        <v>1000000</v>
      </c>
      <c r="R229">
        <v>83000</v>
      </c>
      <c r="S229">
        <v>83000</v>
      </c>
      <c r="T229">
        <v>83000</v>
      </c>
      <c r="U229">
        <v>83000</v>
      </c>
      <c r="V229">
        <v>83000</v>
      </c>
      <c r="W229">
        <v>83000</v>
      </c>
      <c r="X229">
        <v>83000</v>
      </c>
      <c r="Y229">
        <v>83000</v>
      </c>
      <c r="Z229">
        <v>83000</v>
      </c>
      <c r="AA229">
        <v>83000</v>
      </c>
      <c r="AB229">
        <v>83000</v>
      </c>
      <c r="AC229">
        <v>87000</v>
      </c>
      <c r="AD229" t="s">
        <v>2772</v>
      </c>
      <c r="AE229" t="s">
        <v>2773</v>
      </c>
      <c r="AF229" t="s">
        <v>2774</v>
      </c>
      <c r="AG229" t="s">
        <v>2775</v>
      </c>
      <c r="AH229" t="s">
        <v>6156</v>
      </c>
      <c r="AI229" t="s">
        <v>6061</v>
      </c>
      <c r="AJ229" t="s">
        <v>6157</v>
      </c>
      <c r="AK229" t="s">
        <v>44</v>
      </c>
      <c r="AN229" t="s">
        <v>1311</v>
      </c>
      <c r="AO229" t="s">
        <v>1312</v>
      </c>
      <c r="AP229" t="s">
        <v>1313</v>
      </c>
      <c r="AQ229" t="s">
        <v>1314</v>
      </c>
    </row>
    <row r="230" spans="1:43" x14ac:dyDescent="0.3">
      <c r="A230" t="s">
        <v>26</v>
      </c>
      <c r="B230" t="s">
        <v>28</v>
      </c>
      <c r="C230" t="s">
        <v>29</v>
      </c>
      <c r="D230" t="s">
        <v>461</v>
      </c>
      <c r="E230" t="s">
        <v>118</v>
      </c>
      <c r="F230" t="s">
        <v>130</v>
      </c>
      <c r="G230" t="s">
        <v>470</v>
      </c>
      <c r="H230" t="s">
        <v>482</v>
      </c>
      <c r="I230" t="s">
        <v>193</v>
      </c>
      <c r="J230" t="s">
        <v>46</v>
      </c>
      <c r="K230" t="s">
        <v>731</v>
      </c>
      <c r="L230">
        <v>4</v>
      </c>
      <c r="M230">
        <v>1000000</v>
      </c>
      <c r="N230">
        <v>4000000</v>
      </c>
      <c r="O230">
        <v>0</v>
      </c>
      <c r="P230">
        <v>4000000</v>
      </c>
      <c r="R230">
        <v>333000</v>
      </c>
      <c r="S230">
        <v>333000</v>
      </c>
      <c r="T230">
        <v>333000</v>
      </c>
      <c r="U230">
        <v>333000</v>
      </c>
      <c r="V230">
        <v>333000</v>
      </c>
      <c r="W230">
        <v>333000</v>
      </c>
      <c r="X230">
        <v>333000</v>
      </c>
      <c r="Y230">
        <v>333000</v>
      </c>
      <c r="Z230">
        <v>333000</v>
      </c>
      <c r="AA230">
        <v>333000</v>
      </c>
      <c r="AB230">
        <v>333000</v>
      </c>
      <c r="AC230">
        <v>337000</v>
      </c>
      <c r="AD230" t="s">
        <v>2772</v>
      </c>
      <c r="AE230" t="s">
        <v>2808</v>
      </c>
      <c r="AF230" t="s">
        <v>2812</v>
      </c>
      <c r="AG230" t="s">
        <v>2813</v>
      </c>
      <c r="AH230" t="s">
        <v>6158</v>
      </c>
      <c r="AI230" t="s">
        <v>6064</v>
      </c>
      <c r="AJ230" t="s">
        <v>6157</v>
      </c>
      <c r="AK230" t="s">
        <v>44</v>
      </c>
      <c r="AN230" t="s">
        <v>1311</v>
      </c>
      <c r="AO230" t="s">
        <v>1312</v>
      </c>
      <c r="AP230" t="s">
        <v>1331</v>
      </c>
      <c r="AQ230" t="s">
        <v>1314</v>
      </c>
    </row>
    <row r="231" spans="1:43" x14ac:dyDescent="0.3">
      <c r="A231" t="s">
        <v>26</v>
      </c>
      <c r="B231" t="s">
        <v>28</v>
      </c>
      <c r="C231" t="s">
        <v>29</v>
      </c>
      <c r="D231" t="s">
        <v>461</v>
      </c>
      <c r="E231" t="s">
        <v>118</v>
      </c>
      <c r="F231" t="s">
        <v>130</v>
      </c>
      <c r="G231" t="s">
        <v>472</v>
      </c>
      <c r="H231" t="s">
        <v>252</v>
      </c>
      <c r="I231" t="s">
        <v>263</v>
      </c>
      <c r="J231" t="s">
        <v>271</v>
      </c>
      <c r="K231" t="s">
        <v>870</v>
      </c>
      <c r="L231">
        <v>100</v>
      </c>
      <c r="M231">
        <v>1000000</v>
      </c>
      <c r="N231">
        <v>100000000</v>
      </c>
      <c r="O231">
        <v>0</v>
      </c>
      <c r="P231">
        <v>100000000</v>
      </c>
      <c r="R231">
        <v>6563324</v>
      </c>
      <c r="S231">
        <v>7872591</v>
      </c>
      <c r="T231">
        <v>7900550</v>
      </c>
      <c r="U231">
        <v>7900550</v>
      </c>
      <c r="V231">
        <v>7904018</v>
      </c>
      <c r="W231">
        <v>7904188</v>
      </c>
      <c r="X231">
        <v>7907657</v>
      </c>
      <c r="Y231">
        <v>7904298</v>
      </c>
      <c r="Z231">
        <v>7909775</v>
      </c>
      <c r="AA231">
        <v>7900550</v>
      </c>
      <c r="AB231">
        <v>10851373</v>
      </c>
      <c r="AC231">
        <v>11481126</v>
      </c>
      <c r="AD231" t="s">
        <v>3469</v>
      </c>
      <c r="AE231" t="s">
        <v>3540</v>
      </c>
      <c r="AF231" t="s">
        <v>3541</v>
      </c>
      <c r="AG231" t="s">
        <v>3542</v>
      </c>
      <c r="AH231" t="s">
        <v>6403</v>
      </c>
      <c r="AI231" t="s">
        <v>6061</v>
      </c>
      <c r="AJ231" t="s">
        <v>6404</v>
      </c>
      <c r="AK231" t="s">
        <v>136</v>
      </c>
      <c r="AN231" t="s">
        <v>1311</v>
      </c>
      <c r="AO231" t="s">
        <v>3409</v>
      </c>
      <c r="AP231" t="s">
        <v>3483</v>
      </c>
      <c r="AQ231" t="s">
        <v>1314</v>
      </c>
    </row>
    <row r="232" spans="1:43" x14ac:dyDescent="0.3">
      <c r="A232" t="s">
        <v>26</v>
      </c>
      <c r="B232" t="s">
        <v>28</v>
      </c>
      <c r="C232" t="s">
        <v>29</v>
      </c>
      <c r="D232" t="s">
        <v>461</v>
      </c>
      <c r="E232" t="s">
        <v>118</v>
      </c>
      <c r="F232" t="s">
        <v>130</v>
      </c>
      <c r="G232" t="s">
        <v>472</v>
      </c>
      <c r="H232" t="s">
        <v>252</v>
      </c>
      <c r="I232" t="s">
        <v>288</v>
      </c>
      <c r="J232" t="s">
        <v>257</v>
      </c>
      <c r="K232" t="s">
        <v>914</v>
      </c>
      <c r="L232">
        <v>100</v>
      </c>
      <c r="M232">
        <v>1000000</v>
      </c>
      <c r="N232">
        <v>100000000</v>
      </c>
      <c r="O232">
        <v>0</v>
      </c>
      <c r="P232">
        <v>100000000</v>
      </c>
      <c r="R232">
        <v>6563324</v>
      </c>
      <c r="S232">
        <v>7872591</v>
      </c>
      <c r="T232">
        <v>7900550</v>
      </c>
      <c r="U232">
        <v>7900550</v>
      </c>
      <c r="V232">
        <v>7904018</v>
      </c>
      <c r="W232">
        <v>7904188</v>
      </c>
      <c r="X232">
        <v>7907657</v>
      </c>
      <c r="Y232">
        <v>7904298</v>
      </c>
      <c r="Z232">
        <v>7909775</v>
      </c>
      <c r="AA232">
        <v>7900550</v>
      </c>
      <c r="AB232">
        <v>10851373</v>
      </c>
      <c r="AC232">
        <v>11481126</v>
      </c>
      <c r="AD232" t="s">
        <v>3671</v>
      </c>
      <c r="AE232" t="s">
        <v>3672</v>
      </c>
      <c r="AF232" t="s">
        <v>3676</v>
      </c>
      <c r="AG232" t="s">
        <v>3677</v>
      </c>
      <c r="AH232" t="s">
        <v>6405</v>
      </c>
      <c r="AI232" t="s">
        <v>6064</v>
      </c>
      <c r="AJ232" t="s">
        <v>6406</v>
      </c>
      <c r="AK232" t="s">
        <v>136</v>
      </c>
      <c r="AN232" t="s">
        <v>1311</v>
      </c>
      <c r="AO232" t="s">
        <v>3409</v>
      </c>
      <c r="AP232" t="s">
        <v>3433</v>
      </c>
      <c r="AQ232" t="s">
        <v>1314</v>
      </c>
    </row>
    <row r="233" spans="1:43" x14ac:dyDescent="0.3">
      <c r="A233" t="s">
        <v>26</v>
      </c>
      <c r="B233" t="s">
        <v>28</v>
      </c>
      <c r="C233" t="s">
        <v>29</v>
      </c>
      <c r="D233" t="s">
        <v>461</v>
      </c>
      <c r="E233" t="s">
        <v>118</v>
      </c>
      <c r="F233" t="s">
        <v>130</v>
      </c>
      <c r="G233" t="s">
        <v>472</v>
      </c>
      <c r="H233" t="s">
        <v>252</v>
      </c>
      <c r="I233" t="s">
        <v>289</v>
      </c>
      <c r="J233" t="s">
        <v>138</v>
      </c>
      <c r="K233" t="s">
        <v>739</v>
      </c>
      <c r="L233">
        <v>12</v>
      </c>
      <c r="M233">
        <v>1000000</v>
      </c>
      <c r="N233">
        <v>12000000</v>
      </c>
      <c r="O233">
        <v>0</v>
      </c>
      <c r="P233">
        <v>12000000</v>
      </c>
      <c r="R233">
        <v>787599</v>
      </c>
      <c r="S233">
        <v>944711</v>
      </c>
      <c r="T233">
        <v>948066</v>
      </c>
      <c r="U233">
        <v>948066</v>
      </c>
      <c r="V233">
        <v>948482</v>
      </c>
      <c r="W233">
        <v>948503</v>
      </c>
      <c r="X233">
        <v>948919</v>
      </c>
      <c r="Y233">
        <v>948516</v>
      </c>
      <c r="Z233">
        <v>949173</v>
      </c>
      <c r="AA233">
        <v>948066</v>
      </c>
      <c r="AB233">
        <v>1302165</v>
      </c>
      <c r="AC233">
        <v>1377734</v>
      </c>
      <c r="AD233" t="s">
        <v>3754</v>
      </c>
      <c r="AE233" t="s">
        <v>3779</v>
      </c>
      <c r="AF233" t="s">
        <v>3780</v>
      </c>
      <c r="AG233" t="s">
        <v>3781</v>
      </c>
      <c r="AH233" t="s">
        <v>6407</v>
      </c>
      <c r="AI233" t="s">
        <v>6061</v>
      </c>
      <c r="AJ233" t="s">
        <v>6408</v>
      </c>
      <c r="AK233" t="s">
        <v>44</v>
      </c>
      <c r="AN233" t="s">
        <v>1311</v>
      </c>
      <c r="AO233" t="s">
        <v>3409</v>
      </c>
      <c r="AP233" t="s">
        <v>2026</v>
      </c>
      <c r="AQ233" t="s">
        <v>1314</v>
      </c>
    </row>
    <row r="234" spans="1:43" x14ac:dyDescent="0.3">
      <c r="A234" t="s">
        <v>26</v>
      </c>
      <c r="B234" t="s">
        <v>28</v>
      </c>
      <c r="C234" t="s">
        <v>29</v>
      </c>
      <c r="D234" t="s">
        <v>461</v>
      </c>
      <c r="E234" t="s">
        <v>118</v>
      </c>
      <c r="F234" t="s">
        <v>130</v>
      </c>
      <c r="G234" t="s">
        <v>472</v>
      </c>
      <c r="H234" t="s">
        <v>252</v>
      </c>
      <c r="I234" t="s">
        <v>289</v>
      </c>
      <c r="J234" t="s">
        <v>138</v>
      </c>
      <c r="K234" t="s">
        <v>571</v>
      </c>
      <c r="L234">
        <v>12</v>
      </c>
      <c r="M234">
        <v>1000000</v>
      </c>
      <c r="N234">
        <v>12000000</v>
      </c>
      <c r="O234">
        <v>0</v>
      </c>
      <c r="P234">
        <v>12000000</v>
      </c>
      <c r="R234">
        <v>787599</v>
      </c>
      <c r="S234">
        <v>944711</v>
      </c>
      <c r="T234">
        <v>948066</v>
      </c>
      <c r="U234">
        <v>948066</v>
      </c>
      <c r="V234">
        <v>948482</v>
      </c>
      <c r="W234">
        <v>948503</v>
      </c>
      <c r="X234">
        <v>948919</v>
      </c>
      <c r="Y234">
        <v>948516</v>
      </c>
      <c r="Z234">
        <v>949173</v>
      </c>
      <c r="AA234">
        <v>948066</v>
      </c>
      <c r="AB234">
        <v>1302165</v>
      </c>
      <c r="AC234">
        <v>1377734</v>
      </c>
      <c r="AD234" t="s">
        <v>3754</v>
      </c>
      <c r="AE234" t="s">
        <v>3779</v>
      </c>
      <c r="AF234" t="s">
        <v>3783</v>
      </c>
      <c r="AG234" t="s">
        <v>3784</v>
      </c>
      <c r="AH234" t="s">
        <v>6409</v>
      </c>
      <c r="AI234" t="s">
        <v>6064</v>
      </c>
      <c r="AJ234" t="s">
        <v>6408</v>
      </c>
      <c r="AK234" t="s">
        <v>44</v>
      </c>
      <c r="AN234" t="s">
        <v>1311</v>
      </c>
      <c r="AO234" t="s">
        <v>3409</v>
      </c>
      <c r="AP234" t="s">
        <v>2026</v>
      </c>
      <c r="AQ234" t="s">
        <v>1314</v>
      </c>
    </row>
    <row r="235" spans="1:43" x14ac:dyDescent="0.3">
      <c r="A235" t="s">
        <v>26</v>
      </c>
      <c r="B235" t="s">
        <v>28</v>
      </c>
      <c r="C235" t="s">
        <v>29</v>
      </c>
      <c r="D235" t="s">
        <v>461</v>
      </c>
      <c r="E235" t="s">
        <v>118</v>
      </c>
      <c r="F235" t="s">
        <v>130</v>
      </c>
      <c r="G235" t="s">
        <v>472</v>
      </c>
      <c r="H235" t="s">
        <v>252</v>
      </c>
      <c r="I235" t="s">
        <v>290</v>
      </c>
      <c r="J235" t="s">
        <v>269</v>
      </c>
      <c r="K235" t="s">
        <v>959</v>
      </c>
      <c r="L235">
        <v>12</v>
      </c>
      <c r="M235">
        <v>1000000</v>
      </c>
      <c r="N235">
        <v>12000000</v>
      </c>
      <c r="O235">
        <v>0</v>
      </c>
      <c r="P235">
        <v>12000000</v>
      </c>
      <c r="R235">
        <v>787599</v>
      </c>
      <c r="S235">
        <v>944711</v>
      </c>
      <c r="T235">
        <v>948066</v>
      </c>
      <c r="U235">
        <v>948066</v>
      </c>
      <c r="V235">
        <v>948482</v>
      </c>
      <c r="W235">
        <v>948503</v>
      </c>
      <c r="X235">
        <v>948919</v>
      </c>
      <c r="Y235">
        <v>948516</v>
      </c>
      <c r="Z235">
        <v>949173</v>
      </c>
      <c r="AA235">
        <v>948066</v>
      </c>
      <c r="AB235">
        <v>1302165</v>
      </c>
      <c r="AC235">
        <v>1377734</v>
      </c>
      <c r="AD235" t="s">
        <v>3799</v>
      </c>
      <c r="AE235" t="s">
        <v>3827</v>
      </c>
      <c r="AF235" t="s">
        <v>3828</v>
      </c>
      <c r="AG235" t="s">
        <v>3829</v>
      </c>
      <c r="AH235" t="s">
        <v>6410</v>
      </c>
      <c r="AI235" t="s">
        <v>6061</v>
      </c>
      <c r="AJ235" t="s">
        <v>6411</v>
      </c>
      <c r="AK235" t="s">
        <v>44</v>
      </c>
      <c r="AN235" t="s">
        <v>1311</v>
      </c>
      <c r="AO235" t="s">
        <v>3409</v>
      </c>
      <c r="AP235" t="s">
        <v>3483</v>
      </c>
      <c r="AQ235" t="s">
        <v>1314</v>
      </c>
    </row>
    <row r="236" spans="1:43" x14ac:dyDescent="0.3">
      <c r="A236" t="s">
        <v>26</v>
      </c>
      <c r="B236" t="s">
        <v>28</v>
      </c>
      <c r="C236" t="s">
        <v>29</v>
      </c>
      <c r="D236" t="s">
        <v>461</v>
      </c>
      <c r="E236" t="s">
        <v>118</v>
      </c>
      <c r="F236" t="s">
        <v>321</v>
      </c>
      <c r="G236" t="s">
        <v>475</v>
      </c>
      <c r="H236" t="s">
        <v>324</v>
      </c>
      <c r="I236" t="s">
        <v>325</v>
      </c>
      <c r="J236" t="s">
        <v>43</v>
      </c>
      <c r="K236" t="s">
        <v>1023</v>
      </c>
      <c r="L236">
        <v>10</v>
      </c>
      <c r="M236">
        <v>1000000</v>
      </c>
      <c r="N236">
        <v>10000000</v>
      </c>
      <c r="O236">
        <v>0</v>
      </c>
      <c r="P236">
        <v>10000000</v>
      </c>
      <c r="R236">
        <v>3612575</v>
      </c>
      <c r="S236">
        <v>479188</v>
      </c>
      <c r="T236">
        <v>896439</v>
      </c>
      <c r="U236">
        <v>555667</v>
      </c>
      <c r="V236">
        <v>739719</v>
      </c>
      <c r="W236">
        <v>335005</v>
      </c>
      <c r="X236">
        <v>451354</v>
      </c>
      <c r="Y236">
        <v>380140</v>
      </c>
      <c r="Z236">
        <v>789870</v>
      </c>
      <c r="AA236">
        <v>460381</v>
      </c>
      <c r="AB236">
        <v>373621</v>
      </c>
      <c r="AC236">
        <v>926041</v>
      </c>
      <c r="AD236" t="s">
        <v>4059</v>
      </c>
      <c r="AE236" t="s">
        <v>4060</v>
      </c>
      <c r="AF236" t="s">
        <v>4061</v>
      </c>
      <c r="AG236" t="s">
        <v>4062</v>
      </c>
      <c r="AH236" t="s">
        <v>6186</v>
      </c>
      <c r="AI236" t="s">
        <v>6061</v>
      </c>
      <c r="AJ236" t="s">
        <v>6187</v>
      </c>
      <c r="AK236" t="s">
        <v>136</v>
      </c>
      <c r="AN236" t="s">
        <v>1311</v>
      </c>
      <c r="AO236" t="s">
        <v>1312</v>
      </c>
      <c r="AP236" t="s">
        <v>1313</v>
      </c>
      <c r="AQ236" t="s">
        <v>1314</v>
      </c>
    </row>
    <row r="237" spans="1:43" x14ac:dyDescent="0.3">
      <c r="A237" t="s">
        <v>26</v>
      </c>
      <c r="B237" t="s">
        <v>28</v>
      </c>
      <c r="C237" t="s">
        <v>29</v>
      </c>
      <c r="D237" t="s">
        <v>461</v>
      </c>
      <c r="E237" t="s">
        <v>118</v>
      </c>
      <c r="F237" t="s">
        <v>321</v>
      </c>
      <c r="G237" t="s">
        <v>475</v>
      </c>
      <c r="H237" t="s">
        <v>324</v>
      </c>
      <c r="I237" t="s">
        <v>325</v>
      </c>
      <c r="J237" t="s">
        <v>138</v>
      </c>
      <c r="K237" t="s">
        <v>506</v>
      </c>
      <c r="L237">
        <v>10</v>
      </c>
      <c r="M237">
        <v>1000000</v>
      </c>
      <c r="N237">
        <v>10000000</v>
      </c>
      <c r="O237">
        <v>0</v>
      </c>
      <c r="P237">
        <v>10000000</v>
      </c>
      <c r="R237">
        <v>3612575</v>
      </c>
      <c r="S237">
        <v>479188</v>
      </c>
      <c r="T237">
        <v>896439</v>
      </c>
      <c r="U237">
        <v>555667</v>
      </c>
      <c r="V237">
        <v>739719</v>
      </c>
      <c r="W237">
        <v>335005</v>
      </c>
      <c r="X237">
        <v>451354</v>
      </c>
      <c r="Y237">
        <v>380140</v>
      </c>
      <c r="Z237">
        <v>789870</v>
      </c>
      <c r="AA237">
        <v>460381</v>
      </c>
      <c r="AB237">
        <v>373621</v>
      </c>
      <c r="AC237">
        <v>926041</v>
      </c>
      <c r="AD237" t="s">
        <v>4059</v>
      </c>
      <c r="AE237" t="s">
        <v>4075</v>
      </c>
      <c r="AF237" t="s">
        <v>4076</v>
      </c>
      <c r="AG237" t="s">
        <v>4077</v>
      </c>
      <c r="AH237" t="s">
        <v>6188</v>
      </c>
      <c r="AI237" t="s">
        <v>6061</v>
      </c>
      <c r="AJ237" t="s">
        <v>6187</v>
      </c>
      <c r="AK237" t="s">
        <v>136</v>
      </c>
      <c r="AN237" t="s">
        <v>1311</v>
      </c>
      <c r="AO237" t="s">
        <v>1312</v>
      </c>
      <c r="AP237" t="s">
        <v>2026</v>
      </c>
      <c r="AQ237" t="s">
        <v>1314</v>
      </c>
    </row>
    <row r="238" spans="1:43" x14ac:dyDescent="0.3">
      <c r="A238" t="s">
        <v>26</v>
      </c>
      <c r="B238" t="s">
        <v>28</v>
      </c>
      <c r="C238" t="s">
        <v>29</v>
      </c>
      <c r="D238" t="s">
        <v>461</v>
      </c>
      <c r="E238" t="s">
        <v>118</v>
      </c>
      <c r="F238" t="s">
        <v>321</v>
      </c>
      <c r="G238" t="s">
        <v>475</v>
      </c>
      <c r="H238" t="s">
        <v>324</v>
      </c>
      <c r="I238" t="s">
        <v>325</v>
      </c>
      <c r="J238" t="s">
        <v>138</v>
      </c>
      <c r="K238" t="s">
        <v>507</v>
      </c>
      <c r="L238">
        <v>10</v>
      </c>
      <c r="M238">
        <v>1000000</v>
      </c>
      <c r="N238">
        <v>10000000</v>
      </c>
      <c r="O238">
        <v>0</v>
      </c>
      <c r="P238">
        <v>10000000</v>
      </c>
      <c r="R238">
        <v>3612575</v>
      </c>
      <c r="S238">
        <v>479188</v>
      </c>
      <c r="T238">
        <v>896439</v>
      </c>
      <c r="U238">
        <v>555667</v>
      </c>
      <c r="V238">
        <v>739719</v>
      </c>
      <c r="W238">
        <v>335005</v>
      </c>
      <c r="X238">
        <v>451354</v>
      </c>
      <c r="Y238">
        <v>380140</v>
      </c>
      <c r="Z238">
        <v>789870</v>
      </c>
      <c r="AA238">
        <v>460381</v>
      </c>
      <c r="AB238">
        <v>373621</v>
      </c>
      <c r="AC238">
        <v>926041</v>
      </c>
      <c r="AD238" t="s">
        <v>4059</v>
      </c>
      <c r="AE238" t="s">
        <v>4075</v>
      </c>
      <c r="AF238" t="s">
        <v>4079</v>
      </c>
      <c r="AG238" t="s">
        <v>4080</v>
      </c>
      <c r="AH238" t="s">
        <v>6189</v>
      </c>
      <c r="AI238" t="s">
        <v>6064</v>
      </c>
      <c r="AJ238" t="s">
        <v>6187</v>
      </c>
      <c r="AK238" t="s">
        <v>136</v>
      </c>
      <c r="AN238" t="s">
        <v>1311</v>
      </c>
      <c r="AO238" t="s">
        <v>1312</v>
      </c>
      <c r="AP238" t="s">
        <v>2026</v>
      </c>
      <c r="AQ238" t="s">
        <v>1314</v>
      </c>
    </row>
    <row r="239" spans="1:43" x14ac:dyDescent="0.3">
      <c r="A239" t="s">
        <v>26</v>
      </c>
      <c r="B239" t="s">
        <v>28</v>
      </c>
      <c r="C239" t="s">
        <v>29</v>
      </c>
      <c r="D239" t="s">
        <v>461</v>
      </c>
      <c r="E239" t="s">
        <v>118</v>
      </c>
      <c r="F239" t="s">
        <v>321</v>
      </c>
      <c r="G239" t="s">
        <v>475</v>
      </c>
      <c r="H239" t="s">
        <v>324</v>
      </c>
      <c r="I239" t="s">
        <v>325</v>
      </c>
      <c r="J239" t="s">
        <v>46</v>
      </c>
      <c r="K239" t="s">
        <v>615</v>
      </c>
      <c r="L239">
        <v>10</v>
      </c>
      <c r="M239">
        <v>1000000</v>
      </c>
      <c r="N239">
        <v>10000000</v>
      </c>
      <c r="O239">
        <v>0</v>
      </c>
      <c r="P239">
        <v>10000000</v>
      </c>
      <c r="R239">
        <v>3612575</v>
      </c>
      <c r="S239">
        <v>479188</v>
      </c>
      <c r="T239">
        <v>896439</v>
      </c>
      <c r="U239">
        <v>555667</v>
      </c>
      <c r="V239">
        <v>739719</v>
      </c>
      <c r="W239">
        <v>335005</v>
      </c>
      <c r="X239">
        <v>451354</v>
      </c>
      <c r="Y239">
        <v>380140</v>
      </c>
      <c r="Z239">
        <v>789870</v>
      </c>
      <c r="AA239">
        <v>460381</v>
      </c>
      <c r="AB239">
        <v>373621</v>
      </c>
      <c r="AC239">
        <v>926041</v>
      </c>
      <c r="AD239" t="s">
        <v>4059</v>
      </c>
      <c r="AE239" t="s">
        <v>4082</v>
      </c>
      <c r="AF239" t="s">
        <v>4083</v>
      </c>
      <c r="AG239" t="s">
        <v>4084</v>
      </c>
      <c r="AH239" t="s">
        <v>6190</v>
      </c>
      <c r="AI239" t="s">
        <v>6061</v>
      </c>
      <c r="AJ239" t="s">
        <v>6187</v>
      </c>
      <c r="AK239" t="s">
        <v>136</v>
      </c>
      <c r="AN239" t="s">
        <v>1311</v>
      </c>
      <c r="AO239" t="s">
        <v>1312</v>
      </c>
      <c r="AP239" t="s">
        <v>1331</v>
      </c>
      <c r="AQ239" t="s">
        <v>1314</v>
      </c>
    </row>
    <row r="240" spans="1:43" x14ac:dyDescent="0.3">
      <c r="A240" t="s">
        <v>26</v>
      </c>
      <c r="B240" t="s">
        <v>28</v>
      </c>
      <c r="C240" t="s">
        <v>29</v>
      </c>
      <c r="D240" t="s">
        <v>461</v>
      </c>
      <c r="E240" t="s">
        <v>118</v>
      </c>
      <c r="F240" t="s">
        <v>321</v>
      </c>
      <c r="G240" t="s">
        <v>475</v>
      </c>
      <c r="H240" t="s">
        <v>324</v>
      </c>
      <c r="I240" t="s">
        <v>326</v>
      </c>
      <c r="J240" t="s">
        <v>43</v>
      </c>
      <c r="K240" t="s">
        <v>1034</v>
      </c>
      <c r="L240">
        <v>2</v>
      </c>
      <c r="M240">
        <v>1000000</v>
      </c>
      <c r="N240">
        <v>2000000</v>
      </c>
      <c r="O240">
        <v>0</v>
      </c>
      <c r="P240">
        <v>2000000</v>
      </c>
      <c r="R240">
        <v>722515</v>
      </c>
      <c r="S240">
        <v>95838</v>
      </c>
      <c r="T240">
        <v>179288</v>
      </c>
      <c r="U240">
        <v>111133</v>
      </c>
      <c r="V240">
        <v>147944</v>
      </c>
      <c r="W240">
        <v>67001</v>
      </c>
      <c r="X240">
        <v>90271</v>
      </c>
      <c r="Y240">
        <v>76028</v>
      </c>
      <c r="Z240">
        <v>157974</v>
      </c>
      <c r="AA240">
        <v>92076</v>
      </c>
      <c r="AB240">
        <v>74724</v>
      </c>
      <c r="AC240">
        <v>185208</v>
      </c>
      <c r="AD240" t="s">
        <v>4110</v>
      </c>
      <c r="AE240" t="s">
        <v>4111</v>
      </c>
      <c r="AF240" t="s">
        <v>4115</v>
      </c>
      <c r="AG240" t="s">
        <v>4116</v>
      </c>
      <c r="AH240" t="s">
        <v>6191</v>
      </c>
      <c r="AI240" t="s">
        <v>6064</v>
      </c>
      <c r="AJ240" t="s">
        <v>6192</v>
      </c>
      <c r="AK240" t="s">
        <v>136</v>
      </c>
      <c r="AN240" t="s">
        <v>1311</v>
      </c>
      <c r="AO240" t="s">
        <v>1312</v>
      </c>
      <c r="AP240" t="s">
        <v>1313</v>
      </c>
      <c r="AQ240" t="s">
        <v>1314</v>
      </c>
    </row>
    <row r="241" spans="1:43" x14ac:dyDescent="0.3">
      <c r="A241" t="s">
        <v>26</v>
      </c>
      <c r="B241" t="s">
        <v>28</v>
      </c>
      <c r="C241" t="s">
        <v>29</v>
      </c>
      <c r="D241" t="s">
        <v>461</v>
      </c>
      <c r="E241" t="s">
        <v>118</v>
      </c>
      <c r="F241" t="s">
        <v>334</v>
      </c>
      <c r="G241" t="s">
        <v>476</v>
      </c>
      <c r="H241" t="s">
        <v>337</v>
      </c>
      <c r="I241" t="s">
        <v>338</v>
      </c>
      <c r="J241" t="s">
        <v>138</v>
      </c>
      <c r="K241" t="s">
        <v>506</v>
      </c>
      <c r="L241">
        <v>12</v>
      </c>
      <c r="M241">
        <v>1000000</v>
      </c>
      <c r="N241">
        <v>12000000</v>
      </c>
      <c r="O241">
        <v>0</v>
      </c>
      <c r="P241">
        <v>12000000</v>
      </c>
      <c r="R241">
        <v>72398</v>
      </c>
      <c r="S241">
        <v>2891280</v>
      </c>
      <c r="T241">
        <v>607728</v>
      </c>
      <c r="U241">
        <v>4059984</v>
      </c>
      <c r="V241">
        <v>593328</v>
      </c>
      <c r="W241">
        <v>480816</v>
      </c>
      <c r="X241">
        <v>650256</v>
      </c>
      <c r="Y241">
        <v>465168</v>
      </c>
      <c r="Z241">
        <v>622608</v>
      </c>
      <c r="AA241">
        <v>475728</v>
      </c>
      <c r="AB241">
        <v>595056</v>
      </c>
      <c r="AC241">
        <v>485650</v>
      </c>
      <c r="AD241" t="s">
        <v>4260</v>
      </c>
      <c r="AE241" t="s">
        <v>4277</v>
      </c>
      <c r="AF241" t="s">
        <v>4278</v>
      </c>
      <c r="AG241" t="s">
        <v>4279</v>
      </c>
      <c r="AH241" t="s">
        <v>6207</v>
      </c>
      <c r="AI241" t="s">
        <v>6061</v>
      </c>
      <c r="AJ241" t="s">
        <v>6208</v>
      </c>
      <c r="AK241" t="s">
        <v>136</v>
      </c>
      <c r="AN241" t="s">
        <v>1311</v>
      </c>
      <c r="AO241" t="s">
        <v>1312</v>
      </c>
      <c r="AP241" t="s">
        <v>2026</v>
      </c>
      <c r="AQ241" t="s">
        <v>1314</v>
      </c>
    </row>
    <row r="242" spans="1:43" x14ac:dyDescent="0.3">
      <c r="A242" t="s">
        <v>26</v>
      </c>
      <c r="B242" t="s">
        <v>28</v>
      </c>
      <c r="C242" t="s">
        <v>29</v>
      </c>
      <c r="D242" t="s">
        <v>461</v>
      </c>
      <c r="E242" t="s">
        <v>118</v>
      </c>
      <c r="F242" t="s">
        <v>334</v>
      </c>
      <c r="G242" t="s">
        <v>476</v>
      </c>
      <c r="H242" t="s">
        <v>337</v>
      </c>
      <c r="I242" t="s">
        <v>338</v>
      </c>
      <c r="J242" t="s">
        <v>138</v>
      </c>
      <c r="K242" t="s">
        <v>507</v>
      </c>
      <c r="L242">
        <v>12</v>
      </c>
      <c r="M242">
        <v>1000000</v>
      </c>
      <c r="N242">
        <v>12000000</v>
      </c>
      <c r="O242">
        <v>0</v>
      </c>
      <c r="P242">
        <v>12000000</v>
      </c>
      <c r="R242">
        <v>72398</v>
      </c>
      <c r="S242">
        <v>2891280</v>
      </c>
      <c r="T242">
        <v>607728</v>
      </c>
      <c r="U242">
        <v>4059984</v>
      </c>
      <c r="V242">
        <v>593328</v>
      </c>
      <c r="W242">
        <v>480816</v>
      </c>
      <c r="X242">
        <v>650256</v>
      </c>
      <c r="Y242">
        <v>465168</v>
      </c>
      <c r="Z242">
        <v>622608</v>
      </c>
      <c r="AA242">
        <v>475728</v>
      </c>
      <c r="AB242">
        <v>595056</v>
      </c>
      <c r="AC242">
        <v>485650</v>
      </c>
      <c r="AD242" t="s">
        <v>4260</v>
      </c>
      <c r="AE242" t="s">
        <v>4277</v>
      </c>
      <c r="AF242" t="s">
        <v>4281</v>
      </c>
      <c r="AG242" t="s">
        <v>4282</v>
      </c>
      <c r="AH242" t="s">
        <v>6209</v>
      </c>
      <c r="AI242" t="s">
        <v>6064</v>
      </c>
      <c r="AJ242" t="s">
        <v>6208</v>
      </c>
      <c r="AK242" t="s">
        <v>136</v>
      </c>
      <c r="AN242" t="s">
        <v>1311</v>
      </c>
      <c r="AO242" t="s">
        <v>1312</v>
      </c>
      <c r="AP242" t="s">
        <v>2026</v>
      </c>
      <c r="AQ242" t="s">
        <v>1314</v>
      </c>
    </row>
    <row r="243" spans="1:43" x14ac:dyDescent="0.3">
      <c r="A243" t="s">
        <v>26</v>
      </c>
      <c r="B243" t="s">
        <v>28</v>
      </c>
      <c r="C243" t="s">
        <v>29</v>
      </c>
      <c r="D243" t="s">
        <v>461</v>
      </c>
      <c r="E243" t="s">
        <v>118</v>
      </c>
      <c r="F243" t="s">
        <v>334</v>
      </c>
      <c r="G243" t="s">
        <v>476</v>
      </c>
      <c r="H243" t="s">
        <v>337</v>
      </c>
      <c r="I243" t="s">
        <v>338</v>
      </c>
      <c r="J243" t="s">
        <v>46</v>
      </c>
      <c r="K243" t="s">
        <v>615</v>
      </c>
      <c r="L243">
        <v>8</v>
      </c>
      <c r="M243">
        <v>1000000</v>
      </c>
      <c r="N243">
        <v>8000000</v>
      </c>
      <c r="O243">
        <v>0</v>
      </c>
      <c r="P243">
        <v>8000000</v>
      </c>
      <c r="R243">
        <v>48265</v>
      </c>
      <c r="S243">
        <v>1927520</v>
      </c>
      <c r="T243">
        <v>405152</v>
      </c>
      <c r="U243">
        <v>2706656</v>
      </c>
      <c r="V243">
        <v>395552</v>
      </c>
      <c r="W243">
        <v>320544</v>
      </c>
      <c r="X243">
        <v>433504</v>
      </c>
      <c r="Y243">
        <v>310112</v>
      </c>
      <c r="Z243">
        <v>415072</v>
      </c>
      <c r="AA243">
        <v>317152</v>
      </c>
      <c r="AB243">
        <v>396704</v>
      </c>
      <c r="AC243">
        <v>323767</v>
      </c>
      <c r="AD243" t="s">
        <v>4260</v>
      </c>
      <c r="AE243" t="s">
        <v>4284</v>
      </c>
      <c r="AF243" t="s">
        <v>4285</v>
      </c>
      <c r="AG243" t="s">
        <v>4286</v>
      </c>
      <c r="AH243" t="s">
        <v>6210</v>
      </c>
      <c r="AI243" t="s">
        <v>6061</v>
      </c>
      <c r="AJ243" t="s">
        <v>6208</v>
      </c>
      <c r="AK243" t="s">
        <v>136</v>
      </c>
      <c r="AN243" t="s">
        <v>1311</v>
      </c>
      <c r="AO243" t="s">
        <v>1312</v>
      </c>
      <c r="AP243" t="s">
        <v>1331</v>
      </c>
      <c r="AQ243" t="s">
        <v>1314</v>
      </c>
    </row>
    <row r="244" spans="1:43" x14ac:dyDescent="0.3">
      <c r="A244" t="s">
        <v>26</v>
      </c>
      <c r="B244" t="s">
        <v>28</v>
      </c>
      <c r="C244" t="s">
        <v>29</v>
      </c>
      <c r="D244" t="s">
        <v>461</v>
      </c>
      <c r="E244" t="s">
        <v>118</v>
      </c>
      <c r="F244" t="s">
        <v>334</v>
      </c>
      <c r="G244" t="s">
        <v>476</v>
      </c>
      <c r="H244" t="s">
        <v>337</v>
      </c>
      <c r="I244" t="s">
        <v>339</v>
      </c>
      <c r="J244" t="s">
        <v>138</v>
      </c>
      <c r="K244" t="s">
        <v>506</v>
      </c>
      <c r="L244">
        <v>12</v>
      </c>
      <c r="M244">
        <v>1000000</v>
      </c>
      <c r="N244">
        <v>12000000</v>
      </c>
      <c r="O244">
        <v>0</v>
      </c>
      <c r="P244">
        <v>12000000</v>
      </c>
      <c r="R244">
        <v>72398</v>
      </c>
      <c r="S244">
        <v>2891280</v>
      </c>
      <c r="T244">
        <v>607728</v>
      </c>
      <c r="U244">
        <v>4059984</v>
      </c>
      <c r="V244">
        <v>593328</v>
      </c>
      <c r="W244">
        <v>480816</v>
      </c>
      <c r="X244">
        <v>650256</v>
      </c>
      <c r="Y244">
        <v>465168</v>
      </c>
      <c r="Z244">
        <v>622608</v>
      </c>
      <c r="AA244">
        <v>475728</v>
      </c>
      <c r="AB244">
        <v>595056</v>
      </c>
      <c r="AC244">
        <v>485650</v>
      </c>
      <c r="AD244" t="s">
        <v>4316</v>
      </c>
      <c r="AE244" t="s">
        <v>4324</v>
      </c>
      <c r="AF244" t="s">
        <v>4325</v>
      </c>
      <c r="AG244" t="s">
        <v>4326</v>
      </c>
      <c r="AH244" t="s">
        <v>6211</v>
      </c>
      <c r="AI244" t="s">
        <v>6061</v>
      </c>
      <c r="AJ244" t="s">
        <v>6212</v>
      </c>
      <c r="AK244" t="s">
        <v>136</v>
      </c>
      <c r="AN244" t="s">
        <v>1311</v>
      </c>
      <c r="AO244" t="s">
        <v>1312</v>
      </c>
      <c r="AP244" t="s">
        <v>2026</v>
      </c>
      <c r="AQ244" t="s">
        <v>1314</v>
      </c>
    </row>
    <row r="245" spans="1:43" x14ac:dyDescent="0.3">
      <c r="A245" t="s">
        <v>26</v>
      </c>
      <c r="B245" t="s">
        <v>28</v>
      </c>
      <c r="C245" t="s">
        <v>29</v>
      </c>
      <c r="D245" t="s">
        <v>461</v>
      </c>
      <c r="E245" t="s">
        <v>118</v>
      </c>
      <c r="F245" t="s">
        <v>334</v>
      </c>
      <c r="G245" t="s">
        <v>476</v>
      </c>
      <c r="H245" t="s">
        <v>337</v>
      </c>
      <c r="I245" t="s">
        <v>339</v>
      </c>
      <c r="J245" t="s">
        <v>138</v>
      </c>
      <c r="K245" t="s">
        <v>507</v>
      </c>
      <c r="L245">
        <v>12</v>
      </c>
      <c r="M245">
        <v>1000000</v>
      </c>
      <c r="N245">
        <v>12000000</v>
      </c>
      <c r="O245">
        <v>0</v>
      </c>
      <c r="P245">
        <v>12000000</v>
      </c>
      <c r="R245">
        <v>72398</v>
      </c>
      <c r="S245">
        <v>2891280</v>
      </c>
      <c r="T245">
        <v>607728</v>
      </c>
      <c r="U245">
        <v>4059984</v>
      </c>
      <c r="V245">
        <v>593328</v>
      </c>
      <c r="W245">
        <v>480816</v>
      </c>
      <c r="X245">
        <v>650256</v>
      </c>
      <c r="Y245">
        <v>465168</v>
      </c>
      <c r="Z245">
        <v>622608</v>
      </c>
      <c r="AA245">
        <v>475728</v>
      </c>
      <c r="AB245">
        <v>595056</v>
      </c>
      <c r="AC245">
        <v>485650</v>
      </c>
      <c r="AD245" t="s">
        <v>4316</v>
      </c>
      <c r="AE245" t="s">
        <v>4324</v>
      </c>
      <c r="AF245" t="s">
        <v>4328</v>
      </c>
      <c r="AG245" t="s">
        <v>4329</v>
      </c>
      <c r="AH245" t="s">
        <v>6213</v>
      </c>
      <c r="AI245" t="s">
        <v>6064</v>
      </c>
      <c r="AJ245" t="s">
        <v>6212</v>
      </c>
      <c r="AK245" t="s">
        <v>136</v>
      </c>
      <c r="AN245" t="s">
        <v>1311</v>
      </c>
      <c r="AO245" t="s">
        <v>1312</v>
      </c>
      <c r="AP245" t="s">
        <v>2026</v>
      </c>
      <c r="AQ245" t="s">
        <v>1314</v>
      </c>
    </row>
    <row r="246" spans="1:43" x14ac:dyDescent="0.3">
      <c r="A246" t="s">
        <v>26</v>
      </c>
      <c r="B246" t="s">
        <v>28</v>
      </c>
      <c r="C246" t="s">
        <v>29</v>
      </c>
      <c r="D246" t="s">
        <v>461</v>
      </c>
      <c r="E246" t="s">
        <v>118</v>
      </c>
      <c r="F246" t="s">
        <v>334</v>
      </c>
      <c r="G246" t="s">
        <v>476</v>
      </c>
      <c r="H246" t="s">
        <v>337</v>
      </c>
      <c r="I246" t="s">
        <v>339</v>
      </c>
      <c r="J246" t="s">
        <v>46</v>
      </c>
      <c r="K246" t="s">
        <v>615</v>
      </c>
      <c r="L246">
        <v>4</v>
      </c>
      <c r="M246">
        <v>1000000</v>
      </c>
      <c r="N246">
        <v>4000000</v>
      </c>
      <c r="O246">
        <v>0</v>
      </c>
      <c r="P246">
        <v>4000000</v>
      </c>
      <c r="R246">
        <v>24133</v>
      </c>
      <c r="S246">
        <v>963760</v>
      </c>
      <c r="T246">
        <v>202576</v>
      </c>
      <c r="U246">
        <v>1353328</v>
      </c>
      <c r="V246">
        <v>197776</v>
      </c>
      <c r="W246">
        <v>160272</v>
      </c>
      <c r="X246">
        <v>216752</v>
      </c>
      <c r="Y246">
        <v>155056</v>
      </c>
      <c r="Z246">
        <v>207536</v>
      </c>
      <c r="AA246">
        <v>158576</v>
      </c>
      <c r="AB246">
        <v>198352</v>
      </c>
      <c r="AC246">
        <v>161883</v>
      </c>
      <c r="AD246" t="s">
        <v>4316</v>
      </c>
      <c r="AE246" t="s">
        <v>4331</v>
      </c>
      <c r="AF246" t="s">
        <v>4332</v>
      </c>
      <c r="AG246" t="s">
        <v>4333</v>
      </c>
      <c r="AH246" t="s">
        <v>6214</v>
      </c>
      <c r="AI246" t="s">
        <v>6061</v>
      </c>
      <c r="AJ246" t="s">
        <v>6212</v>
      </c>
      <c r="AK246" t="s">
        <v>136</v>
      </c>
      <c r="AN246" t="s">
        <v>1311</v>
      </c>
      <c r="AO246" t="s">
        <v>1312</v>
      </c>
      <c r="AP246" t="s">
        <v>1331</v>
      </c>
      <c r="AQ246" t="s">
        <v>1314</v>
      </c>
    </row>
    <row r="247" spans="1:43" x14ac:dyDescent="0.3">
      <c r="A247" t="s">
        <v>26</v>
      </c>
      <c r="B247" t="s">
        <v>28</v>
      </c>
      <c r="C247" t="s">
        <v>29</v>
      </c>
      <c r="D247" t="s">
        <v>461</v>
      </c>
      <c r="E247" t="s">
        <v>118</v>
      </c>
      <c r="F247" t="s">
        <v>334</v>
      </c>
      <c r="G247" t="s">
        <v>476</v>
      </c>
      <c r="H247" t="s">
        <v>337</v>
      </c>
      <c r="I247" t="s">
        <v>340</v>
      </c>
      <c r="J247" t="s">
        <v>138</v>
      </c>
      <c r="K247" t="s">
        <v>506</v>
      </c>
      <c r="L247">
        <v>12</v>
      </c>
      <c r="M247">
        <v>1000000</v>
      </c>
      <c r="N247">
        <v>12000000</v>
      </c>
      <c r="O247">
        <v>0</v>
      </c>
      <c r="P247">
        <v>12000000</v>
      </c>
      <c r="R247">
        <v>72398</v>
      </c>
      <c r="S247">
        <v>2891280</v>
      </c>
      <c r="T247">
        <v>607728</v>
      </c>
      <c r="U247">
        <v>4059984</v>
      </c>
      <c r="V247">
        <v>593328</v>
      </c>
      <c r="W247">
        <v>480816</v>
      </c>
      <c r="X247">
        <v>650256</v>
      </c>
      <c r="Y247">
        <v>465168</v>
      </c>
      <c r="Z247">
        <v>622608</v>
      </c>
      <c r="AA247">
        <v>475728</v>
      </c>
      <c r="AB247">
        <v>595056</v>
      </c>
      <c r="AC247">
        <v>485650</v>
      </c>
      <c r="AD247" t="s">
        <v>4368</v>
      </c>
      <c r="AE247" t="s">
        <v>4369</v>
      </c>
      <c r="AF247" t="s">
        <v>4370</v>
      </c>
      <c r="AG247" t="s">
        <v>4371</v>
      </c>
      <c r="AH247" t="s">
        <v>6215</v>
      </c>
      <c r="AI247" t="s">
        <v>6061</v>
      </c>
      <c r="AJ247" t="s">
        <v>6216</v>
      </c>
      <c r="AK247" t="s">
        <v>136</v>
      </c>
      <c r="AN247" t="s">
        <v>1311</v>
      </c>
      <c r="AO247" t="s">
        <v>1312</v>
      </c>
      <c r="AP247" t="s">
        <v>2026</v>
      </c>
      <c r="AQ247" t="s">
        <v>1314</v>
      </c>
    </row>
    <row r="248" spans="1:43" x14ac:dyDescent="0.3">
      <c r="A248" t="s">
        <v>26</v>
      </c>
      <c r="B248" t="s">
        <v>28</v>
      </c>
      <c r="C248" t="s">
        <v>29</v>
      </c>
      <c r="D248" t="s">
        <v>461</v>
      </c>
      <c r="E248" t="s">
        <v>118</v>
      </c>
      <c r="F248" t="s">
        <v>334</v>
      </c>
      <c r="G248" t="s">
        <v>476</v>
      </c>
      <c r="H248" t="s">
        <v>337</v>
      </c>
      <c r="I248" t="s">
        <v>340</v>
      </c>
      <c r="J248" t="s">
        <v>138</v>
      </c>
      <c r="K248" t="s">
        <v>507</v>
      </c>
      <c r="L248">
        <v>12</v>
      </c>
      <c r="M248">
        <v>1000000</v>
      </c>
      <c r="N248">
        <v>12000000</v>
      </c>
      <c r="O248">
        <v>0</v>
      </c>
      <c r="P248">
        <v>12000000</v>
      </c>
      <c r="R248">
        <v>72398</v>
      </c>
      <c r="S248">
        <v>2891280</v>
      </c>
      <c r="T248">
        <v>607728</v>
      </c>
      <c r="U248">
        <v>4059984</v>
      </c>
      <c r="V248">
        <v>593328</v>
      </c>
      <c r="W248">
        <v>480816</v>
      </c>
      <c r="X248">
        <v>650256</v>
      </c>
      <c r="Y248">
        <v>465168</v>
      </c>
      <c r="Z248">
        <v>622608</v>
      </c>
      <c r="AA248">
        <v>475728</v>
      </c>
      <c r="AB248">
        <v>595056</v>
      </c>
      <c r="AC248">
        <v>485650</v>
      </c>
      <c r="AD248" t="s">
        <v>4368</v>
      </c>
      <c r="AE248" t="s">
        <v>4369</v>
      </c>
      <c r="AF248" t="s">
        <v>4373</v>
      </c>
      <c r="AG248" t="s">
        <v>4374</v>
      </c>
      <c r="AH248" t="s">
        <v>6217</v>
      </c>
      <c r="AI248" t="s">
        <v>6064</v>
      </c>
      <c r="AJ248" t="s">
        <v>6216</v>
      </c>
      <c r="AK248" t="s">
        <v>136</v>
      </c>
      <c r="AN248" t="s">
        <v>1311</v>
      </c>
      <c r="AO248" t="s">
        <v>1312</v>
      </c>
      <c r="AP248" t="s">
        <v>2026</v>
      </c>
      <c r="AQ248" t="s">
        <v>1314</v>
      </c>
    </row>
    <row r="249" spans="1:43" x14ac:dyDescent="0.3">
      <c r="A249" t="s">
        <v>26</v>
      </c>
      <c r="B249" t="s">
        <v>28</v>
      </c>
      <c r="C249" t="s">
        <v>29</v>
      </c>
      <c r="D249" t="s">
        <v>461</v>
      </c>
      <c r="E249" t="s">
        <v>118</v>
      </c>
      <c r="F249" t="s">
        <v>334</v>
      </c>
      <c r="G249" t="s">
        <v>476</v>
      </c>
      <c r="H249" t="s">
        <v>337</v>
      </c>
      <c r="I249" t="s">
        <v>340</v>
      </c>
      <c r="J249" t="s">
        <v>46</v>
      </c>
      <c r="K249" t="s">
        <v>615</v>
      </c>
      <c r="L249">
        <v>4</v>
      </c>
      <c r="M249">
        <v>1000000</v>
      </c>
      <c r="N249">
        <v>4000000</v>
      </c>
      <c r="O249">
        <v>0</v>
      </c>
      <c r="P249">
        <v>4000000</v>
      </c>
      <c r="R249">
        <v>24133</v>
      </c>
      <c r="S249">
        <v>963760</v>
      </c>
      <c r="T249">
        <v>202576</v>
      </c>
      <c r="U249">
        <v>1353328</v>
      </c>
      <c r="V249">
        <v>197776</v>
      </c>
      <c r="W249">
        <v>160272</v>
      </c>
      <c r="X249">
        <v>216752</v>
      </c>
      <c r="Y249">
        <v>155056</v>
      </c>
      <c r="Z249">
        <v>207536</v>
      </c>
      <c r="AA249">
        <v>158576</v>
      </c>
      <c r="AB249">
        <v>198352</v>
      </c>
      <c r="AC249">
        <v>161883</v>
      </c>
      <c r="AD249" t="s">
        <v>4368</v>
      </c>
      <c r="AE249" t="s">
        <v>4376</v>
      </c>
      <c r="AF249" t="s">
        <v>4377</v>
      </c>
      <c r="AG249" t="s">
        <v>4378</v>
      </c>
      <c r="AH249" t="s">
        <v>6218</v>
      </c>
      <c r="AI249" t="s">
        <v>6061</v>
      </c>
      <c r="AJ249" t="s">
        <v>6216</v>
      </c>
      <c r="AK249" t="s">
        <v>136</v>
      </c>
      <c r="AN249" t="s">
        <v>1311</v>
      </c>
      <c r="AO249" t="s">
        <v>1312</v>
      </c>
      <c r="AP249" t="s">
        <v>1331</v>
      </c>
      <c r="AQ249" t="s">
        <v>1314</v>
      </c>
    </row>
    <row r="250" spans="1:43" x14ac:dyDescent="0.3">
      <c r="A250" t="s">
        <v>26</v>
      </c>
      <c r="B250" t="s">
        <v>28</v>
      </c>
      <c r="C250" t="s">
        <v>29</v>
      </c>
      <c r="D250" t="s">
        <v>461</v>
      </c>
      <c r="E250" t="s">
        <v>118</v>
      </c>
      <c r="F250" t="s">
        <v>334</v>
      </c>
      <c r="G250" t="s">
        <v>476</v>
      </c>
      <c r="H250" t="s">
        <v>337</v>
      </c>
      <c r="I250" t="s">
        <v>341</v>
      </c>
      <c r="J250" t="s">
        <v>138</v>
      </c>
      <c r="K250" t="s">
        <v>506</v>
      </c>
      <c r="L250">
        <v>12</v>
      </c>
      <c r="M250">
        <v>1000000</v>
      </c>
      <c r="N250">
        <v>12000000</v>
      </c>
      <c r="O250">
        <v>0</v>
      </c>
      <c r="P250">
        <v>12000000</v>
      </c>
      <c r="R250">
        <v>72398</v>
      </c>
      <c r="S250">
        <v>2891280</v>
      </c>
      <c r="T250">
        <v>607728</v>
      </c>
      <c r="U250">
        <v>4059984</v>
      </c>
      <c r="V250">
        <v>593328</v>
      </c>
      <c r="W250">
        <v>480816</v>
      </c>
      <c r="X250">
        <v>650256</v>
      </c>
      <c r="Y250">
        <v>465168</v>
      </c>
      <c r="Z250">
        <v>622608</v>
      </c>
      <c r="AA250">
        <v>475728</v>
      </c>
      <c r="AB250">
        <v>595056</v>
      </c>
      <c r="AC250">
        <v>485650</v>
      </c>
      <c r="AD250" t="s">
        <v>4401</v>
      </c>
      <c r="AE250" t="s">
        <v>4446</v>
      </c>
      <c r="AF250" t="s">
        <v>4447</v>
      </c>
      <c r="AG250" t="s">
        <v>4448</v>
      </c>
      <c r="AH250" t="s">
        <v>6219</v>
      </c>
      <c r="AI250" t="s">
        <v>6061</v>
      </c>
      <c r="AJ250" t="s">
        <v>6220</v>
      </c>
      <c r="AK250" t="s">
        <v>136</v>
      </c>
      <c r="AN250" t="s">
        <v>1311</v>
      </c>
      <c r="AO250" t="s">
        <v>1312</v>
      </c>
      <c r="AP250" t="s">
        <v>2026</v>
      </c>
      <c r="AQ250" t="s">
        <v>1314</v>
      </c>
    </row>
    <row r="251" spans="1:43" x14ac:dyDescent="0.3">
      <c r="A251" t="s">
        <v>26</v>
      </c>
      <c r="B251" t="s">
        <v>28</v>
      </c>
      <c r="C251" t="s">
        <v>29</v>
      </c>
      <c r="D251" t="s">
        <v>461</v>
      </c>
      <c r="E251" t="s">
        <v>118</v>
      </c>
      <c r="F251" t="s">
        <v>334</v>
      </c>
      <c r="G251" t="s">
        <v>476</v>
      </c>
      <c r="H251" t="s">
        <v>337</v>
      </c>
      <c r="I251" t="s">
        <v>341</v>
      </c>
      <c r="J251" t="s">
        <v>138</v>
      </c>
      <c r="K251" t="s">
        <v>507</v>
      </c>
      <c r="L251">
        <v>12</v>
      </c>
      <c r="M251">
        <v>1000000</v>
      </c>
      <c r="N251">
        <v>12000000</v>
      </c>
      <c r="O251">
        <v>0</v>
      </c>
      <c r="P251">
        <v>12000000</v>
      </c>
      <c r="R251">
        <v>72398</v>
      </c>
      <c r="S251">
        <v>2891280</v>
      </c>
      <c r="T251">
        <v>607728</v>
      </c>
      <c r="U251">
        <v>4059984</v>
      </c>
      <c r="V251">
        <v>593328</v>
      </c>
      <c r="W251">
        <v>480816</v>
      </c>
      <c r="X251">
        <v>650256</v>
      </c>
      <c r="Y251">
        <v>465168</v>
      </c>
      <c r="Z251">
        <v>622608</v>
      </c>
      <c r="AA251">
        <v>475728</v>
      </c>
      <c r="AB251">
        <v>595056</v>
      </c>
      <c r="AC251">
        <v>485650</v>
      </c>
      <c r="AD251" t="s">
        <v>4401</v>
      </c>
      <c r="AE251" t="s">
        <v>4446</v>
      </c>
      <c r="AF251" t="s">
        <v>4450</v>
      </c>
      <c r="AG251" t="s">
        <v>4451</v>
      </c>
      <c r="AH251" t="s">
        <v>6221</v>
      </c>
      <c r="AI251" t="s">
        <v>6064</v>
      </c>
      <c r="AJ251" t="s">
        <v>6220</v>
      </c>
      <c r="AK251" t="s">
        <v>136</v>
      </c>
      <c r="AN251" t="s">
        <v>1311</v>
      </c>
      <c r="AO251" t="s">
        <v>1312</v>
      </c>
      <c r="AP251" t="s">
        <v>2026</v>
      </c>
      <c r="AQ251" t="s">
        <v>1314</v>
      </c>
    </row>
    <row r="252" spans="1:43" x14ac:dyDescent="0.3">
      <c r="A252" t="s">
        <v>26</v>
      </c>
      <c r="B252" t="s">
        <v>28</v>
      </c>
      <c r="C252" t="s">
        <v>29</v>
      </c>
      <c r="D252" t="s">
        <v>461</v>
      </c>
      <c r="E252" t="s">
        <v>118</v>
      </c>
      <c r="F252" t="s">
        <v>334</v>
      </c>
      <c r="G252" t="s">
        <v>476</v>
      </c>
      <c r="H252" t="s">
        <v>337</v>
      </c>
      <c r="I252" t="s">
        <v>341</v>
      </c>
      <c r="J252" t="s">
        <v>46</v>
      </c>
      <c r="K252" t="s">
        <v>661</v>
      </c>
      <c r="L252">
        <v>8</v>
      </c>
      <c r="M252">
        <v>1000000</v>
      </c>
      <c r="N252">
        <v>8000000</v>
      </c>
      <c r="O252">
        <v>0</v>
      </c>
      <c r="P252">
        <v>8000000</v>
      </c>
      <c r="R252">
        <v>48265</v>
      </c>
      <c r="S252">
        <v>1927520</v>
      </c>
      <c r="T252">
        <v>405152</v>
      </c>
      <c r="U252">
        <v>2706656</v>
      </c>
      <c r="V252">
        <v>395552</v>
      </c>
      <c r="W252">
        <v>320544</v>
      </c>
      <c r="X252">
        <v>433504</v>
      </c>
      <c r="Y252">
        <v>310112</v>
      </c>
      <c r="Z252">
        <v>415072</v>
      </c>
      <c r="AA252">
        <v>317152</v>
      </c>
      <c r="AB252">
        <v>396704</v>
      </c>
      <c r="AC252">
        <v>323767</v>
      </c>
      <c r="AD252" t="s">
        <v>4401</v>
      </c>
      <c r="AE252" t="s">
        <v>4453</v>
      </c>
      <c r="AF252" t="s">
        <v>4457</v>
      </c>
      <c r="AG252" t="s">
        <v>4458</v>
      </c>
      <c r="AH252" t="s">
        <v>6222</v>
      </c>
      <c r="AI252" t="s">
        <v>6064</v>
      </c>
      <c r="AJ252" t="s">
        <v>6220</v>
      </c>
      <c r="AK252" t="s">
        <v>136</v>
      </c>
      <c r="AN252" t="s">
        <v>1311</v>
      </c>
      <c r="AO252" t="s">
        <v>1312</v>
      </c>
      <c r="AP252" t="s">
        <v>1331</v>
      </c>
      <c r="AQ252" t="s">
        <v>1314</v>
      </c>
    </row>
    <row r="253" spans="1:43" x14ac:dyDescent="0.3">
      <c r="A253" t="s">
        <v>26</v>
      </c>
      <c r="B253" t="s">
        <v>28</v>
      </c>
      <c r="C253" t="s">
        <v>29</v>
      </c>
      <c r="D253" t="s">
        <v>461</v>
      </c>
      <c r="E253" t="s">
        <v>118</v>
      </c>
      <c r="F253" t="s">
        <v>334</v>
      </c>
      <c r="G253" t="s">
        <v>476</v>
      </c>
      <c r="H253" t="s">
        <v>342</v>
      </c>
      <c r="I253" t="s">
        <v>343</v>
      </c>
      <c r="J253" t="s">
        <v>43</v>
      </c>
      <c r="K253" t="s">
        <v>506</v>
      </c>
      <c r="L253">
        <v>3</v>
      </c>
      <c r="M253">
        <v>1000000</v>
      </c>
      <c r="N253">
        <v>3000000</v>
      </c>
      <c r="O253">
        <v>0</v>
      </c>
      <c r="P253">
        <v>3000000</v>
      </c>
      <c r="R253">
        <v>250000</v>
      </c>
      <c r="S253">
        <v>250000</v>
      </c>
      <c r="T253">
        <v>250000</v>
      </c>
      <c r="U253">
        <v>250000</v>
      </c>
      <c r="V253">
        <v>250000</v>
      </c>
      <c r="W253">
        <v>250000</v>
      </c>
      <c r="X253">
        <v>250000</v>
      </c>
      <c r="Y253">
        <v>250000</v>
      </c>
      <c r="Z253">
        <v>250000</v>
      </c>
      <c r="AA253">
        <v>250000</v>
      </c>
      <c r="AB253">
        <v>250000</v>
      </c>
      <c r="AC253">
        <v>250000</v>
      </c>
      <c r="AD253" t="s">
        <v>4488</v>
      </c>
      <c r="AE253" t="s">
        <v>4489</v>
      </c>
      <c r="AF253" t="s">
        <v>4490</v>
      </c>
      <c r="AG253" t="s">
        <v>4491</v>
      </c>
      <c r="AH253" t="s">
        <v>6223</v>
      </c>
      <c r="AI253" t="s">
        <v>6061</v>
      </c>
      <c r="AJ253" t="s">
        <v>6224</v>
      </c>
      <c r="AK253" t="s">
        <v>44</v>
      </c>
      <c r="AN253" t="s">
        <v>1311</v>
      </c>
      <c r="AO253" t="s">
        <v>1312</v>
      </c>
      <c r="AP253" t="s">
        <v>1313</v>
      </c>
      <c r="AQ253" t="s">
        <v>1314</v>
      </c>
    </row>
    <row r="254" spans="1:43" x14ac:dyDescent="0.3">
      <c r="A254" t="s">
        <v>26</v>
      </c>
      <c r="B254" t="s">
        <v>28</v>
      </c>
      <c r="C254" t="s">
        <v>29</v>
      </c>
      <c r="D254" t="s">
        <v>461</v>
      </c>
      <c r="E254" t="s">
        <v>118</v>
      </c>
      <c r="F254" t="s">
        <v>334</v>
      </c>
      <c r="G254" t="s">
        <v>476</v>
      </c>
      <c r="H254" t="s">
        <v>342</v>
      </c>
      <c r="I254" t="s">
        <v>343</v>
      </c>
      <c r="J254" t="s">
        <v>43</v>
      </c>
      <c r="K254" t="s">
        <v>507</v>
      </c>
      <c r="L254">
        <v>3</v>
      </c>
      <c r="M254">
        <v>1000000</v>
      </c>
      <c r="N254">
        <v>3000000</v>
      </c>
      <c r="O254">
        <v>0</v>
      </c>
      <c r="P254">
        <v>3000000</v>
      </c>
      <c r="R254">
        <v>250000</v>
      </c>
      <c r="S254">
        <v>250000</v>
      </c>
      <c r="T254">
        <v>250000</v>
      </c>
      <c r="U254">
        <v>250000</v>
      </c>
      <c r="V254">
        <v>250000</v>
      </c>
      <c r="W254">
        <v>250000</v>
      </c>
      <c r="X254">
        <v>250000</v>
      </c>
      <c r="Y254">
        <v>250000</v>
      </c>
      <c r="Z254">
        <v>250000</v>
      </c>
      <c r="AA254">
        <v>250000</v>
      </c>
      <c r="AB254">
        <v>250000</v>
      </c>
      <c r="AC254">
        <v>250000</v>
      </c>
      <c r="AD254" t="s">
        <v>4488</v>
      </c>
      <c r="AE254" t="s">
        <v>4489</v>
      </c>
      <c r="AF254" t="s">
        <v>4493</v>
      </c>
      <c r="AG254" t="s">
        <v>4494</v>
      </c>
      <c r="AH254" t="s">
        <v>6225</v>
      </c>
      <c r="AI254" t="s">
        <v>6064</v>
      </c>
      <c r="AJ254" t="s">
        <v>6224</v>
      </c>
      <c r="AK254" t="s">
        <v>44</v>
      </c>
      <c r="AN254" t="s">
        <v>1311</v>
      </c>
      <c r="AO254" t="s">
        <v>1312</v>
      </c>
      <c r="AP254" t="s">
        <v>1313</v>
      </c>
      <c r="AQ254" t="s">
        <v>1314</v>
      </c>
    </row>
    <row r="255" spans="1:43" x14ac:dyDescent="0.3">
      <c r="A255" t="s">
        <v>26</v>
      </c>
      <c r="B255" t="s">
        <v>28</v>
      </c>
      <c r="C255" t="s">
        <v>29</v>
      </c>
      <c r="D255" t="s">
        <v>461</v>
      </c>
      <c r="E255" t="s">
        <v>118</v>
      </c>
      <c r="F255" t="s">
        <v>334</v>
      </c>
      <c r="G255" t="s">
        <v>476</v>
      </c>
      <c r="H255" t="s">
        <v>342</v>
      </c>
      <c r="I255" t="s">
        <v>344</v>
      </c>
      <c r="J255" t="s">
        <v>43</v>
      </c>
      <c r="K255" t="s">
        <v>506</v>
      </c>
      <c r="L255">
        <v>3</v>
      </c>
      <c r="M255">
        <v>1000000</v>
      </c>
      <c r="N255">
        <v>3000000</v>
      </c>
      <c r="O255">
        <v>0</v>
      </c>
      <c r="P255">
        <v>3000000</v>
      </c>
      <c r="R255">
        <v>250000</v>
      </c>
      <c r="S255">
        <v>250000</v>
      </c>
      <c r="T255">
        <v>250000</v>
      </c>
      <c r="U255">
        <v>250000</v>
      </c>
      <c r="V255">
        <v>250000</v>
      </c>
      <c r="W255">
        <v>250000</v>
      </c>
      <c r="X255">
        <v>250000</v>
      </c>
      <c r="Y255">
        <v>250000</v>
      </c>
      <c r="Z255">
        <v>250000</v>
      </c>
      <c r="AA255">
        <v>250000</v>
      </c>
      <c r="AB255">
        <v>250000</v>
      </c>
      <c r="AC255">
        <v>250000</v>
      </c>
      <c r="AD255" t="s">
        <v>4506</v>
      </c>
      <c r="AE255" t="s">
        <v>4507</v>
      </c>
      <c r="AF255" t="s">
        <v>4508</v>
      </c>
      <c r="AG255" t="s">
        <v>4509</v>
      </c>
      <c r="AH255" t="s">
        <v>6226</v>
      </c>
      <c r="AI255" t="s">
        <v>6061</v>
      </c>
      <c r="AJ255" t="s">
        <v>6227</v>
      </c>
      <c r="AK255" t="s">
        <v>44</v>
      </c>
      <c r="AN255" t="s">
        <v>1311</v>
      </c>
      <c r="AO255" t="s">
        <v>1312</v>
      </c>
      <c r="AP255" t="s">
        <v>1313</v>
      </c>
      <c r="AQ255" t="s">
        <v>1314</v>
      </c>
    </row>
    <row r="256" spans="1:43" x14ac:dyDescent="0.3">
      <c r="A256" t="s">
        <v>26</v>
      </c>
      <c r="B256" t="s">
        <v>28</v>
      </c>
      <c r="C256" t="s">
        <v>29</v>
      </c>
      <c r="D256" t="s">
        <v>461</v>
      </c>
      <c r="E256" t="s">
        <v>118</v>
      </c>
      <c r="F256" t="s">
        <v>334</v>
      </c>
      <c r="G256" t="s">
        <v>476</v>
      </c>
      <c r="H256" t="s">
        <v>342</v>
      </c>
      <c r="I256" t="s">
        <v>344</v>
      </c>
      <c r="J256" t="s">
        <v>43</v>
      </c>
      <c r="K256" t="s">
        <v>507</v>
      </c>
      <c r="L256">
        <v>3</v>
      </c>
      <c r="M256">
        <v>1000000</v>
      </c>
      <c r="N256">
        <v>3000000</v>
      </c>
      <c r="O256">
        <v>0</v>
      </c>
      <c r="P256">
        <v>3000000</v>
      </c>
      <c r="R256">
        <v>250000</v>
      </c>
      <c r="S256">
        <v>250000</v>
      </c>
      <c r="T256">
        <v>250000</v>
      </c>
      <c r="U256">
        <v>250000</v>
      </c>
      <c r="V256">
        <v>250000</v>
      </c>
      <c r="W256">
        <v>250000</v>
      </c>
      <c r="X256">
        <v>250000</v>
      </c>
      <c r="Y256">
        <v>250000</v>
      </c>
      <c r="Z256">
        <v>250000</v>
      </c>
      <c r="AA256">
        <v>250000</v>
      </c>
      <c r="AB256">
        <v>250000</v>
      </c>
      <c r="AC256">
        <v>250000</v>
      </c>
      <c r="AD256" t="s">
        <v>4506</v>
      </c>
      <c r="AE256" t="s">
        <v>4507</v>
      </c>
      <c r="AF256" t="s">
        <v>4511</v>
      </c>
      <c r="AG256" t="s">
        <v>4512</v>
      </c>
      <c r="AH256" t="s">
        <v>6228</v>
      </c>
      <c r="AI256" t="s">
        <v>6064</v>
      </c>
      <c r="AJ256" t="s">
        <v>6227</v>
      </c>
      <c r="AK256" t="s">
        <v>44</v>
      </c>
      <c r="AN256" t="s">
        <v>1311</v>
      </c>
      <c r="AO256" t="s">
        <v>1312</v>
      </c>
      <c r="AP256" t="s">
        <v>1313</v>
      </c>
      <c r="AQ256" t="s">
        <v>1314</v>
      </c>
    </row>
    <row r="257" spans="1:43" x14ac:dyDescent="0.3">
      <c r="A257" t="s">
        <v>26</v>
      </c>
      <c r="B257" t="s">
        <v>28</v>
      </c>
      <c r="C257" t="s">
        <v>29</v>
      </c>
      <c r="D257" t="s">
        <v>461</v>
      </c>
      <c r="E257" t="s">
        <v>118</v>
      </c>
      <c r="F257" t="s">
        <v>334</v>
      </c>
      <c r="G257" t="s">
        <v>476</v>
      </c>
      <c r="H257" t="s">
        <v>342</v>
      </c>
      <c r="I257" t="s">
        <v>345</v>
      </c>
      <c r="J257" t="s">
        <v>43</v>
      </c>
      <c r="K257" t="s">
        <v>506</v>
      </c>
      <c r="L257">
        <v>2</v>
      </c>
      <c r="M257">
        <v>1000000</v>
      </c>
      <c r="N257">
        <v>2000000</v>
      </c>
      <c r="O257">
        <v>0</v>
      </c>
      <c r="P257">
        <v>2000000</v>
      </c>
      <c r="R257">
        <v>166000</v>
      </c>
      <c r="S257">
        <v>166000</v>
      </c>
      <c r="T257">
        <v>166000</v>
      </c>
      <c r="U257">
        <v>166000</v>
      </c>
      <c r="V257">
        <v>166000</v>
      </c>
      <c r="W257">
        <v>166000</v>
      </c>
      <c r="X257">
        <v>166000</v>
      </c>
      <c r="Y257">
        <v>166000</v>
      </c>
      <c r="Z257">
        <v>166000</v>
      </c>
      <c r="AA257">
        <v>166000</v>
      </c>
      <c r="AB257">
        <v>166000</v>
      </c>
      <c r="AC257">
        <v>174000</v>
      </c>
      <c r="AD257" t="s">
        <v>4528</v>
      </c>
      <c r="AE257" t="s">
        <v>4529</v>
      </c>
      <c r="AF257" t="s">
        <v>4530</v>
      </c>
      <c r="AG257" t="s">
        <v>4531</v>
      </c>
      <c r="AH257" t="s">
        <v>6229</v>
      </c>
      <c r="AI257" t="s">
        <v>6061</v>
      </c>
      <c r="AJ257" t="s">
        <v>6230</v>
      </c>
      <c r="AK257" t="s">
        <v>44</v>
      </c>
      <c r="AN257" t="s">
        <v>1311</v>
      </c>
      <c r="AO257" t="s">
        <v>1312</v>
      </c>
      <c r="AP257" t="s">
        <v>1313</v>
      </c>
      <c r="AQ257" t="s">
        <v>1314</v>
      </c>
    </row>
    <row r="258" spans="1:43" x14ac:dyDescent="0.3">
      <c r="A258" t="s">
        <v>26</v>
      </c>
      <c r="B258" t="s">
        <v>28</v>
      </c>
      <c r="C258" t="s">
        <v>29</v>
      </c>
      <c r="D258" t="s">
        <v>461</v>
      </c>
      <c r="E258" t="s">
        <v>118</v>
      </c>
      <c r="F258" t="s">
        <v>334</v>
      </c>
      <c r="G258" t="s">
        <v>476</v>
      </c>
      <c r="H258" t="s">
        <v>342</v>
      </c>
      <c r="I258" t="s">
        <v>345</v>
      </c>
      <c r="J258" t="s">
        <v>43</v>
      </c>
      <c r="K258" t="s">
        <v>507</v>
      </c>
      <c r="L258">
        <v>2</v>
      </c>
      <c r="M258">
        <v>1000000</v>
      </c>
      <c r="N258">
        <v>2000000</v>
      </c>
      <c r="O258">
        <v>0</v>
      </c>
      <c r="P258">
        <v>2000000</v>
      </c>
      <c r="R258">
        <v>166000</v>
      </c>
      <c r="S258">
        <v>166000</v>
      </c>
      <c r="T258">
        <v>166000</v>
      </c>
      <c r="U258">
        <v>166000</v>
      </c>
      <c r="V258">
        <v>166000</v>
      </c>
      <c r="W258">
        <v>166000</v>
      </c>
      <c r="X258">
        <v>166000</v>
      </c>
      <c r="Y258">
        <v>166000</v>
      </c>
      <c r="Z258">
        <v>166000</v>
      </c>
      <c r="AA258">
        <v>166000</v>
      </c>
      <c r="AB258">
        <v>166000</v>
      </c>
      <c r="AC258">
        <v>174000</v>
      </c>
      <c r="AD258" t="s">
        <v>4528</v>
      </c>
      <c r="AE258" t="s">
        <v>4529</v>
      </c>
      <c r="AF258" t="s">
        <v>4533</v>
      </c>
      <c r="AG258" t="s">
        <v>4534</v>
      </c>
      <c r="AH258" t="s">
        <v>6231</v>
      </c>
      <c r="AI258" t="s">
        <v>6064</v>
      </c>
      <c r="AJ258" t="s">
        <v>6230</v>
      </c>
      <c r="AK258" t="s">
        <v>44</v>
      </c>
      <c r="AN258" t="s">
        <v>1311</v>
      </c>
      <c r="AO258" t="s">
        <v>1312</v>
      </c>
      <c r="AP258" t="s">
        <v>1313</v>
      </c>
      <c r="AQ258" t="s">
        <v>1314</v>
      </c>
    </row>
    <row r="259" spans="1:43" x14ac:dyDescent="0.3">
      <c r="A259" t="s">
        <v>26</v>
      </c>
      <c r="B259" t="s">
        <v>28</v>
      </c>
      <c r="C259" t="s">
        <v>29</v>
      </c>
      <c r="D259" t="s">
        <v>461</v>
      </c>
      <c r="E259" t="s">
        <v>118</v>
      </c>
      <c r="F259" t="s">
        <v>334</v>
      </c>
      <c r="G259" t="s">
        <v>476</v>
      </c>
      <c r="H259" t="s">
        <v>342</v>
      </c>
      <c r="I259" t="s">
        <v>345</v>
      </c>
      <c r="J259" t="s">
        <v>46</v>
      </c>
      <c r="K259" t="s">
        <v>1108</v>
      </c>
      <c r="L259">
        <v>8</v>
      </c>
      <c r="M259">
        <v>1000000</v>
      </c>
      <c r="N259">
        <v>8000000</v>
      </c>
      <c r="O259">
        <v>0</v>
      </c>
      <c r="P259">
        <v>8000000</v>
      </c>
      <c r="R259">
        <v>666000</v>
      </c>
      <c r="S259">
        <v>666000</v>
      </c>
      <c r="T259">
        <v>666000</v>
      </c>
      <c r="U259">
        <v>666000</v>
      </c>
      <c r="V259">
        <v>666000</v>
      </c>
      <c r="W259">
        <v>666000</v>
      </c>
      <c r="X259">
        <v>666000</v>
      </c>
      <c r="Y259">
        <v>666000</v>
      </c>
      <c r="Z259">
        <v>666000</v>
      </c>
      <c r="AA259">
        <v>666000</v>
      </c>
      <c r="AB259">
        <v>666000</v>
      </c>
      <c r="AC259">
        <v>674000</v>
      </c>
      <c r="AD259" t="s">
        <v>4528</v>
      </c>
      <c r="AE259" t="s">
        <v>4548</v>
      </c>
      <c r="AF259" t="s">
        <v>4552</v>
      </c>
      <c r="AG259" t="s">
        <v>4553</v>
      </c>
      <c r="AH259" t="s">
        <v>6232</v>
      </c>
      <c r="AI259" t="s">
        <v>6064</v>
      </c>
      <c r="AJ259" t="s">
        <v>6230</v>
      </c>
      <c r="AK259" t="s">
        <v>44</v>
      </c>
      <c r="AN259" t="s">
        <v>1311</v>
      </c>
      <c r="AO259" t="s">
        <v>1312</v>
      </c>
      <c r="AP259" t="s">
        <v>1331</v>
      </c>
      <c r="AQ259" t="s">
        <v>1314</v>
      </c>
    </row>
    <row r="260" spans="1:43" x14ac:dyDescent="0.3">
      <c r="A260" t="s">
        <v>26</v>
      </c>
      <c r="B260" t="s">
        <v>28</v>
      </c>
      <c r="C260" t="s">
        <v>29</v>
      </c>
      <c r="D260" t="s">
        <v>461</v>
      </c>
      <c r="E260" t="s">
        <v>118</v>
      </c>
      <c r="F260" t="s">
        <v>334</v>
      </c>
      <c r="G260" t="s">
        <v>476</v>
      </c>
      <c r="H260" t="s">
        <v>342</v>
      </c>
      <c r="I260" t="s">
        <v>346</v>
      </c>
      <c r="J260" t="s">
        <v>43</v>
      </c>
      <c r="K260" t="s">
        <v>506</v>
      </c>
      <c r="L260">
        <v>4</v>
      </c>
      <c r="M260">
        <v>1000000</v>
      </c>
      <c r="N260">
        <v>4000000</v>
      </c>
      <c r="O260">
        <v>0</v>
      </c>
      <c r="P260">
        <v>4000000</v>
      </c>
      <c r="R260">
        <v>333000</v>
      </c>
      <c r="S260">
        <v>333000</v>
      </c>
      <c r="T260">
        <v>333000</v>
      </c>
      <c r="U260">
        <v>333000</v>
      </c>
      <c r="V260">
        <v>333000</v>
      </c>
      <c r="W260">
        <v>333000</v>
      </c>
      <c r="X260">
        <v>333000</v>
      </c>
      <c r="Y260">
        <v>333000</v>
      </c>
      <c r="Z260">
        <v>333000</v>
      </c>
      <c r="AA260">
        <v>333000</v>
      </c>
      <c r="AB260">
        <v>333000</v>
      </c>
      <c r="AC260">
        <v>337000</v>
      </c>
      <c r="AD260" t="s">
        <v>4569</v>
      </c>
      <c r="AE260" t="s">
        <v>4570</v>
      </c>
      <c r="AF260" t="s">
        <v>4571</v>
      </c>
      <c r="AG260" t="s">
        <v>4572</v>
      </c>
      <c r="AH260" t="s">
        <v>6233</v>
      </c>
      <c r="AI260" t="s">
        <v>6061</v>
      </c>
      <c r="AJ260" t="s">
        <v>6234</v>
      </c>
      <c r="AK260" t="s">
        <v>44</v>
      </c>
      <c r="AN260" t="s">
        <v>1311</v>
      </c>
      <c r="AO260" t="s">
        <v>1312</v>
      </c>
      <c r="AP260" t="s">
        <v>1313</v>
      </c>
      <c r="AQ260" t="s">
        <v>1314</v>
      </c>
    </row>
    <row r="261" spans="1:43" x14ac:dyDescent="0.3">
      <c r="A261" t="s">
        <v>26</v>
      </c>
      <c r="B261" t="s">
        <v>28</v>
      </c>
      <c r="C261" t="s">
        <v>29</v>
      </c>
      <c r="D261" t="s">
        <v>461</v>
      </c>
      <c r="E261" t="s">
        <v>118</v>
      </c>
      <c r="F261" t="s">
        <v>334</v>
      </c>
      <c r="G261" t="s">
        <v>476</v>
      </c>
      <c r="H261" t="s">
        <v>342</v>
      </c>
      <c r="I261" t="s">
        <v>346</v>
      </c>
      <c r="J261" t="s">
        <v>43</v>
      </c>
      <c r="K261" t="s">
        <v>507</v>
      </c>
      <c r="L261">
        <v>4</v>
      </c>
      <c r="M261">
        <v>1000000</v>
      </c>
      <c r="N261">
        <v>4000000</v>
      </c>
      <c r="O261">
        <v>0</v>
      </c>
      <c r="P261">
        <v>4000000</v>
      </c>
      <c r="R261">
        <v>333000</v>
      </c>
      <c r="S261">
        <v>333000</v>
      </c>
      <c r="T261">
        <v>333000</v>
      </c>
      <c r="U261">
        <v>333000</v>
      </c>
      <c r="V261">
        <v>333000</v>
      </c>
      <c r="W261">
        <v>333000</v>
      </c>
      <c r="X261">
        <v>333000</v>
      </c>
      <c r="Y261">
        <v>333000</v>
      </c>
      <c r="Z261">
        <v>333000</v>
      </c>
      <c r="AA261">
        <v>333000</v>
      </c>
      <c r="AB261">
        <v>333000</v>
      </c>
      <c r="AC261">
        <v>337000</v>
      </c>
      <c r="AD261" t="s">
        <v>4569</v>
      </c>
      <c r="AE261" t="s">
        <v>4570</v>
      </c>
      <c r="AF261" t="s">
        <v>4574</v>
      </c>
      <c r="AG261" t="s">
        <v>4575</v>
      </c>
      <c r="AH261" t="s">
        <v>6235</v>
      </c>
      <c r="AI261" t="s">
        <v>6064</v>
      </c>
      <c r="AJ261" t="s">
        <v>6234</v>
      </c>
      <c r="AK261" t="s">
        <v>44</v>
      </c>
      <c r="AN261" t="s">
        <v>1311</v>
      </c>
      <c r="AO261" t="s">
        <v>1312</v>
      </c>
      <c r="AP261" t="s">
        <v>1313</v>
      </c>
      <c r="AQ261" t="s">
        <v>1314</v>
      </c>
    </row>
    <row r="262" spans="1:43" x14ac:dyDescent="0.3">
      <c r="A262" t="s">
        <v>26</v>
      </c>
      <c r="B262" t="s">
        <v>28</v>
      </c>
      <c r="C262" t="s">
        <v>29</v>
      </c>
      <c r="D262" t="s">
        <v>461</v>
      </c>
      <c r="E262" t="s">
        <v>118</v>
      </c>
      <c r="F262" t="s">
        <v>334</v>
      </c>
      <c r="G262" t="s">
        <v>476</v>
      </c>
      <c r="H262" t="s">
        <v>342</v>
      </c>
      <c r="I262" t="s">
        <v>346</v>
      </c>
      <c r="J262" t="s">
        <v>46</v>
      </c>
      <c r="K262" t="s">
        <v>1118</v>
      </c>
      <c r="L262">
        <v>4</v>
      </c>
      <c r="M262">
        <v>1000000</v>
      </c>
      <c r="N262">
        <v>4000000</v>
      </c>
      <c r="O262">
        <v>0</v>
      </c>
      <c r="P262">
        <v>4000000</v>
      </c>
      <c r="R262">
        <v>333000</v>
      </c>
      <c r="S262">
        <v>333000</v>
      </c>
      <c r="T262">
        <v>333000</v>
      </c>
      <c r="U262">
        <v>333000</v>
      </c>
      <c r="V262">
        <v>333000</v>
      </c>
      <c r="W262">
        <v>333000</v>
      </c>
      <c r="X262">
        <v>333000</v>
      </c>
      <c r="Y262">
        <v>333000</v>
      </c>
      <c r="Z262">
        <v>333000</v>
      </c>
      <c r="AA262">
        <v>333000</v>
      </c>
      <c r="AB262">
        <v>333000</v>
      </c>
      <c r="AC262">
        <v>337000</v>
      </c>
      <c r="AD262" t="s">
        <v>4569</v>
      </c>
      <c r="AE262" t="s">
        <v>4587</v>
      </c>
      <c r="AF262" t="s">
        <v>4594</v>
      </c>
      <c r="AG262" t="s">
        <v>4595</v>
      </c>
      <c r="AH262" t="s">
        <v>6236</v>
      </c>
      <c r="AI262" t="s">
        <v>6075</v>
      </c>
      <c r="AJ262" t="s">
        <v>6234</v>
      </c>
      <c r="AK262" t="s">
        <v>44</v>
      </c>
      <c r="AN262" t="s">
        <v>1311</v>
      </c>
      <c r="AO262" t="s">
        <v>1312</v>
      </c>
      <c r="AP262" t="s">
        <v>1331</v>
      </c>
      <c r="AQ262" t="s">
        <v>1314</v>
      </c>
    </row>
    <row r="263" spans="1:43" x14ac:dyDescent="0.3">
      <c r="A263" t="s">
        <v>26</v>
      </c>
      <c r="B263" t="s">
        <v>28</v>
      </c>
      <c r="C263" t="s">
        <v>29</v>
      </c>
      <c r="D263" t="s">
        <v>461</v>
      </c>
      <c r="E263" t="s">
        <v>118</v>
      </c>
      <c r="F263" t="s">
        <v>334</v>
      </c>
      <c r="G263" t="s">
        <v>477</v>
      </c>
      <c r="H263" t="s">
        <v>366</v>
      </c>
      <c r="I263" t="s">
        <v>367</v>
      </c>
      <c r="J263" t="s">
        <v>43</v>
      </c>
      <c r="K263" t="s">
        <v>571</v>
      </c>
      <c r="L263">
        <v>4</v>
      </c>
      <c r="M263">
        <v>1000000</v>
      </c>
      <c r="N263">
        <v>4000000</v>
      </c>
      <c r="O263">
        <v>0</v>
      </c>
      <c r="P263">
        <v>4000000</v>
      </c>
      <c r="R263">
        <v>333000</v>
      </c>
      <c r="S263">
        <v>333000</v>
      </c>
      <c r="T263">
        <v>333000</v>
      </c>
      <c r="U263">
        <v>333000</v>
      </c>
      <c r="V263">
        <v>333000</v>
      </c>
      <c r="W263">
        <v>333000</v>
      </c>
      <c r="X263">
        <v>333000</v>
      </c>
      <c r="Y263">
        <v>333000</v>
      </c>
      <c r="Z263">
        <v>333000</v>
      </c>
      <c r="AA263">
        <v>333000</v>
      </c>
      <c r="AB263">
        <v>333000</v>
      </c>
      <c r="AC263">
        <v>337000</v>
      </c>
      <c r="AD263" t="s">
        <v>5110</v>
      </c>
      <c r="AE263" t="s">
        <v>5111</v>
      </c>
      <c r="AF263" t="s">
        <v>5115</v>
      </c>
      <c r="AG263" t="s">
        <v>5116</v>
      </c>
      <c r="AH263" t="s">
        <v>6270</v>
      </c>
      <c r="AI263" t="s">
        <v>6064</v>
      </c>
      <c r="AJ263" t="s">
        <v>6271</v>
      </c>
      <c r="AK263" t="s">
        <v>44</v>
      </c>
      <c r="AN263" t="s">
        <v>1311</v>
      </c>
      <c r="AO263" t="s">
        <v>1312</v>
      </c>
      <c r="AP263" t="s">
        <v>1313</v>
      </c>
      <c r="AQ263" t="s">
        <v>1314</v>
      </c>
    </row>
    <row r="264" spans="1:43" x14ac:dyDescent="0.3">
      <c r="A264" t="s">
        <v>26</v>
      </c>
      <c r="B264" t="s">
        <v>28</v>
      </c>
      <c r="C264" t="s">
        <v>29</v>
      </c>
      <c r="D264" t="s">
        <v>461</v>
      </c>
      <c r="E264" t="s">
        <v>118</v>
      </c>
      <c r="F264" t="s">
        <v>334</v>
      </c>
      <c r="G264" t="s">
        <v>477</v>
      </c>
      <c r="H264" t="s">
        <v>366</v>
      </c>
      <c r="I264" t="s">
        <v>367</v>
      </c>
      <c r="J264" t="s">
        <v>43</v>
      </c>
      <c r="K264" t="s">
        <v>1175</v>
      </c>
      <c r="L264">
        <v>4</v>
      </c>
      <c r="M264">
        <v>1000000</v>
      </c>
      <c r="N264">
        <v>4000000</v>
      </c>
      <c r="O264">
        <v>0</v>
      </c>
      <c r="P264">
        <v>4000000</v>
      </c>
      <c r="R264">
        <v>333000</v>
      </c>
      <c r="S264">
        <v>333000</v>
      </c>
      <c r="T264">
        <v>333000</v>
      </c>
      <c r="U264">
        <v>333000</v>
      </c>
      <c r="V264">
        <v>333000</v>
      </c>
      <c r="W264">
        <v>333000</v>
      </c>
      <c r="X264">
        <v>333000</v>
      </c>
      <c r="Y264">
        <v>333000</v>
      </c>
      <c r="Z264">
        <v>333000</v>
      </c>
      <c r="AA264">
        <v>333000</v>
      </c>
      <c r="AB264">
        <v>333000</v>
      </c>
      <c r="AC264">
        <v>337000</v>
      </c>
      <c r="AD264" t="s">
        <v>5110</v>
      </c>
      <c r="AE264" t="s">
        <v>5111</v>
      </c>
      <c r="AF264" t="s">
        <v>5118</v>
      </c>
      <c r="AG264" t="s">
        <v>5119</v>
      </c>
      <c r="AH264" t="s">
        <v>6272</v>
      </c>
      <c r="AI264" t="s">
        <v>6075</v>
      </c>
      <c r="AJ264" t="s">
        <v>6271</v>
      </c>
      <c r="AK264" t="s">
        <v>44</v>
      </c>
      <c r="AN264" t="s">
        <v>1311</v>
      </c>
      <c r="AO264" t="s">
        <v>1312</v>
      </c>
      <c r="AP264" t="s">
        <v>1313</v>
      </c>
      <c r="AQ264" t="s">
        <v>1314</v>
      </c>
    </row>
    <row r="265" spans="1:43" x14ac:dyDescent="0.3">
      <c r="A265" t="s">
        <v>26</v>
      </c>
      <c r="B265" t="s">
        <v>28</v>
      </c>
      <c r="C265" t="s">
        <v>29</v>
      </c>
      <c r="D265" t="s">
        <v>461</v>
      </c>
      <c r="E265" t="s">
        <v>118</v>
      </c>
      <c r="F265" t="s">
        <v>334</v>
      </c>
      <c r="G265" t="s">
        <v>477</v>
      </c>
      <c r="H265" t="s">
        <v>366</v>
      </c>
      <c r="I265" t="s">
        <v>368</v>
      </c>
      <c r="J265" t="s">
        <v>43</v>
      </c>
      <c r="K265" t="s">
        <v>1178</v>
      </c>
      <c r="L265">
        <v>1</v>
      </c>
      <c r="M265">
        <v>1000000</v>
      </c>
      <c r="N265">
        <v>1000000</v>
      </c>
      <c r="O265">
        <v>0</v>
      </c>
      <c r="P265">
        <v>1000000</v>
      </c>
      <c r="R265">
        <v>83000</v>
      </c>
      <c r="S265">
        <v>83000</v>
      </c>
      <c r="T265">
        <v>83000</v>
      </c>
      <c r="U265">
        <v>83000</v>
      </c>
      <c r="V265">
        <v>83000</v>
      </c>
      <c r="W265">
        <v>83000</v>
      </c>
      <c r="X265">
        <v>83000</v>
      </c>
      <c r="Y265">
        <v>83000</v>
      </c>
      <c r="Z265">
        <v>83000</v>
      </c>
      <c r="AA265">
        <v>83000</v>
      </c>
      <c r="AB265">
        <v>83000</v>
      </c>
      <c r="AC265">
        <v>87000</v>
      </c>
      <c r="AD265" t="s">
        <v>5128</v>
      </c>
      <c r="AE265" t="s">
        <v>5129</v>
      </c>
      <c r="AF265" t="s">
        <v>5130</v>
      </c>
      <c r="AG265" t="s">
        <v>5131</v>
      </c>
      <c r="AH265" t="s">
        <v>6273</v>
      </c>
      <c r="AI265" t="s">
        <v>6061</v>
      </c>
      <c r="AJ265" t="s">
        <v>6274</v>
      </c>
      <c r="AK265" t="s">
        <v>44</v>
      </c>
      <c r="AN265" t="s">
        <v>1311</v>
      </c>
      <c r="AO265" t="s">
        <v>1312</v>
      </c>
      <c r="AP265" t="s">
        <v>1313</v>
      </c>
      <c r="AQ265" t="s">
        <v>1314</v>
      </c>
    </row>
    <row r="266" spans="1:43" x14ac:dyDescent="0.3">
      <c r="A266" t="s">
        <v>26</v>
      </c>
      <c r="B266" t="s">
        <v>28</v>
      </c>
      <c r="C266" t="s">
        <v>29</v>
      </c>
      <c r="D266" t="s">
        <v>461</v>
      </c>
      <c r="E266" t="s">
        <v>118</v>
      </c>
      <c r="F266" t="s">
        <v>334</v>
      </c>
      <c r="G266" t="s">
        <v>477</v>
      </c>
      <c r="H266" t="s">
        <v>366</v>
      </c>
      <c r="I266" t="s">
        <v>368</v>
      </c>
      <c r="J266" t="s">
        <v>43</v>
      </c>
      <c r="K266" t="s">
        <v>487</v>
      </c>
      <c r="L266">
        <v>1</v>
      </c>
      <c r="M266">
        <v>1000000</v>
      </c>
      <c r="N266">
        <v>1000000</v>
      </c>
      <c r="O266">
        <v>0</v>
      </c>
      <c r="P266">
        <v>1000000</v>
      </c>
      <c r="R266">
        <v>83000</v>
      </c>
      <c r="S266">
        <v>83000</v>
      </c>
      <c r="T266">
        <v>83000</v>
      </c>
      <c r="U266">
        <v>83000</v>
      </c>
      <c r="V266">
        <v>83000</v>
      </c>
      <c r="W266">
        <v>83000</v>
      </c>
      <c r="X266">
        <v>83000</v>
      </c>
      <c r="Y266">
        <v>83000</v>
      </c>
      <c r="Z266">
        <v>83000</v>
      </c>
      <c r="AA266">
        <v>83000</v>
      </c>
      <c r="AB266">
        <v>83000</v>
      </c>
      <c r="AC266">
        <v>87000</v>
      </c>
      <c r="AD266" t="s">
        <v>5128</v>
      </c>
      <c r="AE266" t="s">
        <v>5129</v>
      </c>
      <c r="AF266" t="s">
        <v>5136</v>
      </c>
      <c r="AG266" t="s">
        <v>5137</v>
      </c>
      <c r="AH266" t="s">
        <v>6275</v>
      </c>
      <c r="AI266" t="s">
        <v>6075</v>
      </c>
      <c r="AJ266" t="s">
        <v>6274</v>
      </c>
      <c r="AK266" t="s">
        <v>44</v>
      </c>
      <c r="AN266" t="s">
        <v>1311</v>
      </c>
      <c r="AO266" t="s">
        <v>1312</v>
      </c>
      <c r="AP266" t="s">
        <v>1313</v>
      </c>
      <c r="AQ266" t="s">
        <v>1314</v>
      </c>
    </row>
    <row r="267" spans="1:43" x14ac:dyDescent="0.3">
      <c r="A267" t="s">
        <v>26</v>
      </c>
      <c r="B267" t="s">
        <v>28</v>
      </c>
      <c r="C267" t="s">
        <v>29</v>
      </c>
      <c r="D267" t="s">
        <v>461</v>
      </c>
      <c r="E267" t="s">
        <v>118</v>
      </c>
      <c r="F267" t="s">
        <v>334</v>
      </c>
      <c r="G267" t="s">
        <v>477</v>
      </c>
      <c r="H267" t="s">
        <v>370</v>
      </c>
      <c r="I267" t="s">
        <v>371</v>
      </c>
      <c r="J267" t="s">
        <v>43</v>
      </c>
      <c r="K267" t="s">
        <v>487</v>
      </c>
      <c r="L267">
        <v>4</v>
      </c>
      <c r="M267">
        <v>1000000</v>
      </c>
      <c r="N267">
        <v>4000000</v>
      </c>
      <c r="O267">
        <v>0</v>
      </c>
      <c r="P267">
        <v>4000000</v>
      </c>
      <c r="R267">
        <v>333000</v>
      </c>
      <c r="S267">
        <v>333000</v>
      </c>
      <c r="T267">
        <v>333000</v>
      </c>
      <c r="U267">
        <v>333000</v>
      </c>
      <c r="V267">
        <v>333000</v>
      </c>
      <c r="W267">
        <v>333000</v>
      </c>
      <c r="X267">
        <v>333000</v>
      </c>
      <c r="Y267">
        <v>333000</v>
      </c>
      <c r="Z267">
        <v>333000</v>
      </c>
      <c r="AA267">
        <v>333000</v>
      </c>
      <c r="AB267">
        <v>333000</v>
      </c>
      <c r="AC267">
        <v>337000</v>
      </c>
      <c r="AD267" t="s">
        <v>5143</v>
      </c>
      <c r="AE267" t="s">
        <v>5144</v>
      </c>
      <c r="AF267" t="s">
        <v>5151</v>
      </c>
      <c r="AG267" t="s">
        <v>5152</v>
      </c>
      <c r="AH267" t="s">
        <v>6276</v>
      </c>
      <c r="AI267" t="s">
        <v>6075</v>
      </c>
      <c r="AJ267" t="s">
        <v>6277</v>
      </c>
      <c r="AK267" t="s">
        <v>44</v>
      </c>
      <c r="AN267" t="s">
        <v>1311</v>
      </c>
      <c r="AO267" t="s">
        <v>1312</v>
      </c>
      <c r="AP267" t="s">
        <v>1313</v>
      </c>
      <c r="AQ267" t="s">
        <v>1314</v>
      </c>
    </row>
    <row r="268" spans="1:43" x14ac:dyDescent="0.3">
      <c r="A268" t="s">
        <v>26</v>
      </c>
      <c r="B268" t="s">
        <v>28</v>
      </c>
      <c r="C268" t="s">
        <v>29</v>
      </c>
      <c r="D268" t="s">
        <v>461</v>
      </c>
      <c r="E268" t="s">
        <v>118</v>
      </c>
      <c r="F268" t="s">
        <v>334</v>
      </c>
      <c r="G268" t="s">
        <v>477</v>
      </c>
      <c r="H268" t="s">
        <v>370</v>
      </c>
      <c r="I268" t="s">
        <v>372</v>
      </c>
      <c r="J268" t="s">
        <v>43</v>
      </c>
      <c r="K268" t="s">
        <v>1183</v>
      </c>
      <c r="L268">
        <v>12</v>
      </c>
      <c r="M268">
        <v>1000000</v>
      </c>
      <c r="N268">
        <v>12000000</v>
      </c>
      <c r="O268">
        <v>0</v>
      </c>
      <c r="P268">
        <v>12000000</v>
      </c>
      <c r="R268">
        <v>1000000</v>
      </c>
      <c r="S268">
        <v>1000000</v>
      </c>
      <c r="T268">
        <v>1000000</v>
      </c>
      <c r="U268">
        <v>1000000</v>
      </c>
      <c r="V268">
        <v>1000000</v>
      </c>
      <c r="W268">
        <v>1000000</v>
      </c>
      <c r="X268">
        <v>1000000</v>
      </c>
      <c r="Y268">
        <v>1000000</v>
      </c>
      <c r="Z268">
        <v>1000000</v>
      </c>
      <c r="AA268">
        <v>1000000</v>
      </c>
      <c r="AB268">
        <v>1000000</v>
      </c>
      <c r="AC268">
        <v>1000000</v>
      </c>
      <c r="AD268" t="s">
        <v>5158</v>
      </c>
      <c r="AE268" t="s">
        <v>5159</v>
      </c>
      <c r="AF268" t="s">
        <v>5160</v>
      </c>
      <c r="AG268" t="s">
        <v>5161</v>
      </c>
      <c r="AH268" t="s">
        <v>6278</v>
      </c>
      <c r="AI268" t="s">
        <v>6061</v>
      </c>
      <c r="AJ268" t="s">
        <v>6279</v>
      </c>
      <c r="AK268" t="s">
        <v>44</v>
      </c>
      <c r="AN268" t="s">
        <v>1311</v>
      </c>
      <c r="AO268" t="s">
        <v>1312</v>
      </c>
      <c r="AP268" t="s">
        <v>1313</v>
      </c>
      <c r="AQ268" t="s">
        <v>1314</v>
      </c>
    </row>
    <row r="269" spans="1:43" x14ac:dyDescent="0.3">
      <c r="A269" t="s">
        <v>26</v>
      </c>
      <c r="B269" t="s">
        <v>28</v>
      </c>
      <c r="C269" t="s">
        <v>29</v>
      </c>
      <c r="D269" t="s">
        <v>461</v>
      </c>
      <c r="E269" t="s">
        <v>118</v>
      </c>
      <c r="F269" t="s">
        <v>334</v>
      </c>
      <c r="G269" t="s">
        <v>477</v>
      </c>
      <c r="H269" t="s">
        <v>370</v>
      </c>
      <c r="I269" t="s">
        <v>372</v>
      </c>
      <c r="J269" t="s">
        <v>43</v>
      </c>
      <c r="K269" t="s">
        <v>487</v>
      </c>
      <c r="L269">
        <v>12</v>
      </c>
      <c r="M269">
        <v>1000000</v>
      </c>
      <c r="N269">
        <v>12000000</v>
      </c>
      <c r="O269">
        <v>0</v>
      </c>
      <c r="P269">
        <v>12000000</v>
      </c>
      <c r="R269">
        <v>1000000</v>
      </c>
      <c r="S269">
        <v>1000000</v>
      </c>
      <c r="T269">
        <v>1000000</v>
      </c>
      <c r="U269">
        <v>1000000</v>
      </c>
      <c r="V269">
        <v>1000000</v>
      </c>
      <c r="W269">
        <v>1000000</v>
      </c>
      <c r="X269">
        <v>1000000</v>
      </c>
      <c r="Y269">
        <v>1000000</v>
      </c>
      <c r="Z269">
        <v>1000000</v>
      </c>
      <c r="AA269">
        <v>1000000</v>
      </c>
      <c r="AB269">
        <v>1000000</v>
      </c>
      <c r="AC269">
        <v>1000000</v>
      </c>
      <c r="AD269" t="s">
        <v>5158</v>
      </c>
      <c r="AE269" t="s">
        <v>5159</v>
      </c>
      <c r="AF269" t="s">
        <v>5166</v>
      </c>
      <c r="AG269" t="s">
        <v>5167</v>
      </c>
      <c r="AH269" t="s">
        <v>6280</v>
      </c>
      <c r="AI269" t="s">
        <v>6075</v>
      </c>
      <c r="AJ269" t="s">
        <v>6279</v>
      </c>
      <c r="AK269" t="s">
        <v>44</v>
      </c>
      <c r="AN269" t="s">
        <v>1311</v>
      </c>
      <c r="AO269" t="s">
        <v>1312</v>
      </c>
      <c r="AP269" t="s">
        <v>1313</v>
      </c>
      <c r="AQ269" t="s">
        <v>1314</v>
      </c>
    </row>
    <row r="270" spans="1:43" x14ac:dyDescent="0.3">
      <c r="A270" t="s">
        <v>26</v>
      </c>
      <c r="B270" t="s">
        <v>28</v>
      </c>
      <c r="C270" t="s">
        <v>29</v>
      </c>
      <c r="D270" t="s">
        <v>461</v>
      </c>
      <c r="E270" t="s">
        <v>118</v>
      </c>
      <c r="F270" t="s">
        <v>334</v>
      </c>
      <c r="G270" t="s">
        <v>477</v>
      </c>
      <c r="H270" t="s">
        <v>370</v>
      </c>
      <c r="I270" t="s">
        <v>373</v>
      </c>
      <c r="J270" t="s">
        <v>43</v>
      </c>
      <c r="K270" t="s">
        <v>506</v>
      </c>
      <c r="L270">
        <v>5</v>
      </c>
      <c r="M270">
        <v>1000000</v>
      </c>
      <c r="N270">
        <v>5000000</v>
      </c>
      <c r="O270">
        <v>0</v>
      </c>
      <c r="P270">
        <v>5000000</v>
      </c>
      <c r="R270">
        <v>416000</v>
      </c>
      <c r="S270">
        <v>416000</v>
      </c>
      <c r="T270">
        <v>416000</v>
      </c>
      <c r="U270">
        <v>416000</v>
      </c>
      <c r="V270">
        <v>416000</v>
      </c>
      <c r="W270">
        <v>416000</v>
      </c>
      <c r="X270">
        <v>416000</v>
      </c>
      <c r="Y270">
        <v>416000</v>
      </c>
      <c r="Z270">
        <v>416000</v>
      </c>
      <c r="AA270">
        <v>416000</v>
      </c>
      <c r="AB270">
        <v>416000</v>
      </c>
      <c r="AC270">
        <v>424000</v>
      </c>
      <c r="AD270" t="s">
        <v>5173</v>
      </c>
      <c r="AE270" t="s">
        <v>5174</v>
      </c>
      <c r="AF270" t="s">
        <v>5175</v>
      </c>
      <c r="AG270" t="s">
        <v>5176</v>
      </c>
      <c r="AH270" t="s">
        <v>6281</v>
      </c>
      <c r="AI270" t="s">
        <v>6061</v>
      </c>
      <c r="AJ270" t="s">
        <v>6282</v>
      </c>
      <c r="AK270" t="s">
        <v>44</v>
      </c>
      <c r="AN270" t="s">
        <v>1311</v>
      </c>
      <c r="AO270" t="s">
        <v>1312</v>
      </c>
      <c r="AP270" t="s">
        <v>1313</v>
      </c>
      <c r="AQ270" t="s">
        <v>1314</v>
      </c>
    </row>
    <row r="271" spans="1:43" x14ac:dyDescent="0.3">
      <c r="A271" t="s">
        <v>26</v>
      </c>
      <c r="B271" t="s">
        <v>28</v>
      </c>
      <c r="C271" t="s">
        <v>29</v>
      </c>
      <c r="D271" t="s">
        <v>461</v>
      </c>
      <c r="E271" t="s">
        <v>118</v>
      </c>
      <c r="F271" t="s">
        <v>334</v>
      </c>
      <c r="G271" t="s">
        <v>477</v>
      </c>
      <c r="H271" t="s">
        <v>370</v>
      </c>
      <c r="I271" t="s">
        <v>373</v>
      </c>
      <c r="J271" t="s">
        <v>43</v>
      </c>
      <c r="K271" t="s">
        <v>1187</v>
      </c>
      <c r="L271">
        <v>4</v>
      </c>
      <c r="M271">
        <v>1000000</v>
      </c>
      <c r="N271">
        <v>4000000</v>
      </c>
      <c r="O271">
        <v>0</v>
      </c>
      <c r="P271">
        <v>4000000</v>
      </c>
      <c r="R271">
        <v>333000</v>
      </c>
      <c r="S271">
        <v>333000</v>
      </c>
      <c r="T271">
        <v>333000</v>
      </c>
      <c r="U271">
        <v>333000</v>
      </c>
      <c r="V271">
        <v>333000</v>
      </c>
      <c r="W271">
        <v>333000</v>
      </c>
      <c r="X271">
        <v>333000</v>
      </c>
      <c r="Y271">
        <v>333000</v>
      </c>
      <c r="Z271">
        <v>333000</v>
      </c>
      <c r="AA271">
        <v>333000</v>
      </c>
      <c r="AB271">
        <v>333000</v>
      </c>
      <c r="AC271">
        <v>337000</v>
      </c>
      <c r="AD271" t="s">
        <v>5173</v>
      </c>
      <c r="AE271" t="s">
        <v>5174</v>
      </c>
      <c r="AF271" t="s">
        <v>5181</v>
      </c>
      <c r="AG271" t="s">
        <v>5182</v>
      </c>
      <c r="AH271" t="s">
        <v>6283</v>
      </c>
      <c r="AI271" t="s">
        <v>6075</v>
      </c>
      <c r="AJ271" t="s">
        <v>6282</v>
      </c>
      <c r="AK271" t="s">
        <v>44</v>
      </c>
      <c r="AN271" t="s">
        <v>1311</v>
      </c>
      <c r="AO271" t="s">
        <v>1312</v>
      </c>
      <c r="AP271" t="s">
        <v>1313</v>
      </c>
      <c r="AQ271" t="s">
        <v>1314</v>
      </c>
    </row>
    <row r="272" spans="1:43" x14ac:dyDescent="0.3">
      <c r="A272" t="s">
        <v>26</v>
      </c>
      <c r="B272" t="s">
        <v>28</v>
      </c>
      <c r="C272" t="s">
        <v>29</v>
      </c>
      <c r="D272" t="s">
        <v>461</v>
      </c>
      <c r="E272" t="s">
        <v>118</v>
      </c>
      <c r="F272" t="s">
        <v>334</v>
      </c>
      <c r="G272" t="s">
        <v>477</v>
      </c>
      <c r="H272" t="s">
        <v>370</v>
      </c>
      <c r="I272" t="s">
        <v>374</v>
      </c>
      <c r="J272" t="s">
        <v>43</v>
      </c>
      <c r="K272" t="s">
        <v>1189</v>
      </c>
      <c r="L272">
        <v>1</v>
      </c>
      <c r="M272">
        <v>1000000</v>
      </c>
      <c r="N272">
        <v>1000000</v>
      </c>
      <c r="O272">
        <v>0</v>
      </c>
      <c r="P272">
        <v>1000000</v>
      </c>
      <c r="R272">
        <v>83000</v>
      </c>
      <c r="S272">
        <v>83000</v>
      </c>
      <c r="T272">
        <v>83000</v>
      </c>
      <c r="U272">
        <v>83000</v>
      </c>
      <c r="V272">
        <v>83000</v>
      </c>
      <c r="W272">
        <v>83000</v>
      </c>
      <c r="X272">
        <v>83000</v>
      </c>
      <c r="Y272">
        <v>83000</v>
      </c>
      <c r="Z272">
        <v>83000</v>
      </c>
      <c r="AA272">
        <v>83000</v>
      </c>
      <c r="AB272">
        <v>83000</v>
      </c>
      <c r="AC272">
        <v>87000</v>
      </c>
      <c r="AD272" t="s">
        <v>5188</v>
      </c>
      <c r="AE272" t="s">
        <v>5189</v>
      </c>
      <c r="AF272" t="s">
        <v>5190</v>
      </c>
      <c r="AG272" t="s">
        <v>5191</v>
      </c>
      <c r="AH272" t="s">
        <v>6284</v>
      </c>
      <c r="AI272" t="s">
        <v>6061</v>
      </c>
      <c r="AJ272" t="s">
        <v>6285</v>
      </c>
      <c r="AK272" t="s">
        <v>44</v>
      </c>
      <c r="AN272" t="s">
        <v>1311</v>
      </c>
      <c r="AO272" t="s">
        <v>1312</v>
      </c>
      <c r="AP272" t="s">
        <v>1313</v>
      </c>
      <c r="AQ272" t="s">
        <v>1314</v>
      </c>
    </row>
    <row r="273" spans="1:43" x14ac:dyDescent="0.3">
      <c r="A273" t="s">
        <v>26</v>
      </c>
      <c r="B273" t="s">
        <v>28</v>
      </c>
      <c r="C273" t="s">
        <v>29</v>
      </c>
      <c r="D273" t="s">
        <v>461</v>
      </c>
      <c r="E273" t="s">
        <v>118</v>
      </c>
      <c r="F273" t="s">
        <v>334</v>
      </c>
      <c r="G273" t="s">
        <v>477</v>
      </c>
      <c r="H273" t="s">
        <v>370</v>
      </c>
      <c r="I273" t="s">
        <v>374</v>
      </c>
      <c r="J273" t="s">
        <v>43</v>
      </c>
      <c r="K273" t="s">
        <v>487</v>
      </c>
      <c r="L273">
        <v>1</v>
      </c>
      <c r="M273">
        <v>1000000</v>
      </c>
      <c r="N273">
        <v>1000000</v>
      </c>
      <c r="O273">
        <v>0</v>
      </c>
      <c r="P273">
        <v>1000000</v>
      </c>
      <c r="R273">
        <v>83000</v>
      </c>
      <c r="S273">
        <v>83000</v>
      </c>
      <c r="T273">
        <v>83000</v>
      </c>
      <c r="U273">
        <v>83000</v>
      </c>
      <c r="V273">
        <v>83000</v>
      </c>
      <c r="W273">
        <v>83000</v>
      </c>
      <c r="X273">
        <v>83000</v>
      </c>
      <c r="Y273">
        <v>83000</v>
      </c>
      <c r="Z273">
        <v>83000</v>
      </c>
      <c r="AA273">
        <v>83000</v>
      </c>
      <c r="AB273">
        <v>83000</v>
      </c>
      <c r="AC273">
        <v>87000</v>
      </c>
      <c r="AD273" t="s">
        <v>5188</v>
      </c>
      <c r="AE273" t="s">
        <v>5189</v>
      </c>
      <c r="AF273" t="s">
        <v>5196</v>
      </c>
      <c r="AG273" t="s">
        <v>5197</v>
      </c>
      <c r="AH273" t="s">
        <v>6286</v>
      </c>
      <c r="AI273" t="s">
        <v>6075</v>
      </c>
      <c r="AJ273" t="s">
        <v>6285</v>
      </c>
      <c r="AK273" t="s">
        <v>44</v>
      </c>
      <c r="AN273" t="s">
        <v>1311</v>
      </c>
      <c r="AO273" t="s">
        <v>1312</v>
      </c>
      <c r="AP273" t="s">
        <v>1313</v>
      </c>
      <c r="AQ273" t="s">
        <v>1314</v>
      </c>
    </row>
    <row r="274" spans="1:43" x14ac:dyDescent="0.3">
      <c r="A274" t="s">
        <v>26</v>
      </c>
      <c r="B274" t="s">
        <v>28</v>
      </c>
      <c r="C274" t="s">
        <v>29</v>
      </c>
      <c r="D274" t="s">
        <v>461</v>
      </c>
      <c r="E274" t="s">
        <v>118</v>
      </c>
      <c r="F274" t="s">
        <v>334</v>
      </c>
      <c r="G274" t="s">
        <v>477</v>
      </c>
      <c r="H274" t="s">
        <v>370</v>
      </c>
      <c r="I274" t="s">
        <v>374</v>
      </c>
      <c r="J274" t="s">
        <v>43</v>
      </c>
      <c r="K274" t="s">
        <v>1191</v>
      </c>
      <c r="L274">
        <v>1</v>
      </c>
      <c r="M274">
        <v>1000000</v>
      </c>
      <c r="N274">
        <v>1000000</v>
      </c>
      <c r="O274">
        <v>0</v>
      </c>
      <c r="P274">
        <v>1000000</v>
      </c>
      <c r="R274">
        <v>83000</v>
      </c>
      <c r="S274">
        <v>83000</v>
      </c>
      <c r="T274">
        <v>83000</v>
      </c>
      <c r="U274">
        <v>83000</v>
      </c>
      <c r="V274">
        <v>83000</v>
      </c>
      <c r="W274">
        <v>83000</v>
      </c>
      <c r="X274">
        <v>83000</v>
      </c>
      <c r="Y274">
        <v>83000</v>
      </c>
      <c r="Z274">
        <v>83000</v>
      </c>
      <c r="AA274">
        <v>83000</v>
      </c>
      <c r="AB274">
        <v>83000</v>
      </c>
      <c r="AC274">
        <v>87000</v>
      </c>
      <c r="AD274" t="s">
        <v>5188</v>
      </c>
      <c r="AE274" t="s">
        <v>5189</v>
      </c>
      <c r="AF274" t="s">
        <v>5199</v>
      </c>
      <c r="AG274" t="s">
        <v>5200</v>
      </c>
      <c r="AH274" t="s">
        <v>6287</v>
      </c>
      <c r="AI274" t="s">
        <v>6085</v>
      </c>
      <c r="AJ274" t="s">
        <v>6285</v>
      </c>
      <c r="AK274" t="s">
        <v>44</v>
      </c>
      <c r="AN274" t="s">
        <v>1311</v>
      </c>
      <c r="AO274" t="s">
        <v>1312</v>
      </c>
      <c r="AP274" t="s">
        <v>1313</v>
      </c>
      <c r="AQ274" t="s">
        <v>1314</v>
      </c>
    </row>
    <row r="275" spans="1:43" x14ac:dyDescent="0.3">
      <c r="A275" t="s">
        <v>26</v>
      </c>
      <c r="B275" t="s">
        <v>28</v>
      </c>
      <c r="C275" t="s">
        <v>29</v>
      </c>
      <c r="D275" t="s">
        <v>461</v>
      </c>
      <c r="E275" t="s">
        <v>118</v>
      </c>
      <c r="F275" t="s">
        <v>334</v>
      </c>
      <c r="G275" t="s">
        <v>478</v>
      </c>
      <c r="H275" t="s">
        <v>384</v>
      </c>
      <c r="I275" t="s">
        <v>385</v>
      </c>
      <c r="J275" t="s">
        <v>43</v>
      </c>
      <c r="K275" t="s">
        <v>1103</v>
      </c>
      <c r="L275">
        <v>3</v>
      </c>
      <c r="M275">
        <v>1000000</v>
      </c>
      <c r="N275">
        <v>3000000</v>
      </c>
      <c r="O275">
        <v>0</v>
      </c>
      <c r="P275">
        <v>3000000</v>
      </c>
      <c r="R275">
        <v>27133</v>
      </c>
      <c r="S275">
        <v>466282</v>
      </c>
      <c r="T275">
        <v>427202</v>
      </c>
      <c r="U275">
        <v>284492</v>
      </c>
      <c r="V275">
        <v>311042</v>
      </c>
      <c r="W275">
        <v>240422</v>
      </c>
      <c r="X275">
        <v>31933</v>
      </c>
      <c r="Y275">
        <v>142377</v>
      </c>
      <c r="Z275">
        <v>248364</v>
      </c>
      <c r="AA275">
        <v>312000</v>
      </c>
      <c r="AB275">
        <v>247992</v>
      </c>
      <c r="AC275">
        <v>260761.00000000003</v>
      </c>
      <c r="AD275" t="s">
        <v>5317</v>
      </c>
      <c r="AE275" t="s">
        <v>5318</v>
      </c>
      <c r="AF275" t="s">
        <v>5325</v>
      </c>
      <c r="AG275" t="s">
        <v>5326</v>
      </c>
      <c r="AH275" t="s">
        <v>6288</v>
      </c>
      <c r="AI275" t="s">
        <v>6075</v>
      </c>
      <c r="AJ275" t="s">
        <v>6289</v>
      </c>
      <c r="AK275" t="s">
        <v>136</v>
      </c>
      <c r="AN275" t="s">
        <v>1311</v>
      </c>
      <c r="AO275" t="s">
        <v>1312</v>
      </c>
      <c r="AP275" t="s">
        <v>1313</v>
      </c>
      <c r="AQ275" t="s">
        <v>1314</v>
      </c>
    </row>
    <row r="276" spans="1:43" x14ac:dyDescent="0.3">
      <c r="A276" t="s">
        <v>26</v>
      </c>
      <c r="B276" t="s">
        <v>28</v>
      </c>
      <c r="C276" t="s">
        <v>29</v>
      </c>
      <c r="D276" t="s">
        <v>461</v>
      </c>
      <c r="E276" t="s">
        <v>118</v>
      </c>
      <c r="F276" t="s">
        <v>334</v>
      </c>
      <c r="G276" t="s">
        <v>478</v>
      </c>
      <c r="H276" t="s">
        <v>384</v>
      </c>
      <c r="I276" t="s">
        <v>385</v>
      </c>
      <c r="J276" t="s">
        <v>138</v>
      </c>
      <c r="K276" t="s">
        <v>506</v>
      </c>
      <c r="L276">
        <v>12</v>
      </c>
      <c r="M276">
        <v>1000000</v>
      </c>
      <c r="N276">
        <v>12000000</v>
      </c>
      <c r="O276">
        <v>0</v>
      </c>
      <c r="P276">
        <v>12000000</v>
      </c>
      <c r="R276">
        <v>108533</v>
      </c>
      <c r="S276">
        <v>1865126</v>
      </c>
      <c r="T276">
        <v>1708809</v>
      </c>
      <c r="U276">
        <v>1137967</v>
      </c>
      <c r="V276">
        <v>1244169</v>
      </c>
      <c r="W276">
        <v>961689</v>
      </c>
      <c r="X276">
        <v>127733</v>
      </c>
      <c r="Y276">
        <v>569509</v>
      </c>
      <c r="Z276">
        <v>993458</v>
      </c>
      <c r="AA276">
        <v>1248000</v>
      </c>
      <c r="AB276">
        <v>991970</v>
      </c>
      <c r="AC276">
        <v>1043037</v>
      </c>
      <c r="AD276" t="s">
        <v>5317</v>
      </c>
      <c r="AE276" t="s">
        <v>5340</v>
      </c>
      <c r="AF276" t="s">
        <v>5341</v>
      </c>
      <c r="AG276" t="s">
        <v>5342</v>
      </c>
      <c r="AH276" t="s">
        <v>6290</v>
      </c>
      <c r="AI276" t="s">
        <v>6061</v>
      </c>
      <c r="AJ276" t="s">
        <v>6289</v>
      </c>
      <c r="AK276" t="s">
        <v>136</v>
      </c>
      <c r="AN276" t="s">
        <v>1311</v>
      </c>
      <c r="AO276" t="s">
        <v>1312</v>
      </c>
      <c r="AP276" t="s">
        <v>2026</v>
      </c>
      <c r="AQ276" t="s">
        <v>1314</v>
      </c>
    </row>
    <row r="277" spans="1:43" x14ac:dyDescent="0.3">
      <c r="A277" t="s">
        <v>26</v>
      </c>
      <c r="B277" t="s">
        <v>28</v>
      </c>
      <c r="C277" t="s">
        <v>29</v>
      </c>
      <c r="D277" t="s">
        <v>461</v>
      </c>
      <c r="E277" t="s">
        <v>118</v>
      </c>
      <c r="F277" t="s">
        <v>334</v>
      </c>
      <c r="G277" t="s">
        <v>478</v>
      </c>
      <c r="H277" t="s">
        <v>384</v>
      </c>
      <c r="I277" t="s">
        <v>385</v>
      </c>
      <c r="J277" t="s">
        <v>138</v>
      </c>
      <c r="K277" t="s">
        <v>507</v>
      </c>
      <c r="L277">
        <v>12</v>
      </c>
      <c r="M277">
        <v>1000000</v>
      </c>
      <c r="N277">
        <v>12000000</v>
      </c>
      <c r="O277">
        <v>0</v>
      </c>
      <c r="P277">
        <v>12000000</v>
      </c>
      <c r="R277">
        <v>108533</v>
      </c>
      <c r="S277">
        <v>1865126</v>
      </c>
      <c r="T277">
        <v>1708809</v>
      </c>
      <c r="U277">
        <v>1137967</v>
      </c>
      <c r="V277">
        <v>1244169</v>
      </c>
      <c r="W277">
        <v>961689</v>
      </c>
      <c r="X277">
        <v>127733</v>
      </c>
      <c r="Y277">
        <v>569509</v>
      </c>
      <c r="Z277">
        <v>993458</v>
      </c>
      <c r="AA277">
        <v>1248000</v>
      </c>
      <c r="AB277">
        <v>991970</v>
      </c>
      <c r="AC277">
        <v>1043037</v>
      </c>
      <c r="AD277" t="s">
        <v>5317</v>
      </c>
      <c r="AE277" t="s">
        <v>5340</v>
      </c>
      <c r="AF277" t="s">
        <v>5344</v>
      </c>
      <c r="AG277" t="s">
        <v>5345</v>
      </c>
      <c r="AH277" t="s">
        <v>6291</v>
      </c>
      <c r="AI277" t="s">
        <v>6064</v>
      </c>
      <c r="AJ277" t="s">
        <v>6289</v>
      </c>
      <c r="AK277" t="s">
        <v>136</v>
      </c>
      <c r="AN277" t="s">
        <v>1311</v>
      </c>
      <c r="AO277" t="s">
        <v>1312</v>
      </c>
      <c r="AP277" t="s">
        <v>2026</v>
      </c>
      <c r="AQ277" t="s">
        <v>1314</v>
      </c>
    </row>
    <row r="278" spans="1:43" x14ac:dyDescent="0.3">
      <c r="A278" t="s">
        <v>26</v>
      </c>
      <c r="B278" t="s">
        <v>28</v>
      </c>
      <c r="C278" t="s">
        <v>29</v>
      </c>
      <c r="D278" t="s">
        <v>461</v>
      </c>
      <c r="E278" t="s">
        <v>118</v>
      </c>
      <c r="F278" t="s">
        <v>334</v>
      </c>
      <c r="G278" t="s">
        <v>478</v>
      </c>
      <c r="H278" t="s">
        <v>384</v>
      </c>
      <c r="I278" t="s">
        <v>386</v>
      </c>
      <c r="J278" t="s">
        <v>43</v>
      </c>
      <c r="K278" t="s">
        <v>1103</v>
      </c>
      <c r="L278">
        <v>1</v>
      </c>
      <c r="M278">
        <v>1000000</v>
      </c>
      <c r="N278">
        <v>1000000</v>
      </c>
      <c r="O278">
        <v>0</v>
      </c>
      <c r="P278">
        <v>1000000</v>
      </c>
      <c r="R278">
        <v>9044</v>
      </c>
      <c r="S278">
        <v>155427</v>
      </c>
      <c r="T278">
        <v>142401</v>
      </c>
      <c r="U278">
        <v>94831</v>
      </c>
      <c r="V278">
        <v>103681</v>
      </c>
      <c r="W278">
        <v>80141</v>
      </c>
      <c r="X278">
        <v>10644</v>
      </c>
      <c r="Y278">
        <v>47459</v>
      </c>
      <c r="Z278">
        <v>82788</v>
      </c>
      <c r="AA278">
        <v>104000</v>
      </c>
      <c r="AB278">
        <v>82664</v>
      </c>
      <c r="AC278">
        <v>86920</v>
      </c>
      <c r="AD278" t="s">
        <v>5372</v>
      </c>
      <c r="AE278" t="s">
        <v>5373</v>
      </c>
      <c r="AF278" t="s">
        <v>5380</v>
      </c>
      <c r="AG278" t="s">
        <v>5381</v>
      </c>
      <c r="AH278" t="s">
        <v>6292</v>
      </c>
      <c r="AI278" t="s">
        <v>6075</v>
      </c>
      <c r="AJ278" t="s">
        <v>6293</v>
      </c>
      <c r="AK278" t="s">
        <v>136</v>
      </c>
      <c r="AN278" t="s">
        <v>1311</v>
      </c>
      <c r="AO278" t="s">
        <v>1312</v>
      </c>
      <c r="AP278" t="s">
        <v>1313</v>
      </c>
      <c r="AQ278" t="s">
        <v>1314</v>
      </c>
    </row>
    <row r="279" spans="1:43" x14ac:dyDescent="0.3">
      <c r="A279" t="s">
        <v>26</v>
      </c>
      <c r="B279" t="s">
        <v>28</v>
      </c>
      <c r="C279" t="s">
        <v>29</v>
      </c>
      <c r="D279" t="s">
        <v>461</v>
      </c>
      <c r="E279" t="s">
        <v>118</v>
      </c>
      <c r="F279" t="s">
        <v>334</v>
      </c>
      <c r="G279" t="s">
        <v>478</v>
      </c>
      <c r="H279" t="s">
        <v>384</v>
      </c>
      <c r="I279" t="s">
        <v>386</v>
      </c>
      <c r="J279" t="s">
        <v>138</v>
      </c>
      <c r="K279" t="s">
        <v>506</v>
      </c>
      <c r="L279">
        <v>12</v>
      </c>
      <c r="M279">
        <v>1000000</v>
      </c>
      <c r="N279">
        <v>12000000</v>
      </c>
      <c r="O279">
        <v>0</v>
      </c>
      <c r="P279">
        <v>12000000</v>
      </c>
      <c r="R279">
        <v>108533</v>
      </c>
      <c r="S279">
        <v>1865126</v>
      </c>
      <c r="T279">
        <v>1708809</v>
      </c>
      <c r="U279">
        <v>1137967</v>
      </c>
      <c r="V279">
        <v>1244169</v>
      </c>
      <c r="W279">
        <v>961689</v>
      </c>
      <c r="X279">
        <v>127733</v>
      </c>
      <c r="Y279">
        <v>569509</v>
      </c>
      <c r="Z279">
        <v>993458</v>
      </c>
      <c r="AA279">
        <v>1248000</v>
      </c>
      <c r="AB279">
        <v>991970</v>
      </c>
      <c r="AC279">
        <v>1043037</v>
      </c>
      <c r="AD279" t="s">
        <v>5372</v>
      </c>
      <c r="AE279" t="s">
        <v>5392</v>
      </c>
      <c r="AF279" t="s">
        <v>5393</v>
      </c>
      <c r="AG279" t="s">
        <v>5394</v>
      </c>
      <c r="AH279" t="s">
        <v>6294</v>
      </c>
      <c r="AI279" t="s">
        <v>6061</v>
      </c>
      <c r="AJ279" t="s">
        <v>6293</v>
      </c>
      <c r="AK279" t="s">
        <v>136</v>
      </c>
      <c r="AN279" t="s">
        <v>1311</v>
      </c>
      <c r="AO279" t="s">
        <v>1312</v>
      </c>
      <c r="AP279" t="s">
        <v>2026</v>
      </c>
      <c r="AQ279" t="s">
        <v>1314</v>
      </c>
    </row>
    <row r="280" spans="1:43" x14ac:dyDescent="0.3">
      <c r="A280" t="s">
        <v>26</v>
      </c>
      <c r="B280" t="s">
        <v>28</v>
      </c>
      <c r="C280" t="s">
        <v>29</v>
      </c>
      <c r="D280" t="s">
        <v>461</v>
      </c>
      <c r="E280" t="s">
        <v>118</v>
      </c>
      <c r="F280" t="s">
        <v>334</v>
      </c>
      <c r="G280" t="s">
        <v>478</v>
      </c>
      <c r="H280" t="s">
        <v>384</v>
      </c>
      <c r="I280" t="s">
        <v>386</v>
      </c>
      <c r="J280" t="s">
        <v>138</v>
      </c>
      <c r="K280" t="s">
        <v>507</v>
      </c>
      <c r="L280">
        <v>12</v>
      </c>
      <c r="M280">
        <v>1000000</v>
      </c>
      <c r="N280">
        <v>12000000</v>
      </c>
      <c r="O280">
        <v>0</v>
      </c>
      <c r="P280">
        <v>12000000</v>
      </c>
      <c r="R280">
        <v>108533</v>
      </c>
      <c r="S280">
        <v>1865126</v>
      </c>
      <c r="T280">
        <v>1708809</v>
      </c>
      <c r="U280">
        <v>1137967</v>
      </c>
      <c r="V280">
        <v>1244169</v>
      </c>
      <c r="W280">
        <v>961689</v>
      </c>
      <c r="X280">
        <v>127733</v>
      </c>
      <c r="Y280">
        <v>569509</v>
      </c>
      <c r="Z280">
        <v>993458</v>
      </c>
      <c r="AA280">
        <v>1248000</v>
      </c>
      <c r="AB280">
        <v>991970</v>
      </c>
      <c r="AC280">
        <v>1043037</v>
      </c>
      <c r="AD280" t="s">
        <v>5372</v>
      </c>
      <c r="AE280" t="s">
        <v>5392</v>
      </c>
      <c r="AF280" t="s">
        <v>5396</v>
      </c>
      <c r="AG280" t="s">
        <v>5397</v>
      </c>
      <c r="AH280" t="s">
        <v>6295</v>
      </c>
      <c r="AI280" t="s">
        <v>6064</v>
      </c>
      <c r="AJ280" t="s">
        <v>6293</v>
      </c>
      <c r="AK280" t="s">
        <v>136</v>
      </c>
      <c r="AN280" t="s">
        <v>1311</v>
      </c>
      <c r="AO280" t="s">
        <v>1312</v>
      </c>
      <c r="AP280" t="s">
        <v>2026</v>
      </c>
      <c r="AQ280" t="s">
        <v>1314</v>
      </c>
    </row>
    <row r="281" spans="1:43" x14ac:dyDescent="0.3">
      <c r="A281" t="s">
        <v>26</v>
      </c>
      <c r="B281" t="s">
        <v>28</v>
      </c>
      <c r="C281" t="s">
        <v>29</v>
      </c>
      <c r="D281" t="s">
        <v>461</v>
      </c>
      <c r="E281" t="s">
        <v>118</v>
      </c>
      <c r="F281" t="s">
        <v>334</v>
      </c>
      <c r="G281" t="s">
        <v>478</v>
      </c>
      <c r="H281" t="s">
        <v>384</v>
      </c>
      <c r="I281" t="s">
        <v>387</v>
      </c>
      <c r="J281" t="s">
        <v>43</v>
      </c>
      <c r="K281" t="s">
        <v>1203</v>
      </c>
      <c r="L281">
        <v>1</v>
      </c>
      <c r="M281">
        <v>1000000</v>
      </c>
      <c r="N281">
        <v>1000000</v>
      </c>
      <c r="O281">
        <v>0</v>
      </c>
      <c r="P281">
        <v>1000000</v>
      </c>
      <c r="R281">
        <v>9044</v>
      </c>
      <c r="S281">
        <v>155427</v>
      </c>
      <c r="T281">
        <v>142401</v>
      </c>
      <c r="U281">
        <v>94831</v>
      </c>
      <c r="V281">
        <v>103681</v>
      </c>
      <c r="W281">
        <v>80141</v>
      </c>
      <c r="X281">
        <v>10644</v>
      </c>
      <c r="Y281">
        <v>47459</v>
      </c>
      <c r="Z281">
        <v>82788</v>
      </c>
      <c r="AA281">
        <v>104000</v>
      </c>
      <c r="AB281">
        <v>82664</v>
      </c>
      <c r="AC281">
        <v>86920</v>
      </c>
      <c r="AD281" t="s">
        <v>5415</v>
      </c>
      <c r="AE281" t="s">
        <v>5416</v>
      </c>
      <c r="AF281" t="s">
        <v>5420</v>
      </c>
      <c r="AG281" t="s">
        <v>5421</v>
      </c>
      <c r="AH281" t="s">
        <v>6296</v>
      </c>
      <c r="AI281" t="s">
        <v>6064</v>
      </c>
      <c r="AJ281" t="s">
        <v>6297</v>
      </c>
      <c r="AK281" t="s">
        <v>136</v>
      </c>
      <c r="AN281" t="s">
        <v>1311</v>
      </c>
      <c r="AO281" t="s">
        <v>1312</v>
      </c>
      <c r="AP281" t="s">
        <v>1313</v>
      </c>
      <c r="AQ281" t="s">
        <v>1314</v>
      </c>
    </row>
    <row r="282" spans="1:43" x14ac:dyDescent="0.3">
      <c r="A282" t="s">
        <v>26</v>
      </c>
      <c r="B282" t="s">
        <v>28</v>
      </c>
      <c r="C282" t="s">
        <v>29</v>
      </c>
      <c r="D282" t="s">
        <v>461</v>
      </c>
      <c r="E282" t="s">
        <v>118</v>
      </c>
      <c r="F282" t="s">
        <v>334</v>
      </c>
      <c r="G282" t="s">
        <v>478</v>
      </c>
      <c r="H282" t="s">
        <v>384</v>
      </c>
      <c r="I282" t="s">
        <v>387</v>
      </c>
      <c r="J282" t="s">
        <v>43</v>
      </c>
      <c r="K282" t="s">
        <v>487</v>
      </c>
      <c r="L282">
        <v>1</v>
      </c>
      <c r="M282">
        <v>1000000</v>
      </c>
      <c r="N282">
        <v>1000000</v>
      </c>
      <c r="O282">
        <v>0</v>
      </c>
      <c r="P282">
        <v>1000000</v>
      </c>
      <c r="R282">
        <v>9044</v>
      </c>
      <c r="S282">
        <v>155427</v>
      </c>
      <c r="T282">
        <v>142401</v>
      </c>
      <c r="U282">
        <v>94831</v>
      </c>
      <c r="V282">
        <v>103681</v>
      </c>
      <c r="W282">
        <v>80141</v>
      </c>
      <c r="X282">
        <v>10644</v>
      </c>
      <c r="Y282">
        <v>47459</v>
      </c>
      <c r="Z282">
        <v>82788</v>
      </c>
      <c r="AA282">
        <v>104000</v>
      </c>
      <c r="AB282">
        <v>82664</v>
      </c>
      <c r="AC282">
        <v>86920</v>
      </c>
      <c r="AD282" t="s">
        <v>5415</v>
      </c>
      <c r="AE282" t="s">
        <v>5416</v>
      </c>
      <c r="AF282" t="s">
        <v>5423</v>
      </c>
      <c r="AG282" t="s">
        <v>5424</v>
      </c>
      <c r="AH282" t="s">
        <v>6298</v>
      </c>
      <c r="AI282" t="s">
        <v>6075</v>
      </c>
      <c r="AJ282" t="s">
        <v>6297</v>
      </c>
      <c r="AK282" t="s">
        <v>136</v>
      </c>
      <c r="AN282" t="s">
        <v>1311</v>
      </c>
      <c r="AO282" t="s">
        <v>1312</v>
      </c>
      <c r="AP282" t="s">
        <v>1313</v>
      </c>
      <c r="AQ282" t="s">
        <v>1314</v>
      </c>
    </row>
    <row r="283" spans="1:43" x14ac:dyDescent="0.3">
      <c r="A283" t="s">
        <v>26</v>
      </c>
      <c r="B283" t="s">
        <v>28</v>
      </c>
      <c r="C283" t="s">
        <v>29</v>
      </c>
      <c r="D283" t="s">
        <v>461</v>
      </c>
      <c r="E283" t="s">
        <v>118</v>
      </c>
      <c r="F283" t="s">
        <v>334</v>
      </c>
      <c r="G283" t="s">
        <v>478</v>
      </c>
      <c r="H283" t="s">
        <v>384</v>
      </c>
      <c r="I283" t="s">
        <v>387</v>
      </c>
      <c r="J283" t="s">
        <v>43</v>
      </c>
      <c r="K283" t="s">
        <v>488</v>
      </c>
      <c r="L283">
        <v>1</v>
      </c>
      <c r="M283">
        <v>1000000</v>
      </c>
      <c r="N283">
        <v>1000000</v>
      </c>
      <c r="O283">
        <v>0</v>
      </c>
      <c r="P283">
        <v>1000000</v>
      </c>
      <c r="R283">
        <v>9044</v>
      </c>
      <c r="S283">
        <v>155427</v>
      </c>
      <c r="T283">
        <v>142401</v>
      </c>
      <c r="U283">
        <v>94831</v>
      </c>
      <c r="V283">
        <v>103681</v>
      </c>
      <c r="W283">
        <v>80141</v>
      </c>
      <c r="X283">
        <v>10644</v>
      </c>
      <c r="Y283">
        <v>47459</v>
      </c>
      <c r="Z283">
        <v>82788</v>
      </c>
      <c r="AA283">
        <v>104000</v>
      </c>
      <c r="AB283">
        <v>82664</v>
      </c>
      <c r="AC283">
        <v>86920</v>
      </c>
      <c r="AD283" t="s">
        <v>5415</v>
      </c>
      <c r="AE283" t="s">
        <v>5416</v>
      </c>
      <c r="AF283" t="s">
        <v>5426</v>
      </c>
      <c r="AG283" t="s">
        <v>5427</v>
      </c>
      <c r="AH283" t="s">
        <v>6299</v>
      </c>
      <c r="AI283" t="s">
        <v>6085</v>
      </c>
      <c r="AJ283" t="s">
        <v>6297</v>
      </c>
      <c r="AK283" t="s">
        <v>136</v>
      </c>
      <c r="AN283" t="s">
        <v>1311</v>
      </c>
      <c r="AO283" t="s">
        <v>1312</v>
      </c>
      <c r="AP283" t="s">
        <v>1313</v>
      </c>
      <c r="AQ283" t="s">
        <v>1314</v>
      </c>
    </row>
    <row r="284" spans="1:43" x14ac:dyDescent="0.3">
      <c r="A284" t="s">
        <v>26</v>
      </c>
      <c r="B284" t="s">
        <v>28</v>
      </c>
      <c r="C284" t="s">
        <v>29</v>
      </c>
      <c r="D284" t="s">
        <v>461</v>
      </c>
      <c r="E284" t="s">
        <v>118</v>
      </c>
      <c r="F284" t="s">
        <v>334</v>
      </c>
      <c r="G284" t="s">
        <v>478</v>
      </c>
      <c r="H284" t="s">
        <v>384</v>
      </c>
      <c r="I284" t="s">
        <v>388</v>
      </c>
      <c r="J284" t="s">
        <v>138</v>
      </c>
      <c r="K284" t="s">
        <v>506</v>
      </c>
      <c r="L284">
        <v>12</v>
      </c>
      <c r="M284">
        <v>1000000</v>
      </c>
      <c r="N284">
        <v>12000000</v>
      </c>
      <c r="O284">
        <v>0</v>
      </c>
      <c r="P284">
        <v>12000000</v>
      </c>
      <c r="R284">
        <v>108533</v>
      </c>
      <c r="S284">
        <v>1865126</v>
      </c>
      <c r="T284">
        <v>1708809</v>
      </c>
      <c r="U284">
        <v>1137967</v>
      </c>
      <c r="V284">
        <v>1244169</v>
      </c>
      <c r="W284">
        <v>961689</v>
      </c>
      <c r="X284">
        <v>127733</v>
      </c>
      <c r="Y284">
        <v>569509</v>
      </c>
      <c r="Z284">
        <v>993458</v>
      </c>
      <c r="AA284">
        <v>1248000</v>
      </c>
      <c r="AB284">
        <v>991970</v>
      </c>
      <c r="AC284">
        <v>1043037</v>
      </c>
      <c r="AD284" t="s">
        <v>5433</v>
      </c>
      <c r="AE284" t="s">
        <v>5448</v>
      </c>
      <c r="AF284" t="s">
        <v>5449</v>
      </c>
      <c r="AG284" t="s">
        <v>5450</v>
      </c>
      <c r="AH284" t="s">
        <v>6300</v>
      </c>
      <c r="AI284" t="s">
        <v>6061</v>
      </c>
      <c r="AJ284" t="s">
        <v>6301</v>
      </c>
      <c r="AK284" t="s">
        <v>136</v>
      </c>
      <c r="AN284" t="s">
        <v>1311</v>
      </c>
      <c r="AO284" t="s">
        <v>1312</v>
      </c>
      <c r="AP284" t="s">
        <v>2026</v>
      </c>
      <c r="AQ284" t="s">
        <v>1314</v>
      </c>
    </row>
    <row r="285" spans="1:43" x14ac:dyDescent="0.3">
      <c r="A285" t="s">
        <v>26</v>
      </c>
      <c r="B285" t="s">
        <v>28</v>
      </c>
      <c r="C285" t="s">
        <v>29</v>
      </c>
      <c r="D285" t="s">
        <v>461</v>
      </c>
      <c r="E285" t="s">
        <v>118</v>
      </c>
      <c r="F285" t="s">
        <v>334</v>
      </c>
      <c r="G285" t="s">
        <v>478</v>
      </c>
      <c r="H285" t="s">
        <v>384</v>
      </c>
      <c r="I285" t="s">
        <v>388</v>
      </c>
      <c r="J285" t="s">
        <v>138</v>
      </c>
      <c r="K285" t="s">
        <v>507</v>
      </c>
      <c r="L285">
        <v>12</v>
      </c>
      <c r="M285">
        <v>1000000</v>
      </c>
      <c r="N285">
        <v>12000000</v>
      </c>
      <c r="O285">
        <v>0</v>
      </c>
      <c r="P285">
        <v>12000000</v>
      </c>
      <c r="R285">
        <v>108533</v>
      </c>
      <c r="S285">
        <v>1865126</v>
      </c>
      <c r="T285">
        <v>1708809</v>
      </c>
      <c r="U285">
        <v>1137967</v>
      </c>
      <c r="V285">
        <v>1244169</v>
      </c>
      <c r="W285">
        <v>961689</v>
      </c>
      <c r="X285">
        <v>127733</v>
      </c>
      <c r="Y285">
        <v>569509</v>
      </c>
      <c r="Z285">
        <v>993458</v>
      </c>
      <c r="AA285">
        <v>1248000</v>
      </c>
      <c r="AB285">
        <v>991970</v>
      </c>
      <c r="AC285">
        <v>1043037</v>
      </c>
      <c r="AD285" t="s">
        <v>5433</v>
      </c>
      <c r="AE285" t="s">
        <v>5448</v>
      </c>
      <c r="AF285" t="s">
        <v>5452</v>
      </c>
      <c r="AG285" t="s">
        <v>5453</v>
      </c>
      <c r="AH285" t="s">
        <v>6302</v>
      </c>
      <c r="AI285" t="s">
        <v>6064</v>
      </c>
      <c r="AJ285" t="s">
        <v>6301</v>
      </c>
      <c r="AK285" t="s">
        <v>136</v>
      </c>
      <c r="AN285" t="s">
        <v>1311</v>
      </c>
      <c r="AO285" t="s">
        <v>1312</v>
      </c>
      <c r="AP285" t="s">
        <v>2026</v>
      </c>
      <c r="AQ285" t="s">
        <v>1314</v>
      </c>
    </row>
    <row r="286" spans="1:43" x14ac:dyDescent="0.3">
      <c r="A286" t="s">
        <v>26</v>
      </c>
      <c r="B286" t="s">
        <v>28</v>
      </c>
      <c r="C286" t="s">
        <v>29</v>
      </c>
      <c r="D286" t="s">
        <v>461</v>
      </c>
      <c r="E286" t="s">
        <v>118</v>
      </c>
      <c r="F286" t="s">
        <v>334</v>
      </c>
      <c r="G286" t="s">
        <v>478</v>
      </c>
      <c r="H286" t="s">
        <v>384</v>
      </c>
      <c r="I286" t="s">
        <v>389</v>
      </c>
      <c r="J286" t="s">
        <v>43</v>
      </c>
      <c r="K286" t="s">
        <v>1103</v>
      </c>
      <c r="L286">
        <v>2</v>
      </c>
      <c r="M286">
        <v>1000000</v>
      </c>
      <c r="N286">
        <v>2001000</v>
      </c>
      <c r="O286">
        <v>0</v>
      </c>
      <c r="P286">
        <v>2001000</v>
      </c>
      <c r="R286">
        <v>18098</v>
      </c>
      <c r="S286">
        <v>311010</v>
      </c>
      <c r="T286">
        <v>284944</v>
      </c>
      <c r="U286">
        <v>189756</v>
      </c>
      <c r="V286">
        <v>207465</v>
      </c>
      <c r="W286">
        <v>160362</v>
      </c>
      <c r="X286">
        <v>21299</v>
      </c>
      <c r="Y286">
        <v>94966</v>
      </c>
      <c r="Z286">
        <v>165659</v>
      </c>
      <c r="AA286">
        <v>208104</v>
      </c>
      <c r="AB286">
        <v>165411</v>
      </c>
      <c r="AC286">
        <v>173926</v>
      </c>
      <c r="AD286" t="s">
        <v>5470</v>
      </c>
      <c r="AE286" t="s">
        <v>5471</v>
      </c>
      <c r="AF286" t="s">
        <v>5478</v>
      </c>
      <c r="AG286" t="s">
        <v>5479</v>
      </c>
      <c r="AH286" t="s">
        <v>6303</v>
      </c>
      <c r="AI286" t="s">
        <v>6075</v>
      </c>
      <c r="AJ286" t="s">
        <v>6304</v>
      </c>
      <c r="AK286" t="s">
        <v>136</v>
      </c>
      <c r="AN286" t="s">
        <v>1311</v>
      </c>
      <c r="AO286" t="s">
        <v>1312</v>
      </c>
      <c r="AP286" t="s">
        <v>1313</v>
      </c>
      <c r="AQ286" t="s">
        <v>1314</v>
      </c>
    </row>
    <row r="287" spans="1:43" x14ac:dyDescent="0.3">
      <c r="A287" t="s">
        <v>26</v>
      </c>
      <c r="B287" t="s">
        <v>28</v>
      </c>
      <c r="C287" t="s">
        <v>29</v>
      </c>
      <c r="D287" t="s">
        <v>461</v>
      </c>
      <c r="E287" t="s">
        <v>118</v>
      </c>
      <c r="F287" t="s">
        <v>334</v>
      </c>
      <c r="G287" t="s">
        <v>478</v>
      </c>
      <c r="H287" t="s">
        <v>384</v>
      </c>
      <c r="I287" t="s">
        <v>389</v>
      </c>
      <c r="J287" t="s">
        <v>138</v>
      </c>
      <c r="K287" t="s">
        <v>506</v>
      </c>
      <c r="L287">
        <v>12</v>
      </c>
      <c r="M287">
        <v>1000000</v>
      </c>
      <c r="N287">
        <v>12000000</v>
      </c>
      <c r="O287">
        <v>0</v>
      </c>
      <c r="P287">
        <v>12000000</v>
      </c>
      <c r="R287">
        <v>108533</v>
      </c>
      <c r="S287">
        <v>1865126</v>
      </c>
      <c r="T287">
        <v>1708809</v>
      </c>
      <c r="U287">
        <v>1137967</v>
      </c>
      <c r="V287">
        <v>1244169</v>
      </c>
      <c r="W287">
        <v>961689</v>
      </c>
      <c r="X287">
        <v>127733</v>
      </c>
      <c r="Y287">
        <v>569509</v>
      </c>
      <c r="Z287">
        <v>993458</v>
      </c>
      <c r="AA287">
        <v>1248000</v>
      </c>
      <c r="AB287">
        <v>991970</v>
      </c>
      <c r="AC287">
        <v>1043037</v>
      </c>
      <c r="AD287" t="s">
        <v>5470</v>
      </c>
      <c r="AE287" t="s">
        <v>5490</v>
      </c>
      <c r="AF287" t="s">
        <v>5491</v>
      </c>
      <c r="AG287" t="s">
        <v>5492</v>
      </c>
      <c r="AH287" t="s">
        <v>6305</v>
      </c>
      <c r="AI287" t="s">
        <v>6061</v>
      </c>
      <c r="AJ287" t="s">
        <v>6304</v>
      </c>
      <c r="AK287" t="s">
        <v>136</v>
      </c>
      <c r="AN287" t="s">
        <v>1311</v>
      </c>
      <c r="AO287" t="s">
        <v>1312</v>
      </c>
      <c r="AP287" t="s">
        <v>2026</v>
      </c>
      <c r="AQ287" t="s">
        <v>1314</v>
      </c>
    </row>
    <row r="288" spans="1:43" x14ac:dyDescent="0.3">
      <c r="A288" t="s">
        <v>26</v>
      </c>
      <c r="B288" t="s">
        <v>28</v>
      </c>
      <c r="C288" t="s">
        <v>29</v>
      </c>
      <c r="D288" t="s">
        <v>461</v>
      </c>
      <c r="E288" t="s">
        <v>118</v>
      </c>
      <c r="F288" t="s">
        <v>334</v>
      </c>
      <c r="G288" t="s">
        <v>478</v>
      </c>
      <c r="H288" t="s">
        <v>384</v>
      </c>
      <c r="I288" t="s">
        <v>389</v>
      </c>
      <c r="J288" t="s">
        <v>138</v>
      </c>
      <c r="K288" t="s">
        <v>507</v>
      </c>
      <c r="L288">
        <v>12</v>
      </c>
      <c r="M288">
        <v>1000000</v>
      </c>
      <c r="N288">
        <v>12000000</v>
      </c>
      <c r="O288">
        <v>0</v>
      </c>
      <c r="P288">
        <v>12000000</v>
      </c>
      <c r="R288">
        <v>108533</v>
      </c>
      <c r="S288">
        <v>1865126</v>
      </c>
      <c r="T288">
        <v>1708809</v>
      </c>
      <c r="U288">
        <v>1137967</v>
      </c>
      <c r="V288">
        <v>1244169</v>
      </c>
      <c r="W288">
        <v>961689</v>
      </c>
      <c r="X288">
        <v>127733</v>
      </c>
      <c r="Y288">
        <v>569509</v>
      </c>
      <c r="Z288">
        <v>993458</v>
      </c>
      <c r="AA288">
        <v>1248000</v>
      </c>
      <c r="AB288">
        <v>991970</v>
      </c>
      <c r="AC288">
        <v>1043037</v>
      </c>
      <c r="AD288" t="s">
        <v>5470</v>
      </c>
      <c r="AE288" t="s">
        <v>5490</v>
      </c>
      <c r="AF288" t="s">
        <v>5494</v>
      </c>
      <c r="AG288" t="s">
        <v>5495</v>
      </c>
      <c r="AH288" t="s">
        <v>6306</v>
      </c>
      <c r="AI288" t="s">
        <v>6064</v>
      </c>
      <c r="AJ288" t="s">
        <v>6304</v>
      </c>
      <c r="AK288" t="s">
        <v>136</v>
      </c>
      <c r="AN288" t="s">
        <v>1311</v>
      </c>
      <c r="AO288" t="s">
        <v>1312</v>
      </c>
      <c r="AP288" t="s">
        <v>2026</v>
      </c>
      <c r="AQ288" t="s">
        <v>1314</v>
      </c>
    </row>
    <row r="289" spans="1:43" x14ac:dyDescent="0.3">
      <c r="A289" t="s">
        <v>26</v>
      </c>
      <c r="B289" t="s">
        <v>28</v>
      </c>
      <c r="C289" t="s">
        <v>29</v>
      </c>
      <c r="D289" t="s">
        <v>461</v>
      </c>
      <c r="E289" t="s">
        <v>118</v>
      </c>
      <c r="F289" t="s">
        <v>334</v>
      </c>
      <c r="G289" t="s">
        <v>478</v>
      </c>
      <c r="H289" t="s">
        <v>384</v>
      </c>
      <c r="I289" t="s">
        <v>390</v>
      </c>
      <c r="J289" t="s">
        <v>138</v>
      </c>
      <c r="K289" t="s">
        <v>506</v>
      </c>
      <c r="L289">
        <v>6</v>
      </c>
      <c r="M289">
        <v>1000000</v>
      </c>
      <c r="N289">
        <v>6000000</v>
      </c>
      <c r="O289">
        <v>0</v>
      </c>
      <c r="P289">
        <v>6000000</v>
      </c>
      <c r="R289">
        <v>54266</v>
      </c>
      <c r="S289">
        <v>932563</v>
      </c>
      <c r="T289">
        <v>854405</v>
      </c>
      <c r="U289">
        <v>568983</v>
      </c>
      <c r="V289">
        <v>622085</v>
      </c>
      <c r="W289">
        <v>480845</v>
      </c>
      <c r="X289">
        <v>63867</v>
      </c>
      <c r="Y289">
        <v>284755</v>
      </c>
      <c r="Z289">
        <v>496729</v>
      </c>
      <c r="AA289">
        <v>624000</v>
      </c>
      <c r="AB289">
        <v>495985</v>
      </c>
      <c r="AC289">
        <v>521517.00000000006</v>
      </c>
      <c r="AD289" t="s">
        <v>5518</v>
      </c>
      <c r="AE289" t="s">
        <v>5529</v>
      </c>
      <c r="AF289" t="s">
        <v>5530</v>
      </c>
      <c r="AG289" t="s">
        <v>5531</v>
      </c>
      <c r="AH289" t="s">
        <v>6307</v>
      </c>
      <c r="AI289" t="s">
        <v>6061</v>
      </c>
      <c r="AJ289" t="s">
        <v>6308</v>
      </c>
      <c r="AK289" t="s">
        <v>136</v>
      </c>
      <c r="AN289" t="s">
        <v>1311</v>
      </c>
      <c r="AO289" t="s">
        <v>1312</v>
      </c>
      <c r="AP289" t="s">
        <v>2026</v>
      </c>
      <c r="AQ289" t="s">
        <v>1314</v>
      </c>
    </row>
    <row r="290" spans="1:43" x14ac:dyDescent="0.3">
      <c r="A290" t="s">
        <v>26</v>
      </c>
      <c r="B290" t="s">
        <v>28</v>
      </c>
      <c r="C290" t="s">
        <v>29</v>
      </c>
      <c r="D290" t="s">
        <v>461</v>
      </c>
      <c r="E290" t="s">
        <v>118</v>
      </c>
      <c r="F290" t="s">
        <v>334</v>
      </c>
      <c r="G290" t="s">
        <v>478</v>
      </c>
      <c r="H290" t="s">
        <v>384</v>
      </c>
      <c r="I290" t="s">
        <v>390</v>
      </c>
      <c r="J290" t="s">
        <v>138</v>
      </c>
      <c r="K290" t="s">
        <v>507</v>
      </c>
      <c r="L290">
        <v>6</v>
      </c>
      <c r="M290">
        <v>1000000</v>
      </c>
      <c r="N290">
        <v>6000000</v>
      </c>
      <c r="O290">
        <v>0</v>
      </c>
      <c r="P290">
        <v>6000000</v>
      </c>
      <c r="R290">
        <v>54266</v>
      </c>
      <c r="S290">
        <v>932563</v>
      </c>
      <c r="T290">
        <v>854405</v>
      </c>
      <c r="U290">
        <v>568983</v>
      </c>
      <c r="V290">
        <v>622085</v>
      </c>
      <c r="W290">
        <v>480845</v>
      </c>
      <c r="X290">
        <v>63867</v>
      </c>
      <c r="Y290">
        <v>284755</v>
      </c>
      <c r="Z290">
        <v>496729</v>
      </c>
      <c r="AA290">
        <v>624000</v>
      </c>
      <c r="AB290">
        <v>495985</v>
      </c>
      <c r="AC290">
        <v>521517.00000000006</v>
      </c>
      <c r="AD290" t="s">
        <v>5518</v>
      </c>
      <c r="AE290" t="s">
        <v>5529</v>
      </c>
      <c r="AF290" t="s">
        <v>5533</v>
      </c>
      <c r="AG290" t="s">
        <v>5534</v>
      </c>
      <c r="AH290" t="s">
        <v>6309</v>
      </c>
      <c r="AI290" t="s">
        <v>6064</v>
      </c>
      <c r="AJ290" t="s">
        <v>6308</v>
      </c>
      <c r="AK290" t="s">
        <v>136</v>
      </c>
      <c r="AN290" t="s">
        <v>1311</v>
      </c>
      <c r="AO290" t="s">
        <v>1312</v>
      </c>
      <c r="AP290" t="s">
        <v>2026</v>
      </c>
      <c r="AQ290" t="s">
        <v>1314</v>
      </c>
    </row>
    <row r="291" spans="1:43" x14ac:dyDescent="0.3">
      <c r="A291" t="s">
        <v>26</v>
      </c>
      <c r="B291" t="s">
        <v>28</v>
      </c>
      <c r="C291" t="s">
        <v>29</v>
      </c>
      <c r="D291" t="s">
        <v>461</v>
      </c>
      <c r="E291" t="s">
        <v>118</v>
      </c>
      <c r="F291" t="s">
        <v>334</v>
      </c>
      <c r="G291" t="s">
        <v>478</v>
      </c>
      <c r="H291" t="s">
        <v>391</v>
      </c>
      <c r="I291" t="s">
        <v>392</v>
      </c>
      <c r="J291" t="s">
        <v>46</v>
      </c>
      <c r="K291" t="s">
        <v>1242</v>
      </c>
      <c r="L291">
        <v>6</v>
      </c>
      <c r="M291">
        <v>1000000</v>
      </c>
      <c r="N291">
        <v>6000000</v>
      </c>
      <c r="O291">
        <v>0</v>
      </c>
      <c r="P291">
        <v>6000000</v>
      </c>
      <c r="R291">
        <v>500000</v>
      </c>
      <c r="S291">
        <v>500000</v>
      </c>
      <c r="T291">
        <v>500000</v>
      </c>
      <c r="U291">
        <v>500000</v>
      </c>
      <c r="V291">
        <v>500000</v>
      </c>
      <c r="W291">
        <v>500000</v>
      </c>
      <c r="X291">
        <v>500000</v>
      </c>
      <c r="Y291">
        <v>500000</v>
      </c>
      <c r="Z291">
        <v>500000</v>
      </c>
      <c r="AA291">
        <v>500000</v>
      </c>
      <c r="AB291">
        <v>500000</v>
      </c>
      <c r="AC291">
        <v>500000</v>
      </c>
      <c r="AD291" t="s">
        <v>5555</v>
      </c>
      <c r="AE291" t="s">
        <v>5569</v>
      </c>
      <c r="AF291" t="s">
        <v>5570</v>
      </c>
      <c r="AG291" t="s">
        <v>5571</v>
      </c>
      <c r="AH291" t="s">
        <v>6310</v>
      </c>
      <c r="AI291" t="s">
        <v>6061</v>
      </c>
      <c r="AJ291" t="s">
        <v>6311</v>
      </c>
      <c r="AK291" t="s">
        <v>44</v>
      </c>
      <c r="AN291" t="s">
        <v>1311</v>
      </c>
      <c r="AO291" t="s">
        <v>1312</v>
      </c>
      <c r="AP291" t="s">
        <v>1331</v>
      </c>
      <c r="AQ291" t="s">
        <v>1314</v>
      </c>
    </row>
    <row r="292" spans="1:43" x14ac:dyDescent="0.3">
      <c r="A292" t="s">
        <v>26</v>
      </c>
      <c r="B292" t="s">
        <v>28</v>
      </c>
      <c r="C292" t="s">
        <v>29</v>
      </c>
      <c r="D292" t="s">
        <v>461</v>
      </c>
      <c r="E292" t="s">
        <v>118</v>
      </c>
      <c r="F292" t="s">
        <v>334</v>
      </c>
      <c r="G292" t="s">
        <v>478</v>
      </c>
      <c r="H292" t="s">
        <v>391</v>
      </c>
      <c r="I292" t="s">
        <v>393</v>
      </c>
      <c r="J292" t="s">
        <v>43</v>
      </c>
      <c r="K292" t="s">
        <v>506</v>
      </c>
      <c r="L292">
        <v>1</v>
      </c>
      <c r="M292">
        <v>1000000</v>
      </c>
      <c r="N292">
        <v>1000000</v>
      </c>
      <c r="O292">
        <v>0</v>
      </c>
      <c r="P292">
        <v>1000000</v>
      </c>
      <c r="R292">
        <v>83000</v>
      </c>
      <c r="S292">
        <v>83000</v>
      </c>
      <c r="T292">
        <v>83000</v>
      </c>
      <c r="U292">
        <v>83000</v>
      </c>
      <c r="V292">
        <v>83000</v>
      </c>
      <c r="W292">
        <v>83000</v>
      </c>
      <c r="X292">
        <v>83000</v>
      </c>
      <c r="Y292">
        <v>83000</v>
      </c>
      <c r="Z292">
        <v>83000</v>
      </c>
      <c r="AA292">
        <v>83000</v>
      </c>
      <c r="AB292">
        <v>83000</v>
      </c>
      <c r="AC292">
        <v>87000</v>
      </c>
      <c r="AD292" t="s">
        <v>5580</v>
      </c>
      <c r="AE292" t="s">
        <v>5581</v>
      </c>
      <c r="AF292" t="s">
        <v>5582</v>
      </c>
      <c r="AG292" t="s">
        <v>5583</v>
      </c>
      <c r="AH292" t="s">
        <v>6312</v>
      </c>
      <c r="AI292" t="s">
        <v>6061</v>
      </c>
      <c r="AJ292" t="s">
        <v>6313</v>
      </c>
      <c r="AK292" t="s">
        <v>44</v>
      </c>
      <c r="AN292" t="s">
        <v>1311</v>
      </c>
      <c r="AO292" t="s">
        <v>1312</v>
      </c>
      <c r="AP292" t="s">
        <v>1313</v>
      </c>
      <c r="AQ292" t="s">
        <v>1314</v>
      </c>
    </row>
    <row r="293" spans="1:43" x14ac:dyDescent="0.3">
      <c r="A293" t="s">
        <v>26</v>
      </c>
      <c r="B293" t="s">
        <v>28</v>
      </c>
      <c r="C293" t="s">
        <v>29</v>
      </c>
      <c r="D293" t="s">
        <v>461</v>
      </c>
      <c r="E293" t="s">
        <v>118</v>
      </c>
      <c r="F293" t="s">
        <v>334</v>
      </c>
      <c r="G293" t="s">
        <v>478</v>
      </c>
      <c r="H293" t="s">
        <v>391</v>
      </c>
      <c r="I293" t="s">
        <v>393</v>
      </c>
      <c r="J293" t="s">
        <v>43</v>
      </c>
      <c r="K293" t="s">
        <v>507</v>
      </c>
      <c r="L293">
        <v>1</v>
      </c>
      <c r="M293">
        <v>1000000</v>
      </c>
      <c r="N293">
        <v>1000000</v>
      </c>
      <c r="O293">
        <v>0</v>
      </c>
      <c r="P293">
        <v>1000000</v>
      </c>
      <c r="R293">
        <v>83000</v>
      </c>
      <c r="S293">
        <v>83000</v>
      </c>
      <c r="T293">
        <v>83000</v>
      </c>
      <c r="U293">
        <v>83000</v>
      </c>
      <c r="V293">
        <v>83000</v>
      </c>
      <c r="W293">
        <v>83000</v>
      </c>
      <c r="X293">
        <v>83000</v>
      </c>
      <c r="Y293">
        <v>83000</v>
      </c>
      <c r="Z293">
        <v>83000</v>
      </c>
      <c r="AA293">
        <v>83000</v>
      </c>
      <c r="AB293">
        <v>83000</v>
      </c>
      <c r="AC293">
        <v>87000</v>
      </c>
      <c r="AD293" t="s">
        <v>5580</v>
      </c>
      <c r="AE293" t="s">
        <v>5581</v>
      </c>
      <c r="AF293" t="s">
        <v>5585</v>
      </c>
      <c r="AG293" t="s">
        <v>5586</v>
      </c>
      <c r="AH293" t="s">
        <v>6314</v>
      </c>
      <c r="AI293" t="s">
        <v>6064</v>
      </c>
      <c r="AJ293" t="s">
        <v>6313</v>
      </c>
      <c r="AK293" t="s">
        <v>44</v>
      </c>
      <c r="AN293" t="s">
        <v>1311</v>
      </c>
      <c r="AO293" t="s">
        <v>1312</v>
      </c>
      <c r="AP293" t="s">
        <v>1313</v>
      </c>
      <c r="AQ293" t="s">
        <v>1314</v>
      </c>
    </row>
    <row r="294" spans="1:43" x14ac:dyDescent="0.3">
      <c r="A294" t="s">
        <v>26</v>
      </c>
      <c r="B294" t="s">
        <v>28</v>
      </c>
      <c r="C294" t="s">
        <v>29</v>
      </c>
      <c r="D294" t="s">
        <v>461</v>
      </c>
      <c r="E294" t="s">
        <v>118</v>
      </c>
      <c r="F294" t="s">
        <v>334</v>
      </c>
      <c r="G294" t="s">
        <v>478</v>
      </c>
      <c r="H294" t="s">
        <v>391</v>
      </c>
      <c r="I294" t="s">
        <v>394</v>
      </c>
      <c r="J294" t="s">
        <v>43</v>
      </c>
      <c r="K294" t="s">
        <v>506</v>
      </c>
      <c r="L294">
        <v>4</v>
      </c>
      <c r="M294">
        <v>1000000</v>
      </c>
      <c r="N294">
        <v>4000000</v>
      </c>
      <c r="O294">
        <v>0</v>
      </c>
      <c r="P294">
        <v>4000000</v>
      </c>
      <c r="R294">
        <v>333000</v>
      </c>
      <c r="S294">
        <v>333000</v>
      </c>
      <c r="T294">
        <v>333000</v>
      </c>
      <c r="U294">
        <v>333000</v>
      </c>
      <c r="V294">
        <v>333000</v>
      </c>
      <c r="W294">
        <v>333000</v>
      </c>
      <c r="X294">
        <v>333000</v>
      </c>
      <c r="Y294">
        <v>333000</v>
      </c>
      <c r="Z294">
        <v>333000</v>
      </c>
      <c r="AA294">
        <v>333000</v>
      </c>
      <c r="AB294">
        <v>333000</v>
      </c>
      <c r="AC294">
        <v>337000</v>
      </c>
      <c r="AD294" t="s">
        <v>5601</v>
      </c>
      <c r="AE294" t="s">
        <v>5602</v>
      </c>
      <c r="AF294" t="s">
        <v>5603</v>
      </c>
      <c r="AG294" t="s">
        <v>5604</v>
      </c>
      <c r="AH294" t="s">
        <v>6315</v>
      </c>
      <c r="AI294" t="s">
        <v>6061</v>
      </c>
      <c r="AJ294" t="s">
        <v>6316</v>
      </c>
      <c r="AK294" t="s">
        <v>44</v>
      </c>
      <c r="AN294" t="s">
        <v>1311</v>
      </c>
      <c r="AO294" t="s">
        <v>1312</v>
      </c>
      <c r="AP294" t="s">
        <v>1313</v>
      </c>
      <c r="AQ294" t="s">
        <v>1314</v>
      </c>
    </row>
    <row r="295" spans="1:43" x14ac:dyDescent="0.3">
      <c r="A295" t="s">
        <v>26</v>
      </c>
      <c r="B295" t="s">
        <v>28</v>
      </c>
      <c r="C295" t="s">
        <v>29</v>
      </c>
      <c r="D295" t="s">
        <v>461</v>
      </c>
      <c r="E295" t="s">
        <v>118</v>
      </c>
      <c r="F295" t="s">
        <v>334</v>
      </c>
      <c r="G295" t="s">
        <v>478</v>
      </c>
      <c r="H295" t="s">
        <v>391</v>
      </c>
      <c r="I295" t="s">
        <v>394</v>
      </c>
      <c r="J295" t="s">
        <v>43</v>
      </c>
      <c r="K295" t="s">
        <v>507</v>
      </c>
      <c r="L295">
        <v>4</v>
      </c>
      <c r="M295">
        <v>1000000</v>
      </c>
      <c r="N295">
        <v>4000000</v>
      </c>
      <c r="O295">
        <v>0</v>
      </c>
      <c r="P295">
        <v>4000000</v>
      </c>
      <c r="R295">
        <v>333000</v>
      </c>
      <c r="S295">
        <v>333000</v>
      </c>
      <c r="T295">
        <v>333000</v>
      </c>
      <c r="U295">
        <v>333000</v>
      </c>
      <c r="V295">
        <v>333000</v>
      </c>
      <c r="W295">
        <v>333000</v>
      </c>
      <c r="X295">
        <v>333000</v>
      </c>
      <c r="Y295">
        <v>333000</v>
      </c>
      <c r="Z295">
        <v>333000</v>
      </c>
      <c r="AA295">
        <v>333000</v>
      </c>
      <c r="AB295">
        <v>333000</v>
      </c>
      <c r="AC295">
        <v>337000</v>
      </c>
      <c r="AD295" t="s">
        <v>5601</v>
      </c>
      <c r="AE295" t="s">
        <v>5602</v>
      </c>
      <c r="AF295" t="s">
        <v>5606</v>
      </c>
      <c r="AG295" t="s">
        <v>5607</v>
      </c>
      <c r="AH295" t="s">
        <v>6317</v>
      </c>
      <c r="AI295" t="s">
        <v>6064</v>
      </c>
      <c r="AJ295" t="s">
        <v>6316</v>
      </c>
      <c r="AK295" t="s">
        <v>44</v>
      </c>
      <c r="AN295" t="s">
        <v>1311</v>
      </c>
      <c r="AO295" t="s">
        <v>1312</v>
      </c>
      <c r="AP295" t="s">
        <v>1313</v>
      </c>
      <c r="AQ295" t="s">
        <v>1314</v>
      </c>
    </row>
    <row r="296" spans="1:43" x14ac:dyDescent="0.3">
      <c r="A296" t="s">
        <v>26</v>
      </c>
      <c r="B296" t="s">
        <v>28</v>
      </c>
      <c r="C296" t="s">
        <v>29</v>
      </c>
      <c r="D296" t="s">
        <v>461</v>
      </c>
      <c r="E296" t="s">
        <v>118</v>
      </c>
      <c r="F296" t="s">
        <v>334</v>
      </c>
      <c r="G296" t="s">
        <v>478</v>
      </c>
      <c r="H296" t="s">
        <v>391</v>
      </c>
      <c r="I296" t="s">
        <v>395</v>
      </c>
      <c r="J296" t="s">
        <v>43</v>
      </c>
      <c r="K296" t="s">
        <v>506</v>
      </c>
      <c r="L296">
        <v>1</v>
      </c>
      <c r="M296">
        <v>1000000</v>
      </c>
      <c r="N296">
        <v>1000000</v>
      </c>
      <c r="O296">
        <v>0</v>
      </c>
      <c r="P296">
        <v>1000000</v>
      </c>
      <c r="R296">
        <v>83000</v>
      </c>
      <c r="S296">
        <v>83000</v>
      </c>
      <c r="T296">
        <v>83000</v>
      </c>
      <c r="U296">
        <v>83000</v>
      </c>
      <c r="V296">
        <v>83000</v>
      </c>
      <c r="W296">
        <v>83000</v>
      </c>
      <c r="X296">
        <v>83000</v>
      </c>
      <c r="Y296">
        <v>83000</v>
      </c>
      <c r="Z296">
        <v>83000</v>
      </c>
      <c r="AA296">
        <v>83000</v>
      </c>
      <c r="AB296">
        <v>83000</v>
      </c>
      <c r="AC296">
        <v>87000</v>
      </c>
      <c r="AD296" t="s">
        <v>5620</v>
      </c>
      <c r="AE296" t="s">
        <v>5621</v>
      </c>
      <c r="AF296" t="s">
        <v>5622</v>
      </c>
      <c r="AG296" t="s">
        <v>5623</v>
      </c>
      <c r="AH296" t="s">
        <v>6318</v>
      </c>
      <c r="AI296" t="s">
        <v>6061</v>
      </c>
      <c r="AJ296" t="s">
        <v>6319</v>
      </c>
      <c r="AK296" t="s">
        <v>44</v>
      </c>
      <c r="AN296" t="s">
        <v>1311</v>
      </c>
      <c r="AO296" t="s">
        <v>1312</v>
      </c>
      <c r="AP296" t="s">
        <v>1313</v>
      </c>
      <c r="AQ296" t="s">
        <v>1314</v>
      </c>
    </row>
    <row r="297" spans="1:43" x14ac:dyDescent="0.3">
      <c r="A297" t="s">
        <v>26</v>
      </c>
      <c r="B297" t="s">
        <v>28</v>
      </c>
      <c r="C297" t="s">
        <v>29</v>
      </c>
      <c r="D297" t="s">
        <v>461</v>
      </c>
      <c r="E297" t="s">
        <v>118</v>
      </c>
      <c r="F297" t="s">
        <v>334</v>
      </c>
      <c r="G297" t="s">
        <v>478</v>
      </c>
      <c r="H297" t="s">
        <v>391</v>
      </c>
      <c r="I297" t="s">
        <v>395</v>
      </c>
      <c r="J297" t="s">
        <v>43</v>
      </c>
      <c r="K297" t="s">
        <v>507</v>
      </c>
      <c r="L297">
        <v>1</v>
      </c>
      <c r="M297">
        <v>1000000</v>
      </c>
      <c r="N297">
        <v>1000000</v>
      </c>
      <c r="O297">
        <v>0</v>
      </c>
      <c r="P297">
        <v>1000000</v>
      </c>
      <c r="R297">
        <v>83000</v>
      </c>
      <c r="S297">
        <v>83000</v>
      </c>
      <c r="T297">
        <v>83000</v>
      </c>
      <c r="U297">
        <v>83000</v>
      </c>
      <c r="V297">
        <v>83000</v>
      </c>
      <c r="W297">
        <v>83000</v>
      </c>
      <c r="X297">
        <v>83000</v>
      </c>
      <c r="Y297">
        <v>83000</v>
      </c>
      <c r="Z297">
        <v>83000</v>
      </c>
      <c r="AA297">
        <v>83000</v>
      </c>
      <c r="AB297">
        <v>83000</v>
      </c>
      <c r="AC297">
        <v>87000</v>
      </c>
      <c r="AD297" t="s">
        <v>5620</v>
      </c>
      <c r="AE297" t="s">
        <v>5621</v>
      </c>
      <c r="AF297" t="s">
        <v>5625</v>
      </c>
      <c r="AG297" t="s">
        <v>5626</v>
      </c>
      <c r="AH297" t="s">
        <v>6320</v>
      </c>
      <c r="AI297" t="s">
        <v>6064</v>
      </c>
      <c r="AJ297" t="s">
        <v>6319</v>
      </c>
      <c r="AK297" t="s">
        <v>44</v>
      </c>
      <c r="AN297" t="s">
        <v>1311</v>
      </c>
      <c r="AO297" t="s">
        <v>1312</v>
      </c>
      <c r="AP297" t="s">
        <v>1313</v>
      </c>
      <c r="AQ297" t="s">
        <v>1314</v>
      </c>
    </row>
    <row r="298" spans="1:43" x14ac:dyDescent="0.3">
      <c r="A298" t="s">
        <v>26</v>
      </c>
      <c r="B298" t="s">
        <v>28</v>
      </c>
      <c r="C298" t="s">
        <v>29</v>
      </c>
      <c r="D298" t="s">
        <v>461</v>
      </c>
      <c r="E298" t="s">
        <v>118</v>
      </c>
      <c r="F298" t="s">
        <v>334</v>
      </c>
      <c r="G298" t="s">
        <v>479</v>
      </c>
      <c r="H298" t="s">
        <v>406</v>
      </c>
      <c r="I298" t="s">
        <v>407</v>
      </c>
      <c r="J298" t="s">
        <v>138</v>
      </c>
      <c r="K298" t="s">
        <v>506</v>
      </c>
      <c r="L298">
        <v>12</v>
      </c>
      <c r="M298">
        <v>1000000</v>
      </c>
      <c r="N298">
        <v>12000000</v>
      </c>
      <c r="O298">
        <v>0</v>
      </c>
      <c r="P298">
        <v>12000000</v>
      </c>
      <c r="R298">
        <v>360000</v>
      </c>
      <c r="S298">
        <v>4643143</v>
      </c>
      <c r="T298">
        <v>360000</v>
      </c>
      <c r="U298">
        <v>817714</v>
      </c>
      <c r="V298">
        <v>817714</v>
      </c>
      <c r="W298">
        <v>817714</v>
      </c>
      <c r="X298">
        <v>898286</v>
      </c>
      <c r="Y298">
        <v>817714</v>
      </c>
      <c r="Z298">
        <v>817714</v>
      </c>
      <c r="AA298">
        <v>852000</v>
      </c>
      <c r="AB298">
        <v>360000</v>
      </c>
      <c r="AC298">
        <v>438001</v>
      </c>
      <c r="AD298" t="s">
        <v>5789</v>
      </c>
      <c r="AE298" t="s">
        <v>5794</v>
      </c>
      <c r="AF298" t="s">
        <v>5795</v>
      </c>
      <c r="AG298" t="s">
        <v>5796</v>
      </c>
      <c r="AH298" t="s">
        <v>6321</v>
      </c>
      <c r="AI298" t="s">
        <v>6061</v>
      </c>
      <c r="AJ298" t="s">
        <v>6322</v>
      </c>
      <c r="AK298" t="s">
        <v>136</v>
      </c>
      <c r="AN298" t="s">
        <v>1311</v>
      </c>
      <c r="AO298" t="s">
        <v>1312</v>
      </c>
      <c r="AP298" t="s">
        <v>2026</v>
      </c>
      <c r="AQ298" t="s">
        <v>1314</v>
      </c>
    </row>
    <row r="299" spans="1:43" x14ac:dyDescent="0.3">
      <c r="A299" t="s">
        <v>26</v>
      </c>
      <c r="B299" t="s">
        <v>28</v>
      </c>
      <c r="C299" t="s">
        <v>29</v>
      </c>
      <c r="D299" t="s">
        <v>461</v>
      </c>
      <c r="E299" t="s">
        <v>118</v>
      </c>
      <c r="F299" t="s">
        <v>334</v>
      </c>
      <c r="G299" t="s">
        <v>479</v>
      </c>
      <c r="H299" t="s">
        <v>406</v>
      </c>
      <c r="I299" t="s">
        <v>407</v>
      </c>
      <c r="J299" t="s">
        <v>138</v>
      </c>
      <c r="K299" t="s">
        <v>507</v>
      </c>
      <c r="L299">
        <v>12</v>
      </c>
      <c r="M299">
        <v>1000000</v>
      </c>
      <c r="N299">
        <v>12000000</v>
      </c>
      <c r="O299">
        <v>0</v>
      </c>
      <c r="P299">
        <v>12000000</v>
      </c>
      <c r="R299">
        <v>360000</v>
      </c>
      <c r="S299">
        <v>4643143</v>
      </c>
      <c r="T299">
        <v>360000</v>
      </c>
      <c r="U299">
        <v>817714</v>
      </c>
      <c r="V299">
        <v>817714</v>
      </c>
      <c r="W299">
        <v>817714</v>
      </c>
      <c r="X299">
        <v>898286</v>
      </c>
      <c r="Y299">
        <v>817714</v>
      </c>
      <c r="Z299">
        <v>817714</v>
      </c>
      <c r="AA299">
        <v>852000</v>
      </c>
      <c r="AB299">
        <v>360000</v>
      </c>
      <c r="AC299">
        <v>438001</v>
      </c>
      <c r="AD299" t="s">
        <v>5789</v>
      </c>
      <c r="AE299" t="s">
        <v>5794</v>
      </c>
      <c r="AF299" t="s">
        <v>5798</v>
      </c>
      <c r="AG299" t="s">
        <v>5799</v>
      </c>
      <c r="AH299" t="s">
        <v>6323</v>
      </c>
      <c r="AI299" t="s">
        <v>6064</v>
      </c>
      <c r="AJ299" t="s">
        <v>6322</v>
      </c>
      <c r="AK299" t="s">
        <v>136</v>
      </c>
      <c r="AN299" t="s">
        <v>1311</v>
      </c>
      <c r="AO299" t="s">
        <v>1312</v>
      </c>
      <c r="AP299" t="s">
        <v>2026</v>
      </c>
      <c r="AQ299" t="s">
        <v>1314</v>
      </c>
    </row>
    <row r="300" spans="1:43" x14ac:dyDescent="0.3">
      <c r="A300" t="s">
        <v>26</v>
      </c>
      <c r="B300" t="s">
        <v>28</v>
      </c>
      <c r="C300" t="s">
        <v>29</v>
      </c>
      <c r="D300" t="s">
        <v>461</v>
      </c>
      <c r="E300" t="s">
        <v>118</v>
      </c>
      <c r="F300" t="s">
        <v>334</v>
      </c>
      <c r="G300" t="s">
        <v>479</v>
      </c>
      <c r="H300" t="s">
        <v>406</v>
      </c>
      <c r="I300" t="s">
        <v>408</v>
      </c>
      <c r="J300" t="s">
        <v>43</v>
      </c>
      <c r="K300" t="s">
        <v>1264</v>
      </c>
      <c r="L300">
        <v>12</v>
      </c>
      <c r="M300">
        <v>1000000</v>
      </c>
      <c r="N300">
        <v>12000000</v>
      </c>
      <c r="O300">
        <v>0</v>
      </c>
      <c r="P300">
        <v>12000000</v>
      </c>
      <c r="R300">
        <v>360000</v>
      </c>
      <c r="S300">
        <v>4643143</v>
      </c>
      <c r="T300">
        <v>360000</v>
      </c>
      <c r="U300">
        <v>817714</v>
      </c>
      <c r="V300">
        <v>817714</v>
      </c>
      <c r="W300">
        <v>817714</v>
      </c>
      <c r="X300">
        <v>898286</v>
      </c>
      <c r="Y300">
        <v>817714</v>
      </c>
      <c r="Z300">
        <v>817714</v>
      </c>
      <c r="AA300">
        <v>852000</v>
      </c>
      <c r="AB300">
        <v>360000</v>
      </c>
      <c r="AC300">
        <v>438001</v>
      </c>
      <c r="AD300" t="s">
        <v>5805</v>
      </c>
      <c r="AE300" t="s">
        <v>5806</v>
      </c>
      <c r="AF300" t="s">
        <v>5807</v>
      </c>
      <c r="AG300" t="s">
        <v>5808</v>
      </c>
      <c r="AH300" t="s">
        <v>6324</v>
      </c>
      <c r="AI300" t="s">
        <v>6061</v>
      </c>
      <c r="AJ300" t="s">
        <v>6325</v>
      </c>
      <c r="AK300" t="s">
        <v>136</v>
      </c>
      <c r="AN300" t="s">
        <v>1311</v>
      </c>
      <c r="AO300" t="s">
        <v>1312</v>
      </c>
      <c r="AP300" t="s">
        <v>1313</v>
      </c>
      <c r="AQ300" t="s">
        <v>1314</v>
      </c>
    </row>
    <row r="301" spans="1:43" x14ac:dyDescent="0.3">
      <c r="A301" t="s">
        <v>26</v>
      </c>
      <c r="B301" t="s">
        <v>28</v>
      </c>
      <c r="C301" t="s">
        <v>29</v>
      </c>
      <c r="D301" t="s">
        <v>461</v>
      </c>
      <c r="E301" t="s">
        <v>118</v>
      </c>
      <c r="F301" t="s">
        <v>334</v>
      </c>
      <c r="G301" t="s">
        <v>479</v>
      </c>
      <c r="H301" t="s">
        <v>406</v>
      </c>
      <c r="I301" t="s">
        <v>408</v>
      </c>
      <c r="J301" t="s">
        <v>138</v>
      </c>
      <c r="K301" t="s">
        <v>506</v>
      </c>
      <c r="L301">
        <v>12</v>
      </c>
      <c r="M301">
        <v>1000000</v>
      </c>
      <c r="N301">
        <v>12000000</v>
      </c>
      <c r="O301">
        <v>0</v>
      </c>
      <c r="P301">
        <v>12000000</v>
      </c>
      <c r="R301">
        <v>360000</v>
      </c>
      <c r="S301">
        <v>4643143</v>
      </c>
      <c r="T301">
        <v>360000</v>
      </c>
      <c r="U301">
        <v>817714</v>
      </c>
      <c r="V301">
        <v>817714</v>
      </c>
      <c r="W301">
        <v>817714</v>
      </c>
      <c r="X301">
        <v>898286</v>
      </c>
      <c r="Y301">
        <v>817714</v>
      </c>
      <c r="Z301">
        <v>817714</v>
      </c>
      <c r="AA301">
        <v>852000</v>
      </c>
      <c r="AB301">
        <v>360000</v>
      </c>
      <c r="AC301">
        <v>438001</v>
      </c>
      <c r="AD301" t="s">
        <v>5805</v>
      </c>
      <c r="AE301" t="s">
        <v>5810</v>
      </c>
      <c r="AF301" t="s">
        <v>5811</v>
      </c>
      <c r="AG301" t="s">
        <v>5812</v>
      </c>
      <c r="AH301" t="s">
        <v>6326</v>
      </c>
      <c r="AI301" t="s">
        <v>6061</v>
      </c>
      <c r="AJ301" t="s">
        <v>6325</v>
      </c>
      <c r="AK301" t="s">
        <v>136</v>
      </c>
      <c r="AN301" t="s">
        <v>1311</v>
      </c>
      <c r="AO301" t="s">
        <v>1312</v>
      </c>
      <c r="AP301" t="s">
        <v>2026</v>
      </c>
      <c r="AQ301" t="s">
        <v>1314</v>
      </c>
    </row>
    <row r="302" spans="1:43" x14ac:dyDescent="0.3">
      <c r="A302" t="s">
        <v>26</v>
      </c>
      <c r="B302" t="s">
        <v>28</v>
      </c>
      <c r="C302" t="s">
        <v>29</v>
      </c>
      <c r="D302" t="s">
        <v>461</v>
      </c>
      <c r="E302" t="s">
        <v>118</v>
      </c>
      <c r="F302" t="s">
        <v>334</v>
      </c>
      <c r="G302" t="s">
        <v>479</v>
      </c>
      <c r="H302" t="s">
        <v>406</v>
      </c>
      <c r="I302" t="s">
        <v>408</v>
      </c>
      <c r="J302" t="s">
        <v>138</v>
      </c>
      <c r="K302" t="s">
        <v>507</v>
      </c>
      <c r="L302">
        <v>12</v>
      </c>
      <c r="M302">
        <v>1000000</v>
      </c>
      <c r="N302">
        <v>12000000</v>
      </c>
      <c r="O302">
        <v>0</v>
      </c>
      <c r="P302">
        <v>12000000</v>
      </c>
      <c r="R302">
        <v>360000</v>
      </c>
      <c r="S302">
        <v>4643143</v>
      </c>
      <c r="T302">
        <v>360000</v>
      </c>
      <c r="U302">
        <v>817714</v>
      </c>
      <c r="V302">
        <v>817714</v>
      </c>
      <c r="W302">
        <v>817714</v>
      </c>
      <c r="X302">
        <v>898286</v>
      </c>
      <c r="Y302">
        <v>817714</v>
      </c>
      <c r="Z302">
        <v>817714</v>
      </c>
      <c r="AA302">
        <v>852000</v>
      </c>
      <c r="AB302">
        <v>360000</v>
      </c>
      <c r="AC302">
        <v>438001</v>
      </c>
      <c r="AD302" t="s">
        <v>5805</v>
      </c>
      <c r="AE302" t="s">
        <v>5810</v>
      </c>
      <c r="AF302" t="s">
        <v>5814</v>
      </c>
      <c r="AG302" t="s">
        <v>5815</v>
      </c>
      <c r="AH302" t="s">
        <v>6327</v>
      </c>
      <c r="AI302" t="s">
        <v>6064</v>
      </c>
      <c r="AJ302" t="s">
        <v>6325</v>
      </c>
      <c r="AK302" t="s">
        <v>136</v>
      </c>
      <c r="AN302" t="s">
        <v>1311</v>
      </c>
      <c r="AO302" t="s">
        <v>1312</v>
      </c>
      <c r="AP302" t="s">
        <v>2026</v>
      </c>
      <c r="AQ302" t="s">
        <v>1314</v>
      </c>
    </row>
    <row r="303" spans="1:43" x14ac:dyDescent="0.3">
      <c r="A303" t="s">
        <v>26</v>
      </c>
      <c r="B303" t="s">
        <v>28</v>
      </c>
      <c r="C303" t="s">
        <v>29</v>
      </c>
      <c r="D303" t="s">
        <v>461</v>
      </c>
      <c r="E303" t="s">
        <v>118</v>
      </c>
      <c r="F303" t="s">
        <v>334</v>
      </c>
      <c r="G303" t="s">
        <v>479</v>
      </c>
      <c r="H303" t="s">
        <v>406</v>
      </c>
      <c r="I303" t="s">
        <v>409</v>
      </c>
      <c r="J303" t="s">
        <v>43</v>
      </c>
      <c r="K303" t="s">
        <v>694</v>
      </c>
      <c r="L303">
        <v>2</v>
      </c>
      <c r="M303">
        <v>1000000</v>
      </c>
      <c r="N303">
        <v>2000000</v>
      </c>
      <c r="O303">
        <v>0</v>
      </c>
      <c r="P303">
        <v>2000000</v>
      </c>
      <c r="R303">
        <v>60000</v>
      </c>
      <c r="S303">
        <v>773857</v>
      </c>
      <c r="T303">
        <v>60000</v>
      </c>
      <c r="U303">
        <v>136286</v>
      </c>
      <c r="V303">
        <v>136286</v>
      </c>
      <c r="W303">
        <v>136286</v>
      </c>
      <c r="X303">
        <v>149714</v>
      </c>
      <c r="Y303">
        <v>136286</v>
      </c>
      <c r="Z303">
        <v>136286</v>
      </c>
      <c r="AA303">
        <v>142000</v>
      </c>
      <c r="AB303">
        <v>60000</v>
      </c>
      <c r="AC303">
        <v>72999</v>
      </c>
      <c r="AD303" t="s">
        <v>5832</v>
      </c>
      <c r="AE303" t="s">
        <v>5833</v>
      </c>
      <c r="AF303" t="s">
        <v>5834</v>
      </c>
      <c r="AG303" t="s">
        <v>5835</v>
      </c>
      <c r="AH303" t="s">
        <v>6328</v>
      </c>
      <c r="AI303" t="s">
        <v>6061</v>
      </c>
      <c r="AJ303" t="s">
        <v>6329</v>
      </c>
      <c r="AK303" t="s">
        <v>136</v>
      </c>
      <c r="AN303" t="s">
        <v>1311</v>
      </c>
      <c r="AO303" t="s">
        <v>1312</v>
      </c>
      <c r="AP303" t="s">
        <v>1313</v>
      </c>
      <c r="AQ303" t="s">
        <v>1314</v>
      </c>
    </row>
    <row r="304" spans="1:43" x14ac:dyDescent="0.3">
      <c r="A304" t="s">
        <v>26</v>
      </c>
      <c r="B304" t="s">
        <v>28</v>
      </c>
      <c r="C304" t="s">
        <v>29</v>
      </c>
      <c r="D304" t="s">
        <v>461</v>
      </c>
      <c r="E304" t="s">
        <v>118</v>
      </c>
      <c r="F304" t="s">
        <v>334</v>
      </c>
      <c r="G304" t="s">
        <v>479</v>
      </c>
      <c r="H304" t="s">
        <v>406</v>
      </c>
      <c r="I304" t="s">
        <v>409</v>
      </c>
      <c r="J304" t="s">
        <v>138</v>
      </c>
      <c r="K304" t="s">
        <v>506</v>
      </c>
      <c r="L304">
        <v>12</v>
      </c>
      <c r="M304">
        <v>1000000</v>
      </c>
      <c r="N304">
        <v>12000000</v>
      </c>
      <c r="O304">
        <v>0</v>
      </c>
      <c r="P304">
        <v>12000000</v>
      </c>
      <c r="R304">
        <v>360000</v>
      </c>
      <c r="S304">
        <v>4643143</v>
      </c>
      <c r="T304">
        <v>360000</v>
      </c>
      <c r="U304">
        <v>817714</v>
      </c>
      <c r="V304">
        <v>817714</v>
      </c>
      <c r="W304">
        <v>817714</v>
      </c>
      <c r="X304">
        <v>898286</v>
      </c>
      <c r="Y304">
        <v>817714</v>
      </c>
      <c r="Z304">
        <v>817714</v>
      </c>
      <c r="AA304">
        <v>852000</v>
      </c>
      <c r="AB304">
        <v>360000</v>
      </c>
      <c r="AC304">
        <v>438001</v>
      </c>
      <c r="AD304" t="s">
        <v>5832</v>
      </c>
      <c r="AE304" t="s">
        <v>5837</v>
      </c>
      <c r="AF304" t="s">
        <v>5838</v>
      </c>
      <c r="AG304" t="s">
        <v>5839</v>
      </c>
      <c r="AH304" t="s">
        <v>6330</v>
      </c>
      <c r="AI304" t="s">
        <v>6061</v>
      </c>
      <c r="AJ304" t="s">
        <v>6329</v>
      </c>
      <c r="AK304" t="s">
        <v>136</v>
      </c>
      <c r="AN304" t="s">
        <v>1311</v>
      </c>
      <c r="AO304" t="s">
        <v>1312</v>
      </c>
      <c r="AP304" t="s">
        <v>2026</v>
      </c>
      <c r="AQ304" t="s">
        <v>1314</v>
      </c>
    </row>
    <row r="305" spans="1:43" x14ac:dyDescent="0.3">
      <c r="A305" t="s">
        <v>26</v>
      </c>
      <c r="B305" t="s">
        <v>28</v>
      </c>
      <c r="C305" t="s">
        <v>29</v>
      </c>
      <c r="D305" t="s">
        <v>461</v>
      </c>
      <c r="E305" t="s">
        <v>118</v>
      </c>
      <c r="F305" t="s">
        <v>334</v>
      </c>
      <c r="G305" t="s">
        <v>479</v>
      </c>
      <c r="H305" t="s">
        <v>406</v>
      </c>
      <c r="I305" t="s">
        <v>409</v>
      </c>
      <c r="J305" t="s">
        <v>138</v>
      </c>
      <c r="K305" t="s">
        <v>507</v>
      </c>
      <c r="L305">
        <v>12</v>
      </c>
      <c r="M305">
        <v>1000000</v>
      </c>
      <c r="N305">
        <v>12000000</v>
      </c>
      <c r="O305">
        <v>0</v>
      </c>
      <c r="P305">
        <v>12000000</v>
      </c>
      <c r="R305">
        <v>360000</v>
      </c>
      <c r="S305">
        <v>4643143</v>
      </c>
      <c r="T305">
        <v>360000</v>
      </c>
      <c r="U305">
        <v>817714</v>
      </c>
      <c r="V305">
        <v>817714</v>
      </c>
      <c r="W305">
        <v>817714</v>
      </c>
      <c r="X305">
        <v>898286</v>
      </c>
      <c r="Y305">
        <v>817714</v>
      </c>
      <c r="Z305">
        <v>817714</v>
      </c>
      <c r="AA305">
        <v>852000</v>
      </c>
      <c r="AB305">
        <v>360000</v>
      </c>
      <c r="AC305">
        <v>438001</v>
      </c>
      <c r="AD305" t="s">
        <v>5832</v>
      </c>
      <c r="AE305" t="s">
        <v>5837</v>
      </c>
      <c r="AF305" t="s">
        <v>5841</v>
      </c>
      <c r="AG305" t="s">
        <v>5842</v>
      </c>
      <c r="AH305" t="s">
        <v>6331</v>
      </c>
      <c r="AI305" t="s">
        <v>6064</v>
      </c>
      <c r="AJ305" t="s">
        <v>6329</v>
      </c>
      <c r="AK305" t="s">
        <v>136</v>
      </c>
      <c r="AN305" t="s">
        <v>1311</v>
      </c>
      <c r="AO305" t="s">
        <v>1312</v>
      </c>
      <c r="AP305" t="s">
        <v>2026</v>
      </c>
      <c r="AQ305" t="s">
        <v>1314</v>
      </c>
    </row>
    <row r="306" spans="1:43" x14ac:dyDescent="0.3">
      <c r="A306" t="s">
        <v>26</v>
      </c>
      <c r="B306" t="s">
        <v>28</v>
      </c>
      <c r="C306" t="s">
        <v>29</v>
      </c>
      <c r="D306" t="s">
        <v>461</v>
      </c>
      <c r="E306" t="s">
        <v>118</v>
      </c>
      <c r="F306" t="s">
        <v>334</v>
      </c>
      <c r="G306" t="s">
        <v>479</v>
      </c>
      <c r="H306" t="s">
        <v>406</v>
      </c>
      <c r="I306" t="s">
        <v>410</v>
      </c>
      <c r="J306" t="s">
        <v>43</v>
      </c>
      <c r="K306" t="s">
        <v>571</v>
      </c>
      <c r="L306">
        <v>1</v>
      </c>
      <c r="M306">
        <v>1000000</v>
      </c>
      <c r="N306">
        <v>1000000</v>
      </c>
      <c r="O306">
        <v>0</v>
      </c>
      <c r="P306">
        <v>1000000</v>
      </c>
      <c r="R306">
        <v>30000</v>
      </c>
      <c r="S306">
        <v>386929</v>
      </c>
      <c r="T306">
        <v>30000</v>
      </c>
      <c r="U306">
        <v>68143</v>
      </c>
      <c r="V306">
        <v>68143</v>
      </c>
      <c r="W306">
        <v>68143</v>
      </c>
      <c r="X306">
        <v>74857</v>
      </c>
      <c r="Y306">
        <v>68143</v>
      </c>
      <c r="Z306">
        <v>68143</v>
      </c>
      <c r="AA306">
        <v>71000</v>
      </c>
      <c r="AB306">
        <v>30000</v>
      </c>
      <c r="AC306">
        <v>36499</v>
      </c>
      <c r="AD306" t="s">
        <v>5848</v>
      </c>
      <c r="AE306" t="s">
        <v>5849</v>
      </c>
      <c r="AF306" t="s">
        <v>5853</v>
      </c>
      <c r="AG306" t="s">
        <v>5854</v>
      </c>
      <c r="AH306" t="s">
        <v>6332</v>
      </c>
      <c r="AI306" t="s">
        <v>6064</v>
      </c>
      <c r="AJ306" t="s">
        <v>6333</v>
      </c>
      <c r="AK306" t="s">
        <v>136</v>
      </c>
      <c r="AN306" t="s">
        <v>1311</v>
      </c>
      <c r="AO306" t="s">
        <v>1312</v>
      </c>
      <c r="AP306" t="s">
        <v>1313</v>
      </c>
      <c r="AQ306" t="s">
        <v>1314</v>
      </c>
    </row>
    <row r="307" spans="1:43" x14ac:dyDescent="0.3">
      <c r="A307" t="s">
        <v>26</v>
      </c>
      <c r="B307" t="s">
        <v>28</v>
      </c>
      <c r="C307" t="s">
        <v>29</v>
      </c>
      <c r="D307" t="s">
        <v>461</v>
      </c>
      <c r="E307" t="s">
        <v>118</v>
      </c>
      <c r="F307" t="s">
        <v>334</v>
      </c>
      <c r="G307" t="s">
        <v>479</v>
      </c>
      <c r="H307" t="s">
        <v>406</v>
      </c>
      <c r="I307" t="s">
        <v>410</v>
      </c>
      <c r="J307" t="s">
        <v>43</v>
      </c>
      <c r="K307" t="s">
        <v>572</v>
      </c>
      <c r="L307">
        <v>1</v>
      </c>
      <c r="M307">
        <v>1000000</v>
      </c>
      <c r="N307">
        <v>1000000</v>
      </c>
      <c r="O307">
        <v>0</v>
      </c>
      <c r="P307">
        <v>1000000</v>
      </c>
      <c r="R307">
        <v>30000</v>
      </c>
      <c r="S307">
        <v>386929</v>
      </c>
      <c r="T307">
        <v>30000</v>
      </c>
      <c r="U307">
        <v>68143</v>
      </c>
      <c r="V307">
        <v>68143</v>
      </c>
      <c r="W307">
        <v>68143</v>
      </c>
      <c r="X307">
        <v>74857</v>
      </c>
      <c r="Y307">
        <v>68143</v>
      </c>
      <c r="Z307">
        <v>68143</v>
      </c>
      <c r="AA307">
        <v>71000</v>
      </c>
      <c r="AB307">
        <v>30000</v>
      </c>
      <c r="AC307">
        <v>36499</v>
      </c>
      <c r="AD307" t="s">
        <v>5848</v>
      </c>
      <c r="AE307" t="s">
        <v>5849</v>
      </c>
      <c r="AF307" t="s">
        <v>5856</v>
      </c>
      <c r="AG307" t="s">
        <v>5857</v>
      </c>
      <c r="AH307" t="s">
        <v>6334</v>
      </c>
      <c r="AI307" t="s">
        <v>6075</v>
      </c>
      <c r="AJ307" t="s">
        <v>6333</v>
      </c>
      <c r="AK307" t="s">
        <v>136</v>
      </c>
      <c r="AN307" t="s">
        <v>1311</v>
      </c>
      <c r="AO307" t="s">
        <v>1312</v>
      </c>
      <c r="AP307" t="s">
        <v>1313</v>
      </c>
      <c r="AQ307" t="s">
        <v>1314</v>
      </c>
    </row>
    <row r="308" spans="1:43" x14ac:dyDescent="0.3">
      <c r="A308" t="s">
        <v>26</v>
      </c>
      <c r="B308" t="s">
        <v>28</v>
      </c>
      <c r="C308" t="s">
        <v>29</v>
      </c>
      <c r="D308" t="s">
        <v>461</v>
      </c>
      <c r="E308" t="s">
        <v>118</v>
      </c>
      <c r="F308" t="s">
        <v>334</v>
      </c>
      <c r="G308" t="s">
        <v>479</v>
      </c>
      <c r="H308" t="s">
        <v>406</v>
      </c>
      <c r="I308" t="s">
        <v>410</v>
      </c>
      <c r="J308" t="s">
        <v>43</v>
      </c>
      <c r="K308" t="s">
        <v>1267</v>
      </c>
      <c r="L308">
        <v>1</v>
      </c>
      <c r="M308">
        <v>1000000</v>
      </c>
      <c r="N308">
        <v>1000000</v>
      </c>
      <c r="O308">
        <v>0</v>
      </c>
      <c r="P308">
        <v>1000000</v>
      </c>
      <c r="R308">
        <v>30000</v>
      </c>
      <c r="S308">
        <v>386929</v>
      </c>
      <c r="T308">
        <v>30000</v>
      </c>
      <c r="U308">
        <v>68143</v>
      </c>
      <c r="V308">
        <v>68143</v>
      </c>
      <c r="W308">
        <v>68143</v>
      </c>
      <c r="X308">
        <v>74857</v>
      </c>
      <c r="Y308">
        <v>68143</v>
      </c>
      <c r="Z308">
        <v>68143</v>
      </c>
      <c r="AA308">
        <v>71000</v>
      </c>
      <c r="AB308">
        <v>30000</v>
      </c>
      <c r="AC308">
        <v>36499</v>
      </c>
      <c r="AD308" t="s">
        <v>5848</v>
      </c>
      <c r="AE308" t="s">
        <v>5849</v>
      </c>
      <c r="AF308" t="s">
        <v>5859</v>
      </c>
      <c r="AG308" t="s">
        <v>5860</v>
      </c>
      <c r="AH308" t="s">
        <v>6335</v>
      </c>
      <c r="AI308" t="s">
        <v>6085</v>
      </c>
      <c r="AJ308" t="s">
        <v>6333</v>
      </c>
      <c r="AK308" t="s">
        <v>136</v>
      </c>
      <c r="AN308" t="s">
        <v>1311</v>
      </c>
      <c r="AO308" t="s">
        <v>1312</v>
      </c>
      <c r="AP308" t="s">
        <v>1313</v>
      </c>
      <c r="AQ308" t="s">
        <v>1314</v>
      </c>
    </row>
    <row r="309" spans="1:43" x14ac:dyDescent="0.3">
      <c r="A309" t="s">
        <v>26</v>
      </c>
      <c r="B309" t="s">
        <v>28</v>
      </c>
      <c r="C309" t="s">
        <v>29</v>
      </c>
      <c r="D309" t="s">
        <v>461</v>
      </c>
      <c r="E309" t="s">
        <v>118</v>
      </c>
      <c r="F309" t="s">
        <v>334</v>
      </c>
      <c r="G309" t="s">
        <v>479</v>
      </c>
      <c r="H309" t="s">
        <v>406</v>
      </c>
      <c r="I309" t="s">
        <v>410</v>
      </c>
      <c r="J309" t="s">
        <v>46</v>
      </c>
      <c r="K309" t="s">
        <v>1268</v>
      </c>
      <c r="L309">
        <v>4</v>
      </c>
      <c r="M309">
        <v>1000000</v>
      </c>
      <c r="N309">
        <v>4000000</v>
      </c>
      <c r="O309">
        <v>0</v>
      </c>
      <c r="P309">
        <v>4000000</v>
      </c>
      <c r="R309">
        <v>120000</v>
      </c>
      <c r="S309">
        <v>1547714</v>
      </c>
      <c r="T309">
        <v>120000</v>
      </c>
      <c r="U309">
        <v>272571</v>
      </c>
      <c r="V309">
        <v>272571</v>
      </c>
      <c r="W309">
        <v>272571</v>
      </c>
      <c r="X309">
        <v>299429</v>
      </c>
      <c r="Y309">
        <v>272571</v>
      </c>
      <c r="Z309">
        <v>272571</v>
      </c>
      <c r="AA309">
        <v>284000</v>
      </c>
      <c r="AB309">
        <v>120000</v>
      </c>
      <c r="AC309">
        <v>146002</v>
      </c>
      <c r="AD309" t="s">
        <v>5848</v>
      </c>
      <c r="AE309" t="s">
        <v>5865</v>
      </c>
      <c r="AF309" t="s">
        <v>5866</v>
      </c>
      <c r="AG309" t="s">
        <v>5867</v>
      </c>
      <c r="AH309" t="s">
        <v>6336</v>
      </c>
      <c r="AI309" t="s">
        <v>6061</v>
      </c>
      <c r="AJ309" t="s">
        <v>6333</v>
      </c>
      <c r="AK309" t="s">
        <v>136</v>
      </c>
      <c r="AN309" t="s">
        <v>1311</v>
      </c>
      <c r="AO309" t="s">
        <v>1312</v>
      </c>
      <c r="AP309" t="s">
        <v>1331</v>
      </c>
      <c r="AQ309" t="s">
        <v>1314</v>
      </c>
    </row>
    <row r="310" spans="1:43" x14ac:dyDescent="0.3">
      <c r="A310" t="s">
        <v>26</v>
      </c>
      <c r="B310" t="s">
        <v>28</v>
      </c>
      <c r="C310" t="s">
        <v>29</v>
      </c>
      <c r="D310" t="s">
        <v>460</v>
      </c>
      <c r="E310" t="s">
        <v>93</v>
      </c>
      <c r="F310" t="s">
        <v>94</v>
      </c>
      <c r="G310" t="s">
        <v>464</v>
      </c>
      <c r="H310" t="s">
        <v>96</v>
      </c>
      <c r="I310" t="s">
        <v>97</v>
      </c>
      <c r="J310" t="s">
        <v>48</v>
      </c>
      <c r="K310" t="s">
        <v>586</v>
      </c>
      <c r="L310">
        <v>13</v>
      </c>
      <c r="M310">
        <v>5188000</v>
      </c>
      <c r="N310">
        <v>67448000</v>
      </c>
      <c r="O310">
        <v>0</v>
      </c>
      <c r="P310">
        <v>67448000</v>
      </c>
      <c r="R310">
        <v>1537740</v>
      </c>
      <c r="S310">
        <v>5118800</v>
      </c>
      <c r="T310">
        <v>7682043</v>
      </c>
      <c r="U310">
        <v>7682043</v>
      </c>
      <c r="V310">
        <v>5118800</v>
      </c>
      <c r="W310">
        <v>8707033</v>
      </c>
      <c r="X310">
        <v>7682043</v>
      </c>
      <c r="Y310">
        <v>7682043</v>
      </c>
      <c r="Z310">
        <v>7682043</v>
      </c>
      <c r="AA310">
        <v>3588231</v>
      </c>
      <c r="AB310">
        <v>3419193</v>
      </c>
      <c r="AC310">
        <v>1547988</v>
      </c>
      <c r="AD310" t="s">
        <v>1830</v>
      </c>
      <c r="AE310" t="s">
        <v>1848</v>
      </c>
      <c r="AF310" t="s">
        <v>1849</v>
      </c>
      <c r="AG310" t="s">
        <v>1850</v>
      </c>
      <c r="AH310" t="s">
        <v>6510</v>
      </c>
      <c r="AI310" t="s">
        <v>6061</v>
      </c>
      <c r="AJ310" t="s">
        <v>6413</v>
      </c>
      <c r="AK310" t="s">
        <v>98</v>
      </c>
      <c r="AL310" t="s">
        <v>99</v>
      </c>
      <c r="AM310" t="s">
        <v>100</v>
      </c>
      <c r="AN310" t="s">
        <v>1311</v>
      </c>
      <c r="AO310" t="s">
        <v>1312</v>
      </c>
      <c r="AP310" t="s">
        <v>1336</v>
      </c>
      <c r="AQ310" t="s">
        <v>1314</v>
      </c>
    </row>
    <row r="311" spans="1:43" x14ac:dyDescent="0.3">
      <c r="A311" t="s">
        <v>26</v>
      </c>
      <c r="B311" t="s">
        <v>28</v>
      </c>
      <c r="C311" t="s">
        <v>29</v>
      </c>
      <c r="D311" t="s">
        <v>460</v>
      </c>
      <c r="E311" t="s">
        <v>93</v>
      </c>
      <c r="F311" t="s">
        <v>94</v>
      </c>
      <c r="G311" t="s">
        <v>464</v>
      </c>
      <c r="H311" t="s">
        <v>96</v>
      </c>
      <c r="I311" t="s">
        <v>101</v>
      </c>
      <c r="J311" t="s">
        <v>48</v>
      </c>
      <c r="K311" t="s">
        <v>587</v>
      </c>
      <c r="L311">
        <v>11</v>
      </c>
      <c r="M311">
        <v>2911000</v>
      </c>
      <c r="N311">
        <v>32019000</v>
      </c>
      <c r="O311">
        <v>0</v>
      </c>
      <c r="P311">
        <v>32019000</v>
      </c>
      <c r="R311">
        <v>5505349</v>
      </c>
      <c r="S311">
        <v>3524974</v>
      </c>
      <c r="T311">
        <v>2935325</v>
      </c>
      <c r="U311">
        <v>1762487</v>
      </c>
      <c r="V311">
        <v>1762487</v>
      </c>
      <c r="W311">
        <v>3524974</v>
      </c>
      <c r="X311">
        <v>3524974</v>
      </c>
      <c r="Y311">
        <v>3050435</v>
      </c>
      <c r="Z311">
        <v>2935325</v>
      </c>
      <c r="AA311">
        <v>1175774</v>
      </c>
      <c r="AB311">
        <v>1175774</v>
      </c>
      <c r="AC311">
        <v>1141122</v>
      </c>
      <c r="AD311" t="s">
        <v>1852</v>
      </c>
      <c r="AE311" t="s">
        <v>1870</v>
      </c>
      <c r="AF311" t="s">
        <v>1871</v>
      </c>
      <c r="AG311" t="s">
        <v>1872</v>
      </c>
      <c r="AH311" t="s">
        <v>6511</v>
      </c>
      <c r="AI311" t="s">
        <v>6061</v>
      </c>
      <c r="AJ311" t="s">
        <v>6417</v>
      </c>
      <c r="AK311" t="s">
        <v>98</v>
      </c>
      <c r="AL311" t="s">
        <v>99</v>
      </c>
      <c r="AM311" t="s">
        <v>100</v>
      </c>
      <c r="AN311" t="s">
        <v>1311</v>
      </c>
      <c r="AO311" t="s">
        <v>1312</v>
      </c>
      <c r="AP311" t="s">
        <v>1336</v>
      </c>
      <c r="AQ311" t="s">
        <v>1314</v>
      </c>
    </row>
    <row r="312" spans="1:43" x14ac:dyDescent="0.3">
      <c r="A312" t="s">
        <v>26</v>
      </c>
      <c r="B312" t="s">
        <v>28</v>
      </c>
      <c r="C312" t="s">
        <v>29</v>
      </c>
      <c r="D312" t="s">
        <v>460</v>
      </c>
      <c r="E312" t="s">
        <v>93</v>
      </c>
      <c r="F312" t="s">
        <v>94</v>
      </c>
      <c r="G312" t="s">
        <v>464</v>
      </c>
      <c r="H312" t="s">
        <v>102</v>
      </c>
      <c r="I312" t="s">
        <v>103</v>
      </c>
      <c r="J312" t="s">
        <v>48</v>
      </c>
      <c r="K312" t="s">
        <v>589</v>
      </c>
      <c r="L312">
        <v>6</v>
      </c>
      <c r="M312">
        <v>4000000</v>
      </c>
      <c r="N312">
        <v>24000000</v>
      </c>
      <c r="O312">
        <v>0</v>
      </c>
      <c r="P312">
        <v>24000000</v>
      </c>
      <c r="R312">
        <v>5217004</v>
      </c>
      <c r="S312">
        <v>1624194</v>
      </c>
      <c r="T312">
        <v>1624194</v>
      </c>
      <c r="U312">
        <v>1353038</v>
      </c>
      <c r="V312">
        <v>1353038</v>
      </c>
      <c r="W312">
        <v>2167189</v>
      </c>
      <c r="X312">
        <v>2709500</v>
      </c>
      <c r="Y312">
        <v>2709500</v>
      </c>
      <c r="Z312">
        <v>2709500</v>
      </c>
      <c r="AA312">
        <v>1081883</v>
      </c>
      <c r="AB312">
        <v>877832</v>
      </c>
      <c r="AC312">
        <v>573128</v>
      </c>
      <c r="AD312" t="s">
        <v>1874</v>
      </c>
      <c r="AE312" t="s">
        <v>1888</v>
      </c>
      <c r="AF312" t="s">
        <v>1889</v>
      </c>
      <c r="AG312" t="s">
        <v>1890</v>
      </c>
      <c r="AH312" t="s">
        <v>6512</v>
      </c>
      <c r="AI312" t="s">
        <v>6061</v>
      </c>
      <c r="AJ312" t="s">
        <v>6421</v>
      </c>
      <c r="AK312" t="s">
        <v>98</v>
      </c>
      <c r="AL312" t="s">
        <v>99</v>
      </c>
      <c r="AM312" t="s">
        <v>104</v>
      </c>
      <c r="AN312" t="s">
        <v>1311</v>
      </c>
      <c r="AO312" t="s">
        <v>1312</v>
      </c>
      <c r="AP312" t="s">
        <v>1336</v>
      </c>
      <c r="AQ312" t="s">
        <v>1314</v>
      </c>
    </row>
    <row r="313" spans="1:43" x14ac:dyDescent="0.3">
      <c r="A313" t="s">
        <v>26</v>
      </c>
      <c r="B313" t="s">
        <v>28</v>
      </c>
      <c r="C313" t="s">
        <v>29</v>
      </c>
      <c r="D313" t="s">
        <v>460</v>
      </c>
      <c r="E313" t="s">
        <v>93</v>
      </c>
      <c r="F313" t="s">
        <v>94</v>
      </c>
      <c r="G313" t="s">
        <v>464</v>
      </c>
      <c r="H313" t="s">
        <v>106</v>
      </c>
      <c r="I313" t="s">
        <v>107</v>
      </c>
      <c r="J313" t="s">
        <v>46</v>
      </c>
      <c r="K313" t="s">
        <v>585</v>
      </c>
      <c r="L313">
        <v>28</v>
      </c>
      <c r="M313">
        <v>900000</v>
      </c>
      <c r="N313">
        <v>25200000</v>
      </c>
      <c r="O313">
        <v>0</v>
      </c>
      <c r="P313">
        <v>25200000</v>
      </c>
      <c r="R313">
        <v>1235660</v>
      </c>
      <c r="S313">
        <v>3019120</v>
      </c>
      <c r="T313">
        <v>5004891</v>
      </c>
      <c r="U313">
        <v>3828368</v>
      </c>
      <c r="V313">
        <v>4886616</v>
      </c>
      <c r="W313">
        <v>3663406</v>
      </c>
      <c r="X313">
        <v>2122721</v>
      </c>
      <c r="Y313">
        <v>354824</v>
      </c>
      <c r="Z313">
        <v>93375</v>
      </c>
      <c r="AA313">
        <v>124500</v>
      </c>
      <c r="AB313">
        <v>124500</v>
      </c>
      <c r="AC313">
        <v>742019</v>
      </c>
      <c r="AD313" t="s">
        <v>1914</v>
      </c>
      <c r="AE313" t="s">
        <v>1931</v>
      </c>
      <c r="AF313" t="s">
        <v>1932</v>
      </c>
      <c r="AG313" t="s">
        <v>1933</v>
      </c>
      <c r="AH313" t="s">
        <v>6514</v>
      </c>
      <c r="AI313" t="s">
        <v>6061</v>
      </c>
      <c r="AJ313" t="s">
        <v>6426</v>
      </c>
      <c r="AK313" t="s">
        <v>98</v>
      </c>
      <c r="AL313" t="s">
        <v>108</v>
      </c>
      <c r="AM313" t="s">
        <v>109</v>
      </c>
      <c r="AN313" t="s">
        <v>1311</v>
      </c>
      <c r="AO313" t="s">
        <v>1312</v>
      </c>
      <c r="AP313" t="s">
        <v>1331</v>
      </c>
      <c r="AQ313" t="s">
        <v>1314</v>
      </c>
    </row>
    <row r="314" spans="1:43" x14ac:dyDescent="0.3">
      <c r="A314" t="s">
        <v>26</v>
      </c>
      <c r="B314" t="s">
        <v>28</v>
      </c>
      <c r="C314" t="s">
        <v>29</v>
      </c>
      <c r="D314" t="s">
        <v>460</v>
      </c>
      <c r="E314" t="s">
        <v>93</v>
      </c>
      <c r="F314" t="s">
        <v>94</v>
      </c>
      <c r="G314" t="s">
        <v>464</v>
      </c>
      <c r="H314" t="s">
        <v>106</v>
      </c>
      <c r="I314" t="s">
        <v>107</v>
      </c>
      <c r="J314" t="s">
        <v>48</v>
      </c>
      <c r="K314" t="s">
        <v>593</v>
      </c>
      <c r="L314">
        <v>52</v>
      </c>
      <c r="M314">
        <v>5848000</v>
      </c>
      <c r="N314">
        <v>304120000</v>
      </c>
      <c r="O314">
        <v>0</v>
      </c>
      <c r="P314">
        <v>304120000</v>
      </c>
      <c r="R314">
        <v>14912262</v>
      </c>
      <c r="S314">
        <v>36435502</v>
      </c>
      <c r="T314">
        <v>60400296</v>
      </c>
      <c r="U314">
        <v>46201719</v>
      </c>
      <c r="V314">
        <v>58972926</v>
      </c>
      <c r="W314">
        <v>44210913</v>
      </c>
      <c r="X314">
        <v>25617539</v>
      </c>
      <c r="Y314">
        <v>4282111</v>
      </c>
      <c r="Z314">
        <v>1126871</v>
      </c>
      <c r="AA314">
        <v>1502495</v>
      </c>
      <c r="AB314">
        <v>1502495</v>
      </c>
      <c r="AC314">
        <v>8954871</v>
      </c>
      <c r="AD314" t="s">
        <v>1914</v>
      </c>
      <c r="AE314" t="s">
        <v>1935</v>
      </c>
      <c r="AF314" t="s">
        <v>1936</v>
      </c>
      <c r="AG314" t="s">
        <v>1937</v>
      </c>
      <c r="AH314" t="s">
        <v>6515</v>
      </c>
      <c r="AI314" t="s">
        <v>6061</v>
      </c>
      <c r="AJ314" t="s">
        <v>6426</v>
      </c>
      <c r="AK314" t="s">
        <v>98</v>
      </c>
      <c r="AL314" t="s">
        <v>108</v>
      </c>
      <c r="AM314" t="s">
        <v>109</v>
      </c>
      <c r="AN314" t="s">
        <v>1311</v>
      </c>
      <c r="AO314" t="s">
        <v>1312</v>
      </c>
      <c r="AP314" t="s">
        <v>1336</v>
      </c>
      <c r="AQ314" t="s">
        <v>1314</v>
      </c>
    </row>
    <row r="315" spans="1:43" x14ac:dyDescent="0.3">
      <c r="A315" t="s">
        <v>26</v>
      </c>
      <c r="B315" t="s">
        <v>28</v>
      </c>
      <c r="C315" t="s">
        <v>29</v>
      </c>
      <c r="D315" t="s">
        <v>460</v>
      </c>
      <c r="E315" t="s">
        <v>93</v>
      </c>
      <c r="F315" t="s">
        <v>94</v>
      </c>
      <c r="G315" t="s">
        <v>464</v>
      </c>
      <c r="H315" t="s">
        <v>106</v>
      </c>
      <c r="I315" t="s">
        <v>107</v>
      </c>
      <c r="J315" t="s">
        <v>73</v>
      </c>
      <c r="K315" t="s">
        <v>527</v>
      </c>
      <c r="L315">
        <v>10</v>
      </c>
      <c r="M315">
        <v>150000</v>
      </c>
      <c r="N315">
        <v>1500000</v>
      </c>
      <c r="O315">
        <v>0</v>
      </c>
      <c r="P315">
        <v>1500000</v>
      </c>
      <c r="R315">
        <v>73551</v>
      </c>
      <c r="S315">
        <v>179709</v>
      </c>
      <c r="T315">
        <v>297910</v>
      </c>
      <c r="U315">
        <v>227879</v>
      </c>
      <c r="V315">
        <v>290870</v>
      </c>
      <c r="W315">
        <v>218060</v>
      </c>
      <c r="X315">
        <v>126351</v>
      </c>
      <c r="Y315">
        <v>21120</v>
      </c>
      <c r="Z315">
        <v>5558</v>
      </c>
      <c r="AA315">
        <v>7410</v>
      </c>
      <c r="AB315">
        <v>7410</v>
      </c>
      <c r="AC315">
        <v>44172</v>
      </c>
      <c r="AD315" t="s">
        <v>1914</v>
      </c>
      <c r="AE315" t="s">
        <v>1939</v>
      </c>
      <c r="AF315" t="s">
        <v>1940</v>
      </c>
      <c r="AG315" t="s">
        <v>1941</v>
      </c>
      <c r="AH315" t="s">
        <v>6516</v>
      </c>
      <c r="AI315" t="s">
        <v>6061</v>
      </c>
      <c r="AJ315" t="s">
        <v>6426</v>
      </c>
      <c r="AK315" t="s">
        <v>98</v>
      </c>
      <c r="AL315" t="s">
        <v>108</v>
      </c>
      <c r="AM315" t="s">
        <v>109</v>
      </c>
      <c r="AN315" t="s">
        <v>1311</v>
      </c>
      <c r="AO315" t="s">
        <v>1312</v>
      </c>
      <c r="AP315" t="s">
        <v>1336</v>
      </c>
      <c r="AQ315" t="s">
        <v>1314</v>
      </c>
    </row>
    <row r="316" spans="1:43" x14ac:dyDescent="0.3">
      <c r="A316" t="s">
        <v>26</v>
      </c>
      <c r="B316" t="s">
        <v>28</v>
      </c>
      <c r="C316" t="s">
        <v>29</v>
      </c>
      <c r="D316" t="s">
        <v>460</v>
      </c>
      <c r="E316" t="s">
        <v>93</v>
      </c>
      <c r="F316" t="s">
        <v>94</v>
      </c>
      <c r="G316" t="s">
        <v>464</v>
      </c>
      <c r="H316" t="s">
        <v>111</v>
      </c>
      <c r="I316" t="s">
        <v>112</v>
      </c>
      <c r="J316" t="s">
        <v>48</v>
      </c>
      <c r="K316" t="s">
        <v>595</v>
      </c>
      <c r="L316">
        <v>12</v>
      </c>
      <c r="M316">
        <v>5500000</v>
      </c>
      <c r="N316">
        <v>66000000</v>
      </c>
      <c r="O316">
        <v>0</v>
      </c>
      <c r="P316">
        <v>66000000</v>
      </c>
      <c r="R316">
        <v>248736</v>
      </c>
      <c r="S316">
        <v>0</v>
      </c>
      <c r="T316">
        <v>2939615</v>
      </c>
      <c r="U316">
        <v>0</v>
      </c>
      <c r="V316">
        <v>22143211</v>
      </c>
      <c r="W316">
        <v>2939615</v>
      </c>
      <c r="X316">
        <v>15777815</v>
      </c>
      <c r="Y316">
        <v>9254132</v>
      </c>
      <c r="Z316">
        <v>2939615</v>
      </c>
      <c r="AA316">
        <v>0</v>
      </c>
      <c r="AB316">
        <v>0</v>
      </c>
      <c r="AC316">
        <v>9757261</v>
      </c>
      <c r="AD316" t="s">
        <v>1965</v>
      </c>
      <c r="AE316" t="s">
        <v>1979</v>
      </c>
      <c r="AF316" t="s">
        <v>1980</v>
      </c>
      <c r="AG316" t="s">
        <v>1981</v>
      </c>
      <c r="AH316" t="s">
        <v>6519</v>
      </c>
      <c r="AI316" t="s">
        <v>6061</v>
      </c>
      <c r="AJ316" t="s">
        <v>6431</v>
      </c>
      <c r="AK316" t="s">
        <v>98</v>
      </c>
      <c r="AL316" t="s">
        <v>108</v>
      </c>
      <c r="AM316" t="s">
        <v>113</v>
      </c>
      <c r="AN316" t="s">
        <v>1311</v>
      </c>
      <c r="AO316" t="s">
        <v>1312</v>
      </c>
      <c r="AP316" t="s">
        <v>1336</v>
      </c>
      <c r="AQ316" t="s">
        <v>1314</v>
      </c>
    </row>
    <row r="317" spans="1:43" x14ac:dyDescent="0.3">
      <c r="A317" t="s">
        <v>26</v>
      </c>
      <c r="B317" t="s">
        <v>28</v>
      </c>
      <c r="C317" t="s">
        <v>29</v>
      </c>
      <c r="D317" t="s">
        <v>460</v>
      </c>
      <c r="E317" t="s">
        <v>93</v>
      </c>
      <c r="F317" t="s">
        <v>94</v>
      </c>
      <c r="G317" t="s">
        <v>464</v>
      </c>
      <c r="H317" t="s">
        <v>111</v>
      </c>
      <c r="I317" t="s">
        <v>114</v>
      </c>
      <c r="J317" t="s">
        <v>48</v>
      </c>
      <c r="K317" t="s">
        <v>597</v>
      </c>
      <c r="L317">
        <v>26</v>
      </c>
      <c r="M317">
        <v>2660000</v>
      </c>
      <c r="N317">
        <v>69170000</v>
      </c>
      <c r="O317">
        <v>0</v>
      </c>
      <c r="P317">
        <v>69170000</v>
      </c>
      <c r="R317">
        <v>3360377</v>
      </c>
      <c r="S317">
        <v>38819075</v>
      </c>
      <c r="T317">
        <v>0</v>
      </c>
      <c r="U317">
        <v>13024821</v>
      </c>
      <c r="V317">
        <v>0</v>
      </c>
      <c r="W317">
        <v>0</v>
      </c>
      <c r="X317">
        <v>0</v>
      </c>
      <c r="Y317">
        <v>0</v>
      </c>
      <c r="Z317">
        <v>0</v>
      </c>
      <c r="AA317">
        <v>0</v>
      </c>
      <c r="AB317">
        <v>13965727</v>
      </c>
      <c r="AC317">
        <v>0</v>
      </c>
      <c r="AD317" t="s">
        <v>1983</v>
      </c>
      <c r="AE317" t="s">
        <v>2004</v>
      </c>
      <c r="AF317" t="s">
        <v>2005</v>
      </c>
      <c r="AG317" t="s">
        <v>2006</v>
      </c>
      <c r="AH317" t="s">
        <v>6520</v>
      </c>
      <c r="AI317" t="s">
        <v>6061</v>
      </c>
      <c r="AJ317" t="s">
        <v>6433</v>
      </c>
      <c r="AK317" t="s">
        <v>98</v>
      </c>
      <c r="AL317" t="s">
        <v>108</v>
      </c>
      <c r="AM317" t="s">
        <v>113</v>
      </c>
      <c r="AN317" t="s">
        <v>1311</v>
      </c>
      <c r="AO317" t="s">
        <v>1312</v>
      </c>
      <c r="AP317" t="s">
        <v>1336</v>
      </c>
      <c r="AQ317" t="s">
        <v>1314</v>
      </c>
    </row>
    <row r="318" spans="1:43" x14ac:dyDescent="0.3">
      <c r="A318" t="s">
        <v>26</v>
      </c>
      <c r="B318" t="s">
        <v>28</v>
      </c>
      <c r="C318" t="s">
        <v>29</v>
      </c>
      <c r="D318" t="s">
        <v>461</v>
      </c>
      <c r="E318" t="s">
        <v>118</v>
      </c>
      <c r="F318" t="s">
        <v>130</v>
      </c>
      <c r="G318" t="s">
        <v>468</v>
      </c>
      <c r="H318" t="s">
        <v>166</v>
      </c>
      <c r="I318" t="s">
        <v>167</v>
      </c>
      <c r="J318" t="s">
        <v>84</v>
      </c>
      <c r="K318" t="s">
        <v>680</v>
      </c>
      <c r="L318">
        <v>4</v>
      </c>
      <c r="M318">
        <v>250000</v>
      </c>
      <c r="N318">
        <v>1000000</v>
      </c>
      <c r="O318">
        <v>0</v>
      </c>
      <c r="P318">
        <v>1000000</v>
      </c>
      <c r="R318">
        <v>5911</v>
      </c>
      <c r="S318">
        <v>46300</v>
      </c>
      <c r="T318">
        <v>42360</v>
      </c>
      <c r="U318">
        <v>75853</v>
      </c>
      <c r="V318">
        <v>194066</v>
      </c>
      <c r="W318">
        <v>114272</v>
      </c>
      <c r="X318">
        <v>90630</v>
      </c>
      <c r="Y318">
        <v>114272</v>
      </c>
      <c r="Z318">
        <v>96540</v>
      </c>
      <c r="AA318">
        <v>85822</v>
      </c>
      <c r="AB318">
        <v>94570</v>
      </c>
      <c r="AC318">
        <v>39404</v>
      </c>
      <c r="AD318" t="s">
        <v>2463</v>
      </c>
      <c r="AE318" t="s">
        <v>2477</v>
      </c>
      <c r="AF318" t="s">
        <v>2478</v>
      </c>
      <c r="AG318" t="s">
        <v>2479</v>
      </c>
      <c r="AH318" t="s">
        <v>6523</v>
      </c>
      <c r="AI318" t="s">
        <v>6061</v>
      </c>
      <c r="AJ318" t="s">
        <v>6436</v>
      </c>
      <c r="AK318" t="s">
        <v>98</v>
      </c>
      <c r="AL318" t="s">
        <v>168</v>
      </c>
      <c r="AM318" t="s">
        <v>169</v>
      </c>
      <c r="AN318" t="s">
        <v>1311</v>
      </c>
      <c r="AO318" t="s">
        <v>1312</v>
      </c>
      <c r="AP318" t="s">
        <v>1485</v>
      </c>
      <c r="AQ318" t="s">
        <v>1314</v>
      </c>
    </row>
    <row r="319" spans="1:43" x14ac:dyDescent="0.3">
      <c r="A319" t="s">
        <v>26</v>
      </c>
      <c r="B319" t="s">
        <v>28</v>
      </c>
      <c r="C319" t="s">
        <v>29</v>
      </c>
      <c r="D319" t="s">
        <v>461</v>
      </c>
      <c r="E319" t="s">
        <v>118</v>
      </c>
      <c r="F319" t="s">
        <v>130</v>
      </c>
      <c r="G319" t="s">
        <v>468</v>
      </c>
      <c r="H319" t="s">
        <v>166</v>
      </c>
      <c r="I319" t="s">
        <v>167</v>
      </c>
      <c r="J319" t="s">
        <v>84</v>
      </c>
      <c r="K319" t="s">
        <v>681</v>
      </c>
      <c r="L319">
        <v>1</v>
      </c>
      <c r="M319">
        <v>8000000</v>
      </c>
      <c r="N319">
        <v>8000000</v>
      </c>
      <c r="O319">
        <v>0</v>
      </c>
      <c r="P319">
        <v>8000000</v>
      </c>
      <c r="R319">
        <v>47285</v>
      </c>
      <c r="S319">
        <v>370400</v>
      </c>
      <c r="T319">
        <v>338876</v>
      </c>
      <c r="U319">
        <v>606825</v>
      </c>
      <c r="V319">
        <v>1552526</v>
      </c>
      <c r="W319">
        <v>914178</v>
      </c>
      <c r="X319">
        <v>725037</v>
      </c>
      <c r="Y319">
        <v>914178</v>
      </c>
      <c r="Z319">
        <v>772322</v>
      </c>
      <c r="AA319">
        <v>686579</v>
      </c>
      <c r="AB319">
        <v>756561</v>
      </c>
      <c r="AC319">
        <v>315233</v>
      </c>
      <c r="AD319" t="s">
        <v>2463</v>
      </c>
      <c r="AE319" t="s">
        <v>2477</v>
      </c>
      <c r="AF319" t="s">
        <v>2481</v>
      </c>
      <c r="AG319" t="s">
        <v>2482</v>
      </c>
      <c r="AH319" t="s">
        <v>6524</v>
      </c>
      <c r="AI319" t="s">
        <v>6064</v>
      </c>
      <c r="AJ319" t="s">
        <v>6436</v>
      </c>
      <c r="AK319" t="s">
        <v>98</v>
      </c>
      <c r="AL319" t="s">
        <v>168</v>
      </c>
      <c r="AM319" t="s">
        <v>169</v>
      </c>
      <c r="AN319" t="s">
        <v>1311</v>
      </c>
      <c r="AO319" t="s">
        <v>1312</v>
      </c>
      <c r="AP319" t="s">
        <v>1485</v>
      </c>
      <c r="AQ319" t="s">
        <v>1314</v>
      </c>
    </row>
    <row r="320" spans="1:43" x14ac:dyDescent="0.3">
      <c r="A320" t="s">
        <v>26</v>
      </c>
      <c r="B320" t="s">
        <v>28</v>
      </c>
      <c r="C320" t="s">
        <v>29</v>
      </c>
      <c r="D320" t="s">
        <v>461</v>
      </c>
      <c r="E320" t="s">
        <v>118</v>
      </c>
      <c r="F320" t="s">
        <v>130</v>
      </c>
      <c r="G320" t="s">
        <v>468</v>
      </c>
      <c r="H320" t="s">
        <v>166</v>
      </c>
      <c r="I320" t="s">
        <v>167</v>
      </c>
      <c r="J320" t="s">
        <v>48</v>
      </c>
      <c r="K320" t="s">
        <v>682</v>
      </c>
      <c r="L320">
        <v>30</v>
      </c>
      <c r="M320">
        <v>6593000</v>
      </c>
      <c r="N320">
        <v>197780000</v>
      </c>
      <c r="O320">
        <v>0</v>
      </c>
      <c r="P320">
        <v>197780000</v>
      </c>
      <c r="R320">
        <v>1169004</v>
      </c>
      <c r="S320">
        <v>9157201</v>
      </c>
      <c r="T320">
        <v>8377866</v>
      </c>
      <c r="U320">
        <v>15002225</v>
      </c>
      <c r="V320">
        <v>38382318</v>
      </c>
      <c r="W320">
        <v>22600756</v>
      </c>
      <c r="X320">
        <v>17924738</v>
      </c>
      <c r="Y320">
        <v>22600756</v>
      </c>
      <c r="Z320">
        <v>19093743</v>
      </c>
      <c r="AA320">
        <v>16973948</v>
      </c>
      <c r="AB320">
        <v>18704073</v>
      </c>
      <c r="AC320">
        <v>7793372</v>
      </c>
      <c r="AD320" t="s">
        <v>2463</v>
      </c>
      <c r="AE320" t="s">
        <v>2488</v>
      </c>
      <c r="AF320" t="s">
        <v>2489</v>
      </c>
      <c r="AG320" t="s">
        <v>2490</v>
      </c>
      <c r="AH320" t="s">
        <v>6525</v>
      </c>
      <c r="AI320" t="s">
        <v>6061</v>
      </c>
      <c r="AJ320" t="s">
        <v>6436</v>
      </c>
      <c r="AK320" t="s">
        <v>98</v>
      </c>
      <c r="AL320" t="s">
        <v>168</v>
      </c>
      <c r="AM320" t="s">
        <v>169</v>
      </c>
      <c r="AN320" t="s">
        <v>1311</v>
      </c>
      <c r="AO320" t="s">
        <v>1312</v>
      </c>
      <c r="AP320" t="s">
        <v>1336</v>
      </c>
      <c r="AQ320" t="s">
        <v>1314</v>
      </c>
    </row>
    <row r="321" spans="1:43" x14ac:dyDescent="0.3">
      <c r="A321" t="s">
        <v>26</v>
      </c>
      <c r="B321" t="s">
        <v>28</v>
      </c>
      <c r="C321" t="s">
        <v>29</v>
      </c>
      <c r="D321" t="s">
        <v>461</v>
      </c>
      <c r="E321" t="s">
        <v>118</v>
      </c>
      <c r="F321" t="s">
        <v>130</v>
      </c>
      <c r="G321" t="s">
        <v>470</v>
      </c>
      <c r="H321" t="s">
        <v>196</v>
      </c>
      <c r="I321" t="s">
        <v>197</v>
      </c>
      <c r="J321" t="s">
        <v>48</v>
      </c>
      <c r="K321" t="s">
        <v>737</v>
      </c>
      <c r="L321">
        <v>12</v>
      </c>
      <c r="M321">
        <v>4000000</v>
      </c>
      <c r="N321">
        <v>48000000</v>
      </c>
      <c r="O321">
        <v>0</v>
      </c>
      <c r="P321">
        <v>48000000</v>
      </c>
      <c r="R321">
        <v>8055479</v>
      </c>
      <c r="S321">
        <v>5192788</v>
      </c>
      <c r="T321">
        <v>0</v>
      </c>
      <c r="U321">
        <v>2196949</v>
      </c>
      <c r="V321">
        <v>2563107</v>
      </c>
      <c r="W321">
        <v>2330097</v>
      </c>
      <c r="X321">
        <v>8621359</v>
      </c>
      <c r="Y321">
        <v>3994452</v>
      </c>
      <c r="Z321">
        <v>299584</v>
      </c>
      <c r="AA321">
        <v>2330097</v>
      </c>
      <c r="AB321">
        <v>299584</v>
      </c>
      <c r="AC321">
        <v>12116504</v>
      </c>
      <c r="AD321" t="s">
        <v>2826</v>
      </c>
      <c r="AE321" t="s">
        <v>2840</v>
      </c>
      <c r="AF321" t="s">
        <v>2841</v>
      </c>
      <c r="AG321" t="s">
        <v>2842</v>
      </c>
      <c r="AH321" t="s">
        <v>6526</v>
      </c>
      <c r="AI321" t="s">
        <v>6061</v>
      </c>
      <c r="AJ321" t="s">
        <v>6439</v>
      </c>
      <c r="AK321" t="s">
        <v>98</v>
      </c>
      <c r="AL321" t="s">
        <v>127</v>
      </c>
      <c r="AM321" t="s">
        <v>128</v>
      </c>
      <c r="AN321" t="s">
        <v>1311</v>
      </c>
      <c r="AO321" t="s">
        <v>1312</v>
      </c>
      <c r="AP321" t="s">
        <v>1336</v>
      </c>
      <c r="AQ321" t="s">
        <v>1314</v>
      </c>
    </row>
    <row r="322" spans="1:43" x14ac:dyDescent="0.3">
      <c r="A322" t="s">
        <v>26</v>
      </c>
      <c r="B322" t="s">
        <v>28</v>
      </c>
      <c r="C322" t="s">
        <v>29</v>
      </c>
      <c r="D322" t="s">
        <v>461</v>
      </c>
      <c r="E322" t="s">
        <v>118</v>
      </c>
      <c r="F322" t="s">
        <v>130</v>
      </c>
      <c r="G322" t="s">
        <v>470</v>
      </c>
      <c r="H322" t="s">
        <v>196</v>
      </c>
      <c r="I322" t="s">
        <v>197</v>
      </c>
      <c r="J322" t="s">
        <v>73</v>
      </c>
      <c r="K322" t="s">
        <v>738</v>
      </c>
      <c r="L322">
        <v>14</v>
      </c>
      <c r="M322">
        <v>150000</v>
      </c>
      <c r="N322">
        <v>2100000</v>
      </c>
      <c r="O322">
        <v>0</v>
      </c>
      <c r="P322">
        <v>2100000</v>
      </c>
      <c r="R322">
        <v>352426</v>
      </c>
      <c r="S322">
        <v>227184</v>
      </c>
      <c r="T322">
        <v>0</v>
      </c>
      <c r="U322">
        <v>96115</v>
      </c>
      <c r="V322">
        <v>112136</v>
      </c>
      <c r="W322">
        <v>101942</v>
      </c>
      <c r="X322">
        <v>377184</v>
      </c>
      <c r="Y322">
        <v>174756</v>
      </c>
      <c r="Z322">
        <v>13107</v>
      </c>
      <c r="AA322">
        <v>101942</v>
      </c>
      <c r="AB322">
        <v>13107</v>
      </c>
      <c r="AC322">
        <v>530101</v>
      </c>
      <c r="AD322" t="s">
        <v>2826</v>
      </c>
      <c r="AE322" t="s">
        <v>2844</v>
      </c>
      <c r="AF322" t="s">
        <v>2845</v>
      </c>
      <c r="AG322" t="s">
        <v>2846</v>
      </c>
      <c r="AH322" t="s">
        <v>6527</v>
      </c>
      <c r="AI322" t="s">
        <v>6061</v>
      </c>
      <c r="AJ322" t="s">
        <v>6439</v>
      </c>
      <c r="AK322" t="s">
        <v>98</v>
      </c>
      <c r="AL322" t="s">
        <v>127</v>
      </c>
      <c r="AM322" t="s">
        <v>128</v>
      </c>
      <c r="AN322" t="s">
        <v>1311</v>
      </c>
      <c r="AO322" t="s">
        <v>1312</v>
      </c>
      <c r="AP322" t="s">
        <v>1336</v>
      </c>
      <c r="AQ322" t="s">
        <v>1314</v>
      </c>
    </row>
    <row r="323" spans="1:43" x14ac:dyDescent="0.3">
      <c r="A323" t="s">
        <v>26</v>
      </c>
      <c r="B323" t="s">
        <v>28</v>
      </c>
      <c r="C323" t="s">
        <v>29</v>
      </c>
      <c r="D323" t="s">
        <v>461</v>
      </c>
      <c r="E323" t="s">
        <v>118</v>
      </c>
      <c r="F323" t="s">
        <v>130</v>
      </c>
      <c r="G323" t="s">
        <v>470</v>
      </c>
      <c r="H323" t="s">
        <v>196</v>
      </c>
      <c r="I323" t="s">
        <v>198</v>
      </c>
      <c r="J323" t="s">
        <v>84</v>
      </c>
      <c r="K323" t="s">
        <v>680</v>
      </c>
      <c r="L323">
        <v>12</v>
      </c>
      <c r="M323">
        <v>650000</v>
      </c>
      <c r="N323">
        <v>7800000</v>
      </c>
      <c r="O323">
        <v>0</v>
      </c>
      <c r="P323">
        <v>7800000</v>
      </c>
      <c r="R323">
        <v>442950</v>
      </c>
      <c r="S323">
        <v>498012</v>
      </c>
      <c r="T323">
        <v>511096</v>
      </c>
      <c r="U323">
        <v>613315</v>
      </c>
      <c r="V323">
        <v>613315</v>
      </c>
      <c r="W323">
        <v>598323</v>
      </c>
      <c r="X323">
        <v>783680</v>
      </c>
      <c r="Y323">
        <v>545169</v>
      </c>
      <c r="Z323">
        <v>511096</v>
      </c>
      <c r="AA323">
        <v>681461</v>
      </c>
      <c r="AB323">
        <v>1477434</v>
      </c>
      <c r="AC323">
        <v>524149</v>
      </c>
      <c r="AD323" t="s">
        <v>2848</v>
      </c>
      <c r="AE323" t="s">
        <v>2856</v>
      </c>
      <c r="AF323" t="s">
        <v>2857</v>
      </c>
      <c r="AG323" t="s">
        <v>2858</v>
      </c>
      <c r="AH323" t="s">
        <v>6528</v>
      </c>
      <c r="AI323" t="s">
        <v>6061</v>
      </c>
      <c r="AJ323" t="s">
        <v>6441</v>
      </c>
      <c r="AK323" t="s">
        <v>98</v>
      </c>
      <c r="AL323" t="s">
        <v>127</v>
      </c>
      <c r="AM323" t="s">
        <v>128</v>
      </c>
      <c r="AN323" t="s">
        <v>1311</v>
      </c>
      <c r="AO323" t="s">
        <v>1312</v>
      </c>
      <c r="AP323" t="s">
        <v>1485</v>
      </c>
      <c r="AQ323" t="s">
        <v>1314</v>
      </c>
    </row>
    <row r="324" spans="1:43" x14ac:dyDescent="0.3">
      <c r="A324" t="s">
        <v>26</v>
      </c>
      <c r="B324" t="s">
        <v>28</v>
      </c>
      <c r="C324" t="s">
        <v>29</v>
      </c>
      <c r="D324" t="s">
        <v>461</v>
      </c>
      <c r="E324" t="s">
        <v>118</v>
      </c>
      <c r="F324" t="s">
        <v>130</v>
      </c>
      <c r="G324" t="s">
        <v>470</v>
      </c>
      <c r="H324" t="s">
        <v>196</v>
      </c>
      <c r="I324" t="s">
        <v>198</v>
      </c>
      <c r="J324" t="s">
        <v>48</v>
      </c>
      <c r="K324" t="s">
        <v>740</v>
      </c>
      <c r="L324">
        <v>55</v>
      </c>
      <c r="M324">
        <v>6075000</v>
      </c>
      <c r="N324">
        <v>334125000</v>
      </c>
      <c r="O324">
        <v>0</v>
      </c>
      <c r="P324">
        <v>334125000</v>
      </c>
      <c r="R324">
        <v>18974423</v>
      </c>
      <c r="S324">
        <v>21333090</v>
      </c>
      <c r="T324">
        <v>21893565</v>
      </c>
      <c r="U324">
        <v>26272279</v>
      </c>
      <c r="V324">
        <v>26272279</v>
      </c>
      <c r="W324">
        <v>25630067</v>
      </c>
      <c r="X324">
        <v>33570134</v>
      </c>
      <c r="Y324">
        <v>23353136</v>
      </c>
      <c r="Z324">
        <v>21893565</v>
      </c>
      <c r="AA324">
        <v>29191421</v>
      </c>
      <c r="AB324">
        <v>63288167</v>
      </c>
      <c r="AC324">
        <v>22452874</v>
      </c>
      <c r="AD324" t="s">
        <v>2848</v>
      </c>
      <c r="AE324" t="s">
        <v>2860</v>
      </c>
      <c r="AF324" t="s">
        <v>2861</v>
      </c>
      <c r="AG324" t="s">
        <v>2862</v>
      </c>
      <c r="AH324" t="s">
        <v>6529</v>
      </c>
      <c r="AI324" t="s">
        <v>6061</v>
      </c>
      <c r="AJ324" t="s">
        <v>6441</v>
      </c>
      <c r="AK324" t="s">
        <v>98</v>
      </c>
      <c r="AL324" t="s">
        <v>127</v>
      </c>
      <c r="AM324" t="s">
        <v>128</v>
      </c>
      <c r="AN324" t="s">
        <v>1311</v>
      </c>
      <c r="AO324" t="s">
        <v>1312</v>
      </c>
      <c r="AP324" t="s">
        <v>1336</v>
      </c>
      <c r="AQ324" t="s">
        <v>1314</v>
      </c>
    </row>
    <row r="325" spans="1:43" x14ac:dyDescent="0.3">
      <c r="A325" t="s">
        <v>26</v>
      </c>
      <c r="B325" t="s">
        <v>28</v>
      </c>
      <c r="C325" t="s">
        <v>29</v>
      </c>
      <c r="D325" t="s">
        <v>461</v>
      </c>
      <c r="E325" t="s">
        <v>118</v>
      </c>
      <c r="F325" t="s">
        <v>130</v>
      </c>
      <c r="G325" t="s">
        <v>470</v>
      </c>
      <c r="H325" t="s">
        <v>196</v>
      </c>
      <c r="I325" t="s">
        <v>198</v>
      </c>
      <c r="J325" t="s">
        <v>48</v>
      </c>
      <c r="K325" t="s">
        <v>741</v>
      </c>
      <c r="L325">
        <v>36</v>
      </c>
      <c r="M325">
        <v>6122000</v>
      </c>
      <c r="N325">
        <v>220375000</v>
      </c>
      <c r="O325">
        <v>0</v>
      </c>
      <c r="P325">
        <v>220375000</v>
      </c>
      <c r="R325">
        <v>12514743</v>
      </c>
      <c r="S325">
        <v>14070421</v>
      </c>
      <c r="T325">
        <v>14440088</v>
      </c>
      <c r="U325">
        <v>17328105</v>
      </c>
      <c r="V325">
        <v>17328105</v>
      </c>
      <c r="W325">
        <v>16904530</v>
      </c>
      <c r="X325">
        <v>22141468</v>
      </c>
      <c r="Y325">
        <v>15402761</v>
      </c>
      <c r="Z325">
        <v>14440088</v>
      </c>
      <c r="AA325">
        <v>19253450</v>
      </c>
      <c r="AB325">
        <v>41742252</v>
      </c>
      <c r="AC325">
        <v>14808989</v>
      </c>
      <c r="AD325" t="s">
        <v>2848</v>
      </c>
      <c r="AE325" t="s">
        <v>2860</v>
      </c>
      <c r="AF325" t="s">
        <v>7670</v>
      </c>
      <c r="AG325" t="s">
        <v>7671</v>
      </c>
      <c r="AH325" t="s">
        <v>6530</v>
      </c>
      <c r="AI325" t="s">
        <v>6064</v>
      </c>
      <c r="AJ325" t="s">
        <v>6441</v>
      </c>
      <c r="AK325" t="s">
        <v>98</v>
      </c>
      <c r="AL325" t="s">
        <v>127</v>
      </c>
      <c r="AM325" t="s">
        <v>128</v>
      </c>
      <c r="AN325" t="s">
        <v>1311</v>
      </c>
      <c r="AO325" t="s">
        <v>1312</v>
      </c>
      <c r="AP325" t="s">
        <v>1336</v>
      </c>
      <c r="AQ325" t="s">
        <v>1314</v>
      </c>
    </row>
    <row r="326" spans="1:43" x14ac:dyDescent="0.3">
      <c r="A326" t="s">
        <v>26</v>
      </c>
      <c r="B326" t="s">
        <v>28</v>
      </c>
      <c r="C326" t="s">
        <v>29</v>
      </c>
      <c r="D326" t="s">
        <v>461</v>
      </c>
      <c r="E326" t="s">
        <v>118</v>
      </c>
      <c r="F326" t="s">
        <v>130</v>
      </c>
      <c r="G326" t="s">
        <v>470</v>
      </c>
      <c r="H326" t="s">
        <v>196</v>
      </c>
      <c r="I326" t="s">
        <v>199</v>
      </c>
      <c r="J326" t="s">
        <v>195</v>
      </c>
      <c r="K326" t="s">
        <v>743</v>
      </c>
      <c r="L326">
        <v>2</v>
      </c>
      <c r="M326">
        <v>1500000</v>
      </c>
      <c r="N326">
        <v>3000000</v>
      </c>
      <c r="O326">
        <v>0</v>
      </c>
      <c r="P326">
        <v>3000000</v>
      </c>
      <c r="R326">
        <v>15769</v>
      </c>
      <c r="S326">
        <v>524615</v>
      </c>
      <c r="T326">
        <v>200000</v>
      </c>
      <c r="U326">
        <v>11538</v>
      </c>
      <c r="V326">
        <v>373077</v>
      </c>
      <c r="W326">
        <v>69231</v>
      </c>
      <c r="X326">
        <v>200000</v>
      </c>
      <c r="Y326">
        <v>17308</v>
      </c>
      <c r="Z326">
        <v>367308</v>
      </c>
      <c r="AA326">
        <v>11538</v>
      </c>
      <c r="AB326">
        <v>951923</v>
      </c>
      <c r="AC326">
        <v>257692.99999999997</v>
      </c>
      <c r="AD326" t="s">
        <v>2867</v>
      </c>
      <c r="AE326" t="s">
        <v>2881</v>
      </c>
      <c r="AF326" t="s">
        <v>2882</v>
      </c>
      <c r="AG326" t="s">
        <v>2883</v>
      </c>
      <c r="AH326" t="s">
        <v>6531</v>
      </c>
      <c r="AI326" t="s">
        <v>6061</v>
      </c>
      <c r="AJ326" t="s">
        <v>6443</v>
      </c>
      <c r="AK326" t="s">
        <v>98</v>
      </c>
      <c r="AL326" t="s">
        <v>127</v>
      </c>
      <c r="AM326" t="s">
        <v>128</v>
      </c>
      <c r="AN326" t="s">
        <v>1311</v>
      </c>
      <c r="AO326" t="s">
        <v>1312</v>
      </c>
      <c r="AP326" t="s">
        <v>2806</v>
      </c>
      <c r="AQ326" t="s">
        <v>1314</v>
      </c>
    </row>
    <row r="327" spans="1:43" x14ac:dyDescent="0.3">
      <c r="A327" t="s">
        <v>26</v>
      </c>
      <c r="B327" t="s">
        <v>28</v>
      </c>
      <c r="C327" t="s">
        <v>29</v>
      </c>
      <c r="D327" t="s">
        <v>461</v>
      </c>
      <c r="E327" t="s">
        <v>118</v>
      </c>
      <c r="F327" t="s">
        <v>130</v>
      </c>
      <c r="G327" t="s">
        <v>470</v>
      </c>
      <c r="H327" t="s">
        <v>196</v>
      </c>
      <c r="I327" t="s">
        <v>199</v>
      </c>
      <c r="J327" t="s">
        <v>48</v>
      </c>
      <c r="K327" t="s">
        <v>744</v>
      </c>
      <c r="L327">
        <v>8</v>
      </c>
      <c r="M327">
        <v>4750000</v>
      </c>
      <c r="N327">
        <v>38000000</v>
      </c>
      <c r="O327">
        <v>0</v>
      </c>
      <c r="P327">
        <v>38000000</v>
      </c>
      <c r="R327">
        <v>199744</v>
      </c>
      <c r="S327">
        <v>6645128</v>
      </c>
      <c r="T327">
        <v>2533333</v>
      </c>
      <c r="U327">
        <v>146154</v>
      </c>
      <c r="V327">
        <v>4725641</v>
      </c>
      <c r="W327">
        <v>876923</v>
      </c>
      <c r="X327">
        <v>2533333</v>
      </c>
      <c r="Y327">
        <v>219231</v>
      </c>
      <c r="Z327">
        <v>4652564</v>
      </c>
      <c r="AA327">
        <v>146154</v>
      </c>
      <c r="AB327">
        <v>12057692</v>
      </c>
      <c r="AC327">
        <v>3264103</v>
      </c>
      <c r="AD327" t="s">
        <v>2867</v>
      </c>
      <c r="AE327" t="s">
        <v>2885</v>
      </c>
      <c r="AF327" t="s">
        <v>2886</v>
      </c>
      <c r="AG327" t="s">
        <v>2887</v>
      </c>
      <c r="AH327" t="s">
        <v>6532</v>
      </c>
      <c r="AI327" t="s">
        <v>6061</v>
      </c>
      <c r="AJ327" t="s">
        <v>6443</v>
      </c>
      <c r="AK327" t="s">
        <v>98</v>
      </c>
      <c r="AL327" t="s">
        <v>127</v>
      </c>
      <c r="AM327" t="s">
        <v>128</v>
      </c>
      <c r="AN327" t="s">
        <v>1311</v>
      </c>
      <c r="AO327" t="s">
        <v>1312</v>
      </c>
      <c r="AP327" t="s">
        <v>1336</v>
      </c>
      <c r="AQ327" t="s">
        <v>1314</v>
      </c>
    </row>
    <row r="328" spans="1:43" x14ac:dyDescent="0.3">
      <c r="A328" t="s">
        <v>26</v>
      </c>
      <c r="B328" t="s">
        <v>28</v>
      </c>
      <c r="C328" t="s">
        <v>29</v>
      </c>
      <c r="D328" t="s">
        <v>461</v>
      </c>
      <c r="E328" t="s">
        <v>118</v>
      </c>
      <c r="F328" t="s">
        <v>130</v>
      </c>
      <c r="G328" t="s">
        <v>470</v>
      </c>
      <c r="H328" t="s">
        <v>196</v>
      </c>
      <c r="I328" t="s">
        <v>199</v>
      </c>
      <c r="J328" t="s">
        <v>73</v>
      </c>
      <c r="K328" t="s">
        <v>732</v>
      </c>
      <c r="L328">
        <v>20</v>
      </c>
      <c r="M328">
        <v>150000</v>
      </c>
      <c r="N328">
        <v>3000000</v>
      </c>
      <c r="O328">
        <v>0</v>
      </c>
      <c r="P328">
        <v>3000000</v>
      </c>
      <c r="R328">
        <v>15769</v>
      </c>
      <c r="S328">
        <v>524615</v>
      </c>
      <c r="T328">
        <v>200000</v>
      </c>
      <c r="U328">
        <v>11538</v>
      </c>
      <c r="V328">
        <v>373076</v>
      </c>
      <c r="W328">
        <v>69231</v>
      </c>
      <c r="X328">
        <v>200000</v>
      </c>
      <c r="Y328">
        <v>17307</v>
      </c>
      <c r="Z328">
        <v>367308</v>
      </c>
      <c r="AA328">
        <v>11538</v>
      </c>
      <c r="AB328">
        <v>951923</v>
      </c>
      <c r="AC328">
        <v>257695</v>
      </c>
      <c r="AD328" t="s">
        <v>2867</v>
      </c>
      <c r="AE328" t="s">
        <v>2889</v>
      </c>
      <c r="AF328" t="s">
        <v>2890</v>
      </c>
      <c r="AG328" t="s">
        <v>2891</v>
      </c>
      <c r="AH328" t="s">
        <v>6533</v>
      </c>
      <c r="AI328" t="s">
        <v>6061</v>
      </c>
      <c r="AJ328" t="s">
        <v>6443</v>
      </c>
      <c r="AK328" t="s">
        <v>98</v>
      </c>
      <c r="AL328" t="s">
        <v>127</v>
      </c>
      <c r="AM328" t="s">
        <v>128</v>
      </c>
      <c r="AN328" t="s">
        <v>1311</v>
      </c>
      <c r="AO328" t="s">
        <v>1312</v>
      </c>
      <c r="AP328" t="s">
        <v>1336</v>
      </c>
      <c r="AQ328" t="s">
        <v>1314</v>
      </c>
    </row>
    <row r="329" spans="1:43" x14ac:dyDescent="0.3">
      <c r="A329" t="s">
        <v>26</v>
      </c>
      <c r="B329" t="s">
        <v>28</v>
      </c>
      <c r="C329" t="s">
        <v>29</v>
      </c>
      <c r="D329" t="s">
        <v>461</v>
      </c>
      <c r="E329" t="s">
        <v>118</v>
      </c>
      <c r="F329" t="s">
        <v>130</v>
      </c>
      <c r="G329" t="s">
        <v>470</v>
      </c>
      <c r="H329" t="s">
        <v>196</v>
      </c>
      <c r="I329" t="s">
        <v>201</v>
      </c>
      <c r="J329" t="s">
        <v>84</v>
      </c>
      <c r="K329" t="s">
        <v>746</v>
      </c>
      <c r="L329">
        <v>15</v>
      </c>
      <c r="M329">
        <v>1750000</v>
      </c>
      <c r="N329">
        <v>26250000</v>
      </c>
      <c r="O329">
        <v>0</v>
      </c>
      <c r="P329">
        <v>26250000</v>
      </c>
      <c r="R329">
        <v>1506161</v>
      </c>
      <c r="S329">
        <v>1506161</v>
      </c>
      <c r="T329">
        <v>1506161</v>
      </c>
      <c r="U329">
        <v>1705925</v>
      </c>
      <c r="V329">
        <v>1705925</v>
      </c>
      <c r="W329">
        <v>3164523</v>
      </c>
      <c r="X329">
        <v>1705925</v>
      </c>
      <c r="Y329">
        <v>1705925</v>
      </c>
      <c r="Z329">
        <v>1705925</v>
      </c>
      <c r="AA329">
        <v>5146313</v>
      </c>
      <c r="AB329">
        <v>2289364</v>
      </c>
      <c r="AC329">
        <v>2601692</v>
      </c>
      <c r="AD329" t="s">
        <v>2915</v>
      </c>
      <c r="AE329" t="s">
        <v>2929</v>
      </c>
      <c r="AF329" t="s">
        <v>2930</v>
      </c>
      <c r="AG329" t="s">
        <v>2931</v>
      </c>
      <c r="AH329" t="s">
        <v>6536</v>
      </c>
      <c r="AI329" t="s">
        <v>6061</v>
      </c>
      <c r="AJ329" t="s">
        <v>6448</v>
      </c>
      <c r="AK329" t="s">
        <v>98</v>
      </c>
      <c r="AL329" t="s">
        <v>127</v>
      </c>
      <c r="AM329" t="s">
        <v>128</v>
      </c>
      <c r="AN329" t="s">
        <v>1311</v>
      </c>
      <c r="AO329" t="s">
        <v>1312</v>
      </c>
      <c r="AP329" t="s">
        <v>1485</v>
      </c>
      <c r="AQ329" t="s">
        <v>1314</v>
      </c>
    </row>
    <row r="330" spans="1:43" x14ac:dyDescent="0.3">
      <c r="A330" t="s">
        <v>26</v>
      </c>
      <c r="B330" t="s">
        <v>28</v>
      </c>
      <c r="C330" t="s">
        <v>29</v>
      </c>
      <c r="D330" t="s">
        <v>461</v>
      </c>
      <c r="E330" t="s">
        <v>118</v>
      </c>
      <c r="F330" t="s">
        <v>130</v>
      </c>
      <c r="G330" t="s">
        <v>470</v>
      </c>
      <c r="H330" t="s">
        <v>196</v>
      </c>
      <c r="I330" t="s">
        <v>201</v>
      </c>
      <c r="J330" t="s">
        <v>48</v>
      </c>
      <c r="K330" t="s">
        <v>747</v>
      </c>
      <c r="L330">
        <v>12</v>
      </c>
      <c r="M330">
        <v>2703000</v>
      </c>
      <c r="N330">
        <v>32435000</v>
      </c>
      <c r="O330">
        <v>0</v>
      </c>
      <c r="P330">
        <v>32435000</v>
      </c>
      <c r="R330">
        <v>1861041</v>
      </c>
      <c r="S330">
        <v>1861041</v>
      </c>
      <c r="T330">
        <v>1861041</v>
      </c>
      <c r="U330">
        <v>2107873</v>
      </c>
      <c r="V330">
        <v>2107873</v>
      </c>
      <c r="W330">
        <v>3910144</v>
      </c>
      <c r="X330">
        <v>2107873</v>
      </c>
      <c r="Y330">
        <v>2107873</v>
      </c>
      <c r="Z330">
        <v>2107873</v>
      </c>
      <c r="AA330">
        <v>6358882</v>
      </c>
      <c r="AB330">
        <v>2828782</v>
      </c>
      <c r="AC330">
        <v>3214704</v>
      </c>
      <c r="AD330" t="s">
        <v>2915</v>
      </c>
      <c r="AE330" t="s">
        <v>2933</v>
      </c>
      <c r="AF330" t="s">
        <v>2934</v>
      </c>
      <c r="AG330" t="s">
        <v>2935</v>
      </c>
      <c r="AH330" t="s">
        <v>6537</v>
      </c>
      <c r="AI330" t="s">
        <v>6061</v>
      </c>
      <c r="AJ330" t="s">
        <v>6448</v>
      </c>
      <c r="AK330" t="s">
        <v>98</v>
      </c>
      <c r="AL330" t="s">
        <v>127</v>
      </c>
      <c r="AM330" t="s">
        <v>128</v>
      </c>
      <c r="AN330" t="s">
        <v>1311</v>
      </c>
      <c r="AO330" t="s">
        <v>1312</v>
      </c>
      <c r="AP330" t="s">
        <v>1336</v>
      </c>
      <c r="AQ330" t="s">
        <v>1314</v>
      </c>
    </row>
    <row r="331" spans="1:43" x14ac:dyDescent="0.3">
      <c r="A331" t="s">
        <v>26</v>
      </c>
      <c r="B331" t="s">
        <v>28</v>
      </c>
      <c r="C331" t="s">
        <v>29</v>
      </c>
      <c r="D331" t="s">
        <v>461</v>
      </c>
      <c r="E331" t="s">
        <v>118</v>
      </c>
      <c r="F331" t="s">
        <v>130</v>
      </c>
      <c r="G331" t="s">
        <v>470</v>
      </c>
      <c r="H331" t="s">
        <v>196</v>
      </c>
      <c r="I331" t="s">
        <v>201</v>
      </c>
      <c r="J331" t="s">
        <v>73</v>
      </c>
      <c r="K331" t="s">
        <v>732</v>
      </c>
      <c r="L331">
        <v>14</v>
      </c>
      <c r="M331">
        <v>150000</v>
      </c>
      <c r="N331">
        <v>2100000</v>
      </c>
      <c r="O331">
        <v>0</v>
      </c>
      <c r="P331">
        <v>2100000</v>
      </c>
      <c r="R331">
        <v>120493</v>
      </c>
      <c r="S331">
        <v>120493</v>
      </c>
      <c r="T331">
        <v>120493</v>
      </c>
      <c r="U331">
        <v>136474</v>
      </c>
      <c r="V331">
        <v>136474</v>
      </c>
      <c r="W331">
        <v>253162</v>
      </c>
      <c r="X331">
        <v>136474</v>
      </c>
      <c r="Y331">
        <v>136474</v>
      </c>
      <c r="Z331">
        <v>136474</v>
      </c>
      <c r="AA331">
        <v>411705</v>
      </c>
      <c r="AB331">
        <v>183149</v>
      </c>
      <c r="AC331">
        <v>208135</v>
      </c>
      <c r="AD331" t="s">
        <v>2915</v>
      </c>
      <c r="AE331" t="s">
        <v>2937</v>
      </c>
      <c r="AF331" t="s">
        <v>2938</v>
      </c>
      <c r="AG331" t="s">
        <v>2939</v>
      </c>
      <c r="AH331" t="s">
        <v>6538</v>
      </c>
      <c r="AI331" t="s">
        <v>6061</v>
      </c>
      <c r="AJ331" t="s">
        <v>6448</v>
      </c>
      <c r="AK331" t="s">
        <v>98</v>
      </c>
      <c r="AL331" t="s">
        <v>127</v>
      </c>
      <c r="AM331" t="s">
        <v>128</v>
      </c>
      <c r="AN331" t="s">
        <v>1311</v>
      </c>
      <c r="AO331" t="s">
        <v>1312</v>
      </c>
      <c r="AP331" t="s">
        <v>1336</v>
      </c>
      <c r="AQ331" t="s">
        <v>1314</v>
      </c>
    </row>
    <row r="332" spans="1:43" x14ac:dyDescent="0.3">
      <c r="A332" t="s">
        <v>26</v>
      </c>
      <c r="B332" t="s">
        <v>28</v>
      </c>
      <c r="C332" t="s">
        <v>29</v>
      </c>
      <c r="D332" t="s">
        <v>461</v>
      </c>
      <c r="E332" t="s">
        <v>118</v>
      </c>
      <c r="F332" t="s">
        <v>130</v>
      </c>
      <c r="G332" t="s">
        <v>470</v>
      </c>
      <c r="H332" t="s">
        <v>196</v>
      </c>
      <c r="I332" t="s">
        <v>202</v>
      </c>
      <c r="J332" t="s">
        <v>84</v>
      </c>
      <c r="K332" t="s">
        <v>680</v>
      </c>
      <c r="L332">
        <v>12</v>
      </c>
      <c r="M332">
        <v>250000</v>
      </c>
      <c r="N332">
        <v>3000000</v>
      </c>
      <c r="O332">
        <v>0</v>
      </c>
      <c r="P332">
        <v>3000000</v>
      </c>
      <c r="R332">
        <v>14987</v>
      </c>
      <c r="S332">
        <v>374685</v>
      </c>
      <c r="T332">
        <v>296751</v>
      </c>
      <c r="U332">
        <v>914232</v>
      </c>
      <c r="V332">
        <v>584509</v>
      </c>
      <c r="W332">
        <v>284761</v>
      </c>
      <c r="X332">
        <v>74937</v>
      </c>
      <c r="Y332">
        <v>59950</v>
      </c>
      <c r="Z332">
        <v>14987</v>
      </c>
      <c r="AA332">
        <v>14987</v>
      </c>
      <c r="AB332">
        <v>14987</v>
      </c>
      <c r="AC332">
        <v>350227</v>
      </c>
      <c r="AD332" t="s">
        <v>2941</v>
      </c>
      <c r="AE332" t="s">
        <v>2955</v>
      </c>
      <c r="AF332" t="s">
        <v>2956</v>
      </c>
      <c r="AG332" t="s">
        <v>2957</v>
      </c>
      <c r="AH332" t="s">
        <v>6539</v>
      </c>
      <c r="AI332" t="s">
        <v>6061</v>
      </c>
      <c r="AJ332" t="s">
        <v>6450</v>
      </c>
      <c r="AK332" t="s">
        <v>98</v>
      </c>
      <c r="AL332" t="s">
        <v>108</v>
      </c>
      <c r="AM332" t="s">
        <v>109</v>
      </c>
      <c r="AN332" t="s">
        <v>1311</v>
      </c>
      <c r="AO332" t="s">
        <v>1312</v>
      </c>
      <c r="AP332" t="s">
        <v>1485</v>
      </c>
      <c r="AQ332" t="s">
        <v>1314</v>
      </c>
    </row>
    <row r="333" spans="1:43" x14ac:dyDescent="0.3">
      <c r="A333" t="s">
        <v>26</v>
      </c>
      <c r="B333" t="s">
        <v>28</v>
      </c>
      <c r="C333" t="s">
        <v>29</v>
      </c>
      <c r="D333" t="s">
        <v>461</v>
      </c>
      <c r="E333" t="s">
        <v>118</v>
      </c>
      <c r="F333" t="s">
        <v>130</v>
      </c>
      <c r="G333" t="s">
        <v>470</v>
      </c>
      <c r="H333" t="s">
        <v>196</v>
      </c>
      <c r="I333" t="s">
        <v>202</v>
      </c>
      <c r="J333" t="s">
        <v>46</v>
      </c>
      <c r="K333" t="s">
        <v>585</v>
      </c>
      <c r="L333">
        <v>10</v>
      </c>
      <c r="M333">
        <v>900000</v>
      </c>
      <c r="N333">
        <v>9000000</v>
      </c>
      <c r="O333">
        <v>0</v>
      </c>
      <c r="P333">
        <v>9000000</v>
      </c>
      <c r="R333">
        <v>44962</v>
      </c>
      <c r="S333">
        <v>1124056</v>
      </c>
      <c r="T333">
        <v>890252</v>
      </c>
      <c r="U333">
        <v>2742696</v>
      </c>
      <c r="V333">
        <v>1753527</v>
      </c>
      <c r="W333">
        <v>854282</v>
      </c>
      <c r="X333">
        <v>224811</v>
      </c>
      <c r="Y333">
        <v>179849</v>
      </c>
      <c r="Z333">
        <v>44962</v>
      </c>
      <c r="AA333">
        <v>44962</v>
      </c>
      <c r="AB333">
        <v>44962</v>
      </c>
      <c r="AC333">
        <v>1050679</v>
      </c>
      <c r="AD333" t="s">
        <v>2941</v>
      </c>
      <c r="AE333" t="s">
        <v>2959</v>
      </c>
      <c r="AF333" t="s">
        <v>2960</v>
      </c>
      <c r="AG333" t="s">
        <v>2961</v>
      </c>
      <c r="AH333" t="s">
        <v>6540</v>
      </c>
      <c r="AI333" t="s">
        <v>6061</v>
      </c>
      <c r="AJ333" t="s">
        <v>6450</v>
      </c>
      <c r="AK333" t="s">
        <v>98</v>
      </c>
      <c r="AL333" t="s">
        <v>108</v>
      </c>
      <c r="AM333" t="s">
        <v>109</v>
      </c>
      <c r="AN333" t="s">
        <v>1311</v>
      </c>
      <c r="AO333" t="s">
        <v>1312</v>
      </c>
      <c r="AP333" t="s">
        <v>1331</v>
      </c>
      <c r="AQ333" t="s">
        <v>1314</v>
      </c>
    </row>
    <row r="334" spans="1:43" x14ac:dyDescent="0.3">
      <c r="A334" t="s">
        <v>26</v>
      </c>
      <c r="B334" t="s">
        <v>28</v>
      </c>
      <c r="C334" t="s">
        <v>29</v>
      </c>
      <c r="D334" t="s">
        <v>461</v>
      </c>
      <c r="E334" t="s">
        <v>118</v>
      </c>
      <c r="F334" t="s">
        <v>130</v>
      </c>
      <c r="G334" t="s">
        <v>470</v>
      </c>
      <c r="H334" t="s">
        <v>196</v>
      </c>
      <c r="I334" t="s">
        <v>202</v>
      </c>
      <c r="J334" t="s">
        <v>48</v>
      </c>
      <c r="K334" t="s">
        <v>748</v>
      </c>
      <c r="L334">
        <v>6</v>
      </c>
      <c r="M334">
        <v>3007000</v>
      </c>
      <c r="N334">
        <v>18042000</v>
      </c>
      <c r="O334">
        <v>0</v>
      </c>
      <c r="P334">
        <v>18042000</v>
      </c>
      <c r="R334">
        <v>90134</v>
      </c>
      <c r="S334">
        <v>2253357</v>
      </c>
      <c r="T334">
        <v>1784658</v>
      </c>
      <c r="U334">
        <v>5498192</v>
      </c>
      <c r="V334">
        <v>3515237</v>
      </c>
      <c r="W334">
        <v>1712551</v>
      </c>
      <c r="X334">
        <v>450671</v>
      </c>
      <c r="Y334">
        <v>360536</v>
      </c>
      <c r="Z334">
        <v>90134</v>
      </c>
      <c r="AA334">
        <v>90134</v>
      </c>
      <c r="AB334">
        <v>90134</v>
      </c>
      <c r="AC334">
        <v>2106262</v>
      </c>
      <c r="AD334" t="s">
        <v>2941</v>
      </c>
      <c r="AE334" t="s">
        <v>2963</v>
      </c>
      <c r="AF334" t="s">
        <v>2964</v>
      </c>
      <c r="AG334" t="s">
        <v>2965</v>
      </c>
      <c r="AH334" t="s">
        <v>6541</v>
      </c>
      <c r="AI334" t="s">
        <v>6061</v>
      </c>
      <c r="AJ334" t="s">
        <v>6450</v>
      </c>
      <c r="AK334" t="s">
        <v>98</v>
      </c>
      <c r="AL334" t="s">
        <v>108</v>
      </c>
      <c r="AM334" t="s">
        <v>109</v>
      </c>
      <c r="AN334" t="s">
        <v>1311</v>
      </c>
      <c r="AO334" t="s">
        <v>1312</v>
      </c>
      <c r="AP334" t="s">
        <v>1336</v>
      </c>
      <c r="AQ334" t="s">
        <v>1314</v>
      </c>
    </row>
    <row r="335" spans="1:43" x14ac:dyDescent="0.3">
      <c r="A335" t="s">
        <v>26</v>
      </c>
      <c r="B335" t="s">
        <v>28</v>
      </c>
      <c r="C335" t="s">
        <v>29</v>
      </c>
      <c r="D335" t="s">
        <v>461</v>
      </c>
      <c r="E335" t="s">
        <v>118</v>
      </c>
      <c r="F335" t="s">
        <v>130</v>
      </c>
      <c r="G335" t="s">
        <v>470</v>
      </c>
      <c r="H335" t="s">
        <v>196</v>
      </c>
      <c r="I335" t="s">
        <v>203</v>
      </c>
      <c r="J335" t="s">
        <v>84</v>
      </c>
      <c r="K335" t="s">
        <v>680</v>
      </c>
      <c r="L335">
        <v>12</v>
      </c>
      <c r="M335">
        <v>250000</v>
      </c>
      <c r="N335">
        <v>3000000</v>
      </c>
      <c r="O335">
        <v>0</v>
      </c>
      <c r="P335">
        <v>3000000</v>
      </c>
      <c r="R335">
        <v>7792</v>
      </c>
      <c r="S335">
        <v>474883</v>
      </c>
      <c r="T335">
        <v>221676</v>
      </c>
      <c r="U335">
        <v>189875</v>
      </c>
      <c r="V335">
        <v>189875</v>
      </c>
      <c r="W335">
        <v>379779</v>
      </c>
      <c r="X335">
        <v>379779</v>
      </c>
      <c r="Y335">
        <v>379779</v>
      </c>
      <c r="Z335">
        <v>379779</v>
      </c>
      <c r="AA335">
        <v>158375</v>
      </c>
      <c r="AB335">
        <v>175197</v>
      </c>
      <c r="AC335">
        <v>63211</v>
      </c>
      <c r="AD335" t="s">
        <v>2967</v>
      </c>
      <c r="AE335" t="s">
        <v>2981</v>
      </c>
      <c r="AF335" t="s">
        <v>2982</v>
      </c>
      <c r="AG335" t="s">
        <v>2983</v>
      </c>
      <c r="AH335" t="s">
        <v>6542</v>
      </c>
      <c r="AI335" t="s">
        <v>6061</v>
      </c>
      <c r="AJ335" t="s">
        <v>6452</v>
      </c>
      <c r="AK335" t="s">
        <v>98</v>
      </c>
      <c r="AL335" t="s">
        <v>99</v>
      </c>
      <c r="AM335" t="s">
        <v>100</v>
      </c>
      <c r="AN335" t="s">
        <v>1311</v>
      </c>
      <c r="AO335" t="s">
        <v>1312</v>
      </c>
      <c r="AP335" t="s">
        <v>1485</v>
      </c>
      <c r="AQ335" t="s">
        <v>1314</v>
      </c>
    </row>
    <row r="336" spans="1:43" x14ac:dyDescent="0.3">
      <c r="A336" t="s">
        <v>26</v>
      </c>
      <c r="B336" t="s">
        <v>28</v>
      </c>
      <c r="C336" t="s">
        <v>29</v>
      </c>
      <c r="D336" t="s">
        <v>461</v>
      </c>
      <c r="E336" t="s">
        <v>118</v>
      </c>
      <c r="F336" t="s">
        <v>130</v>
      </c>
      <c r="G336" t="s">
        <v>470</v>
      </c>
      <c r="H336" t="s">
        <v>196</v>
      </c>
      <c r="I336" t="s">
        <v>203</v>
      </c>
      <c r="J336" t="s">
        <v>48</v>
      </c>
      <c r="K336" t="s">
        <v>749</v>
      </c>
      <c r="L336">
        <v>14</v>
      </c>
      <c r="M336">
        <v>5110000</v>
      </c>
      <c r="N336">
        <v>71534000</v>
      </c>
      <c r="O336">
        <v>0</v>
      </c>
      <c r="P336">
        <v>71534000</v>
      </c>
      <c r="R336">
        <v>185794</v>
      </c>
      <c r="S336">
        <v>11323420</v>
      </c>
      <c r="T336">
        <v>5285799</v>
      </c>
      <c r="U336">
        <v>4527494</v>
      </c>
      <c r="V336">
        <v>4527494</v>
      </c>
      <c r="W336">
        <v>9055712</v>
      </c>
      <c r="X336">
        <v>9055712</v>
      </c>
      <c r="Y336">
        <v>9055712</v>
      </c>
      <c r="Z336">
        <v>9055712</v>
      </c>
      <c r="AA336">
        <v>3776393</v>
      </c>
      <c r="AB336">
        <v>4177509</v>
      </c>
      <c r="AC336">
        <v>1507249</v>
      </c>
      <c r="AD336" t="s">
        <v>2967</v>
      </c>
      <c r="AE336" t="s">
        <v>2985</v>
      </c>
      <c r="AF336" t="s">
        <v>2986</v>
      </c>
      <c r="AG336" t="s">
        <v>2987</v>
      </c>
      <c r="AH336" t="s">
        <v>6543</v>
      </c>
      <c r="AI336" t="s">
        <v>6061</v>
      </c>
      <c r="AJ336" t="s">
        <v>6452</v>
      </c>
      <c r="AK336" t="s">
        <v>98</v>
      </c>
      <c r="AL336" t="s">
        <v>99</v>
      </c>
      <c r="AM336" t="s">
        <v>100</v>
      </c>
      <c r="AN336" t="s">
        <v>1311</v>
      </c>
      <c r="AO336" t="s">
        <v>1312</v>
      </c>
      <c r="AP336" t="s">
        <v>1336</v>
      </c>
      <c r="AQ336" t="s">
        <v>1314</v>
      </c>
    </row>
    <row r="337" spans="1:43" x14ac:dyDescent="0.3">
      <c r="A337" t="s">
        <v>26</v>
      </c>
      <c r="B337" t="s">
        <v>28</v>
      </c>
      <c r="C337" t="s">
        <v>29</v>
      </c>
      <c r="D337" t="s">
        <v>461</v>
      </c>
      <c r="E337" t="s">
        <v>118</v>
      </c>
      <c r="F337" t="s">
        <v>130</v>
      </c>
      <c r="G337" t="s">
        <v>470</v>
      </c>
      <c r="H337" t="s">
        <v>196</v>
      </c>
      <c r="I337" t="s">
        <v>205</v>
      </c>
      <c r="J337" t="s">
        <v>48</v>
      </c>
      <c r="K337" t="s">
        <v>750</v>
      </c>
      <c r="L337">
        <v>21</v>
      </c>
      <c r="M337">
        <v>5526000</v>
      </c>
      <c r="N337">
        <v>116054000</v>
      </c>
      <c r="O337">
        <v>0</v>
      </c>
      <c r="P337">
        <v>116054000</v>
      </c>
      <c r="R337">
        <v>2042424</v>
      </c>
      <c r="S337">
        <v>9307339</v>
      </c>
      <c r="T337">
        <v>9307339</v>
      </c>
      <c r="U337">
        <v>9307339</v>
      </c>
      <c r="V337">
        <v>9307339</v>
      </c>
      <c r="W337">
        <v>15504470</v>
      </c>
      <c r="X337">
        <v>15504470</v>
      </c>
      <c r="Y337">
        <v>15504470</v>
      </c>
      <c r="Z337">
        <v>15504470</v>
      </c>
      <c r="AA337">
        <v>9307339</v>
      </c>
      <c r="AB337">
        <v>3574244</v>
      </c>
      <c r="AC337">
        <v>1882757</v>
      </c>
      <c r="AD337" t="s">
        <v>2989</v>
      </c>
      <c r="AE337" t="s">
        <v>3003</v>
      </c>
      <c r="AF337" t="s">
        <v>3004</v>
      </c>
      <c r="AG337" t="s">
        <v>3005</v>
      </c>
      <c r="AH337" t="s">
        <v>6544</v>
      </c>
      <c r="AI337" t="s">
        <v>6061</v>
      </c>
      <c r="AJ337" t="s">
        <v>6454</v>
      </c>
      <c r="AK337" t="s">
        <v>98</v>
      </c>
      <c r="AL337" t="s">
        <v>99</v>
      </c>
      <c r="AM337" t="s">
        <v>104</v>
      </c>
      <c r="AN337" t="s">
        <v>1311</v>
      </c>
      <c r="AO337" t="s">
        <v>1312</v>
      </c>
      <c r="AP337" t="s">
        <v>1336</v>
      </c>
      <c r="AQ337" t="s">
        <v>1314</v>
      </c>
    </row>
    <row r="338" spans="1:43" x14ac:dyDescent="0.3">
      <c r="A338" t="s">
        <v>26</v>
      </c>
      <c r="B338" t="s">
        <v>28</v>
      </c>
      <c r="C338" t="s">
        <v>29</v>
      </c>
      <c r="D338" t="s">
        <v>461</v>
      </c>
      <c r="E338" t="s">
        <v>118</v>
      </c>
      <c r="F338" t="s">
        <v>130</v>
      </c>
      <c r="G338" t="s">
        <v>472</v>
      </c>
      <c r="H338" t="s">
        <v>219</v>
      </c>
      <c r="I338" t="s">
        <v>247</v>
      </c>
      <c r="J338" t="s">
        <v>223</v>
      </c>
      <c r="K338" t="s">
        <v>817</v>
      </c>
      <c r="L338">
        <v>14</v>
      </c>
      <c r="M338">
        <v>170734000</v>
      </c>
      <c r="N338">
        <v>2390272000</v>
      </c>
      <c r="O338">
        <v>0</v>
      </c>
      <c r="P338">
        <v>2390272000</v>
      </c>
      <c r="R338">
        <v>95610608</v>
      </c>
      <c r="S338">
        <v>191221556</v>
      </c>
      <c r="T338">
        <v>191221556</v>
      </c>
      <c r="U338">
        <v>191221556</v>
      </c>
      <c r="V338">
        <v>286832504</v>
      </c>
      <c r="W338">
        <v>191221556</v>
      </c>
      <c r="X338">
        <v>191221556</v>
      </c>
      <c r="Y338">
        <v>191221556</v>
      </c>
      <c r="Z338">
        <v>191221556</v>
      </c>
      <c r="AA338">
        <v>191221556</v>
      </c>
      <c r="AB338">
        <v>191221556</v>
      </c>
      <c r="AC338">
        <v>286834884</v>
      </c>
      <c r="AD338" t="s">
        <v>3356</v>
      </c>
      <c r="AE338" t="s">
        <v>3357</v>
      </c>
      <c r="AF338" t="s">
        <v>3358</v>
      </c>
      <c r="AG338" t="s">
        <v>3359</v>
      </c>
      <c r="AH338" t="s">
        <v>6546</v>
      </c>
      <c r="AI338" t="s">
        <v>6061</v>
      </c>
      <c r="AJ338" t="s">
        <v>6547</v>
      </c>
      <c r="AK338" t="s">
        <v>98</v>
      </c>
      <c r="AL338" t="s">
        <v>127</v>
      </c>
      <c r="AM338" t="s">
        <v>248</v>
      </c>
      <c r="AN338" t="s">
        <v>3268</v>
      </c>
      <c r="AO338" t="s">
        <v>3268</v>
      </c>
      <c r="AP338" t="s">
        <v>3269</v>
      </c>
      <c r="AQ338" t="s">
        <v>1314</v>
      </c>
    </row>
    <row r="339" spans="1:43" x14ac:dyDescent="0.3">
      <c r="A339" t="s">
        <v>26</v>
      </c>
      <c r="B339" t="s">
        <v>28</v>
      </c>
      <c r="C339" t="s">
        <v>29</v>
      </c>
      <c r="D339" t="s">
        <v>461</v>
      </c>
      <c r="E339" t="s">
        <v>118</v>
      </c>
      <c r="F339" t="s">
        <v>130</v>
      </c>
      <c r="G339" t="s">
        <v>472</v>
      </c>
      <c r="H339" t="s">
        <v>219</v>
      </c>
      <c r="I339" t="s">
        <v>247</v>
      </c>
      <c r="J339" t="s">
        <v>225</v>
      </c>
      <c r="K339" t="s">
        <v>818</v>
      </c>
      <c r="L339">
        <v>14</v>
      </c>
      <c r="M339">
        <v>8000</v>
      </c>
      <c r="N339">
        <v>109000</v>
      </c>
      <c r="O339">
        <v>0</v>
      </c>
      <c r="P339">
        <v>109000</v>
      </c>
      <c r="R339">
        <v>4360</v>
      </c>
      <c r="S339">
        <v>8720</v>
      </c>
      <c r="T339">
        <v>8720</v>
      </c>
      <c r="U339">
        <v>8720</v>
      </c>
      <c r="V339">
        <v>13080</v>
      </c>
      <c r="W339">
        <v>8720</v>
      </c>
      <c r="X339">
        <v>8720</v>
      </c>
      <c r="Y339">
        <v>8720</v>
      </c>
      <c r="Z339">
        <v>8720</v>
      </c>
      <c r="AA339">
        <v>8720</v>
      </c>
      <c r="AB339">
        <v>8720</v>
      </c>
      <c r="AC339">
        <v>13080</v>
      </c>
      <c r="AD339" t="s">
        <v>3356</v>
      </c>
      <c r="AE339" t="s">
        <v>3361</v>
      </c>
      <c r="AF339" t="s">
        <v>3362</v>
      </c>
      <c r="AG339" t="s">
        <v>3363</v>
      </c>
      <c r="AH339" t="s">
        <v>6548</v>
      </c>
      <c r="AI339" t="s">
        <v>6061</v>
      </c>
      <c r="AJ339" t="s">
        <v>6547</v>
      </c>
      <c r="AK339" t="s">
        <v>98</v>
      </c>
      <c r="AL339" t="s">
        <v>127</v>
      </c>
      <c r="AM339" t="s">
        <v>248</v>
      </c>
      <c r="AN339" t="s">
        <v>3268</v>
      </c>
      <c r="AO339" t="s">
        <v>3268</v>
      </c>
      <c r="AP339" t="s">
        <v>3269</v>
      </c>
      <c r="AQ339" t="s">
        <v>1314</v>
      </c>
    </row>
    <row r="340" spans="1:43" x14ac:dyDescent="0.3">
      <c r="A340" t="s">
        <v>26</v>
      </c>
      <c r="B340" t="s">
        <v>28</v>
      </c>
      <c r="C340" t="s">
        <v>29</v>
      </c>
      <c r="D340" t="s">
        <v>461</v>
      </c>
      <c r="E340" t="s">
        <v>118</v>
      </c>
      <c r="F340" t="s">
        <v>130</v>
      </c>
      <c r="G340" t="s">
        <v>472</v>
      </c>
      <c r="H340" t="s">
        <v>219</v>
      </c>
      <c r="I340" t="s">
        <v>247</v>
      </c>
      <c r="J340" t="s">
        <v>227</v>
      </c>
      <c r="K340" t="s">
        <v>819</v>
      </c>
      <c r="L340">
        <v>14</v>
      </c>
      <c r="M340">
        <v>11655000</v>
      </c>
      <c r="N340">
        <v>163168000</v>
      </c>
      <c r="O340">
        <v>0</v>
      </c>
      <c r="P340">
        <v>163168000</v>
      </c>
      <c r="R340">
        <v>6526701</v>
      </c>
      <c r="S340">
        <v>13053426</v>
      </c>
      <c r="T340">
        <v>13053426</v>
      </c>
      <c r="U340">
        <v>13053426</v>
      </c>
      <c r="V340">
        <v>19580151</v>
      </c>
      <c r="W340">
        <v>13053426</v>
      </c>
      <c r="X340">
        <v>13053426</v>
      </c>
      <c r="Y340">
        <v>13053426</v>
      </c>
      <c r="Z340">
        <v>13053426</v>
      </c>
      <c r="AA340">
        <v>13053426</v>
      </c>
      <c r="AB340">
        <v>13053426</v>
      </c>
      <c r="AC340">
        <v>19580314</v>
      </c>
      <c r="AD340" t="s">
        <v>3356</v>
      </c>
      <c r="AE340" t="s">
        <v>3365</v>
      </c>
      <c r="AF340" t="s">
        <v>3366</v>
      </c>
      <c r="AG340" t="s">
        <v>3367</v>
      </c>
      <c r="AH340" t="s">
        <v>6549</v>
      </c>
      <c r="AI340" t="s">
        <v>6061</v>
      </c>
      <c r="AJ340" t="s">
        <v>6547</v>
      </c>
      <c r="AK340" t="s">
        <v>98</v>
      </c>
      <c r="AL340" t="s">
        <v>127</v>
      </c>
      <c r="AM340" t="s">
        <v>248</v>
      </c>
      <c r="AN340" t="s">
        <v>3268</v>
      </c>
      <c r="AO340" t="s">
        <v>3268</v>
      </c>
      <c r="AP340" t="s">
        <v>3269</v>
      </c>
      <c r="AQ340" t="s">
        <v>1314</v>
      </c>
    </row>
    <row r="341" spans="1:43" x14ac:dyDescent="0.3">
      <c r="A341" t="s">
        <v>26</v>
      </c>
      <c r="B341" t="s">
        <v>28</v>
      </c>
      <c r="C341" t="s">
        <v>29</v>
      </c>
      <c r="D341" t="s">
        <v>461</v>
      </c>
      <c r="E341" t="s">
        <v>118</v>
      </c>
      <c r="F341" t="s">
        <v>130</v>
      </c>
      <c r="G341" t="s">
        <v>472</v>
      </c>
      <c r="H341" t="s">
        <v>219</v>
      </c>
      <c r="I341" t="s">
        <v>247</v>
      </c>
      <c r="J341" t="s">
        <v>229</v>
      </c>
      <c r="K341" t="s">
        <v>820</v>
      </c>
      <c r="L341">
        <v>14</v>
      </c>
      <c r="M341">
        <v>4103000</v>
      </c>
      <c r="N341">
        <v>57444000</v>
      </c>
      <c r="O341">
        <v>0</v>
      </c>
      <c r="P341">
        <v>57444000</v>
      </c>
      <c r="R341">
        <v>2297753</v>
      </c>
      <c r="S341">
        <v>4595515</v>
      </c>
      <c r="T341">
        <v>4595515</v>
      </c>
      <c r="U341">
        <v>4595515</v>
      </c>
      <c r="V341">
        <v>6893277</v>
      </c>
      <c r="W341">
        <v>4595515</v>
      </c>
      <c r="X341">
        <v>4595515</v>
      </c>
      <c r="Y341">
        <v>4595515</v>
      </c>
      <c r="Z341">
        <v>4595515</v>
      </c>
      <c r="AA341">
        <v>4595515</v>
      </c>
      <c r="AB341">
        <v>4595515</v>
      </c>
      <c r="AC341">
        <v>6893335</v>
      </c>
      <c r="AD341" t="s">
        <v>3356</v>
      </c>
      <c r="AE341" t="s">
        <v>3369</v>
      </c>
      <c r="AF341" t="s">
        <v>3370</v>
      </c>
      <c r="AG341" t="s">
        <v>3371</v>
      </c>
      <c r="AH341" t="s">
        <v>6550</v>
      </c>
      <c r="AI341" t="s">
        <v>6061</v>
      </c>
      <c r="AJ341" t="s">
        <v>6547</v>
      </c>
      <c r="AK341" t="s">
        <v>98</v>
      </c>
      <c r="AL341" t="s">
        <v>127</v>
      </c>
      <c r="AM341" t="s">
        <v>248</v>
      </c>
      <c r="AN341" t="s">
        <v>3268</v>
      </c>
      <c r="AO341" t="s">
        <v>3268</v>
      </c>
      <c r="AP341" t="s">
        <v>3269</v>
      </c>
      <c r="AQ341" t="s">
        <v>1314</v>
      </c>
    </row>
    <row r="342" spans="1:43" x14ac:dyDescent="0.3">
      <c r="A342" t="s">
        <v>26</v>
      </c>
      <c r="B342" t="s">
        <v>28</v>
      </c>
      <c r="C342" t="s">
        <v>29</v>
      </c>
      <c r="D342" t="s">
        <v>461</v>
      </c>
      <c r="E342" t="s">
        <v>118</v>
      </c>
      <c r="F342" t="s">
        <v>130</v>
      </c>
      <c r="G342" t="s">
        <v>472</v>
      </c>
      <c r="H342" t="s">
        <v>219</v>
      </c>
      <c r="I342" t="s">
        <v>247</v>
      </c>
      <c r="J342" t="s">
        <v>231</v>
      </c>
      <c r="K342" t="s">
        <v>821</v>
      </c>
      <c r="L342">
        <v>14</v>
      </c>
      <c r="M342">
        <v>9730000</v>
      </c>
      <c r="N342">
        <v>136220000</v>
      </c>
      <c r="O342">
        <v>0</v>
      </c>
      <c r="P342">
        <v>136220000</v>
      </c>
      <c r="R342">
        <v>5448785</v>
      </c>
      <c r="S342">
        <v>10897588</v>
      </c>
      <c r="T342">
        <v>10897588</v>
      </c>
      <c r="U342">
        <v>10897588</v>
      </c>
      <c r="V342">
        <v>16346392</v>
      </c>
      <c r="W342">
        <v>10897588</v>
      </c>
      <c r="X342">
        <v>10897588</v>
      </c>
      <c r="Y342">
        <v>10897588</v>
      </c>
      <c r="Z342">
        <v>10897588</v>
      </c>
      <c r="AA342">
        <v>10897588</v>
      </c>
      <c r="AB342">
        <v>10897588</v>
      </c>
      <c r="AC342">
        <v>16346531</v>
      </c>
      <c r="AD342" t="s">
        <v>3356</v>
      </c>
      <c r="AE342" t="s">
        <v>3373</v>
      </c>
      <c r="AF342" t="s">
        <v>3374</v>
      </c>
      <c r="AG342" t="s">
        <v>3375</v>
      </c>
      <c r="AH342" t="s">
        <v>6551</v>
      </c>
      <c r="AI342" t="s">
        <v>6061</v>
      </c>
      <c r="AJ342" t="s">
        <v>6547</v>
      </c>
      <c r="AK342" t="s">
        <v>98</v>
      </c>
      <c r="AL342" t="s">
        <v>127</v>
      </c>
      <c r="AM342" t="s">
        <v>248</v>
      </c>
      <c r="AN342" t="s">
        <v>3268</v>
      </c>
      <c r="AO342" t="s">
        <v>3268</v>
      </c>
      <c r="AP342" t="s">
        <v>3269</v>
      </c>
      <c r="AQ342" t="s">
        <v>1314</v>
      </c>
    </row>
    <row r="343" spans="1:43" x14ac:dyDescent="0.3">
      <c r="A343" t="s">
        <v>26</v>
      </c>
      <c r="B343" t="s">
        <v>28</v>
      </c>
      <c r="C343" t="s">
        <v>29</v>
      </c>
      <c r="D343" t="s">
        <v>461</v>
      </c>
      <c r="E343" t="s">
        <v>118</v>
      </c>
      <c r="F343" t="s">
        <v>130</v>
      </c>
      <c r="G343" t="s">
        <v>472</v>
      </c>
      <c r="H343" t="s">
        <v>219</v>
      </c>
      <c r="I343" t="s">
        <v>247</v>
      </c>
      <c r="J343" t="s">
        <v>233</v>
      </c>
      <c r="K343" t="s">
        <v>822</v>
      </c>
      <c r="L343">
        <v>14</v>
      </c>
      <c r="M343">
        <v>14169000</v>
      </c>
      <c r="N343">
        <v>198366000</v>
      </c>
      <c r="O343">
        <v>0</v>
      </c>
      <c r="P343">
        <v>198366000</v>
      </c>
      <c r="R343">
        <v>7934617</v>
      </c>
      <c r="S343">
        <v>15869263</v>
      </c>
      <c r="T343">
        <v>15869263</v>
      </c>
      <c r="U343">
        <v>15869263</v>
      </c>
      <c r="V343">
        <v>23803909</v>
      </c>
      <c r="W343">
        <v>15869263</v>
      </c>
      <c r="X343">
        <v>15869263</v>
      </c>
      <c r="Y343">
        <v>15869263</v>
      </c>
      <c r="Z343">
        <v>15869263</v>
      </c>
      <c r="AA343">
        <v>15869263</v>
      </c>
      <c r="AB343">
        <v>15869263</v>
      </c>
      <c r="AC343">
        <v>23804107</v>
      </c>
      <c r="AD343" t="s">
        <v>3356</v>
      </c>
      <c r="AE343" t="s">
        <v>3377</v>
      </c>
      <c r="AF343" t="s">
        <v>3378</v>
      </c>
      <c r="AG343" t="s">
        <v>3379</v>
      </c>
      <c r="AH343" t="s">
        <v>6552</v>
      </c>
      <c r="AI343" t="s">
        <v>6061</v>
      </c>
      <c r="AJ343" t="s">
        <v>6547</v>
      </c>
      <c r="AK343" t="s">
        <v>98</v>
      </c>
      <c r="AL343" t="s">
        <v>127</v>
      </c>
      <c r="AM343" t="s">
        <v>248</v>
      </c>
      <c r="AN343" t="s">
        <v>3268</v>
      </c>
      <c r="AO343" t="s">
        <v>3268</v>
      </c>
      <c r="AP343" t="s">
        <v>3269</v>
      </c>
      <c r="AQ343" t="s">
        <v>1314</v>
      </c>
    </row>
    <row r="344" spans="1:43" x14ac:dyDescent="0.3">
      <c r="A344" t="s">
        <v>26</v>
      </c>
      <c r="B344" t="s">
        <v>28</v>
      </c>
      <c r="C344" t="s">
        <v>29</v>
      </c>
      <c r="D344" t="s">
        <v>461</v>
      </c>
      <c r="E344" t="s">
        <v>118</v>
      </c>
      <c r="F344" t="s">
        <v>130</v>
      </c>
      <c r="G344" t="s">
        <v>472</v>
      </c>
      <c r="H344" t="s">
        <v>219</v>
      </c>
      <c r="I344" t="s">
        <v>247</v>
      </c>
      <c r="J344" t="s">
        <v>235</v>
      </c>
      <c r="K344" t="s">
        <v>823</v>
      </c>
      <c r="L344">
        <v>14</v>
      </c>
      <c r="M344">
        <v>953000</v>
      </c>
      <c r="N344">
        <v>13346000</v>
      </c>
      <c r="O344">
        <v>0</v>
      </c>
      <c r="P344">
        <v>13346000</v>
      </c>
      <c r="R344">
        <v>533838</v>
      </c>
      <c r="S344">
        <v>1067679</v>
      </c>
      <c r="T344">
        <v>1067679</v>
      </c>
      <c r="U344">
        <v>1067679</v>
      </c>
      <c r="V344">
        <v>1601519</v>
      </c>
      <c r="W344">
        <v>1067679</v>
      </c>
      <c r="X344">
        <v>1067679</v>
      </c>
      <c r="Y344">
        <v>1067679</v>
      </c>
      <c r="Z344">
        <v>1067679</v>
      </c>
      <c r="AA344">
        <v>1067679</v>
      </c>
      <c r="AB344">
        <v>1067679</v>
      </c>
      <c r="AC344">
        <v>1601532</v>
      </c>
      <c r="AD344" t="s">
        <v>3356</v>
      </c>
      <c r="AE344" t="s">
        <v>3381</v>
      </c>
      <c r="AF344" t="s">
        <v>3382</v>
      </c>
      <c r="AG344" t="s">
        <v>3383</v>
      </c>
      <c r="AH344" t="s">
        <v>6553</v>
      </c>
      <c r="AI344" t="s">
        <v>6061</v>
      </c>
      <c r="AJ344" t="s">
        <v>6547</v>
      </c>
      <c r="AK344" t="s">
        <v>98</v>
      </c>
      <c r="AL344" t="s">
        <v>127</v>
      </c>
      <c r="AM344" t="s">
        <v>248</v>
      </c>
      <c r="AN344" t="s">
        <v>3268</v>
      </c>
      <c r="AO344" t="s">
        <v>3268</v>
      </c>
      <c r="AP344" t="s">
        <v>3269</v>
      </c>
      <c r="AQ344" t="s">
        <v>1314</v>
      </c>
    </row>
    <row r="345" spans="1:43" x14ac:dyDescent="0.3">
      <c r="A345" t="s">
        <v>26</v>
      </c>
      <c r="B345" t="s">
        <v>28</v>
      </c>
      <c r="C345" t="s">
        <v>29</v>
      </c>
      <c r="D345" t="s">
        <v>461</v>
      </c>
      <c r="E345" t="s">
        <v>118</v>
      </c>
      <c r="F345" t="s">
        <v>130</v>
      </c>
      <c r="G345" t="s">
        <v>472</v>
      </c>
      <c r="H345" t="s">
        <v>219</v>
      </c>
      <c r="I345" t="s">
        <v>247</v>
      </c>
      <c r="J345" t="s">
        <v>237</v>
      </c>
      <c r="K345" t="s">
        <v>824</v>
      </c>
      <c r="L345">
        <v>1</v>
      </c>
      <c r="M345">
        <v>113636000</v>
      </c>
      <c r="N345">
        <v>113636000</v>
      </c>
      <c r="O345">
        <v>0</v>
      </c>
      <c r="P345">
        <v>113636000</v>
      </c>
      <c r="R345">
        <v>4545427</v>
      </c>
      <c r="S345">
        <v>9090870</v>
      </c>
      <c r="T345">
        <v>9090870</v>
      </c>
      <c r="U345">
        <v>9090870</v>
      </c>
      <c r="V345">
        <v>13636314</v>
      </c>
      <c r="W345">
        <v>9090870</v>
      </c>
      <c r="X345">
        <v>9090870</v>
      </c>
      <c r="Y345">
        <v>9090870</v>
      </c>
      <c r="Z345">
        <v>9090870</v>
      </c>
      <c r="AA345">
        <v>9090870</v>
      </c>
      <c r="AB345">
        <v>9090870</v>
      </c>
      <c r="AC345">
        <v>13636429</v>
      </c>
      <c r="AD345" t="s">
        <v>3356</v>
      </c>
      <c r="AE345" t="s">
        <v>3385</v>
      </c>
      <c r="AF345" t="s">
        <v>3386</v>
      </c>
      <c r="AG345" t="s">
        <v>3387</v>
      </c>
      <c r="AH345" t="s">
        <v>6554</v>
      </c>
      <c r="AI345" t="s">
        <v>6061</v>
      </c>
      <c r="AJ345" t="s">
        <v>6547</v>
      </c>
      <c r="AK345" t="s">
        <v>98</v>
      </c>
      <c r="AL345" t="s">
        <v>127</v>
      </c>
      <c r="AM345" t="s">
        <v>248</v>
      </c>
      <c r="AN345" t="s">
        <v>3268</v>
      </c>
      <c r="AO345" t="s">
        <v>3268</v>
      </c>
      <c r="AP345" t="s">
        <v>3269</v>
      </c>
      <c r="AQ345" t="s">
        <v>1314</v>
      </c>
    </row>
    <row r="346" spans="1:43" x14ac:dyDescent="0.3">
      <c r="A346" t="s">
        <v>26</v>
      </c>
      <c r="B346" t="s">
        <v>28</v>
      </c>
      <c r="C346" t="s">
        <v>29</v>
      </c>
      <c r="D346" t="s">
        <v>461</v>
      </c>
      <c r="E346" t="s">
        <v>118</v>
      </c>
      <c r="F346" t="s">
        <v>130</v>
      </c>
      <c r="G346" t="s">
        <v>472</v>
      </c>
      <c r="H346" t="s">
        <v>219</v>
      </c>
      <c r="I346" t="s">
        <v>247</v>
      </c>
      <c r="J346" t="s">
        <v>239</v>
      </c>
      <c r="K346" t="s">
        <v>825</v>
      </c>
      <c r="L346">
        <v>1</v>
      </c>
      <c r="M346">
        <v>451220000</v>
      </c>
      <c r="N346">
        <v>451220000</v>
      </c>
      <c r="O346">
        <v>0</v>
      </c>
      <c r="P346">
        <v>451220000</v>
      </c>
      <c r="R346">
        <v>18048749</v>
      </c>
      <c r="S346">
        <v>36097562</v>
      </c>
      <c r="T346">
        <v>36097562</v>
      </c>
      <c r="U346">
        <v>36097562</v>
      </c>
      <c r="V346">
        <v>54146374</v>
      </c>
      <c r="W346">
        <v>36097562</v>
      </c>
      <c r="X346">
        <v>36097562</v>
      </c>
      <c r="Y346">
        <v>36097562</v>
      </c>
      <c r="Z346">
        <v>36097562</v>
      </c>
      <c r="AA346">
        <v>36097562</v>
      </c>
      <c r="AB346">
        <v>36097562</v>
      </c>
      <c r="AC346">
        <v>54146819</v>
      </c>
      <c r="AD346" t="s">
        <v>3356</v>
      </c>
      <c r="AE346" t="s">
        <v>3389</v>
      </c>
      <c r="AF346" t="s">
        <v>3390</v>
      </c>
      <c r="AG346" t="s">
        <v>3391</v>
      </c>
      <c r="AH346" t="s">
        <v>6555</v>
      </c>
      <c r="AI346" t="s">
        <v>6061</v>
      </c>
      <c r="AJ346" t="s">
        <v>6547</v>
      </c>
      <c r="AK346" t="s">
        <v>98</v>
      </c>
      <c r="AL346" t="s">
        <v>127</v>
      </c>
      <c r="AM346" t="s">
        <v>248</v>
      </c>
      <c r="AN346" t="s">
        <v>3268</v>
      </c>
      <c r="AO346" t="s">
        <v>3268</v>
      </c>
      <c r="AP346" t="s">
        <v>3269</v>
      </c>
      <c r="AQ346" t="s">
        <v>1314</v>
      </c>
    </row>
    <row r="347" spans="1:43" x14ac:dyDescent="0.3">
      <c r="A347" t="s">
        <v>26</v>
      </c>
      <c r="B347" t="s">
        <v>28</v>
      </c>
      <c r="C347" t="s">
        <v>29</v>
      </c>
      <c r="D347" t="s">
        <v>461</v>
      </c>
      <c r="E347" t="s">
        <v>118</v>
      </c>
      <c r="F347" t="s">
        <v>130</v>
      </c>
      <c r="G347" t="s">
        <v>472</v>
      </c>
      <c r="H347" t="s">
        <v>219</v>
      </c>
      <c r="I347" t="s">
        <v>247</v>
      </c>
      <c r="J347" t="s">
        <v>241</v>
      </c>
      <c r="K347" t="s">
        <v>826</v>
      </c>
      <c r="L347">
        <v>14</v>
      </c>
      <c r="M347">
        <v>5820000</v>
      </c>
      <c r="N347">
        <v>81480000</v>
      </c>
      <c r="O347">
        <v>0</v>
      </c>
      <c r="P347">
        <v>81480000</v>
      </c>
      <c r="R347">
        <v>3259191</v>
      </c>
      <c r="S347">
        <v>6518393</v>
      </c>
      <c r="T347">
        <v>6518393</v>
      </c>
      <c r="U347">
        <v>6518393</v>
      </c>
      <c r="V347">
        <v>9777595</v>
      </c>
      <c r="W347">
        <v>6518393</v>
      </c>
      <c r="X347">
        <v>6518393</v>
      </c>
      <c r="Y347">
        <v>6518393</v>
      </c>
      <c r="Z347">
        <v>6518393</v>
      </c>
      <c r="AA347">
        <v>6518393</v>
      </c>
      <c r="AB347">
        <v>6518393</v>
      </c>
      <c r="AC347">
        <v>9777677</v>
      </c>
      <c r="AD347" t="s">
        <v>3356</v>
      </c>
      <c r="AE347" t="s">
        <v>3393</v>
      </c>
      <c r="AF347" t="s">
        <v>3394</v>
      </c>
      <c r="AG347" t="s">
        <v>3395</v>
      </c>
      <c r="AH347" t="s">
        <v>6556</v>
      </c>
      <c r="AI347" t="s">
        <v>6061</v>
      </c>
      <c r="AJ347" t="s">
        <v>6547</v>
      </c>
      <c r="AK347" t="s">
        <v>98</v>
      </c>
      <c r="AL347" t="s">
        <v>127</v>
      </c>
      <c r="AM347" t="s">
        <v>248</v>
      </c>
      <c r="AN347" t="s">
        <v>3268</v>
      </c>
      <c r="AO347" t="s">
        <v>3268</v>
      </c>
      <c r="AP347" t="s">
        <v>3269</v>
      </c>
      <c r="AQ347" t="s">
        <v>1314</v>
      </c>
    </row>
    <row r="348" spans="1:43" x14ac:dyDescent="0.3">
      <c r="A348" t="s">
        <v>26</v>
      </c>
      <c r="B348" t="s">
        <v>28</v>
      </c>
      <c r="C348" t="s">
        <v>29</v>
      </c>
      <c r="D348" t="s">
        <v>461</v>
      </c>
      <c r="E348" t="s">
        <v>118</v>
      </c>
      <c r="F348" t="s">
        <v>130</v>
      </c>
      <c r="G348" t="s">
        <v>472</v>
      </c>
      <c r="H348" t="s">
        <v>219</v>
      </c>
      <c r="I348" t="s">
        <v>247</v>
      </c>
      <c r="J348" t="s">
        <v>250</v>
      </c>
      <c r="K348" t="s">
        <v>828</v>
      </c>
      <c r="L348">
        <v>1</v>
      </c>
      <c r="M348">
        <v>173032000</v>
      </c>
      <c r="N348">
        <v>173032000</v>
      </c>
      <c r="O348">
        <v>0</v>
      </c>
      <c r="P348">
        <v>173032000</v>
      </c>
      <c r="R348">
        <v>6921260</v>
      </c>
      <c r="S348">
        <v>13842545</v>
      </c>
      <c r="T348">
        <v>13842545</v>
      </c>
      <c r="U348">
        <v>13842545</v>
      </c>
      <c r="V348">
        <v>20763830</v>
      </c>
      <c r="W348">
        <v>13842545</v>
      </c>
      <c r="X348">
        <v>13842545</v>
      </c>
      <c r="Y348">
        <v>13842545</v>
      </c>
      <c r="Z348">
        <v>13842545</v>
      </c>
      <c r="AA348">
        <v>13842545</v>
      </c>
      <c r="AB348">
        <v>13842545</v>
      </c>
      <c r="AC348">
        <v>20764005</v>
      </c>
      <c r="AD348" t="s">
        <v>3356</v>
      </c>
      <c r="AE348" t="s">
        <v>3397</v>
      </c>
      <c r="AF348" t="s">
        <v>3398</v>
      </c>
      <c r="AG348" t="s">
        <v>3399</v>
      </c>
      <c r="AH348" t="s">
        <v>6557</v>
      </c>
      <c r="AI348" t="s">
        <v>6061</v>
      </c>
      <c r="AJ348" t="s">
        <v>6547</v>
      </c>
      <c r="AK348" t="s">
        <v>98</v>
      </c>
      <c r="AL348" t="s">
        <v>127</v>
      </c>
      <c r="AM348" t="s">
        <v>248</v>
      </c>
      <c r="AN348" t="s">
        <v>3268</v>
      </c>
      <c r="AO348" t="s">
        <v>3268</v>
      </c>
      <c r="AP348" t="s">
        <v>3269</v>
      </c>
      <c r="AQ348" t="s">
        <v>1314</v>
      </c>
    </row>
    <row r="349" spans="1:43" x14ac:dyDescent="0.3">
      <c r="A349" t="s">
        <v>26</v>
      </c>
      <c r="B349" t="s">
        <v>28</v>
      </c>
      <c r="C349" t="s">
        <v>29</v>
      </c>
      <c r="D349" t="s">
        <v>461</v>
      </c>
      <c r="E349" t="s">
        <v>118</v>
      </c>
      <c r="F349" t="s">
        <v>130</v>
      </c>
      <c r="G349" t="s">
        <v>472</v>
      </c>
      <c r="H349" t="s">
        <v>219</v>
      </c>
      <c r="I349" t="s">
        <v>247</v>
      </c>
      <c r="J349" t="s">
        <v>243</v>
      </c>
      <c r="K349" t="s">
        <v>827</v>
      </c>
      <c r="L349">
        <v>14</v>
      </c>
      <c r="M349">
        <v>232695000</v>
      </c>
      <c r="N349">
        <v>3257727000</v>
      </c>
      <c r="O349">
        <v>0</v>
      </c>
      <c r="P349">
        <v>3257727000</v>
      </c>
      <c r="R349">
        <v>130308710</v>
      </c>
      <c r="S349">
        <v>260617882</v>
      </c>
      <c r="T349">
        <v>260617882</v>
      </c>
      <c r="U349">
        <v>260617882</v>
      </c>
      <c r="V349">
        <v>390927055</v>
      </c>
      <c r="W349">
        <v>260617882</v>
      </c>
      <c r="X349">
        <v>260617882</v>
      </c>
      <c r="Y349">
        <v>260617882</v>
      </c>
      <c r="Z349">
        <v>260617882</v>
      </c>
      <c r="AA349">
        <v>260617882</v>
      </c>
      <c r="AB349">
        <v>260617882</v>
      </c>
      <c r="AC349">
        <v>390930297</v>
      </c>
      <c r="AD349" t="s">
        <v>3356</v>
      </c>
      <c r="AE349" t="s">
        <v>3401</v>
      </c>
      <c r="AF349" t="s">
        <v>3402</v>
      </c>
      <c r="AG349" t="s">
        <v>3403</v>
      </c>
      <c r="AH349" t="s">
        <v>6558</v>
      </c>
      <c r="AI349" t="s">
        <v>6061</v>
      </c>
      <c r="AJ349" t="s">
        <v>6547</v>
      </c>
      <c r="AK349" t="s">
        <v>98</v>
      </c>
      <c r="AL349" t="s">
        <v>127</v>
      </c>
      <c r="AM349" t="s">
        <v>248</v>
      </c>
      <c r="AN349" t="s">
        <v>3268</v>
      </c>
      <c r="AO349" t="s">
        <v>3268</v>
      </c>
      <c r="AP349" t="s">
        <v>3269</v>
      </c>
      <c r="AQ349" t="s">
        <v>1314</v>
      </c>
    </row>
    <row r="350" spans="1:43" x14ac:dyDescent="0.3">
      <c r="A350" t="s">
        <v>26</v>
      </c>
      <c r="B350" t="s">
        <v>28</v>
      </c>
      <c r="C350" t="s">
        <v>29</v>
      </c>
      <c r="D350" t="s">
        <v>461</v>
      </c>
      <c r="E350" t="s">
        <v>118</v>
      </c>
      <c r="F350" t="s">
        <v>130</v>
      </c>
      <c r="G350" t="s">
        <v>472</v>
      </c>
      <c r="H350" t="s">
        <v>252</v>
      </c>
      <c r="I350" t="s">
        <v>296</v>
      </c>
      <c r="J350" t="s">
        <v>255</v>
      </c>
      <c r="K350" t="s">
        <v>940</v>
      </c>
      <c r="L350">
        <v>60</v>
      </c>
      <c r="M350">
        <v>1500000</v>
      </c>
      <c r="N350">
        <v>90000000</v>
      </c>
      <c r="O350">
        <v>0</v>
      </c>
      <c r="P350">
        <v>90000000</v>
      </c>
      <c r="R350">
        <v>95738</v>
      </c>
      <c r="S350">
        <v>8213035</v>
      </c>
      <c r="T350">
        <v>11627686</v>
      </c>
      <c r="U350">
        <v>12415928</v>
      </c>
      <c r="V350">
        <v>6342954</v>
      </c>
      <c r="W350">
        <v>7083327</v>
      </c>
      <c r="X350">
        <v>7574782</v>
      </c>
      <c r="Y350">
        <v>7083327</v>
      </c>
      <c r="Z350">
        <v>6342954</v>
      </c>
      <c r="AA350">
        <v>8359833.0000000009</v>
      </c>
      <c r="AB350">
        <v>6226792</v>
      </c>
      <c r="AC350">
        <v>8633644</v>
      </c>
      <c r="AD350" t="s">
        <v>3882</v>
      </c>
      <c r="AE350" t="s">
        <v>3883</v>
      </c>
      <c r="AF350" t="s">
        <v>3884</v>
      </c>
      <c r="AG350" t="s">
        <v>3885</v>
      </c>
      <c r="AH350" t="s">
        <v>6559</v>
      </c>
      <c r="AI350" t="s">
        <v>6061</v>
      </c>
      <c r="AJ350" t="s">
        <v>6458</v>
      </c>
      <c r="AK350" t="s">
        <v>98</v>
      </c>
      <c r="AL350" t="s">
        <v>127</v>
      </c>
      <c r="AM350" t="s">
        <v>128</v>
      </c>
      <c r="AN350" t="s">
        <v>1311</v>
      </c>
      <c r="AO350" t="s">
        <v>3409</v>
      </c>
      <c r="AP350" t="s">
        <v>3410</v>
      </c>
      <c r="AQ350" t="s">
        <v>1314</v>
      </c>
    </row>
    <row r="351" spans="1:43" x14ac:dyDescent="0.3">
      <c r="A351" t="s">
        <v>26</v>
      </c>
      <c r="B351" t="s">
        <v>28</v>
      </c>
      <c r="C351" t="s">
        <v>29</v>
      </c>
      <c r="D351" t="s">
        <v>461</v>
      </c>
      <c r="E351" t="s">
        <v>118</v>
      </c>
      <c r="F351" t="s">
        <v>130</v>
      </c>
      <c r="G351" t="s">
        <v>472</v>
      </c>
      <c r="H351" t="s">
        <v>252</v>
      </c>
      <c r="I351" t="s">
        <v>296</v>
      </c>
      <c r="J351" t="s">
        <v>255</v>
      </c>
      <c r="K351" t="s">
        <v>975</v>
      </c>
      <c r="L351">
        <v>1</v>
      </c>
      <c r="M351">
        <v>63386000</v>
      </c>
      <c r="N351">
        <v>63386000</v>
      </c>
      <c r="O351">
        <v>0</v>
      </c>
      <c r="P351">
        <v>63386000</v>
      </c>
      <c r="R351">
        <v>67427</v>
      </c>
      <c r="S351">
        <v>5784349</v>
      </c>
      <c r="T351">
        <v>8189250</v>
      </c>
      <c r="U351">
        <v>8744400</v>
      </c>
      <c r="V351">
        <v>4467272</v>
      </c>
      <c r="W351">
        <v>4988709</v>
      </c>
      <c r="X351">
        <v>5334835</v>
      </c>
      <c r="Y351">
        <v>4988709</v>
      </c>
      <c r="Z351">
        <v>4467272</v>
      </c>
      <c r="AA351">
        <v>5887737</v>
      </c>
      <c r="AB351">
        <v>4385461</v>
      </c>
      <c r="AC351">
        <v>6080579</v>
      </c>
      <c r="AD351" t="s">
        <v>3882</v>
      </c>
      <c r="AE351" t="s">
        <v>3883</v>
      </c>
      <c r="AF351" t="s">
        <v>3890</v>
      </c>
      <c r="AG351" t="s">
        <v>3891</v>
      </c>
      <c r="AH351" t="s">
        <v>6560</v>
      </c>
      <c r="AI351" t="s">
        <v>6064</v>
      </c>
      <c r="AJ351" t="s">
        <v>6458</v>
      </c>
      <c r="AK351" t="s">
        <v>98</v>
      </c>
      <c r="AL351" t="s">
        <v>127</v>
      </c>
      <c r="AM351" t="s">
        <v>128</v>
      </c>
      <c r="AN351" t="s">
        <v>1311</v>
      </c>
      <c r="AO351" t="s">
        <v>3409</v>
      </c>
      <c r="AP351" t="s">
        <v>3410</v>
      </c>
      <c r="AQ351" t="s">
        <v>1314</v>
      </c>
    </row>
    <row r="352" spans="1:43" x14ac:dyDescent="0.3">
      <c r="A352" t="s">
        <v>26</v>
      </c>
      <c r="B352" t="s">
        <v>28</v>
      </c>
      <c r="C352" t="s">
        <v>29</v>
      </c>
      <c r="D352" t="s">
        <v>461</v>
      </c>
      <c r="E352" t="s">
        <v>118</v>
      </c>
      <c r="F352" t="s">
        <v>130</v>
      </c>
      <c r="G352" t="s">
        <v>472</v>
      </c>
      <c r="H352" t="s">
        <v>252</v>
      </c>
      <c r="I352" t="s">
        <v>296</v>
      </c>
      <c r="J352" t="s">
        <v>255</v>
      </c>
      <c r="K352" t="s">
        <v>976</v>
      </c>
      <c r="L352">
        <v>144</v>
      </c>
      <c r="M352">
        <v>5100000</v>
      </c>
      <c r="N352">
        <v>734400000</v>
      </c>
      <c r="O352">
        <v>0</v>
      </c>
      <c r="P352">
        <v>734400000</v>
      </c>
      <c r="R352">
        <v>781221</v>
      </c>
      <c r="S352">
        <v>67018361.999999993</v>
      </c>
      <c r="T352">
        <v>94881918</v>
      </c>
      <c r="U352">
        <v>101313972</v>
      </c>
      <c r="V352">
        <v>51758508</v>
      </c>
      <c r="W352">
        <v>57799952</v>
      </c>
      <c r="X352">
        <v>61810221</v>
      </c>
      <c r="Y352">
        <v>57799952</v>
      </c>
      <c r="Z352">
        <v>51758508</v>
      </c>
      <c r="AA352">
        <v>68216234</v>
      </c>
      <c r="AB352">
        <v>50810626</v>
      </c>
      <c r="AC352">
        <v>70450526</v>
      </c>
      <c r="AD352" t="s">
        <v>3882</v>
      </c>
      <c r="AE352" t="s">
        <v>3883</v>
      </c>
      <c r="AF352" t="s">
        <v>3893</v>
      </c>
      <c r="AG352" t="s">
        <v>3894</v>
      </c>
      <c r="AH352" t="s">
        <v>6561</v>
      </c>
      <c r="AI352" t="s">
        <v>6075</v>
      </c>
      <c r="AJ352" t="s">
        <v>6458</v>
      </c>
      <c r="AK352" t="s">
        <v>98</v>
      </c>
      <c r="AL352" t="s">
        <v>127</v>
      </c>
      <c r="AM352" t="s">
        <v>128</v>
      </c>
      <c r="AN352" t="s">
        <v>1311</v>
      </c>
      <c r="AO352" t="s">
        <v>3409</v>
      </c>
      <c r="AP352" t="s">
        <v>3410</v>
      </c>
      <c r="AQ352" t="s">
        <v>1314</v>
      </c>
    </row>
    <row r="353" spans="1:43" x14ac:dyDescent="0.3">
      <c r="A353" t="s">
        <v>26</v>
      </c>
      <c r="B353" t="s">
        <v>28</v>
      </c>
      <c r="C353" t="s">
        <v>29</v>
      </c>
      <c r="D353" t="s">
        <v>461</v>
      </c>
      <c r="E353" t="s">
        <v>118</v>
      </c>
      <c r="F353" t="s">
        <v>130</v>
      </c>
      <c r="G353" t="s">
        <v>472</v>
      </c>
      <c r="H353" t="s">
        <v>252</v>
      </c>
      <c r="I353" t="s">
        <v>296</v>
      </c>
      <c r="J353" t="s">
        <v>255</v>
      </c>
      <c r="K353" t="s">
        <v>977</v>
      </c>
      <c r="L353">
        <v>12</v>
      </c>
      <c r="M353">
        <v>5600000</v>
      </c>
      <c r="N353">
        <v>67200000</v>
      </c>
      <c r="O353">
        <v>0</v>
      </c>
      <c r="P353">
        <v>67200000</v>
      </c>
      <c r="R353">
        <v>71484</v>
      </c>
      <c r="S353">
        <v>6132399</v>
      </c>
      <c r="T353">
        <v>8682006</v>
      </c>
      <c r="U353">
        <v>9270560</v>
      </c>
      <c r="V353">
        <v>4736073</v>
      </c>
      <c r="W353">
        <v>5288884</v>
      </c>
      <c r="X353">
        <v>5655837</v>
      </c>
      <c r="Y353">
        <v>5288884</v>
      </c>
      <c r="Z353">
        <v>4736073</v>
      </c>
      <c r="AA353">
        <v>6242008</v>
      </c>
      <c r="AB353">
        <v>4649338</v>
      </c>
      <c r="AC353">
        <v>6446454</v>
      </c>
      <c r="AD353" t="s">
        <v>3882</v>
      </c>
      <c r="AE353" t="s">
        <v>3883</v>
      </c>
      <c r="AF353" t="s">
        <v>3896</v>
      </c>
      <c r="AG353" t="s">
        <v>3897</v>
      </c>
      <c r="AH353" t="s">
        <v>6562</v>
      </c>
      <c r="AI353" t="s">
        <v>6085</v>
      </c>
      <c r="AJ353" t="s">
        <v>6458</v>
      </c>
      <c r="AK353" t="s">
        <v>98</v>
      </c>
      <c r="AL353" t="s">
        <v>127</v>
      </c>
      <c r="AM353" t="s">
        <v>128</v>
      </c>
      <c r="AN353" t="s">
        <v>1311</v>
      </c>
      <c r="AO353" t="s">
        <v>3409</v>
      </c>
      <c r="AP353" t="s">
        <v>3410</v>
      </c>
      <c r="AQ353" t="s">
        <v>1314</v>
      </c>
    </row>
    <row r="354" spans="1:43" x14ac:dyDescent="0.3">
      <c r="A354" t="s">
        <v>26</v>
      </c>
      <c r="B354" t="s">
        <v>28</v>
      </c>
      <c r="C354" t="s">
        <v>29</v>
      </c>
      <c r="D354" t="s">
        <v>461</v>
      </c>
      <c r="E354" t="s">
        <v>118</v>
      </c>
      <c r="F354" t="s">
        <v>130</v>
      </c>
      <c r="G354" t="s">
        <v>472</v>
      </c>
      <c r="H354" t="s">
        <v>252</v>
      </c>
      <c r="I354" t="s">
        <v>296</v>
      </c>
      <c r="J354" t="s">
        <v>255</v>
      </c>
      <c r="K354" t="s">
        <v>978</v>
      </c>
      <c r="L354">
        <v>11</v>
      </c>
      <c r="M354">
        <v>400000</v>
      </c>
      <c r="N354">
        <v>4400000</v>
      </c>
      <c r="O354">
        <v>0</v>
      </c>
      <c r="P354">
        <v>4400000</v>
      </c>
      <c r="R354">
        <v>4681</v>
      </c>
      <c r="S354">
        <v>401526</v>
      </c>
      <c r="T354">
        <v>568465</v>
      </c>
      <c r="U354">
        <v>607001</v>
      </c>
      <c r="V354">
        <v>310100</v>
      </c>
      <c r="W354">
        <v>346296</v>
      </c>
      <c r="X354">
        <v>370323</v>
      </c>
      <c r="Y354">
        <v>346296</v>
      </c>
      <c r="Z354">
        <v>310100</v>
      </c>
      <c r="AA354">
        <v>408703</v>
      </c>
      <c r="AB354">
        <v>304421</v>
      </c>
      <c r="AC354">
        <v>422088</v>
      </c>
      <c r="AD354" t="s">
        <v>3882</v>
      </c>
      <c r="AE354" t="s">
        <v>3883</v>
      </c>
      <c r="AF354" t="s">
        <v>3899</v>
      </c>
      <c r="AG354" t="s">
        <v>3900</v>
      </c>
      <c r="AH354" t="s">
        <v>6563</v>
      </c>
      <c r="AI354" t="s">
        <v>6168</v>
      </c>
      <c r="AJ354" t="s">
        <v>6458</v>
      </c>
      <c r="AK354" t="s">
        <v>98</v>
      </c>
      <c r="AL354" t="s">
        <v>127</v>
      </c>
      <c r="AM354" t="s">
        <v>128</v>
      </c>
      <c r="AN354" t="s">
        <v>1311</v>
      </c>
      <c r="AO354" t="s">
        <v>3409</v>
      </c>
      <c r="AP354" t="s">
        <v>3410</v>
      </c>
      <c r="AQ354" t="s">
        <v>1314</v>
      </c>
    </row>
    <row r="355" spans="1:43" x14ac:dyDescent="0.3">
      <c r="A355" t="s">
        <v>26</v>
      </c>
      <c r="B355" t="s">
        <v>28</v>
      </c>
      <c r="C355" t="s">
        <v>29</v>
      </c>
      <c r="D355" t="s">
        <v>461</v>
      </c>
      <c r="E355" t="s">
        <v>118</v>
      </c>
      <c r="F355" t="s">
        <v>130</v>
      </c>
      <c r="G355" t="s">
        <v>472</v>
      </c>
      <c r="H355" t="s">
        <v>252</v>
      </c>
      <c r="I355" t="s">
        <v>296</v>
      </c>
      <c r="J355" t="s">
        <v>255</v>
      </c>
      <c r="K355" t="s">
        <v>979</v>
      </c>
      <c r="L355">
        <v>70</v>
      </c>
      <c r="M355">
        <v>500000</v>
      </c>
      <c r="N355">
        <v>35000000</v>
      </c>
      <c r="O355">
        <v>0</v>
      </c>
      <c r="P355">
        <v>35000000</v>
      </c>
      <c r="R355">
        <v>37231</v>
      </c>
      <c r="S355">
        <v>3193958</v>
      </c>
      <c r="T355">
        <v>4521878</v>
      </c>
      <c r="U355">
        <v>4828416</v>
      </c>
      <c r="V355">
        <v>2466704</v>
      </c>
      <c r="W355">
        <v>2754627</v>
      </c>
      <c r="X355">
        <v>2945749</v>
      </c>
      <c r="Y355">
        <v>2754627</v>
      </c>
      <c r="Z355">
        <v>2466704</v>
      </c>
      <c r="AA355">
        <v>3251046</v>
      </c>
      <c r="AB355">
        <v>2421530</v>
      </c>
      <c r="AC355">
        <v>3357530</v>
      </c>
      <c r="AD355" t="s">
        <v>3882</v>
      </c>
      <c r="AE355" t="s">
        <v>3883</v>
      </c>
      <c r="AF355" t="s">
        <v>3902</v>
      </c>
      <c r="AG355" t="s">
        <v>3903</v>
      </c>
      <c r="AH355" t="s">
        <v>6564</v>
      </c>
      <c r="AI355" t="s">
        <v>6565</v>
      </c>
      <c r="AJ355" t="s">
        <v>6458</v>
      </c>
      <c r="AK355" t="s">
        <v>98</v>
      </c>
      <c r="AL355" t="s">
        <v>127</v>
      </c>
      <c r="AM355" t="s">
        <v>128</v>
      </c>
      <c r="AN355" t="s">
        <v>1311</v>
      </c>
      <c r="AO355" t="s">
        <v>3409</v>
      </c>
      <c r="AP355" t="s">
        <v>3410</v>
      </c>
      <c r="AQ355" t="s">
        <v>1314</v>
      </c>
    </row>
    <row r="356" spans="1:43" x14ac:dyDescent="0.3">
      <c r="A356" t="s">
        <v>26</v>
      </c>
      <c r="B356" t="s">
        <v>28</v>
      </c>
      <c r="C356" t="s">
        <v>29</v>
      </c>
      <c r="D356" t="s">
        <v>461</v>
      </c>
      <c r="E356" t="s">
        <v>118</v>
      </c>
      <c r="F356" t="s">
        <v>130</v>
      </c>
      <c r="G356" t="s">
        <v>472</v>
      </c>
      <c r="H356" t="s">
        <v>252</v>
      </c>
      <c r="I356" t="s">
        <v>296</v>
      </c>
      <c r="J356" t="s">
        <v>255</v>
      </c>
      <c r="K356" t="s">
        <v>7714</v>
      </c>
      <c r="L356">
        <v>12</v>
      </c>
      <c r="M356">
        <v>1325000</v>
      </c>
      <c r="N356">
        <v>15900000</v>
      </c>
      <c r="O356">
        <v>0</v>
      </c>
      <c r="P356">
        <v>15900000</v>
      </c>
      <c r="R356">
        <v>16914</v>
      </c>
      <c r="S356">
        <v>1450969</v>
      </c>
      <c r="T356">
        <v>2054225</v>
      </c>
      <c r="U356">
        <v>2193481</v>
      </c>
      <c r="V356">
        <v>1120589</v>
      </c>
      <c r="W356">
        <v>1251388</v>
      </c>
      <c r="X356">
        <v>1338211</v>
      </c>
      <c r="Y356">
        <v>1251388</v>
      </c>
      <c r="Z356">
        <v>1120589</v>
      </c>
      <c r="AA356">
        <v>1476904</v>
      </c>
      <c r="AB356">
        <v>1100067</v>
      </c>
      <c r="AC356">
        <v>1525275</v>
      </c>
      <c r="AD356" t="s">
        <v>3882</v>
      </c>
      <c r="AE356" t="s">
        <v>3883</v>
      </c>
      <c r="AF356" t="s">
        <v>3908</v>
      </c>
      <c r="AG356" t="s">
        <v>3909</v>
      </c>
      <c r="AH356" t="s">
        <v>6566</v>
      </c>
      <c r="AI356" t="s">
        <v>6567</v>
      </c>
      <c r="AJ356" t="s">
        <v>6458</v>
      </c>
      <c r="AK356" t="s">
        <v>98</v>
      </c>
      <c r="AL356" t="s">
        <v>127</v>
      </c>
      <c r="AM356" t="s">
        <v>128</v>
      </c>
      <c r="AN356" t="s">
        <v>1311</v>
      </c>
      <c r="AO356" t="s">
        <v>3409</v>
      </c>
      <c r="AP356" t="s">
        <v>3410</v>
      </c>
      <c r="AQ356" t="s">
        <v>1314</v>
      </c>
    </row>
    <row r="357" spans="1:43" x14ac:dyDescent="0.3">
      <c r="A357" t="s">
        <v>26</v>
      </c>
      <c r="B357" t="s">
        <v>28</v>
      </c>
      <c r="C357" t="s">
        <v>29</v>
      </c>
      <c r="D357" t="s">
        <v>461</v>
      </c>
      <c r="E357" t="s">
        <v>118</v>
      </c>
      <c r="F357" t="s">
        <v>130</v>
      </c>
      <c r="G357" t="s">
        <v>472</v>
      </c>
      <c r="H357" t="s">
        <v>252</v>
      </c>
      <c r="I357" t="s">
        <v>296</v>
      </c>
      <c r="J357" t="s">
        <v>255</v>
      </c>
      <c r="K357" t="s">
        <v>7715</v>
      </c>
      <c r="L357">
        <v>12</v>
      </c>
      <c r="M357">
        <v>3000000</v>
      </c>
      <c r="N357">
        <v>36000000</v>
      </c>
      <c r="O357">
        <v>0</v>
      </c>
      <c r="P357">
        <v>36000000</v>
      </c>
      <c r="R357">
        <v>38295</v>
      </c>
      <c r="S357">
        <v>3285214</v>
      </c>
      <c r="T357">
        <v>4651074</v>
      </c>
      <c r="U357">
        <v>4966371</v>
      </c>
      <c r="V357">
        <v>2537182</v>
      </c>
      <c r="W357">
        <v>2833331</v>
      </c>
      <c r="X357">
        <v>3029913</v>
      </c>
      <c r="Y357">
        <v>2833331</v>
      </c>
      <c r="Z357">
        <v>2537182</v>
      </c>
      <c r="AA357">
        <v>3343933</v>
      </c>
      <c r="AB357">
        <v>2490717</v>
      </c>
      <c r="AC357">
        <v>3453457</v>
      </c>
      <c r="AD357" t="s">
        <v>3882</v>
      </c>
      <c r="AE357" t="s">
        <v>3883</v>
      </c>
      <c r="AF357" t="s">
        <v>3911</v>
      </c>
      <c r="AG357" t="s">
        <v>3912</v>
      </c>
      <c r="AH357" t="s">
        <v>6568</v>
      </c>
      <c r="AI357" t="s">
        <v>6170</v>
      </c>
      <c r="AJ357" t="s">
        <v>6458</v>
      </c>
      <c r="AK357" t="s">
        <v>98</v>
      </c>
      <c r="AL357" t="s">
        <v>127</v>
      </c>
      <c r="AM357" t="s">
        <v>128</v>
      </c>
      <c r="AN357" t="s">
        <v>1311</v>
      </c>
      <c r="AO357" t="s">
        <v>3409</v>
      </c>
      <c r="AP357" t="s">
        <v>3410</v>
      </c>
      <c r="AQ357" t="s">
        <v>1314</v>
      </c>
    </row>
    <row r="358" spans="1:43" x14ac:dyDescent="0.3">
      <c r="A358" t="s">
        <v>26</v>
      </c>
      <c r="B358" t="s">
        <v>28</v>
      </c>
      <c r="C358" t="s">
        <v>29</v>
      </c>
      <c r="D358" t="s">
        <v>461</v>
      </c>
      <c r="E358" t="s">
        <v>118</v>
      </c>
      <c r="F358" t="s">
        <v>130</v>
      </c>
      <c r="G358" t="s">
        <v>472</v>
      </c>
      <c r="H358" t="s">
        <v>252</v>
      </c>
      <c r="I358" t="s">
        <v>296</v>
      </c>
      <c r="J358" t="s">
        <v>255</v>
      </c>
      <c r="K358" t="s">
        <v>7716</v>
      </c>
      <c r="L358">
        <v>12</v>
      </c>
      <c r="M358">
        <v>750000</v>
      </c>
      <c r="N358">
        <v>9000000</v>
      </c>
      <c r="O358">
        <v>0</v>
      </c>
      <c r="P358">
        <v>9000000</v>
      </c>
      <c r="R358">
        <v>9574</v>
      </c>
      <c r="S358">
        <v>821303</v>
      </c>
      <c r="T358">
        <v>1162769</v>
      </c>
      <c r="U358">
        <v>1241593</v>
      </c>
      <c r="V358">
        <v>634295</v>
      </c>
      <c r="W358">
        <v>708333</v>
      </c>
      <c r="X358">
        <v>757478</v>
      </c>
      <c r="Y358">
        <v>708333</v>
      </c>
      <c r="Z358">
        <v>634295</v>
      </c>
      <c r="AA358">
        <v>835983</v>
      </c>
      <c r="AB358">
        <v>622679</v>
      </c>
      <c r="AC358">
        <v>863365</v>
      </c>
      <c r="AD358" t="s">
        <v>3882</v>
      </c>
      <c r="AE358" t="s">
        <v>3883</v>
      </c>
      <c r="AF358" t="s">
        <v>7672</v>
      </c>
      <c r="AG358" t="s">
        <v>7673</v>
      </c>
      <c r="AH358" t="s">
        <v>6569</v>
      </c>
      <c r="AI358" t="s">
        <v>6172</v>
      </c>
      <c r="AJ358" t="s">
        <v>6458</v>
      </c>
      <c r="AK358" t="s">
        <v>98</v>
      </c>
      <c r="AL358" t="s">
        <v>127</v>
      </c>
      <c r="AM358" t="s">
        <v>128</v>
      </c>
      <c r="AN358" t="s">
        <v>1311</v>
      </c>
      <c r="AO358" t="s">
        <v>3409</v>
      </c>
      <c r="AP358" t="s">
        <v>3410</v>
      </c>
      <c r="AQ358" t="s">
        <v>1314</v>
      </c>
    </row>
    <row r="359" spans="1:43" x14ac:dyDescent="0.3">
      <c r="A359" t="s">
        <v>26</v>
      </c>
      <c r="B359" t="s">
        <v>28</v>
      </c>
      <c r="C359" t="s">
        <v>29</v>
      </c>
      <c r="D359" t="s">
        <v>461</v>
      </c>
      <c r="E359" t="s">
        <v>118</v>
      </c>
      <c r="F359" t="s">
        <v>130</v>
      </c>
      <c r="G359" t="s">
        <v>472</v>
      </c>
      <c r="H359" t="s">
        <v>252</v>
      </c>
      <c r="I359" t="s">
        <v>296</v>
      </c>
      <c r="J359" t="s">
        <v>138</v>
      </c>
      <c r="K359" t="s">
        <v>507</v>
      </c>
      <c r="L359">
        <v>48</v>
      </c>
      <c r="M359">
        <v>1500000</v>
      </c>
      <c r="N359">
        <v>72000000</v>
      </c>
      <c r="O359">
        <v>0</v>
      </c>
      <c r="P359">
        <v>72000000</v>
      </c>
      <c r="R359">
        <v>76590</v>
      </c>
      <c r="S359">
        <v>6570428</v>
      </c>
      <c r="T359">
        <v>9302149</v>
      </c>
      <c r="U359">
        <v>9932742</v>
      </c>
      <c r="V359">
        <v>5074364</v>
      </c>
      <c r="W359">
        <v>5666662</v>
      </c>
      <c r="X359">
        <v>6059826</v>
      </c>
      <c r="Y359">
        <v>5666662</v>
      </c>
      <c r="Z359">
        <v>5074364</v>
      </c>
      <c r="AA359">
        <v>6687866</v>
      </c>
      <c r="AB359">
        <v>4981434</v>
      </c>
      <c r="AC359">
        <v>6906913</v>
      </c>
      <c r="AD359" t="s">
        <v>3882</v>
      </c>
      <c r="AE359" t="s">
        <v>3918</v>
      </c>
      <c r="AF359" t="s">
        <v>3922</v>
      </c>
      <c r="AG359" t="s">
        <v>3923</v>
      </c>
      <c r="AH359" t="s">
        <v>6571</v>
      </c>
      <c r="AI359" t="s">
        <v>6064</v>
      </c>
      <c r="AJ359" t="s">
        <v>6458</v>
      </c>
      <c r="AK359" t="s">
        <v>98</v>
      </c>
      <c r="AL359" t="s">
        <v>127</v>
      </c>
      <c r="AM359" t="s">
        <v>128</v>
      </c>
      <c r="AN359" t="s">
        <v>1311</v>
      </c>
      <c r="AO359" t="s">
        <v>3409</v>
      </c>
      <c r="AP359" t="s">
        <v>2026</v>
      </c>
      <c r="AQ359" t="s">
        <v>1314</v>
      </c>
    </row>
    <row r="360" spans="1:43" x14ac:dyDescent="0.3">
      <c r="A360" t="s">
        <v>26</v>
      </c>
      <c r="B360" t="s">
        <v>28</v>
      </c>
      <c r="C360" t="s">
        <v>29</v>
      </c>
      <c r="D360" t="s">
        <v>461</v>
      </c>
      <c r="E360" t="s">
        <v>118</v>
      </c>
      <c r="F360" t="s">
        <v>130</v>
      </c>
      <c r="G360" t="s">
        <v>472</v>
      </c>
      <c r="H360" t="s">
        <v>252</v>
      </c>
      <c r="I360" t="s">
        <v>296</v>
      </c>
      <c r="J360" t="s">
        <v>138</v>
      </c>
      <c r="K360" t="s">
        <v>984</v>
      </c>
      <c r="L360">
        <v>192</v>
      </c>
      <c r="M360">
        <v>50000</v>
      </c>
      <c r="N360">
        <v>9600000</v>
      </c>
      <c r="O360">
        <v>0</v>
      </c>
      <c r="P360">
        <v>9600000</v>
      </c>
      <c r="R360">
        <v>10212</v>
      </c>
      <c r="S360">
        <v>876057</v>
      </c>
      <c r="T360">
        <v>1240287</v>
      </c>
      <c r="U360">
        <v>1324366</v>
      </c>
      <c r="V360">
        <v>676582</v>
      </c>
      <c r="W360">
        <v>755555</v>
      </c>
      <c r="X360">
        <v>807977</v>
      </c>
      <c r="Y360">
        <v>755555</v>
      </c>
      <c r="Z360">
        <v>676582</v>
      </c>
      <c r="AA360">
        <v>891715</v>
      </c>
      <c r="AB360">
        <v>664191</v>
      </c>
      <c r="AC360">
        <v>920921</v>
      </c>
      <c r="AD360" t="s">
        <v>3882</v>
      </c>
      <c r="AE360" t="s">
        <v>3918</v>
      </c>
      <c r="AF360" t="s">
        <v>3925</v>
      </c>
      <c r="AG360" t="s">
        <v>3926</v>
      </c>
      <c r="AH360" t="s">
        <v>6572</v>
      </c>
      <c r="AI360" t="s">
        <v>6075</v>
      </c>
      <c r="AJ360" t="s">
        <v>6458</v>
      </c>
      <c r="AK360" t="s">
        <v>98</v>
      </c>
      <c r="AL360" t="s">
        <v>127</v>
      </c>
      <c r="AM360" t="s">
        <v>128</v>
      </c>
      <c r="AN360" t="s">
        <v>1311</v>
      </c>
      <c r="AO360" t="s">
        <v>3409</v>
      </c>
      <c r="AP360" t="s">
        <v>2026</v>
      </c>
      <c r="AQ360" t="s">
        <v>1314</v>
      </c>
    </row>
    <row r="361" spans="1:43" x14ac:dyDescent="0.3">
      <c r="A361" t="s">
        <v>26</v>
      </c>
      <c r="B361" t="s">
        <v>28</v>
      </c>
      <c r="C361" t="s">
        <v>29</v>
      </c>
      <c r="D361" t="s">
        <v>461</v>
      </c>
      <c r="E361" t="s">
        <v>118</v>
      </c>
      <c r="F361" t="s">
        <v>130</v>
      </c>
      <c r="G361" t="s">
        <v>472</v>
      </c>
      <c r="H361" t="s">
        <v>252</v>
      </c>
      <c r="I361" t="s">
        <v>296</v>
      </c>
      <c r="J361" t="s">
        <v>138</v>
      </c>
      <c r="K361" t="s">
        <v>985</v>
      </c>
      <c r="L361">
        <v>192</v>
      </c>
      <c r="M361">
        <v>55000</v>
      </c>
      <c r="N361">
        <v>10560000</v>
      </c>
      <c r="O361">
        <v>0</v>
      </c>
      <c r="P361">
        <v>10560000</v>
      </c>
      <c r="R361">
        <v>11233</v>
      </c>
      <c r="S361">
        <v>963663</v>
      </c>
      <c r="T361">
        <v>1364315</v>
      </c>
      <c r="U361">
        <v>1456802</v>
      </c>
      <c r="V361">
        <v>744240</v>
      </c>
      <c r="W361">
        <v>831110</v>
      </c>
      <c r="X361">
        <v>888774</v>
      </c>
      <c r="Y361">
        <v>831110</v>
      </c>
      <c r="Z361">
        <v>744240</v>
      </c>
      <c r="AA361">
        <v>980887</v>
      </c>
      <c r="AB361">
        <v>730610</v>
      </c>
      <c r="AC361">
        <v>1013016</v>
      </c>
      <c r="AD361" t="s">
        <v>3882</v>
      </c>
      <c r="AE361" t="s">
        <v>3918</v>
      </c>
      <c r="AF361" t="s">
        <v>3928</v>
      </c>
      <c r="AG361" t="s">
        <v>3929</v>
      </c>
      <c r="AH361" t="s">
        <v>6573</v>
      </c>
      <c r="AI361" t="s">
        <v>6085</v>
      </c>
      <c r="AJ361" t="s">
        <v>6458</v>
      </c>
      <c r="AK361" t="s">
        <v>98</v>
      </c>
      <c r="AL361" t="s">
        <v>127</v>
      </c>
      <c r="AM361" t="s">
        <v>128</v>
      </c>
      <c r="AN361" t="s">
        <v>1311</v>
      </c>
      <c r="AO361" t="s">
        <v>3409</v>
      </c>
      <c r="AP361" t="s">
        <v>2026</v>
      </c>
      <c r="AQ361" t="s">
        <v>1314</v>
      </c>
    </row>
    <row r="362" spans="1:43" x14ac:dyDescent="0.3">
      <c r="A362" t="s">
        <v>26</v>
      </c>
      <c r="B362" t="s">
        <v>28</v>
      </c>
      <c r="C362" t="s">
        <v>29</v>
      </c>
      <c r="D362" t="s">
        <v>461</v>
      </c>
      <c r="E362" t="s">
        <v>118</v>
      </c>
      <c r="F362" t="s">
        <v>130</v>
      </c>
      <c r="G362" t="s">
        <v>472</v>
      </c>
      <c r="H362" t="s">
        <v>252</v>
      </c>
      <c r="I362" t="s">
        <v>296</v>
      </c>
      <c r="J362" t="s">
        <v>138</v>
      </c>
      <c r="K362" t="s">
        <v>986</v>
      </c>
      <c r="L362">
        <v>60</v>
      </c>
      <c r="M362">
        <v>220000</v>
      </c>
      <c r="N362">
        <v>13200000</v>
      </c>
      <c r="O362">
        <v>0</v>
      </c>
      <c r="P362">
        <v>13200000</v>
      </c>
      <c r="R362">
        <v>14042</v>
      </c>
      <c r="S362">
        <v>1204578</v>
      </c>
      <c r="T362">
        <v>1705394</v>
      </c>
      <c r="U362">
        <v>1821003</v>
      </c>
      <c r="V362">
        <v>930300</v>
      </c>
      <c r="W362">
        <v>1038887.9999999999</v>
      </c>
      <c r="X362">
        <v>1110968</v>
      </c>
      <c r="Y362">
        <v>1038887.9999999999</v>
      </c>
      <c r="Z362">
        <v>930300</v>
      </c>
      <c r="AA362">
        <v>1226109</v>
      </c>
      <c r="AB362">
        <v>913263</v>
      </c>
      <c r="AC362">
        <v>1266267</v>
      </c>
      <c r="AD362" t="s">
        <v>3882</v>
      </c>
      <c r="AE362" t="s">
        <v>3918</v>
      </c>
      <c r="AF362" t="s">
        <v>3931</v>
      </c>
      <c r="AG362" t="s">
        <v>3932</v>
      </c>
      <c r="AH362" t="s">
        <v>6574</v>
      </c>
      <c r="AI362" t="s">
        <v>6168</v>
      </c>
      <c r="AJ362" t="s">
        <v>6458</v>
      </c>
      <c r="AK362" t="s">
        <v>98</v>
      </c>
      <c r="AL362" t="s">
        <v>127</v>
      </c>
      <c r="AM362" t="s">
        <v>128</v>
      </c>
      <c r="AN362" t="s">
        <v>1311</v>
      </c>
      <c r="AO362" t="s">
        <v>3409</v>
      </c>
      <c r="AP362" t="s">
        <v>2026</v>
      </c>
      <c r="AQ362" t="s">
        <v>1314</v>
      </c>
    </row>
    <row r="363" spans="1:43" x14ac:dyDescent="0.3">
      <c r="A363" t="s">
        <v>26</v>
      </c>
      <c r="B363" t="s">
        <v>28</v>
      </c>
      <c r="C363" t="s">
        <v>29</v>
      </c>
      <c r="D363" t="s">
        <v>461</v>
      </c>
      <c r="E363" t="s">
        <v>118</v>
      </c>
      <c r="F363" t="s">
        <v>130</v>
      </c>
      <c r="G363" t="s">
        <v>472</v>
      </c>
      <c r="H363" t="s">
        <v>252</v>
      </c>
      <c r="I363" t="s">
        <v>296</v>
      </c>
      <c r="J363" t="s">
        <v>138</v>
      </c>
      <c r="K363" t="s">
        <v>987</v>
      </c>
      <c r="L363">
        <v>60</v>
      </c>
      <c r="M363">
        <v>240000</v>
      </c>
      <c r="N363">
        <v>14400000</v>
      </c>
      <c r="O363">
        <v>0</v>
      </c>
      <c r="P363">
        <v>14400000</v>
      </c>
      <c r="R363">
        <v>15318</v>
      </c>
      <c r="S363">
        <v>1314086</v>
      </c>
      <c r="T363">
        <v>1860430</v>
      </c>
      <c r="U363">
        <v>1986548</v>
      </c>
      <c r="V363">
        <v>1014873</v>
      </c>
      <c r="W363">
        <v>1133332</v>
      </c>
      <c r="X363">
        <v>1211965</v>
      </c>
      <c r="Y363">
        <v>1133332</v>
      </c>
      <c r="Z363">
        <v>1014873</v>
      </c>
      <c r="AA363">
        <v>1337573</v>
      </c>
      <c r="AB363">
        <v>996287</v>
      </c>
      <c r="AC363">
        <v>1381383</v>
      </c>
      <c r="AD363" t="s">
        <v>3882</v>
      </c>
      <c r="AE363" t="s">
        <v>3918</v>
      </c>
      <c r="AF363" t="s">
        <v>3934</v>
      </c>
      <c r="AG363" t="s">
        <v>3935</v>
      </c>
      <c r="AH363" t="s">
        <v>6575</v>
      </c>
      <c r="AI363" t="s">
        <v>6565</v>
      </c>
      <c r="AJ363" t="s">
        <v>6458</v>
      </c>
      <c r="AK363" t="s">
        <v>98</v>
      </c>
      <c r="AL363" t="s">
        <v>127</v>
      </c>
      <c r="AM363" t="s">
        <v>128</v>
      </c>
      <c r="AN363" t="s">
        <v>1311</v>
      </c>
      <c r="AO363" t="s">
        <v>3409</v>
      </c>
      <c r="AP363" t="s">
        <v>2026</v>
      </c>
      <c r="AQ363" t="s">
        <v>1314</v>
      </c>
    </row>
    <row r="364" spans="1:43" x14ac:dyDescent="0.3">
      <c r="A364" t="s">
        <v>26</v>
      </c>
      <c r="B364" t="s">
        <v>28</v>
      </c>
      <c r="C364" t="s">
        <v>29</v>
      </c>
      <c r="D364" t="s">
        <v>461</v>
      </c>
      <c r="E364" t="s">
        <v>118</v>
      </c>
      <c r="F364" t="s">
        <v>130</v>
      </c>
      <c r="G364" t="s">
        <v>472</v>
      </c>
      <c r="H364" t="s">
        <v>252</v>
      </c>
      <c r="I364" t="s">
        <v>296</v>
      </c>
      <c r="J364" t="s">
        <v>138</v>
      </c>
      <c r="K364" t="s">
        <v>988</v>
      </c>
      <c r="L364">
        <v>950</v>
      </c>
      <c r="M364">
        <v>5000</v>
      </c>
      <c r="N364">
        <v>4750000</v>
      </c>
      <c r="O364">
        <v>0</v>
      </c>
      <c r="P364">
        <v>4750000</v>
      </c>
      <c r="R364">
        <v>5053</v>
      </c>
      <c r="S364">
        <v>433466</v>
      </c>
      <c r="T364">
        <v>613683</v>
      </c>
      <c r="U364">
        <v>655285</v>
      </c>
      <c r="V364">
        <v>334767</v>
      </c>
      <c r="W364">
        <v>373842</v>
      </c>
      <c r="X364">
        <v>399780</v>
      </c>
      <c r="Y364">
        <v>373842</v>
      </c>
      <c r="Z364">
        <v>334767</v>
      </c>
      <c r="AA364">
        <v>441213</v>
      </c>
      <c r="AB364">
        <v>328636</v>
      </c>
      <c r="AC364">
        <v>455666</v>
      </c>
      <c r="AD364" t="s">
        <v>3882</v>
      </c>
      <c r="AE364" t="s">
        <v>3918</v>
      </c>
      <c r="AF364" t="s">
        <v>3937</v>
      </c>
      <c r="AG364" t="s">
        <v>3938</v>
      </c>
      <c r="AH364" t="s">
        <v>6576</v>
      </c>
      <c r="AI364" t="s">
        <v>6567</v>
      </c>
      <c r="AJ364" t="s">
        <v>6458</v>
      </c>
      <c r="AK364" t="s">
        <v>98</v>
      </c>
      <c r="AL364" t="s">
        <v>127</v>
      </c>
      <c r="AM364" t="s">
        <v>128</v>
      </c>
      <c r="AN364" t="s">
        <v>1311</v>
      </c>
      <c r="AO364" t="s">
        <v>3409</v>
      </c>
      <c r="AP364" t="s">
        <v>2026</v>
      </c>
      <c r="AQ364" t="s">
        <v>1314</v>
      </c>
    </row>
    <row r="365" spans="1:43" x14ac:dyDescent="0.3">
      <c r="A365" t="s">
        <v>26</v>
      </c>
      <c r="B365" t="s">
        <v>28</v>
      </c>
      <c r="C365" t="s">
        <v>29</v>
      </c>
      <c r="D365" t="s">
        <v>461</v>
      </c>
      <c r="E365" t="s">
        <v>118</v>
      </c>
      <c r="F365" t="s">
        <v>130</v>
      </c>
      <c r="G365" t="s">
        <v>472</v>
      </c>
      <c r="H365" t="s">
        <v>252</v>
      </c>
      <c r="I365" t="s">
        <v>296</v>
      </c>
      <c r="J365" t="s">
        <v>138</v>
      </c>
      <c r="K365" t="s">
        <v>989</v>
      </c>
      <c r="L365">
        <v>50</v>
      </c>
      <c r="M365">
        <v>220000</v>
      </c>
      <c r="N365">
        <v>11000000</v>
      </c>
      <c r="O365">
        <v>0</v>
      </c>
      <c r="P365">
        <v>11000000</v>
      </c>
      <c r="R365">
        <v>11701</v>
      </c>
      <c r="S365">
        <v>1003815</v>
      </c>
      <c r="T365">
        <v>1421162</v>
      </c>
      <c r="U365">
        <v>1517502</v>
      </c>
      <c r="V365">
        <v>775250</v>
      </c>
      <c r="W365">
        <v>865740</v>
      </c>
      <c r="X365">
        <v>925807</v>
      </c>
      <c r="Y365">
        <v>865740</v>
      </c>
      <c r="Z365">
        <v>775250</v>
      </c>
      <c r="AA365">
        <v>1021757</v>
      </c>
      <c r="AB365">
        <v>761052</v>
      </c>
      <c r="AC365">
        <v>1055224</v>
      </c>
      <c r="AD365" t="s">
        <v>3882</v>
      </c>
      <c r="AE365" t="s">
        <v>3918</v>
      </c>
      <c r="AF365" t="s">
        <v>3940</v>
      </c>
      <c r="AG365" t="s">
        <v>3941</v>
      </c>
      <c r="AH365" t="s">
        <v>6577</v>
      </c>
      <c r="AI365" t="s">
        <v>6170</v>
      </c>
      <c r="AJ365" t="s">
        <v>6458</v>
      </c>
      <c r="AK365" t="s">
        <v>98</v>
      </c>
      <c r="AL365" t="s">
        <v>127</v>
      </c>
      <c r="AM365" t="s">
        <v>128</v>
      </c>
      <c r="AN365" t="s">
        <v>1311</v>
      </c>
      <c r="AO365" t="s">
        <v>3409</v>
      </c>
      <c r="AP365" t="s">
        <v>2026</v>
      </c>
      <c r="AQ365" t="s">
        <v>1314</v>
      </c>
    </row>
    <row r="366" spans="1:43" x14ac:dyDescent="0.3">
      <c r="A366" t="s">
        <v>26</v>
      </c>
      <c r="B366" t="s">
        <v>28</v>
      </c>
      <c r="C366" t="s">
        <v>29</v>
      </c>
      <c r="D366" t="s">
        <v>461</v>
      </c>
      <c r="E366" t="s">
        <v>118</v>
      </c>
      <c r="F366" t="s">
        <v>130</v>
      </c>
      <c r="G366" t="s">
        <v>472</v>
      </c>
      <c r="H366" t="s">
        <v>252</v>
      </c>
      <c r="I366" t="s">
        <v>296</v>
      </c>
      <c r="J366" t="s">
        <v>138</v>
      </c>
      <c r="K366" t="s">
        <v>990</v>
      </c>
      <c r="L366">
        <v>950</v>
      </c>
      <c r="M366">
        <v>25000</v>
      </c>
      <c r="N366">
        <v>23750000</v>
      </c>
      <c r="O366">
        <v>0</v>
      </c>
      <c r="P366">
        <v>23750000</v>
      </c>
      <c r="R366">
        <v>25264</v>
      </c>
      <c r="S366">
        <v>2167328</v>
      </c>
      <c r="T366">
        <v>3068414</v>
      </c>
      <c r="U366">
        <v>3276425</v>
      </c>
      <c r="V366">
        <v>1673835</v>
      </c>
      <c r="W366">
        <v>1869211</v>
      </c>
      <c r="X366">
        <v>1998899</v>
      </c>
      <c r="Y366">
        <v>1869211</v>
      </c>
      <c r="Z366">
        <v>1673835</v>
      </c>
      <c r="AA366">
        <v>2206067</v>
      </c>
      <c r="AB366">
        <v>1643181</v>
      </c>
      <c r="AC366">
        <v>2278330</v>
      </c>
      <c r="AD366" t="s">
        <v>3882</v>
      </c>
      <c r="AE366" t="s">
        <v>3918</v>
      </c>
      <c r="AF366" t="s">
        <v>3943</v>
      </c>
      <c r="AG366" t="s">
        <v>3944</v>
      </c>
      <c r="AH366" t="s">
        <v>6578</v>
      </c>
      <c r="AI366" t="s">
        <v>6172</v>
      </c>
      <c r="AJ366" t="s">
        <v>6458</v>
      </c>
      <c r="AK366" t="s">
        <v>98</v>
      </c>
      <c r="AL366" t="s">
        <v>127</v>
      </c>
      <c r="AM366" t="s">
        <v>128</v>
      </c>
      <c r="AN366" t="s">
        <v>1311</v>
      </c>
      <c r="AO366" t="s">
        <v>3409</v>
      </c>
      <c r="AP366" t="s">
        <v>2026</v>
      </c>
      <c r="AQ366" t="s">
        <v>1314</v>
      </c>
    </row>
    <row r="367" spans="1:43" x14ac:dyDescent="0.3">
      <c r="A367" t="s">
        <v>26</v>
      </c>
      <c r="B367" t="s">
        <v>28</v>
      </c>
      <c r="C367" t="s">
        <v>29</v>
      </c>
      <c r="D367" t="s">
        <v>461</v>
      </c>
      <c r="E367" t="s">
        <v>118</v>
      </c>
      <c r="F367" t="s">
        <v>130</v>
      </c>
      <c r="G367" t="s">
        <v>472</v>
      </c>
      <c r="H367" t="s">
        <v>252</v>
      </c>
      <c r="I367" t="s">
        <v>298</v>
      </c>
      <c r="J367" t="s">
        <v>261</v>
      </c>
      <c r="K367" t="s">
        <v>991</v>
      </c>
      <c r="L367">
        <v>12</v>
      </c>
      <c r="M367">
        <v>2500000</v>
      </c>
      <c r="N367">
        <v>30000000</v>
      </c>
      <c r="O367">
        <v>0</v>
      </c>
      <c r="P367">
        <v>30000000</v>
      </c>
      <c r="R367">
        <v>138600</v>
      </c>
      <c r="S367">
        <v>1151400</v>
      </c>
      <c r="T367">
        <v>1140000</v>
      </c>
      <c r="U367">
        <v>1140000</v>
      </c>
      <c r="V367">
        <v>11140000</v>
      </c>
      <c r="W367">
        <v>1140000</v>
      </c>
      <c r="X367">
        <v>1140000</v>
      </c>
      <c r="Y367">
        <v>1140000</v>
      </c>
      <c r="Z367">
        <v>1140000</v>
      </c>
      <c r="AA367">
        <v>1140000</v>
      </c>
      <c r="AB367">
        <v>1140000</v>
      </c>
      <c r="AC367">
        <v>8450000</v>
      </c>
      <c r="AD367" t="s">
        <v>3946</v>
      </c>
      <c r="AE367" t="s">
        <v>3947</v>
      </c>
      <c r="AF367" t="s">
        <v>3948</v>
      </c>
      <c r="AG367" t="s">
        <v>3949</v>
      </c>
      <c r="AH367" t="s">
        <v>6579</v>
      </c>
      <c r="AI367" t="s">
        <v>6061</v>
      </c>
      <c r="AJ367" t="s">
        <v>6580</v>
      </c>
      <c r="AK367" t="s">
        <v>98</v>
      </c>
      <c r="AL367" t="s">
        <v>127</v>
      </c>
      <c r="AM367" t="s">
        <v>128</v>
      </c>
      <c r="AN367" t="s">
        <v>1311</v>
      </c>
      <c r="AO367" t="s">
        <v>3409</v>
      </c>
      <c r="AP367" t="s">
        <v>3460</v>
      </c>
      <c r="AQ367" t="s">
        <v>1314</v>
      </c>
    </row>
    <row r="368" spans="1:43" x14ac:dyDescent="0.3">
      <c r="A368" t="s">
        <v>26</v>
      </c>
      <c r="B368" t="s">
        <v>28</v>
      </c>
      <c r="C368" t="s">
        <v>29</v>
      </c>
      <c r="D368" t="s">
        <v>461</v>
      </c>
      <c r="E368" t="s">
        <v>118</v>
      </c>
      <c r="F368" t="s">
        <v>130</v>
      </c>
      <c r="G368" t="s">
        <v>472</v>
      </c>
      <c r="H368" t="s">
        <v>252</v>
      </c>
      <c r="I368" t="s">
        <v>298</v>
      </c>
      <c r="J368" t="s">
        <v>195</v>
      </c>
      <c r="K368" t="s">
        <v>992</v>
      </c>
      <c r="L368">
        <v>12</v>
      </c>
      <c r="M368">
        <v>5000000</v>
      </c>
      <c r="N368">
        <v>60000000</v>
      </c>
      <c r="O368">
        <v>0</v>
      </c>
      <c r="P368">
        <v>60000000</v>
      </c>
      <c r="R368">
        <v>277200</v>
      </c>
      <c r="S368">
        <v>2302800</v>
      </c>
      <c r="T368">
        <v>2280000</v>
      </c>
      <c r="U368">
        <v>2280000</v>
      </c>
      <c r="V368">
        <v>22280000</v>
      </c>
      <c r="W368">
        <v>2280000</v>
      </c>
      <c r="X368">
        <v>2280000</v>
      </c>
      <c r="Y368">
        <v>2280000</v>
      </c>
      <c r="Z368">
        <v>2280000</v>
      </c>
      <c r="AA368">
        <v>2280000</v>
      </c>
      <c r="AB368">
        <v>2280000</v>
      </c>
      <c r="AC368">
        <v>16900000</v>
      </c>
      <c r="AD368" t="s">
        <v>3946</v>
      </c>
      <c r="AE368" t="s">
        <v>3951</v>
      </c>
      <c r="AF368" t="s">
        <v>3952</v>
      </c>
      <c r="AG368" t="s">
        <v>3953</v>
      </c>
      <c r="AH368" t="s">
        <v>6581</v>
      </c>
      <c r="AI368" t="s">
        <v>6061</v>
      </c>
      <c r="AJ368" t="s">
        <v>6580</v>
      </c>
      <c r="AK368" t="s">
        <v>98</v>
      </c>
      <c r="AL368" t="s">
        <v>127</v>
      </c>
      <c r="AM368" t="s">
        <v>128</v>
      </c>
      <c r="AN368" t="s">
        <v>1311</v>
      </c>
      <c r="AO368" t="s">
        <v>3409</v>
      </c>
      <c r="AP368" t="s">
        <v>2806</v>
      </c>
      <c r="AQ368" t="s">
        <v>1314</v>
      </c>
    </row>
    <row r="369" spans="1:43" x14ac:dyDescent="0.3">
      <c r="A369" t="s">
        <v>26</v>
      </c>
      <c r="B369" t="s">
        <v>28</v>
      </c>
      <c r="C369" t="s">
        <v>29</v>
      </c>
      <c r="D369" t="s">
        <v>461</v>
      </c>
      <c r="E369" t="s">
        <v>118</v>
      </c>
      <c r="F369" t="s">
        <v>130</v>
      </c>
      <c r="G369" t="s">
        <v>472</v>
      </c>
      <c r="H369" t="s">
        <v>252</v>
      </c>
      <c r="I369" t="s">
        <v>298</v>
      </c>
      <c r="J369" t="s">
        <v>195</v>
      </c>
      <c r="K369" t="s">
        <v>993</v>
      </c>
      <c r="L369">
        <v>1</v>
      </c>
      <c r="M369">
        <v>60000000</v>
      </c>
      <c r="N369">
        <v>60000000</v>
      </c>
      <c r="O369">
        <v>0</v>
      </c>
      <c r="P369">
        <v>60000000</v>
      </c>
      <c r="R369">
        <v>277200</v>
      </c>
      <c r="S369">
        <v>2302800</v>
      </c>
      <c r="T369">
        <v>2280000</v>
      </c>
      <c r="U369">
        <v>2280000</v>
      </c>
      <c r="V369">
        <v>22280000</v>
      </c>
      <c r="W369">
        <v>2280000</v>
      </c>
      <c r="X369">
        <v>2280000</v>
      </c>
      <c r="Y369">
        <v>2280000</v>
      </c>
      <c r="Z369">
        <v>2280000</v>
      </c>
      <c r="AA369">
        <v>2280000</v>
      </c>
      <c r="AB369">
        <v>2280000</v>
      </c>
      <c r="AC369">
        <v>16900000</v>
      </c>
      <c r="AD369" t="s">
        <v>3946</v>
      </c>
      <c r="AE369" t="s">
        <v>3951</v>
      </c>
      <c r="AF369" t="s">
        <v>3955</v>
      </c>
      <c r="AG369" t="s">
        <v>3956</v>
      </c>
      <c r="AH369" t="s">
        <v>6582</v>
      </c>
      <c r="AI369" t="s">
        <v>6064</v>
      </c>
      <c r="AJ369" t="s">
        <v>6580</v>
      </c>
      <c r="AK369" t="s">
        <v>98</v>
      </c>
      <c r="AL369" t="s">
        <v>127</v>
      </c>
      <c r="AM369" t="s">
        <v>128</v>
      </c>
      <c r="AN369" t="s">
        <v>1311</v>
      </c>
      <c r="AO369" t="s">
        <v>3409</v>
      </c>
      <c r="AP369" t="s">
        <v>2806</v>
      </c>
      <c r="AQ369" t="s">
        <v>1314</v>
      </c>
    </row>
    <row r="370" spans="1:43" x14ac:dyDescent="0.3">
      <c r="A370" t="s">
        <v>26</v>
      </c>
      <c r="B370" t="s">
        <v>28</v>
      </c>
      <c r="C370" t="s">
        <v>29</v>
      </c>
      <c r="D370" t="s">
        <v>461</v>
      </c>
      <c r="E370" t="s">
        <v>118</v>
      </c>
      <c r="F370" t="s">
        <v>334</v>
      </c>
      <c r="G370" t="s">
        <v>476</v>
      </c>
      <c r="H370" t="s">
        <v>347</v>
      </c>
      <c r="I370" t="s">
        <v>348</v>
      </c>
      <c r="J370" t="s">
        <v>84</v>
      </c>
      <c r="K370" t="s">
        <v>680</v>
      </c>
      <c r="L370">
        <v>4</v>
      </c>
      <c r="M370">
        <v>250000</v>
      </c>
      <c r="N370">
        <v>1000000</v>
      </c>
      <c r="O370">
        <v>0</v>
      </c>
      <c r="P370">
        <v>1000000</v>
      </c>
      <c r="R370">
        <v>7905</v>
      </c>
      <c r="S370">
        <v>55336</v>
      </c>
      <c r="T370">
        <v>44796</v>
      </c>
      <c r="U370">
        <v>81686</v>
      </c>
      <c r="V370">
        <v>109354</v>
      </c>
      <c r="W370">
        <v>125165</v>
      </c>
      <c r="X370">
        <v>109354</v>
      </c>
      <c r="Y370">
        <v>109354</v>
      </c>
      <c r="Z370">
        <v>121212</v>
      </c>
      <c r="AA370">
        <v>86957</v>
      </c>
      <c r="AB370">
        <v>108037</v>
      </c>
      <c r="AC370">
        <v>40844</v>
      </c>
      <c r="AD370" t="s">
        <v>4612</v>
      </c>
      <c r="AE370" t="s">
        <v>4629</v>
      </c>
      <c r="AF370" t="s">
        <v>4630</v>
      </c>
      <c r="AG370" t="s">
        <v>4631</v>
      </c>
      <c r="AH370" t="s">
        <v>6608</v>
      </c>
      <c r="AI370" t="s">
        <v>6061</v>
      </c>
      <c r="AJ370" t="s">
        <v>6460</v>
      </c>
      <c r="AK370" t="s">
        <v>98</v>
      </c>
      <c r="AL370" t="s">
        <v>168</v>
      </c>
      <c r="AM370" t="s">
        <v>169</v>
      </c>
      <c r="AN370" t="s">
        <v>1311</v>
      </c>
      <c r="AO370" t="s">
        <v>1312</v>
      </c>
      <c r="AP370" t="s">
        <v>1485</v>
      </c>
      <c r="AQ370" t="s">
        <v>1314</v>
      </c>
    </row>
    <row r="371" spans="1:43" x14ac:dyDescent="0.3">
      <c r="A371" t="s">
        <v>26</v>
      </c>
      <c r="B371" t="s">
        <v>28</v>
      </c>
      <c r="C371" t="s">
        <v>29</v>
      </c>
      <c r="D371" t="s">
        <v>461</v>
      </c>
      <c r="E371" t="s">
        <v>118</v>
      </c>
      <c r="F371" t="s">
        <v>334</v>
      </c>
      <c r="G371" t="s">
        <v>476</v>
      </c>
      <c r="H371" t="s">
        <v>347</v>
      </c>
      <c r="I371" t="s">
        <v>348</v>
      </c>
      <c r="J371" t="s">
        <v>48</v>
      </c>
      <c r="K371" t="s">
        <v>1124</v>
      </c>
      <c r="L371">
        <v>25</v>
      </c>
      <c r="M371">
        <v>5200000</v>
      </c>
      <c r="N371">
        <v>130000000</v>
      </c>
      <c r="O371">
        <v>0</v>
      </c>
      <c r="P371">
        <v>130000000</v>
      </c>
      <c r="R371">
        <v>1027666.9999999999</v>
      </c>
      <c r="S371">
        <v>7193675</v>
      </c>
      <c r="T371">
        <v>5823452</v>
      </c>
      <c r="U371">
        <v>10619236</v>
      </c>
      <c r="V371">
        <v>14216074</v>
      </c>
      <c r="W371">
        <v>16271409</v>
      </c>
      <c r="X371">
        <v>14216074</v>
      </c>
      <c r="Y371">
        <v>14216074</v>
      </c>
      <c r="Z371">
        <v>15757576</v>
      </c>
      <c r="AA371">
        <v>11304348</v>
      </c>
      <c r="AB371">
        <v>14044796</v>
      </c>
      <c r="AC371">
        <v>5309619</v>
      </c>
      <c r="AD371" t="s">
        <v>4612</v>
      </c>
      <c r="AE371" t="s">
        <v>4633</v>
      </c>
      <c r="AF371" t="s">
        <v>4634</v>
      </c>
      <c r="AG371" t="s">
        <v>4635</v>
      </c>
      <c r="AH371" t="s">
        <v>6609</v>
      </c>
      <c r="AI371" t="s">
        <v>6061</v>
      </c>
      <c r="AJ371" t="s">
        <v>6460</v>
      </c>
      <c r="AK371" t="s">
        <v>98</v>
      </c>
      <c r="AL371" t="s">
        <v>168</v>
      </c>
      <c r="AM371" t="s">
        <v>169</v>
      </c>
      <c r="AN371" t="s">
        <v>1311</v>
      </c>
      <c r="AO371" t="s">
        <v>1312</v>
      </c>
      <c r="AP371" t="s">
        <v>1336</v>
      </c>
      <c r="AQ371" t="s">
        <v>1314</v>
      </c>
    </row>
    <row r="372" spans="1:43" x14ac:dyDescent="0.3">
      <c r="A372" t="s">
        <v>26</v>
      </c>
      <c r="B372" t="s">
        <v>28</v>
      </c>
      <c r="C372" t="s">
        <v>29</v>
      </c>
      <c r="D372" t="s">
        <v>461</v>
      </c>
      <c r="E372" t="s">
        <v>118</v>
      </c>
      <c r="F372" t="s">
        <v>334</v>
      </c>
      <c r="G372" t="s">
        <v>477</v>
      </c>
      <c r="H372" t="s">
        <v>375</v>
      </c>
      <c r="I372" t="s">
        <v>376</v>
      </c>
      <c r="J372" t="s">
        <v>84</v>
      </c>
      <c r="K372" t="s">
        <v>1195</v>
      </c>
      <c r="L372">
        <v>4</v>
      </c>
      <c r="M372">
        <v>250000</v>
      </c>
      <c r="N372">
        <v>1000000</v>
      </c>
      <c r="O372">
        <v>0</v>
      </c>
      <c r="P372">
        <v>1000000</v>
      </c>
      <c r="R372">
        <v>1666</v>
      </c>
      <c r="S372">
        <v>50206</v>
      </c>
      <c r="T372">
        <v>78026</v>
      </c>
      <c r="U372">
        <v>49706</v>
      </c>
      <c r="V372">
        <v>48540</v>
      </c>
      <c r="W372">
        <v>76860</v>
      </c>
      <c r="X372">
        <v>48540</v>
      </c>
      <c r="Y372">
        <v>48540</v>
      </c>
      <c r="Z372">
        <v>75194</v>
      </c>
      <c r="AA372">
        <v>48540</v>
      </c>
      <c r="AB372">
        <v>425641</v>
      </c>
      <c r="AC372">
        <v>48541</v>
      </c>
      <c r="AD372" t="s">
        <v>5214</v>
      </c>
      <c r="AE372" t="s">
        <v>5231</v>
      </c>
      <c r="AF372" t="s">
        <v>5232</v>
      </c>
      <c r="AG372" t="s">
        <v>5233</v>
      </c>
      <c r="AH372" t="s">
        <v>6620</v>
      </c>
      <c r="AI372" t="s">
        <v>6061</v>
      </c>
      <c r="AJ372" t="s">
        <v>6475</v>
      </c>
      <c r="AK372" t="s">
        <v>98</v>
      </c>
      <c r="AL372" t="s">
        <v>168</v>
      </c>
      <c r="AM372" t="s">
        <v>208</v>
      </c>
      <c r="AN372" t="s">
        <v>1311</v>
      </c>
      <c r="AO372" t="s">
        <v>1312</v>
      </c>
      <c r="AP372" t="s">
        <v>1485</v>
      </c>
      <c r="AQ372" t="s">
        <v>1314</v>
      </c>
    </row>
    <row r="373" spans="1:43" x14ac:dyDescent="0.3">
      <c r="A373" t="s">
        <v>26</v>
      </c>
      <c r="B373" t="s">
        <v>28</v>
      </c>
      <c r="C373" t="s">
        <v>29</v>
      </c>
      <c r="D373" t="s">
        <v>461</v>
      </c>
      <c r="E373" t="s">
        <v>118</v>
      </c>
      <c r="F373" t="s">
        <v>334</v>
      </c>
      <c r="G373" t="s">
        <v>477</v>
      </c>
      <c r="H373" t="s">
        <v>375</v>
      </c>
      <c r="I373" t="s">
        <v>376</v>
      </c>
      <c r="J373" t="s">
        <v>48</v>
      </c>
      <c r="K373" t="s">
        <v>1196</v>
      </c>
      <c r="L373">
        <v>18</v>
      </c>
      <c r="M373">
        <v>6060000</v>
      </c>
      <c r="N373">
        <v>109075000</v>
      </c>
      <c r="O373">
        <v>0</v>
      </c>
      <c r="P373">
        <v>109075000</v>
      </c>
      <c r="R373">
        <v>181700</v>
      </c>
      <c r="S373">
        <v>5476245</v>
      </c>
      <c r="T373">
        <v>8510647</v>
      </c>
      <c r="U373">
        <v>5421734</v>
      </c>
      <c r="V373">
        <v>5294544</v>
      </c>
      <c r="W373">
        <v>8383458.0000000009</v>
      </c>
      <c r="X373">
        <v>5294544</v>
      </c>
      <c r="Y373">
        <v>5294544</v>
      </c>
      <c r="Z373">
        <v>8201757</v>
      </c>
      <c r="AA373">
        <v>5294544</v>
      </c>
      <c r="AB373">
        <v>46426738</v>
      </c>
      <c r="AC373">
        <v>5294545</v>
      </c>
      <c r="AD373" t="s">
        <v>5214</v>
      </c>
      <c r="AE373" t="s">
        <v>5235</v>
      </c>
      <c r="AF373" t="s">
        <v>5236</v>
      </c>
      <c r="AG373" t="s">
        <v>5237</v>
      </c>
      <c r="AH373" t="s">
        <v>6621</v>
      </c>
      <c r="AI373" t="s">
        <v>6061</v>
      </c>
      <c r="AJ373" t="s">
        <v>6475</v>
      </c>
      <c r="AK373" t="s">
        <v>98</v>
      </c>
      <c r="AL373" t="s">
        <v>168</v>
      </c>
      <c r="AM373" t="s">
        <v>208</v>
      </c>
      <c r="AN373" t="s">
        <v>1311</v>
      </c>
      <c r="AO373" t="s">
        <v>1312</v>
      </c>
      <c r="AP373" t="s">
        <v>1336</v>
      </c>
      <c r="AQ373" t="s">
        <v>1314</v>
      </c>
    </row>
    <row r="374" spans="1:43" x14ac:dyDescent="0.3">
      <c r="A374" t="s">
        <v>26</v>
      </c>
      <c r="B374" t="s">
        <v>28</v>
      </c>
      <c r="C374" t="s">
        <v>29</v>
      </c>
      <c r="D374" t="s">
        <v>461</v>
      </c>
      <c r="E374" t="s">
        <v>118</v>
      </c>
      <c r="F374" t="s">
        <v>334</v>
      </c>
      <c r="G374" t="s">
        <v>477</v>
      </c>
      <c r="H374" t="s">
        <v>380</v>
      </c>
      <c r="I374" t="s">
        <v>381</v>
      </c>
      <c r="J374" t="s">
        <v>48</v>
      </c>
      <c r="K374" t="s">
        <v>1201</v>
      </c>
      <c r="L374">
        <v>15</v>
      </c>
      <c r="M374">
        <v>4587000</v>
      </c>
      <c r="N374">
        <v>68811000</v>
      </c>
      <c r="O374">
        <v>0</v>
      </c>
      <c r="P374">
        <v>68811000</v>
      </c>
      <c r="R374">
        <v>7056506</v>
      </c>
      <c r="S374">
        <v>6679305</v>
      </c>
      <c r="T374">
        <v>6052355</v>
      </c>
      <c r="U374">
        <v>7511943</v>
      </c>
      <c r="V374">
        <v>0</v>
      </c>
      <c r="W374">
        <v>0</v>
      </c>
      <c r="X374">
        <v>10867957</v>
      </c>
      <c r="Y374">
        <v>0</v>
      </c>
      <c r="Z374">
        <v>0</v>
      </c>
      <c r="AA374">
        <v>13951790</v>
      </c>
      <c r="AB374">
        <v>9434754</v>
      </c>
      <c r="AC374">
        <v>7256390</v>
      </c>
      <c r="AD374" t="s">
        <v>5296</v>
      </c>
      <c r="AE374" t="s">
        <v>5313</v>
      </c>
      <c r="AF374" t="s">
        <v>5314</v>
      </c>
      <c r="AG374" t="s">
        <v>5315</v>
      </c>
      <c r="AH374" t="s">
        <v>6627</v>
      </c>
      <c r="AI374" t="s">
        <v>6061</v>
      </c>
      <c r="AJ374" t="s">
        <v>6482</v>
      </c>
      <c r="AK374" t="s">
        <v>98</v>
      </c>
      <c r="AL374" t="s">
        <v>168</v>
      </c>
      <c r="AM374" t="s">
        <v>208</v>
      </c>
      <c r="AN374" t="s">
        <v>1311</v>
      </c>
      <c r="AO374" t="s">
        <v>1312</v>
      </c>
      <c r="AP374" t="s">
        <v>1336</v>
      </c>
      <c r="AQ374" t="s">
        <v>1314</v>
      </c>
    </row>
    <row r="375" spans="1:43" x14ac:dyDescent="0.3">
      <c r="A375" t="s">
        <v>26</v>
      </c>
      <c r="B375" t="s">
        <v>28</v>
      </c>
      <c r="C375" t="s">
        <v>29</v>
      </c>
      <c r="D375" t="s">
        <v>461</v>
      </c>
      <c r="E375" t="s">
        <v>118</v>
      </c>
      <c r="F375" t="s">
        <v>334</v>
      </c>
      <c r="G375" t="s">
        <v>478</v>
      </c>
      <c r="H375" t="s">
        <v>396</v>
      </c>
      <c r="I375" t="s">
        <v>397</v>
      </c>
      <c r="J375" t="s">
        <v>48</v>
      </c>
      <c r="K375" t="s">
        <v>7674</v>
      </c>
      <c r="L375">
        <v>10</v>
      </c>
      <c r="M375">
        <v>3753000</v>
      </c>
      <c r="N375">
        <v>37528000</v>
      </c>
      <c r="O375">
        <v>0</v>
      </c>
      <c r="P375">
        <v>37528000</v>
      </c>
      <c r="R375">
        <v>1405497</v>
      </c>
      <c r="S375">
        <v>2465784</v>
      </c>
      <c r="T375">
        <v>0</v>
      </c>
      <c r="U375">
        <v>0</v>
      </c>
      <c r="V375">
        <v>2465784</v>
      </c>
      <c r="W375">
        <v>0</v>
      </c>
      <c r="X375">
        <v>5301436</v>
      </c>
      <c r="Y375">
        <v>2835652</v>
      </c>
      <c r="Z375">
        <v>369868</v>
      </c>
      <c r="AA375">
        <v>10251497</v>
      </c>
      <c r="AB375">
        <v>9596831</v>
      </c>
      <c r="AC375">
        <v>2835651</v>
      </c>
      <c r="AD375" t="s">
        <v>5632</v>
      </c>
      <c r="AE375" t="s">
        <v>5646</v>
      </c>
      <c r="AF375" t="s">
        <v>5647</v>
      </c>
      <c r="AG375" t="s">
        <v>5648</v>
      </c>
      <c r="AH375" t="s">
        <v>6628</v>
      </c>
      <c r="AI375" t="s">
        <v>6061</v>
      </c>
      <c r="AJ375" t="s">
        <v>6484</v>
      </c>
      <c r="AK375" t="s">
        <v>98</v>
      </c>
      <c r="AL375" t="s">
        <v>127</v>
      </c>
      <c r="AM375" t="s">
        <v>248</v>
      </c>
      <c r="AN375" t="s">
        <v>1311</v>
      </c>
      <c r="AO375" t="s">
        <v>1312</v>
      </c>
      <c r="AP375" t="s">
        <v>1336</v>
      </c>
      <c r="AQ375" t="s">
        <v>1314</v>
      </c>
    </row>
    <row r="376" spans="1:43" x14ac:dyDescent="0.3">
      <c r="A376" t="s">
        <v>26</v>
      </c>
      <c r="B376" t="s">
        <v>28</v>
      </c>
      <c r="C376" t="s">
        <v>29</v>
      </c>
      <c r="D376" t="s">
        <v>461</v>
      </c>
      <c r="E376" t="s">
        <v>118</v>
      </c>
      <c r="F376" t="s">
        <v>334</v>
      </c>
      <c r="G376" t="s">
        <v>478</v>
      </c>
      <c r="H376" t="s">
        <v>396</v>
      </c>
      <c r="I376" t="s">
        <v>397</v>
      </c>
      <c r="J376" t="s">
        <v>73</v>
      </c>
      <c r="K376" t="s">
        <v>527</v>
      </c>
      <c r="L376">
        <v>24</v>
      </c>
      <c r="M376">
        <v>150000</v>
      </c>
      <c r="N376">
        <v>3600000</v>
      </c>
      <c r="O376">
        <v>0</v>
      </c>
      <c r="P376">
        <v>3600000</v>
      </c>
      <c r="R376">
        <v>134826</v>
      </c>
      <c r="S376">
        <v>236539</v>
      </c>
      <c r="T376">
        <v>0</v>
      </c>
      <c r="U376">
        <v>0</v>
      </c>
      <c r="V376">
        <v>236539</v>
      </c>
      <c r="W376">
        <v>0</v>
      </c>
      <c r="X376">
        <v>508557</v>
      </c>
      <c r="Y376">
        <v>272018</v>
      </c>
      <c r="Z376">
        <v>35480</v>
      </c>
      <c r="AA376">
        <v>983409</v>
      </c>
      <c r="AB376">
        <v>920608</v>
      </c>
      <c r="AC376">
        <v>272024</v>
      </c>
      <c r="AD376" t="s">
        <v>5632</v>
      </c>
      <c r="AE376" t="s">
        <v>5650</v>
      </c>
      <c r="AF376" t="s">
        <v>5651</v>
      </c>
      <c r="AG376" t="s">
        <v>5652</v>
      </c>
      <c r="AH376" t="s">
        <v>6629</v>
      </c>
      <c r="AI376" t="s">
        <v>6061</v>
      </c>
      <c r="AJ376" t="s">
        <v>6484</v>
      </c>
      <c r="AK376" t="s">
        <v>98</v>
      </c>
      <c r="AL376" t="s">
        <v>127</v>
      </c>
      <c r="AM376" t="s">
        <v>248</v>
      </c>
      <c r="AN376" t="s">
        <v>1311</v>
      </c>
      <c r="AO376" t="s">
        <v>1312</v>
      </c>
      <c r="AP376" t="s">
        <v>1336</v>
      </c>
      <c r="AQ376" t="s">
        <v>1314</v>
      </c>
    </row>
    <row r="377" spans="1:43" x14ac:dyDescent="0.3">
      <c r="A377" t="s">
        <v>26</v>
      </c>
      <c r="B377" t="s">
        <v>28</v>
      </c>
      <c r="C377" t="s">
        <v>29</v>
      </c>
      <c r="D377" t="s">
        <v>461</v>
      </c>
      <c r="E377" t="s">
        <v>118</v>
      </c>
      <c r="F377" t="s">
        <v>334</v>
      </c>
      <c r="G377" t="s">
        <v>478</v>
      </c>
      <c r="H377" t="s">
        <v>396</v>
      </c>
      <c r="I377" t="s">
        <v>398</v>
      </c>
      <c r="J377" t="s">
        <v>48</v>
      </c>
      <c r="K377" t="s">
        <v>1254</v>
      </c>
      <c r="L377">
        <v>10</v>
      </c>
      <c r="M377">
        <v>3212000</v>
      </c>
      <c r="N377">
        <v>32120000</v>
      </c>
      <c r="O377">
        <v>0</v>
      </c>
      <c r="P377">
        <v>32120000</v>
      </c>
      <c r="R377">
        <v>2455657</v>
      </c>
      <c r="S377">
        <v>2467936</v>
      </c>
      <c r="T377">
        <v>0</v>
      </c>
      <c r="U377">
        <v>4002722</v>
      </c>
      <c r="V377">
        <v>0</v>
      </c>
      <c r="W377">
        <v>1547064</v>
      </c>
      <c r="X377">
        <v>2455657</v>
      </c>
      <c r="Y377">
        <v>1915413</v>
      </c>
      <c r="Z377">
        <v>0</v>
      </c>
      <c r="AA377">
        <v>12751002</v>
      </c>
      <c r="AB377">
        <v>4524549</v>
      </c>
      <c r="AC377">
        <v>0</v>
      </c>
      <c r="AD377" t="s">
        <v>5654</v>
      </c>
      <c r="AE377" t="s">
        <v>5668</v>
      </c>
      <c r="AF377" t="s">
        <v>5669</v>
      </c>
      <c r="AG377" t="s">
        <v>5670</v>
      </c>
      <c r="AH377" t="s">
        <v>6630</v>
      </c>
      <c r="AI377" t="s">
        <v>6061</v>
      </c>
      <c r="AJ377" t="s">
        <v>6486</v>
      </c>
      <c r="AK377" t="s">
        <v>98</v>
      </c>
      <c r="AL377" t="s">
        <v>127</v>
      </c>
      <c r="AM377" t="s">
        <v>248</v>
      </c>
      <c r="AN377" t="s">
        <v>1311</v>
      </c>
      <c r="AO377" t="s">
        <v>1312</v>
      </c>
      <c r="AP377" t="s">
        <v>1336</v>
      </c>
      <c r="AQ377" t="s">
        <v>1314</v>
      </c>
    </row>
    <row r="378" spans="1:43" x14ac:dyDescent="0.3">
      <c r="A378" t="s">
        <v>26</v>
      </c>
      <c r="B378" t="s">
        <v>28</v>
      </c>
      <c r="C378" t="s">
        <v>29</v>
      </c>
      <c r="D378" t="s">
        <v>461</v>
      </c>
      <c r="E378" t="s">
        <v>118</v>
      </c>
      <c r="F378" t="s">
        <v>334</v>
      </c>
      <c r="G378" t="s">
        <v>478</v>
      </c>
      <c r="H378" t="s">
        <v>396</v>
      </c>
      <c r="I378" t="s">
        <v>398</v>
      </c>
      <c r="J378" t="s">
        <v>73</v>
      </c>
      <c r="K378" t="s">
        <v>527</v>
      </c>
      <c r="L378">
        <v>8</v>
      </c>
      <c r="M378">
        <v>150000</v>
      </c>
      <c r="N378">
        <v>1200000</v>
      </c>
      <c r="O378">
        <v>0</v>
      </c>
      <c r="P378">
        <v>1200000</v>
      </c>
      <c r="R378">
        <v>91743</v>
      </c>
      <c r="S378">
        <v>92202</v>
      </c>
      <c r="T378">
        <v>0</v>
      </c>
      <c r="U378">
        <v>149541</v>
      </c>
      <c r="V378">
        <v>0</v>
      </c>
      <c r="W378">
        <v>57798</v>
      </c>
      <c r="X378">
        <v>91743</v>
      </c>
      <c r="Y378">
        <v>71560</v>
      </c>
      <c r="Z378">
        <v>0</v>
      </c>
      <c r="AA378">
        <v>476376</v>
      </c>
      <c r="AB378">
        <v>169037</v>
      </c>
      <c r="AC378">
        <v>0</v>
      </c>
      <c r="AD378" t="s">
        <v>5654</v>
      </c>
      <c r="AE378" t="s">
        <v>5672</v>
      </c>
      <c r="AF378" t="s">
        <v>5673</v>
      </c>
      <c r="AG378" t="s">
        <v>5674</v>
      </c>
      <c r="AH378" t="s">
        <v>6631</v>
      </c>
      <c r="AI378" t="s">
        <v>6061</v>
      </c>
      <c r="AJ378" t="s">
        <v>6486</v>
      </c>
      <c r="AK378" t="s">
        <v>98</v>
      </c>
      <c r="AL378" t="s">
        <v>127</v>
      </c>
      <c r="AM378" t="s">
        <v>248</v>
      </c>
      <c r="AN378" t="s">
        <v>1311</v>
      </c>
      <c r="AO378" t="s">
        <v>1312</v>
      </c>
      <c r="AP378" t="s">
        <v>1336</v>
      </c>
      <c r="AQ378" t="s">
        <v>1314</v>
      </c>
    </row>
    <row r="379" spans="1:43" x14ac:dyDescent="0.3">
      <c r="A379" t="s">
        <v>26</v>
      </c>
      <c r="B379" t="s">
        <v>28</v>
      </c>
      <c r="C379" t="s">
        <v>29</v>
      </c>
      <c r="D379" t="s">
        <v>461</v>
      </c>
      <c r="E379" t="s">
        <v>118</v>
      </c>
      <c r="F379" t="s">
        <v>334</v>
      </c>
      <c r="G379" t="s">
        <v>478</v>
      </c>
      <c r="H379" t="s">
        <v>396</v>
      </c>
      <c r="I379" t="s">
        <v>400</v>
      </c>
      <c r="J379" t="s">
        <v>48</v>
      </c>
      <c r="K379" t="s">
        <v>1259</v>
      </c>
      <c r="L379">
        <v>4</v>
      </c>
      <c r="M379">
        <v>5345000</v>
      </c>
      <c r="N379">
        <v>21379000</v>
      </c>
      <c r="O379">
        <v>0</v>
      </c>
      <c r="P379">
        <v>21379000</v>
      </c>
      <c r="R379">
        <v>2479979</v>
      </c>
      <c r="S379">
        <v>0</v>
      </c>
      <c r="T379">
        <v>0</v>
      </c>
      <c r="U379">
        <v>1664415</v>
      </c>
      <c r="V379">
        <v>0</v>
      </c>
      <c r="W379">
        <v>624156</v>
      </c>
      <c r="X379">
        <v>6531582</v>
      </c>
      <c r="Y379">
        <v>1789247</v>
      </c>
      <c r="Z379">
        <v>124831</v>
      </c>
      <c r="AA379">
        <v>4875073</v>
      </c>
      <c r="AB379">
        <v>3289717</v>
      </c>
      <c r="AC379">
        <v>0</v>
      </c>
      <c r="AD379" t="s">
        <v>5701</v>
      </c>
      <c r="AE379" t="s">
        <v>5715</v>
      </c>
      <c r="AF379" t="s">
        <v>5716</v>
      </c>
      <c r="AG379" t="s">
        <v>5717</v>
      </c>
      <c r="AH379" t="s">
        <v>6634</v>
      </c>
      <c r="AI379" t="s">
        <v>6061</v>
      </c>
      <c r="AJ379" t="s">
        <v>6490</v>
      </c>
      <c r="AK379" t="s">
        <v>98</v>
      </c>
      <c r="AL379" t="s">
        <v>127</v>
      </c>
      <c r="AM379" t="s">
        <v>248</v>
      </c>
      <c r="AN379" t="s">
        <v>1311</v>
      </c>
      <c r="AO379" t="s">
        <v>1312</v>
      </c>
      <c r="AP379" t="s">
        <v>1336</v>
      </c>
      <c r="AQ379" t="s">
        <v>1314</v>
      </c>
    </row>
    <row r="380" spans="1:43" x14ac:dyDescent="0.3">
      <c r="A380" t="s">
        <v>26</v>
      </c>
      <c r="B380" t="s">
        <v>28</v>
      </c>
      <c r="C380" t="s">
        <v>29</v>
      </c>
      <c r="D380" t="s">
        <v>461</v>
      </c>
      <c r="E380" t="s">
        <v>118</v>
      </c>
      <c r="F380" t="s">
        <v>334</v>
      </c>
      <c r="G380" t="s">
        <v>478</v>
      </c>
      <c r="H380" t="s">
        <v>396</v>
      </c>
      <c r="I380" t="s">
        <v>400</v>
      </c>
      <c r="J380" t="s">
        <v>73</v>
      </c>
      <c r="K380" t="s">
        <v>527</v>
      </c>
      <c r="L380">
        <v>10</v>
      </c>
      <c r="M380">
        <v>150000</v>
      </c>
      <c r="N380">
        <v>1500000</v>
      </c>
      <c r="O380">
        <v>0</v>
      </c>
      <c r="P380">
        <v>1500000</v>
      </c>
      <c r="R380">
        <v>174001</v>
      </c>
      <c r="S380">
        <v>0</v>
      </c>
      <c r="T380">
        <v>0</v>
      </c>
      <c r="U380">
        <v>116779</v>
      </c>
      <c r="V380">
        <v>0</v>
      </c>
      <c r="W380">
        <v>43792</v>
      </c>
      <c r="X380">
        <v>458271</v>
      </c>
      <c r="Y380">
        <v>125537</v>
      </c>
      <c r="Z380">
        <v>8758</v>
      </c>
      <c r="AA380">
        <v>342046</v>
      </c>
      <c r="AB380">
        <v>230816</v>
      </c>
      <c r="AC380">
        <v>0</v>
      </c>
      <c r="AD380" t="s">
        <v>5701</v>
      </c>
      <c r="AE380" t="s">
        <v>5719</v>
      </c>
      <c r="AF380" t="s">
        <v>5720</v>
      </c>
      <c r="AG380" t="s">
        <v>5721</v>
      </c>
      <c r="AH380" t="s">
        <v>6635</v>
      </c>
      <c r="AI380" t="s">
        <v>6061</v>
      </c>
      <c r="AJ380" t="s">
        <v>6490</v>
      </c>
      <c r="AK380" t="s">
        <v>98</v>
      </c>
      <c r="AL380" t="s">
        <v>127</v>
      </c>
      <c r="AM380" t="s">
        <v>248</v>
      </c>
      <c r="AN380" t="s">
        <v>1311</v>
      </c>
      <c r="AO380" t="s">
        <v>1312</v>
      </c>
      <c r="AP380" t="s">
        <v>1336</v>
      </c>
      <c r="AQ380" t="s">
        <v>1314</v>
      </c>
    </row>
    <row r="381" spans="1:43" x14ac:dyDescent="0.3">
      <c r="A381" t="s">
        <v>26</v>
      </c>
      <c r="B381" t="s">
        <v>28</v>
      </c>
      <c r="C381" t="s">
        <v>29</v>
      </c>
      <c r="D381" t="s">
        <v>461</v>
      </c>
      <c r="E381" t="s">
        <v>118</v>
      </c>
      <c r="F381" t="s">
        <v>334</v>
      </c>
      <c r="G381" t="s">
        <v>478</v>
      </c>
      <c r="H381" t="s">
        <v>396</v>
      </c>
      <c r="I381" t="s">
        <v>401</v>
      </c>
      <c r="J381" t="s">
        <v>48</v>
      </c>
      <c r="K381" t="s">
        <v>1260</v>
      </c>
      <c r="L381">
        <v>10</v>
      </c>
      <c r="M381">
        <v>3500000</v>
      </c>
      <c r="N381">
        <v>35003000</v>
      </c>
      <c r="O381">
        <v>0</v>
      </c>
      <c r="P381">
        <v>35003000</v>
      </c>
      <c r="R381">
        <v>4316475</v>
      </c>
      <c r="S381">
        <v>0</v>
      </c>
      <c r="T381">
        <v>0</v>
      </c>
      <c r="U381">
        <v>2993146</v>
      </c>
      <c r="V381">
        <v>0</v>
      </c>
      <c r="W381">
        <v>0</v>
      </c>
      <c r="X381">
        <v>4901819</v>
      </c>
      <c r="Y381">
        <v>0</v>
      </c>
      <c r="Z381">
        <v>7807936</v>
      </c>
      <c r="AA381">
        <v>2732873</v>
      </c>
      <c r="AB381">
        <v>9517879</v>
      </c>
      <c r="AC381">
        <v>2732872</v>
      </c>
      <c r="AD381" t="s">
        <v>5723</v>
      </c>
      <c r="AE381" t="s">
        <v>5737</v>
      </c>
      <c r="AF381" t="s">
        <v>5738</v>
      </c>
      <c r="AG381" t="s">
        <v>5739</v>
      </c>
      <c r="AH381" t="s">
        <v>6636</v>
      </c>
      <c r="AI381" t="s">
        <v>6061</v>
      </c>
      <c r="AJ381" t="s">
        <v>6492</v>
      </c>
      <c r="AK381" t="s">
        <v>98</v>
      </c>
      <c r="AL381" t="s">
        <v>127</v>
      </c>
      <c r="AM381" t="s">
        <v>248</v>
      </c>
      <c r="AN381" t="s">
        <v>1311</v>
      </c>
      <c r="AO381" t="s">
        <v>1312</v>
      </c>
      <c r="AP381" t="s">
        <v>1336</v>
      </c>
      <c r="AQ381" t="s">
        <v>1314</v>
      </c>
    </row>
    <row r="382" spans="1:43" x14ac:dyDescent="0.3">
      <c r="A382" t="s">
        <v>26</v>
      </c>
      <c r="B382" t="s">
        <v>28</v>
      </c>
      <c r="C382" t="s">
        <v>29</v>
      </c>
      <c r="D382" t="s">
        <v>461</v>
      </c>
      <c r="E382" t="s">
        <v>118</v>
      </c>
      <c r="F382" t="s">
        <v>334</v>
      </c>
      <c r="G382" t="s">
        <v>478</v>
      </c>
      <c r="H382" t="s">
        <v>396</v>
      </c>
      <c r="I382" t="s">
        <v>401</v>
      </c>
      <c r="J382" t="s">
        <v>73</v>
      </c>
      <c r="K382" t="s">
        <v>527</v>
      </c>
      <c r="L382">
        <v>12</v>
      </c>
      <c r="M382">
        <v>150000</v>
      </c>
      <c r="N382">
        <v>1800000</v>
      </c>
      <c r="O382">
        <v>0</v>
      </c>
      <c r="P382">
        <v>1800000</v>
      </c>
      <c r="R382">
        <v>221971</v>
      </c>
      <c r="S382">
        <v>0</v>
      </c>
      <c r="T382">
        <v>0</v>
      </c>
      <c r="U382">
        <v>153920</v>
      </c>
      <c r="V382">
        <v>0</v>
      </c>
      <c r="W382">
        <v>0</v>
      </c>
      <c r="X382">
        <v>252071</v>
      </c>
      <c r="Y382">
        <v>0</v>
      </c>
      <c r="Z382">
        <v>401516</v>
      </c>
      <c r="AA382">
        <v>140536</v>
      </c>
      <c r="AB382">
        <v>489449</v>
      </c>
      <c r="AC382">
        <v>140537</v>
      </c>
      <c r="AD382" t="s">
        <v>5723</v>
      </c>
      <c r="AE382" t="s">
        <v>5741</v>
      </c>
      <c r="AF382" t="s">
        <v>7675</v>
      </c>
      <c r="AG382" t="s">
        <v>7676</v>
      </c>
      <c r="AH382" t="s">
        <v>6637</v>
      </c>
      <c r="AI382" t="s">
        <v>6061</v>
      </c>
      <c r="AJ382" t="s">
        <v>6492</v>
      </c>
      <c r="AK382" t="s">
        <v>98</v>
      </c>
      <c r="AL382" t="s">
        <v>127</v>
      </c>
      <c r="AM382" t="s">
        <v>248</v>
      </c>
      <c r="AN382" t="s">
        <v>1311</v>
      </c>
      <c r="AO382" t="s">
        <v>1312</v>
      </c>
      <c r="AP382" t="s">
        <v>1336</v>
      </c>
      <c r="AQ382" t="s">
        <v>1314</v>
      </c>
    </row>
    <row r="383" spans="1:43" x14ac:dyDescent="0.3">
      <c r="A383" t="s">
        <v>26</v>
      </c>
      <c r="B383" t="s">
        <v>28</v>
      </c>
      <c r="C383" t="s">
        <v>29</v>
      </c>
      <c r="D383" t="s">
        <v>461</v>
      </c>
      <c r="E383" t="s">
        <v>118</v>
      </c>
      <c r="F383" t="s">
        <v>334</v>
      </c>
      <c r="G383" t="s">
        <v>478</v>
      </c>
      <c r="H383" t="s">
        <v>396</v>
      </c>
      <c r="I383" t="s">
        <v>403</v>
      </c>
      <c r="J383" t="s">
        <v>48</v>
      </c>
      <c r="K383" t="s">
        <v>1262</v>
      </c>
      <c r="L383">
        <v>10</v>
      </c>
      <c r="M383">
        <v>4330000</v>
      </c>
      <c r="N383">
        <v>43303000</v>
      </c>
      <c r="O383">
        <v>0</v>
      </c>
      <c r="P383">
        <v>43303000</v>
      </c>
      <c r="R383">
        <v>1300139</v>
      </c>
      <c r="S383">
        <v>3844918</v>
      </c>
      <c r="T383">
        <v>3844918</v>
      </c>
      <c r="U383">
        <v>2748097</v>
      </c>
      <c r="V383">
        <v>2748097</v>
      </c>
      <c r="W383">
        <v>4945036</v>
      </c>
      <c r="X383">
        <v>4945036</v>
      </c>
      <c r="Y383">
        <v>4945036</v>
      </c>
      <c r="Z383">
        <v>4945036</v>
      </c>
      <c r="AA383">
        <v>1100118</v>
      </c>
      <c r="AB383">
        <v>6598510</v>
      </c>
      <c r="AC383">
        <v>1338059</v>
      </c>
      <c r="AD383" t="s">
        <v>5767</v>
      </c>
      <c r="AE383" t="s">
        <v>5785</v>
      </c>
      <c r="AF383" t="s">
        <v>5786</v>
      </c>
      <c r="AG383" t="s">
        <v>5787</v>
      </c>
      <c r="AH383" t="s">
        <v>6639</v>
      </c>
      <c r="AI383" t="s">
        <v>6061</v>
      </c>
      <c r="AJ383" t="s">
        <v>6497</v>
      </c>
      <c r="AK383" t="s">
        <v>98</v>
      </c>
      <c r="AL383" t="s">
        <v>99</v>
      </c>
      <c r="AM383" t="s">
        <v>100</v>
      </c>
      <c r="AN383" t="s">
        <v>1311</v>
      </c>
      <c r="AO383" t="s">
        <v>1312</v>
      </c>
      <c r="AP383" t="s">
        <v>1336</v>
      </c>
      <c r="AQ383" t="s">
        <v>1314</v>
      </c>
    </row>
    <row r="384" spans="1:43" x14ac:dyDescent="0.3">
      <c r="A384" t="s">
        <v>26</v>
      </c>
      <c r="B384" t="s">
        <v>28</v>
      </c>
      <c r="C384" t="s">
        <v>29</v>
      </c>
      <c r="D384" t="s">
        <v>461</v>
      </c>
      <c r="E384" t="s">
        <v>118</v>
      </c>
      <c r="F384" t="s">
        <v>130</v>
      </c>
      <c r="G384" t="s">
        <v>472</v>
      </c>
      <c r="H384" t="s">
        <v>252</v>
      </c>
      <c r="I384" t="s">
        <v>296</v>
      </c>
      <c r="J384" t="s">
        <v>265</v>
      </c>
      <c r="K384" t="s">
        <v>983</v>
      </c>
      <c r="L384">
        <v>413</v>
      </c>
      <c r="M384">
        <v>250000</v>
      </c>
      <c r="N384">
        <v>103250000</v>
      </c>
      <c r="O384">
        <v>0</v>
      </c>
      <c r="P384">
        <v>103250000</v>
      </c>
      <c r="R384">
        <v>109833</v>
      </c>
      <c r="S384">
        <v>9422176</v>
      </c>
      <c r="T384">
        <v>13339540</v>
      </c>
      <c r="U384">
        <v>14243828</v>
      </c>
      <c r="V384">
        <v>7276778</v>
      </c>
      <c r="W384">
        <v>8126151</v>
      </c>
      <c r="X384">
        <v>8689958</v>
      </c>
      <c r="Y384">
        <v>8126151</v>
      </c>
      <c r="Z384">
        <v>7276778</v>
      </c>
      <c r="AA384">
        <v>9590586</v>
      </c>
      <c r="AB384">
        <v>7143515</v>
      </c>
      <c r="AC384">
        <v>9904706</v>
      </c>
      <c r="AD384" t="s">
        <v>3882</v>
      </c>
      <c r="AE384" t="s">
        <v>3914</v>
      </c>
      <c r="AF384" t="s">
        <v>3915</v>
      </c>
      <c r="AG384" t="s">
        <v>3916</v>
      </c>
      <c r="AH384" t="s">
        <v>6509</v>
      </c>
      <c r="AI384" t="s">
        <v>6061</v>
      </c>
      <c r="AJ384" t="s">
        <v>6458</v>
      </c>
      <c r="AK384" t="s">
        <v>98</v>
      </c>
      <c r="AL384" t="s">
        <v>127</v>
      </c>
      <c r="AM384" t="s">
        <v>128</v>
      </c>
      <c r="AN384" t="s">
        <v>1311</v>
      </c>
      <c r="AO384" t="s">
        <v>3409</v>
      </c>
      <c r="AP384" t="s">
        <v>3433</v>
      </c>
      <c r="AQ384" t="s">
        <v>1486</v>
      </c>
    </row>
    <row r="385" spans="1:43" x14ac:dyDescent="0.3">
      <c r="A385" t="s">
        <v>26</v>
      </c>
      <c r="B385" t="s">
        <v>28</v>
      </c>
      <c r="C385" t="s">
        <v>29</v>
      </c>
      <c r="D385" t="s">
        <v>460</v>
      </c>
      <c r="E385" t="s">
        <v>93</v>
      </c>
      <c r="F385" t="s">
        <v>94</v>
      </c>
      <c r="G385" t="s">
        <v>464</v>
      </c>
      <c r="H385" t="s">
        <v>96</v>
      </c>
      <c r="I385" t="s">
        <v>97</v>
      </c>
      <c r="J385" t="s">
        <v>43</v>
      </c>
      <c r="K385" t="s">
        <v>582</v>
      </c>
      <c r="L385">
        <v>503</v>
      </c>
      <c r="M385">
        <v>75000</v>
      </c>
      <c r="N385">
        <v>37725000</v>
      </c>
      <c r="O385">
        <v>0</v>
      </c>
      <c r="P385">
        <v>37725000</v>
      </c>
      <c r="R385">
        <v>860089</v>
      </c>
      <c r="S385">
        <v>2863047</v>
      </c>
      <c r="T385">
        <v>4296719</v>
      </c>
      <c r="U385">
        <v>4296719</v>
      </c>
      <c r="V385">
        <v>2863047</v>
      </c>
      <c r="W385">
        <v>4870015</v>
      </c>
      <c r="X385">
        <v>4296719</v>
      </c>
      <c r="Y385">
        <v>4296719</v>
      </c>
      <c r="Z385">
        <v>4296719</v>
      </c>
      <c r="AA385">
        <v>2006969</v>
      </c>
      <c r="AB385">
        <v>1912422</v>
      </c>
      <c r="AC385">
        <v>865816</v>
      </c>
      <c r="AD385" t="s">
        <v>1830</v>
      </c>
      <c r="AE385" t="s">
        <v>1831</v>
      </c>
      <c r="AF385" t="s">
        <v>1832</v>
      </c>
      <c r="AG385" t="s">
        <v>1833</v>
      </c>
      <c r="AH385" t="s">
        <v>6655</v>
      </c>
      <c r="AI385" t="s">
        <v>6061</v>
      </c>
      <c r="AJ385" t="s">
        <v>6413</v>
      </c>
      <c r="AK385" t="s">
        <v>98</v>
      </c>
      <c r="AL385" t="s">
        <v>99</v>
      </c>
      <c r="AM385" t="s">
        <v>100</v>
      </c>
      <c r="AN385" t="s">
        <v>1311</v>
      </c>
      <c r="AO385" t="s">
        <v>1312</v>
      </c>
      <c r="AP385" t="s">
        <v>1313</v>
      </c>
      <c r="AQ385" t="s">
        <v>1314</v>
      </c>
    </row>
    <row r="386" spans="1:43" x14ac:dyDescent="0.3">
      <c r="A386" t="s">
        <v>26</v>
      </c>
      <c r="B386" t="s">
        <v>28</v>
      </c>
      <c r="C386" t="s">
        <v>29</v>
      </c>
      <c r="D386" t="s">
        <v>460</v>
      </c>
      <c r="E386" t="s">
        <v>93</v>
      </c>
      <c r="F386" t="s">
        <v>94</v>
      </c>
      <c r="G386" t="s">
        <v>464</v>
      </c>
      <c r="H386" t="s">
        <v>96</v>
      </c>
      <c r="I386" t="s">
        <v>97</v>
      </c>
      <c r="J386" t="s">
        <v>43</v>
      </c>
      <c r="K386" t="s">
        <v>572</v>
      </c>
      <c r="L386">
        <v>3</v>
      </c>
      <c r="M386">
        <v>1500000</v>
      </c>
      <c r="N386">
        <v>4500000</v>
      </c>
      <c r="O386">
        <v>0</v>
      </c>
      <c r="P386">
        <v>4500000</v>
      </c>
      <c r="R386">
        <v>102595</v>
      </c>
      <c r="S386">
        <v>341516</v>
      </c>
      <c r="T386">
        <v>512530.99999999994</v>
      </c>
      <c r="U386">
        <v>512530.99999999994</v>
      </c>
      <c r="V386">
        <v>341516</v>
      </c>
      <c r="W386">
        <v>580916</v>
      </c>
      <c r="X386">
        <v>512530.99999999994</v>
      </c>
      <c r="Y386">
        <v>512530.99999999994</v>
      </c>
      <c r="Z386">
        <v>512530.99999999994</v>
      </c>
      <c r="AA386">
        <v>239400</v>
      </c>
      <c r="AB386">
        <v>228122</v>
      </c>
      <c r="AC386">
        <v>103280</v>
      </c>
      <c r="AD386" t="s">
        <v>1830</v>
      </c>
      <c r="AE386" t="s">
        <v>1831</v>
      </c>
      <c r="AF386" t="s">
        <v>1838</v>
      </c>
      <c r="AG386" t="s">
        <v>1839</v>
      </c>
      <c r="AH386" t="s">
        <v>6656</v>
      </c>
      <c r="AI386" t="s">
        <v>6075</v>
      </c>
      <c r="AJ386" t="s">
        <v>6413</v>
      </c>
      <c r="AK386" t="s">
        <v>98</v>
      </c>
      <c r="AL386" t="s">
        <v>99</v>
      </c>
      <c r="AM386" t="s">
        <v>100</v>
      </c>
      <c r="AN386" t="s">
        <v>1311</v>
      </c>
      <c r="AO386" t="s">
        <v>1312</v>
      </c>
      <c r="AP386" t="s">
        <v>1313</v>
      </c>
      <c r="AQ386" t="s">
        <v>1314</v>
      </c>
    </row>
    <row r="387" spans="1:43" x14ac:dyDescent="0.3">
      <c r="A387" t="s">
        <v>26</v>
      </c>
      <c r="B387" t="s">
        <v>28</v>
      </c>
      <c r="C387" t="s">
        <v>29</v>
      </c>
      <c r="D387" t="s">
        <v>460</v>
      </c>
      <c r="E387" t="s">
        <v>93</v>
      </c>
      <c r="F387" t="s">
        <v>94</v>
      </c>
      <c r="G387" t="s">
        <v>464</v>
      </c>
      <c r="H387" t="s">
        <v>96</v>
      </c>
      <c r="I387" t="s">
        <v>101</v>
      </c>
      <c r="J387" t="s">
        <v>43</v>
      </c>
      <c r="K387" t="s">
        <v>582</v>
      </c>
      <c r="L387">
        <v>140</v>
      </c>
      <c r="M387">
        <v>75000</v>
      </c>
      <c r="N387">
        <v>10500000</v>
      </c>
      <c r="O387">
        <v>0</v>
      </c>
      <c r="P387">
        <v>10500000</v>
      </c>
      <c r="R387">
        <v>1805371</v>
      </c>
      <c r="S387">
        <v>1155946</v>
      </c>
      <c r="T387">
        <v>962582</v>
      </c>
      <c r="U387">
        <v>577973</v>
      </c>
      <c r="V387">
        <v>577973</v>
      </c>
      <c r="W387">
        <v>1155946</v>
      </c>
      <c r="X387">
        <v>1155946</v>
      </c>
      <c r="Y387">
        <v>1000330</v>
      </c>
      <c r="Z387">
        <v>962582</v>
      </c>
      <c r="AA387">
        <v>385572</v>
      </c>
      <c r="AB387">
        <v>385572</v>
      </c>
      <c r="AC387">
        <v>374207</v>
      </c>
      <c r="AD387" t="s">
        <v>1852</v>
      </c>
      <c r="AE387" t="s">
        <v>1853</v>
      </c>
      <c r="AF387" t="s">
        <v>1854</v>
      </c>
      <c r="AG387" t="s">
        <v>1855</v>
      </c>
      <c r="AH387" t="s">
        <v>6657</v>
      </c>
      <c r="AI387" t="s">
        <v>6061</v>
      </c>
      <c r="AJ387" t="s">
        <v>6417</v>
      </c>
      <c r="AK387" t="s">
        <v>98</v>
      </c>
      <c r="AL387" t="s">
        <v>99</v>
      </c>
      <c r="AM387" t="s">
        <v>100</v>
      </c>
      <c r="AN387" t="s">
        <v>1311</v>
      </c>
      <c r="AO387" t="s">
        <v>1312</v>
      </c>
      <c r="AP387" t="s">
        <v>1313</v>
      </c>
      <c r="AQ387" t="s">
        <v>1314</v>
      </c>
    </row>
    <row r="388" spans="1:43" x14ac:dyDescent="0.3">
      <c r="A388" t="s">
        <v>26</v>
      </c>
      <c r="B388" t="s">
        <v>28</v>
      </c>
      <c r="C388" t="s">
        <v>29</v>
      </c>
      <c r="D388" t="s">
        <v>460</v>
      </c>
      <c r="E388" t="s">
        <v>93</v>
      </c>
      <c r="F388" t="s">
        <v>94</v>
      </c>
      <c r="G388" t="s">
        <v>464</v>
      </c>
      <c r="H388" t="s">
        <v>96</v>
      </c>
      <c r="I388" t="s">
        <v>101</v>
      </c>
      <c r="J388" t="s">
        <v>43</v>
      </c>
      <c r="K388" t="s">
        <v>572</v>
      </c>
      <c r="L388">
        <v>2</v>
      </c>
      <c r="M388">
        <v>1500000</v>
      </c>
      <c r="N388">
        <v>3000000</v>
      </c>
      <c r="O388">
        <v>0</v>
      </c>
      <c r="P388">
        <v>3000000</v>
      </c>
      <c r="R388">
        <v>515820.00000000006</v>
      </c>
      <c r="S388">
        <v>330270</v>
      </c>
      <c r="T388">
        <v>275023</v>
      </c>
      <c r="U388">
        <v>165135</v>
      </c>
      <c r="V388">
        <v>165135</v>
      </c>
      <c r="W388">
        <v>330270</v>
      </c>
      <c r="X388">
        <v>330270</v>
      </c>
      <c r="Y388">
        <v>285809</v>
      </c>
      <c r="Z388">
        <v>275023</v>
      </c>
      <c r="AA388">
        <v>110163</v>
      </c>
      <c r="AB388">
        <v>110163</v>
      </c>
      <c r="AC388">
        <v>106919</v>
      </c>
      <c r="AD388" t="s">
        <v>1852</v>
      </c>
      <c r="AE388" t="s">
        <v>1853</v>
      </c>
      <c r="AF388" t="s">
        <v>1860</v>
      </c>
      <c r="AG388" t="s">
        <v>1861</v>
      </c>
      <c r="AH388" t="s">
        <v>6658</v>
      </c>
      <c r="AI388" t="s">
        <v>6075</v>
      </c>
      <c r="AJ388" t="s">
        <v>6417</v>
      </c>
      <c r="AK388" t="s">
        <v>98</v>
      </c>
      <c r="AL388" t="s">
        <v>99</v>
      </c>
      <c r="AM388" t="s">
        <v>100</v>
      </c>
      <c r="AN388" t="s">
        <v>1311</v>
      </c>
      <c r="AO388" t="s">
        <v>1312</v>
      </c>
      <c r="AP388" t="s">
        <v>1313</v>
      </c>
      <c r="AQ388" t="s">
        <v>1314</v>
      </c>
    </row>
    <row r="389" spans="1:43" x14ac:dyDescent="0.3">
      <c r="A389" t="s">
        <v>26</v>
      </c>
      <c r="B389" t="s">
        <v>28</v>
      </c>
      <c r="C389" t="s">
        <v>29</v>
      </c>
      <c r="D389" t="s">
        <v>460</v>
      </c>
      <c r="E389" t="s">
        <v>93</v>
      </c>
      <c r="F389" t="s">
        <v>94</v>
      </c>
      <c r="G389" t="s">
        <v>464</v>
      </c>
      <c r="H389" t="s">
        <v>102</v>
      </c>
      <c r="I389" t="s">
        <v>103</v>
      </c>
      <c r="J389" t="s">
        <v>43</v>
      </c>
      <c r="K389" t="s">
        <v>582</v>
      </c>
      <c r="L389">
        <v>100</v>
      </c>
      <c r="M389">
        <v>75000</v>
      </c>
      <c r="N389">
        <v>7500000</v>
      </c>
      <c r="O389">
        <v>0</v>
      </c>
      <c r="P389">
        <v>7500000</v>
      </c>
      <c r="R389">
        <v>1630314</v>
      </c>
      <c r="S389">
        <v>507561</v>
      </c>
      <c r="T389">
        <v>507561</v>
      </c>
      <c r="U389">
        <v>422825</v>
      </c>
      <c r="V389">
        <v>422825</v>
      </c>
      <c r="W389">
        <v>677247</v>
      </c>
      <c r="X389">
        <v>846719</v>
      </c>
      <c r="Y389">
        <v>846719</v>
      </c>
      <c r="Z389">
        <v>846719</v>
      </c>
      <c r="AA389">
        <v>338088</v>
      </c>
      <c r="AB389">
        <v>274322</v>
      </c>
      <c r="AC389">
        <v>179100</v>
      </c>
      <c r="AD389" t="s">
        <v>1874</v>
      </c>
      <c r="AE389" t="s">
        <v>1875</v>
      </c>
      <c r="AF389" t="s">
        <v>1876</v>
      </c>
      <c r="AG389" t="s">
        <v>1877</v>
      </c>
      <c r="AH389" t="s">
        <v>6659</v>
      </c>
      <c r="AI389" t="s">
        <v>6061</v>
      </c>
      <c r="AJ389" t="s">
        <v>6421</v>
      </c>
      <c r="AK389" t="s">
        <v>98</v>
      </c>
      <c r="AL389" t="s">
        <v>99</v>
      </c>
      <c r="AM389" t="s">
        <v>104</v>
      </c>
      <c r="AN389" t="s">
        <v>1311</v>
      </c>
      <c r="AO389" t="s">
        <v>1312</v>
      </c>
      <c r="AP389" t="s">
        <v>1313</v>
      </c>
      <c r="AQ389" t="s">
        <v>1314</v>
      </c>
    </row>
    <row r="390" spans="1:43" x14ac:dyDescent="0.3">
      <c r="A390" t="s">
        <v>26</v>
      </c>
      <c r="B390" t="s">
        <v>28</v>
      </c>
      <c r="C390" t="s">
        <v>29</v>
      </c>
      <c r="D390" t="s">
        <v>460</v>
      </c>
      <c r="E390" t="s">
        <v>93</v>
      </c>
      <c r="F390" t="s">
        <v>94</v>
      </c>
      <c r="G390" t="s">
        <v>464</v>
      </c>
      <c r="H390" t="s">
        <v>102</v>
      </c>
      <c r="I390" t="s">
        <v>103</v>
      </c>
      <c r="J390" t="s">
        <v>43</v>
      </c>
      <c r="K390" t="s">
        <v>507</v>
      </c>
      <c r="L390">
        <v>1</v>
      </c>
      <c r="M390">
        <v>1500000</v>
      </c>
      <c r="N390">
        <v>1500000</v>
      </c>
      <c r="O390">
        <v>0</v>
      </c>
      <c r="P390">
        <v>1500000</v>
      </c>
      <c r="R390">
        <v>326063</v>
      </c>
      <c r="S390">
        <v>101512</v>
      </c>
      <c r="T390">
        <v>101512</v>
      </c>
      <c r="U390">
        <v>84565</v>
      </c>
      <c r="V390">
        <v>84565</v>
      </c>
      <c r="W390">
        <v>135449</v>
      </c>
      <c r="X390">
        <v>169344</v>
      </c>
      <c r="Y390">
        <v>169344</v>
      </c>
      <c r="Z390">
        <v>169344</v>
      </c>
      <c r="AA390">
        <v>67618</v>
      </c>
      <c r="AB390">
        <v>54864</v>
      </c>
      <c r="AC390">
        <v>35820</v>
      </c>
      <c r="AD390" t="s">
        <v>1874</v>
      </c>
      <c r="AE390" t="s">
        <v>1875</v>
      </c>
      <c r="AF390" t="s">
        <v>1879</v>
      </c>
      <c r="AG390" t="s">
        <v>1880</v>
      </c>
      <c r="AH390" t="s">
        <v>6660</v>
      </c>
      <c r="AI390" t="s">
        <v>6064</v>
      </c>
      <c r="AJ390" t="s">
        <v>6421</v>
      </c>
      <c r="AK390" t="s">
        <v>98</v>
      </c>
      <c r="AL390" t="s">
        <v>99</v>
      </c>
      <c r="AM390" t="s">
        <v>104</v>
      </c>
      <c r="AN390" t="s">
        <v>1311</v>
      </c>
      <c r="AO390" t="s">
        <v>1312</v>
      </c>
      <c r="AP390" t="s">
        <v>1313</v>
      </c>
      <c r="AQ390" t="s">
        <v>1314</v>
      </c>
    </row>
    <row r="391" spans="1:43" x14ac:dyDescent="0.3">
      <c r="A391" t="s">
        <v>26</v>
      </c>
      <c r="B391" t="s">
        <v>28</v>
      </c>
      <c r="C391" t="s">
        <v>29</v>
      </c>
      <c r="D391" t="s">
        <v>460</v>
      </c>
      <c r="E391" t="s">
        <v>93</v>
      </c>
      <c r="F391" t="s">
        <v>94</v>
      </c>
      <c r="G391" t="s">
        <v>464</v>
      </c>
      <c r="H391" t="s">
        <v>102</v>
      </c>
      <c r="I391" t="s">
        <v>103</v>
      </c>
      <c r="J391" t="s">
        <v>43</v>
      </c>
      <c r="K391" t="s">
        <v>588</v>
      </c>
      <c r="L391">
        <v>3</v>
      </c>
      <c r="M391">
        <v>350000</v>
      </c>
      <c r="N391">
        <v>1050000</v>
      </c>
      <c r="O391">
        <v>0</v>
      </c>
      <c r="P391">
        <v>1050000</v>
      </c>
      <c r="R391">
        <v>228244</v>
      </c>
      <c r="S391">
        <v>71058</v>
      </c>
      <c r="T391">
        <v>71058</v>
      </c>
      <c r="U391">
        <v>59195</v>
      </c>
      <c r="V391">
        <v>59195</v>
      </c>
      <c r="W391">
        <v>94815</v>
      </c>
      <c r="X391">
        <v>118541</v>
      </c>
      <c r="Y391">
        <v>118541</v>
      </c>
      <c r="Z391">
        <v>118541</v>
      </c>
      <c r="AA391">
        <v>47332</v>
      </c>
      <c r="AB391">
        <v>38405</v>
      </c>
      <c r="AC391">
        <v>25075</v>
      </c>
      <c r="AD391" t="s">
        <v>1874</v>
      </c>
      <c r="AE391" t="s">
        <v>1875</v>
      </c>
      <c r="AF391" t="s">
        <v>1885</v>
      </c>
      <c r="AG391" t="s">
        <v>1886</v>
      </c>
      <c r="AH391" t="s">
        <v>6661</v>
      </c>
      <c r="AI391" t="s">
        <v>6085</v>
      </c>
      <c r="AJ391" t="s">
        <v>6421</v>
      </c>
      <c r="AK391" t="s">
        <v>98</v>
      </c>
      <c r="AL391" t="s">
        <v>99</v>
      </c>
      <c r="AM391" t="s">
        <v>104</v>
      </c>
      <c r="AN391" t="s">
        <v>1311</v>
      </c>
      <c r="AO391" t="s">
        <v>1312</v>
      </c>
      <c r="AP391" t="s">
        <v>1313</v>
      </c>
      <c r="AQ391" t="s">
        <v>1314</v>
      </c>
    </row>
    <row r="392" spans="1:43" x14ac:dyDescent="0.3">
      <c r="A392" t="s">
        <v>26</v>
      </c>
      <c r="B392" t="s">
        <v>28</v>
      </c>
      <c r="C392" t="s">
        <v>29</v>
      </c>
      <c r="D392" t="s">
        <v>460</v>
      </c>
      <c r="E392" t="s">
        <v>93</v>
      </c>
      <c r="F392" t="s">
        <v>94</v>
      </c>
      <c r="G392" t="s">
        <v>464</v>
      </c>
      <c r="H392" t="s">
        <v>106</v>
      </c>
      <c r="I392" t="s">
        <v>107</v>
      </c>
      <c r="J392" t="s">
        <v>43</v>
      </c>
      <c r="K392" t="s">
        <v>582</v>
      </c>
      <c r="L392">
        <v>200</v>
      </c>
      <c r="M392">
        <v>75000</v>
      </c>
      <c r="N392">
        <v>15000000</v>
      </c>
      <c r="O392">
        <v>0</v>
      </c>
      <c r="P392">
        <v>15000000</v>
      </c>
      <c r="R392">
        <v>735512</v>
      </c>
      <c r="S392">
        <v>1797095</v>
      </c>
      <c r="T392">
        <v>2979102</v>
      </c>
      <c r="U392">
        <v>2278791</v>
      </c>
      <c r="V392">
        <v>2908700</v>
      </c>
      <c r="W392">
        <v>2180599</v>
      </c>
      <c r="X392">
        <v>1263525</v>
      </c>
      <c r="Y392">
        <v>211205</v>
      </c>
      <c r="Z392">
        <v>55580</v>
      </c>
      <c r="AA392">
        <v>74107</v>
      </c>
      <c r="AB392">
        <v>74107</v>
      </c>
      <c r="AC392">
        <v>441677</v>
      </c>
      <c r="AD392" t="s">
        <v>1914</v>
      </c>
      <c r="AE392" t="s">
        <v>1915</v>
      </c>
      <c r="AF392" t="s">
        <v>1916</v>
      </c>
      <c r="AG392" t="s">
        <v>1917</v>
      </c>
      <c r="AH392" t="s">
        <v>6665</v>
      </c>
      <c r="AI392" t="s">
        <v>6061</v>
      </c>
      <c r="AJ392" t="s">
        <v>6426</v>
      </c>
      <c r="AK392" t="s">
        <v>98</v>
      </c>
      <c r="AL392" t="s">
        <v>108</v>
      </c>
      <c r="AM392" t="s">
        <v>109</v>
      </c>
      <c r="AN392" t="s">
        <v>1311</v>
      </c>
      <c r="AO392" t="s">
        <v>1312</v>
      </c>
      <c r="AP392" t="s">
        <v>1313</v>
      </c>
      <c r="AQ392" t="s">
        <v>1314</v>
      </c>
    </row>
    <row r="393" spans="1:43" x14ac:dyDescent="0.3">
      <c r="A393" t="s">
        <v>26</v>
      </c>
      <c r="B393" t="s">
        <v>28</v>
      </c>
      <c r="C393" t="s">
        <v>29</v>
      </c>
      <c r="D393" t="s">
        <v>460</v>
      </c>
      <c r="E393" t="s">
        <v>93</v>
      </c>
      <c r="F393" t="s">
        <v>94</v>
      </c>
      <c r="G393" t="s">
        <v>464</v>
      </c>
      <c r="H393" t="s">
        <v>106</v>
      </c>
      <c r="I393" t="s">
        <v>107</v>
      </c>
      <c r="J393" t="s">
        <v>43</v>
      </c>
      <c r="K393" t="s">
        <v>572</v>
      </c>
      <c r="L393">
        <v>8</v>
      </c>
      <c r="M393">
        <v>1500000</v>
      </c>
      <c r="N393">
        <v>12000000</v>
      </c>
      <c r="O393">
        <v>0</v>
      </c>
      <c r="P393">
        <v>12000000</v>
      </c>
      <c r="R393">
        <v>588410</v>
      </c>
      <c r="S393">
        <v>1437676</v>
      </c>
      <c r="T393">
        <v>2383281</v>
      </c>
      <c r="U393">
        <v>1823032</v>
      </c>
      <c r="V393">
        <v>2326960</v>
      </c>
      <c r="W393">
        <v>1744479</v>
      </c>
      <c r="X393">
        <v>1010820</v>
      </c>
      <c r="Y393">
        <v>168964</v>
      </c>
      <c r="Z393">
        <v>44464</v>
      </c>
      <c r="AA393">
        <v>59286</v>
      </c>
      <c r="AB393">
        <v>59286</v>
      </c>
      <c r="AC393">
        <v>353342</v>
      </c>
      <c r="AD393" t="s">
        <v>1914</v>
      </c>
      <c r="AE393" t="s">
        <v>1915</v>
      </c>
      <c r="AF393" t="s">
        <v>1922</v>
      </c>
      <c r="AG393" t="s">
        <v>1923</v>
      </c>
      <c r="AH393" t="s">
        <v>6666</v>
      </c>
      <c r="AI393" t="s">
        <v>6075</v>
      </c>
      <c r="AJ393" t="s">
        <v>6426</v>
      </c>
      <c r="AK393" t="s">
        <v>98</v>
      </c>
      <c r="AL393" t="s">
        <v>108</v>
      </c>
      <c r="AM393" t="s">
        <v>109</v>
      </c>
      <c r="AN393" t="s">
        <v>1311</v>
      </c>
      <c r="AO393" t="s">
        <v>1312</v>
      </c>
      <c r="AP393" t="s">
        <v>1313</v>
      </c>
      <c r="AQ393" t="s">
        <v>1314</v>
      </c>
    </row>
    <row r="394" spans="1:43" x14ac:dyDescent="0.3">
      <c r="A394" t="s">
        <v>26</v>
      </c>
      <c r="B394" t="s">
        <v>28</v>
      </c>
      <c r="C394" t="s">
        <v>29</v>
      </c>
      <c r="D394" t="s">
        <v>460</v>
      </c>
      <c r="E394" t="s">
        <v>93</v>
      </c>
      <c r="F394" t="s">
        <v>94</v>
      </c>
      <c r="G394" t="s">
        <v>464</v>
      </c>
      <c r="H394" t="s">
        <v>106</v>
      </c>
      <c r="I394" t="s">
        <v>107</v>
      </c>
      <c r="J394" t="s">
        <v>43</v>
      </c>
      <c r="K394" t="s">
        <v>592</v>
      </c>
      <c r="L394">
        <v>62</v>
      </c>
      <c r="M394">
        <v>500000</v>
      </c>
      <c r="N394">
        <v>31000000</v>
      </c>
      <c r="O394">
        <v>0</v>
      </c>
      <c r="P394">
        <v>31000000</v>
      </c>
      <c r="R394">
        <v>1520058</v>
      </c>
      <c r="S394">
        <v>3713996</v>
      </c>
      <c r="T394">
        <v>6156810</v>
      </c>
      <c r="U394">
        <v>4709501</v>
      </c>
      <c r="V394">
        <v>6011314</v>
      </c>
      <c r="W394">
        <v>4506571</v>
      </c>
      <c r="X394">
        <v>2611284</v>
      </c>
      <c r="Y394">
        <v>436490</v>
      </c>
      <c r="Z394">
        <v>114866</v>
      </c>
      <c r="AA394">
        <v>153154</v>
      </c>
      <c r="AB394">
        <v>153154</v>
      </c>
      <c r="AC394">
        <v>912802</v>
      </c>
      <c r="AD394" t="s">
        <v>1914</v>
      </c>
      <c r="AE394" t="s">
        <v>1915</v>
      </c>
      <c r="AF394" t="s">
        <v>7677</v>
      </c>
      <c r="AG394" t="s">
        <v>7678</v>
      </c>
      <c r="AH394" t="s">
        <v>6667</v>
      </c>
      <c r="AI394" t="s">
        <v>6168</v>
      </c>
      <c r="AJ394" t="s">
        <v>6426</v>
      </c>
      <c r="AK394" t="s">
        <v>98</v>
      </c>
      <c r="AL394" t="s">
        <v>108</v>
      </c>
      <c r="AM394" t="s">
        <v>109</v>
      </c>
      <c r="AN394" t="s">
        <v>1311</v>
      </c>
      <c r="AO394" t="s">
        <v>1312</v>
      </c>
      <c r="AP394" t="s">
        <v>1313</v>
      </c>
      <c r="AQ394" t="s">
        <v>1314</v>
      </c>
    </row>
    <row r="395" spans="1:43" x14ac:dyDescent="0.3">
      <c r="A395" t="s">
        <v>26</v>
      </c>
      <c r="B395" t="s">
        <v>28</v>
      </c>
      <c r="C395" t="s">
        <v>29</v>
      </c>
      <c r="D395" t="s">
        <v>460</v>
      </c>
      <c r="E395" t="s">
        <v>93</v>
      </c>
      <c r="F395" t="s">
        <v>94</v>
      </c>
      <c r="G395" t="s">
        <v>464</v>
      </c>
      <c r="H395" t="s">
        <v>111</v>
      </c>
      <c r="I395" t="s">
        <v>112</v>
      </c>
      <c r="J395" t="s">
        <v>43</v>
      </c>
      <c r="K395" t="s">
        <v>582</v>
      </c>
      <c r="L395">
        <v>250</v>
      </c>
      <c r="M395">
        <v>75000</v>
      </c>
      <c r="N395">
        <v>18750000</v>
      </c>
      <c r="O395">
        <v>0</v>
      </c>
      <c r="P395">
        <v>18750000</v>
      </c>
      <c r="R395">
        <v>70664</v>
      </c>
      <c r="S395">
        <v>0</v>
      </c>
      <c r="T395">
        <v>835118</v>
      </c>
      <c r="U395">
        <v>0</v>
      </c>
      <c r="V395">
        <v>6290685</v>
      </c>
      <c r="W395">
        <v>835118</v>
      </c>
      <c r="X395">
        <v>4482334</v>
      </c>
      <c r="Y395">
        <v>2629015</v>
      </c>
      <c r="Z395">
        <v>835118</v>
      </c>
      <c r="AA395">
        <v>0</v>
      </c>
      <c r="AB395">
        <v>0</v>
      </c>
      <c r="AC395">
        <v>2771948</v>
      </c>
      <c r="AD395" t="s">
        <v>1965</v>
      </c>
      <c r="AE395" t="s">
        <v>1966</v>
      </c>
      <c r="AF395" t="s">
        <v>1967</v>
      </c>
      <c r="AG395" t="s">
        <v>1968</v>
      </c>
      <c r="AH395" t="s">
        <v>6671</v>
      </c>
      <c r="AI395" t="s">
        <v>6061</v>
      </c>
      <c r="AJ395" t="s">
        <v>6431</v>
      </c>
      <c r="AK395" t="s">
        <v>98</v>
      </c>
      <c r="AL395" t="s">
        <v>108</v>
      </c>
      <c r="AM395" t="s">
        <v>113</v>
      </c>
      <c r="AN395" t="s">
        <v>1311</v>
      </c>
      <c r="AO395" t="s">
        <v>1312</v>
      </c>
      <c r="AP395" t="s">
        <v>1313</v>
      </c>
      <c r="AQ395" t="s">
        <v>1314</v>
      </c>
    </row>
    <row r="396" spans="1:43" x14ac:dyDescent="0.3">
      <c r="A396" t="s">
        <v>26</v>
      </c>
      <c r="B396" t="s">
        <v>28</v>
      </c>
      <c r="C396" t="s">
        <v>29</v>
      </c>
      <c r="D396" t="s">
        <v>460</v>
      </c>
      <c r="E396" t="s">
        <v>93</v>
      </c>
      <c r="F396" t="s">
        <v>94</v>
      </c>
      <c r="G396" t="s">
        <v>464</v>
      </c>
      <c r="H396" t="s">
        <v>111</v>
      </c>
      <c r="I396" t="s">
        <v>112</v>
      </c>
      <c r="J396" t="s">
        <v>43</v>
      </c>
      <c r="K396" t="s">
        <v>1034</v>
      </c>
      <c r="L396">
        <v>8</v>
      </c>
      <c r="M396">
        <v>1500000</v>
      </c>
      <c r="N396">
        <v>12000000</v>
      </c>
      <c r="O396">
        <v>0</v>
      </c>
      <c r="P396">
        <v>12000000</v>
      </c>
      <c r="R396">
        <v>45225</v>
      </c>
      <c r="S396">
        <v>0</v>
      </c>
      <c r="T396">
        <v>534475</v>
      </c>
      <c r="U396">
        <v>0</v>
      </c>
      <c r="V396">
        <v>4026039</v>
      </c>
      <c r="W396">
        <v>534475</v>
      </c>
      <c r="X396">
        <v>2868694</v>
      </c>
      <c r="Y396">
        <v>1682570</v>
      </c>
      <c r="Z396">
        <v>534475</v>
      </c>
      <c r="AA396">
        <v>0</v>
      </c>
      <c r="AB396">
        <v>0</v>
      </c>
      <c r="AC396">
        <v>1774047</v>
      </c>
      <c r="AD396" t="s">
        <v>1965</v>
      </c>
      <c r="AE396" t="s">
        <v>1966</v>
      </c>
      <c r="AF396" t="s">
        <v>1970</v>
      </c>
      <c r="AG396" t="s">
        <v>1971</v>
      </c>
      <c r="AH396" t="s">
        <v>6672</v>
      </c>
      <c r="AI396" t="s">
        <v>6064</v>
      </c>
      <c r="AJ396" t="s">
        <v>6431</v>
      </c>
      <c r="AK396" t="s">
        <v>98</v>
      </c>
      <c r="AL396" t="s">
        <v>108</v>
      </c>
      <c r="AM396" t="s">
        <v>113</v>
      </c>
      <c r="AN396" t="s">
        <v>1311</v>
      </c>
      <c r="AO396" t="s">
        <v>1312</v>
      </c>
      <c r="AP396" t="s">
        <v>1313</v>
      </c>
      <c r="AQ396" t="s">
        <v>1314</v>
      </c>
    </row>
    <row r="397" spans="1:43" x14ac:dyDescent="0.3">
      <c r="A397" t="s">
        <v>26</v>
      </c>
      <c r="B397" t="s">
        <v>28</v>
      </c>
      <c r="C397" t="s">
        <v>29</v>
      </c>
      <c r="D397" t="s">
        <v>460</v>
      </c>
      <c r="E397" t="s">
        <v>93</v>
      </c>
      <c r="F397" t="s">
        <v>94</v>
      </c>
      <c r="G397" t="s">
        <v>464</v>
      </c>
      <c r="H397" t="s">
        <v>111</v>
      </c>
      <c r="I397" t="s">
        <v>112</v>
      </c>
      <c r="J397" t="s">
        <v>43</v>
      </c>
      <c r="K397" t="s">
        <v>572</v>
      </c>
      <c r="L397">
        <v>8</v>
      </c>
      <c r="M397">
        <v>1500000</v>
      </c>
      <c r="N397">
        <v>12000000</v>
      </c>
      <c r="O397">
        <v>0</v>
      </c>
      <c r="P397">
        <v>12000000</v>
      </c>
      <c r="R397">
        <v>45225</v>
      </c>
      <c r="S397">
        <v>0</v>
      </c>
      <c r="T397">
        <v>534475</v>
      </c>
      <c r="U397">
        <v>0</v>
      </c>
      <c r="V397">
        <v>4026039</v>
      </c>
      <c r="W397">
        <v>534475</v>
      </c>
      <c r="X397">
        <v>2868694</v>
      </c>
      <c r="Y397">
        <v>1682570</v>
      </c>
      <c r="Z397">
        <v>534475</v>
      </c>
      <c r="AA397">
        <v>0</v>
      </c>
      <c r="AB397">
        <v>0</v>
      </c>
      <c r="AC397">
        <v>1774047</v>
      </c>
      <c r="AD397" t="s">
        <v>1965</v>
      </c>
      <c r="AE397" t="s">
        <v>1966</v>
      </c>
      <c r="AF397" t="s">
        <v>1973</v>
      </c>
      <c r="AG397" t="s">
        <v>1974</v>
      </c>
      <c r="AH397" t="s">
        <v>6673</v>
      </c>
      <c r="AI397" t="s">
        <v>6075</v>
      </c>
      <c r="AJ397" t="s">
        <v>6431</v>
      </c>
      <c r="AK397" t="s">
        <v>98</v>
      </c>
      <c r="AL397" t="s">
        <v>108</v>
      </c>
      <c r="AM397" t="s">
        <v>113</v>
      </c>
      <c r="AN397" t="s">
        <v>1311</v>
      </c>
      <c r="AO397" t="s">
        <v>1312</v>
      </c>
      <c r="AP397" t="s">
        <v>1313</v>
      </c>
      <c r="AQ397" t="s">
        <v>1314</v>
      </c>
    </row>
    <row r="398" spans="1:43" x14ac:dyDescent="0.3">
      <c r="A398" t="s">
        <v>26</v>
      </c>
      <c r="B398" t="s">
        <v>28</v>
      </c>
      <c r="C398" t="s">
        <v>29</v>
      </c>
      <c r="D398" t="s">
        <v>460</v>
      </c>
      <c r="E398" t="s">
        <v>93</v>
      </c>
      <c r="F398" t="s">
        <v>94</v>
      </c>
      <c r="G398" t="s">
        <v>464</v>
      </c>
      <c r="H398" t="s">
        <v>111</v>
      </c>
      <c r="I398" t="s">
        <v>114</v>
      </c>
      <c r="J398" t="s">
        <v>43</v>
      </c>
      <c r="K398" t="s">
        <v>582</v>
      </c>
      <c r="L398">
        <v>90</v>
      </c>
      <c r="M398">
        <v>75000</v>
      </c>
      <c r="N398">
        <v>6750000</v>
      </c>
      <c r="O398">
        <v>0</v>
      </c>
      <c r="P398">
        <v>6750000</v>
      </c>
      <c r="R398">
        <v>327925</v>
      </c>
      <c r="S398">
        <v>3788185</v>
      </c>
      <c r="T398">
        <v>0</v>
      </c>
      <c r="U398">
        <v>1271036</v>
      </c>
      <c r="V398">
        <v>0</v>
      </c>
      <c r="W398">
        <v>0</v>
      </c>
      <c r="X398">
        <v>0</v>
      </c>
      <c r="Y398">
        <v>0</v>
      </c>
      <c r="Z398">
        <v>0</v>
      </c>
      <c r="AA398">
        <v>0</v>
      </c>
      <c r="AB398">
        <v>1362854</v>
      </c>
      <c r="AC398">
        <v>0</v>
      </c>
      <c r="AD398" t="s">
        <v>1983</v>
      </c>
      <c r="AE398" t="s">
        <v>1984</v>
      </c>
      <c r="AF398" t="s">
        <v>1985</v>
      </c>
      <c r="AG398" t="s">
        <v>1986</v>
      </c>
      <c r="AH398" t="s">
        <v>6674</v>
      </c>
      <c r="AI398" t="s">
        <v>6061</v>
      </c>
      <c r="AJ398" t="s">
        <v>6433</v>
      </c>
      <c r="AK398" t="s">
        <v>98</v>
      </c>
      <c r="AL398" t="s">
        <v>108</v>
      </c>
      <c r="AM398" t="s">
        <v>113</v>
      </c>
      <c r="AN398" t="s">
        <v>1311</v>
      </c>
      <c r="AO398" t="s">
        <v>1312</v>
      </c>
      <c r="AP398" t="s">
        <v>1313</v>
      </c>
      <c r="AQ398" t="s">
        <v>1314</v>
      </c>
    </row>
    <row r="399" spans="1:43" x14ac:dyDescent="0.3">
      <c r="A399" t="s">
        <v>26</v>
      </c>
      <c r="B399" t="s">
        <v>28</v>
      </c>
      <c r="C399" t="s">
        <v>29</v>
      </c>
      <c r="D399" t="s">
        <v>460</v>
      </c>
      <c r="E399" t="s">
        <v>93</v>
      </c>
      <c r="F399" t="s">
        <v>94</v>
      </c>
      <c r="G399" t="s">
        <v>464</v>
      </c>
      <c r="H399" t="s">
        <v>111</v>
      </c>
      <c r="I399" t="s">
        <v>114</v>
      </c>
      <c r="J399" t="s">
        <v>43</v>
      </c>
      <c r="K399" t="s">
        <v>1034</v>
      </c>
      <c r="L399">
        <v>2</v>
      </c>
      <c r="M399">
        <v>1500000</v>
      </c>
      <c r="N399">
        <v>3000000</v>
      </c>
      <c r="O399">
        <v>0</v>
      </c>
      <c r="P399">
        <v>3000000</v>
      </c>
      <c r="R399">
        <v>145744</v>
      </c>
      <c r="S399">
        <v>1683638</v>
      </c>
      <c r="T399">
        <v>0</v>
      </c>
      <c r="U399">
        <v>564905</v>
      </c>
      <c r="V399">
        <v>0</v>
      </c>
      <c r="W399">
        <v>0</v>
      </c>
      <c r="X399">
        <v>0</v>
      </c>
      <c r="Y399">
        <v>0</v>
      </c>
      <c r="Z399">
        <v>0</v>
      </c>
      <c r="AA399">
        <v>0</v>
      </c>
      <c r="AB399">
        <v>605713</v>
      </c>
      <c r="AC399">
        <v>0</v>
      </c>
      <c r="AD399" t="s">
        <v>1983</v>
      </c>
      <c r="AE399" t="s">
        <v>1984</v>
      </c>
      <c r="AF399" t="s">
        <v>1988</v>
      </c>
      <c r="AG399" t="s">
        <v>1989</v>
      </c>
      <c r="AH399" t="s">
        <v>6675</v>
      </c>
      <c r="AI399" t="s">
        <v>6064</v>
      </c>
      <c r="AJ399" t="s">
        <v>6433</v>
      </c>
      <c r="AK399" t="s">
        <v>98</v>
      </c>
      <c r="AL399" t="s">
        <v>108</v>
      </c>
      <c r="AM399" t="s">
        <v>113</v>
      </c>
      <c r="AN399" t="s">
        <v>1311</v>
      </c>
      <c r="AO399" t="s">
        <v>1312</v>
      </c>
      <c r="AP399" t="s">
        <v>1313</v>
      </c>
      <c r="AQ399" t="s">
        <v>1314</v>
      </c>
    </row>
    <row r="400" spans="1:43" x14ac:dyDescent="0.3">
      <c r="A400" t="s">
        <v>26</v>
      </c>
      <c r="B400" t="s">
        <v>28</v>
      </c>
      <c r="C400" t="s">
        <v>29</v>
      </c>
      <c r="D400" t="s">
        <v>460</v>
      </c>
      <c r="E400" t="s">
        <v>93</v>
      </c>
      <c r="F400" t="s">
        <v>94</v>
      </c>
      <c r="G400" t="s">
        <v>464</v>
      </c>
      <c r="H400" t="s">
        <v>111</v>
      </c>
      <c r="I400" t="s">
        <v>114</v>
      </c>
      <c r="J400" t="s">
        <v>43</v>
      </c>
      <c r="K400" t="s">
        <v>572</v>
      </c>
      <c r="L400">
        <v>2</v>
      </c>
      <c r="M400">
        <v>1500000</v>
      </c>
      <c r="N400">
        <v>3000000</v>
      </c>
      <c r="O400">
        <v>0</v>
      </c>
      <c r="P400">
        <v>3000000</v>
      </c>
      <c r="R400">
        <v>145744</v>
      </c>
      <c r="S400">
        <v>1683638</v>
      </c>
      <c r="T400">
        <v>0</v>
      </c>
      <c r="U400">
        <v>564905</v>
      </c>
      <c r="V400">
        <v>0</v>
      </c>
      <c r="W400">
        <v>0</v>
      </c>
      <c r="X400">
        <v>0</v>
      </c>
      <c r="Y400">
        <v>0</v>
      </c>
      <c r="Z400">
        <v>0</v>
      </c>
      <c r="AA400">
        <v>0</v>
      </c>
      <c r="AB400">
        <v>605713</v>
      </c>
      <c r="AC400">
        <v>0</v>
      </c>
      <c r="AD400" t="s">
        <v>1983</v>
      </c>
      <c r="AE400" t="s">
        <v>1984</v>
      </c>
      <c r="AF400" t="s">
        <v>1991</v>
      </c>
      <c r="AG400" t="s">
        <v>1992</v>
      </c>
      <c r="AH400" t="s">
        <v>6676</v>
      </c>
      <c r="AI400" t="s">
        <v>6075</v>
      </c>
      <c r="AJ400" t="s">
        <v>6433</v>
      </c>
      <c r="AK400" t="s">
        <v>98</v>
      </c>
      <c r="AL400" t="s">
        <v>108</v>
      </c>
      <c r="AM400" t="s">
        <v>113</v>
      </c>
      <c r="AN400" t="s">
        <v>1311</v>
      </c>
      <c r="AO400" t="s">
        <v>1312</v>
      </c>
      <c r="AP400" t="s">
        <v>1313</v>
      </c>
      <c r="AQ400" t="s">
        <v>1314</v>
      </c>
    </row>
    <row r="401" spans="1:43" x14ac:dyDescent="0.3">
      <c r="A401" t="s">
        <v>26</v>
      </c>
      <c r="B401" t="s">
        <v>28</v>
      </c>
      <c r="C401" t="s">
        <v>29</v>
      </c>
      <c r="D401" t="s">
        <v>460</v>
      </c>
      <c r="E401" t="s">
        <v>93</v>
      </c>
      <c r="F401" t="s">
        <v>94</v>
      </c>
      <c r="G401" t="s">
        <v>464</v>
      </c>
      <c r="H401" t="s">
        <v>111</v>
      </c>
      <c r="I401" t="s">
        <v>114</v>
      </c>
      <c r="J401" t="s">
        <v>43</v>
      </c>
      <c r="K401" t="s">
        <v>596</v>
      </c>
      <c r="L401">
        <v>36</v>
      </c>
      <c r="M401">
        <v>250000</v>
      </c>
      <c r="N401">
        <v>9000000</v>
      </c>
      <c r="O401">
        <v>0</v>
      </c>
      <c r="P401">
        <v>9000000</v>
      </c>
      <c r="R401">
        <v>437233</v>
      </c>
      <c r="S401">
        <v>5050913</v>
      </c>
      <c r="T401">
        <v>0</v>
      </c>
      <c r="U401">
        <v>1694714</v>
      </c>
      <c r="V401">
        <v>0</v>
      </c>
      <c r="W401">
        <v>0</v>
      </c>
      <c r="X401">
        <v>0</v>
      </c>
      <c r="Y401">
        <v>0</v>
      </c>
      <c r="Z401">
        <v>0</v>
      </c>
      <c r="AA401">
        <v>0</v>
      </c>
      <c r="AB401">
        <v>1817140</v>
      </c>
      <c r="AC401">
        <v>0</v>
      </c>
      <c r="AD401" t="s">
        <v>1983</v>
      </c>
      <c r="AE401" t="s">
        <v>1984</v>
      </c>
      <c r="AF401" t="s">
        <v>1997</v>
      </c>
      <c r="AG401" t="s">
        <v>1998</v>
      </c>
      <c r="AH401" t="s">
        <v>6677</v>
      </c>
      <c r="AI401" t="s">
        <v>6168</v>
      </c>
      <c r="AJ401" t="s">
        <v>6433</v>
      </c>
      <c r="AK401" t="s">
        <v>98</v>
      </c>
      <c r="AL401" t="s">
        <v>108</v>
      </c>
      <c r="AM401" t="s">
        <v>113</v>
      </c>
      <c r="AN401" t="s">
        <v>1311</v>
      </c>
      <c r="AO401" t="s">
        <v>1312</v>
      </c>
      <c r="AP401" t="s">
        <v>1313</v>
      </c>
      <c r="AQ401" t="s">
        <v>1314</v>
      </c>
    </row>
    <row r="402" spans="1:43" x14ac:dyDescent="0.3">
      <c r="A402" t="s">
        <v>26</v>
      </c>
      <c r="B402" t="s">
        <v>28</v>
      </c>
      <c r="C402" t="s">
        <v>29</v>
      </c>
      <c r="D402" t="s">
        <v>461</v>
      </c>
      <c r="E402" t="s">
        <v>118</v>
      </c>
      <c r="F402" t="s">
        <v>130</v>
      </c>
      <c r="G402" t="s">
        <v>468</v>
      </c>
      <c r="H402" t="s">
        <v>166</v>
      </c>
      <c r="I402" t="s">
        <v>167</v>
      </c>
      <c r="J402" t="s">
        <v>43</v>
      </c>
      <c r="K402" t="s">
        <v>582</v>
      </c>
      <c r="L402">
        <v>200</v>
      </c>
      <c r="M402">
        <v>75000</v>
      </c>
      <c r="N402">
        <v>15000000</v>
      </c>
      <c r="O402">
        <v>0</v>
      </c>
      <c r="P402">
        <v>15000000</v>
      </c>
      <c r="R402">
        <v>88659</v>
      </c>
      <c r="S402">
        <v>694499</v>
      </c>
      <c r="T402">
        <v>635393</v>
      </c>
      <c r="U402">
        <v>1137797</v>
      </c>
      <c r="V402">
        <v>2910986</v>
      </c>
      <c r="W402">
        <v>1714083</v>
      </c>
      <c r="X402">
        <v>1359445</v>
      </c>
      <c r="Y402">
        <v>1714083</v>
      </c>
      <c r="Z402">
        <v>1448105</v>
      </c>
      <c r="AA402">
        <v>1287335</v>
      </c>
      <c r="AB402">
        <v>1418552</v>
      </c>
      <c r="AC402">
        <v>591063</v>
      </c>
      <c r="AD402" t="s">
        <v>2463</v>
      </c>
      <c r="AE402" t="s">
        <v>2464</v>
      </c>
      <c r="AF402" t="s">
        <v>2465</v>
      </c>
      <c r="AG402" t="s">
        <v>2466</v>
      </c>
      <c r="AH402" t="s">
        <v>6678</v>
      </c>
      <c r="AI402" t="s">
        <v>6061</v>
      </c>
      <c r="AJ402" t="s">
        <v>6436</v>
      </c>
      <c r="AK402" t="s">
        <v>98</v>
      </c>
      <c r="AL402" t="s">
        <v>168</v>
      </c>
      <c r="AM402" t="s">
        <v>169</v>
      </c>
      <c r="AN402" t="s">
        <v>1311</v>
      </c>
      <c r="AO402" t="s">
        <v>1312</v>
      </c>
      <c r="AP402" t="s">
        <v>1313</v>
      </c>
      <c r="AQ402" t="s">
        <v>1314</v>
      </c>
    </row>
    <row r="403" spans="1:43" x14ac:dyDescent="0.3">
      <c r="A403" t="s">
        <v>26</v>
      </c>
      <c r="B403" t="s">
        <v>28</v>
      </c>
      <c r="C403" t="s">
        <v>29</v>
      </c>
      <c r="D403" t="s">
        <v>461</v>
      </c>
      <c r="E403" t="s">
        <v>118</v>
      </c>
      <c r="F403" t="s">
        <v>130</v>
      </c>
      <c r="G403" t="s">
        <v>468</v>
      </c>
      <c r="H403" t="s">
        <v>166</v>
      </c>
      <c r="I403" t="s">
        <v>167</v>
      </c>
      <c r="J403" t="s">
        <v>43</v>
      </c>
      <c r="K403" t="s">
        <v>1034</v>
      </c>
      <c r="L403">
        <v>6</v>
      </c>
      <c r="M403">
        <v>1500000</v>
      </c>
      <c r="N403">
        <v>9000000</v>
      </c>
      <c r="O403">
        <v>0</v>
      </c>
      <c r="P403">
        <v>9000000</v>
      </c>
      <c r="R403">
        <v>53196</v>
      </c>
      <c r="S403">
        <v>416700</v>
      </c>
      <c r="T403">
        <v>381236</v>
      </c>
      <c r="U403">
        <v>682678</v>
      </c>
      <c r="V403">
        <v>1746592</v>
      </c>
      <c r="W403">
        <v>1028450</v>
      </c>
      <c r="X403">
        <v>815667</v>
      </c>
      <c r="Y403">
        <v>1028450</v>
      </c>
      <c r="Z403">
        <v>868863</v>
      </c>
      <c r="AA403">
        <v>772401</v>
      </c>
      <c r="AB403">
        <v>851131</v>
      </c>
      <c r="AC403">
        <v>354636</v>
      </c>
      <c r="AD403" t="s">
        <v>2463</v>
      </c>
      <c r="AE403" t="s">
        <v>2464</v>
      </c>
      <c r="AF403" t="s">
        <v>2468</v>
      </c>
      <c r="AG403" t="s">
        <v>2469</v>
      </c>
      <c r="AH403" t="s">
        <v>6679</v>
      </c>
      <c r="AI403" t="s">
        <v>6064</v>
      </c>
      <c r="AJ403" t="s">
        <v>6436</v>
      </c>
      <c r="AK403" t="s">
        <v>98</v>
      </c>
      <c r="AL403" t="s">
        <v>168</v>
      </c>
      <c r="AM403" t="s">
        <v>169</v>
      </c>
      <c r="AN403" t="s">
        <v>1311</v>
      </c>
      <c r="AO403" t="s">
        <v>1312</v>
      </c>
      <c r="AP403" t="s">
        <v>1313</v>
      </c>
      <c r="AQ403" t="s">
        <v>1314</v>
      </c>
    </row>
    <row r="404" spans="1:43" x14ac:dyDescent="0.3">
      <c r="A404" t="s">
        <v>26</v>
      </c>
      <c r="B404" t="s">
        <v>28</v>
      </c>
      <c r="C404" t="s">
        <v>29</v>
      </c>
      <c r="D404" t="s">
        <v>461</v>
      </c>
      <c r="E404" t="s">
        <v>118</v>
      </c>
      <c r="F404" t="s">
        <v>130</v>
      </c>
      <c r="G404" t="s">
        <v>468</v>
      </c>
      <c r="H404" t="s">
        <v>166</v>
      </c>
      <c r="I404" t="s">
        <v>167</v>
      </c>
      <c r="J404" t="s">
        <v>43</v>
      </c>
      <c r="K404" t="s">
        <v>572</v>
      </c>
      <c r="L404">
        <v>6</v>
      </c>
      <c r="M404">
        <v>1500000</v>
      </c>
      <c r="N404">
        <v>9000000</v>
      </c>
      <c r="O404">
        <v>0</v>
      </c>
      <c r="P404">
        <v>9000000</v>
      </c>
      <c r="R404">
        <v>53196</v>
      </c>
      <c r="S404">
        <v>416700</v>
      </c>
      <c r="T404">
        <v>381236</v>
      </c>
      <c r="U404">
        <v>682678</v>
      </c>
      <c r="V404">
        <v>1746592</v>
      </c>
      <c r="W404">
        <v>1028450</v>
      </c>
      <c r="X404">
        <v>815667</v>
      </c>
      <c r="Y404">
        <v>1028450</v>
      </c>
      <c r="Z404">
        <v>868863</v>
      </c>
      <c r="AA404">
        <v>772401</v>
      </c>
      <c r="AB404">
        <v>851131</v>
      </c>
      <c r="AC404">
        <v>354636</v>
      </c>
      <c r="AD404" t="s">
        <v>2463</v>
      </c>
      <c r="AE404" t="s">
        <v>2464</v>
      </c>
      <c r="AF404" t="s">
        <v>2471</v>
      </c>
      <c r="AG404" t="s">
        <v>2472</v>
      </c>
      <c r="AH404" t="s">
        <v>6680</v>
      </c>
      <c r="AI404" t="s">
        <v>6075</v>
      </c>
      <c r="AJ404" t="s">
        <v>6436</v>
      </c>
      <c r="AK404" t="s">
        <v>98</v>
      </c>
      <c r="AL404" t="s">
        <v>168</v>
      </c>
      <c r="AM404" t="s">
        <v>169</v>
      </c>
      <c r="AN404" t="s">
        <v>1311</v>
      </c>
      <c r="AO404" t="s">
        <v>1312</v>
      </c>
      <c r="AP404" t="s">
        <v>1313</v>
      </c>
      <c r="AQ404" t="s">
        <v>1314</v>
      </c>
    </row>
    <row r="405" spans="1:43" x14ac:dyDescent="0.3">
      <c r="A405" t="s">
        <v>26</v>
      </c>
      <c r="B405" t="s">
        <v>28</v>
      </c>
      <c r="C405" t="s">
        <v>29</v>
      </c>
      <c r="D405" t="s">
        <v>461</v>
      </c>
      <c r="E405" t="s">
        <v>118</v>
      </c>
      <c r="F405" t="s">
        <v>130</v>
      </c>
      <c r="G405" t="s">
        <v>470</v>
      </c>
      <c r="H405" t="s">
        <v>196</v>
      </c>
      <c r="I405" t="s">
        <v>197</v>
      </c>
      <c r="J405" t="s">
        <v>43</v>
      </c>
      <c r="K405" t="s">
        <v>735</v>
      </c>
      <c r="L405">
        <v>4</v>
      </c>
      <c r="M405">
        <v>1500000</v>
      </c>
      <c r="N405">
        <v>6000000</v>
      </c>
      <c r="O405">
        <v>0</v>
      </c>
      <c r="P405">
        <v>6000000</v>
      </c>
      <c r="R405">
        <v>1006935</v>
      </c>
      <c r="S405">
        <v>649098</v>
      </c>
      <c r="T405">
        <v>0</v>
      </c>
      <c r="U405">
        <v>274619</v>
      </c>
      <c r="V405">
        <v>320388</v>
      </c>
      <c r="W405">
        <v>291262</v>
      </c>
      <c r="X405">
        <v>1077670</v>
      </c>
      <c r="Y405">
        <v>499307</v>
      </c>
      <c r="Z405">
        <v>37448</v>
      </c>
      <c r="AA405">
        <v>291262</v>
      </c>
      <c r="AB405">
        <v>37448</v>
      </c>
      <c r="AC405">
        <v>1514563</v>
      </c>
      <c r="AD405" t="s">
        <v>2826</v>
      </c>
      <c r="AE405" t="s">
        <v>2827</v>
      </c>
      <c r="AF405" t="s">
        <v>2828</v>
      </c>
      <c r="AG405" t="s">
        <v>2829</v>
      </c>
      <c r="AH405" t="s">
        <v>6681</v>
      </c>
      <c r="AI405" t="s">
        <v>6061</v>
      </c>
      <c r="AJ405" t="s">
        <v>6439</v>
      </c>
      <c r="AK405" t="s">
        <v>98</v>
      </c>
      <c r="AL405" t="s">
        <v>127</v>
      </c>
      <c r="AM405" t="s">
        <v>128</v>
      </c>
      <c r="AN405" t="s">
        <v>1311</v>
      </c>
      <c r="AO405" t="s">
        <v>1312</v>
      </c>
      <c r="AP405" t="s">
        <v>1313</v>
      </c>
      <c r="AQ405" t="s">
        <v>1314</v>
      </c>
    </row>
    <row r="406" spans="1:43" x14ac:dyDescent="0.3">
      <c r="A406" t="s">
        <v>26</v>
      </c>
      <c r="B406" t="s">
        <v>28</v>
      </c>
      <c r="C406" t="s">
        <v>29</v>
      </c>
      <c r="D406" t="s">
        <v>461</v>
      </c>
      <c r="E406" t="s">
        <v>118</v>
      </c>
      <c r="F406" t="s">
        <v>130</v>
      </c>
      <c r="G406" t="s">
        <v>470</v>
      </c>
      <c r="H406" t="s">
        <v>196</v>
      </c>
      <c r="I406" t="s">
        <v>197</v>
      </c>
      <c r="J406" t="s">
        <v>43</v>
      </c>
      <c r="K406" t="s">
        <v>507</v>
      </c>
      <c r="L406">
        <v>4</v>
      </c>
      <c r="M406">
        <v>1500000</v>
      </c>
      <c r="N406">
        <v>6000000</v>
      </c>
      <c r="O406">
        <v>0</v>
      </c>
      <c r="P406">
        <v>6000000</v>
      </c>
      <c r="R406">
        <v>1006935</v>
      </c>
      <c r="S406">
        <v>649098</v>
      </c>
      <c r="T406">
        <v>0</v>
      </c>
      <c r="U406">
        <v>274619</v>
      </c>
      <c r="V406">
        <v>320388</v>
      </c>
      <c r="W406">
        <v>291262</v>
      </c>
      <c r="X406">
        <v>1077670</v>
      </c>
      <c r="Y406">
        <v>499307</v>
      </c>
      <c r="Z406">
        <v>37448</v>
      </c>
      <c r="AA406">
        <v>291262</v>
      </c>
      <c r="AB406">
        <v>37448</v>
      </c>
      <c r="AC406">
        <v>1514563</v>
      </c>
      <c r="AD406" t="s">
        <v>2826</v>
      </c>
      <c r="AE406" t="s">
        <v>2827</v>
      </c>
      <c r="AF406" t="s">
        <v>2831</v>
      </c>
      <c r="AG406" t="s">
        <v>2832</v>
      </c>
      <c r="AH406" t="s">
        <v>6682</v>
      </c>
      <c r="AI406" t="s">
        <v>6064</v>
      </c>
      <c r="AJ406" t="s">
        <v>6439</v>
      </c>
      <c r="AK406" t="s">
        <v>98</v>
      </c>
      <c r="AL406" t="s">
        <v>127</v>
      </c>
      <c r="AM406" t="s">
        <v>128</v>
      </c>
      <c r="AN406" t="s">
        <v>1311</v>
      </c>
      <c r="AO406" t="s">
        <v>1312</v>
      </c>
      <c r="AP406" t="s">
        <v>1313</v>
      </c>
      <c r="AQ406" t="s">
        <v>1314</v>
      </c>
    </row>
    <row r="407" spans="1:43" x14ac:dyDescent="0.3">
      <c r="A407" t="s">
        <v>26</v>
      </c>
      <c r="B407" t="s">
        <v>28</v>
      </c>
      <c r="C407" t="s">
        <v>29</v>
      </c>
      <c r="D407" t="s">
        <v>461</v>
      </c>
      <c r="E407" t="s">
        <v>118</v>
      </c>
      <c r="F407" t="s">
        <v>130</v>
      </c>
      <c r="G407" t="s">
        <v>470</v>
      </c>
      <c r="H407" t="s">
        <v>196</v>
      </c>
      <c r="I407" t="s">
        <v>197</v>
      </c>
      <c r="J407" t="s">
        <v>43</v>
      </c>
      <c r="K407" t="s">
        <v>736</v>
      </c>
      <c r="L407">
        <v>12</v>
      </c>
      <c r="M407">
        <v>500000</v>
      </c>
      <c r="N407">
        <v>6000000</v>
      </c>
      <c r="O407">
        <v>0</v>
      </c>
      <c r="P407">
        <v>6000000</v>
      </c>
      <c r="R407">
        <v>1006935</v>
      </c>
      <c r="S407">
        <v>649098</v>
      </c>
      <c r="T407">
        <v>0</v>
      </c>
      <c r="U407">
        <v>274619</v>
      </c>
      <c r="V407">
        <v>320388</v>
      </c>
      <c r="W407">
        <v>291262</v>
      </c>
      <c r="X407">
        <v>1077670</v>
      </c>
      <c r="Y407">
        <v>499307</v>
      </c>
      <c r="Z407">
        <v>37448</v>
      </c>
      <c r="AA407">
        <v>291262</v>
      </c>
      <c r="AB407">
        <v>37448</v>
      </c>
      <c r="AC407">
        <v>1514563</v>
      </c>
      <c r="AD407" t="s">
        <v>2826</v>
      </c>
      <c r="AE407" t="s">
        <v>2827</v>
      </c>
      <c r="AF407" t="s">
        <v>2837</v>
      </c>
      <c r="AG407" t="s">
        <v>2838</v>
      </c>
      <c r="AH407" t="s">
        <v>6683</v>
      </c>
      <c r="AI407" t="s">
        <v>6085</v>
      </c>
      <c r="AJ407" t="s">
        <v>6439</v>
      </c>
      <c r="AK407" t="s">
        <v>98</v>
      </c>
      <c r="AL407" t="s">
        <v>127</v>
      </c>
      <c r="AM407" t="s">
        <v>128</v>
      </c>
      <c r="AN407" t="s">
        <v>1311</v>
      </c>
      <c r="AO407" t="s">
        <v>1312</v>
      </c>
      <c r="AP407" t="s">
        <v>1313</v>
      </c>
      <c r="AQ407" t="s">
        <v>1314</v>
      </c>
    </row>
    <row r="408" spans="1:43" x14ac:dyDescent="0.3">
      <c r="A408" t="s">
        <v>26</v>
      </c>
      <c r="B408" t="s">
        <v>28</v>
      </c>
      <c r="C408" t="s">
        <v>29</v>
      </c>
      <c r="D408" t="s">
        <v>461</v>
      </c>
      <c r="E408" t="s">
        <v>118</v>
      </c>
      <c r="F408" t="s">
        <v>130</v>
      </c>
      <c r="G408" t="s">
        <v>470</v>
      </c>
      <c r="H408" t="s">
        <v>196</v>
      </c>
      <c r="I408" t="s">
        <v>198</v>
      </c>
      <c r="J408" t="s">
        <v>43</v>
      </c>
      <c r="K408" t="s">
        <v>739</v>
      </c>
      <c r="L408">
        <v>4</v>
      </c>
      <c r="M408">
        <v>1500000</v>
      </c>
      <c r="N408">
        <v>6000000</v>
      </c>
      <c r="O408">
        <v>0</v>
      </c>
      <c r="P408">
        <v>6000000</v>
      </c>
      <c r="R408">
        <v>340730</v>
      </c>
      <c r="S408">
        <v>383086</v>
      </c>
      <c r="T408">
        <v>393150</v>
      </c>
      <c r="U408">
        <v>471781</v>
      </c>
      <c r="V408">
        <v>471781</v>
      </c>
      <c r="W408">
        <v>460248</v>
      </c>
      <c r="X408">
        <v>602831</v>
      </c>
      <c r="Y408">
        <v>419360</v>
      </c>
      <c r="Z408">
        <v>393150</v>
      </c>
      <c r="AA408">
        <v>524201</v>
      </c>
      <c r="AB408">
        <v>1136488</v>
      </c>
      <c r="AC408">
        <v>403194</v>
      </c>
      <c r="AD408" t="s">
        <v>2848</v>
      </c>
      <c r="AE408" t="s">
        <v>2849</v>
      </c>
      <c r="AF408" t="s">
        <v>2850</v>
      </c>
      <c r="AG408" t="s">
        <v>2851</v>
      </c>
      <c r="AH408" t="s">
        <v>6684</v>
      </c>
      <c r="AI408" t="s">
        <v>6061</v>
      </c>
      <c r="AJ408" t="s">
        <v>6441</v>
      </c>
      <c r="AK408" t="s">
        <v>98</v>
      </c>
      <c r="AL408" t="s">
        <v>127</v>
      </c>
      <c r="AM408" t="s">
        <v>128</v>
      </c>
      <c r="AN408" t="s">
        <v>1311</v>
      </c>
      <c r="AO408" t="s">
        <v>1312</v>
      </c>
      <c r="AP408" t="s">
        <v>1313</v>
      </c>
      <c r="AQ408" t="s">
        <v>1314</v>
      </c>
    </row>
    <row r="409" spans="1:43" x14ac:dyDescent="0.3">
      <c r="A409" t="s">
        <v>26</v>
      </c>
      <c r="B409" t="s">
        <v>28</v>
      </c>
      <c r="C409" t="s">
        <v>29</v>
      </c>
      <c r="D409" t="s">
        <v>461</v>
      </c>
      <c r="E409" t="s">
        <v>118</v>
      </c>
      <c r="F409" t="s">
        <v>130</v>
      </c>
      <c r="G409" t="s">
        <v>470</v>
      </c>
      <c r="H409" t="s">
        <v>196</v>
      </c>
      <c r="I409" t="s">
        <v>199</v>
      </c>
      <c r="J409" t="s">
        <v>43</v>
      </c>
      <c r="K409" t="s">
        <v>507</v>
      </c>
      <c r="L409">
        <v>8</v>
      </c>
      <c r="M409">
        <v>1500000</v>
      </c>
      <c r="N409">
        <v>12000000</v>
      </c>
      <c r="O409">
        <v>0</v>
      </c>
      <c r="P409">
        <v>12000000</v>
      </c>
      <c r="R409">
        <v>63077</v>
      </c>
      <c r="S409">
        <v>2098462</v>
      </c>
      <c r="T409">
        <v>800000</v>
      </c>
      <c r="U409">
        <v>46154</v>
      </c>
      <c r="V409">
        <v>1492308</v>
      </c>
      <c r="W409">
        <v>276923</v>
      </c>
      <c r="X409">
        <v>800000</v>
      </c>
      <c r="Y409">
        <v>69231</v>
      </c>
      <c r="Z409">
        <v>1469231</v>
      </c>
      <c r="AA409">
        <v>46154</v>
      </c>
      <c r="AB409">
        <v>3807692</v>
      </c>
      <c r="AC409">
        <v>1030768</v>
      </c>
      <c r="AD409" t="s">
        <v>2867</v>
      </c>
      <c r="AE409" t="s">
        <v>2868</v>
      </c>
      <c r="AF409" t="s">
        <v>2872</v>
      </c>
      <c r="AG409" t="s">
        <v>2873</v>
      </c>
      <c r="AH409" t="s">
        <v>6685</v>
      </c>
      <c r="AI409" t="s">
        <v>6064</v>
      </c>
      <c r="AJ409" t="s">
        <v>6443</v>
      </c>
      <c r="AK409" t="s">
        <v>98</v>
      </c>
      <c r="AL409" t="s">
        <v>127</v>
      </c>
      <c r="AM409" t="s">
        <v>128</v>
      </c>
      <c r="AN409" t="s">
        <v>1311</v>
      </c>
      <c r="AO409" t="s">
        <v>1312</v>
      </c>
      <c r="AP409" t="s">
        <v>1313</v>
      </c>
      <c r="AQ409" t="s">
        <v>1314</v>
      </c>
    </row>
    <row r="410" spans="1:43" x14ac:dyDescent="0.3">
      <c r="A410" t="s">
        <v>26</v>
      </c>
      <c r="B410" t="s">
        <v>28</v>
      </c>
      <c r="C410" t="s">
        <v>29</v>
      </c>
      <c r="D410" t="s">
        <v>461</v>
      </c>
      <c r="E410" t="s">
        <v>118</v>
      </c>
      <c r="F410" t="s">
        <v>130</v>
      </c>
      <c r="G410" t="s">
        <v>470</v>
      </c>
      <c r="H410" t="s">
        <v>196</v>
      </c>
      <c r="I410" t="s">
        <v>199</v>
      </c>
      <c r="J410" t="s">
        <v>43</v>
      </c>
      <c r="K410" t="s">
        <v>742</v>
      </c>
      <c r="L410">
        <v>12</v>
      </c>
      <c r="M410">
        <v>500000</v>
      </c>
      <c r="N410">
        <v>6000000</v>
      </c>
      <c r="O410">
        <v>0</v>
      </c>
      <c r="P410">
        <v>6000000</v>
      </c>
      <c r="R410">
        <v>31538</v>
      </c>
      <c r="S410">
        <v>1049231</v>
      </c>
      <c r="T410">
        <v>400000</v>
      </c>
      <c r="U410">
        <v>23077</v>
      </c>
      <c r="V410">
        <v>746154</v>
      </c>
      <c r="W410">
        <v>138462</v>
      </c>
      <c r="X410">
        <v>400000</v>
      </c>
      <c r="Y410">
        <v>34615</v>
      </c>
      <c r="Z410">
        <v>734615</v>
      </c>
      <c r="AA410">
        <v>23077</v>
      </c>
      <c r="AB410">
        <v>1903846</v>
      </c>
      <c r="AC410">
        <v>515385</v>
      </c>
      <c r="AD410" t="s">
        <v>2867</v>
      </c>
      <c r="AE410" t="s">
        <v>2868</v>
      </c>
      <c r="AF410" t="s">
        <v>2878</v>
      </c>
      <c r="AG410" t="s">
        <v>2879</v>
      </c>
      <c r="AH410" t="s">
        <v>6686</v>
      </c>
      <c r="AI410" t="s">
        <v>6085</v>
      </c>
      <c r="AJ410" t="s">
        <v>6443</v>
      </c>
      <c r="AK410" t="s">
        <v>98</v>
      </c>
      <c r="AL410" t="s">
        <v>127</v>
      </c>
      <c r="AM410" t="s">
        <v>128</v>
      </c>
      <c r="AN410" t="s">
        <v>1311</v>
      </c>
      <c r="AO410" t="s">
        <v>1312</v>
      </c>
      <c r="AP410" t="s">
        <v>1313</v>
      </c>
      <c r="AQ410" t="s">
        <v>1314</v>
      </c>
    </row>
    <row r="411" spans="1:43" x14ac:dyDescent="0.3">
      <c r="A411" t="s">
        <v>26</v>
      </c>
      <c r="B411" t="s">
        <v>28</v>
      </c>
      <c r="C411" t="s">
        <v>29</v>
      </c>
      <c r="D411" t="s">
        <v>461</v>
      </c>
      <c r="E411" t="s">
        <v>118</v>
      </c>
      <c r="F411" t="s">
        <v>130</v>
      </c>
      <c r="G411" t="s">
        <v>470</v>
      </c>
      <c r="H411" t="s">
        <v>196</v>
      </c>
      <c r="I411" t="s">
        <v>201</v>
      </c>
      <c r="J411" t="s">
        <v>43</v>
      </c>
      <c r="K411" t="s">
        <v>485</v>
      </c>
      <c r="L411">
        <v>4</v>
      </c>
      <c r="M411">
        <v>1500000</v>
      </c>
      <c r="N411">
        <v>6000000</v>
      </c>
      <c r="O411">
        <v>0</v>
      </c>
      <c r="P411">
        <v>6000000</v>
      </c>
      <c r="R411">
        <v>344265</v>
      </c>
      <c r="S411">
        <v>344265</v>
      </c>
      <c r="T411">
        <v>344265</v>
      </c>
      <c r="U411">
        <v>389926</v>
      </c>
      <c r="V411">
        <v>389926</v>
      </c>
      <c r="W411">
        <v>723319</v>
      </c>
      <c r="X411">
        <v>389926</v>
      </c>
      <c r="Y411">
        <v>389926</v>
      </c>
      <c r="Z411">
        <v>389926</v>
      </c>
      <c r="AA411">
        <v>1176300</v>
      </c>
      <c r="AB411">
        <v>523283</v>
      </c>
      <c r="AC411">
        <v>594673</v>
      </c>
      <c r="AD411" t="s">
        <v>2915</v>
      </c>
      <c r="AE411" t="s">
        <v>2916</v>
      </c>
      <c r="AF411" t="s">
        <v>2917</v>
      </c>
      <c r="AG411" t="s">
        <v>2918</v>
      </c>
      <c r="AH411" t="s">
        <v>6690</v>
      </c>
      <c r="AI411" t="s">
        <v>6061</v>
      </c>
      <c r="AJ411" t="s">
        <v>6448</v>
      </c>
      <c r="AK411" t="s">
        <v>98</v>
      </c>
      <c r="AL411" t="s">
        <v>127</v>
      </c>
      <c r="AM411" t="s">
        <v>128</v>
      </c>
      <c r="AN411" t="s">
        <v>1311</v>
      </c>
      <c r="AO411" t="s">
        <v>1312</v>
      </c>
      <c r="AP411" t="s">
        <v>1313</v>
      </c>
      <c r="AQ411" t="s">
        <v>1314</v>
      </c>
    </row>
    <row r="412" spans="1:43" x14ac:dyDescent="0.3">
      <c r="A412" t="s">
        <v>26</v>
      </c>
      <c r="B412" t="s">
        <v>28</v>
      </c>
      <c r="C412" t="s">
        <v>29</v>
      </c>
      <c r="D412" t="s">
        <v>461</v>
      </c>
      <c r="E412" t="s">
        <v>118</v>
      </c>
      <c r="F412" t="s">
        <v>130</v>
      </c>
      <c r="G412" t="s">
        <v>470</v>
      </c>
      <c r="H412" t="s">
        <v>196</v>
      </c>
      <c r="I412" t="s">
        <v>201</v>
      </c>
      <c r="J412" t="s">
        <v>43</v>
      </c>
      <c r="K412" t="s">
        <v>507</v>
      </c>
      <c r="L412">
        <v>4</v>
      </c>
      <c r="M412">
        <v>1500000</v>
      </c>
      <c r="N412">
        <v>6000000</v>
      </c>
      <c r="O412">
        <v>0</v>
      </c>
      <c r="P412">
        <v>6000000</v>
      </c>
      <c r="R412">
        <v>344265</v>
      </c>
      <c r="S412">
        <v>344265</v>
      </c>
      <c r="T412">
        <v>344265</v>
      </c>
      <c r="U412">
        <v>389926</v>
      </c>
      <c r="V412">
        <v>389926</v>
      </c>
      <c r="W412">
        <v>723319</v>
      </c>
      <c r="X412">
        <v>389926</v>
      </c>
      <c r="Y412">
        <v>389926</v>
      </c>
      <c r="Z412">
        <v>389926</v>
      </c>
      <c r="AA412">
        <v>1176300</v>
      </c>
      <c r="AB412">
        <v>523283</v>
      </c>
      <c r="AC412">
        <v>594673</v>
      </c>
      <c r="AD412" t="s">
        <v>2915</v>
      </c>
      <c r="AE412" t="s">
        <v>2916</v>
      </c>
      <c r="AF412" t="s">
        <v>2920</v>
      </c>
      <c r="AG412" t="s">
        <v>2921</v>
      </c>
      <c r="AH412" t="s">
        <v>6691</v>
      </c>
      <c r="AI412" t="s">
        <v>6064</v>
      </c>
      <c r="AJ412" t="s">
        <v>6448</v>
      </c>
      <c r="AK412" t="s">
        <v>98</v>
      </c>
      <c r="AL412" t="s">
        <v>127</v>
      </c>
      <c r="AM412" t="s">
        <v>128</v>
      </c>
      <c r="AN412" t="s">
        <v>1311</v>
      </c>
      <c r="AO412" t="s">
        <v>1312</v>
      </c>
      <c r="AP412" t="s">
        <v>1313</v>
      </c>
      <c r="AQ412" t="s">
        <v>1314</v>
      </c>
    </row>
    <row r="413" spans="1:43" x14ac:dyDescent="0.3">
      <c r="A413" t="s">
        <v>26</v>
      </c>
      <c r="B413" t="s">
        <v>28</v>
      </c>
      <c r="C413" t="s">
        <v>29</v>
      </c>
      <c r="D413" t="s">
        <v>461</v>
      </c>
      <c r="E413" t="s">
        <v>118</v>
      </c>
      <c r="F413" t="s">
        <v>130</v>
      </c>
      <c r="G413" t="s">
        <v>470</v>
      </c>
      <c r="H413" t="s">
        <v>196</v>
      </c>
      <c r="I413" t="s">
        <v>201</v>
      </c>
      <c r="J413" t="s">
        <v>43</v>
      </c>
      <c r="K413" t="s">
        <v>742</v>
      </c>
      <c r="L413">
        <v>24</v>
      </c>
      <c r="M413">
        <v>250000</v>
      </c>
      <c r="N413">
        <v>6000000</v>
      </c>
      <c r="O413">
        <v>0</v>
      </c>
      <c r="P413">
        <v>6000000</v>
      </c>
      <c r="R413">
        <v>344265</v>
      </c>
      <c r="S413">
        <v>344265</v>
      </c>
      <c r="T413">
        <v>344265</v>
      </c>
      <c r="U413">
        <v>389926</v>
      </c>
      <c r="V413">
        <v>389926</v>
      </c>
      <c r="W413">
        <v>723319</v>
      </c>
      <c r="X413">
        <v>389926</v>
      </c>
      <c r="Y413">
        <v>389926</v>
      </c>
      <c r="Z413">
        <v>389926</v>
      </c>
      <c r="AA413">
        <v>1176300</v>
      </c>
      <c r="AB413">
        <v>523283</v>
      </c>
      <c r="AC413">
        <v>594673</v>
      </c>
      <c r="AD413" t="s">
        <v>2915</v>
      </c>
      <c r="AE413" t="s">
        <v>2916</v>
      </c>
      <c r="AF413" t="s">
        <v>2926</v>
      </c>
      <c r="AG413" t="s">
        <v>2927</v>
      </c>
      <c r="AH413" t="s">
        <v>6692</v>
      </c>
      <c r="AI413" t="s">
        <v>6085</v>
      </c>
      <c r="AJ413" t="s">
        <v>6448</v>
      </c>
      <c r="AK413" t="s">
        <v>98</v>
      </c>
      <c r="AL413" t="s">
        <v>127</v>
      </c>
      <c r="AM413" t="s">
        <v>128</v>
      </c>
      <c r="AN413" t="s">
        <v>1311</v>
      </c>
      <c r="AO413" t="s">
        <v>1312</v>
      </c>
      <c r="AP413" t="s">
        <v>1313</v>
      </c>
      <c r="AQ413" t="s">
        <v>1314</v>
      </c>
    </row>
    <row r="414" spans="1:43" x14ac:dyDescent="0.3">
      <c r="A414" t="s">
        <v>26</v>
      </c>
      <c r="B414" t="s">
        <v>28</v>
      </c>
      <c r="C414" t="s">
        <v>29</v>
      </c>
      <c r="D414" t="s">
        <v>461</v>
      </c>
      <c r="E414" t="s">
        <v>118</v>
      </c>
      <c r="F414" t="s">
        <v>130</v>
      </c>
      <c r="G414" t="s">
        <v>470</v>
      </c>
      <c r="H414" t="s">
        <v>196</v>
      </c>
      <c r="I414" t="s">
        <v>202</v>
      </c>
      <c r="J414" t="s">
        <v>43</v>
      </c>
      <c r="K414" t="s">
        <v>582</v>
      </c>
      <c r="L414">
        <v>160</v>
      </c>
      <c r="M414">
        <v>75000</v>
      </c>
      <c r="N414">
        <v>12000000</v>
      </c>
      <c r="O414">
        <v>0</v>
      </c>
      <c r="P414">
        <v>12000000</v>
      </c>
      <c r="R414">
        <v>59950</v>
      </c>
      <c r="S414">
        <v>1498741</v>
      </c>
      <c r="T414">
        <v>1187003</v>
      </c>
      <c r="U414">
        <v>3656928</v>
      </c>
      <c r="V414">
        <v>2338036</v>
      </c>
      <c r="W414">
        <v>1139043</v>
      </c>
      <c r="X414">
        <v>299748</v>
      </c>
      <c r="Y414">
        <v>239799</v>
      </c>
      <c r="Z414">
        <v>59950</v>
      </c>
      <c r="AA414">
        <v>59950</v>
      </c>
      <c r="AB414">
        <v>59950</v>
      </c>
      <c r="AC414">
        <v>1400902</v>
      </c>
      <c r="AD414" t="s">
        <v>2941</v>
      </c>
      <c r="AE414" t="s">
        <v>2942</v>
      </c>
      <c r="AF414" t="s">
        <v>2943</v>
      </c>
      <c r="AG414" t="s">
        <v>2944</v>
      </c>
      <c r="AH414" t="s">
        <v>6693</v>
      </c>
      <c r="AI414" t="s">
        <v>6061</v>
      </c>
      <c r="AJ414" t="s">
        <v>6450</v>
      </c>
      <c r="AK414" t="s">
        <v>98</v>
      </c>
      <c r="AL414" t="s">
        <v>108</v>
      </c>
      <c r="AM414" t="s">
        <v>109</v>
      </c>
      <c r="AN414" t="s">
        <v>1311</v>
      </c>
      <c r="AO414" t="s">
        <v>1312</v>
      </c>
      <c r="AP414" t="s">
        <v>1313</v>
      </c>
      <c r="AQ414" t="s">
        <v>1314</v>
      </c>
    </row>
    <row r="415" spans="1:43" x14ac:dyDescent="0.3">
      <c r="A415" t="s">
        <v>26</v>
      </c>
      <c r="B415" t="s">
        <v>28</v>
      </c>
      <c r="C415" t="s">
        <v>29</v>
      </c>
      <c r="D415" t="s">
        <v>461</v>
      </c>
      <c r="E415" t="s">
        <v>118</v>
      </c>
      <c r="F415" t="s">
        <v>130</v>
      </c>
      <c r="G415" t="s">
        <v>470</v>
      </c>
      <c r="H415" t="s">
        <v>196</v>
      </c>
      <c r="I415" t="s">
        <v>202</v>
      </c>
      <c r="J415" t="s">
        <v>43</v>
      </c>
      <c r="K415" t="s">
        <v>1034</v>
      </c>
      <c r="L415">
        <v>2</v>
      </c>
      <c r="M415">
        <v>1500000</v>
      </c>
      <c r="N415">
        <v>3000000</v>
      </c>
      <c r="O415">
        <v>0</v>
      </c>
      <c r="P415">
        <v>3000000</v>
      </c>
      <c r="R415">
        <v>14987</v>
      </c>
      <c r="S415">
        <v>374685</v>
      </c>
      <c r="T415">
        <v>296751</v>
      </c>
      <c r="U415">
        <v>914232</v>
      </c>
      <c r="V415">
        <v>584509</v>
      </c>
      <c r="W415">
        <v>284761</v>
      </c>
      <c r="X415">
        <v>74937</v>
      </c>
      <c r="Y415">
        <v>59950</v>
      </c>
      <c r="Z415">
        <v>14987</v>
      </c>
      <c r="AA415">
        <v>14987</v>
      </c>
      <c r="AB415">
        <v>14987</v>
      </c>
      <c r="AC415">
        <v>350227</v>
      </c>
      <c r="AD415" t="s">
        <v>2941</v>
      </c>
      <c r="AE415" t="s">
        <v>2942</v>
      </c>
      <c r="AF415" t="s">
        <v>2946</v>
      </c>
      <c r="AG415" t="s">
        <v>2947</v>
      </c>
      <c r="AH415" t="s">
        <v>6694</v>
      </c>
      <c r="AI415" t="s">
        <v>6064</v>
      </c>
      <c r="AJ415" t="s">
        <v>6450</v>
      </c>
      <c r="AK415" t="s">
        <v>98</v>
      </c>
      <c r="AL415" t="s">
        <v>108</v>
      </c>
      <c r="AM415" t="s">
        <v>109</v>
      </c>
      <c r="AN415" t="s">
        <v>1311</v>
      </c>
      <c r="AO415" t="s">
        <v>1312</v>
      </c>
      <c r="AP415" t="s">
        <v>1313</v>
      </c>
      <c r="AQ415" t="s">
        <v>1314</v>
      </c>
    </row>
    <row r="416" spans="1:43" x14ac:dyDescent="0.3">
      <c r="A416" t="s">
        <v>26</v>
      </c>
      <c r="B416" t="s">
        <v>28</v>
      </c>
      <c r="C416" t="s">
        <v>29</v>
      </c>
      <c r="D416" t="s">
        <v>461</v>
      </c>
      <c r="E416" t="s">
        <v>118</v>
      </c>
      <c r="F416" t="s">
        <v>130</v>
      </c>
      <c r="G416" t="s">
        <v>470</v>
      </c>
      <c r="H416" t="s">
        <v>196</v>
      </c>
      <c r="I416" t="s">
        <v>202</v>
      </c>
      <c r="J416" t="s">
        <v>43</v>
      </c>
      <c r="K416" t="s">
        <v>572</v>
      </c>
      <c r="L416">
        <v>2</v>
      </c>
      <c r="M416">
        <v>1500000</v>
      </c>
      <c r="N416">
        <v>3000000</v>
      </c>
      <c r="O416">
        <v>0</v>
      </c>
      <c r="P416">
        <v>3000000</v>
      </c>
      <c r="R416">
        <v>14987</v>
      </c>
      <c r="S416">
        <v>374685</v>
      </c>
      <c r="T416">
        <v>296751</v>
      </c>
      <c r="U416">
        <v>914232</v>
      </c>
      <c r="V416">
        <v>584509</v>
      </c>
      <c r="W416">
        <v>284761</v>
      </c>
      <c r="X416">
        <v>74937</v>
      </c>
      <c r="Y416">
        <v>59950</v>
      </c>
      <c r="Z416">
        <v>14987</v>
      </c>
      <c r="AA416">
        <v>14987</v>
      </c>
      <c r="AB416">
        <v>14987</v>
      </c>
      <c r="AC416">
        <v>350227</v>
      </c>
      <c r="AD416" t="s">
        <v>2941</v>
      </c>
      <c r="AE416" t="s">
        <v>2942</v>
      </c>
      <c r="AF416" t="s">
        <v>2949</v>
      </c>
      <c r="AG416" t="s">
        <v>2950</v>
      </c>
      <c r="AH416" t="s">
        <v>6695</v>
      </c>
      <c r="AI416" t="s">
        <v>6075</v>
      </c>
      <c r="AJ416" t="s">
        <v>6450</v>
      </c>
      <c r="AK416" t="s">
        <v>98</v>
      </c>
      <c r="AL416" t="s">
        <v>108</v>
      </c>
      <c r="AM416" t="s">
        <v>109</v>
      </c>
      <c r="AN416" t="s">
        <v>1311</v>
      </c>
      <c r="AO416" t="s">
        <v>1312</v>
      </c>
      <c r="AP416" t="s">
        <v>1313</v>
      </c>
      <c r="AQ416" t="s">
        <v>1314</v>
      </c>
    </row>
    <row r="417" spans="1:43" x14ac:dyDescent="0.3">
      <c r="A417" t="s">
        <v>26</v>
      </c>
      <c r="B417" t="s">
        <v>28</v>
      </c>
      <c r="C417" t="s">
        <v>29</v>
      </c>
      <c r="D417" t="s">
        <v>461</v>
      </c>
      <c r="E417" t="s">
        <v>118</v>
      </c>
      <c r="F417" t="s">
        <v>130</v>
      </c>
      <c r="G417" t="s">
        <v>470</v>
      </c>
      <c r="H417" t="s">
        <v>196</v>
      </c>
      <c r="I417" t="s">
        <v>203</v>
      </c>
      <c r="J417" t="s">
        <v>43</v>
      </c>
      <c r="K417" t="s">
        <v>582</v>
      </c>
      <c r="L417">
        <v>224</v>
      </c>
      <c r="M417">
        <v>75000</v>
      </c>
      <c r="N417">
        <v>16800000</v>
      </c>
      <c r="O417">
        <v>0</v>
      </c>
      <c r="P417">
        <v>16800000</v>
      </c>
      <c r="R417">
        <v>43635</v>
      </c>
      <c r="S417">
        <v>2659343</v>
      </c>
      <c r="T417">
        <v>1241388</v>
      </c>
      <c r="U417">
        <v>1063298</v>
      </c>
      <c r="V417">
        <v>1063298</v>
      </c>
      <c r="W417">
        <v>2126764</v>
      </c>
      <c r="X417">
        <v>2126764</v>
      </c>
      <c r="Y417">
        <v>2126764</v>
      </c>
      <c r="Z417">
        <v>2126764</v>
      </c>
      <c r="AA417">
        <v>886899</v>
      </c>
      <c r="AB417">
        <v>981102</v>
      </c>
      <c r="AC417">
        <v>353981</v>
      </c>
      <c r="AD417" t="s">
        <v>2967</v>
      </c>
      <c r="AE417" t="s">
        <v>2968</v>
      </c>
      <c r="AF417" t="s">
        <v>2969</v>
      </c>
      <c r="AG417" t="s">
        <v>2970</v>
      </c>
      <c r="AH417" t="s">
        <v>6696</v>
      </c>
      <c r="AI417" t="s">
        <v>6061</v>
      </c>
      <c r="AJ417" t="s">
        <v>6452</v>
      </c>
      <c r="AK417" t="s">
        <v>98</v>
      </c>
      <c r="AL417" t="s">
        <v>99</v>
      </c>
      <c r="AM417" t="s">
        <v>100</v>
      </c>
      <c r="AN417" t="s">
        <v>1311</v>
      </c>
      <c r="AO417" t="s">
        <v>1312</v>
      </c>
      <c r="AP417" t="s">
        <v>1313</v>
      </c>
      <c r="AQ417" t="s">
        <v>1314</v>
      </c>
    </row>
    <row r="418" spans="1:43" x14ac:dyDescent="0.3">
      <c r="A418" t="s">
        <v>26</v>
      </c>
      <c r="B418" t="s">
        <v>28</v>
      </c>
      <c r="C418" t="s">
        <v>29</v>
      </c>
      <c r="D418" t="s">
        <v>461</v>
      </c>
      <c r="E418" t="s">
        <v>118</v>
      </c>
      <c r="F418" t="s">
        <v>130</v>
      </c>
      <c r="G418" t="s">
        <v>470</v>
      </c>
      <c r="H418" t="s">
        <v>196</v>
      </c>
      <c r="I418" t="s">
        <v>203</v>
      </c>
      <c r="J418" t="s">
        <v>43</v>
      </c>
      <c r="K418" t="s">
        <v>1034</v>
      </c>
      <c r="L418">
        <v>2</v>
      </c>
      <c r="M418">
        <v>1500000</v>
      </c>
      <c r="N418">
        <v>3000000</v>
      </c>
      <c r="O418">
        <v>0</v>
      </c>
      <c r="P418">
        <v>3000000</v>
      </c>
      <c r="R418">
        <v>7792</v>
      </c>
      <c r="S418">
        <v>474883</v>
      </c>
      <c r="T418">
        <v>221676</v>
      </c>
      <c r="U418">
        <v>189875</v>
      </c>
      <c r="V418">
        <v>189875</v>
      </c>
      <c r="W418">
        <v>379779</v>
      </c>
      <c r="X418">
        <v>379779</v>
      </c>
      <c r="Y418">
        <v>379779</v>
      </c>
      <c r="Z418">
        <v>379779</v>
      </c>
      <c r="AA418">
        <v>158375</v>
      </c>
      <c r="AB418">
        <v>175197</v>
      </c>
      <c r="AC418">
        <v>63211</v>
      </c>
      <c r="AD418" t="s">
        <v>2967</v>
      </c>
      <c r="AE418" t="s">
        <v>2968</v>
      </c>
      <c r="AF418" t="s">
        <v>2972</v>
      </c>
      <c r="AG418" t="s">
        <v>2973</v>
      </c>
      <c r="AH418" t="s">
        <v>6697</v>
      </c>
      <c r="AI418" t="s">
        <v>6064</v>
      </c>
      <c r="AJ418" t="s">
        <v>6452</v>
      </c>
      <c r="AK418" t="s">
        <v>98</v>
      </c>
      <c r="AL418" t="s">
        <v>99</v>
      </c>
      <c r="AM418" t="s">
        <v>100</v>
      </c>
      <c r="AN418" t="s">
        <v>1311</v>
      </c>
      <c r="AO418" t="s">
        <v>1312</v>
      </c>
      <c r="AP418" t="s">
        <v>1313</v>
      </c>
      <c r="AQ418" t="s">
        <v>1314</v>
      </c>
    </row>
    <row r="419" spans="1:43" x14ac:dyDescent="0.3">
      <c r="A419" t="s">
        <v>26</v>
      </c>
      <c r="B419" t="s">
        <v>28</v>
      </c>
      <c r="C419" t="s">
        <v>29</v>
      </c>
      <c r="D419" t="s">
        <v>461</v>
      </c>
      <c r="E419" t="s">
        <v>118</v>
      </c>
      <c r="F419" t="s">
        <v>130</v>
      </c>
      <c r="G419" t="s">
        <v>470</v>
      </c>
      <c r="H419" t="s">
        <v>196</v>
      </c>
      <c r="I419" t="s">
        <v>203</v>
      </c>
      <c r="J419" t="s">
        <v>43</v>
      </c>
      <c r="K419" t="s">
        <v>572</v>
      </c>
      <c r="L419">
        <v>2</v>
      </c>
      <c r="M419">
        <v>1500000</v>
      </c>
      <c r="N419">
        <v>3000000</v>
      </c>
      <c r="O419">
        <v>0</v>
      </c>
      <c r="P419">
        <v>3000000</v>
      </c>
      <c r="R419">
        <v>7792</v>
      </c>
      <c r="S419">
        <v>474883</v>
      </c>
      <c r="T419">
        <v>221676</v>
      </c>
      <c r="U419">
        <v>189875</v>
      </c>
      <c r="V419">
        <v>189875</v>
      </c>
      <c r="W419">
        <v>379779</v>
      </c>
      <c r="X419">
        <v>379779</v>
      </c>
      <c r="Y419">
        <v>379779</v>
      </c>
      <c r="Z419">
        <v>379779</v>
      </c>
      <c r="AA419">
        <v>158375</v>
      </c>
      <c r="AB419">
        <v>175197</v>
      </c>
      <c r="AC419">
        <v>63211</v>
      </c>
      <c r="AD419" t="s">
        <v>2967</v>
      </c>
      <c r="AE419" t="s">
        <v>2968</v>
      </c>
      <c r="AF419" t="s">
        <v>2975</v>
      </c>
      <c r="AG419" t="s">
        <v>2976</v>
      </c>
      <c r="AH419" t="s">
        <v>6698</v>
      </c>
      <c r="AI419" t="s">
        <v>6075</v>
      </c>
      <c r="AJ419" t="s">
        <v>6452</v>
      </c>
      <c r="AK419" t="s">
        <v>98</v>
      </c>
      <c r="AL419" t="s">
        <v>99</v>
      </c>
      <c r="AM419" t="s">
        <v>100</v>
      </c>
      <c r="AN419" t="s">
        <v>1311</v>
      </c>
      <c r="AO419" t="s">
        <v>1312</v>
      </c>
      <c r="AP419" t="s">
        <v>1313</v>
      </c>
      <c r="AQ419" t="s">
        <v>1314</v>
      </c>
    </row>
    <row r="420" spans="1:43" x14ac:dyDescent="0.3">
      <c r="A420" t="s">
        <v>26</v>
      </c>
      <c r="B420" t="s">
        <v>28</v>
      </c>
      <c r="C420" t="s">
        <v>29</v>
      </c>
      <c r="D420" t="s">
        <v>461</v>
      </c>
      <c r="E420" t="s">
        <v>118</v>
      </c>
      <c r="F420" t="s">
        <v>130</v>
      </c>
      <c r="G420" t="s">
        <v>470</v>
      </c>
      <c r="H420" t="s">
        <v>196</v>
      </c>
      <c r="I420" t="s">
        <v>205</v>
      </c>
      <c r="J420" t="s">
        <v>43</v>
      </c>
      <c r="K420" t="s">
        <v>582</v>
      </c>
      <c r="L420">
        <v>100</v>
      </c>
      <c r="M420">
        <v>75000</v>
      </c>
      <c r="N420">
        <v>7500000</v>
      </c>
      <c r="O420">
        <v>0</v>
      </c>
      <c r="P420">
        <v>7500000</v>
      </c>
      <c r="R420">
        <v>131992</v>
      </c>
      <c r="S420">
        <v>601488</v>
      </c>
      <c r="T420">
        <v>601488</v>
      </c>
      <c r="U420">
        <v>601488</v>
      </c>
      <c r="V420">
        <v>601488</v>
      </c>
      <c r="W420">
        <v>1001978</v>
      </c>
      <c r="X420">
        <v>1001978</v>
      </c>
      <c r="Y420">
        <v>1001978</v>
      </c>
      <c r="Z420">
        <v>1001978</v>
      </c>
      <c r="AA420">
        <v>601488</v>
      </c>
      <c r="AB420">
        <v>230986</v>
      </c>
      <c r="AC420">
        <v>121670</v>
      </c>
      <c r="AD420" t="s">
        <v>2989</v>
      </c>
      <c r="AE420" t="s">
        <v>2990</v>
      </c>
      <c r="AF420" t="s">
        <v>2991</v>
      </c>
      <c r="AG420" t="s">
        <v>2992</v>
      </c>
      <c r="AH420" t="s">
        <v>6699</v>
      </c>
      <c r="AI420" t="s">
        <v>6061</v>
      </c>
      <c r="AJ420" t="s">
        <v>6454</v>
      </c>
      <c r="AK420" t="s">
        <v>98</v>
      </c>
      <c r="AL420" t="s">
        <v>99</v>
      </c>
      <c r="AM420" t="s">
        <v>104</v>
      </c>
      <c r="AN420" t="s">
        <v>1311</v>
      </c>
      <c r="AO420" t="s">
        <v>1312</v>
      </c>
      <c r="AP420" t="s">
        <v>1313</v>
      </c>
      <c r="AQ420" t="s">
        <v>1314</v>
      </c>
    </row>
    <row r="421" spans="1:43" x14ac:dyDescent="0.3">
      <c r="A421" t="s">
        <v>26</v>
      </c>
      <c r="B421" t="s">
        <v>28</v>
      </c>
      <c r="C421" t="s">
        <v>29</v>
      </c>
      <c r="D421" t="s">
        <v>461</v>
      </c>
      <c r="E421" t="s">
        <v>118</v>
      </c>
      <c r="F421" t="s">
        <v>130</v>
      </c>
      <c r="G421" t="s">
        <v>470</v>
      </c>
      <c r="H421" t="s">
        <v>196</v>
      </c>
      <c r="I421" t="s">
        <v>205</v>
      </c>
      <c r="J421" t="s">
        <v>43</v>
      </c>
      <c r="K421" t="s">
        <v>1034</v>
      </c>
      <c r="L421">
        <v>4</v>
      </c>
      <c r="M421">
        <v>1500000</v>
      </c>
      <c r="N421">
        <v>6000000</v>
      </c>
      <c r="O421">
        <v>0</v>
      </c>
      <c r="P421">
        <v>6000000</v>
      </c>
      <c r="R421">
        <v>105594</v>
      </c>
      <c r="S421">
        <v>481190</v>
      </c>
      <c r="T421">
        <v>481190</v>
      </c>
      <c r="U421">
        <v>481190</v>
      </c>
      <c r="V421">
        <v>481190</v>
      </c>
      <c r="W421">
        <v>801582</v>
      </c>
      <c r="X421">
        <v>801582</v>
      </c>
      <c r="Y421">
        <v>801582</v>
      </c>
      <c r="Z421">
        <v>801582</v>
      </c>
      <c r="AA421">
        <v>481190</v>
      </c>
      <c r="AB421">
        <v>184789</v>
      </c>
      <c r="AC421">
        <v>97339</v>
      </c>
      <c r="AD421" t="s">
        <v>2989</v>
      </c>
      <c r="AE421" t="s">
        <v>2990</v>
      </c>
      <c r="AF421" t="s">
        <v>2994</v>
      </c>
      <c r="AG421" t="s">
        <v>2995</v>
      </c>
      <c r="AH421" t="s">
        <v>6700</v>
      </c>
      <c r="AI421" t="s">
        <v>6064</v>
      </c>
      <c r="AJ421" t="s">
        <v>6454</v>
      </c>
      <c r="AK421" t="s">
        <v>98</v>
      </c>
      <c r="AL421" t="s">
        <v>99</v>
      </c>
      <c r="AM421" t="s">
        <v>104</v>
      </c>
      <c r="AN421" t="s">
        <v>1311</v>
      </c>
      <c r="AO421" t="s">
        <v>1312</v>
      </c>
      <c r="AP421" t="s">
        <v>1313</v>
      </c>
      <c r="AQ421" t="s">
        <v>1314</v>
      </c>
    </row>
    <row r="422" spans="1:43" x14ac:dyDescent="0.3">
      <c r="A422" t="s">
        <v>26</v>
      </c>
      <c r="B422" t="s">
        <v>28</v>
      </c>
      <c r="C422" t="s">
        <v>29</v>
      </c>
      <c r="D422" t="s">
        <v>461</v>
      </c>
      <c r="E422" t="s">
        <v>118</v>
      </c>
      <c r="F422" t="s">
        <v>130</v>
      </c>
      <c r="G422" t="s">
        <v>470</v>
      </c>
      <c r="H422" t="s">
        <v>196</v>
      </c>
      <c r="I422" t="s">
        <v>205</v>
      </c>
      <c r="J422" t="s">
        <v>43</v>
      </c>
      <c r="K422" t="s">
        <v>572</v>
      </c>
      <c r="L422">
        <v>4</v>
      </c>
      <c r="M422">
        <v>1500000</v>
      </c>
      <c r="N422">
        <v>6000000</v>
      </c>
      <c r="O422">
        <v>0</v>
      </c>
      <c r="P422">
        <v>6000000</v>
      </c>
      <c r="R422">
        <v>105594</v>
      </c>
      <c r="S422">
        <v>481190</v>
      </c>
      <c r="T422">
        <v>481190</v>
      </c>
      <c r="U422">
        <v>481190</v>
      </c>
      <c r="V422">
        <v>481190</v>
      </c>
      <c r="W422">
        <v>801582</v>
      </c>
      <c r="X422">
        <v>801582</v>
      </c>
      <c r="Y422">
        <v>801582</v>
      </c>
      <c r="Z422">
        <v>801582</v>
      </c>
      <c r="AA422">
        <v>481190</v>
      </c>
      <c r="AB422">
        <v>184789</v>
      </c>
      <c r="AC422">
        <v>97339</v>
      </c>
      <c r="AD422" t="s">
        <v>2989</v>
      </c>
      <c r="AE422" t="s">
        <v>2990</v>
      </c>
      <c r="AF422" t="s">
        <v>2997</v>
      </c>
      <c r="AG422" t="s">
        <v>2998</v>
      </c>
      <c r="AH422" t="s">
        <v>6701</v>
      </c>
      <c r="AI422" t="s">
        <v>6075</v>
      </c>
      <c r="AJ422" t="s">
        <v>6454</v>
      </c>
      <c r="AK422" t="s">
        <v>98</v>
      </c>
      <c r="AL422" t="s">
        <v>99</v>
      </c>
      <c r="AM422" t="s">
        <v>104</v>
      </c>
      <c r="AN422" t="s">
        <v>1311</v>
      </c>
      <c r="AO422" t="s">
        <v>1312</v>
      </c>
      <c r="AP422" t="s">
        <v>1313</v>
      </c>
      <c r="AQ422" t="s">
        <v>1314</v>
      </c>
    </row>
    <row r="423" spans="1:43" x14ac:dyDescent="0.3">
      <c r="A423" t="s">
        <v>26</v>
      </c>
      <c r="B423" t="s">
        <v>28</v>
      </c>
      <c r="C423" t="s">
        <v>29</v>
      </c>
      <c r="D423" t="s">
        <v>461</v>
      </c>
      <c r="E423" t="s">
        <v>118</v>
      </c>
      <c r="F423" t="s">
        <v>334</v>
      </c>
      <c r="G423" t="s">
        <v>476</v>
      </c>
      <c r="H423" t="s">
        <v>347</v>
      </c>
      <c r="I423" t="s">
        <v>348</v>
      </c>
      <c r="J423" t="s">
        <v>43</v>
      </c>
      <c r="K423" t="s">
        <v>582</v>
      </c>
      <c r="L423">
        <v>230</v>
      </c>
      <c r="M423">
        <v>75000</v>
      </c>
      <c r="N423">
        <v>17250000</v>
      </c>
      <c r="O423">
        <v>0</v>
      </c>
      <c r="P423">
        <v>17250000</v>
      </c>
      <c r="R423">
        <v>136364</v>
      </c>
      <c r="S423">
        <v>954545</v>
      </c>
      <c r="T423">
        <v>772727</v>
      </c>
      <c r="U423">
        <v>1409091</v>
      </c>
      <c r="V423">
        <v>1886364</v>
      </c>
      <c r="W423">
        <v>2159091</v>
      </c>
      <c r="X423">
        <v>1886364</v>
      </c>
      <c r="Y423">
        <v>1886364</v>
      </c>
      <c r="Z423">
        <v>2090909</v>
      </c>
      <c r="AA423">
        <v>1500000</v>
      </c>
      <c r="AB423">
        <v>1863636</v>
      </c>
      <c r="AC423">
        <v>704545</v>
      </c>
      <c r="AD423" t="s">
        <v>4612</v>
      </c>
      <c r="AE423" t="s">
        <v>4613</v>
      </c>
      <c r="AF423" t="s">
        <v>4614</v>
      </c>
      <c r="AG423" t="s">
        <v>4615</v>
      </c>
      <c r="AH423" t="s">
        <v>6705</v>
      </c>
      <c r="AI423" t="s">
        <v>6061</v>
      </c>
      <c r="AJ423" t="s">
        <v>6460</v>
      </c>
      <c r="AK423" t="s">
        <v>98</v>
      </c>
      <c r="AL423" t="s">
        <v>168</v>
      </c>
      <c r="AM423" t="s">
        <v>169</v>
      </c>
      <c r="AN423" t="s">
        <v>1311</v>
      </c>
      <c r="AO423" t="s">
        <v>1312</v>
      </c>
      <c r="AP423" t="s">
        <v>1313</v>
      </c>
      <c r="AQ423" t="s">
        <v>1314</v>
      </c>
    </row>
    <row r="424" spans="1:43" x14ac:dyDescent="0.3">
      <c r="A424" t="s">
        <v>26</v>
      </c>
      <c r="B424" t="s">
        <v>28</v>
      </c>
      <c r="C424" t="s">
        <v>29</v>
      </c>
      <c r="D424" t="s">
        <v>461</v>
      </c>
      <c r="E424" t="s">
        <v>118</v>
      </c>
      <c r="F424" t="s">
        <v>334</v>
      </c>
      <c r="G424" t="s">
        <v>476</v>
      </c>
      <c r="H424" t="s">
        <v>347</v>
      </c>
      <c r="I424" t="s">
        <v>348</v>
      </c>
      <c r="J424" t="s">
        <v>43</v>
      </c>
      <c r="K424" t="s">
        <v>1034</v>
      </c>
      <c r="L424">
        <v>8</v>
      </c>
      <c r="M424">
        <v>1500000</v>
      </c>
      <c r="N424">
        <v>12000000</v>
      </c>
      <c r="O424">
        <v>0</v>
      </c>
      <c r="P424">
        <v>12000000</v>
      </c>
      <c r="R424">
        <v>94862</v>
      </c>
      <c r="S424">
        <v>664032</v>
      </c>
      <c r="T424">
        <v>537549</v>
      </c>
      <c r="U424">
        <v>980237</v>
      </c>
      <c r="V424">
        <v>1312253</v>
      </c>
      <c r="W424">
        <v>1501976</v>
      </c>
      <c r="X424">
        <v>1312253</v>
      </c>
      <c r="Y424">
        <v>1312253</v>
      </c>
      <c r="Z424">
        <v>1454545</v>
      </c>
      <c r="AA424">
        <v>1043478.0000000001</v>
      </c>
      <c r="AB424">
        <v>1296443</v>
      </c>
      <c r="AC424">
        <v>490119</v>
      </c>
      <c r="AD424" t="s">
        <v>4612</v>
      </c>
      <c r="AE424" t="s">
        <v>4613</v>
      </c>
      <c r="AF424" t="s">
        <v>4617</v>
      </c>
      <c r="AG424" t="s">
        <v>4618</v>
      </c>
      <c r="AH424" t="s">
        <v>6706</v>
      </c>
      <c r="AI424" t="s">
        <v>6064</v>
      </c>
      <c r="AJ424" t="s">
        <v>6460</v>
      </c>
      <c r="AK424" t="s">
        <v>98</v>
      </c>
      <c r="AL424" t="s">
        <v>168</v>
      </c>
      <c r="AM424" t="s">
        <v>169</v>
      </c>
      <c r="AN424" t="s">
        <v>1311</v>
      </c>
      <c r="AO424" t="s">
        <v>1312</v>
      </c>
      <c r="AP424" t="s">
        <v>1313</v>
      </c>
      <c r="AQ424" t="s">
        <v>1314</v>
      </c>
    </row>
    <row r="425" spans="1:43" x14ac:dyDescent="0.3">
      <c r="A425" t="s">
        <v>26</v>
      </c>
      <c r="B425" t="s">
        <v>28</v>
      </c>
      <c r="C425" t="s">
        <v>29</v>
      </c>
      <c r="D425" t="s">
        <v>461</v>
      </c>
      <c r="E425" t="s">
        <v>118</v>
      </c>
      <c r="F425" t="s">
        <v>334</v>
      </c>
      <c r="G425" t="s">
        <v>476</v>
      </c>
      <c r="H425" t="s">
        <v>347</v>
      </c>
      <c r="I425" t="s">
        <v>348</v>
      </c>
      <c r="J425" t="s">
        <v>43</v>
      </c>
      <c r="K425" t="s">
        <v>572</v>
      </c>
      <c r="L425">
        <v>8</v>
      </c>
      <c r="M425">
        <v>1500000</v>
      </c>
      <c r="N425">
        <v>12000000</v>
      </c>
      <c r="O425">
        <v>0</v>
      </c>
      <c r="P425">
        <v>12000000</v>
      </c>
      <c r="R425">
        <v>94862</v>
      </c>
      <c r="S425">
        <v>664032</v>
      </c>
      <c r="T425">
        <v>537549</v>
      </c>
      <c r="U425">
        <v>980237</v>
      </c>
      <c r="V425">
        <v>1312253</v>
      </c>
      <c r="W425">
        <v>1501976</v>
      </c>
      <c r="X425">
        <v>1312253</v>
      </c>
      <c r="Y425">
        <v>1312253</v>
      </c>
      <c r="Z425">
        <v>1454545</v>
      </c>
      <c r="AA425">
        <v>1043478.0000000001</v>
      </c>
      <c r="AB425">
        <v>1296443</v>
      </c>
      <c r="AC425">
        <v>490119</v>
      </c>
      <c r="AD425" t="s">
        <v>4612</v>
      </c>
      <c r="AE425" t="s">
        <v>4613</v>
      </c>
      <c r="AF425" t="s">
        <v>4620</v>
      </c>
      <c r="AG425" t="s">
        <v>4621</v>
      </c>
      <c r="AH425" t="s">
        <v>6707</v>
      </c>
      <c r="AI425" t="s">
        <v>6075</v>
      </c>
      <c r="AJ425" t="s">
        <v>6460</v>
      </c>
      <c r="AK425" t="s">
        <v>98</v>
      </c>
      <c r="AL425" t="s">
        <v>168</v>
      </c>
      <c r="AM425" t="s">
        <v>169</v>
      </c>
      <c r="AN425" t="s">
        <v>1311</v>
      </c>
      <c r="AO425" t="s">
        <v>1312</v>
      </c>
      <c r="AP425" t="s">
        <v>1313</v>
      </c>
      <c r="AQ425" t="s">
        <v>1314</v>
      </c>
    </row>
    <row r="426" spans="1:43" x14ac:dyDescent="0.3">
      <c r="A426" t="s">
        <v>26</v>
      </c>
      <c r="B426" t="s">
        <v>28</v>
      </c>
      <c r="C426" t="s">
        <v>29</v>
      </c>
      <c r="D426" t="s">
        <v>461</v>
      </c>
      <c r="E426" t="s">
        <v>118</v>
      </c>
      <c r="F426" t="s">
        <v>334</v>
      </c>
      <c r="G426" t="s">
        <v>476</v>
      </c>
      <c r="H426" t="s">
        <v>347</v>
      </c>
      <c r="I426" t="s">
        <v>348</v>
      </c>
      <c r="J426" t="s">
        <v>43</v>
      </c>
      <c r="K426" t="s">
        <v>1123</v>
      </c>
      <c r="L426">
        <v>38</v>
      </c>
      <c r="M426">
        <v>250000</v>
      </c>
      <c r="N426">
        <v>9500000</v>
      </c>
      <c r="O426">
        <v>0</v>
      </c>
      <c r="P426">
        <v>9500000</v>
      </c>
      <c r="R426">
        <v>75099</v>
      </c>
      <c r="S426">
        <v>525692</v>
      </c>
      <c r="T426">
        <v>425560</v>
      </c>
      <c r="U426">
        <v>776021</v>
      </c>
      <c r="V426">
        <v>1038867</v>
      </c>
      <c r="W426">
        <v>1189065</v>
      </c>
      <c r="X426">
        <v>1038867</v>
      </c>
      <c r="Y426">
        <v>1038867</v>
      </c>
      <c r="Z426">
        <v>1151515</v>
      </c>
      <c r="AA426">
        <v>826087</v>
      </c>
      <c r="AB426">
        <v>1026349.9999999999</v>
      </c>
      <c r="AC426">
        <v>388010</v>
      </c>
      <c r="AD426" t="s">
        <v>4612</v>
      </c>
      <c r="AE426" t="s">
        <v>4613</v>
      </c>
      <c r="AF426" t="s">
        <v>4626</v>
      </c>
      <c r="AG426" t="s">
        <v>4627</v>
      </c>
      <c r="AH426" t="s">
        <v>6708</v>
      </c>
      <c r="AI426" t="s">
        <v>6168</v>
      </c>
      <c r="AJ426" t="s">
        <v>6460</v>
      </c>
      <c r="AK426" t="s">
        <v>98</v>
      </c>
      <c r="AL426" t="s">
        <v>168</v>
      </c>
      <c r="AM426" t="s">
        <v>169</v>
      </c>
      <c r="AN426" t="s">
        <v>1311</v>
      </c>
      <c r="AO426" t="s">
        <v>1312</v>
      </c>
      <c r="AP426" t="s">
        <v>1313</v>
      </c>
      <c r="AQ426" t="s">
        <v>1314</v>
      </c>
    </row>
    <row r="427" spans="1:43" x14ac:dyDescent="0.3">
      <c r="A427" t="s">
        <v>26</v>
      </c>
      <c r="B427" t="s">
        <v>28</v>
      </c>
      <c r="C427" t="s">
        <v>29</v>
      </c>
      <c r="D427" t="s">
        <v>461</v>
      </c>
      <c r="E427" t="s">
        <v>118</v>
      </c>
      <c r="F427" t="s">
        <v>334</v>
      </c>
      <c r="G427" t="s">
        <v>477</v>
      </c>
      <c r="H427" t="s">
        <v>375</v>
      </c>
      <c r="I427" t="s">
        <v>376</v>
      </c>
      <c r="J427" t="s">
        <v>43</v>
      </c>
      <c r="K427" t="s">
        <v>582</v>
      </c>
      <c r="L427">
        <v>280</v>
      </c>
      <c r="M427">
        <v>75000</v>
      </c>
      <c r="N427">
        <v>21000000</v>
      </c>
      <c r="O427">
        <v>0</v>
      </c>
      <c r="P427">
        <v>21000000</v>
      </c>
      <c r="R427">
        <v>34983</v>
      </c>
      <c r="S427">
        <v>1054331</v>
      </c>
      <c r="T427">
        <v>1638539</v>
      </c>
      <c r="U427">
        <v>1043836</v>
      </c>
      <c r="V427">
        <v>1019348</v>
      </c>
      <c r="W427">
        <v>1614051</v>
      </c>
      <c r="X427">
        <v>1019348</v>
      </c>
      <c r="Y427">
        <v>1019348</v>
      </c>
      <c r="Z427">
        <v>1579068</v>
      </c>
      <c r="AA427">
        <v>1019348</v>
      </c>
      <c r="AB427">
        <v>8938451</v>
      </c>
      <c r="AC427">
        <v>1019349</v>
      </c>
      <c r="AD427" t="s">
        <v>5214</v>
      </c>
      <c r="AE427" t="s">
        <v>5215</v>
      </c>
      <c r="AF427" t="s">
        <v>5216</v>
      </c>
      <c r="AG427" t="s">
        <v>5217</v>
      </c>
      <c r="AH427" t="s">
        <v>6728</v>
      </c>
      <c r="AI427" t="s">
        <v>6061</v>
      </c>
      <c r="AJ427" t="s">
        <v>6475</v>
      </c>
      <c r="AK427" t="s">
        <v>98</v>
      </c>
      <c r="AL427" t="s">
        <v>168</v>
      </c>
      <c r="AM427" t="s">
        <v>208</v>
      </c>
      <c r="AN427" t="s">
        <v>1311</v>
      </c>
      <c r="AO427" t="s">
        <v>1312</v>
      </c>
      <c r="AP427" t="s">
        <v>1313</v>
      </c>
      <c r="AQ427" t="s">
        <v>1314</v>
      </c>
    </row>
    <row r="428" spans="1:43" x14ac:dyDescent="0.3">
      <c r="A428" t="s">
        <v>26</v>
      </c>
      <c r="B428" t="s">
        <v>28</v>
      </c>
      <c r="C428" t="s">
        <v>29</v>
      </c>
      <c r="D428" t="s">
        <v>461</v>
      </c>
      <c r="E428" t="s">
        <v>118</v>
      </c>
      <c r="F428" t="s">
        <v>334</v>
      </c>
      <c r="G428" t="s">
        <v>477</v>
      </c>
      <c r="H428" t="s">
        <v>375</v>
      </c>
      <c r="I428" t="s">
        <v>376</v>
      </c>
      <c r="J428" t="s">
        <v>43</v>
      </c>
      <c r="K428" t="s">
        <v>1034</v>
      </c>
      <c r="L428">
        <v>4</v>
      </c>
      <c r="M428">
        <v>1500000</v>
      </c>
      <c r="N428">
        <v>6000000</v>
      </c>
      <c r="O428">
        <v>0</v>
      </c>
      <c r="P428">
        <v>6000000</v>
      </c>
      <c r="R428">
        <v>9995</v>
      </c>
      <c r="S428">
        <v>301237</v>
      </c>
      <c r="T428">
        <v>468154</v>
      </c>
      <c r="U428">
        <v>298239</v>
      </c>
      <c r="V428">
        <v>291242</v>
      </c>
      <c r="W428">
        <v>461157</v>
      </c>
      <c r="X428">
        <v>291242</v>
      </c>
      <c r="Y428">
        <v>291242</v>
      </c>
      <c r="Z428">
        <v>451162</v>
      </c>
      <c r="AA428">
        <v>291242</v>
      </c>
      <c r="AB428">
        <v>2553843</v>
      </c>
      <c r="AC428">
        <v>291245</v>
      </c>
      <c r="AD428" t="s">
        <v>5214</v>
      </c>
      <c r="AE428" t="s">
        <v>5215</v>
      </c>
      <c r="AF428" t="s">
        <v>5219</v>
      </c>
      <c r="AG428" t="s">
        <v>5220</v>
      </c>
      <c r="AH428" t="s">
        <v>6729</v>
      </c>
      <c r="AI428" t="s">
        <v>6064</v>
      </c>
      <c r="AJ428" t="s">
        <v>6475</v>
      </c>
      <c r="AK428" t="s">
        <v>98</v>
      </c>
      <c r="AL428" t="s">
        <v>168</v>
      </c>
      <c r="AM428" t="s">
        <v>208</v>
      </c>
      <c r="AN428" t="s">
        <v>1311</v>
      </c>
      <c r="AO428" t="s">
        <v>1312</v>
      </c>
      <c r="AP428" t="s">
        <v>1313</v>
      </c>
      <c r="AQ428" t="s">
        <v>1314</v>
      </c>
    </row>
    <row r="429" spans="1:43" x14ac:dyDescent="0.3">
      <c r="A429" t="s">
        <v>26</v>
      </c>
      <c r="B429" t="s">
        <v>28</v>
      </c>
      <c r="C429" t="s">
        <v>29</v>
      </c>
      <c r="D429" t="s">
        <v>461</v>
      </c>
      <c r="E429" t="s">
        <v>118</v>
      </c>
      <c r="F429" t="s">
        <v>334</v>
      </c>
      <c r="G429" t="s">
        <v>477</v>
      </c>
      <c r="H429" t="s">
        <v>375</v>
      </c>
      <c r="I429" t="s">
        <v>376</v>
      </c>
      <c r="J429" t="s">
        <v>43</v>
      </c>
      <c r="K429" t="s">
        <v>572</v>
      </c>
      <c r="L429">
        <v>4</v>
      </c>
      <c r="M429">
        <v>1500000</v>
      </c>
      <c r="N429">
        <v>6000000</v>
      </c>
      <c r="O429">
        <v>0</v>
      </c>
      <c r="P429">
        <v>6000000</v>
      </c>
      <c r="R429">
        <v>9995</v>
      </c>
      <c r="S429">
        <v>301237</v>
      </c>
      <c r="T429">
        <v>468154</v>
      </c>
      <c r="U429">
        <v>298239</v>
      </c>
      <c r="V429">
        <v>291242</v>
      </c>
      <c r="W429">
        <v>461157</v>
      </c>
      <c r="X429">
        <v>291242</v>
      </c>
      <c r="Y429">
        <v>291242</v>
      </c>
      <c r="Z429">
        <v>451162</v>
      </c>
      <c r="AA429">
        <v>291242</v>
      </c>
      <c r="AB429">
        <v>2553843</v>
      </c>
      <c r="AC429">
        <v>291245</v>
      </c>
      <c r="AD429" t="s">
        <v>5214</v>
      </c>
      <c r="AE429" t="s">
        <v>5215</v>
      </c>
      <c r="AF429" t="s">
        <v>5222</v>
      </c>
      <c r="AG429" t="s">
        <v>5223</v>
      </c>
      <c r="AH429" t="s">
        <v>6730</v>
      </c>
      <c r="AI429" t="s">
        <v>6075</v>
      </c>
      <c r="AJ429" t="s">
        <v>6475</v>
      </c>
      <c r="AK429" t="s">
        <v>98</v>
      </c>
      <c r="AL429" t="s">
        <v>168</v>
      </c>
      <c r="AM429" t="s">
        <v>208</v>
      </c>
      <c r="AN429" t="s">
        <v>1311</v>
      </c>
      <c r="AO429" t="s">
        <v>1312</v>
      </c>
      <c r="AP429" t="s">
        <v>1313</v>
      </c>
      <c r="AQ429" t="s">
        <v>1314</v>
      </c>
    </row>
    <row r="430" spans="1:43" x14ac:dyDescent="0.3">
      <c r="A430" t="s">
        <v>26</v>
      </c>
      <c r="B430" t="s">
        <v>28</v>
      </c>
      <c r="C430" t="s">
        <v>29</v>
      </c>
      <c r="D430" t="s">
        <v>461</v>
      </c>
      <c r="E430" t="s">
        <v>118</v>
      </c>
      <c r="F430" t="s">
        <v>334</v>
      </c>
      <c r="G430" t="s">
        <v>477</v>
      </c>
      <c r="H430" t="s">
        <v>375</v>
      </c>
      <c r="I430" t="s">
        <v>376</v>
      </c>
      <c r="J430" t="s">
        <v>43</v>
      </c>
      <c r="K430" t="s">
        <v>1123</v>
      </c>
      <c r="L430">
        <v>12</v>
      </c>
      <c r="M430">
        <v>250000</v>
      </c>
      <c r="N430">
        <v>3000000</v>
      </c>
      <c r="O430">
        <v>0</v>
      </c>
      <c r="P430">
        <v>3000000</v>
      </c>
      <c r="R430">
        <v>4998</v>
      </c>
      <c r="S430">
        <v>150619</v>
      </c>
      <c r="T430">
        <v>234077</v>
      </c>
      <c r="U430">
        <v>149119</v>
      </c>
      <c r="V430">
        <v>145621</v>
      </c>
      <c r="W430">
        <v>230579</v>
      </c>
      <c r="X430">
        <v>145621</v>
      </c>
      <c r="Y430">
        <v>145621</v>
      </c>
      <c r="Z430">
        <v>225581</v>
      </c>
      <c r="AA430">
        <v>145621</v>
      </c>
      <c r="AB430">
        <v>1276922</v>
      </c>
      <c r="AC430">
        <v>145621</v>
      </c>
      <c r="AD430" t="s">
        <v>5214</v>
      </c>
      <c r="AE430" t="s">
        <v>5215</v>
      </c>
      <c r="AF430" t="s">
        <v>5228</v>
      </c>
      <c r="AG430" t="s">
        <v>5229</v>
      </c>
      <c r="AH430" t="s">
        <v>6731</v>
      </c>
      <c r="AI430" t="s">
        <v>6168</v>
      </c>
      <c r="AJ430" t="s">
        <v>6475</v>
      </c>
      <c r="AK430" t="s">
        <v>98</v>
      </c>
      <c r="AL430" t="s">
        <v>168</v>
      </c>
      <c r="AM430" t="s">
        <v>208</v>
      </c>
      <c r="AN430" t="s">
        <v>1311</v>
      </c>
      <c r="AO430" t="s">
        <v>1312</v>
      </c>
      <c r="AP430" t="s">
        <v>1313</v>
      </c>
      <c r="AQ430" t="s">
        <v>1314</v>
      </c>
    </row>
    <row r="431" spans="1:43" x14ac:dyDescent="0.3">
      <c r="A431" t="s">
        <v>26</v>
      </c>
      <c r="B431" t="s">
        <v>28</v>
      </c>
      <c r="C431" t="s">
        <v>29</v>
      </c>
      <c r="D431" t="s">
        <v>461</v>
      </c>
      <c r="E431" t="s">
        <v>118</v>
      </c>
      <c r="F431" t="s">
        <v>334</v>
      </c>
      <c r="G431" t="s">
        <v>477</v>
      </c>
      <c r="H431" t="s">
        <v>380</v>
      </c>
      <c r="I431" t="s">
        <v>381</v>
      </c>
      <c r="J431" t="s">
        <v>43</v>
      </c>
      <c r="K431" t="s">
        <v>582</v>
      </c>
      <c r="L431">
        <v>180</v>
      </c>
      <c r="M431">
        <v>75000</v>
      </c>
      <c r="N431">
        <v>13500000</v>
      </c>
      <c r="O431">
        <v>0</v>
      </c>
      <c r="P431">
        <v>13500000</v>
      </c>
      <c r="R431">
        <v>1384413</v>
      </c>
      <c r="S431">
        <v>1310410</v>
      </c>
      <c r="T431">
        <v>1187409</v>
      </c>
      <c r="U431">
        <v>1473765</v>
      </c>
      <c r="V431">
        <v>0</v>
      </c>
      <c r="W431">
        <v>0</v>
      </c>
      <c r="X431">
        <v>2132180</v>
      </c>
      <c r="Y431">
        <v>0</v>
      </c>
      <c r="Z431">
        <v>0</v>
      </c>
      <c r="AA431">
        <v>2737196</v>
      </c>
      <c r="AB431">
        <v>1851000</v>
      </c>
      <c r="AC431">
        <v>1423627</v>
      </c>
      <c r="AD431" t="s">
        <v>5296</v>
      </c>
      <c r="AE431" t="s">
        <v>5297</v>
      </c>
      <c r="AF431" t="s">
        <v>5298</v>
      </c>
      <c r="AG431" t="s">
        <v>5299</v>
      </c>
      <c r="AH431" t="s">
        <v>6740</v>
      </c>
      <c r="AI431" t="s">
        <v>6061</v>
      </c>
      <c r="AJ431" t="s">
        <v>6482</v>
      </c>
      <c r="AK431" t="s">
        <v>98</v>
      </c>
      <c r="AL431" t="s">
        <v>168</v>
      </c>
      <c r="AM431" t="s">
        <v>208</v>
      </c>
      <c r="AN431" t="s">
        <v>1311</v>
      </c>
      <c r="AO431" t="s">
        <v>1312</v>
      </c>
      <c r="AP431" t="s">
        <v>1313</v>
      </c>
      <c r="AQ431" t="s">
        <v>1314</v>
      </c>
    </row>
    <row r="432" spans="1:43" x14ac:dyDescent="0.3">
      <c r="A432" t="s">
        <v>26</v>
      </c>
      <c r="B432" t="s">
        <v>28</v>
      </c>
      <c r="C432" t="s">
        <v>29</v>
      </c>
      <c r="D432" t="s">
        <v>461</v>
      </c>
      <c r="E432" t="s">
        <v>118</v>
      </c>
      <c r="F432" t="s">
        <v>334</v>
      </c>
      <c r="G432" t="s">
        <v>477</v>
      </c>
      <c r="H432" t="s">
        <v>380</v>
      </c>
      <c r="I432" t="s">
        <v>381</v>
      </c>
      <c r="J432" t="s">
        <v>43</v>
      </c>
      <c r="K432" t="s">
        <v>583</v>
      </c>
      <c r="L432">
        <v>4</v>
      </c>
      <c r="M432">
        <v>1500000</v>
      </c>
      <c r="N432">
        <v>6000000</v>
      </c>
      <c r="O432">
        <v>0</v>
      </c>
      <c r="P432">
        <v>6000000</v>
      </c>
      <c r="R432">
        <v>615295</v>
      </c>
      <c r="S432">
        <v>582405</v>
      </c>
      <c r="T432">
        <v>527737</v>
      </c>
      <c r="U432">
        <v>655007</v>
      </c>
      <c r="V432">
        <v>0</v>
      </c>
      <c r="W432">
        <v>0</v>
      </c>
      <c r="X432">
        <v>947635</v>
      </c>
      <c r="Y432">
        <v>0</v>
      </c>
      <c r="Z432">
        <v>0</v>
      </c>
      <c r="AA432">
        <v>1216531</v>
      </c>
      <c r="AB432">
        <v>822667</v>
      </c>
      <c r="AC432">
        <v>632723</v>
      </c>
      <c r="AD432" t="s">
        <v>5296</v>
      </c>
      <c r="AE432" t="s">
        <v>5297</v>
      </c>
      <c r="AF432" t="s">
        <v>5301</v>
      </c>
      <c r="AG432" t="s">
        <v>5302</v>
      </c>
      <c r="AH432" t="s">
        <v>6741</v>
      </c>
      <c r="AI432" t="s">
        <v>6064</v>
      </c>
      <c r="AJ432" t="s">
        <v>6482</v>
      </c>
      <c r="AK432" t="s">
        <v>98</v>
      </c>
      <c r="AL432" t="s">
        <v>168</v>
      </c>
      <c r="AM432" t="s">
        <v>208</v>
      </c>
      <c r="AN432" t="s">
        <v>1311</v>
      </c>
      <c r="AO432" t="s">
        <v>1312</v>
      </c>
      <c r="AP432" t="s">
        <v>1313</v>
      </c>
      <c r="AQ432" t="s">
        <v>1314</v>
      </c>
    </row>
    <row r="433" spans="1:43" x14ac:dyDescent="0.3">
      <c r="A433" t="s">
        <v>26</v>
      </c>
      <c r="B433" t="s">
        <v>28</v>
      </c>
      <c r="C433" t="s">
        <v>29</v>
      </c>
      <c r="D433" t="s">
        <v>461</v>
      </c>
      <c r="E433" t="s">
        <v>118</v>
      </c>
      <c r="F433" t="s">
        <v>334</v>
      </c>
      <c r="G433" t="s">
        <v>477</v>
      </c>
      <c r="H433" t="s">
        <v>380</v>
      </c>
      <c r="I433" t="s">
        <v>381</v>
      </c>
      <c r="J433" t="s">
        <v>43</v>
      </c>
      <c r="K433" t="s">
        <v>572</v>
      </c>
      <c r="L433">
        <v>4</v>
      </c>
      <c r="M433">
        <v>1500000</v>
      </c>
      <c r="N433">
        <v>6000000</v>
      </c>
      <c r="O433">
        <v>0</v>
      </c>
      <c r="P433">
        <v>6000000</v>
      </c>
      <c r="R433">
        <v>615295</v>
      </c>
      <c r="S433">
        <v>582405</v>
      </c>
      <c r="T433">
        <v>527737</v>
      </c>
      <c r="U433">
        <v>655007</v>
      </c>
      <c r="V433">
        <v>0</v>
      </c>
      <c r="W433">
        <v>0</v>
      </c>
      <c r="X433">
        <v>947635</v>
      </c>
      <c r="Y433">
        <v>0</v>
      </c>
      <c r="Z433">
        <v>0</v>
      </c>
      <c r="AA433">
        <v>1216531</v>
      </c>
      <c r="AB433">
        <v>822667</v>
      </c>
      <c r="AC433">
        <v>632723</v>
      </c>
      <c r="AD433" t="s">
        <v>5296</v>
      </c>
      <c r="AE433" t="s">
        <v>5297</v>
      </c>
      <c r="AF433" t="s">
        <v>5304</v>
      </c>
      <c r="AG433" t="s">
        <v>5305</v>
      </c>
      <c r="AH433" t="s">
        <v>6742</v>
      </c>
      <c r="AI433" t="s">
        <v>6075</v>
      </c>
      <c r="AJ433" t="s">
        <v>6482</v>
      </c>
      <c r="AK433" t="s">
        <v>98</v>
      </c>
      <c r="AL433" t="s">
        <v>168</v>
      </c>
      <c r="AM433" t="s">
        <v>208</v>
      </c>
      <c r="AN433" t="s">
        <v>1311</v>
      </c>
      <c r="AO433" t="s">
        <v>1312</v>
      </c>
      <c r="AP433" t="s">
        <v>1313</v>
      </c>
      <c r="AQ433" t="s">
        <v>1314</v>
      </c>
    </row>
    <row r="434" spans="1:43" x14ac:dyDescent="0.3">
      <c r="A434" t="s">
        <v>26</v>
      </c>
      <c r="B434" t="s">
        <v>28</v>
      </c>
      <c r="C434" t="s">
        <v>29</v>
      </c>
      <c r="D434" t="s">
        <v>461</v>
      </c>
      <c r="E434" t="s">
        <v>118</v>
      </c>
      <c r="F434" t="s">
        <v>334</v>
      </c>
      <c r="G434" t="s">
        <v>477</v>
      </c>
      <c r="H434" t="s">
        <v>380</v>
      </c>
      <c r="I434" t="s">
        <v>381</v>
      </c>
      <c r="J434" t="s">
        <v>43</v>
      </c>
      <c r="K434" t="s">
        <v>1129</v>
      </c>
      <c r="L434">
        <v>12</v>
      </c>
      <c r="M434">
        <v>500000</v>
      </c>
      <c r="N434">
        <v>6000000</v>
      </c>
      <c r="O434">
        <v>0</v>
      </c>
      <c r="P434">
        <v>6000000</v>
      </c>
      <c r="R434">
        <v>615295</v>
      </c>
      <c r="S434">
        <v>582405</v>
      </c>
      <c r="T434">
        <v>527737</v>
      </c>
      <c r="U434">
        <v>655007</v>
      </c>
      <c r="V434">
        <v>0</v>
      </c>
      <c r="W434">
        <v>0</v>
      </c>
      <c r="X434">
        <v>947635</v>
      </c>
      <c r="Y434">
        <v>0</v>
      </c>
      <c r="Z434">
        <v>0</v>
      </c>
      <c r="AA434">
        <v>1216531</v>
      </c>
      <c r="AB434">
        <v>822667</v>
      </c>
      <c r="AC434">
        <v>632723</v>
      </c>
      <c r="AD434" t="s">
        <v>5296</v>
      </c>
      <c r="AE434" t="s">
        <v>5297</v>
      </c>
      <c r="AF434" t="s">
        <v>5310</v>
      </c>
      <c r="AG434" t="s">
        <v>5311</v>
      </c>
      <c r="AH434" t="s">
        <v>6743</v>
      </c>
      <c r="AI434" t="s">
        <v>6168</v>
      </c>
      <c r="AJ434" t="s">
        <v>6482</v>
      </c>
      <c r="AK434" t="s">
        <v>98</v>
      </c>
      <c r="AL434" t="s">
        <v>168</v>
      </c>
      <c r="AM434" t="s">
        <v>208</v>
      </c>
      <c r="AN434" t="s">
        <v>1311</v>
      </c>
      <c r="AO434" t="s">
        <v>1312</v>
      </c>
      <c r="AP434" t="s">
        <v>1313</v>
      </c>
      <c r="AQ434" t="s">
        <v>1314</v>
      </c>
    </row>
    <row r="435" spans="1:43" x14ac:dyDescent="0.3">
      <c r="A435" t="s">
        <v>26</v>
      </c>
      <c r="B435" t="s">
        <v>28</v>
      </c>
      <c r="C435" t="s">
        <v>29</v>
      </c>
      <c r="D435" t="s">
        <v>461</v>
      </c>
      <c r="E435" t="s">
        <v>118</v>
      </c>
      <c r="F435" t="s">
        <v>334</v>
      </c>
      <c r="G435" t="s">
        <v>478</v>
      </c>
      <c r="H435" t="s">
        <v>396</v>
      </c>
      <c r="I435" t="s">
        <v>397</v>
      </c>
      <c r="J435" t="s">
        <v>43</v>
      </c>
      <c r="K435" t="s">
        <v>582</v>
      </c>
      <c r="L435">
        <v>50</v>
      </c>
      <c r="M435">
        <v>75000</v>
      </c>
      <c r="N435">
        <v>3750000</v>
      </c>
      <c r="O435">
        <v>0</v>
      </c>
      <c r="P435">
        <v>3750000</v>
      </c>
      <c r="R435">
        <v>140445</v>
      </c>
      <c r="S435">
        <v>246394</v>
      </c>
      <c r="T435">
        <v>0</v>
      </c>
      <c r="U435">
        <v>0</v>
      </c>
      <c r="V435">
        <v>246394</v>
      </c>
      <c r="W435">
        <v>0</v>
      </c>
      <c r="X435">
        <v>529748</v>
      </c>
      <c r="Y435">
        <v>283354</v>
      </c>
      <c r="Z435">
        <v>36959</v>
      </c>
      <c r="AA435">
        <v>1024385</v>
      </c>
      <c r="AB435">
        <v>958967</v>
      </c>
      <c r="AC435">
        <v>283354</v>
      </c>
      <c r="AD435" t="s">
        <v>5632</v>
      </c>
      <c r="AE435" t="s">
        <v>5633</v>
      </c>
      <c r="AF435" t="s">
        <v>5634</v>
      </c>
      <c r="AG435" t="s">
        <v>5635</v>
      </c>
      <c r="AH435" t="s">
        <v>6744</v>
      </c>
      <c r="AI435" t="s">
        <v>6061</v>
      </c>
      <c r="AJ435" t="s">
        <v>6484</v>
      </c>
      <c r="AK435" t="s">
        <v>98</v>
      </c>
      <c r="AL435" t="s">
        <v>127</v>
      </c>
      <c r="AM435" t="s">
        <v>248</v>
      </c>
      <c r="AN435" t="s">
        <v>1311</v>
      </c>
      <c r="AO435" t="s">
        <v>1312</v>
      </c>
      <c r="AP435" t="s">
        <v>1313</v>
      </c>
      <c r="AQ435" t="s">
        <v>1314</v>
      </c>
    </row>
    <row r="436" spans="1:43" x14ac:dyDescent="0.3">
      <c r="A436" t="s">
        <v>26</v>
      </c>
      <c r="B436" t="s">
        <v>28</v>
      </c>
      <c r="C436" t="s">
        <v>29</v>
      </c>
      <c r="D436" t="s">
        <v>461</v>
      </c>
      <c r="E436" t="s">
        <v>118</v>
      </c>
      <c r="F436" t="s">
        <v>334</v>
      </c>
      <c r="G436" t="s">
        <v>478</v>
      </c>
      <c r="H436" t="s">
        <v>396</v>
      </c>
      <c r="I436" t="s">
        <v>397</v>
      </c>
      <c r="J436" t="s">
        <v>43</v>
      </c>
      <c r="K436" t="s">
        <v>583</v>
      </c>
      <c r="L436">
        <v>4</v>
      </c>
      <c r="M436">
        <v>1500000</v>
      </c>
      <c r="N436">
        <v>6000000</v>
      </c>
      <c r="O436">
        <v>0</v>
      </c>
      <c r="P436">
        <v>6000000</v>
      </c>
      <c r="R436">
        <v>224712</v>
      </c>
      <c r="S436">
        <v>394231</v>
      </c>
      <c r="T436">
        <v>0</v>
      </c>
      <c r="U436">
        <v>0</v>
      </c>
      <c r="V436">
        <v>394231</v>
      </c>
      <c r="W436">
        <v>0</v>
      </c>
      <c r="X436">
        <v>847597</v>
      </c>
      <c r="Y436">
        <v>453366</v>
      </c>
      <c r="Z436">
        <v>59135</v>
      </c>
      <c r="AA436">
        <v>1639016</v>
      </c>
      <c r="AB436">
        <v>1534347</v>
      </c>
      <c r="AC436">
        <v>453365</v>
      </c>
      <c r="AD436" t="s">
        <v>5632</v>
      </c>
      <c r="AE436" t="s">
        <v>5633</v>
      </c>
      <c r="AF436" t="s">
        <v>5637</v>
      </c>
      <c r="AG436" t="s">
        <v>5638</v>
      </c>
      <c r="AH436" t="s">
        <v>6745</v>
      </c>
      <c r="AI436" t="s">
        <v>6064</v>
      </c>
      <c r="AJ436" t="s">
        <v>6484</v>
      </c>
      <c r="AK436" t="s">
        <v>98</v>
      </c>
      <c r="AL436" t="s">
        <v>127</v>
      </c>
      <c r="AM436" t="s">
        <v>248</v>
      </c>
      <c r="AN436" t="s">
        <v>1311</v>
      </c>
      <c r="AO436" t="s">
        <v>1312</v>
      </c>
      <c r="AP436" t="s">
        <v>1313</v>
      </c>
      <c r="AQ436" t="s">
        <v>1314</v>
      </c>
    </row>
    <row r="437" spans="1:43" x14ac:dyDescent="0.3">
      <c r="A437" t="s">
        <v>26</v>
      </c>
      <c r="B437" t="s">
        <v>28</v>
      </c>
      <c r="C437" t="s">
        <v>29</v>
      </c>
      <c r="D437" t="s">
        <v>461</v>
      </c>
      <c r="E437" t="s">
        <v>118</v>
      </c>
      <c r="F437" t="s">
        <v>334</v>
      </c>
      <c r="G437" t="s">
        <v>478</v>
      </c>
      <c r="H437" t="s">
        <v>396</v>
      </c>
      <c r="I437" t="s">
        <v>397</v>
      </c>
      <c r="J437" t="s">
        <v>43</v>
      </c>
      <c r="K437" t="s">
        <v>572</v>
      </c>
      <c r="L437">
        <v>4</v>
      </c>
      <c r="M437">
        <v>1500000</v>
      </c>
      <c r="N437">
        <v>6000000</v>
      </c>
      <c r="O437">
        <v>0</v>
      </c>
      <c r="P437">
        <v>6000000</v>
      </c>
      <c r="R437">
        <v>224712</v>
      </c>
      <c r="S437">
        <v>394231</v>
      </c>
      <c r="T437">
        <v>0</v>
      </c>
      <c r="U437">
        <v>0</v>
      </c>
      <c r="V437">
        <v>394231</v>
      </c>
      <c r="W437">
        <v>0</v>
      </c>
      <c r="X437">
        <v>847597</v>
      </c>
      <c r="Y437">
        <v>453366</v>
      </c>
      <c r="Z437">
        <v>59135</v>
      </c>
      <c r="AA437">
        <v>1639016</v>
      </c>
      <c r="AB437">
        <v>1534347</v>
      </c>
      <c r="AC437">
        <v>453365</v>
      </c>
      <c r="AD437" t="s">
        <v>5632</v>
      </c>
      <c r="AE437" t="s">
        <v>5633</v>
      </c>
      <c r="AF437" t="s">
        <v>5640</v>
      </c>
      <c r="AG437" t="s">
        <v>5641</v>
      </c>
      <c r="AH437" t="s">
        <v>6746</v>
      </c>
      <c r="AI437" t="s">
        <v>6075</v>
      </c>
      <c r="AJ437" t="s">
        <v>6484</v>
      </c>
      <c r="AK437" t="s">
        <v>98</v>
      </c>
      <c r="AL437" t="s">
        <v>127</v>
      </c>
      <c r="AM437" t="s">
        <v>248</v>
      </c>
      <c r="AN437" t="s">
        <v>1311</v>
      </c>
      <c r="AO437" t="s">
        <v>1312</v>
      </c>
      <c r="AP437" t="s">
        <v>1313</v>
      </c>
      <c r="AQ437" t="s">
        <v>1314</v>
      </c>
    </row>
    <row r="438" spans="1:43" x14ac:dyDescent="0.3">
      <c r="A438" t="s">
        <v>26</v>
      </c>
      <c r="B438" t="s">
        <v>28</v>
      </c>
      <c r="C438" t="s">
        <v>29</v>
      </c>
      <c r="D438" t="s">
        <v>461</v>
      </c>
      <c r="E438" t="s">
        <v>118</v>
      </c>
      <c r="F438" t="s">
        <v>334</v>
      </c>
      <c r="G438" t="s">
        <v>478</v>
      </c>
      <c r="H438" t="s">
        <v>396</v>
      </c>
      <c r="I438" t="s">
        <v>398</v>
      </c>
      <c r="J438" t="s">
        <v>43</v>
      </c>
      <c r="K438" t="s">
        <v>582</v>
      </c>
      <c r="L438">
        <v>40</v>
      </c>
      <c r="M438">
        <v>75000</v>
      </c>
      <c r="N438">
        <v>3000000</v>
      </c>
      <c r="O438">
        <v>0</v>
      </c>
      <c r="P438">
        <v>3000000</v>
      </c>
      <c r="R438">
        <v>229358</v>
      </c>
      <c r="S438">
        <v>230505</v>
      </c>
      <c r="T438">
        <v>0</v>
      </c>
      <c r="U438">
        <v>373853</v>
      </c>
      <c r="V438">
        <v>0</v>
      </c>
      <c r="W438">
        <v>144495</v>
      </c>
      <c r="X438">
        <v>229358</v>
      </c>
      <c r="Y438">
        <v>178899</v>
      </c>
      <c r="Z438">
        <v>0</v>
      </c>
      <c r="AA438">
        <v>1190940</v>
      </c>
      <c r="AB438">
        <v>422592</v>
      </c>
      <c r="AC438">
        <v>0</v>
      </c>
      <c r="AD438" t="s">
        <v>5654</v>
      </c>
      <c r="AE438" t="s">
        <v>5655</v>
      </c>
      <c r="AF438" t="s">
        <v>5656</v>
      </c>
      <c r="AG438" t="s">
        <v>5657</v>
      </c>
      <c r="AH438" t="s">
        <v>6747</v>
      </c>
      <c r="AI438" t="s">
        <v>6061</v>
      </c>
      <c r="AJ438" t="s">
        <v>6486</v>
      </c>
      <c r="AK438" t="s">
        <v>98</v>
      </c>
      <c r="AL438" t="s">
        <v>127</v>
      </c>
      <c r="AM438" t="s">
        <v>248</v>
      </c>
      <c r="AN438" t="s">
        <v>1311</v>
      </c>
      <c r="AO438" t="s">
        <v>1312</v>
      </c>
      <c r="AP438" t="s">
        <v>1313</v>
      </c>
      <c r="AQ438" t="s">
        <v>1314</v>
      </c>
    </row>
    <row r="439" spans="1:43" x14ac:dyDescent="0.3">
      <c r="A439" t="s">
        <v>26</v>
      </c>
      <c r="B439" t="s">
        <v>28</v>
      </c>
      <c r="C439" t="s">
        <v>29</v>
      </c>
      <c r="D439" t="s">
        <v>461</v>
      </c>
      <c r="E439" t="s">
        <v>118</v>
      </c>
      <c r="F439" t="s">
        <v>334</v>
      </c>
      <c r="G439" t="s">
        <v>478</v>
      </c>
      <c r="H439" t="s">
        <v>396</v>
      </c>
      <c r="I439" t="s">
        <v>398</v>
      </c>
      <c r="J439" t="s">
        <v>43</v>
      </c>
      <c r="K439" t="s">
        <v>583</v>
      </c>
      <c r="L439">
        <v>4</v>
      </c>
      <c r="M439">
        <v>1500000</v>
      </c>
      <c r="N439">
        <v>6000000</v>
      </c>
      <c r="O439">
        <v>0</v>
      </c>
      <c r="P439">
        <v>6000000</v>
      </c>
      <c r="R439">
        <v>458716</v>
      </c>
      <c r="S439">
        <v>461009</v>
      </c>
      <c r="T439">
        <v>0</v>
      </c>
      <c r="U439">
        <v>747706</v>
      </c>
      <c r="V439">
        <v>0</v>
      </c>
      <c r="W439">
        <v>288991</v>
      </c>
      <c r="X439">
        <v>458716</v>
      </c>
      <c r="Y439">
        <v>357798</v>
      </c>
      <c r="Z439">
        <v>0</v>
      </c>
      <c r="AA439">
        <v>2381881</v>
      </c>
      <c r="AB439">
        <v>845183</v>
      </c>
      <c r="AC439">
        <v>0</v>
      </c>
      <c r="AD439" t="s">
        <v>5654</v>
      </c>
      <c r="AE439" t="s">
        <v>5655</v>
      </c>
      <c r="AF439" t="s">
        <v>5659</v>
      </c>
      <c r="AG439" t="s">
        <v>5660</v>
      </c>
      <c r="AH439" t="s">
        <v>6748</v>
      </c>
      <c r="AI439" t="s">
        <v>6064</v>
      </c>
      <c r="AJ439" t="s">
        <v>6486</v>
      </c>
      <c r="AK439" t="s">
        <v>98</v>
      </c>
      <c r="AL439" t="s">
        <v>127</v>
      </c>
      <c r="AM439" t="s">
        <v>248</v>
      </c>
      <c r="AN439" t="s">
        <v>1311</v>
      </c>
      <c r="AO439" t="s">
        <v>1312</v>
      </c>
      <c r="AP439" t="s">
        <v>1313</v>
      </c>
      <c r="AQ439" t="s">
        <v>1314</v>
      </c>
    </row>
    <row r="440" spans="1:43" x14ac:dyDescent="0.3">
      <c r="A440" t="s">
        <v>26</v>
      </c>
      <c r="B440" t="s">
        <v>28</v>
      </c>
      <c r="C440" t="s">
        <v>29</v>
      </c>
      <c r="D440" t="s">
        <v>461</v>
      </c>
      <c r="E440" t="s">
        <v>118</v>
      </c>
      <c r="F440" t="s">
        <v>334</v>
      </c>
      <c r="G440" t="s">
        <v>478</v>
      </c>
      <c r="H440" t="s">
        <v>396</v>
      </c>
      <c r="I440" t="s">
        <v>398</v>
      </c>
      <c r="J440" t="s">
        <v>43</v>
      </c>
      <c r="K440" t="s">
        <v>572</v>
      </c>
      <c r="L440">
        <v>4</v>
      </c>
      <c r="M440">
        <v>1500000</v>
      </c>
      <c r="N440">
        <v>6000000</v>
      </c>
      <c r="O440">
        <v>0</v>
      </c>
      <c r="P440">
        <v>6000000</v>
      </c>
      <c r="R440">
        <v>458716</v>
      </c>
      <c r="S440">
        <v>461009</v>
      </c>
      <c r="T440">
        <v>0</v>
      </c>
      <c r="U440">
        <v>747706</v>
      </c>
      <c r="V440">
        <v>0</v>
      </c>
      <c r="W440">
        <v>288991</v>
      </c>
      <c r="X440">
        <v>458716</v>
      </c>
      <c r="Y440">
        <v>357798</v>
      </c>
      <c r="Z440">
        <v>0</v>
      </c>
      <c r="AA440">
        <v>2381881</v>
      </c>
      <c r="AB440">
        <v>845183</v>
      </c>
      <c r="AC440">
        <v>0</v>
      </c>
      <c r="AD440" t="s">
        <v>5654</v>
      </c>
      <c r="AE440" t="s">
        <v>5655</v>
      </c>
      <c r="AF440" t="s">
        <v>5662</v>
      </c>
      <c r="AG440" t="s">
        <v>5663</v>
      </c>
      <c r="AH440" t="s">
        <v>6749</v>
      </c>
      <c r="AI440" t="s">
        <v>6075</v>
      </c>
      <c r="AJ440" t="s">
        <v>6486</v>
      </c>
      <c r="AK440" t="s">
        <v>98</v>
      </c>
      <c r="AL440" t="s">
        <v>127</v>
      </c>
      <c r="AM440" t="s">
        <v>248</v>
      </c>
      <c r="AN440" t="s">
        <v>1311</v>
      </c>
      <c r="AO440" t="s">
        <v>1312</v>
      </c>
      <c r="AP440" t="s">
        <v>1313</v>
      </c>
      <c r="AQ440" t="s">
        <v>1314</v>
      </c>
    </row>
    <row r="441" spans="1:43" x14ac:dyDescent="0.3">
      <c r="A441" t="s">
        <v>26</v>
      </c>
      <c r="B441" t="s">
        <v>28</v>
      </c>
      <c r="C441" t="s">
        <v>29</v>
      </c>
      <c r="D441" t="s">
        <v>461</v>
      </c>
      <c r="E441" t="s">
        <v>118</v>
      </c>
      <c r="F441" t="s">
        <v>334</v>
      </c>
      <c r="G441" t="s">
        <v>478</v>
      </c>
      <c r="H441" t="s">
        <v>396</v>
      </c>
      <c r="I441" t="s">
        <v>400</v>
      </c>
      <c r="J441" t="s">
        <v>43</v>
      </c>
      <c r="K441" t="s">
        <v>582</v>
      </c>
      <c r="L441">
        <v>60</v>
      </c>
      <c r="M441">
        <v>75000</v>
      </c>
      <c r="N441">
        <v>4500000</v>
      </c>
      <c r="O441">
        <v>0</v>
      </c>
      <c r="P441">
        <v>4500000</v>
      </c>
      <c r="R441">
        <v>522003.00000000006</v>
      </c>
      <c r="S441">
        <v>0</v>
      </c>
      <c r="T441">
        <v>0</v>
      </c>
      <c r="U441">
        <v>350338</v>
      </c>
      <c r="V441">
        <v>0</v>
      </c>
      <c r="W441">
        <v>131377</v>
      </c>
      <c r="X441">
        <v>1374813</v>
      </c>
      <c r="Y441">
        <v>376613</v>
      </c>
      <c r="Z441">
        <v>26275</v>
      </c>
      <c r="AA441">
        <v>1026138.9999999999</v>
      </c>
      <c r="AB441">
        <v>692442</v>
      </c>
      <c r="AC441">
        <v>0</v>
      </c>
      <c r="AD441" t="s">
        <v>5701</v>
      </c>
      <c r="AE441" t="s">
        <v>5702</v>
      </c>
      <c r="AF441" t="s">
        <v>5703</v>
      </c>
      <c r="AG441" t="s">
        <v>5704</v>
      </c>
      <c r="AH441" t="s">
        <v>6754</v>
      </c>
      <c r="AI441" t="s">
        <v>6061</v>
      </c>
      <c r="AJ441" t="s">
        <v>6490</v>
      </c>
      <c r="AK441" t="s">
        <v>98</v>
      </c>
      <c r="AL441" t="s">
        <v>127</v>
      </c>
      <c r="AM441" t="s">
        <v>248</v>
      </c>
      <c r="AN441" t="s">
        <v>1311</v>
      </c>
      <c r="AO441" t="s">
        <v>1312</v>
      </c>
      <c r="AP441" t="s">
        <v>1313</v>
      </c>
      <c r="AQ441" t="s">
        <v>1314</v>
      </c>
    </row>
    <row r="442" spans="1:43" x14ac:dyDescent="0.3">
      <c r="A442" t="s">
        <v>26</v>
      </c>
      <c r="B442" t="s">
        <v>28</v>
      </c>
      <c r="C442" t="s">
        <v>29</v>
      </c>
      <c r="D442" t="s">
        <v>461</v>
      </c>
      <c r="E442" t="s">
        <v>118</v>
      </c>
      <c r="F442" t="s">
        <v>334</v>
      </c>
      <c r="G442" t="s">
        <v>478</v>
      </c>
      <c r="H442" t="s">
        <v>396</v>
      </c>
      <c r="I442" t="s">
        <v>400</v>
      </c>
      <c r="J442" t="s">
        <v>43</v>
      </c>
      <c r="K442" t="s">
        <v>1258</v>
      </c>
      <c r="L442">
        <v>6</v>
      </c>
      <c r="M442">
        <v>1500000</v>
      </c>
      <c r="N442">
        <v>9000000</v>
      </c>
      <c r="O442">
        <v>0</v>
      </c>
      <c r="P442">
        <v>9000000</v>
      </c>
      <c r="R442">
        <v>1044006.0000000001</v>
      </c>
      <c r="S442">
        <v>0</v>
      </c>
      <c r="T442">
        <v>0</v>
      </c>
      <c r="U442">
        <v>700675</v>
      </c>
      <c r="V442">
        <v>0</v>
      </c>
      <c r="W442">
        <v>262753</v>
      </c>
      <c r="X442">
        <v>2749625</v>
      </c>
      <c r="Y442">
        <v>753226</v>
      </c>
      <c r="Z442">
        <v>52551</v>
      </c>
      <c r="AA442">
        <v>2052277.9999999998</v>
      </c>
      <c r="AB442">
        <v>1384886</v>
      </c>
      <c r="AC442">
        <v>0</v>
      </c>
      <c r="AD442" t="s">
        <v>5701</v>
      </c>
      <c r="AE442" t="s">
        <v>5702</v>
      </c>
      <c r="AF442" t="s">
        <v>5706</v>
      </c>
      <c r="AG442" t="s">
        <v>5707</v>
      </c>
      <c r="AH442" t="s">
        <v>6755</v>
      </c>
      <c r="AI442" t="s">
        <v>6064</v>
      </c>
      <c r="AJ442" t="s">
        <v>6490</v>
      </c>
      <c r="AK442" t="s">
        <v>98</v>
      </c>
      <c r="AL442" t="s">
        <v>127</v>
      </c>
      <c r="AM442" t="s">
        <v>248</v>
      </c>
      <c r="AN442" t="s">
        <v>1311</v>
      </c>
      <c r="AO442" t="s">
        <v>1312</v>
      </c>
      <c r="AP442" t="s">
        <v>1313</v>
      </c>
      <c r="AQ442" t="s">
        <v>1314</v>
      </c>
    </row>
    <row r="443" spans="1:43" x14ac:dyDescent="0.3">
      <c r="A443" t="s">
        <v>26</v>
      </c>
      <c r="B443" t="s">
        <v>28</v>
      </c>
      <c r="C443" t="s">
        <v>29</v>
      </c>
      <c r="D443" t="s">
        <v>461</v>
      </c>
      <c r="E443" t="s">
        <v>118</v>
      </c>
      <c r="F443" t="s">
        <v>334</v>
      </c>
      <c r="G443" t="s">
        <v>478</v>
      </c>
      <c r="H443" t="s">
        <v>396</v>
      </c>
      <c r="I443" t="s">
        <v>400</v>
      </c>
      <c r="J443" t="s">
        <v>43</v>
      </c>
      <c r="K443" t="s">
        <v>572</v>
      </c>
      <c r="L443">
        <v>6</v>
      </c>
      <c r="M443">
        <v>1500000</v>
      </c>
      <c r="N443">
        <v>9000000</v>
      </c>
      <c r="O443">
        <v>0</v>
      </c>
      <c r="P443">
        <v>9000000</v>
      </c>
      <c r="R443">
        <v>1044006.0000000001</v>
      </c>
      <c r="S443">
        <v>0</v>
      </c>
      <c r="T443">
        <v>0</v>
      </c>
      <c r="U443">
        <v>700675</v>
      </c>
      <c r="V443">
        <v>0</v>
      </c>
      <c r="W443">
        <v>262753</v>
      </c>
      <c r="X443">
        <v>2749625</v>
      </c>
      <c r="Y443">
        <v>753226</v>
      </c>
      <c r="Z443">
        <v>52551</v>
      </c>
      <c r="AA443">
        <v>2052277.9999999998</v>
      </c>
      <c r="AB443">
        <v>1384886</v>
      </c>
      <c r="AC443">
        <v>0</v>
      </c>
      <c r="AD443" t="s">
        <v>5701</v>
      </c>
      <c r="AE443" t="s">
        <v>5702</v>
      </c>
      <c r="AF443" t="s">
        <v>5709</v>
      </c>
      <c r="AG443" t="s">
        <v>5710</v>
      </c>
      <c r="AH443" t="s">
        <v>6756</v>
      </c>
      <c r="AI443" t="s">
        <v>6075</v>
      </c>
      <c r="AJ443" t="s">
        <v>6490</v>
      </c>
      <c r="AK443" t="s">
        <v>98</v>
      </c>
      <c r="AL443" t="s">
        <v>127</v>
      </c>
      <c r="AM443" t="s">
        <v>248</v>
      </c>
      <c r="AN443" t="s">
        <v>1311</v>
      </c>
      <c r="AO443" t="s">
        <v>1312</v>
      </c>
      <c r="AP443" t="s">
        <v>1313</v>
      </c>
      <c r="AQ443" t="s">
        <v>1314</v>
      </c>
    </row>
    <row r="444" spans="1:43" x14ac:dyDescent="0.3">
      <c r="A444" t="s">
        <v>26</v>
      </c>
      <c r="B444" t="s">
        <v>28</v>
      </c>
      <c r="C444" t="s">
        <v>29</v>
      </c>
      <c r="D444" t="s">
        <v>461</v>
      </c>
      <c r="E444" t="s">
        <v>118</v>
      </c>
      <c r="F444" t="s">
        <v>334</v>
      </c>
      <c r="G444" t="s">
        <v>478</v>
      </c>
      <c r="H444" t="s">
        <v>396</v>
      </c>
      <c r="I444" t="s">
        <v>401</v>
      </c>
      <c r="J444" t="s">
        <v>43</v>
      </c>
      <c r="K444" t="s">
        <v>582</v>
      </c>
      <c r="L444">
        <v>50</v>
      </c>
      <c r="M444">
        <v>75000</v>
      </c>
      <c r="N444">
        <v>3750000</v>
      </c>
      <c r="O444">
        <v>0</v>
      </c>
      <c r="P444">
        <v>3750000</v>
      </c>
      <c r="R444">
        <v>462440</v>
      </c>
      <c r="S444">
        <v>0</v>
      </c>
      <c r="T444">
        <v>0</v>
      </c>
      <c r="U444">
        <v>320667</v>
      </c>
      <c r="V444">
        <v>0</v>
      </c>
      <c r="W444">
        <v>0</v>
      </c>
      <c r="X444">
        <v>525150</v>
      </c>
      <c r="Y444">
        <v>0</v>
      </c>
      <c r="Z444">
        <v>836493</v>
      </c>
      <c r="AA444">
        <v>292783</v>
      </c>
      <c r="AB444">
        <v>1019685</v>
      </c>
      <c r="AC444">
        <v>292782</v>
      </c>
      <c r="AD444" t="s">
        <v>5723</v>
      </c>
      <c r="AE444" t="s">
        <v>5724</v>
      </c>
      <c r="AF444" t="s">
        <v>5725</v>
      </c>
      <c r="AG444" t="s">
        <v>5726</v>
      </c>
      <c r="AH444" t="s">
        <v>6757</v>
      </c>
      <c r="AI444" t="s">
        <v>6061</v>
      </c>
      <c r="AJ444" t="s">
        <v>6492</v>
      </c>
      <c r="AK444" t="s">
        <v>98</v>
      </c>
      <c r="AL444" t="s">
        <v>127</v>
      </c>
      <c r="AM444" t="s">
        <v>248</v>
      </c>
      <c r="AN444" t="s">
        <v>1311</v>
      </c>
      <c r="AO444" t="s">
        <v>1312</v>
      </c>
      <c r="AP444" t="s">
        <v>1313</v>
      </c>
      <c r="AQ444" t="s">
        <v>1314</v>
      </c>
    </row>
    <row r="445" spans="1:43" x14ac:dyDescent="0.3">
      <c r="A445" t="s">
        <v>26</v>
      </c>
      <c r="B445" t="s">
        <v>28</v>
      </c>
      <c r="C445" t="s">
        <v>29</v>
      </c>
      <c r="D445" t="s">
        <v>461</v>
      </c>
      <c r="E445" t="s">
        <v>118</v>
      </c>
      <c r="F445" t="s">
        <v>334</v>
      </c>
      <c r="G445" t="s">
        <v>478</v>
      </c>
      <c r="H445" t="s">
        <v>396</v>
      </c>
      <c r="I445" t="s">
        <v>401</v>
      </c>
      <c r="J445" t="s">
        <v>43</v>
      </c>
      <c r="K445" t="s">
        <v>1258</v>
      </c>
      <c r="L445">
        <v>6</v>
      </c>
      <c r="M445">
        <v>1500000</v>
      </c>
      <c r="N445">
        <v>9000000</v>
      </c>
      <c r="O445">
        <v>0</v>
      </c>
      <c r="P445">
        <v>9000000</v>
      </c>
      <c r="R445">
        <v>1109855</v>
      </c>
      <c r="S445">
        <v>0</v>
      </c>
      <c r="T445">
        <v>0</v>
      </c>
      <c r="U445">
        <v>769600</v>
      </c>
      <c r="V445">
        <v>0</v>
      </c>
      <c r="W445">
        <v>0</v>
      </c>
      <c r="X445">
        <v>1260360</v>
      </c>
      <c r="Y445">
        <v>0</v>
      </c>
      <c r="Z445">
        <v>2007583</v>
      </c>
      <c r="AA445">
        <v>702678</v>
      </c>
      <c r="AB445">
        <v>2447245</v>
      </c>
      <c r="AC445">
        <v>702679</v>
      </c>
      <c r="AD445" t="s">
        <v>5723</v>
      </c>
      <c r="AE445" t="s">
        <v>5724</v>
      </c>
      <c r="AF445" t="s">
        <v>5728</v>
      </c>
      <c r="AG445" t="s">
        <v>5729</v>
      </c>
      <c r="AH445" t="s">
        <v>6758</v>
      </c>
      <c r="AI445" t="s">
        <v>6064</v>
      </c>
      <c r="AJ445" t="s">
        <v>6492</v>
      </c>
      <c r="AK445" t="s">
        <v>98</v>
      </c>
      <c r="AL445" t="s">
        <v>127</v>
      </c>
      <c r="AM445" t="s">
        <v>248</v>
      </c>
      <c r="AN445" t="s">
        <v>1311</v>
      </c>
      <c r="AO445" t="s">
        <v>1312</v>
      </c>
      <c r="AP445" t="s">
        <v>1313</v>
      </c>
      <c r="AQ445" t="s">
        <v>1314</v>
      </c>
    </row>
    <row r="446" spans="1:43" x14ac:dyDescent="0.3">
      <c r="A446" t="s">
        <v>26</v>
      </c>
      <c r="B446" t="s">
        <v>28</v>
      </c>
      <c r="C446" t="s">
        <v>29</v>
      </c>
      <c r="D446" t="s">
        <v>461</v>
      </c>
      <c r="E446" t="s">
        <v>118</v>
      </c>
      <c r="F446" t="s">
        <v>334</v>
      </c>
      <c r="G446" t="s">
        <v>478</v>
      </c>
      <c r="H446" t="s">
        <v>396</v>
      </c>
      <c r="I446" t="s">
        <v>401</v>
      </c>
      <c r="J446" t="s">
        <v>43</v>
      </c>
      <c r="K446" t="s">
        <v>572</v>
      </c>
      <c r="L446">
        <v>6</v>
      </c>
      <c r="M446">
        <v>1500000</v>
      </c>
      <c r="N446">
        <v>9000000</v>
      </c>
      <c r="O446">
        <v>0</v>
      </c>
      <c r="P446">
        <v>9000000</v>
      </c>
      <c r="R446">
        <v>1109855</v>
      </c>
      <c r="S446">
        <v>0</v>
      </c>
      <c r="T446">
        <v>0</v>
      </c>
      <c r="U446">
        <v>769600</v>
      </c>
      <c r="V446">
        <v>0</v>
      </c>
      <c r="W446">
        <v>0</v>
      </c>
      <c r="X446">
        <v>1260360</v>
      </c>
      <c r="Y446">
        <v>0</v>
      </c>
      <c r="Z446">
        <v>2007583</v>
      </c>
      <c r="AA446">
        <v>702678</v>
      </c>
      <c r="AB446">
        <v>2447245</v>
      </c>
      <c r="AC446">
        <v>702679</v>
      </c>
      <c r="AD446" t="s">
        <v>5723</v>
      </c>
      <c r="AE446" t="s">
        <v>5724</v>
      </c>
      <c r="AF446" t="s">
        <v>5731</v>
      </c>
      <c r="AG446" t="s">
        <v>5732</v>
      </c>
      <c r="AH446" t="s">
        <v>6759</v>
      </c>
      <c r="AI446" t="s">
        <v>6075</v>
      </c>
      <c r="AJ446" t="s">
        <v>6492</v>
      </c>
      <c r="AK446" t="s">
        <v>98</v>
      </c>
      <c r="AL446" t="s">
        <v>127</v>
      </c>
      <c r="AM446" t="s">
        <v>248</v>
      </c>
      <c r="AN446" t="s">
        <v>1311</v>
      </c>
      <c r="AO446" t="s">
        <v>1312</v>
      </c>
      <c r="AP446" t="s">
        <v>1313</v>
      </c>
      <c r="AQ446" t="s">
        <v>1314</v>
      </c>
    </row>
    <row r="447" spans="1:43" x14ac:dyDescent="0.3">
      <c r="A447" t="s">
        <v>26</v>
      </c>
      <c r="B447" t="s">
        <v>28</v>
      </c>
      <c r="C447" t="s">
        <v>29</v>
      </c>
      <c r="D447" t="s">
        <v>461</v>
      </c>
      <c r="E447" t="s">
        <v>118</v>
      </c>
      <c r="F447" t="s">
        <v>334</v>
      </c>
      <c r="G447" t="s">
        <v>478</v>
      </c>
      <c r="H447" t="s">
        <v>396</v>
      </c>
      <c r="I447" t="s">
        <v>403</v>
      </c>
      <c r="J447" t="s">
        <v>43</v>
      </c>
      <c r="K447" t="s">
        <v>582</v>
      </c>
      <c r="L447">
        <v>100</v>
      </c>
      <c r="M447">
        <v>75000</v>
      </c>
      <c r="N447">
        <v>7500000</v>
      </c>
      <c r="O447">
        <v>0</v>
      </c>
      <c r="P447">
        <v>7500000</v>
      </c>
      <c r="R447">
        <v>225182</v>
      </c>
      <c r="S447">
        <v>665933</v>
      </c>
      <c r="T447">
        <v>665933</v>
      </c>
      <c r="U447">
        <v>475965</v>
      </c>
      <c r="V447">
        <v>475965</v>
      </c>
      <c r="W447">
        <v>856471</v>
      </c>
      <c r="X447">
        <v>856471</v>
      </c>
      <c r="Y447">
        <v>856471</v>
      </c>
      <c r="Z447">
        <v>856471</v>
      </c>
      <c r="AA447">
        <v>190538</v>
      </c>
      <c r="AB447">
        <v>1142850</v>
      </c>
      <c r="AC447">
        <v>231750</v>
      </c>
      <c r="AD447" t="s">
        <v>5767</v>
      </c>
      <c r="AE447" t="s">
        <v>5768</v>
      </c>
      <c r="AF447" t="s">
        <v>5769</v>
      </c>
      <c r="AG447" t="s">
        <v>5770</v>
      </c>
      <c r="AH447" t="s">
        <v>6763</v>
      </c>
      <c r="AI447" t="s">
        <v>6061</v>
      </c>
      <c r="AJ447" t="s">
        <v>6497</v>
      </c>
      <c r="AK447" t="s">
        <v>98</v>
      </c>
      <c r="AL447" t="s">
        <v>99</v>
      </c>
      <c r="AM447" t="s">
        <v>100</v>
      </c>
      <c r="AN447" t="s">
        <v>1311</v>
      </c>
      <c r="AO447" t="s">
        <v>1312</v>
      </c>
      <c r="AP447" t="s">
        <v>1313</v>
      </c>
      <c r="AQ447" t="s">
        <v>1314</v>
      </c>
    </row>
    <row r="448" spans="1:43" x14ac:dyDescent="0.3">
      <c r="A448" t="s">
        <v>26</v>
      </c>
      <c r="B448" t="s">
        <v>28</v>
      </c>
      <c r="C448" t="s">
        <v>29</v>
      </c>
      <c r="D448" t="s">
        <v>461</v>
      </c>
      <c r="E448" t="s">
        <v>118</v>
      </c>
      <c r="F448" t="s">
        <v>334</v>
      </c>
      <c r="G448" t="s">
        <v>478</v>
      </c>
      <c r="H448" t="s">
        <v>396</v>
      </c>
      <c r="I448" t="s">
        <v>403</v>
      </c>
      <c r="J448" t="s">
        <v>43</v>
      </c>
      <c r="K448" t="s">
        <v>1258</v>
      </c>
      <c r="L448">
        <v>2</v>
      </c>
      <c r="M448">
        <v>1500000</v>
      </c>
      <c r="N448">
        <v>3000000</v>
      </c>
      <c r="O448">
        <v>0</v>
      </c>
      <c r="P448">
        <v>3000000</v>
      </c>
      <c r="R448">
        <v>90073</v>
      </c>
      <c r="S448">
        <v>266373</v>
      </c>
      <c r="T448">
        <v>266373</v>
      </c>
      <c r="U448">
        <v>190386</v>
      </c>
      <c r="V448">
        <v>190386</v>
      </c>
      <c r="W448">
        <v>342588</v>
      </c>
      <c r="X448">
        <v>342588</v>
      </c>
      <c r="Y448">
        <v>342588</v>
      </c>
      <c r="Z448">
        <v>342588</v>
      </c>
      <c r="AA448">
        <v>76215</v>
      </c>
      <c r="AB448">
        <v>457140</v>
      </c>
      <c r="AC448">
        <v>92702</v>
      </c>
      <c r="AD448" t="s">
        <v>5767</v>
      </c>
      <c r="AE448" t="s">
        <v>5768</v>
      </c>
      <c r="AF448" t="s">
        <v>5772</v>
      </c>
      <c r="AG448" t="s">
        <v>5773</v>
      </c>
      <c r="AH448" t="s">
        <v>6764</v>
      </c>
      <c r="AI448" t="s">
        <v>6064</v>
      </c>
      <c r="AJ448" t="s">
        <v>6497</v>
      </c>
      <c r="AK448" t="s">
        <v>98</v>
      </c>
      <c r="AL448" t="s">
        <v>99</v>
      </c>
      <c r="AM448" t="s">
        <v>100</v>
      </c>
      <c r="AN448" t="s">
        <v>1311</v>
      </c>
      <c r="AO448" t="s">
        <v>1312</v>
      </c>
      <c r="AP448" t="s">
        <v>1313</v>
      </c>
      <c r="AQ448" t="s">
        <v>1314</v>
      </c>
    </row>
    <row r="449" spans="1:43" x14ac:dyDescent="0.3">
      <c r="A449" t="s">
        <v>26</v>
      </c>
      <c r="B449" t="s">
        <v>28</v>
      </c>
      <c r="C449" t="s">
        <v>29</v>
      </c>
      <c r="D449" t="s">
        <v>461</v>
      </c>
      <c r="E449" t="s">
        <v>118</v>
      </c>
      <c r="F449" t="s">
        <v>334</v>
      </c>
      <c r="G449" t="s">
        <v>478</v>
      </c>
      <c r="H449" t="s">
        <v>396</v>
      </c>
      <c r="I449" t="s">
        <v>403</v>
      </c>
      <c r="J449" t="s">
        <v>43</v>
      </c>
      <c r="K449" t="s">
        <v>572</v>
      </c>
      <c r="L449">
        <v>2</v>
      </c>
      <c r="M449">
        <v>1500000</v>
      </c>
      <c r="N449">
        <v>3000000</v>
      </c>
      <c r="O449">
        <v>0</v>
      </c>
      <c r="P449">
        <v>3000000</v>
      </c>
      <c r="R449">
        <v>90073</v>
      </c>
      <c r="S449">
        <v>266373</v>
      </c>
      <c r="T449">
        <v>266373</v>
      </c>
      <c r="U449">
        <v>190386</v>
      </c>
      <c r="V449">
        <v>190386</v>
      </c>
      <c r="W449">
        <v>342588</v>
      </c>
      <c r="X449">
        <v>342588</v>
      </c>
      <c r="Y449">
        <v>342588</v>
      </c>
      <c r="Z449">
        <v>342588</v>
      </c>
      <c r="AA449">
        <v>76215</v>
      </c>
      <c r="AB449">
        <v>457140</v>
      </c>
      <c r="AC449">
        <v>92702</v>
      </c>
      <c r="AD449" t="s">
        <v>5767</v>
      </c>
      <c r="AE449" t="s">
        <v>5768</v>
      </c>
      <c r="AF449" t="s">
        <v>5775</v>
      </c>
      <c r="AG449" t="s">
        <v>5776</v>
      </c>
      <c r="AH449" t="s">
        <v>6765</v>
      </c>
      <c r="AI449" t="s">
        <v>6075</v>
      </c>
      <c r="AJ449" t="s">
        <v>6497</v>
      </c>
      <c r="AK449" t="s">
        <v>98</v>
      </c>
      <c r="AL449" t="s">
        <v>99</v>
      </c>
      <c r="AM449" t="s">
        <v>100</v>
      </c>
      <c r="AN449" t="s">
        <v>1311</v>
      </c>
      <c r="AO449" t="s">
        <v>1312</v>
      </c>
      <c r="AP449" t="s">
        <v>1313</v>
      </c>
      <c r="AQ449" t="s">
        <v>1314</v>
      </c>
    </row>
    <row r="450" spans="1:43" x14ac:dyDescent="0.3">
      <c r="A450" t="s">
        <v>26</v>
      </c>
      <c r="B450" t="s">
        <v>28</v>
      </c>
      <c r="C450" t="s">
        <v>29</v>
      </c>
      <c r="D450" t="s">
        <v>461</v>
      </c>
      <c r="E450" t="s">
        <v>118</v>
      </c>
      <c r="F450" t="s">
        <v>130</v>
      </c>
      <c r="G450" t="s">
        <v>472</v>
      </c>
      <c r="H450" t="s">
        <v>252</v>
      </c>
      <c r="I450" t="s">
        <v>259</v>
      </c>
      <c r="J450" t="s">
        <v>195</v>
      </c>
      <c r="K450" t="s">
        <v>845</v>
      </c>
      <c r="L450">
        <v>24</v>
      </c>
      <c r="M450">
        <v>6690000</v>
      </c>
      <c r="N450">
        <v>160560000</v>
      </c>
      <c r="O450">
        <v>160560000</v>
      </c>
      <c r="P450">
        <v>0</v>
      </c>
      <c r="R450">
        <v>10538074</v>
      </c>
      <c r="S450">
        <v>12640233</v>
      </c>
      <c r="T450">
        <v>12685122</v>
      </c>
      <c r="U450">
        <v>12685122</v>
      </c>
      <c r="V450">
        <v>12690691</v>
      </c>
      <c r="W450">
        <v>12690965</v>
      </c>
      <c r="X450">
        <v>12696534</v>
      </c>
      <c r="Y450">
        <v>12691140</v>
      </c>
      <c r="Z450">
        <v>12699935</v>
      </c>
      <c r="AA450">
        <v>12685122</v>
      </c>
      <c r="AB450">
        <v>17422964</v>
      </c>
      <c r="AC450">
        <v>18434098</v>
      </c>
      <c r="AD450" t="s">
        <v>3452</v>
      </c>
      <c r="AE450" t="s">
        <v>3462</v>
      </c>
      <c r="AF450" t="s">
        <v>3466</v>
      </c>
      <c r="AG450" t="s">
        <v>3467</v>
      </c>
      <c r="AH450" t="s">
        <v>6998</v>
      </c>
      <c r="AI450" t="s">
        <v>6064</v>
      </c>
      <c r="AJ450" t="s">
        <v>6999</v>
      </c>
      <c r="AK450" t="s">
        <v>136</v>
      </c>
      <c r="AN450" t="s">
        <v>1311</v>
      </c>
      <c r="AO450" t="s">
        <v>3409</v>
      </c>
      <c r="AP450" t="s">
        <v>2806</v>
      </c>
      <c r="AQ450" t="s">
        <v>1314</v>
      </c>
    </row>
    <row r="451" spans="1:43" x14ac:dyDescent="0.3">
      <c r="A451" t="s">
        <v>26</v>
      </c>
      <c r="B451" t="s">
        <v>28</v>
      </c>
      <c r="C451" t="s">
        <v>29</v>
      </c>
      <c r="D451" t="s">
        <v>461</v>
      </c>
      <c r="E451" t="s">
        <v>118</v>
      </c>
      <c r="F451" t="s">
        <v>130</v>
      </c>
      <c r="G451" t="s">
        <v>472</v>
      </c>
      <c r="H451" t="s">
        <v>252</v>
      </c>
      <c r="I451" t="s">
        <v>290</v>
      </c>
      <c r="J451" t="s">
        <v>195</v>
      </c>
      <c r="K451" t="s">
        <v>958</v>
      </c>
      <c r="L451">
        <v>12</v>
      </c>
      <c r="M451">
        <v>13250000</v>
      </c>
      <c r="N451">
        <v>159000000</v>
      </c>
      <c r="O451">
        <v>159000000</v>
      </c>
      <c r="P451">
        <v>0</v>
      </c>
      <c r="R451">
        <v>10435686</v>
      </c>
      <c r="S451">
        <v>12517420</v>
      </c>
      <c r="T451">
        <v>12561874</v>
      </c>
      <c r="U451">
        <v>12561874</v>
      </c>
      <c r="V451">
        <v>12567388</v>
      </c>
      <c r="W451">
        <v>12567660</v>
      </c>
      <c r="X451">
        <v>12573174</v>
      </c>
      <c r="Y451">
        <v>12567833</v>
      </c>
      <c r="Z451">
        <v>12576542</v>
      </c>
      <c r="AA451">
        <v>12561874</v>
      </c>
      <c r="AB451">
        <v>17253682</v>
      </c>
      <c r="AC451">
        <v>18254993</v>
      </c>
      <c r="AD451" t="s">
        <v>3799</v>
      </c>
      <c r="AE451" t="s">
        <v>3814</v>
      </c>
      <c r="AF451" t="s">
        <v>3824</v>
      </c>
      <c r="AG451" t="s">
        <v>3825</v>
      </c>
      <c r="AH451" t="s">
        <v>7000</v>
      </c>
      <c r="AI451" t="s">
        <v>6085</v>
      </c>
      <c r="AJ451" t="s">
        <v>6411</v>
      </c>
      <c r="AK451" t="s">
        <v>44</v>
      </c>
      <c r="AN451" t="s">
        <v>1311</v>
      </c>
      <c r="AO451" t="s">
        <v>3409</v>
      </c>
      <c r="AP451" t="s">
        <v>2806</v>
      </c>
      <c r="AQ451" t="s">
        <v>1314</v>
      </c>
    </row>
    <row r="452" spans="1:43" x14ac:dyDescent="0.3">
      <c r="A452" t="s">
        <v>26</v>
      </c>
      <c r="B452" t="s">
        <v>28</v>
      </c>
      <c r="C452" t="s">
        <v>29</v>
      </c>
      <c r="D452" t="s">
        <v>460</v>
      </c>
      <c r="E452" t="s">
        <v>33</v>
      </c>
      <c r="F452" t="s">
        <v>35</v>
      </c>
      <c r="G452" t="s">
        <v>463</v>
      </c>
      <c r="H452" t="s">
        <v>39</v>
      </c>
      <c r="I452" t="s">
        <v>41</v>
      </c>
      <c r="J452" t="s">
        <v>43</v>
      </c>
      <c r="K452" t="s">
        <v>486</v>
      </c>
      <c r="L452">
        <v>80</v>
      </c>
      <c r="M452">
        <v>69000</v>
      </c>
      <c r="N452">
        <v>5520000</v>
      </c>
      <c r="O452">
        <v>0</v>
      </c>
      <c r="P452">
        <v>5520000</v>
      </c>
      <c r="R452">
        <v>460000</v>
      </c>
      <c r="S452">
        <v>460000</v>
      </c>
      <c r="T452">
        <v>460000</v>
      </c>
      <c r="U452">
        <v>460000</v>
      </c>
      <c r="V452">
        <v>460000</v>
      </c>
      <c r="W452">
        <v>460000</v>
      </c>
      <c r="X452">
        <v>460000</v>
      </c>
      <c r="Y452">
        <v>460000</v>
      </c>
      <c r="Z452">
        <v>460000</v>
      </c>
      <c r="AA452">
        <v>460000</v>
      </c>
      <c r="AB452">
        <v>460000</v>
      </c>
      <c r="AC452">
        <v>460000</v>
      </c>
      <c r="AD452" t="s">
        <v>1307</v>
      </c>
      <c r="AE452" t="s">
        <v>1308</v>
      </c>
      <c r="AF452" t="s">
        <v>1316</v>
      </c>
      <c r="AG452" t="s">
        <v>1317</v>
      </c>
      <c r="AH452" t="s">
        <v>6781</v>
      </c>
      <c r="AI452" t="s">
        <v>6064</v>
      </c>
      <c r="AJ452" t="s">
        <v>6338</v>
      </c>
      <c r="AK452" t="s">
        <v>44</v>
      </c>
      <c r="AN452" t="s">
        <v>1311</v>
      </c>
      <c r="AO452" t="s">
        <v>1312</v>
      </c>
      <c r="AP452" t="s">
        <v>1313</v>
      </c>
      <c r="AQ452" t="s">
        <v>1314</v>
      </c>
    </row>
    <row r="453" spans="1:43" x14ac:dyDescent="0.3">
      <c r="A453" t="s">
        <v>26</v>
      </c>
      <c r="B453" t="s">
        <v>28</v>
      </c>
      <c r="C453" t="s">
        <v>29</v>
      </c>
      <c r="D453" t="s">
        <v>460</v>
      </c>
      <c r="E453" t="s">
        <v>33</v>
      </c>
      <c r="F453" t="s">
        <v>35</v>
      </c>
      <c r="G453" t="s">
        <v>463</v>
      </c>
      <c r="H453" t="s">
        <v>39</v>
      </c>
      <c r="I453" t="s">
        <v>41</v>
      </c>
      <c r="J453" t="s">
        <v>43</v>
      </c>
      <c r="K453" t="s">
        <v>489</v>
      </c>
      <c r="L453">
        <v>40</v>
      </c>
      <c r="M453">
        <v>75000</v>
      </c>
      <c r="N453">
        <v>3000000</v>
      </c>
      <c r="O453">
        <v>0</v>
      </c>
      <c r="P453">
        <v>3000000</v>
      </c>
      <c r="R453">
        <v>250000</v>
      </c>
      <c r="S453">
        <v>250000</v>
      </c>
      <c r="T453">
        <v>250000</v>
      </c>
      <c r="U453">
        <v>250000</v>
      </c>
      <c r="V453">
        <v>250000</v>
      </c>
      <c r="W453">
        <v>250000</v>
      </c>
      <c r="X453">
        <v>250000</v>
      </c>
      <c r="Y453">
        <v>250000</v>
      </c>
      <c r="Z453">
        <v>250000</v>
      </c>
      <c r="AA453">
        <v>250000</v>
      </c>
      <c r="AB453">
        <v>250000</v>
      </c>
      <c r="AC453">
        <v>250000</v>
      </c>
      <c r="AD453" t="s">
        <v>1307</v>
      </c>
      <c r="AE453" t="s">
        <v>1308</v>
      </c>
      <c r="AF453" t="s">
        <v>1325</v>
      </c>
      <c r="AG453" t="s">
        <v>1326</v>
      </c>
      <c r="AH453" t="s">
        <v>6782</v>
      </c>
      <c r="AI453" t="s">
        <v>6168</v>
      </c>
      <c r="AJ453" t="s">
        <v>6338</v>
      </c>
      <c r="AK453" t="s">
        <v>44</v>
      </c>
      <c r="AN453" t="s">
        <v>1311</v>
      </c>
      <c r="AO453" t="s">
        <v>1312</v>
      </c>
      <c r="AP453" t="s">
        <v>1313</v>
      </c>
      <c r="AQ453" t="s">
        <v>1314</v>
      </c>
    </row>
    <row r="454" spans="1:43" x14ac:dyDescent="0.3">
      <c r="A454" t="s">
        <v>26</v>
      </c>
      <c r="B454" t="s">
        <v>28</v>
      </c>
      <c r="C454" t="s">
        <v>29</v>
      </c>
      <c r="D454" t="s">
        <v>460</v>
      </c>
      <c r="E454" t="s">
        <v>33</v>
      </c>
      <c r="F454" t="s">
        <v>35</v>
      </c>
      <c r="G454" t="s">
        <v>463</v>
      </c>
      <c r="H454" t="s">
        <v>39</v>
      </c>
      <c r="I454" t="s">
        <v>41</v>
      </c>
      <c r="J454" t="s">
        <v>50</v>
      </c>
      <c r="K454" t="s">
        <v>493</v>
      </c>
      <c r="L454">
        <v>40</v>
      </c>
      <c r="M454">
        <v>700000</v>
      </c>
      <c r="N454">
        <v>28000000</v>
      </c>
      <c r="O454">
        <v>0</v>
      </c>
      <c r="P454">
        <v>28000000</v>
      </c>
      <c r="R454">
        <v>2333000</v>
      </c>
      <c r="S454">
        <v>2333000</v>
      </c>
      <c r="T454">
        <v>2333000</v>
      </c>
      <c r="U454">
        <v>2333000</v>
      </c>
      <c r="V454">
        <v>2333000</v>
      </c>
      <c r="W454">
        <v>2333000</v>
      </c>
      <c r="X454">
        <v>2333000</v>
      </c>
      <c r="Y454">
        <v>2333000</v>
      </c>
      <c r="Z454">
        <v>2333000</v>
      </c>
      <c r="AA454">
        <v>2333000</v>
      </c>
      <c r="AB454">
        <v>2333000</v>
      </c>
      <c r="AC454">
        <v>2337000</v>
      </c>
      <c r="AD454" t="s">
        <v>1307</v>
      </c>
      <c r="AE454" t="s">
        <v>1338</v>
      </c>
      <c r="AF454" t="s">
        <v>1342</v>
      </c>
      <c r="AG454" t="s">
        <v>1343</v>
      </c>
      <c r="AH454" t="s">
        <v>6783</v>
      </c>
      <c r="AI454" t="s">
        <v>6064</v>
      </c>
      <c r="AJ454" t="s">
        <v>6338</v>
      </c>
      <c r="AK454" t="s">
        <v>44</v>
      </c>
      <c r="AN454" t="s">
        <v>1311</v>
      </c>
      <c r="AO454" t="s">
        <v>1312</v>
      </c>
      <c r="AP454" t="s">
        <v>1336</v>
      </c>
      <c r="AQ454" t="s">
        <v>1314</v>
      </c>
    </row>
    <row r="455" spans="1:43" x14ac:dyDescent="0.3">
      <c r="A455" t="s">
        <v>26</v>
      </c>
      <c r="B455" t="s">
        <v>28</v>
      </c>
      <c r="C455" t="s">
        <v>29</v>
      </c>
      <c r="D455" t="s">
        <v>460</v>
      </c>
      <c r="E455" t="s">
        <v>33</v>
      </c>
      <c r="F455" t="s">
        <v>35</v>
      </c>
      <c r="G455" t="s">
        <v>463</v>
      </c>
      <c r="H455" t="s">
        <v>39</v>
      </c>
      <c r="I455" t="s">
        <v>52</v>
      </c>
      <c r="J455" t="s">
        <v>43</v>
      </c>
      <c r="K455" t="s">
        <v>494</v>
      </c>
      <c r="L455">
        <v>80</v>
      </c>
      <c r="M455">
        <v>69000</v>
      </c>
      <c r="N455">
        <v>5520000</v>
      </c>
      <c r="O455">
        <v>0</v>
      </c>
      <c r="P455">
        <v>5520000</v>
      </c>
      <c r="R455">
        <v>460000</v>
      </c>
      <c r="S455">
        <v>460000</v>
      </c>
      <c r="T455">
        <v>460000</v>
      </c>
      <c r="U455">
        <v>460000</v>
      </c>
      <c r="V455">
        <v>460000</v>
      </c>
      <c r="W455">
        <v>460000</v>
      </c>
      <c r="X455">
        <v>460000</v>
      </c>
      <c r="Y455">
        <v>460000</v>
      </c>
      <c r="Z455">
        <v>460000</v>
      </c>
      <c r="AA455">
        <v>460000</v>
      </c>
      <c r="AB455">
        <v>460000</v>
      </c>
      <c r="AC455">
        <v>460000</v>
      </c>
      <c r="AD455" t="s">
        <v>1345</v>
      </c>
      <c r="AE455" t="s">
        <v>1346</v>
      </c>
      <c r="AF455" t="s">
        <v>1350</v>
      </c>
      <c r="AG455" t="s">
        <v>1351</v>
      </c>
      <c r="AH455" t="s">
        <v>6784</v>
      </c>
      <c r="AI455" t="s">
        <v>6064</v>
      </c>
      <c r="AJ455" t="s">
        <v>6344</v>
      </c>
      <c r="AK455" t="s">
        <v>44</v>
      </c>
      <c r="AN455" t="s">
        <v>1311</v>
      </c>
      <c r="AO455" t="s">
        <v>1312</v>
      </c>
      <c r="AP455" t="s">
        <v>1313</v>
      </c>
      <c r="AQ455" t="s">
        <v>1314</v>
      </c>
    </row>
    <row r="456" spans="1:43" x14ac:dyDescent="0.3">
      <c r="A456" t="s">
        <v>26</v>
      </c>
      <c r="B456" t="s">
        <v>28</v>
      </c>
      <c r="C456" t="s">
        <v>29</v>
      </c>
      <c r="D456" t="s">
        <v>460</v>
      </c>
      <c r="E456" t="s">
        <v>33</v>
      </c>
      <c r="F456" t="s">
        <v>35</v>
      </c>
      <c r="G456" t="s">
        <v>463</v>
      </c>
      <c r="H456" t="s">
        <v>39</v>
      </c>
      <c r="I456" t="s">
        <v>52</v>
      </c>
      <c r="J456" t="s">
        <v>43</v>
      </c>
      <c r="K456" t="s">
        <v>489</v>
      </c>
      <c r="L456">
        <v>40</v>
      </c>
      <c r="M456">
        <v>75000</v>
      </c>
      <c r="N456">
        <v>3000000</v>
      </c>
      <c r="O456">
        <v>0</v>
      </c>
      <c r="P456">
        <v>3000000</v>
      </c>
      <c r="R456">
        <v>250000</v>
      </c>
      <c r="S456">
        <v>250000</v>
      </c>
      <c r="T456">
        <v>250000</v>
      </c>
      <c r="U456">
        <v>250000</v>
      </c>
      <c r="V456">
        <v>250000</v>
      </c>
      <c r="W456">
        <v>250000</v>
      </c>
      <c r="X456">
        <v>250000</v>
      </c>
      <c r="Y456">
        <v>250000</v>
      </c>
      <c r="Z456">
        <v>250000</v>
      </c>
      <c r="AA456">
        <v>250000</v>
      </c>
      <c r="AB456">
        <v>250000</v>
      </c>
      <c r="AC456">
        <v>250000</v>
      </c>
      <c r="AD456" t="s">
        <v>1345</v>
      </c>
      <c r="AE456" t="s">
        <v>1346</v>
      </c>
      <c r="AF456" t="s">
        <v>1359</v>
      </c>
      <c r="AG456" t="s">
        <v>1360</v>
      </c>
      <c r="AH456" t="s">
        <v>6785</v>
      </c>
      <c r="AI456" t="s">
        <v>6168</v>
      </c>
      <c r="AJ456" t="s">
        <v>6344</v>
      </c>
      <c r="AK456" t="s">
        <v>44</v>
      </c>
      <c r="AN456" t="s">
        <v>1311</v>
      </c>
      <c r="AO456" t="s">
        <v>1312</v>
      </c>
      <c r="AP456" t="s">
        <v>1313</v>
      </c>
      <c r="AQ456" t="s">
        <v>1314</v>
      </c>
    </row>
    <row r="457" spans="1:43" x14ac:dyDescent="0.3">
      <c r="A457" t="s">
        <v>26</v>
      </c>
      <c r="B457" t="s">
        <v>28</v>
      </c>
      <c r="C457" t="s">
        <v>29</v>
      </c>
      <c r="D457" t="s">
        <v>460</v>
      </c>
      <c r="E457" t="s">
        <v>33</v>
      </c>
      <c r="F457" t="s">
        <v>35</v>
      </c>
      <c r="G457" t="s">
        <v>463</v>
      </c>
      <c r="H457" t="s">
        <v>39</v>
      </c>
      <c r="I457" t="s">
        <v>52</v>
      </c>
      <c r="J457" t="s">
        <v>50</v>
      </c>
      <c r="K457" t="s">
        <v>498</v>
      </c>
      <c r="L457">
        <v>40</v>
      </c>
      <c r="M457">
        <v>700000</v>
      </c>
      <c r="N457">
        <v>28000000</v>
      </c>
      <c r="O457">
        <v>0</v>
      </c>
      <c r="P457">
        <v>28000000</v>
      </c>
      <c r="R457">
        <v>2333000</v>
      </c>
      <c r="S457">
        <v>2333000</v>
      </c>
      <c r="T457">
        <v>2333000</v>
      </c>
      <c r="U457">
        <v>2333000</v>
      </c>
      <c r="V457">
        <v>2333000</v>
      </c>
      <c r="W457">
        <v>2333000</v>
      </c>
      <c r="X457">
        <v>2333000</v>
      </c>
      <c r="Y457">
        <v>2333000</v>
      </c>
      <c r="Z457">
        <v>2333000</v>
      </c>
      <c r="AA457">
        <v>2333000</v>
      </c>
      <c r="AB457">
        <v>2333000</v>
      </c>
      <c r="AC457">
        <v>2337000</v>
      </c>
      <c r="AD457" t="s">
        <v>1345</v>
      </c>
      <c r="AE457" t="s">
        <v>1370</v>
      </c>
      <c r="AF457" t="s">
        <v>1374</v>
      </c>
      <c r="AG457" t="s">
        <v>1375</v>
      </c>
      <c r="AH457" t="s">
        <v>6786</v>
      </c>
      <c r="AI457" t="s">
        <v>6064</v>
      </c>
      <c r="AJ457" t="s">
        <v>6344</v>
      </c>
      <c r="AK457" t="s">
        <v>44</v>
      </c>
      <c r="AN457" t="s">
        <v>1311</v>
      </c>
      <c r="AO457" t="s">
        <v>1312</v>
      </c>
      <c r="AP457" t="s">
        <v>1336</v>
      </c>
      <c r="AQ457" t="s">
        <v>1314</v>
      </c>
    </row>
    <row r="458" spans="1:43" x14ac:dyDescent="0.3">
      <c r="A458" t="s">
        <v>26</v>
      </c>
      <c r="B458" t="s">
        <v>28</v>
      </c>
      <c r="C458" t="s">
        <v>29</v>
      </c>
      <c r="D458" t="s">
        <v>460</v>
      </c>
      <c r="E458" t="s">
        <v>33</v>
      </c>
      <c r="F458" t="s">
        <v>35</v>
      </c>
      <c r="G458" t="s">
        <v>463</v>
      </c>
      <c r="H458" t="s">
        <v>39</v>
      </c>
      <c r="I458" t="s">
        <v>54</v>
      </c>
      <c r="J458" t="s">
        <v>43</v>
      </c>
      <c r="K458" t="s">
        <v>499</v>
      </c>
      <c r="L458">
        <v>30</v>
      </c>
      <c r="M458">
        <v>69000</v>
      </c>
      <c r="N458">
        <v>2070000</v>
      </c>
      <c r="O458">
        <v>0</v>
      </c>
      <c r="P458">
        <v>2070000</v>
      </c>
      <c r="R458">
        <v>172000</v>
      </c>
      <c r="S458">
        <v>172000</v>
      </c>
      <c r="T458">
        <v>172000</v>
      </c>
      <c r="U458">
        <v>172000</v>
      </c>
      <c r="V458">
        <v>172000</v>
      </c>
      <c r="W458">
        <v>172000</v>
      </c>
      <c r="X458">
        <v>172000</v>
      </c>
      <c r="Y458">
        <v>172000</v>
      </c>
      <c r="Z458">
        <v>172000</v>
      </c>
      <c r="AA458">
        <v>172000</v>
      </c>
      <c r="AB458">
        <v>172000</v>
      </c>
      <c r="AC458">
        <v>178000</v>
      </c>
      <c r="AD458" t="s">
        <v>1377</v>
      </c>
      <c r="AE458" t="s">
        <v>1378</v>
      </c>
      <c r="AF458" t="s">
        <v>1382</v>
      </c>
      <c r="AG458" t="s">
        <v>1383</v>
      </c>
      <c r="AH458" t="s">
        <v>6787</v>
      </c>
      <c r="AI458" t="s">
        <v>6064</v>
      </c>
      <c r="AJ458" t="s">
        <v>6348</v>
      </c>
      <c r="AK458" t="s">
        <v>44</v>
      </c>
      <c r="AN458" t="s">
        <v>1311</v>
      </c>
      <c r="AO458" t="s">
        <v>1312</v>
      </c>
      <c r="AP458" t="s">
        <v>1313</v>
      </c>
      <c r="AQ458" t="s">
        <v>1314</v>
      </c>
    </row>
    <row r="459" spans="1:43" x14ac:dyDescent="0.3">
      <c r="A459" t="s">
        <v>26</v>
      </c>
      <c r="B459" t="s">
        <v>28</v>
      </c>
      <c r="C459" t="s">
        <v>29</v>
      </c>
      <c r="D459" t="s">
        <v>460</v>
      </c>
      <c r="E459" t="s">
        <v>33</v>
      </c>
      <c r="F459" t="s">
        <v>35</v>
      </c>
      <c r="G459" t="s">
        <v>463</v>
      </c>
      <c r="H459" t="s">
        <v>39</v>
      </c>
      <c r="I459" t="s">
        <v>56</v>
      </c>
      <c r="J459" t="s">
        <v>43</v>
      </c>
      <c r="K459" t="s">
        <v>500</v>
      </c>
      <c r="L459">
        <v>160</v>
      </c>
      <c r="M459">
        <v>69000</v>
      </c>
      <c r="N459">
        <v>11040000</v>
      </c>
      <c r="O459">
        <v>0</v>
      </c>
      <c r="P459">
        <v>11040000</v>
      </c>
      <c r="R459">
        <v>920000</v>
      </c>
      <c r="S459">
        <v>920000</v>
      </c>
      <c r="T459">
        <v>920000</v>
      </c>
      <c r="U459">
        <v>920000</v>
      </c>
      <c r="V459">
        <v>920000</v>
      </c>
      <c r="W459">
        <v>920000</v>
      </c>
      <c r="X459">
        <v>920000</v>
      </c>
      <c r="Y459">
        <v>920000</v>
      </c>
      <c r="Z459">
        <v>920000</v>
      </c>
      <c r="AA459">
        <v>920000</v>
      </c>
      <c r="AB459">
        <v>920000</v>
      </c>
      <c r="AC459">
        <v>920000</v>
      </c>
      <c r="AD459" t="s">
        <v>1395</v>
      </c>
      <c r="AE459" t="s">
        <v>1396</v>
      </c>
      <c r="AF459" t="s">
        <v>1400</v>
      </c>
      <c r="AG459" t="s">
        <v>1401</v>
      </c>
      <c r="AH459" t="s">
        <v>6788</v>
      </c>
      <c r="AI459" t="s">
        <v>6064</v>
      </c>
      <c r="AJ459" t="s">
        <v>6352</v>
      </c>
      <c r="AK459" t="s">
        <v>44</v>
      </c>
      <c r="AN459" t="s">
        <v>1311</v>
      </c>
      <c r="AO459" t="s">
        <v>1312</v>
      </c>
      <c r="AP459" t="s">
        <v>1313</v>
      </c>
      <c r="AQ459" t="s">
        <v>1314</v>
      </c>
    </row>
    <row r="460" spans="1:43" x14ac:dyDescent="0.3">
      <c r="A460" t="s">
        <v>26</v>
      </c>
      <c r="B460" t="s">
        <v>28</v>
      </c>
      <c r="C460" t="s">
        <v>29</v>
      </c>
      <c r="D460" t="s">
        <v>460</v>
      </c>
      <c r="E460" t="s">
        <v>33</v>
      </c>
      <c r="F460" t="s">
        <v>35</v>
      </c>
      <c r="G460" t="s">
        <v>463</v>
      </c>
      <c r="H460" t="s">
        <v>39</v>
      </c>
      <c r="I460" t="s">
        <v>56</v>
      </c>
      <c r="J460" t="s">
        <v>58</v>
      </c>
      <c r="K460" t="s">
        <v>503</v>
      </c>
      <c r="L460">
        <v>1</v>
      </c>
      <c r="M460">
        <v>20000000</v>
      </c>
      <c r="N460">
        <v>20000000</v>
      </c>
      <c r="O460">
        <v>0</v>
      </c>
      <c r="P460">
        <v>20000000</v>
      </c>
      <c r="R460">
        <v>1666000</v>
      </c>
      <c r="S460">
        <v>1666000</v>
      </c>
      <c r="T460">
        <v>1666000</v>
      </c>
      <c r="U460">
        <v>1666000</v>
      </c>
      <c r="V460">
        <v>1666000</v>
      </c>
      <c r="W460">
        <v>1666000</v>
      </c>
      <c r="X460">
        <v>1666000</v>
      </c>
      <c r="Y460">
        <v>1666000</v>
      </c>
      <c r="Z460">
        <v>1666000</v>
      </c>
      <c r="AA460">
        <v>1666000</v>
      </c>
      <c r="AB460">
        <v>1666000</v>
      </c>
      <c r="AC460">
        <v>1674000</v>
      </c>
      <c r="AD460" t="s">
        <v>1395</v>
      </c>
      <c r="AE460" t="s">
        <v>1413</v>
      </c>
      <c r="AF460" t="s">
        <v>1417</v>
      </c>
      <c r="AG460" t="s">
        <v>1418</v>
      </c>
      <c r="AH460" t="s">
        <v>6789</v>
      </c>
      <c r="AI460" t="s">
        <v>6064</v>
      </c>
      <c r="AJ460" t="s">
        <v>6352</v>
      </c>
      <c r="AK460" t="s">
        <v>44</v>
      </c>
      <c r="AN460" t="s">
        <v>1311</v>
      </c>
      <c r="AO460" t="s">
        <v>1312</v>
      </c>
      <c r="AP460" t="s">
        <v>1331</v>
      </c>
      <c r="AQ460" t="s">
        <v>1314</v>
      </c>
    </row>
    <row r="461" spans="1:43" x14ac:dyDescent="0.3">
      <c r="A461" t="s">
        <v>26</v>
      </c>
      <c r="B461" t="s">
        <v>28</v>
      </c>
      <c r="C461" t="s">
        <v>29</v>
      </c>
      <c r="D461" t="s">
        <v>460</v>
      </c>
      <c r="E461" t="s">
        <v>33</v>
      </c>
      <c r="F461" t="s">
        <v>35</v>
      </c>
      <c r="G461" t="s">
        <v>463</v>
      </c>
      <c r="H461" t="s">
        <v>39</v>
      </c>
      <c r="I461" t="s">
        <v>56</v>
      </c>
      <c r="J461" t="s">
        <v>48</v>
      </c>
      <c r="K461" t="s">
        <v>505</v>
      </c>
      <c r="L461">
        <v>5</v>
      </c>
      <c r="M461">
        <v>5000000</v>
      </c>
      <c r="N461">
        <v>25000000</v>
      </c>
      <c r="O461">
        <v>0</v>
      </c>
      <c r="P461">
        <v>25000000</v>
      </c>
      <c r="R461">
        <v>2083000</v>
      </c>
      <c r="S461">
        <v>2083000</v>
      </c>
      <c r="T461">
        <v>2083000</v>
      </c>
      <c r="U461">
        <v>2083000</v>
      </c>
      <c r="V461">
        <v>2083000</v>
      </c>
      <c r="W461">
        <v>2083000</v>
      </c>
      <c r="X461">
        <v>2083000</v>
      </c>
      <c r="Y461">
        <v>2083000</v>
      </c>
      <c r="Z461">
        <v>2083000</v>
      </c>
      <c r="AA461">
        <v>2083000</v>
      </c>
      <c r="AB461">
        <v>2083000</v>
      </c>
      <c r="AC461">
        <v>2087000</v>
      </c>
      <c r="AD461" t="s">
        <v>1395</v>
      </c>
      <c r="AE461" t="s">
        <v>1420</v>
      </c>
      <c r="AF461" t="s">
        <v>1424</v>
      </c>
      <c r="AG461" t="s">
        <v>1425</v>
      </c>
      <c r="AH461" t="s">
        <v>6790</v>
      </c>
      <c r="AI461" t="s">
        <v>6064</v>
      </c>
      <c r="AJ461" t="s">
        <v>6352</v>
      </c>
      <c r="AK461" t="s">
        <v>44</v>
      </c>
      <c r="AN461" t="s">
        <v>1311</v>
      </c>
      <c r="AO461" t="s">
        <v>1312</v>
      </c>
      <c r="AP461" t="s">
        <v>1336</v>
      </c>
      <c r="AQ461" t="s">
        <v>1314</v>
      </c>
    </row>
    <row r="462" spans="1:43" x14ac:dyDescent="0.3">
      <c r="A462" t="s">
        <v>26</v>
      </c>
      <c r="B462" t="s">
        <v>28</v>
      </c>
      <c r="C462" t="s">
        <v>29</v>
      </c>
      <c r="D462" t="s">
        <v>460</v>
      </c>
      <c r="E462" t="s">
        <v>33</v>
      </c>
      <c r="F462" t="s">
        <v>35</v>
      </c>
      <c r="G462" t="s">
        <v>463</v>
      </c>
      <c r="H462" t="s">
        <v>39</v>
      </c>
      <c r="I462" t="s">
        <v>60</v>
      </c>
      <c r="J462" t="s">
        <v>43</v>
      </c>
      <c r="K462" t="s">
        <v>509</v>
      </c>
      <c r="L462">
        <v>180</v>
      </c>
      <c r="M462">
        <v>69000</v>
      </c>
      <c r="N462">
        <v>12420000</v>
      </c>
      <c r="O462">
        <v>0</v>
      </c>
      <c r="P462">
        <v>12420000</v>
      </c>
      <c r="R462">
        <v>1035000</v>
      </c>
      <c r="S462">
        <v>1035000</v>
      </c>
      <c r="T462">
        <v>1035000</v>
      </c>
      <c r="U462">
        <v>1035000</v>
      </c>
      <c r="V462">
        <v>1035000</v>
      </c>
      <c r="W462">
        <v>1035000</v>
      </c>
      <c r="X462">
        <v>1035000</v>
      </c>
      <c r="Y462">
        <v>1035000</v>
      </c>
      <c r="Z462">
        <v>1035000</v>
      </c>
      <c r="AA462">
        <v>1035000</v>
      </c>
      <c r="AB462">
        <v>1035000</v>
      </c>
      <c r="AC462">
        <v>1035000</v>
      </c>
      <c r="AD462" t="s">
        <v>1427</v>
      </c>
      <c r="AE462" t="s">
        <v>1428</v>
      </c>
      <c r="AF462" t="s">
        <v>1438</v>
      </c>
      <c r="AG462" t="s">
        <v>1439</v>
      </c>
      <c r="AH462" t="s">
        <v>6791</v>
      </c>
      <c r="AI462" t="s">
        <v>6085</v>
      </c>
      <c r="AJ462" t="s">
        <v>6356</v>
      </c>
      <c r="AK462" t="s">
        <v>44</v>
      </c>
      <c r="AN462" t="s">
        <v>1311</v>
      </c>
      <c r="AO462" t="s">
        <v>1312</v>
      </c>
      <c r="AP462" t="s">
        <v>1313</v>
      </c>
      <c r="AQ462" t="s">
        <v>1314</v>
      </c>
    </row>
    <row r="463" spans="1:43" x14ac:dyDescent="0.3">
      <c r="A463" t="s">
        <v>26</v>
      </c>
      <c r="B463" t="s">
        <v>28</v>
      </c>
      <c r="C463" t="s">
        <v>29</v>
      </c>
      <c r="D463" t="s">
        <v>460</v>
      </c>
      <c r="E463" t="s">
        <v>33</v>
      </c>
      <c r="F463" t="s">
        <v>35</v>
      </c>
      <c r="G463" t="s">
        <v>463</v>
      </c>
      <c r="H463" t="s">
        <v>39</v>
      </c>
      <c r="I463" t="s">
        <v>60</v>
      </c>
      <c r="J463" t="s">
        <v>48</v>
      </c>
      <c r="K463" t="s">
        <v>512</v>
      </c>
      <c r="L463">
        <v>10</v>
      </c>
      <c r="M463">
        <v>1500000</v>
      </c>
      <c r="N463">
        <v>15000000</v>
      </c>
      <c r="O463">
        <v>0</v>
      </c>
      <c r="P463">
        <v>15000000</v>
      </c>
      <c r="R463">
        <v>1250000</v>
      </c>
      <c r="S463">
        <v>1250000</v>
      </c>
      <c r="T463">
        <v>1250000</v>
      </c>
      <c r="U463">
        <v>1250000</v>
      </c>
      <c r="V463">
        <v>1250000</v>
      </c>
      <c r="W463">
        <v>1250000</v>
      </c>
      <c r="X463">
        <v>1250000</v>
      </c>
      <c r="Y463">
        <v>1250000</v>
      </c>
      <c r="Z463">
        <v>1250000</v>
      </c>
      <c r="AA463">
        <v>1250000</v>
      </c>
      <c r="AB463">
        <v>1250000</v>
      </c>
      <c r="AC463">
        <v>1250000</v>
      </c>
      <c r="AD463" t="s">
        <v>1427</v>
      </c>
      <c r="AE463" t="s">
        <v>1445</v>
      </c>
      <c r="AF463" t="s">
        <v>1449</v>
      </c>
      <c r="AG463" t="s">
        <v>1450</v>
      </c>
      <c r="AH463" t="s">
        <v>6792</v>
      </c>
      <c r="AI463" t="s">
        <v>6064</v>
      </c>
      <c r="AJ463" t="s">
        <v>6356</v>
      </c>
      <c r="AK463" t="s">
        <v>44</v>
      </c>
      <c r="AN463" t="s">
        <v>1311</v>
      </c>
      <c r="AO463" t="s">
        <v>1312</v>
      </c>
      <c r="AP463" t="s">
        <v>1336</v>
      </c>
      <c r="AQ463" t="s">
        <v>1314</v>
      </c>
    </row>
    <row r="464" spans="1:43" x14ac:dyDescent="0.3">
      <c r="A464" t="s">
        <v>26</v>
      </c>
      <c r="B464" t="s">
        <v>28</v>
      </c>
      <c r="C464" t="s">
        <v>29</v>
      </c>
      <c r="D464" t="s">
        <v>460</v>
      </c>
      <c r="E464" t="s">
        <v>33</v>
      </c>
      <c r="F464" t="s">
        <v>35</v>
      </c>
      <c r="G464" t="s">
        <v>463</v>
      </c>
      <c r="H464" t="s">
        <v>62</v>
      </c>
      <c r="I464" t="s">
        <v>63</v>
      </c>
      <c r="J464" t="s">
        <v>43</v>
      </c>
      <c r="K464" t="s">
        <v>507</v>
      </c>
      <c r="L464">
        <v>1</v>
      </c>
      <c r="M464">
        <v>1500000</v>
      </c>
      <c r="N464">
        <v>1500000</v>
      </c>
      <c r="O464">
        <v>0</v>
      </c>
      <c r="P464">
        <v>1500000</v>
      </c>
      <c r="R464">
        <v>125000</v>
      </c>
      <c r="S464">
        <v>125000</v>
      </c>
      <c r="T464">
        <v>125000</v>
      </c>
      <c r="U464">
        <v>125000</v>
      </c>
      <c r="V464">
        <v>125000</v>
      </c>
      <c r="W464">
        <v>125000</v>
      </c>
      <c r="X464">
        <v>125000</v>
      </c>
      <c r="Y464">
        <v>125000</v>
      </c>
      <c r="Z464">
        <v>125000</v>
      </c>
      <c r="AA464">
        <v>125000</v>
      </c>
      <c r="AB464">
        <v>125000</v>
      </c>
      <c r="AC464">
        <v>125000</v>
      </c>
      <c r="AD464" t="s">
        <v>1452</v>
      </c>
      <c r="AE464" t="s">
        <v>1453</v>
      </c>
      <c r="AF464" t="s">
        <v>1457</v>
      </c>
      <c r="AG464" t="s">
        <v>1458</v>
      </c>
      <c r="AH464" t="s">
        <v>6793</v>
      </c>
      <c r="AI464" t="s">
        <v>6064</v>
      </c>
      <c r="AJ464" t="s">
        <v>6794</v>
      </c>
      <c r="AK464" t="s">
        <v>44</v>
      </c>
      <c r="AN464" t="s">
        <v>1311</v>
      </c>
      <c r="AO464" t="s">
        <v>1312</v>
      </c>
      <c r="AP464" t="s">
        <v>1313</v>
      </c>
      <c r="AQ464" t="s">
        <v>1314</v>
      </c>
    </row>
    <row r="465" spans="1:43" x14ac:dyDescent="0.3">
      <c r="A465" t="s">
        <v>26</v>
      </c>
      <c r="B465" t="s">
        <v>28</v>
      </c>
      <c r="C465" t="s">
        <v>29</v>
      </c>
      <c r="D465" t="s">
        <v>460</v>
      </c>
      <c r="E465" t="s">
        <v>33</v>
      </c>
      <c r="F465" t="s">
        <v>35</v>
      </c>
      <c r="G465" t="s">
        <v>463</v>
      </c>
      <c r="H465" t="s">
        <v>62</v>
      </c>
      <c r="I465" t="s">
        <v>63</v>
      </c>
      <c r="J465" t="s">
        <v>43</v>
      </c>
      <c r="K465" t="s">
        <v>513</v>
      </c>
      <c r="L465">
        <v>120</v>
      </c>
      <c r="M465">
        <v>75000</v>
      </c>
      <c r="N465">
        <v>9000000</v>
      </c>
      <c r="O465">
        <v>0</v>
      </c>
      <c r="P465">
        <v>9000000</v>
      </c>
      <c r="R465">
        <v>750000</v>
      </c>
      <c r="S465">
        <v>750000</v>
      </c>
      <c r="T465">
        <v>750000</v>
      </c>
      <c r="U465">
        <v>750000</v>
      </c>
      <c r="V465">
        <v>750000</v>
      </c>
      <c r="W465">
        <v>750000</v>
      </c>
      <c r="X465">
        <v>750000</v>
      </c>
      <c r="Y465">
        <v>750000</v>
      </c>
      <c r="Z465">
        <v>750000</v>
      </c>
      <c r="AA465">
        <v>750000</v>
      </c>
      <c r="AB465">
        <v>750000</v>
      </c>
      <c r="AC465">
        <v>750000</v>
      </c>
      <c r="AD465" t="s">
        <v>1452</v>
      </c>
      <c r="AE465" t="s">
        <v>1453</v>
      </c>
      <c r="AF465" t="s">
        <v>1460</v>
      </c>
      <c r="AG465" t="s">
        <v>1461</v>
      </c>
      <c r="AH465" t="s">
        <v>6795</v>
      </c>
      <c r="AI465" t="s">
        <v>6075</v>
      </c>
      <c r="AJ465" t="s">
        <v>6794</v>
      </c>
      <c r="AK465" t="s">
        <v>44</v>
      </c>
      <c r="AN465" t="s">
        <v>1311</v>
      </c>
      <c r="AO465" t="s">
        <v>1312</v>
      </c>
      <c r="AP465" t="s">
        <v>1313</v>
      </c>
      <c r="AQ465" t="s">
        <v>1314</v>
      </c>
    </row>
    <row r="466" spans="1:43" x14ac:dyDescent="0.3">
      <c r="A466" t="s">
        <v>26</v>
      </c>
      <c r="B466" t="s">
        <v>28</v>
      </c>
      <c r="C466" t="s">
        <v>29</v>
      </c>
      <c r="D466" t="s">
        <v>460</v>
      </c>
      <c r="E466" t="s">
        <v>33</v>
      </c>
      <c r="F466" t="s">
        <v>35</v>
      </c>
      <c r="G466" t="s">
        <v>463</v>
      </c>
      <c r="H466" t="s">
        <v>62</v>
      </c>
      <c r="I466" t="s">
        <v>64</v>
      </c>
      <c r="J466" t="s">
        <v>43</v>
      </c>
      <c r="K466" t="s">
        <v>507</v>
      </c>
      <c r="L466">
        <v>1</v>
      </c>
      <c r="M466">
        <v>1500000</v>
      </c>
      <c r="N466">
        <v>1500000</v>
      </c>
      <c r="O466">
        <v>0</v>
      </c>
      <c r="P466">
        <v>1500000</v>
      </c>
      <c r="R466">
        <v>125000</v>
      </c>
      <c r="S466">
        <v>125000</v>
      </c>
      <c r="T466">
        <v>125000</v>
      </c>
      <c r="U466">
        <v>125000</v>
      </c>
      <c r="V466">
        <v>125000</v>
      </c>
      <c r="W466">
        <v>125000</v>
      </c>
      <c r="X466">
        <v>125000</v>
      </c>
      <c r="Y466">
        <v>125000</v>
      </c>
      <c r="Z466">
        <v>125000</v>
      </c>
      <c r="AA466">
        <v>125000</v>
      </c>
      <c r="AB466">
        <v>125000</v>
      </c>
      <c r="AC466">
        <v>125000</v>
      </c>
      <c r="AD466" t="s">
        <v>1463</v>
      </c>
      <c r="AE466" t="s">
        <v>1464</v>
      </c>
      <c r="AF466" t="s">
        <v>1468</v>
      </c>
      <c r="AG466" t="s">
        <v>1469</v>
      </c>
      <c r="AH466" t="s">
        <v>6796</v>
      </c>
      <c r="AI466" t="s">
        <v>6064</v>
      </c>
      <c r="AJ466" t="s">
        <v>6360</v>
      </c>
      <c r="AK466" t="s">
        <v>44</v>
      </c>
      <c r="AN466" t="s">
        <v>1311</v>
      </c>
      <c r="AO466" t="s">
        <v>1312</v>
      </c>
      <c r="AP466" t="s">
        <v>1313</v>
      </c>
      <c r="AQ466" t="s">
        <v>1314</v>
      </c>
    </row>
    <row r="467" spans="1:43" x14ac:dyDescent="0.3">
      <c r="A467" t="s">
        <v>26</v>
      </c>
      <c r="B467" t="s">
        <v>28</v>
      </c>
      <c r="C467" t="s">
        <v>29</v>
      </c>
      <c r="D467" t="s">
        <v>460</v>
      </c>
      <c r="E467" t="s">
        <v>33</v>
      </c>
      <c r="F467" t="s">
        <v>35</v>
      </c>
      <c r="G467" t="s">
        <v>463</v>
      </c>
      <c r="H467" t="s">
        <v>62</v>
      </c>
      <c r="I467" t="s">
        <v>64</v>
      </c>
      <c r="J467" t="s">
        <v>43</v>
      </c>
      <c r="K467" t="s">
        <v>514</v>
      </c>
      <c r="L467">
        <v>120</v>
      </c>
      <c r="M467">
        <v>75000</v>
      </c>
      <c r="N467">
        <v>9000000</v>
      </c>
      <c r="O467">
        <v>0</v>
      </c>
      <c r="P467">
        <v>9000000</v>
      </c>
      <c r="R467">
        <v>750000</v>
      </c>
      <c r="S467">
        <v>750000</v>
      </c>
      <c r="T467">
        <v>750000</v>
      </c>
      <c r="U467">
        <v>750000</v>
      </c>
      <c r="V467">
        <v>750000</v>
      </c>
      <c r="W467">
        <v>750000</v>
      </c>
      <c r="X467">
        <v>750000</v>
      </c>
      <c r="Y467">
        <v>750000</v>
      </c>
      <c r="Z467">
        <v>750000</v>
      </c>
      <c r="AA467">
        <v>750000</v>
      </c>
      <c r="AB467">
        <v>750000</v>
      </c>
      <c r="AC467">
        <v>750000</v>
      </c>
      <c r="AD467" t="s">
        <v>1463</v>
      </c>
      <c r="AE467" t="s">
        <v>1464</v>
      </c>
      <c r="AF467" t="s">
        <v>1471</v>
      </c>
      <c r="AG467" t="s">
        <v>1472</v>
      </c>
      <c r="AH467" t="s">
        <v>6797</v>
      </c>
      <c r="AI467" t="s">
        <v>6075</v>
      </c>
      <c r="AJ467" t="s">
        <v>6360</v>
      </c>
      <c r="AK467" t="s">
        <v>44</v>
      </c>
      <c r="AN467" t="s">
        <v>1311</v>
      </c>
      <c r="AO467" t="s">
        <v>1312</v>
      </c>
      <c r="AP467" t="s">
        <v>1313</v>
      </c>
      <c r="AQ467" t="s">
        <v>1314</v>
      </c>
    </row>
    <row r="468" spans="1:43" x14ac:dyDescent="0.3">
      <c r="A468" t="s">
        <v>26</v>
      </c>
      <c r="B468" t="s">
        <v>28</v>
      </c>
      <c r="C468" t="s">
        <v>29</v>
      </c>
      <c r="D468" t="s">
        <v>460</v>
      </c>
      <c r="E468" t="s">
        <v>33</v>
      </c>
      <c r="F468" t="s">
        <v>35</v>
      </c>
      <c r="G468" t="s">
        <v>463</v>
      </c>
      <c r="H468" t="s">
        <v>62</v>
      </c>
      <c r="I468" t="s">
        <v>64</v>
      </c>
      <c r="J468" t="s">
        <v>43</v>
      </c>
      <c r="K468" t="s">
        <v>515</v>
      </c>
      <c r="L468">
        <v>200</v>
      </c>
      <c r="M468">
        <v>50000</v>
      </c>
      <c r="N468">
        <v>10000000</v>
      </c>
      <c r="O468">
        <v>0</v>
      </c>
      <c r="P468">
        <v>10000000</v>
      </c>
      <c r="R468">
        <v>833000</v>
      </c>
      <c r="S468">
        <v>833000</v>
      </c>
      <c r="T468">
        <v>833000</v>
      </c>
      <c r="U468">
        <v>833000</v>
      </c>
      <c r="V468">
        <v>833000</v>
      </c>
      <c r="W468">
        <v>833000</v>
      </c>
      <c r="X468">
        <v>833000</v>
      </c>
      <c r="Y468">
        <v>833000</v>
      </c>
      <c r="Z468">
        <v>833000</v>
      </c>
      <c r="AA468">
        <v>833000</v>
      </c>
      <c r="AB468">
        <v>833000</v>
      </c>
      <c r="AC468">
        <v>837000</v>
      </c>
      <c r="AD468" t="s">
        <v>1463</v>
      </c>
      <c r="AE468" t="s">
        <v>1464</v>
      </c>
      <c r="AF468" t="s">
        <v>1474</v>
      </c>
      <c r="AG468" t="s">
        <v>1475</v>
      </c>
      <c r="AH468" t="s">
        <v>6798</v>
      </c>
      <c r="AI468" t="s">
        <v>6085</v>
      </c>
      <c r="AJ468" t="s">
        <v>6360</v>
      </c>
      <c r="AK468" t="s">
        <v>44</v>
      </c>
      <c r="AN468" t="s">
        <v>1311</v>
      </c>
      <c r="AO468" t="s">
        <v>1312</v>
      </c>
      <c r="AP468" t="s">
        <v>1313</v>
      </c>
      <c r="AQ468" t="s">
        <v>1314</v>
      </c>
    </row>
    <row r="469" spans="1:43" x14ac:dyDescent="0.3">
      <c r="A469" t="s">
        <v>26</v>
      </c>
      <c r="B469" t="s">
        <v>28</v>
      </c>
      <c r="C469" t="s">
        <v>29</v>
      </c>
      <c r="D469" t="s">
        <v>460</v>
      </c>
      <c r="E469" t="s">
        <v>33</v>
      </c>
      <c r="F469" t="s">
        <v>35</v>
      </c>
      <c r="G469" t="s">
        <v>463</v>
      </c>
      <c r="H469" t="s">
        <v>62</v>
      </c>
      <c r="I469" t="s">
        <v>64</v>
      </c>
      <c r="J469" t="s">
        <v>50</v>
      </c>
      <c r="K469" t="s">
        <v>520</v>
      </c>
      <c r="L469">
        <v>160</v>
      </c>
      <c r="M469">
        <v>600000</v>
      </c>
      <c r="N469">
        <v>96000000</v>
      </c>
      <c r="O469">
        <v>0</v>
      </c>
      <c r="P469">
        <v>96000000</v>
      </c>
      <c r="R469">
        <v>8000000</v>
      </c>
      <c r="S469">
        <v>8000000</v>
      </c>
      <c r="T469">
        <v>8000000</v>
      </c>
      <c r="U469">
        <v>8000000</v>
      </c>
      <c r="V469">
        <v>8000000</v>
      </c>
      <c r="W469">
        <v>8000000</v>
      </c>
      <c r="X469">
        <v>8000000</v>
      </c>
      <c r="Y469">
        <v>8000000</v>
      </c>
      <c r="Z469">
        <v>8000000</v>
      </c>
      <c r="AA469">
        <v>8000000</v>
      </c>
      <c r="AB469">
        <v>8000000</v>
      </c>
      <c r="AC469">
        <v>8000000</v>
      </c>
      <c r="AD469" t="s">
        <v>1463</v>
      </c>
      <c r="AE469" t="s">
        <v>1492</v>
      </c>
      <c r="AF469" t="s">
        <v>1496</v>
      </c>
      <c r="AG469" t="s">
        <v>1497</v>
      </c>
      <c r="AH469" t="s">
        <v>6799</v>
      </c>
      <c r="AI469" t="s">
        <v>6064</v>
      </c>
      <c r="AJ469" t="s">
        <v>6360</v>
      </c>
      <c r="AK469" t="s">
        <v>44</v>
      </c>
      <c r="AN469" t="s">
        <v>1311</v>
      </c>
      <c r="AO469" t="s">
        <v>1312</v>
      </c>
      <c r="AP469" t="s">
        <v>1336</v>
      </c>
      <c r="AQ469" t="s">
        <v>1314</v>
      </c>
    </row>
    <row r="470" spans="1:43" x14ac:dyDescent="0.3">
      <c r="A470" t="s">
        <v>26</v>
      </c>
      <c r="B470" t="s">
        <v>28</v>
      </c>
      <c r="C470" t="s">
        <v>29</v>
      </c>
      <c r="D470" t="s">
        <v>460</v>
      </c>
      <c r="E470" t="s">
        <v>33</v>
      </c>
      <c r="F470" t="s">
        <v>35</v>
      </c>
      <c r="G470" t="s">
        <v>463</v>
      </c>
      <c r="H470" t="s">
        <v>62</v>
      </c>
      <c r="I470" t="s">
        <v>69</v>
      </c>
      <c r="J470" t="s">
        <v>43</v>
      </c>
      <c r="K470" t="s">
        <v>521</v>
      </c>
      <c r="L470">
        <v>45</v>
      </c>
      <c r="M470">
        <v>75000</v>
      </c>
      <c r="N470">
        <v>3375000</v>
      </c>
      <c r="O470">
        <v>0</v>
      </c>
      <c r="P470">
        <v>3375000</v>
      </c>
      <c r="R470">
        <v>281000</v>
      </c>
      <c r="S470">
        <v>281000</v>
      </c>
      <c r="T470">
        <v>281000</v>
      </c>
      <c r="U470">
        <v>281000</v>
      </c>
      <c r="V470">
        <v>281000</v>
      </c>
      <c r="W470">
        <v>281000</v>
      </c>
      <c r="X470">
        <v>281000</v>
      </c>
      <c r="Y470">
        <v>281000</v>
      </c>
      <c r="Z470">
        <v>281000</v>
      </c>
      <c r="AA470">
        <v>281000</v>
      </c>
      <c r="AB470">
        <v>281000</v>
      </c>
      <c r="AC470">
        <v>284000</v>
      </c>
      <c r="AD470" t="s">
        <v>1499</v>
      </c>
      <c r="AE470" t="s">
        <v>1500</v>
      </c>
      <c r="AF470" t="s">
        <v>1507</v>
      </c>
      <c r="AG470" t="s">
        <v>1508</v>
      </c>
      <c r="AH470" t="s">
        <v>6800</v>
      </c>
      <c r="AI470" t="s">
        <v>6075</v>
      </c>
      <c r="AJ470" t="s">
        <v>6363</v>
      </c>
      <c r="AK470" t="s">
        <v>44</v>
      </c>
      <c r="AN470" t="s">
        <v>1311</v>
      </c>
      <c r="AO470" t="s">
        <v>1312</v>
      </c>
      <c r="AP470" t="s">
        <v>1313</v>
      </c>
      <c r="AQ470" t="s">
        <v>1314</v>
      </c>
    </row>
    <row r="471" spans="1:43" x14ac:dyDescent="0.3">
      <c r="A471" t="s">
        <v>26</v>
      </c>
      <c r="B471" t="s">
        <v>28</v>
      </c>
      <c r="C471" t="s">
        <v>29</v>
      </c>
      <c r="D471" t="s">
        <v>460</v>
      </c>
      <c r="E471" t="s">
        <v>33</v>
      </c>
      <c r="F471" t="s">
        <v>35</v>
      </c>
      <c r="G471" t="s">
        <v>463</v>
      </c>
      <c r="H471" t="s">
        <v>62</v>
      </c>
      <c r="I471" t="s">
        <v>70</v>
      </c>
      <c r="J471" t="s">
        <v>43</v>
      </c>
      <c r="K471" t="s">
        <v>522</v>
      </c>
      <c r="L471">
        <v>90</v>
      </c>
      <c r="M471">
        <v>75000</v>
      </c>
      <c r="N471">
        <v>6750000</v>
      </c>
      <c r="O471">
        <v>0</v>
      </c>
      <c r="P471">
        <v>6750000</v>
      </c>
      <c r="R471">
        <v>562000</v>
      </c>
      <c r="S471">
        <v>562000</v>
      </c>
      <c r="T471">
        <v>562000</v>
      </c>
      <c r="U471">
        <v>562000</v>
      </c>
      <c r="V471">
        <v>562000</v>
      </c>
      <c r="W471">
        <v>562000</v>
      </c>
      <c r="X471">
        <v>562000</v>
      </c>
      <c r="Y471">
        <v>562000</v>
      </c>
      <c r="Z471">
        <v>562000</v>
      </c>
      <c r="AA471">
        <v>562000</v>
      </c>
      <c r="AB471">
        <v>562000</v>
      </c>
      <c r="AC471">
        <v>568000</v>
      </c>
      <c r="AD471" t="s">
        <v>1510</v>
      </c>
      <c r="AE471" t="s">
        <v>1511</v>
      </c>
      <c r="AF471" t="s">
        <v>1518</v>
      </c>
      <c r="AG471" t="s">
        <v>1519</v>
      </c>
      <c r="AH471" t="s">
        <v>6801</v>
      </c>
      <c r="AI471" t="s">
        <v>6075</v>
      </c>
      <c r="AJ471" t="s">
        <v>6366</v>
      </c>
      <c r="AK471" t="s">
        <v>44</v>
      </c>
      <c r="AN471" t="s">
        <v>1311</v>
      </c>
      <c r="AO471" t="s">
        <v>1312</v>
      </c>
      <c r="AP471" t="s">
        <v>1313</v>
      </c>
      <c r="AQ471" t="s">
        <v>1314</v>
      </c>
    </row>
    <row r="472" spans="1:43" x14ac:dyDescent="0.3">
      <c r="A472" t="s">
        <v>26</v>
      </c>
      <c r="B472" t="s">
        <v>28</v>
      </c>
      <c r="C472" t="s">
        <v>29</v>
      </c>
      <c r="D472" t="s">
        <v>460</v>
      </c>
      <c r="E472" t="s">
        <v>33</v>
      </c>
      <c r="F472" t="s">
        <v>35</v>
      </c>
      <c r="G472" t="s">
        <v>463</v>
      </c>
      <c r="H472" t="s">
        <v>62</v>
      </c>
      <c r="I472" t="s">
        <v>70</v>
      </c>
      <c r="J472" t="s">
        <v>43</v>
      </c>
      <c r="K472" t="s">
        <v>515</v>
      </c>
      <c r="L472">
        <v>81</v>
      </c>
      <c r="M472">
        <v>50000</v>
      </c>
      <c r="N472">
        <v>4050000</v>
      </c>
      <c r="O472">
        <v>0</v>
      </c>
      <c r="P472">
        <v>4050000</v>
      </c>
      <c r="R472">
        <v>337000</v>
      </c>
      <c r="S472">
        <v>337000</v>
      </c>
      <c r="T472">
        <v>337000</v>
      </c>
      <c r="U472">
        <v>337000</v>
      </c>
      <c r="V472">
        <v>337000</v>
      </c>
      <c r="W472">
        <v>337000</v>
      </c>
      <c r="X472">
        <v>337000</v>
      </c>
      <c r="Y472">
        <v>337000</v>
      </c>
      <c r="Z472">
        <v>337000</v>
      </c>
      <c r="AA472">
        <v>337000</v>
      </c>
      <c r="AB472">
        <v>337000</v>
      </c>
      <c r="AC472">
        <v>343000</v>
      </c>
      <c r="AD472" t="s">
        <v>1510</v>
      </c>
      <c r="AE472" t="s">
        <v>1511</v>
      </c>
      <c r="AF472" t="s">
        <v>1521</v>
      </c>
      <c r="AG472" t="s">
        <v>1522</v>
      </c>
      <c r="AH472" t="s">
        <v>6802</v>
      </c>
      <c r="AI472" t="s">
        <v>6085</v>
      </c>
      <c r="AJ472" t="s">
        <v>6366</v>
      </c>
      <c r="AK472" t="s">
        <v>44</v>
      </c>
      <c r="AN472" t="s">
        <v>1311</v>
      </c>
      <c r="AO472" t="s">
        <v>1312</v>
      </c>
      <c r="AP472" t="s">
        <v>1313</v>
      </c>
      <c r="AQ472" t="s">
        <v>1314</v>
      </c>
    </row>
    <row r="473" spans="1:43" x14ac:dyDescent="0.3">
      <c r="A473" t="s">
        <v>26</v>
      </c>
      <c r="B473" t="s">
        <v>28</v>
      </c>
      <c r="C473" t="s">
        <v>29</v>
      </c>
      <c r="D473" t="s">
        <v>460</v>
      </c>
      <c r="E473" t="s">
        <v>33</v>
      </c>
      <c r="F473" t="s">
        <v>35</v>
      </c>
      <c r="G473" t="s">
        <v>463</v>
      </c>
      <c r="H473" t="s">
        <v>62</v>
      </c>
      <c r="I473" t="s">
        <v>70</v>
      </c>
      <c r="J473" t="s">
        <v>50</v>
      </c>
      <c r="K473" t="s">
        <v>524</v>
      </c>
      <c r="L473">
        <v>120</v>
      </c>
      <c r="M473">
        <v>650000</v>
      </c>
      <c r="N473">
        <v>78000000</v>
      </c>
      <c r="O473">
        <v>0</v>
      </c>
      <c r="P473">
        <v>78000000</v>
      </c>
      <c r="R473">
        <v>6500000</v>
      </c>
      <c r="S473">
        <v>6500000</v>
      </c>
      <c r="T473">
        <v>6500000</v>
      </c>
      <c r="U473">
        <v>6500000</v>
      </c>
      <c r="V473">
        <v>6500000</v>
      </c>
      <c r="W473">
        <v>6500000</v>
      </c>
      <c r="X473">
        <v>6500000</v>
      </c>
      <c r="Y473">
        <v>6500000</v>
      </c>
      <c r="Z473">
        <v>6500000</v>
      </c>
      <c r="AA473">
        <v>6500000</v>
      </c>
      <c r="AB473">
        <v>6500000</v>
      </c>
      <c r="AC473">
        <v>6500000</v>
      </c>
      <c r="AD473" t="s">
        <v>1510</v>
      </c>
      <c r="AE473" t="s">
        <v>1528</v>
      </c>
      <c r="AF473" t="s">
        <v>1532</v>
      </c>
      <c r="AG473" t="s">
        <v>1533</v>
      </c>
      <c r="AH473" t="s">
        <v>6803</v>
      </c>
      <c r="AI473" t="s">
        <v>6064</v>
      </c>
      <c r="AJ473" t="s">
        <v>6366</v>
      </c>
      <c r="AK473" t="s">
        <v>44</v>
      </c>
      <c r="AN473" t="s">
        <v>1311</v>
      </c>
      <c r="AO473" t="s">
        <v>1312</v>
      </c>
      <c r="AP473" t="s">
        <v>1336</v>
      </c>
      <c r="AQ473" t="s">
        <v>1314</v>
      </c>
    </row>
    <row r="474" spans="1:43" x14ac:dyDescent="0.3">
      <c r="A474" t="s">
        <v>26</v>
      </c>
      <c r="B474" t="s">
        <v>28</v>
      </c>
      <c r="C474" t="s">
        <v>29</v>
      </c>
      <c r="D474" t="s">
        <v>460</v>
      </c>
      <c r="E474" t="s">
        <v>33</v>
      </c>
      <c r="F474" t="s">
        <v>35</v>
      </c>
      <c r="G474" t="s">
        <v>463</v>
      </c>
      <c r="H474" t="s">
        <v>62</v>
      </c>
      <c r="I474" t="s">
        <v>71</v>
      </c>
      <c r="J474" t="s">
        <v>43</v>
      </c>
      <c r="K474" t="s">
        <v>525</v>
      </c>
      <c r="L474">
        <v>60</v>
      </c>
      <c r="M474">
        <v>75000</v>
      </c>
      <c r="N474">
        <v>4500000</v>
      </c>
      <c r="O474">
        <v>0</v>
      </c>
      <c r="P474">
        <v>4500000</v>
      </c>
      <c r="R474">
        <v>375000</v>
      </c>
      <c r="S474">
        <v>375000</v>
      </c>
      <c r="T474">
        <v>375000</v>
      </c>
      <c r="U474">
        <v>375000</v>
      </c>
      <c r="V474">
        <v>375000</v>
      </c>
      <c r="W474">
        <v>375000</v>
      </c>
      <c r="X474">
        <v>375000</v>
      </c>
      <c r="Y474">
        <v>375000</v>
      </c>
      <c r="Z474">
        <v>375000</v>
      </c>
      <c r="AA474">
        <v>375000</v>
      </c>
      <c r="AB474">
        <v>375000</v>
      </c>
      <c r="AC474">
        <v>375000</v>
      </c>
      <c r="AD474" t="s">
        <v>1535</v>
      </c>
      <c r="AE474" t="s">
        <v>1536</v>
      </c>
      <c r="AF474" t="s">
        <v>1543</v>
      </c>
      <c r="AG474" t="s">
        <v>1544</v>
      </c>
      <c r="AH474" t="s">
        <v>6804</v>
      </c>
      <c r="AI474" t="s">
        <v>6075</v>
      </c>
      <c r="AJ474" t="s">
        <v>6370</v>
      </c>
      <c r="AK474" t="s">
        <v>44</v>
      </c>
      <c r="AN474" t="s">
        <v>1311</v>
      </c>
      <c r="AO474" t="s">
        <v>1312</v>
      </c>
      <c r="AP474" t="s">
        <v>1313</v>
      </c>
      <c r="AQ474" t="s">
        <v>1314</v>
      </c>
    </row>
    <row r="475" spans="1:43" x14ac:dyDescent="0.3">
      <c r="A475" t="s">
        <v>26</v>
      </c>
      <c r="B475" t="s">
        <v>28</v>
      </c>
      <c r="C475" t="s">
        <v>29</v>
      </c>
      <c r="D475" t="s">
        <v>460</v>
      </c>
      <c r="E475" t="s">
        <v>33</v>
      </c>
      <c r="F475" t="s">
        <v>35</v>
      </c>
      <c r="G475" t="s">
        <v>463</v>
      </c>
      <c r="H475" t="s">
        <v>62</v>
      </c>
      <c r="I475" t="s">
        <v>71</v>
      </c>
      <c r="J475" t="s">
        <v>43</v>
      </c>
      <c r="K475" t="s">
        <v>526</v>
      </c>
      <c r="L475">
        <v>6</v>
      </c>
      <c r="M475">
        <v>50000</v>
      </c>
      <c r="N475">
        <v>300000</v>
      </c>
      <c r="O475">
        <v>0</v>
      </c>
      <c r="P475">
        <v>300000</v>
      </c>
      <c r="R475">
        <v>25000</v>
      </c>
      <c r="S475">
        <v>25000</v>
      </c>
      <c r="T475">
        <v>25000</v>
      </c>
      <c r="U475">
        <v>25000</v>
      </c>
      <c r="V475">
        <v>25000</v>
      </c>
      <c r="W475">
        <v>25000</v>
      </c>
      <c r="X475">
        <v>25000</v>
      </c>
      <c r="Y475">
        <v>25000</v>
      </c>
      <c r="Z475">
        <v>25000</v>
      </c>
      <c r="AA475">
        <v>25000</v>
      </c>
      <c r="AB475">
        <v>25000</v>
      </c>
      <c r="AC475">
        <v>25000</v>
      </c>
      <c r="AD475" t="s">
        <v>1535</v>
      </c>
      <c r="AE475" t="s">
        <v>1536</v>
      </c>
      <c r="AF475" t="s">
        <v>1546</v>
      </c>
      <c r="AG475" t="s">
        <v>1547</v>
      </c>
      <c r="AH475" t="s">
        <v>6805</v>
      </c>
      <c r="AI475" t="s">
        <v>6085</v>
      </c>
      <c r="AJ475" t="s">
        <v>6370</v>
      </c>
      <c r="AK475" t="s">
        <v>44</v>
      </c>
      <c r="AN475" t="s">
        <v>1311</v>
      </c>
      <c r="AO475" t="s">
        <v>1312</v>
      </c>
      <c r="AP475" t="s">
        <v>1313</v>
      </c>
      <c r="AQ475" t="s">
        <v>1314</v>
      </c>
    </row>
    <row r="476" spans="1:43" x14ac:dyDescent="0.3">
      <c r="A476" t="s">
        <v>26</v>
      </c>
      <c r="B476" t="s">
        <v>28</v>
      </c>
      <c r="C476" t="s">
        <v>29</v>
      </c>
      <c r="D476" t="s">
        <v>460</v>
      </c>
      <c r="E476" t="s">
        <v>33</v>
      </c>
      <c r="F476" t="s">
        <v>35</v>
      </c>
      <c r="G476" t="s">
        <v>463</v>
      </c>
      <c r="H476" t="s">
        <v>62</v>
      </c>
      <c r="I476" t="s">
        <v>77</v>
      </c>
      <c r="J476" t="s">
        <v>43</v>
      </c>
      <c r="K476" t="s">
        <v>507</v>
      </c>
      <c r="L476">
        <v>1</v>
      </c>
      <c r="M476">
        <v>1500000</v>
      </c>
      <c r="N476">
        <v>1500000</v>
      </c>
      <c r="O476">
        <v>0</v>
      </c>
      <c r="P476">
        <v>1500000</v>
      </c>
      <c r="R476">
        <v>125000</v>
      </c>
      <c r="S476">
        <v>125000</v>
      </c>
      <c r="T476">
        <v>125000</v>
      </c>
      <c r="U476">
        <v>125000</v>
      </c>
      <c r="V476">
        <v>125000</v>
      </c>
      <c r="W476">
        <v>125000</v>
      </c>
      <c r="X476">
        <v>125000</v>
      </c>
      <c r="Y476">
        <v>125000</v>
      </c>
      <c r="Z476">
        <v>125000</v>
      </c>
      <c r="AA476">
        <v>125000</v>
      </c>
      <c r="AB476">
        <v>125000</v>
      </c>
      <c r="AC476">
        <v>125000</v>
      </c>
      <c r="AD476" t="s">
        <v>1557</v>
      </c>
      <c r="AE476" t="s">
        <v>1558</v>
      </c>
      <c r="AF476" t="s">
        <v>1562</v>
      </c>
      <c r="AG476" t="s">
        <v>1563</v>
      </c>
      <c r="AH476" t="s">
        <v>6806</v>
      </c>
      <c r="AI476" t="s">
        <v>6064</v>
      </c>
      <c r="AJ476" t="s">
        <v>6373</v>
      </c>
      <c r="AK476" t="s">
        <v>44</v>
      </c>
      <c r="AN476" t="s">
        <v>1311</v>
      </c>
      <c r="AO476" t="s">
        <v>1312</v>
      </c>
      <c r="AP476" t="s">
        <v>1313</v>
      </c>
      <c r="AQ476" t="s">
        <v>1314</v>
      </c>
    </row>
    <row r="477" spans="1:43" x14ac:dyDescent="0.3">
      <c r="A477" t="s">
        <v>26</v>
      </c>
      <c r="B477" t="s">
        <v>28</v>
      </c>
      <c r="C477" t="s">
        <v>29</v>
      </c>
      <c r="D477" t="s">
        <v>460</v>
      </c>
      <c r="E477" t="s">
        <v>33</v>
      </c>
      <c r="F477" t="s">
        <v>35</v>
      </c>
      <c r="G477" t="s">
        <v>463</v>
      </c>
      <c r="H477" t="s">
        <v>62</v>
      </c>
      <c r="I477" t="s">
        <v>77</v>
      </c>
      <c r="J477" t="s">
        <v>43</v>
      </c>
      <c r="K477" t="s">
        <v>529</v>
      </c>
      <c r="L477">
        <v>40</v>
      </c>
      <c r="M477">
        <v>75000</v>
      </c>
      <c r="N477">
        <v>3000000</v>
      </c>
      <c r="O477">
        <v>0</v>
      </c>
      <c r="P477">
        <v>3000000</v>
      </c>
      <c r="R477">
        <v>250000</v>
      </c>
      <c r="S477">
        <v>250000</v>
      </c>
      <c r="T477">
        <v>250000</v>
      </c>
      <c r="U477">
        <v>250000</v>
      </c>
      <c r="V477">
        <v>250000</v>
      </c>
      <c r="W477">
        <v>250000</v>
      </c>
      <c r="X477">
        <v>250000</v>
      </c>
      <c r="Y477">
        <v>250000</v>
      </c>
      <c r="Z477">
        <v>250000</v>
      </c>
      <c r="AA477">
        <v>250000</v>
      </c>
      <c r="AB477">
        <v>250000</v>
      </c>
      <c r="AC477">
        <v>250000</v>
      </c>
      <c r="AD477" t="s">
        <v>1557</v>
      </c>
      <c r="AE477" t="s">
        <v>1558</v>
      </c>
      <c r="AF477" t="s">
        <v>1565</v>
      </c>
      <c r="AG477" t="s">
        <v>1566</v>
      </c>
      <c r="AH477" t="s">
        <v>6807</v>
      </c>
      <c r="AI477" t="s">
        <v>6075</v>
      </c>
      <c r="AJ477" t="s">
        <v>6373</v>
      </c>
      <c r="AK477" t="s">
        <v>44</v>
      </c>
      <c r="AN477" t="s">
        <v>1311</v>
      </c>
      <c r="AO477" t="s">
        <v>1312</v>
      </c>
      <c r="AP477" t="s">
        <v>1313</v>
      </c>
      <c r="AQ477" t="s">
        <v>1314</v>
      </c>
    </row>
    <row r="478" spans="1:43" x14ac:dyDescent="0.3">
      <c r="A478" t="s">
        <v>26</v>
      </c>
      <c r="B478" t="s">
        <v>28</v>
      </c>
      <c r="C478" t="s">
        <v>29</v>
      </c>
      <c r="D478" t="s">
        <v>460</v>
      </c>
      <c r="E478" t="s">
        <v>33</v>
      </c>
      <c r="F478" t="s">
        <v>35</v>
      </c>
      <c r="G478" t="s">
        <v>463</v>
      </c>
      <c r="H478" t="s">
        <v>62</v>
      </c>
      <c r="I478" t="s">
        <v>77</v>
      </c>
      <c r="J478" t="s">
        <v>50</v>
      </c>
      <c r="K478" t="s">
        <v>520</v>
      </c>
      <c r="L478">
        <v>160</v>
      </c>
      <c r="M478">
        <v>600000</v>
      </c>
      <c r="N478">
        <v>96000000</v>
      </c>
      <c r="O478">
        <v>0</v>
      </c>
      <c r="P478">
        <v>96000000</v>
      </c>
      <c r="R478">
        <v>8000000</v>
      </c>
      <c r="S478">
        <v>8000000</v>
      </c>
      <c r="T478">
        <v>8000000</v>
      </c>
      <c r="U478">
        <v>8000000</v>
      </c>
      <c r="V478">
        <v>8000000</v>
      </c>
      <c r="W478">
        <v>8000000</v>
      </c>
      <c r="X478">
        <v>8000000</v>
      </c>
      <c r="Y478">
        <v>8000000</v>
      </c>
      <c r="Z478">
        <v>8000000</v>
      </c>
      <c r="AA478">
        <v>8000000</v>
      </c>
      <c r="AB478">
        <v>8000000</v>
      </c>
      <c r="AC478">
        <v>8000000</v>
      </c>
      <c r="AD478" t="s">
        <v>1557</v>
      </c>
      <c r="AE478" t="s">
        <v>1576</v>
      </c>
      <c r="AF478" t="s">
        <v>1580</v>
      </c>
      <c r="AG478" t="s">
        <v>1581</v>
      </c>
      <c r="AH478" t="s">
        <v>6808</v>
      </c>
      <c r="AI478" t="s">
        <v>6064</v>
      </c>
      <c r="AJ478" t="s">
        <v>6373</v>
      </c>
      <c r="AK478" t="s">
        <v>44</v>
      </c>
      <c r="AN478" t="s">
        <v>1311</v>
      </c>
      <c r="AO478" t="s">
        <v>1312</v>
      </c>
      <c r="AP478" t="s">
        <v>1336</v>
      </c>
      <c r="AQ478" t="s">
        <v>1314</v>
      </c>
    </row>
    <row r="479" spans="1:43" x14ac:dyDescent="0.3">
      <c r="A479" t="s">
        <v>26</v>
      </c>
      <c r="B479" t="s">
        <v>28</v>
      </c>
      <c r="C479" t="s">
        <v>29</v>
      </c>
      <c r="D479" t="s">
        <v>460</v>
      </c>
      <c r="E479" t="s">
        <v>33</v>
      </c>
      <c r="F479" t="s">
        <v>35</v>
      </c>
      <c r="G479" t="s">
        <v>463</v>
      </c>
      <c r="H479" t="s">
        <v>79</v>
      </c>
      <c r="I479" t="s">
        <v>80</v>
      </c>
      <c r="J479" t="s">
        <v>43</v>
      </c>
      <c r="K479" t="s">
        <v>531</v>
      </c>
      <c r="L479">
        <v>1</v>
      </c>
      <c r="M479">
        <v>2000000</v>
      </c>
      <c r="N479">
        <v>2000000</v>
      </c>
      <c r="O479">
        <v>0</v>
      </c>
      <c r="P479">
        <v>2000000</v>
      </c>
      <c r="R479">
        <v>166000</v>
      </c>
      <c r="S479">
        <v>166000</v>
      </c>
      <c r="T479">
        <v>166000</v>
      </c>
      <c r="U479">
        <v>166000</v>
      </c>
      <c r="V479">
        <v>166000</v>
      </c>
      <c r="W479">
        <v>166000</v>
      </c>
      <c r="X479">
        <v>166000</v>
      </c>
      <c r="Y479">
        <v>166000</v>
      </c>
      <c r="Z479">
        <v>166000</v>
      </c>
      <c r="AA479">
        <v>166000</v>
      </c>
      <c r="AB479">
        <v>166000</v>
      </c>
      <c r="AC479">
        <v>174000</v>
      </c>
      <c r="AD479" t="s">
        <v>1583</v>
      </c>
      <c r="AE479" t="s">
        <v>1584</v>
      </c>
      <c r="AF479" t="s">
        <v>1591</v>
      </c>
      <c r="AG479" t="s">
        <v>1592</v>
      </c>
      <c r="AH479" t="s">
        <v>6809</v>
      </c>
      <c r="AI479" t="s">
        <v>6075</v>
      </c>
      <c r="AJ479" t="s">
        <v>6375</v>
      </c>
      <c r="AK479" t="s">
        <v>44</v>
      </c>
      <c r="AN479" t="s">
        <v>1311</v>
      </c>
      <c r="AO479" t="s">
        <v>1312</v>
      </c>
      <c r="AP479" t="s">
        <v>1313</v>
      </c>
      <c r="AQ479" t="s">
        <v>1314</v>
      </c>
    </row>
    <row r="480" spans="1:43" x14ac:dyDescent="0.3">
      <c r="A480" t="s">
        <v>26</v>
      </c>
      <c r="B480" t="s">
        <v>28</v>
      </c>
      <c r="C480" t="s">
        <v>29</v>
      </c>
      <c r="D480" t="s">
        <v>460</v>
      </c>
      <c r="E480" t="s">
        <v>33</v>
      </c>
      <c r="F480" t="s">
        <v>35</v>
      </c>
      <c r="G480" t="s">
        <v>463</v>
      </c>
      <c r="H480" t="s">
        <v>79</v>
      </c>
      <c r="I480" t="s">
        <v>80</v>
      </c>
      <c r="J480" t="s">
        <v>43</v>
      </c>
      <c r="K480" t="s">
        <v>532</v>
      </c>
      <c r="L480">
        <v>40</v>
      </c>
      <c r="M480">
        <v>75000</v>
      </c>
      <c r="N480">
        <v>3000000</v>
      </c>
      <c r="O480">
        <v>0</v>
      </c>
      <c r="P480">
        <v>3000000</v>
      </c>
      <c r="R480">
        <v>250000</v>
      </c>
      <c r="S480">
        <v>250000</v>
      </c>
      <c r="T480">
        <v>250000</v>
      </c>
      <c r="U480">
        <v>250000</v>
      </c>
      <c r="V480">
        <v>250000</v>
      </c>
      <c r="W480">
        <v>250000</v>
      </c>
      <c r="X480">
        <v>250000</v>
      </c>
      <c r="Y480">
        <v>250000</v>
      </c>
      <c r="Z480">
        <v>250000</v>
      </c>
      <c r="AA480">
        <v>250000</v>
      </c>
      <c r="AB480">
        <v>250000</v>
      </c>
      <c r="AC480">
        <v>250000</v>
      </c>
      <c r="AD480" t="s">
        <v>1583</v>
      </c>
      <c r="AE480" t="s">
        <v>1584</v>
      </c>
      <c r="AF480" t="s">
        <v>1594</v>
      </c>
      <c r="AG480" t="s">
        <v>1595</v>
      </c>
      <c r="AH480" t="s">
        <v>6810</v>
      </c>
      <c r="AI480" t="s">
        <v>6085</v>
      </c>
      <c r="AJ480" t="s">
        <v>6375</v>
      </c>
      <c r="AK480" t="s">
        <v>44</v>
      </c>
      <c r="AN480" t="s">
        <v>1311</v>
      </c>
      <c r="AO480" t="s">
        <v>1312</v>
      </c>
      <c r="AP480" t="s">
        <v>1313</v>
      </c>
      <c r="AQ480" t="s">
        <v>1314</v>
      </c>
    </row>
    <row r="481" spans="1:43" x14ac:dyDescent="0.3">
      <c r="A481" t="s">
        <v>26</v>
      </c>
      <c r="B481" t="s">
        <v>28</v>
      </c>
      <c r="C481" t="s">
        <v>29</v>
      </c>
      <c r="D481" t="s">
        <v>460</v>
      </c>
      <c r="E481" t="s">
        <v>33</v>
      </c>
      <c r="F481" t="s">
        <v>35</v>
      </c>
      <c r="G481" t="s">
        <v>463</v>
      </c>
      <c r="H481" t="s">
        <v>79</v>
      </c>
      <c r="I481" t="s">
        <v>80</v>
      </c>
      <c r="J481" t="s">
        <v>43</v>
      </c>
      <c r="K481" t="s">
        <v>533</v>
      </c>
      <c r="L481">
        <v>270</v>
      </c>
      <c r="M481">
        <v>65000</v>
      </c>
      <c r="N481">
        <v>17550000</v>
      </c>
      <c r="O481">
        <v>0</v>
      </c>
      <c r="P481">
        <v>17550000</v>
      </c>
      <c r="R481">
        <v>1462000</v>
      </c>
      <c r="S481">
        <v>1462000</v>
      </c>
      <c r="T481">
        <v>1462000</v>
      </c>
      <c r="U481">
        <v>1462000</v>
      </c>
      <c r="V481">
        <v>1462000</v>
      </c>
      <c r="W481">
        <v>1462000</v>
      </c>
      <c r="X481">
        <v>1462000</v>
      </c>
      <c r="Y481">
        <v>1462000</v>
      </c>
      <c r="Z481">
        <v>1462000</v>
      </c>
      <c r="AA481">
        <v>1462000</v>
      </c>
      <c r="AB481">
        <v>1462000</v>
      </c>
      <c r="AC481">
        <v>1468000</v>
      </c>
      <c r="AD481" t="s">
        <v>1583</v>
      </c>
      <c r="AE481" t="s">
        <v>1584</v>
      </c>
      <c r="AF481" t="s">
        <v>1597</v>
      </c>
      <c r="AG481" t="s">
        <v>1598</v>
      </c>
      <c r="AH481" t="s">
        <v>6811</v>
      </c>
      <c r="AI481" t="s">
        <v>6168</v>
      </c>
      <c r="AJ481" t="s">
        <v>6375</v>
      </c>
      <c r="AK481" t="s">
        <v>44</v>
      </c>
      <c r="AN481" t="s">
        <v>1311</v>
      </c>
      <c r="AO481" t="s">
        <v>1312</v>
      </c>
      <c r="AP481" t="s">
        <v>1313</v>
      </c>
      <c r="AQ481" t="s">
        <v>1314</v>
      </c>
    </row>
    <row r="482" spans="1:43" x14ac:dyDescent="0.3">
      <c r="A482" t="s">
        <v>26</v>
      </c>
      <c r="B482" t="s">
        <v>28</v>
      </c>
      <c r="C482" t="s">
        <v>29</v>
      </c>
      <c r="D482" t="s">
        <v>460</v>
      </c>
      <c r="E482" t="s">
        <v>33</v>
      </c>
      <c r="F482" t="s">
        <v>35</v>
      </c>
      <c r="G482" t="s">
        <v>463</v>
      </c>
      <c r="H482" t="s">
        <v>79</v>
      </c>
      <c r="I482" t="s">
        <v>80</v>
      </c>
      <c r="J482" t="s">
        <v>75</v>
      </c>
      <c r="K482" t="s">
        <v>536</v>
      </c>
      <c r="L482">
        <v>25</v>
      </c>
      <c r="M482">
        <v>130000</v>
      </c>
      <c r="N482">
        <v>3250000</v>
      </c>
      <c r="O482">
        <v>0</v>
      </c>
      <c r="P482">
        <v>3250000</v>
      </c>
      <c r="R482">
        <v>270000</v>
      </c>
      <c r="S482">
        <v>270000</v>
      </c>
      <c r="T482">
        <v>270000</v>
      </c>
      <c r="U482">
        <v>270000</v>
      </c>
      <c r="V482">
        <v>270000</v>
      </c>
      <c r="W482">
        <v>270000</v>
      </c>
      <c r="X482">
        <v>270000</v>
      </c>
      <c r="Y482">
        <v>270000</v>
      </c>
      <c r="Z482">
        <v>270000</v>
      </c>
      <c r="AA482">
        <v>270000</v>
      </c>
      <c r="AB482">
        <v>270000</v>
      </c>
      <c r="AC482">
        <v>280000</v>
      </c>
      <c r="AD482" t="s">
        <v>1583</v>
      </c>
      <c r="AE482" t="s">
        <v>1604</v>
      </c>
      <c r="AF482" t="s">
        <v>1608</v>
      </c>
      <c r="AG482" t="s">
        <v>1609</v>
      </c>
      <c r="AH482" t="s">
        <v>6812</v>
      </c>
      <c r="AI482" t="s">
        <v>6064</v>
      </c>
      <c r="AJ482" t="s">
        <v>6375</v>
      </c>
      <c r="AK482" t="s">
        <v>44</v>
      </c>
      <c r="AN482" t="s">
        <v>1311</v>
      </c>
      <c r="AO482" t="s">
        <v>1312</v>
      </c>
      <c r="AP482" t="s">
        <v>1336</v>
      </c>
      <c r="AQ482" t="s">
        <v>1314</v>
      </c>
    </row>
    <row r="483" spans="1:43" x14ac:dyDescent="0.3">
      <c r="A483" t="s">
        <v>26</v>
      </c>
      <c r="B483" t="s">
        <v>28</v>
      </c>
      <c r="C483" t="s">
        <v>29</v>
      </c>
      <c r="D483" t="s">
        <v>460</v>
      </c>
      <c r="E483" t="s">
        <v>33</v>
      </c>
      <c r="F483" t="s">
        <v>35</v>
      </c>
      <c r="G483" t="s">
        <v>463</v>
      </c>
      <c r="H483" t="s">
        <v>79</v>
      </c>
      <c r="I483" t="s">
        <v>81</v>
      </c>
      <c r="J483" t="s">
        <v>43</v>
      </c>
      <c r="K483" t="s">
        <v>539</v>
      </c>
      <c r="L483">
        <v>20</v>
      </c>
      <c r="M483">
        <v>75000</v>
      </c>
      <c r="N483">
        <v>1500000</v>
      </c>
      <c r="O483">
        <v>0</v>
      </c>
      <c r="P483">
        <v>1500000</v>
      </c>
      <c r="R483">
        <v>125000</v>
      </c>
      <c r="S483">
        <v>125000</v>
      </c>
      <c r="T483">
        <v>125000</v>
      </c>
      <c r="U483">
        <v>125000</v>
      </c>
      <c r="V483">
        <v>125000</v>
      </c>
      <c r="W483">
        <v>125000</v>
      </c>
      <c r="X483">
        <v>125000</v>
      </c>
      <c r="Y483">
        <v>125000</v>
      </c>
      <c r="Z483">
        <v>125000</v>
      </c>
      <c r="AA483">
        <v>125000</v>
      </c>
      <c r="AB483">
        <v>125000</v>
      </c>
      <c r="AC483">
        <v>125000</v>
      </c>
      <c r="AD483" t="s">
        <v>1615</v>
      </c>
      <c r="AE483" t="s">
        <v>1616</v>
      </c>
      <c r="AF483" t="s">
        <v>1626</v>
      </c>
      <c r="AG483" t="s">
        <v>1627</v>
      </c>
      <c r="AH483" t="s">
        <v>6813</v>
      </c>
      <c r="AI483" t="s">
        <v>6085</v>
      </c>
      <c r="AJ483" t="s">
        <v>6378</v>
      </c>
      <c r="AK483" t="s">
        <v>44</v>
      </c>
      <c r="AN483" t="s">
        <v>1311</v>
      </c>
      <c r="AO483" t="s">
        <v>1312</v>
      </c>
      <c r="AP483" t="s">
        <v>1313</v>
      </c>
      <c r="AQ483" t="s">
        <v>1314</v>
      </c>
    </row>
    <row r="484" spans="1:43" x14ac:dyDescent="0.3">
      <c r="A484" t="s">
        <v>26</v>
      </c>
      <c r="B484" t="s">
        <v>28</v>
      </c>
      <c r="C484" t="s">
        <v>29</v>
      </c>
      <c r="D484" t="s">
        <v>460</v>
      </c>
      <c r="E484" t="s">
        <v>33</v>
      </c>
      <c r="F484" t="s">
        <v>35</v>
      </c>
      <c r="G484" t="s">
        <v>463</v>
      </c>
      <c r="H484" t="s">
        <v>79</v>
      </c>
      <c r="I484" t="s">
        <v>81</v>
      </c>
      <c r="J484" t="s">
        <v>43</v>
      </c>
      <c r="K484" t="s">
        <v>540</v>
      </c>
      <c r="L484">
        <v>180</v>
      </c>
      <c r="M484">
        <v>65000</v>
      </c>
      <c r="N484">
        <v>11700000</v>
      </c>
      <c r="O484">
        <v>0</v>
      </c>
      <c r="P484">
        <v>11700000</v>
      </c>
      <c r="R484">
        <v>975000</v>
      </c>
      <c r="S484">
        <v>975000</v>
      </c>
      <c r="T484">
        <v>975000</v>
      </c>
      <c r="U484">
        <v>975000</v>
      </c>
      <c r="V484">
        <v>975000</v>
      </c>
      <c r="W484">
        <v>975000</v>
      </c>
      <c r="X484">
        <v>975000</v>
      </c>
      <c r="Y484">
        <v>975000</v>
      </c>
      <c r="Z484">
        <v>975000</v>
      </c>
      <c r="AA484">
        <v>975000</v>
      </c>
      <c r="AB484">
        <v>975000</v>
      </c>
      <c r="AC484">
        <v>975000</v>
      </c>
      <c r="AD484" t="s">
        <v>1615</v>
      </c>
      <c r="AE484" t="s">
        <v>1616</v>
      </c>
      <c r="AF484" t="s">
        <v>1629</v>
      </c>
      <c r="AG484" t="s">
        <v>1630</v>
      </c>
      <c r="AH484" t="s">
        <v>6814</v>
      </c>
      <c r="AI484" t="s">
        <v>6168</v>
      </c>
      <c r="AJ484" t="s">
        <v>6378</v>
      </c>
      <c r="AK484" t="s">
        <v>44</v>
      </c>
      <c r="AN484" t="s">
        <v>1311</v>
      </c>
      <c r="AO484" t="s">
        <v>1312</v>
      </c>
      <c r="AP484" t="s">
        <v>1313</v>
      </c>
      <c r="AQ484" t="s">
        <v>1314</v>
      </c>
    </row>
    <row r="485" spans="1:43" x14ac:dyDescent="0.3">
      <c r="A485" t="s">
        <v>26</v>
      </c>
      <c r="B485" t="s">
        <v>28</v>
      </c>
      <c r="C485" t="s">
        <v>29</v>
      </c>
      <c r="D485" t="s">
        <v>460</v>
      </c>
      <c r="E485" t="s">
        <v>33</v>
      </c>
      <c r="F485" t="s">
        <v>35</v>
      </c>
      <c r="G485" t="s">
        <v>463</v>
      </c>
      <c r="H485" t="s">
        <v>79</v>
      </c>
      <c r="I485" t="s">
        <v>82</v>
      </c>
      <c r="J485" t="s">
        <v>43</v>
      </c>
      <c r="K485" t="s">
        <v>508</v>
      </c>
      <c r="L485">
        <v>1</v>
      </c>
      <c r="M485">
        <v>900000</v>
      </c>
      <c r="N485">
        <v>900000</v>
      </c>
      <c r="O485">
        <v>0</v>
      </c>
      <c r="P485">
        <v>900000</v>
      </c>
      <c r="R485">
        <v>75000</v>
      </c>
      <c r="S485">
        <v>75000</v>
      </c>
      <c r="T485">
        <v>75000</v>
      </c>
      <c r="U485">
        <v>75000</v>
      </c>
      <c r="V485">
        <v>75000</v>
      </c>
      <c r="W485">
        <v>75000</v>
      </c>
      <c r="X485">
        <v>75000</v>
      </c>
      <c r="Y485">
        <v>75000</v>
      </c>
      <c r="Z485">
        <v>75000</v>
      </c>
      <c r="AA485">
        <v>75000</v>
      </c>
      <c r="AB485">
        <v>75000</v>
      </c>
      <c r="AC485">
        <v>75000</v>
      </c>
      <c r="AD485" t="s">
        <v>1644</v>
      </c>
      <c r="AE485" t="s">
        <v>1645</v>
      </c>
      <c r="AF485" t="s">
        <v>1652</v>
      </c>
      <c r="AG485" t="s">
        <v>1653</v>
      </c>
      <c r="AH485" t="s">
        <v>6815</v>
      </c>
      <c r="AI485" t="s">
        <v>6075</v>
      </c>
      <c r="AJ485" t="s">
        <v>6382</v>
      </c>
      <c r="AK485" t="s">
        <v>44</v>
      </c>
      <c r="AN485" t="s">
        <v>1311</v>
      </c>
      <c r="AO485" t="s">
        <v>1312</v>
      </c>
      <c r="AP485" t="s">
        <v>1313</v>
      </c>
      <c r="AQ485" t="s">
        <v>1314</v>
      </c>
    </row>
    <row r="486" spans="1:43" x14ac:dyDescent="0.3">
      <c r="A486" t="s">
        <v>26</v>
      </c>
      <c r="B486" t="s">
        <v>28</v>
      </c>
      <c r="C486" t="s">
        <v>29</v>
      </c>
      <c r="D486" t="s">
        <v>460</v>
      </c>
      <c r="E486" t="s">
        <v>33</v>
      </c>
      <c r="F486" t="s">
        <v>35</v>
      </c>
      <c r="G486" t="s">
        <v>463</v>
      </c>
      <c r="H486" t="s">
        <v>79</v>
      </c>
      <c r="I486" t="s">
        <v>82</v>
      </c>
      <c r="J486" t="s">
        <v>43</v>
      </c>
      <c r="K486" t="s">
        <v>544</v>
      </c>
      <c r="L486">
        <v>20</v>
      </c>
      <c r="M486">
        <v>75000</v>
      </c>
      <c r="N486">
        <v>1500000</v>
      </c>
      <c r="O486">
        <v>0</v>
      </c>
      <c r="P486">
        <v>1500000</v>
      </c>
      <c r="R486">
        <v>125000</v>
      </c>
      <c r="S486">
        <v>125000</v>
      </c>
      <c r="T486">
        <v>125000</v>
      </c>
      <c r="U486">
        <v>125000</v>
      </c>
      <c r="V486">
        <v>125000</v>
      </c>
      <c r="W486">
        <v>125000</v>
      </c>
      <c r="X486">
        <v>125000</v>
      </c>
      <c r="Y486">
        <v>125000</v>
      </c>
      <c r="Z486">
        <v>125000</v>
      </c>
      <c r="AA486">
        <v>125000</v>
      </c>
      <c r="AB486">
        <v>125000</v>
      </c>
      <c r="AC486">
        <v>125000</v>
      </c>
      <c r="AD486" t="s">
        <v>1644</v>
      </c>
      <c r="AE486" t="s">
        <v>1645</v>
      </c>
      <c r="AF486" t="s">
        <v>1655</v>
      </c>
      <c r="AG486" t="s">
        <v>1656</v>
      </c>
      <c r="AH486" t="s">
        <v>6816</v>
      </c>
      <c r="AI486" t="s">
        <v>6085</v>
      </c>
      <c r="AJ486" t="s">
        <v>6382</v>
      </c>
      <c r="AK486" t="s">
        <v>44</v>
      </c>
      <c r="AN486" t="s">
        <v>1311</v>
      </c>
      <c r="AO486" t="s">
        <v>1312</v>
      </c>
      <c r="AP486" t="s">
        <v>1313</v>
      </c>
      <c r="AQ486" t="s">
        <v>1314</v>
      </c>
    </row>
    <row r="487" spans="1:43" x14ac:dyDescent="0.3">
      <c r="A487" t="s">
        <v>26</v>
      </c>
      <c r="B487" t="s">
        <v>28</v>
      </c>
      <c r="C487" t="s">
        <v>29</v>
      </c>
      <c r="D487" t="s">
        <v>460</v>
      </c>
      <c r="E487" t="s">
        <v>33</v>
      </c>
      <c r="F487" t="s">
        <v>35</v>
      </c>
      <c r="G487" t="s">
        <v>463</v>
      </c>
      <c r="H487" t="s">
        <v>79</v>
      </c>
      <c r="I487" t="s">
        <v>82</v>
      </c>
      <c r="J487" t="s">
        <v>43</v>
      </c>
      <c r="K487" t="s">
        <v>545</v>
      </c>
      <c r="L487">
        <v>60</v>
      </c>
      <c r="M487">
        <v>65000</v>
      </c>
      <c r="N487">
        <v>3900000</v>
      </c>
      <c r="O487">
        <v>0</v>
      </c>
      <c r="P487">
        <v>3900000</v>
      </c>
      <c r="R487">
        <v>325000</v>
      </c>
      <c r="S487">
        <v>325000</v>
      </c>
      <c r="T487">
        <v>325000</v>
      </c>
      <c r="U487">
        <v>325000</v>
      </c>
      <c r="V487">
        <v>325000</v>
      </c>
      <c r="W487">
        <v>325000</v>
      </c>
      <c r="X487">
        <v>325000</v>
      </c>
      <c r="Y487">
        <v>325000</v>
      </c>
      <c r="Z487">
        <v>325000</v>
      </c>
      <c r="AA487">
        <v>325000</v>
      </c>
      <c r="AB487">
        <v>325000</v>
      </c>
      <c r="AC487">
        <v>325000</v>
      </c>
      <c r="AD487" t="s">
        <v>1644</v>
      </c>
      <c r="AE487" t="s">
        <v>1645</v>
      </c>
      <c r="AF487" t="s">
        <v>1658</v>
      </c>
      <c r="AG487" t="s">
        <v>1659</v>
      </c>
      <c r="AH487" t="s">
        <v>6817</v>
      </c>
      <c r="AI487" t="s">
        <v>6168</v>
      </c>
      <c r="AJ487" t="s">
        <v>6382</v>
      </c>
      <c r="AK487" t="s">
        <v>44</v>
      </c>
      <c r="AN487" t="s">
        <v>1311</v>
      </c>
      <c r="AO487" t="s">
        <v>1312</v>
      </c>
      <c r="AP487" t="s">
        <v>1313</v>
      </c>
      <c r="AQ487" t="s">
        <v>1314</v>
      </c>
    </row>
    <row r="488" spans="1:43" x14ac:dyDescent="0.3">
      <c r="A488" t="s">
        <v>26</v>
      </c>
      <c r="B488" t="s">
        <v>28</v>
      </c>
      <c r="C488" t="s">
        <v>29</v>
      </c>
      <c r="D488" t="s">
        <v>460</v>
      </c>
      <c r="E488" t="s">
        <v>33</v>
      </c>
      <c r="F488" t="s">
        <v>35</v>
      </c>
      <c r="G488" t="s">
        <v>463</v>
      </c>
      <c r="H488" t="s">
        <v>79</v>
      </c>
      <c r="I488" t="s">
        <v>82</v>
      </c>
      <c r="J488" t="s">
        <v>75</v>
      </c>
      <c r="K488" t="s">
        <v>550</v>
      </c>
      <c r="L488">
        <v>20</v>
      </c>
      <c r="M488">
        <v>150000</v>
      </c>
      <c r="N488">
        <v>3000000</v>
      </c>
      <c r="O488">
        <v>0</v>
      </c>
      <c r="P488">
        <v>3000000</v>
      </c>
      <c r="R488">
        <v>250000</v>
      </c>
      <c r="S488">
        <v>250000</v>
      </c>
      <c r="T488">
        <v>250000</v>
      </c>
      <c r="U488">
        <v>250000</v>
      </c>
      <c r="V488">
        <v>250000</v>
      </c>
      <c r="W488">
        <v>250000</v>
      </c>
      <c r="X488">
        <v>250000</v>
      </c>
      <c r="Y488">
        <v>250000</v>
      </c>
      <c r="Z488">
        <v>250000</v>
      </c>
      <c r="AA488">
        <v>250000</v>
      </c>
      <c r="AB488">
        <v>250000</v>
      </c>
      <c r="AC488">
        <v>250000</v>
      </c>
      <c r="AD488" t="s">
        <v>1644</v>
      </c>
      <c r="AE488" t="s">
        <v>1673</v>
      </c>
      <c r="AF488" t="s">
        <v>1677</v>
      </c>
      <c r="AG488" t="s">
        <v>1678</v>
      </c>
      <c r="AH488" t="s">
        <v>6818</v>
      </c>
      <c r="AI488" t="s">
        <v>6064</v>
      </c>
      <c r="AJ488" t="s">
        <v>6382</v>
      </c>
      <c r="AK488" t="s">
        <v>44</v>
      </c>
      <c r="AN488" t="s">
        <v>1311</v>
      </c>
      <c r="AO488" t="s">
        <v>1312</v>
      </c>
      <c r="AP488" t="s">
        <v>1336</v>
      </c>
      <c r="AQ488" t="s">
        <v>1314</v>
      </c>
    </row>
    <row r="489" spans="1:43" x14ac:dyDescent="0.3">
      <c r="A489" t="s">
        <v>26</v>
      </c>
      <c r="B489" t="s">
        <v>28</v>
      </c>
      <c r="C489" t="s">
        <v>29</v>
      </c>
      <c r="D489" t="s">
        <v>460</v>
      </c>
      <c r="E489" t="s">
        <v>33</v>
      </c>
      <c r="F489" t="s">
        <v>35</v>
      </c>
      <c r="G489" t="s">
        <v>463</v>
      </c>
      <c r="H489" t="s">
        <v>79</v>
      </c>
      <c r="I489" t="s">
        <v>85</v>
      </c>
      <c r="J489" t="s">
        <v>43</v>
      </c>
      <c r="K489" t="s">
        <v>552</v>
      </c>
      <c r="L489">
        <v>1</v>
      </c>
      <c r="M489">
        <v>1500000</v>
      </c>
      <c r="N489">
        <v>1500000</v>
      </c>
      <c r="O489">
        <v>0</v>
      </c>
      <c r="P489">
        <v>1500000</v>
      </c>
      <c r="R489">
        <v>125000</v>
      </c>
      <c r="S489">
        <v>125000</v>
      </c>
      <c r="T489">
        <v>125000</v>
      </c>
      <c r="U489">
        <v>125000</v>
      </c>
      <c r="V489">
        <v>125000</v>
      </c>
      <c r="W489">
        <v>125000</v>
      </c>
      <c r="X489">
        <v>125000</v>
      </c>
      <c r="Y489">
        <v>125000</v>
      </c>
      <c r="Z489">
        <v>125000</v>
      </c>
      <c r="AA489">
        <v>125000</v>
      </c>
      <c r="AB489">
        <v>125000</v>
      </c>
      <c r="AC489">
        <v>125000</v>
      </c>
      <c r="AD489" t="s">
        <v>1684</v>
      </c>
      <c r="AE489" t="s">
        <v>1685</v>
      </c>
      <c r="AF489" t="s">
        <v>1692</v>
      </c>
      <c r="AG489" t="s">
        <v>1693</v>
      </c>
      <c r="AH489" t="s">
        <v>6819</v>
      </c>
      <c r="AI489" t="s">
        <v>6075</v>
      </c>
      <c r="AJ489" t="s">
        <v>6386</v>
      </c>
      <c r="AK489" t="s">
        <v>44</v>
      </c>
      <c r="AN489" t="s">
        <v>1311</v>
      </c>
      <c r="AO489" t="s">
        <v>1312</v>
      </c>
      <c r="AP489" t="s">
        <v>1313</v>
      </c>
      <c r="AQ489" t="s">
        <v>1314</v>
      </c>
    </row>
    <row r="490" spans="1:43" x14ac:dyDescent="0.3">
      <c r="A490" t="s">
        <v>26</v>
      </c>
      <c r="B490" t="s">
        <v>28</v>
      </c>
      <c r="C490" t="s">
        <v>29</v>
      </c>
      <c r="D490" t="s">
        <v>460</v>
      </c>
      <c r="E490" t="s">
        <v>33</v>
      </c>
      <c r="F490" t="s">
        <v>35</v>
      </c>
      <c r="G490" t="s">
        <v>463</v>
      </c>
      <c r="H490" t="s">
        <v>79</v>
      </c>
      <c r="I490" t="s">
        <v>85</v>
      </c>
      <c r="J490" t="s">
        <v>43</v>
      </c>
      <c r="K490" t="s">
        <v>553</v>
      </c>
      <c r="L490">
        <v>25</v>
      </c>
      <c r="M490">
        <v>150000</v>
      </c>
      <c r="N490">
        <v>3750000</v>
      </c>
      <c r="O490">
        <v>0</v>
      </c>
      <c r="P490">
        <v>3750000</v>
      </c>
      <c r="R490">
        <v>312000</v>
      </c>
      <c r="S490">
        <v>312000</v>
      </c>
      <c r="T490">
        <v>312000</v>
      </c>
      <c r="U490">
        <v>312000</v>
      </c>
      <c r="V490">
        <v>312000</v>
      </c>
      <c r="W490">
        <v>312000</v>
      </c>
      <c r="X490">
        <v>312000</v>
      </c>
      <c r="Y490">
        <v>312000</v>
      </c>
      <c r="Z490">
        <v>312000</v>
      </c>
      <c r="AA490">
        <v>312000</v>
      </c>
      <c r="AB490">
        <v>312000</v>
      </c>
      <c r="AC490">
        <v>318000</v>
      </c>
      <c r="AD490" t="s">
        <v>1684</v>
      </c>
      <c r="AE490" t="s">
        <v>1685</v>
      </c>
      <c r="AF490" t="s">
        <v>1695</v>
      </c>
      <c r="AG490" t="s">
        <v>1696</v>
      </c>
      <c r="AH490" t="s">
        <v>6820</v>
      </c>
      <c r="AI490" t="s">
        <v>6085</v>
      </c>
      <c r="AJ490" t="s">
        <v>6386</v>
      </c>
      <c r="AK490" t="s">
        <v>44</v>
      </c>
      <c r="AN490" t="s">
        <v>1311</v>
      </c>
      <c r="AO490" t="s">
        <v>1312</v>
      </c>
      <c r="AP490" t="s">
        <v>1313</v>
      </c>
      <c r="AQ490" t="s">
        <v>1314</v>
      </c>
    </row>
    <row r="491" spans="1:43" x14ac:dyDescent="0.3">
      <c r="A491" t="s">
        <v>26</v>
      </c>
      <c r="B491" t="s">
        <v>28</v>
      </c>
      <c r="C491" t="s">
        <v>29</v>
      </c>
      <c r="D491" t="s">
        <v>460</v>
      </c>
      <c r="E491" t="s">
        <v>33</v>
      </c>
      <c r="F491" t="s">
        <v>35</v>
      </c>
      <c r="G491" t="s">
        <v>463</v>
      </c>
      <c r="H491" t="s">
        <v>79</v>
      </c>
      <c r="I491" t="s">
        <v>85</v>
      </c>
      <c r="J491" t="s">
        <v>43</v>
      </c>
      <c r="K491" t="s">
        <v>554</v>
      </c>
      <c r="L491">
        <v>50</v>
      </c>
      <c r="M491">
        <v>75000</v>
      </c>
      <c r="N491">
        <v>3750000</v>
      </c>
      <c r="O491">
        <v>0</v>
      </c>
      <c r="P491">
        <v>3750000</v>
      </c>
      <c r="R491">
        <v>312000</v>
      </c>
      <c r="S491">
        <v>312000</v>
      </c>
      <c r="T491">
        <v>312000</v>
      </c>
      <c r="U491">
        <v>312000</v>
      </c>
      <c r="V491">
        <v>312000</v>
      </c>
      <c r="W491">
        <v>312000</v>
      </c>
      <c r="X491">
        <v>312000</v>
      </c>
      <c r="Y491">
        <v>312000</v>
      </c>
      <c r="Z491">
        <v>312000</v>
      </c>
      <c r="AA491">
        <v>312000</v>
      </c>
      <c r="AB491">
        <v>312000</v>
      </c>
      <c r="AC491">
        <v>318000</v>
      </c>
      <c r="AD491" t="s">
        <v>1684</v>
      </c>
      <c r="AE491" t="s">
        <v>1685</v>
      </c>
      <c r="AF491" t="s">
        <v>1698</v>
      </c>
      <c r="AG491" t="s">
        <v>1699</v>
      </c>
      <c r="AH491" t="s">
        <v>6821</v>
      </c>
      <c r="AI491" t="s">
        <v>6168</v>
      </c>
      <c r="AJ491" t="s">
        <v>6386</v>
      </c>
      <c r="AK491" t="s">
        <v>44</v>
      </c>
      <c r="AN491" t="s">
        <v>1311</v>
      </c>
      <c r="AO491" t="s">
        <v>1312</v>
      </c>
      <c r="AP491" t="s">
        <v>1313</v>
      </c>
      <c r="AQ491" t="s">
        <v>1314</v>
      </c>
    </row>
    <row r="492" spans="1:43" x14ac:dyDescent="0.3">
      <c r="A492" t="s">
        <v>26</v>
      </c>
      <c r="B492" t="s">
        <v>28</v>
      </c>
      <c r="C492" t="s">
        <v>29</v>
      </c>
      <c r="D492" t="s">
        <v>460</v>
      </c>
      <c r="E492" t="s">
        <v>33</v>
      </c>
      <c r="F492" t="s">
        <v>35</v>
      </c>
      <c r="G492" t="s">
        <v>463</v>
      </c>
      <c r="H492" t="s">
        <v>79</v>
      </c>
      <c r="I492" t="s">
        <v>85</v>
      </c>
      <c r="J492" t="s">
        <v>46</v>
      </c>
      <c r="K492" t="s">
        <v>7712</v>
      </c>
      <c r="L492">
        <v>4</v>
      </c>
      <c r="M492">
        <v>900000</v>
      </c>
      <c r="N492">
        <v>3600000</v>
      </c>
      <c r="O492">
        <v>0</v>
      </c>
      <c r="P492">
        <v>3600000</v>
      </c>
      <c r="R492">
        <v>300000</v>
      </c>
      <c r="S492">
        <v>300000</v>
      </c>
      <c r="T492">
        <v>300000</v>
      </c>
      <c r="U492">
        <v>300000</v>
      </c>
      <c r="V492">
        <v>300000</v>
      </c>
      <c r="W492">
        <v>300000</v>
      </c>
      <c r="X492">
        <v>300000</v>
      </c>
      <c r="Y492">
        <v>300000</v>
      </c>
      <c r="Z492">
        <v>300000</v>
      </c>
      <c r="AA492">
        <v>300000</v>
      </c>
      <c r="AB492">
        <v>300000</v>
      </c>
      <c r="AC492">
        <v>300000</v>
      </c>
      <c r="AD492" t="s">
        <v>1684</v>
      </c>
      <c r="AE492" t="s">
        <v>1701</v>
      </c>
      <c r="AF492" t="s">
        <v>1705</v>
      </c>
      <c r="AG492" t="s">
        <v>1706</v>
      </c>
      <c r="AH492" t="s">
        <v>6389</v>
      </c>
      <c r="AI492" t="s">
        <v>6064</v>
      </c>
      <c r="AJ492" t="s">
        <v>6386</v>
      </c>
      <c r="AK492" t="s">
        <v>44</v>
      </c>
      <c r="AN492" t="s">
        <v>1311</v>
      </c>
      <c r="AO492" t="s">
        <v>1312</v>
      </c>
      <c r="AP492" t="s">
        <v>1331</v>
      </c>
      <c r="AQ492" t="s">
        <v>1314</v>
      </c>
    </row>
    <row r="493" spans="1:43" x14ac:dyDescent="0.3">
      <c r="A493" t="s">
        <v>26</v>
      </c>
      <c r="B493" t="s">
        <v>28</v>
      </c>
      <c r="C493" t="s">
        <v>29</v>
      </c>
      <c r="D493" t="s">
        <v>460</v>
      </c>
      <c r="E493" t="s">
        <v>33</v>
      </c>
      <c r="F493" t="s">
        <v>35</v>
      </c>
      <c r="G493" t="s">
        <v>463</v>
      </c>
      <c r="H493" t="s">
        <v>79</v>
      </c>
      <c r="I493" t="s">
        <v>85</v>
      </c>
      <c r="J493" t="s">
        <v>75</v>
      </c>
      <c r="K493" t="s">
        <v>557</v>
      </c>
      <c r="L493">
        <v>25</v>
      </c>
      <c r="M493">
        <v>280000</v>
      </c>
      <c r="N493">
        <v>7000000</v>
      </c>
      <c r="O493">
        <v>0</v>
      </c>
      <c r="P493">
        <v>7000000</v>
      </c>
      <c r="R493">
        <v>583000</v>
      </c>
      <c r="S493">
        <v>583000</v>
      </c>
      <c r="T493">
        <v>583000</v>
      </c>
      <c r="U493">
        <v>583000</v>
      </c>
      <c r="V493">
        <v>583000</v>
      </c>
      <c r="W493">
        <v>583000</v>
      </c>
      <c r="X493">
        <v>583000</v>
      </c>
      <c r="Y493">
        <v>583000</v>
      </c>
      <c r="Z493">
        <v>583000</v>
      </c>
      <c r="AA493">
        <v>583000</v>
      </c>
      <c r="AB493">
        <v>583000</v>
      </c>
      <c r="AC493">
        <v>587000</v>
      </c>
      <c r="AD493" t="s">
        <v>1684</v>
      </c>
      <c r="AE493" t="s">
        <v>1712</v>
      </c>
      <c r="AF493" t="s">
        <v>1716</v>
      </c>
      <c r="AG493" t="s">
        <v>1717</v>
      </c>
      <c r="AH493" t="s">
        <v>6822</v>
      </c>
      <c r="AI493" t="s">
        <v>6064</v>
      </c>
      <c r="AJ493" t="s">
        <v>6386</v>
      </c>
      <c r="AK493" t="s">
        <v>44</v>
      </c>
      <c r="AN493" t="s">
        <v>1311</v>
      </c>
      <c r="AO493" t="s">
        <v>1312</v>
      </c>
      <c r="AP493" t="s">
        <v>1336</v>
      </c>
      <c r="AQ493" t="s">
        <v>1314</v>
      </c>
    </row>
    <row r="494" spans="1:43" x14ac:dyDescent="0.3">
      <c r="A494" t="s">
        <v>26</v>
      </c>
      <c r="B494" t="s">
        <v>28</v>
      </c>
      <c r="C494" t="s">
        <v>29</v>
      </c>
      <c r="D494" t="s">
        <v>460</v>
      </c>
      <c r="E494" t="s">
        <v>33</v>
      </c>
      <c r="F494" t="s">
        <v>35</v>
      </c>
      <c r="G494" t="s">
        <v>463</v>
      </c>
      <c r="H494" t="s">
        <v>87</v>
      </c>
      <c r="I494" t="s">
        <v>88</v>
      </c>
      <c r="J494" t="s">
        <v>43</v>
      </c>
      <c r="K494" t="s">
        <v>508</v>
      </c>
      <c r="L494">
        <v>1</v>
      </c>
      <c r="M494">
        <v>6000000</v>
      </c>
      <c r="N494">
        <v>6000000</v>
      </c>
      <c r="O494">
        <v>0</v>
      </c>
      <c r="P494">
        <v>6000000</v>
      </c>
      <c r="R494">
        <v>500000</v>
      </c>
      <c r="S494">
        <v>500000</v>
      </c>
      <c r="T494">
        <v>500000</v>
      </c>
      <c r="U494">
        <v>500000</v>
      </c>
      <c r="V494">
        <v>500000</v>
      </c>
      <c r="W494">
        <v>500000</v>
      </c>
      <c r="X494">
        <v>500000</v>
      </c>
      <c r="Y494">
        <v>500000</v>
      </c>
      <c r="Z494">
        <v>500000</v>
      </c>
      <c r="AA494">
        <v>500000</v>
      </c>
      <c r="AB494">
        <v>500000</v>
      </c>
      <c r="AC494">
        <v>500000</v>
      </c>
      <c r="AD494" t="s">
        <v>1719</v>
      </c>
      <c r="AE494" t="s">
        <v>1720</v>
      </c>
      <c r="AF494" t="s">
        <v>1727</v>
      </c>
      <c r="AG494" t="s">
        <v>1728</v>
      </c>
      <c r="AH494" t="s">
        <v>6823</v>
      </c>
      <c r="AI494" t="s">
        <v>6075</v>
      </c>
      <c r="AJ494" t="s">
        <v>6391</v>
      </c>
      <c r="AK494" t="s">
        <v>44</v>
      </c>
      <c r="AN494" t="s">
        <v>1311</v>
      </c>
      <c r="AO494" t="s">
        <v>1312</v>
      </c>
      <c r="AP494" t="s">
        <v>1313</v>
      </c>
      <c r="AQ494" t="s">
        <v>1314</v>
      </c>
    </row>
    <row r="495" spans="1:43" x14ac:dyDescent="0.3">
      <c r="A495" t="s">
        <v>26</v>
      </c>
      <c r="B495" t="s">
        <v>28</v>
      </c>
      <c r="C495" t="s">
        <v>29</v>
      </c>
      <c r="D495" t="s">
        <v>460</v>
      </c>
      <c r="E495" t="s">
        <v>33</v>
      </c>
      <c r="F495" t="s">
        <v>35</v>
      </c>
      <c r="G495" t="s">
        <v>463</v>
      </c>
      <c r="H495" t="s">
        <v>87</v>
      </c>
      <c r="I495" t="s">
        <v>88</v>
      </c>
      <c r="J495" t="s">
        <v>43</v>
      </c>
      <c r="K495" t="s">
        <v>558</v>
      </c>
      <c r="L495">
        <v>75</v>
      </c>
      <c r="M495">
        <v>75000</v>
      </c>
      <c r="N495">
        <v>5625000</v>
      </c>
      <c r="O495">
        <v>0</v>
      </c>
      <c r="P495">
        <v>5625000</v>
      </c>
      <c r="R495">
        <v>468000</v>
      </c>
      <c r="S495">
        <v>468000</v>
      </c>
      <c r="T495">
        <v>468000</v>
      </c>
      <c r="U495">
        <v>468000</v>
      </c>
      <c r="V495">
        <v>468000</v>
      </c>
      <c r="W495">
        <v>468000</v>
      </c>
      <c r="X495">
        <v>468000</v>
      </c>
      <c r="Y495">
        <v>468000</v>
      </c>
      <c r="Z495">
        <v>468000</v>
      </c>
      <c r="AA495">
        <v>468000</v>
      </c>
      <c r="AB495">
        <v>468000</v>
      </c>
      <c r="AC495">
        <v>477000</v>
      </c>
      <c r="AD495" t="s">
        <v>1719</v>
      </c>
      <c r="AE495" t="s">
        <v>1720</v>
      </c>
      <c r="AF495" t="s">
        <v>1730</v>
      </c>
      <c r="AG495" t="s">
        <v>1731</v>
      </c>
      <c r="AH495" t="s">
        <v>6824</v>
      </c>
      <c r="AI495" t="s">
        <v>6085</v>
      </c>
      <c r="AJ495" t="s">
        <v>6391</v>
      </c>
      <c r="AK495" t="s">
        <v>44</v>
      </c>
      <c r="AN495" t="s">
        <v>1311</v>
      </c>
      <c r="AO495" t="s">
        <v>1312</v>
      </c>
      <c r="AP495" t="s">
        <v>1313</v>
      </c>
      <c r="AQ495" t="s">
        <v>1314</v>
      </c>
    </row>
    <row r="496" spans="1:43" x14ac:dyDescent="0.3">
      <c r="A496" t="s">
        <v>26</v>
      </c>
      <c r="B496" t="s">
        <v>28</v>
      </c>
      <c r="C496" t="s">
        <v>29</v>
      </c>
      <c r="D496" t="s">
        <v>460</v>
      </c>
      <c r="E496" t="s">
        <v>33</v>
      </c>
      <c r="F496" t="s">
        <v>35</v>
      </c>
      <c r="G496" t="s">
        <v>463</v>
      </c>
      <c r="H496" t="s">
        <v>87</v>
      </c>
      <c r="I496" t="s">
        <v>88</v>
      </c>
      <c r="J496" t="s">
        <v>43</v>
      </c>
      <c r="K496" t="s">
        <v>559</v>
      </c>
      <c r="L496">
        <v>75</v>
      </c>
      <c r="M496">
        <v>65000</v>
      </c>
      <c r="N496">
        <v>4875000</v>
      </c>
      <c r="O496">
        <v>0</v>
      </c>
      <c r="P496">
        <v>4875000</v>
      </c>
      <c r="R496">
        <v>406000</v>
      </c>
      <c r="S496">
        <v>406000</v>
      </c>
      <c r="T496">
        <v>406000</v>
      </c>
      <c r="U496">
        <v>406000</v>
      </c>
      <c r="V496">
        <v>406000</v>
      </c>
      <c r="W496">
        <v>406000</v>
      </c>
      <c r="X496">
        <v>406000</v>
      </c>
      <c r="Y496">
        <v>406000</v>
      </c>
      <c r="Z496">
        <v>406000</v>
      </c>
      <c r="AA496">
        <v>406000</v>
      </c>
      <c r="AB496">
        <v>406000</v>
      </c>
      <c r="AC496">
        <v>409000</v>
      </c>
      <c r="AD496" t="s">
        <v>1719</v>
      </c>
      <c r="AE496" t="s">
        <v>1720</v>
      </c>
      <c r="AF496" t="s">
        <v>1733</v>
      </c>
      <c r="AG496" t="s">
        <v>1734</v>
      </c>
      <c r="AH496" t="s">
        <v>6825</v>
      </c>
      <c r="AI496" t="s">
        <v>6168</v>
      </c>
      <c r="AJ496" t="s">
        <v>6391</v>
      </c>
      <c r="AK496" t="s">
        <v>44</v>
      </c>
      <c r="AN496" t="s">
        <v>1311</v>
      </c>
      <c r="AO496" t="s">
        <v>1312</v>
      </c>
      <c r="AP496" t="s">
        <v>1313</v>
      </c>
      <c r="AQ496" t="s">
        <v>1314</v>
      </c>
    </row>
    <row r="497" spans="1:43" x14ac:dyDescent="0.3">
      <c r="A497" t="s">
        <v>26</v>
      </c>
      <c r="B497" t="s">
        <v>28</v>
      </c>
      <c r="C497" t="s">
        <v>29</v>
      </c>
      <c r="D497" t="s">
        <v>460</v>
      </c>
      <c r="E497" t="s">
        <v>33</v>
      </c>
      <c r="F497" t="s">
        <v>35</v>
      </c>
      <c r="G497" t="s">
        <v>463</v>
      </c>
      <c r="H497" t="s">
        <v>87</v>
      </c>
      <c r="I497" t="s">
        <v>88</v>
      </c>
      <c r="J497" t="s">
        <v>48</v>
      </c>
      <c r="K497" t="s">
        <v>561</v>
      </c>
      <c r="L497">
        <v>10</v>
      </c>
      <c r="M497">
        <v>3500000</v>
      </c>
      <c r="N497">
        <v>35000000</v>
      </c>
      <c r="O497">
        <v>0</v>
      </c>
      <c r="P497">
        <v>35000000</v>
      </c>
      <c r="R497">
        <v>2916000</v>
      </c>
      <c r="S497">
        <v>2916000</v>
      </c>
      <c r="T497">
        <v>2916000</v>
      </c>
      <c r="U497">
        <v>2916000</v>
      </c>
      <c r="V497">
        <v>2916000</v>
      </c>
      <c r="W497">
        <v>2916000</v>
      </c>
      <c r="X497">
        <v>2916000</v>
      </c>
      <c r="Y497">
        <v>2916000</v>
      </c>
      <c r="Z497">
        <v>2916000</v>
      </c>
      <c r="AA497">
        <v>2916000</v>
      </c>
      <c r="AB497">
        <v>2916000</v>
      </c>
      <c r="AC497">
        <v>2924000</v>
      </c>
      <c r="AD497" t="s">
        <v>1719</v>
      </c>
      <c r="AE497" t="s">
        <v>1736</v>
      </c>
      <c r="AF497" t="s">
        <v>1740</v>
      </c>
      <c r="AG497" t="s">
        <v>1741</v>
      </c>
      <c r="AH497" t="s">
        <v>6826</v>
      </c>
      <c r="AI497" t="s">
        <v>6064</v>
      </c>
      <c r="AJ497" t="s">
        <v>6391</v>
      </c>
      <c r="AK497" t="s">
        <v>44</v>
      </c>
      <c r="AN497" t="s">
        <v>1311</v>
      </c>
      <c r="AO497" t="s">
        <v>1312</v>
      </c>
      <c r="AP497" t="s">
        <v>1336</v>
      </c>
      <c r="AQ497" t="s">
        <v>1314</v>
      </c>
    </row>
    <row r="498" spans="1:43" x14ac:dyDescent="0.3">
      <c r="A498" t="s">
        <v>26</v>
      </c>
      <c r="B498" t="s">
        <v>28</v>
      </c>
      <c r="C498" t="s">
        <v>29</v>
      </c>
      <c r="D498" t="s">
        <v>460</v>
      </c>
      <c r="E498" t="s">
        <v>33</v>
      </c>
      <c r="F498" t="s">
        <v>35</v>
      </c>
      <c r="G498" t="s">
        <v>463</v>
      </c>
      <c r="H498" t="s">
        <v>87</v>
      </c>
      <c r="I498" t="s">
        <v>89</v>
      </c>
      <c r="J498" t="s">
        <v>43</v>
      </c>
      <c r="K498" t="s">
        <v>563</v>
      </c>
      <c r="L498">
        <v>1</v>
      </c>
      <c r="M498">
        <v>1150000</v>
      </c>
      <c r="N498">
        <v>1150000</v>
      </c>
      <c r="O498">
        <v>0</v>
      </c>
      <c r="P498">
        <v>1150000</v>
      </c>
      <c r="R498">
        <v>95000</v>
      </c>
      <c r="S498">
        <v>95000</v>
      </c>
      <c r="T498">
        <v>95000</v>
      </c>
      <c r="U498">
        <v>95000</v>
      </c>
      <c r="V498">
        <v>95000</v>
      </c>
      <c r="W498">
        <v>95000</v>
      </c>
      <c r="X498">
        <v>95000</v>
      </c>
      <c r="Y498">
        <v>95000</v>
      </c>
      <c r="Z498">
        <v>95000</v>
      </c>
      <c r="AA498">
        <v>95000</v>
      </c>
      <c r="AB498">
        <v>95000</v>
      </c>
      <c r="AC498">
        <v>105000</v>
      </c>
      <c r="AD498" t="s">
        <v>1747</v>
      </c>
      <c r="AE498" t="s">
        <v>1748</v>
      </c>
      <c r="AF498" t="s">
        <v>1755</v>
      </c>
      <c r="AG498" t="s">
        <v>1756</v>
      </c>
      <c r="AH498" t="s">
        <v>6827</v>
      </c>
      <c r="AI498" t="s">
        <v>6075</v>
      </c>
      <c r="AJ498" t="s">
        <v>6394</v>
      </c>
      <c r="AK498" t="s">
        <v>44</v>
      </c>
      <c r="AN498" t="s">
        <v>1311</v>
      </c>
      <c r="AO498" t="s">
        <v>1312</v>
      </c>
      <c r="AP498" t="s">
        <v>1313</v>
      </c>
      <c r="AQ498" t="s">
        <v>1314</v>
      </c>
    </row>
    <row r="499" spans="1:43" x14ac:dyDescent="0.3">
      <c r="A499" t="s">
        <v>26</v>
      </c>
      <c r="B499" t="s">
        <v>28</v>
      </c>
      <c r="C499" t="s">
        <v>29</v>
      </c>
      <c r="D499" t="s">
        <v>460</v>
      </c>
      <c r="E499" t="s">
        <v>33</v>
      </c>
      <c r="F499" t="s">
        <v>35</v>
      </c>
      <c r="G499" t="s">
        <v>463</v>
      </c>
      <c r="H499" t="s">
        <v>87</v>
      </c>
      <c r="I499" t="s">
        <v>89</v>
      </c>
      <c r="J499" t="s">
        <v>43</v>
      </c>
      <c r="K499" t="s">
        <v>564</v>
      </c>
      <c r="L499">
        <v>500</v>
      </c>
      <c r="M499">
        <v>50000</v>
      </c>
      <c r="N499">
        <v>25000000</v>
      </c>
      <c r="O499">
        <v>0</v>
      </c>
      <c r="P499">
        <v>25000000</v>
      </c>
      <c r="R499">
        <v>2083000</v>
      </c>
      <c r="S499">
        <v>2083000</v>
      </c>
      <c r="T499">
        <v>2083000</v>
      </c>
      <c r="U499">
        <v>2083000</v>
      </c>
      <c r="V499">
        <v>2083000</v>
      </c>
      <c r="W499">
        <v>2083000</v>
      </c>
      <c r="X499">
        <v>2083000</v>
      </c>
      <c r="Y499">
        <v>2083000</v>
      </c>
      <c r="Z499">
        <v>2083000</v>
      </c>
      <c r="AA499">
        <v>2083000</v>
      </c>
      <c r="AB499">
        <v>2083000</v>
      </c>
      <c r="AC499">
        <v>2087000</v>
      </c>
      <c r="AD499" t="s">
        <v>1747</v>
      </c>
      <c r="AE499" t="s">
        <v>1748</v>
      </c>
      <c r="AF499" t="s">
        <v>1758</v>
      </c>
      <c r="AG499" t="s">
        <v>1759</v>
      </c>
      <c r="AH499" t="s">
        <v>6828</v>
      </c>
      <c r="AI499" t="s">
        <v>6085</v>
      </c>
      <c r="AJ499" t="s">
        <v>6394</v>
      </c>
      <c r="AK499" t="s">
        <v>44</v>
      </c>
      <c r="AN499" t="s">
        <v>1311</v>
      </c>
      <c r="AO499" t="s">
        <v>1312</v>
      </c>
      <c r="AP499" t="s">
        <v>1313</v>
      </c>
      <c r="AQ499" t="s">
        <v>1314</v>
      </c>
    </row>
    <row r="500" spans="1:43" x14ac:dyDescent="0.3">
      <c r="A500" t="s">
        <v>26</v>
      </c>
      <c r="B500" t="s">
        <v>28</v>
      </c>
      <c r="C500" t="s">
        <v>29</v>
      </c>
      <c r="D500" t="s">
        <v>460</v>
      </c>
      <c r="E500" t="s">
        <v>33</v>
      </c>
      <c r="F500" t="s">
        <v>35</v>
      </c>
      <c r="G500" t="s">
        <v>463</v>
      </c>
      <c r="H500" t="s">
        <v>87</v>
      </c>
      <c r="I500" t="s">
        <v>89</v>
      </c>
      <c r="J500" t="s">
        <v>43</v>
      </c>
      <c r="K500" t="s">
        <v>565</v>
      </c>
      <c r="L500">
        <v>50</v>
      </c>
      <c r="M500">
        <v>75000</v>
      </c>
      <c r="N500">
        <v>3750000</v>
      </c>
      <c r="O500">
        <v>0</v>
      </c>
      <c r="P500">
        <v>3750000</v>
      </c>
      <c r="R500">
        <v>312000</v>
      </c>
      <c r="S500">
        <v>312000</v>
      </c>
      <c r="T500">
        <v>312000</v>
      </c>
      <c r="U500">
        <v>312000</v>
      </c>
      <c r="V500">
        <v>312000</v>
      </c>
      <c r="W500">
        <v>312000</v>
      </c>
      <c r="X500">
        <v>312000</v>
      </c>
      <c r="Y500">
        <v>312000</v>
      </c>
      <c r="Z500">
        <v>312000</v>
      </c>
      <c r="AA500">
        <v>312000</v>
      </c>
      <c r="AB500">
        <v>312000</v>
      </c>
      <c r="AC500">
        <v>318000</v>
      </c>
      <c r="AD500" t="s">
        <v>1747</v>
      </c>
      <c r="AE500" t="s">
        <v>1748</v>
      </c>
      <c r="AF500" t="s">
        <v>1761</v>
      </c>
      <c r="AG500" t="s">
        <v>1762</v>
      </c>
      <c r="AH500" t="s">
        <v>6829</v>
      </c>
      <c r="AI500" t="s">
        <v>6168</v>
      </c>
      <c r="AJ500" t="s">
        <v>6394</v>
      </c>
      <c r="AK500" t="s">
        <v>44</v>
      </c>
      <c r="AN500" t="s">
        <v>1311</v>
      </c>
      <c r="AO500" t="s">
        <v>1312</v>
      </c>
      <c r="AP500" t="s">
        <v>1313</v>
      </c>
      <c r="AQ500" t="s">
        <v>1314</v>
      </c>
    </row>
    <row r="501" spans="1:43" x14ac:dyDescent="0.3">
      <c r="A501" t="s">
        <v>26</v>
      </c>
      <c r="B501" t="s">
        <v>28</v>
      </c>
      <c r="C501" t="s">
        <v>29</v>
      </c>
      <c r="D501" t="s">
        <v>460</v>
      </c>
      <c r="E501" t="s">
        <v>33</v>
      </c>
      <c r="F501" t="s">
        <v>35</v>
      </c>
      <c r="G501" t="s">
        <v>463</v>
      </c>
      <c r="H501" t="s">
        <v>87</v>
      </c>
      <c r="I501" t="s">
        <v>89</v>
      </c>
      <c r="J501" t="s">
        <v>43</v>
      </c>
      <c r="K501" t="s">
        <v>566</v>
      </c>
      <c r="L501">
        <v>50</v>
      </c>
      <c r="M501">
        <v>75000</v>
      </c>
      <c r="N501">
        <v>3750000</v>
      </c>
      <c r="O501">
        <v>0</v>
      </c>
      <c r="P501">
        <v>3750000</v>
      </c>
      <c r="R501">
        <v>312000</v>
      </c>
      <c r="S501">
        <v>312000</v>
      </c>
      <c r="T501">
        <v>312000</v>
      </c>
      <c r="U501">
        <v>312000</v>
      </c>
      <c r="V501">
        <v>312000</v>
      </c>
      <c r="W501">
        <v>312000</v>
      </c>
      <c r="X501">
        <v>312000</v>
      </c>
      <c r="Y501">
        <v>312000</v>
      </c>
      <c r="Z501">
        <v>312000</v>
      </c>
      <c r="AA501">
        <v>312000</v>
      </c>
      <c r="AB501">
        <v>312000</v>
      </c>
      <c r="AC501">
        <v>318000</v>
      </c>
      <c r="AD501" t="s">
        <v>1747</v>
      </c>
      <c r="AE501" t="s">
        <v>1748</v>
      </c>
      <c r="AF501" t="s">
        <v>1764</v>
      </c>
      <c r="AG501" t="s">
        <v>1765</v>
      </c>
      <c r="AH501" t="s">
        <v>6830</v>
      </c>
      <c r="AI501" t="s">
        <v>6565</v>
      </c>
      <c r="AJ501" t="s">
        <v>6394</v>
      </c>
      <c r="AK501" t="s">
        <v>44</v>
      </c>
      <c r="AN501" t="s">
        <v>1311</v>
      </c>
      <c r="AO501" t="s">
        <v>1312</v>
      </c>
      <c r="AP501" t="s">
        <v>1313</v>
      </c>
      <c r="AQ501" t="s">
        <v>1314</v>
      </c>
    </row>
    <row r="502" spans="1:43" x14ac:dyDescent="0.3">
      <c r="A502" t="s">
        <v>26</v>
      </c>
      <c r="B502" t="s">
        <v>28</v>
      </c>
      <c r="C502" t="s">
        <v>29</v>
      </c>
      <c r="D502" t="s">
        <v>460</v>
      </c>
      <c r="E502" t="s">
        <v>33</v>
      </c>
      <c r="F502" t="s">
        <v>35</v>
      </c>
      <c r="G502" t="s">
        <v>463</v>
      </c>
      <c r="H502" t="s">
        <v>87</v>
      </c>
      <c r="I502" t="s">
        <v>91</v>
      </c>
      <c r="J502" t="s">
        <v>43</v>
      </c>
      <c r="K502" t="s">
        <v>507</v>
      </c>
      <c r="L502">
        <v>2</v>
      </c>
      <c r="M502">
        <v>1300000</v>
      </c>
      <c r="N502">
        <v>2600000</v>
      </c>
      <c r="O502">
        <v>0</v>
      </c>
      <c r="P502">
        <v>2600000</v>
      </c>
      <c r="R502">
        <v>216000</v>
      </c>
      <c r="S502">
        <v>216000</v>
      </c>
      <c r="T502">
        <v>216000</v>
      </c>
      <c r="U502">
        <v>216000</v>
      </c>
      <c r="V502">
        <v>216000</v>
      </c>
      <c r="W502">
        <v>216000</v>
      </c>
      <c r="X502">
        <v>216000</v>
      </c>
      <c r="Y502">
        <v>216000</v>
      </c>
      <c r="Z502">
        <v>216000</v>
      </c>
      <c r="AA502">
        <v>216000</v>
      </c>
      <c r="AB502">
        <v>216000</v>
      </c>
      <c r="AC502">
        <v>224000</v>
      </c>
      <c r="AD502" t="s">
        <v>1805</v>
      </c>
      <c r="AE502" t="s">
        <v>1806</v>
      </c>
      <c r="AF502" t="s">
        <v>1810</v>
      </c>
      <c r="AG502" t="s">
        <v>1811</v>
      </c>
      <c r="AH502" t="s">
        <v>6831</v>
      </c>
      <c r="AI502" t="s">
        <v>6064</v>
      </c>
      <c r="AJ502" t="s">
        <v>6401</v>
      </c>
      <c r="AK502" t="s">
        <v>44</v>
      </c>
      <c r="AN502" t="s">
        <v>1311</v>
      </c>
      <c r="AO502" t="s">
        <v>1312</v>
      </c>
      <c r="AP502" t="s">
        <v>1313</v>
      </c>
      <c r="AQ502" t="s">
        <v>1314</v>
      </c>
    </row>
    <row r="503" spans="1:43" x14ac:dyDescent="0.3">
      <c r="A503" t="s">
        <v>26</v>
      </c>
      <c r="B503" t="s">
        <v>28</v>
      </c>
      <c r="C503" t="s">
        <v>29</v>
      </c>
      <c r="D503" t="s">
        <v>460</v>
      </c>
      <c r="E503" t="s">
        <v>33</v>
      </c>
      <c r="F503" t="s">
        <v>35</v>
      </c>
      <c r="G503" t="s">
        <v>463</v>
      </c>
      <c r="H503" t="s">
        <v>87</v>
      </c>
      <c r="I503" t="s">
        <v>91</v>
      </c>
      <c r="J503" t="s">
        <v>43</v>
      </c>
      <c r="K503" t="s">
        <v>577</v>
      </c>
      <c r="L503">
        <v>1</v>
      </c>
      <c r="M503">
        <v>5000000</v>
      </c>
      <c r="N503">
        <v>5000000</v>
      </c>
      <c r="O503">
        <v>0</v>
      </c>
      <c r="P503">
        <v>5000000</v>
      </c>
      <c r="R503">
        <v>416000</v>
      </c>
      <c r="S503">
        <v>416000</v>
      </c>
      <c r="T503">
        <v>416000</v>
      </c>
      <c r="U503">
        <v>416000</v>
      </c>
      <c r="V503">
        <v>416000</v>
      </c>
      <c r="W503">
        <v>416000</v>
      </c>
      <c r="X503">
        <v>416000</v>
      </c>
      <c r="Y503">
        <v>416000</v>
      </c>
      <c r="Z503">
        <v>416000</v>
      </c>
      <c r="AA503">
        <v>416000</v>
      </c>
      <c r="AB503">
        <v>416000</v>
      </c>
      <c r="AC503">
        <v>424000</v>
      </c>
      <c r="AD503" t="s">
        <v>1805</v>
      </c>
      <c r="AE503" t="s">
        <v>1806</v>
      </c>
      <c r="AF503" t="s">
        <v>1813</v>
      </c>
      <c r="AG503" t="s">
        <v>1814</v>
      </c>
      <c r="AH503" t="s">
        <v>6832</v>
      </c>
      <c r="AI503" t="s">
        <v>6075</v>
      </c>
      <c r="AJ503" t="s">
        <v>6401</v>
      </c>
      <c r="AK503" t="s">
        <v>44</v>
      </c>
      <c r="AN503" t="s">
        <v>1311</v>
      </c>
      <c r="AO503" t="s">
        <v>1312</v>
      </c>
      <c r="AP503" t="s">
        <v>1313</v>
      </c>
      <c r="AQ503" t="s">
        <v>1314</v>
      </c>
    </row>
    <row r="504" spans="1:43" x14ac:dyDescent="0.3">
      <c r="A504" t="s">
        <v>26</v>
      </c>
      <c r="B504" t="s">
        <v>28</v>
      </c>
      <c r="C504" t="s">
        <v>29</v>
      </c>
      <c r="D504" t="s">
        <v>460</v>
      </c>
      <c r="E504" t="s">
        <v>33</v>
      </c>
      <c r="F504" t="s">
        <v>35</v>
      </c>
      <c r="G504" t="s">
        <v>463</v>
      </c>
      <c r="H504" t="s">
        <v>87</v>
      </c>
      <c r="I504" t="s">
        <v>91</v>
      </c>
      <c r="J504" t="s">
        <v>43</v>
      </c>
      <c r="K504" t="s">
        <v>579</v>
      </c>
      <c r="L504">
        <v>60</v>
      </c>
      <c r="M504">
        <v>75000</v>
      </c>
      <c r="N504">
        <v>4500000</v>
      </c>
      <c r="O504">
        <v>0</v>
      </c>
      <c r="P504">
        <v>4500000</v>
      </c>
      <c r="R504">
        <v>375000</v>
      </c>
      <c r="S504">
        <v>375000</v>
      </c>
      <c r="T504">
        <v>375000</v>
      </c>
      <c r="U504">
        <v>375000</v>
      </c>
      <c r="V504">
        <v>375000</v>
      </c>
      <c r="W504">
        <v>375000</v>
      </c>
      <c r="X504">
        <v>375000</v>
      </c>
      <c r="Y504">
        <v>375000</v>
      </c>
      <c r="Z504">
        <v>375000</v>
      </c>
      <c r="AA504">
        <v>375000</v>
      </c>
      <c r="AB504">
        <v>375000</v>
      </c>
      <c r="AC504">
        <v>375000</v>
      </c>
      <c r="AD504" t="s">
        <v>1805</v>
      </c>
      <c r="AE504" t="s">
        <v>1806</v>
      </c>
      <c r="AF504" t="s">
        <v>1819</v>
      </c>
      <c r="AG504" t="s">
        <v>1820</v>
      </c>
      <c r="AH504" t="s">
        <v>6833</v>
      </c>
      <c r="AI504" t="s">
        <v>6168</v>
      </c>
      <c r="AJ504" t="s">
        <v>6401</v>
      </c>
      <c r="AK504" t="s">
        <v>44</v>
      </c>
      <c r="AN504" t="s">
        <v>1311</v>
      </c>
      <c r="AO504" t="s">
        <v>1312</v>
      </c>
      <c r="AP504" t="s">
        <v>1313</v>
      </c>
      <c r="AQ504" t="s">
        <v>1314</v>
      </c>
    </row>
    <row r="505" spans="1:43" x14ac:dyDescent="0.3">
      <c r="A505" t="s">
        <v>26</v>
      </c>
      <c r="B505" t="s">
        <v>28</v>
      </c>
      <c r="C505" t="s">
        <v>29</v>
      </c>
      <c r="D505" t="s">
        <v>461</v>
      </c>
      <c r="E505" t="s">
        <v>118</v>
      </c>
      <c r="F505" t="s">
        <v>130</v>
      </c>
      <c r="G505" t="s">
        <v>472</v>
      </c>
      <c r="H505" t="s">
        <v>252</v>
      </c>
      <c r="I505" t="s">
        <v>253</v>
      </c>
      <c r="J505" t="s">
        <v>255</v>
      </c>
      <c r="K505" t="s">
        <v>830</v>
      </c>
      <c r="L505">
        <v>12</v>
      </c>
      <c r="M505">
        <v>39500000</v>
      </c>
      <c r="N505">
        <v>474000000</v>
      </c>
      <c r="O505">
        <v>0</v>
      </c>
      <c r="P505">
        <v>474000000</v>
      </c>
      <c r="R505">
        <v>31110157</v>
      </c>
      <c r="S505">
        <v>37316083</v>
      </c>
      <c r="T505">
        <v>37448605</v>
      </c>
      <c r="U505">
        <v>37448605</v>
      </c>
      <c r="V505">
        <v>37465045</v>
      </c>
      <c r="W505">
        <v>37465853</v>
      </c>
      <c r="X505">
        <v>37482293</v>
      </c>
      <c r="Y505">
        <v>37466371</v>
      </c>
      <c r="Z505">
        <v>37492334</v>
      </c>
      <c r="AA505">
        <v>37448605</v>
      </c>
      <c r="AB505">
        <v>51435506</v>
      </c>
      <c r="AC505">
        <v>54420543</v>
      </c>
      <c r="AD505" t="s">
        <v>3405</v>
      </c>
      <c r="AE505" t="s">
        <v>3406</v>
      </c>
      <c r="AF505" t="s">
        <v>3412</v>
      </c>
      <c r="AG505" t="s">
        <v>3413</v>
      </c>
      <c r="AH505" t="s">
        <v>7144</v>
      </c>
      <c r="AI505" t="s">
        <v>6064</v>
      </c>
      <c r="AJ505" t="s">
        <v>7145</v>
      </c>
      <c r="AK505" t="s">
        <v>136</v>
      </c>
      <c r="AN505" t="s">
        <v>1311</v>
      </c>
      <c r="AO505" t="s">
        <v>3409</v>
      </c>
      <c r="AP505" t="s">
        <v>3410</v>
      </c>
      <c r="AQ505" t="s">
        <v>1314</v>
      </c>
    </row>
    <row r="506" spans="1:43" x14ac:dyDescent="0.3">
      <c r="A506" t="s">
        <v>26</v>
      </c>
      <c r="B506" t="s">
        <v>28</v>
      </c>
      <c r="C506" t="s">
        <v>29</v>
      </c>
      <c r="D506" t="s">
        <v>461</v>
      </c>
      <c r="E506" t="s">
        <v>118</v>
      </c>
      <c r="F506" t="s">
        <v>130</v>
      </c>
      <c r="G506" t="s">
        <v>472</v>
      </c>
      <c r="H506" t="s">
        <v>252</v>
      </c>
      <c r="I506" t="s">
        <v>253</v>
      </c>
      <c r="J506" t="s">
        <v>255</v>
      </c>
      <c r="K506" t="s">
        <v>831</v>
      </c>
      <c r="L506">
        <v>12</v>
      </c>
      <c r="M506">
        <v>20000000</v>
      </c>
      <c r="N506">
        <v>240000000</v>
      </c>
      <c r="O506">
        <v>0</v>
      </c>
      <c r="P506">
        <v>240000000</v>
      </c>
      <c r="R506">
        <v>15751978</v>
      </c>
      <c r="S506">
        <v>18894219</v>
      </c>
      <c r="T506">
        <v>18961319</v>
      </c>
      <c r="U506">
        <v>18961319</v>
      </c>
      <c r="V506">
        <v>18969643</v>
      </c>
      <c r="W506">
        <v>18970052</v>
      </c>
      <c r="X506">
        <v>18978376</v>
      </c>
      <c r="Y506">
        <v>18970315</v>
      </c>
      <c r="Z506">
        <v>18983460</v>
      </c>
      <c r="AA506">
        <v>18961319</v>
      </c>
      <c r="AB506">
        <v>26043294</v>
      </c>
      <c r="AC506">
        <v>27554706</v>
      </c>
      <c r="AD506" t="s">
        <v>3405</v>
      </c>
      <c r="AE506" t="s">
        <v>3406</v>
      </c>
      <c r="AF506" t="s">
        <v>3415</v>
      </c>
      <c r="AG506" t="s">
        <v>3416</v>
      </c>
      <c r="AH506" t="s">
        <v>7146</v>
      </c>
      <c r="AI506" t="s">
        <v>6075</v>
      </c>
      <c r="AJ506" t="s">
        <v>7145</v>
      </c>
      <c r="AK506" t="s">
        <v>136</v>
      </c>
      <c r="AN506" t="s">
        <v>1311</v>
      </c>
      <c r="AO506" t="s">
        <v>3409</v>
      </c>
      <c r="AP506" t="s">
        <v>3410</v>
      </c>
      <c r="AQ506" t="s">
        <v>1314</v>
      </c>
    </row>
    <row r="507" spans="1:43" x14ac:dyDescent="0.3">
      <c r="A507" t="s">
        <v>26</v>
      </c>
      <c r="B507" t="s">
        <v>28</v>
      </c>
      <c r="C507" t="s">
        <v>29</v>
      </c>
      <c r="D507" t="s">
        <v>461</v>
      </c>
      <c r="E507" t="s">
        <v>118</v>
      </c>
      <c r="F507" t="s">
        <v>130</v>
      </c>
      <c r="G507" t="s">
        <v>472</v>
      </c>
      <c r="H507" t="s">
        <v>252</v>
      </c>
      <c r="I507" t="s">
        <v>253</v>
      </c>
      <c r="J507" t="s">
        <v>255</v>
      </c>
      <c r="K507" t="s">
        <v>832</v>
      </c>
      <c r="L507">
        <v>12</v>
      </c>
      <c r="M507">
        <v>20000000</v>
      </c>
      <c r="N507">
        <v>240000000</v>
      </c>
      <c r="O507">
        <v>0</v>
      </c>
      <c r="P507">
        <v>240000000</v>
      </c>
      <c r="R507">
        <v>15751978</v>
      </c>
      <c r="S507">
        <v>18894219</v>
      </c>
      <c r="T507">
        <v>18961319</v>
      </c>
      <c r="U507">
        <v>18961319</v>
      </c>
      <c r="V507">
        <v>18969643</v>
      </c>
      <c r="W507">
        <v>18970052</v>
      </c>
      <c r="X507">
        <v>18978376</v>
      </c>
      <c r="Y507">
        <v>18970315</v>
      </c>
      <c r="Z507">
        <v>18983460</v>
      </c>
      <c r="AA507">
        <v>18961319</v>
      </c>
      <c r="AB507">
        <v>26043294</v>
      </c>
      <c r="AC507">
        <v>27554706</v>
      </c>
      <c r="AD507" t="s">
        <v>3405</v>
      </c>
      <c r="AE507" t="s">
        <v>3406</v>
      </c>
      <c r="AF507" t="s">
        <v>3418</v>
      </c>
      <c r="AG507" t="s">
        <v>3419</v>
      </c>
      <c r="AH507" t="s">
        <v>7147</v>
      </c>
      <c r="AI507" t="s">
        <v>6085</v>
      </c>
      <c r="AJ507" t="s">
        <v>7145</v>
      </c>
      <c r="AK507" t="s">
        <v>136</v>
      </c>
      <c r="AN507" t="s">
        <v>1311</v>
      </c>
      <c r="AO507" t="s">
        <v>3409</v>
      </c>
      <c r="AP507" t="s">
        <v>3410</v>
      </c>
      <c r="AQ507" t="s">
        <v>1314</v>
      </c>
    </row>
    <row r="508" spans="1:43" x14ac:dyDescent="0.3">
      <c r="A508" t="s">
        <v>26</v>
      </c>
      <c r="B508" t="s">
        <v>28</v>
      </c>
      <c r="C508" t="s">
        <v>29</v>
      </c>
      <c r="D508" t="s">
        <v>461</v>
      </c>
      <c r="E508" t="s">
        <v>118</v>
      </c>
      <c r="F508" t="s">
        <v>130</v>
      </c>
      <c r="G508" t="s">
        <v>472</v>
      </c>
      <c r="H508" t="s">
        <v>252</v>
      </c>
      <c r="I508" t="s">
        <v>253</v>
      </c>
      <c r="J508" t="s">
        <v>255</v>
      </c>
      <c r="K508" t="s">
        <v>833</v>
      </c>
      <c r="L508">
        <v>165</v>
      </c>
      <c r="M508">
        <v>1520000</v>
      </c>
      <c r="N508">
        <v>250800000</v>
      </c>
      <c r="O508">
        <v>0</v>
      </c>
      <c r="P508">
        <v>250800000</v>
      </c>
      <c r="R508">
        <v>16460817</v>
      </c>
      <c r="S508">
        <v>19744459</v>
      </c>
      <c r="T508">
        <v>19814578</v>
      </c>
      <c r="U508">
        <v>19814578</v>
      </c>
      <c r="V508">
        <v>19823277</v>
      </c>
      <c r="W508">
        <v>19823704</v>
      </c>
      <c r="X508">
        <v>19832403</v>
      </c>
      <c r="Y508">
        <v>19823979</v>
      </c>
      <c r="Z508">
        <v>19837716</v>
      </c>
      <c r="AA508">
        <v>19814578</v>
      </c>
      <c r="AB508">
        <v>27215243</v>
      </c>
      <c r="AC508">
        <v>28794668</v>
      </c>
      <c r="AD508" t="s">
        <v>3405</v>
      </c>
      <c r="AE508" t="s">
        <v>3406</v>
      </c>
      <c r="AF508" t="s">
        <v>3421</v>
      </c>
      <c r="AG508" t="s">
        <v>3422</v>
      </c>
      <c r="AH508" t="s">
        <v>7148</v>
      </c>
      <c r="AI508" t="s">
        <v>6168</v>
      </c>
      <c r="AJ508" t="s">
        <v>7145</v>
      </c>
      <c r="AK508" t="s">
        <v>136</v>
      </c>
      <c r="AN508" t="s">
        <v>1311</v>
      </c>
      <c r="AO508" t="s">
        <v>3409</v>
      </c>
      <c r="AP508" t="s">
        <v>3410</v>
      </c>
      <c r="AQ508" t="s">
        <v>1314</v>
      </c>
    </row>
    <row r="509" spans="1:43" x14ac:dyDescent="0.3">
      <c r="A509" t="s">
        <v>26</v>
      </c>
      <c r="B509" t="s">
        <v>28</v>
      </c>
      <c r="C509" t="s">
        <v>29</v>
      </c>
      <c r="D509" t="s">
        <v>461</v>
      </c>
      <c r="E509" t="s">
        <v>118</v>
      </c>
      <c r="F509" t="s">
        <v>130</v>
      </c>
      <c r="G509" t="s">
        <v>472</v>
      </c>
      <c r="H509" t="s">
        <v>252</v>
      </c>
      <c r="I509" t="s">
        <v>253</v>
      </c>
      <c r="J509" t="s">
        <v>255</v>
      </c>
      <c r="K509" t="s">
        <v>834</v>
      </c>
      <c r="L509">
        <v>1</v>
      </c>
      <c r="M509">
        <v>502000000</v>
      </c>
      <c r="N509">
        <v>502000000</v>
      </c>
      <c r="O509">
        <v>0</v>
      </c>
      <c r="P509">
        <v>502000000</v>
      </c>
      <c r="R509">
        <v>32947888</v>
      </c>
      <c r="S509">
        <v>39520409</v>
      </c>
      <c r="T509">
        <v>39660759</v>
      </c>
      <c r="U509">
        <v>39660759</v>
      </c>
      <c r="V509">
        <v>39678170</v>
      </c>
      <c r="W509">
        <v>39679026</v>
      </c>
      <c r="X509">
        <v>39696436</v>
      </c>
      <c r="Y509">
        <v>39679575</v>
      </c>
      <c r="Z509">
        <v>39707071</v>
      </c>
      <c r="AA509">
        <v>39660759</v>
      </c>
      <c r="AB509">
        <v>54473891</v>
      </c>
      <c r="AC509">
        <v>57635257</v>
      </c>
      <c r="AD509" t="s">
        <v>3405</v>
      </c>
      <c r="AE509" t="s">
        <v>3406</v>
      </c>
      <c r="AF509" t="s">
        <v>3424</v>
      </c>
      <c r="AG509" t="s">
        <v>3425</v>
      </c>
      <c r="AH509" t="s">
        <v>7149</v>
      </c>
      <c r="AI509" t="s">
        <v>6565</v>
      </c>
      <c r="AJ509" t="s">
        <v>7145</v>
      </c>
      <c r="AK509" t="s">
        <v>136</v>
      </c>
      <c r="AN509" t="s">
        <v>1311</v>
      </c>
      <c r="AO509" t="s">
        <v>3409</v>
      </c>
      <c r="AP509" t="s">
        <v>3410</v>
      </c>
      <c r="AQ509" t="s">
        <v>1314</v>
      </c>
    </row>
    <row r="510" spans="1:43" x14ac:dyDescent="0.3">
      <c r="A510" t="s">
        <v>26</v>
      </c>
      <c r="B510" t="s">
        <v>28</v>
      </c>
      <c r="C510" t="s">
        <v>29</v>
      </c>
      <c r="D510" t="s">
        <v>461</v>
      </c>
      <c r="E510" t="s">
        <v>118</v>
      </c>
      <c r="F510" t="s">
        <v>130</v>
      </c>
      <c r="G510" t="s">
        <v>472</v>
      </c>
      <c r="H510" t="s">
        <v>252</v>
      </c>
      <c r="I510" t="s">
        <v>253</v>
      </c>
      <c r="J510" t="s">
        <v>255</v>
      </c>
      <c r="K510" t="s">
        <v>835</v>
      </c>
      <c r="L510">
        <v>12</v>
      </c>
      <c r="M510">
        <v>10000000</v>
      </c>
      <c r="N510">
        <v>120000000</v>
      </c>
      <c r="O510">
        <v>0</v>
      </c>
      <c r="P510">
        <v>120000000</v>
      </c>
      <c r="R510">
        <v>7875989</v>
      </c>
      <c r="S510">
        <v>9447110</v>
      </c>
      <c r="T510">
        <v>9480660</v>
      </c>
      <c r="U510">
        <v>9480660</v>
      </c>
      <c r="V510">
        <v>9484821</v>
      </c>
      <c r="W510">
        <v>9485026</v>
      </c>
      <c r="X510">
        <v>9489188</v>
      </c>
      <c r="Y510">
        <v>9485157</v>
      </c>
      <c r="Z510">
        <v>9491730</v>
      </c>
      <c r="AA510">
        <v>9480660</v>
      </c>
      <c r="AB510">
        <v>13021647</v>
      </c>
      <c r="AC510">
        <v>13777352</v>
      </c>
      <c r="AD510" t="s">
        <v>3405</v>
      </c>
      <c r="AE510" t="s">
        <v>3406</v>
      </c>
      <c r="AF510" t="s">
        <v>3427</v>
      </c>
      <c r="AG510" t="s">
        <v>3428</v>
      </c>
      <c r="AH510" t="s">
        <v>7150</v>
      </c>
      <c r="AI510" t="s">
        <v>6567</v>
      </c>
      <c r="AJ510" t="s">
        <v>7145</v>
      </c>
      <c r="AK510" t="s">
        <v>136</v>
      </c>
      <c r="AN510" t="s">
        <v>1311</v>
      </c>
      <c r="AO510" t="s">
        <v>3409</v>
      </c>
      <c r="AP510" t="s">
        <v>3410</v>
      </c>
      <c r="AQ510" t="s">
        <v>1314</v>
      </c>
    </row>
    <row r="511" spans="1:43" x14ac:dyDescent="0.3">
      <c r="A511" t="s">
        <v>26</v>
      </c>
      <c r="B511" t="s">
        <v>28</v>
      </c>
      <c r="C511" t="s">
        <v>29</v>
      </c>
      <c r="D511" t="s">
        <v>461</v>
      </c>
      <c r="E511" t="s">
        <v>118</v>
      </c>
      <c r="F511" t="s">
        <v>130</v>
      </c>
      <c r="G511" t="s">
        <v>472</v>
      </c>
      <c r="H511" t="s">
        <v>252</v>
      </c>
      <c r="I511" t="s">
        <v>253</v>
      </c>
      <c r="J511" t="s">
        <v>257</v>
      </c>
      <c r="K511" t="s">
        <v>7679</v>
      </c>
      <c r="L511">
        <v>12</v>
      </c>
      <c r="M511">
        <v>2000000</v>
      </c>
      <c r="N511">
        <v>24000000</v>
      </c>
      <c r="O511">
        <v>0</v>
      </c>
      <c r="P511">
        <v>24000000</v>
      </c>
      <c r="R511">
        <v>1575198</v>
      </c>
      <c r="S511">
        <v>1889422</v>
      </c>
      <c r="T511">
        <v>1896132</v>
      </c>
      <c r="U511">
        <v>1896132</v>
      </c>
      <c r="V511">
        <v>1896964</v>
      </c>
      <c r="W511">
        <v>1897005</v>
      </c>
      <c r="X511">
        <v>1897838</v>
      </c>
      <c r="Y511">
        <v>1897031</v>
      </c>
      <c r="Z511">
        <v>1898346</v>
      </c>
      <c r="AA511">
        <v>1896132</v>
      </c>
      <c r="AB511">
        <v>2604329</v>
      </c>
      <c r="AC511">
        <v>2755471</v>
      </c>
      <c r="AD511" t="s">
        <v>3405</v>
      </c>
      <c r="AE511" t="s">
        <v>3430</v>
      </c>
      <c r="AF511" t="s">
        <v>7680</v>
      </c>
      <c r="AG511" t="s">
        <v>7681</v>
      </c>
      <c r="AH511" t="s">
        <v>7682</v>
      </c>
      <c r="AI511" t="s">
        <v>6064</v>
      </c>
      <c r="AJ511" t="s">
        <v>7145</v>
      </c>
      <c r="AK511" t="s">
        <v>136</v>
      </c>
      <c r="AN511" t="s">
        <v>1311</v>
      </c>
      <c r="AO511" t="s">
        <v>3409</v>
      </c>
      <c r="AP511" t="s">
        <v>3433</v>
      </c>
      <c r="AQ511" t="s">
        <v>1314</v>
      </c>
    </row>
    <row r="512" spans="1:43" x14ac:dyDescent="0.3">
      <c r="A512" t="s">
        <v>26</v>
      </c>
      <c r="B512" t="s">
        <v>28</v>
      </c>
      <c r="C512" t="s">
        <v>29</v>
      </c>
      <c r="D512" t="s">
        <v>461</v>
      </c>
      <c r="E512" t="s">
        <v>118</v>
      </c>
      <c r="F512" t="s">
        <v>130</v>
      </c>
      <c r="G512" t="s">
        <v>472</v>
      </c>
      <c r="H512" t="s">
        <v>252</v>
      </c>
      <c r="I512" t="s">
        <v>253</v>
      </c>
      <c r="J512" t="s">
        <v>138</v>
      </c>
      <c r="K512" t="s">
        <v>838</v>
      </c>
      <c r="L512">
        <v>72</v>
      </c>
      <c r="M512">
        <v>2500000</v>
      </c>
      <c r="N512">
        <v>180000000</v>
      </c>
      <c r="O512">
        <v>0</v>
      </c>
      <c r="P512">
        <v>180000000</v>
      </c>
      <c r="R512">
        <v>11813984</v>
      </c>
      <c r="S512">
        <v>14170665</v>
      </c>
      <c r="T512">
        <v>14220989</v>
      </c>
      <c r="U512">
        <v>14220989</v>
      </c>
      <c r="V512">
        <v>14227232</v>
      </c>
      <c r="W512">
        <v>14227539</v>
      </c>
      <c r="X512">
        <v>14233782</v>
      </c>
      <c r="Y512">
        <v>14227736</v>
      </c>
      <c r="Z512">
        <v>14237595</v>
      </c>
      <c r="AA512">
        <v>14220989</v>
      </c>
      <c r="AB512">
        <v>19532471</v>
      </c>
      <c r="AC512">
        <v>20666029</v>
      </c>
      <c r="AD512" t="s">
        <v>3405</v>
      </c>
      <c r="AE512" t="s">
        <v>3435</v>
      </c>
      <c r="AF512" t="s">
        <v>3439</v>
      </c>
      <c r="AG512" t="s">
        <v>3440</v>
      </c>
      <c r="AH512" t="s">
        <v>7151</v>
      </c>
      <c r="AI512" t="s">
        <v>6064</v>
      </c>
      <c r="AJ512" t="s">
        <v>7145</v>
      </c>
      <c r="AK512" t="s">
        <v>136</v>
      </c>
      <c r="AN512" t="s">
        <v>1311</v>
      </c>
      <c r="AO512" t="s">
        <v>3409</v>
      </c>
      <c r="AP512" t="s">
        <v>2026</v>
      </c>
      <c r="AQ512" t="s">
        <v>1314</v>
      </c>
    </row>
    <row r="513" spans="1:43" x14ac:dyDescent="0.3">
      <c r="A513" t="s">
        <v>26</v>
      </c>
      <c r="B513" t="s">
        <v>28</v>
      </c>
      <c r="C513" t="s">
        <v>29</v>
      </c>
      <c r="D513" t="s">
        <v>461</v>
      </c>
      <c r="E513" t="s">
        <v>118</v>
      </c>
      <c r="F513" t="s">
        <v>130</v>
      </c>
      <c r="G513" t="s">
        <v>472</v>
      </c>
      <c r="H513" t="s">
        <v>252</v>
      </c>
      <c r="I513" t="s">
        <v>253</v>
      </c>
      <c r="J513" t="s">
        <v>138</v>
      </c>
      <c r="K513" t="s">
        <v>839</v>
      </c>
      <c r="L513">
        <v>72</v>
      </c>
      <c r="M513">
        <v>2500000</v>
      </c>
      <c r="N513">
        <v>180000000</v>
      </c>
      <c r="O513">
        <v>0</v>
      </c>
      <c r="P513">
        <v>180000000</v>
      </c>
      <c r="R513">
        <v>11813984</v>
      </c>
      <c r="S513">
        <v>14170665</v>
      </c>
      <c r="T513">
        <v>14220989</v>
      </c>
      <c r="U513">
        <v>14220989</v>
      </c>
      <c r="V513">
        <v>14227232</v>
      </c>
      <c r="W513">
        <v>14227539</v>
      </c>
      <c r="X513">
        <v>14233782</v>
      </c>
      <c r="Y513">
        <v>14227736</v>
      </c>
      <c r="Z513">
        <v>14237595</v>
      </c>
      <c r="AA513">
        <v>14220989</v>
      </c>
      <c r="AB513">
        <v>19532471</v>
      </c>
      <c r="AC513">
        <v>20666029</v>
      </c>
      <c r="AD513" t="s">
        <v>3405</v>
      </c>
      <c r="AE513" t="s">
        <v>3435</v>
      </c>
      <c r="AF513" t="s">
        <v>3442</v>
      </c>
      <c r="AG513" t="s">
        <v>3443</v>
      </c>
      <c r="AH513" t="s">
        <v>7152</v>
      </c>
      <c r="AI513" t="s">
        <v>6075</v>
      </c>
      <c r="AJ513" t="s">
        <v>7145</v>
      </c>
      <c r="AK513" t="s">
        <v>136</v>
      </c>
      <c r="AN513" t="s">
        <v>1311</v>
      </c>
      <c r="AO513" t="s">
        <v>3409</v>
      </c>
      <c r="AP513" t="s">
        <v>2026</v>
      </c>
      <c r="AQ513" t="s">
        <v>1314</v>
      </c>
    </row>
    <row r="514" spans="1:43" x14ac:dyDescent="0.3">
      <c r="A514" t="s">
        <v>26</v>
      </c>
      <c r="B514" t="s">
        <v>28</v>
      </c>
      <c r="C514" t="s">
        <v>29</v>
      </c>
      <c r="D514" t="s">
        <v>461</v>
      </c>
      <c r="E514" t="s">
        <v>118</v>
      </c>
      <c r="F514" t="s">
        <v>130</v>
      </c>
      <c r="G514" t="s">
        <v>472</v>
      </c>
      <c r="H514" t="s">
        <v>252</v>
      </c>
      <c r="I514" t="s">
        <v>253</v>
      </c>
      <c r="J514" t="s">
        <v>58</v>
      </c>
      <c r="K514" t="s">
        <v>841</v>
      </c>
      <c r="L514">
        <v>48</v>
      </c>
      <c r="M514">
        <v>750000</v>
      </c>
      <c r="N514">
        <v>36000000</v>
      </c>
      <c r="O514">
        <v>0</v>
      </c>
      <c r="P514">
        <v>36000000</v>
      </c>
      <c r="R514">
        <v>2362797</v>
      </c>
      <c r="S514">
        <v>2834133</v>
      </c>
      <c r="T514">
        <v>2844198</v>
      </c>
      <c r="U514">
        <v>2844198</v>
      </c>
      <c r="V514">
        <v>2845446</v>
      </c>
      <c r="W514">
        <v>2845508</v>
      </c>
      <c r="X514">
        <v>2846756</v>
      </c>
      <c r="Y514">
        <v>2845547</v>
      </c>
      <c r="Z514">
        <v>2847519</v>
      </c>
      <c r="AA514">
        <v>2844198</v>
      </c>
      <c r="AB514">
        <v>3906494</v>
      </c>
      <c r="AC514">
        <v>4133206</v>
      </c>
      <c r="AD514" t="s">
        <v>3405</v>
      </c>
      <c r="AE514" t="s">
        <v>3445</v>
      </c>
      <c r="AF514" t="s">
        <v>3449</v>
      </c>
      <c r="AG514" t="s">
        <v>3450</v>
      </c>
      <c r="AH514" t="s">
        <v>7153</v>
      </c>
      <c r="AI514" t="s">
        <v>6064</v>
      </c>
      <c r="AJ514" t="s">
        <v>7145</v>
      </c>
      <c r="AK514" t="s">
        <v>136</v>
      </c>
      <c r="AN514" t="s">
        <v>1311</v>
      </c>
      <c r="AO514" t="s">
        <v>3409</v>
      </c>
      <c r="AP514" t="s">
        <v>1331</v>
      </c>
      <c r="AQ514" t="s">
        <v>1314</v>
      </c>
    </row>
    <row r="515" spans="1:43" x14ac:dyDescent="0.3">
      <c r="A515" t="s">
        <v>26</v>
      </c>
      <c r="B515" t="s">
        <v>28</v>
      </c>
      <c r="C515" t="s">
        <v>29</v>
      </c>
      <c r="D515" t="s">
        <v>461</v>
      </c>
      <c r="E515" t="s">
        <v>118</v>
      </c>
      <c r="F515" t="s">
        <v>130</v>
      </c>
      <c r="G515" t="s">
        <v>472</v>
      </c>
      <c r="H515" t="s">
        <v>252</v>
      </c>
      <c r="I515" t="s">
        <v>263</v>
      </c>
      <c r="J515" t="s">
        <v>265</v>
      </c>
      <c r="K515" t="s">
        <v>847</v>
      </c>
      <c r="L515">
        <v>12</v>
      </c>
      <c r="M515">
        <v>1500000</v>
      </c>
      <c r="N515">
        <v>18000000</v>
      </c>
      <c r="O515">
        <v>0</v>
      </c>
      <c r="P515">
        <v>18000000</v>
      </c>
      <c r="R515">
        <v>1181398</v>
      </c>
      <c r="S515">
        <v>1417066</v>
      </c>
      <c r="T515">
        <v>1422099</v>
      </c>
      <c r="U515">
        <v>1422099</v>
      </c>
      <c r="V515">
        <v>1422723</v>
      </c>
      <c r="W515">
        <v>1422754</v>
      </c>
      <c r="X515">
        <v>1423378</v>
      </c>
      <c r="Y515">
        <v>1422774</v>
      </c>
      <c r="Z515">
        <v>1423760</v>
      </c>
      <c r="AA515">
        <v>1422099</v>
      </c>
      <c r="AB515">
        <v>1953247</v>
      </c>
      <c r="AC515">
        <v>2066603</v>
      </c>
      <c r="AD515" t="s">
        <v>3469</v>
      </c>
      <c r="AE515" t="s">
        <v>3470</v>
      </c>
      <c r="AF515" t="s">
        <v>3474</v>
      </c>
      <c r="AG515" t="s">
        <v>3475</v>
      </c>
      <c r="AH515" t="s">
        <v>7004</v>
      </c>
      <c r="AI515" t="s">
        <v>6064</v>
      </c>
      <c r="AJ515" t="s">
        <v>6404</v>
      </c>
      <c r="AK515" t="s">
        <v>136</v>
      </c>
      <c r="AN515" t="s">
        <v>1311</v>
      </c>
      <c r="AO515" t="s">
        <v>3409</v>
      </c>
      <c r="AP515" t="s">
        <v>3433</v>
      </c>
      <c r="AQ515" t="s">
        <v>1486</v>
      </c>
    </row>
    <row r="516" spans="1:43" x14ac:dyDescent="0.3">
      <c r="A516" t="s">
        <v>26</v>
      </c>
      <c r="B516" t="s">
        <v>28</v>
      </c>
      <c r="C516" t="s">
        <v>29</v>
      </c>
      <c r="D516" t="s">
        <v>461</v>
      </c>
      <c r="E516" t="s">
        <v>118</v>
      </c>
      <c r="F516" t="s">
        <v>130</v>
      </c>
      <c r="G516" t="s">
        <v>472</v>
      </c>
      <c r="H516" t="s">
        <v>252</v>
      </c>
      <c r="I516" t="s">
        <v>263</v>
      </c>
      <c r="J516" t="s">
        <v>265</v>
      </c>
      <c r="K516" t="s">
        <v>848</v>
      </c>
      <c r="L516">
        <v>1</v>
      </c>
      <c r="M516">
        <v>100000000</v>
      </c>
      <c r="N516">
        <v>100000000</v>
      </c>
      <c r="O516">
        <v>0</v>
      </c>
      <c r="P516">
        <v>100000000</v>
      </c>
      <c r="R516">
        <v>6563324</v>
      </c>
      <c r="S516">
        <v>7872591</v>
      </c>
      <c r="T516">
        <v>7900550</v>
      </c>
      <c r="U516">
        <v>7900550</v>
      </c>
      <c r="V516">
        <v>7904018</v>
      </c>
      <c r="W516">
        <v>7904188</v>
      </c>
      <c r="X516">
        <v>7907657</v>
      </c>
      <c r="Y516">
        <v>7904298</v>
      </c>
      <c r="Z516">
        <v>7909775</v>
      </c>
      <c r="AA516">
        <v>7900550</v>
      </c>
      <c r="AB516">
        <v>10851373</v>
      </c>
      <c r="AC516">
        <v>11481126</v>
      </c>
      <c r="AD516" t="s">
        <v>3469</v>
      </c>
      <c r="AE516" t="s">
        <v>3470</v>
      </c>
      <c r="AF516" t="s">
        <v>3477</v>
      </c>
      <c r="AG516" t="s">
        <v>3478</v>
      </c>
      <c r="AH516" t="s">
        <v>7005</v>
      </c>
      <c r="AI516" t="s">
        <v>6075</v>
      </c>
      <c r="AJ516" t="s">
        <v>6404</v>
      </c>
      <c r="AK516" t="s">
        <v>136</v>
      </c>
      <c r="AN516" t="s">
        <v>1311</v>
      </c>
      <c r="AO516" t="s">
        <v>3409</v>
      </c>
      <c r="AP516" t="s">
        <v>3433</v>
      </c>
      <c r="AQ516" t="s">
        <v>1486</v>
      </c>
    </row>
    <row r="517" spans="1:43" x14ac:dyDescent="0.3">
      <c r="A517" t="s">
        <v>26</v>
      </c>
      <c r="B517" t="s">
        <v>28</v>
      </c>
      <c r="C517" t="s">
        <v>29</v>
      </c>
      <c r="D517" t="s">
        <v>461</v>
      </c>
      <c r="E517" t="s">
        <v>118</v>
      </c>
      <c r="F517" t="s">
        <v>130</v>
      </c>
      <c r="G517" t="s">
        <v>472</v>
      </c>
      <c r="H517" t="s">
        <v>252</v>
      </c>
      <c r="I517" t="s">
        <v>263</v>
      </c>
      <c r="J517" t="s">
        <v>269</v>
      </c>
      <c r="K517" t="s">
        <v>851</v>
      </c>
      <c r="L517">
        <v>125</v>
      </c>
      <c r="M517">
        <v>300000</v>
      </c>
      <c r="N517">
        <v>37500000</v>
      </c>
      <c r="O517">
        <v>0</v>
      </c>
      <c r="P517">
        <v>37500000</v>
      </c>
      <c r="R517">
        <v>2461247</v>
      </c>
      <c r="S517">
        <v>2952222</v>
      </c>
      <c r="T517">
        <v>2962706</v>
      </c>
      <c r="U517">
        <v>2962706</v>
      </c>
      <c r="V517">
        <v>2964007</v>
      </c>
      <c r="W517">
        <v>2964071</v>
      </c>
      <c r="X517">
        <v>2965371</v>
      </c>
      <c r="Y517">
        <v>2964112</v>
      </c>
      <c r="Z517">
        <v>2966166</v>
      </c>
      <c r="AA517">
        <v>2962706</v>
      </c>
      <c r="AB517">
        <v>4069265</v>
      </c>
      <c r="AC517">
        <v>4305421</v>
      </c>
      <c r="AD517" t="s">
        <v>3469</v>
      </c>
      <c r="AE517" t="s">
        <v>3485</v>
      </c>
      <c r="AF517" t="s">
        <v>3489</v>
      </c>
      <c r="AG517" t="s">
        <v>3490</v>
      </c>
      <c r="AH517" t="s">
        <v>7154</v>
      </c>
      <c r="AI517" t="s">
        <v>6064</v>
      </c>
      <c r="AJ517" t="s">
        <v>6404</v>
      </c>
      <c r="AK517" t="s">
        <v>136</v>
      </c>
      <c r="AN517" t="s">
        <v>1311</v>
      </c>
      <c r="AO517" t="s">
        <v>3409</v>
      </c>
      <c r="AP517" t="s">
        <v>3483</v>
      </c>
      <c r="AQ517" t="s">
        <v>1314</v>
      </c>
    </row>
    <row r="518" spans="1:43" x14ac:dyDescent="0.3">
      <c r="A518" t="s">
        <v>26</v>
      </c>
      <c r="B518" t="s">
        <v>28</v>
      </c>
      <c r="C518" t="s">
        <v>29</v>
      </c>
      <c r="D518" t="s">
        <v>461</v>
      </c>
      <c r="E518" t="s">
        <v>118</v>
      </c>
      <c r="F518" t="s">
        <v>130</v>
      </c>
      <c r="G518" t="s">
        <v>472</v>
      </c>
      <c r="H518" t="s">
        <v>252</v>
      </c>
      <c r="I518" t="s">
        <v>263</v>
      </c>
      <c r="J518" t="s">
        <v>269</v>
      </c>
      <c r="K518" t="s">
        <v>852</v>
      </c>
      <c r="L518">
        <v>125</v>
      </c>
      <c r="M518">
        <v>80000</v>
      </c>
      <c r="N518">
        <v>10000000</v>
      </c>
      <c r="O518">
        <v>0</v>
      </c>
      <c r="P518">
        <v>10000000</v>
      </c>
      <c r="R518">
        <v>656332</v>
      </c>
      <c r="S518">
        <v>787259</v>
      </c>
      <c r="T518">
        <v>790055</v>
      </c>
      <c r="U518">
        <v>790055</v>
      </c>
      <c r="V518">
        <v>790402</v>
      </c>
      <c r="W518">
        <v>790419</v>
      </c>
      <c r="X518">
        <v>790766</v>
      </c>
      <c r="Y518">
        <v>790430</v>
      </c>
      <c r="Z518">
        <v>790978</v>
      </c>
      <c r="AA518">
        <v>790055</v>
      </c>
      <c r="AB518">
        <v>1085137</v>
      </c>
      <c r="AC518">
        <v>1148112</v>
      </c>
      <c r="AD518" t="s">
        <v>3469</v>
      </c>
      <c r="AE518" t="s">
        <v>3485</v>
      </c>
      <c r="AF518" t="s">
        <v>3492</v>
      </c>
      <c r="AG518" t="s">
        <v>3493</v>
      </c>
      <c r="AH518" t="s">
        <v>7155</v>
      </c>
      <c r="AI518" t="s">
        <v>6075</v>
      </c>
      <c r="AJ518" t="s">
        <v>6404</v>
      </c>
      <c r="AK518" t="s">
        <v>136</v>
      </c>
      <c r="AN518" t="s">
        <v>1311</v>
      </c>
      <c r="AO518" t="s">
        <v>3409</v>
      </c>
      <c r="AP518" t="s">
        <v>3483</v>
      </c>
      <c r="AQ518" t="s">
        <v>1314</v>
      </c>
    </row>
    <row r="519" spans="1:43" x14ac:dyDescent="0.3">
      <c r="A519" t="s">
        <v>26</v>
      </c>
      <c r="B519" t="s">
        <v>28</v>
      </c>
      <c r="C519" t="s">
        <v>29</v>
      </c>
      <c r="D519" t="s">
        <v>461</v>
      </c>
      <c r="E519" t="s">
        <v>118</v>
      </c>
      <c r="F519" t="s">
        <v>130</v>
      </c>
      <c r="G519" t="s">
        <v>472</v>
      </c>
      <c r="H519" t="s">
        <v>252</v>
      </c>
      <c r="I519" t="s">
        <v>263</v>
      </c>
      <c r="J519" t="s">
        <v>269</v>
      </c>
      <c r="K519" t="s">
        <v>853</v>
      </c>
      <c r="L519">
        <v>1</v>
      </c>
      <c r="M519">
        <v>25000000</v>
      </c>
      <c r="N519">
        <v>25000000</v>
      </c>
      <c r="O519">
        <v>0</v>
      </c>
      <c r="P519">
        <v>25000000</v>
      </c>
      <c r="R519">
        <v>1640831</v>
      </c>
      <c r="S519">
        <v>1968148</v>
      </c>
      <c r="T519">
        <v>1975137</v>
      </c>
      <c r="U519">
        <v>1975137</v>
      </c>
      <c r="V519">
        <v>1976004</v>
      </c>
      <c r="W519">
        <v>1976047</v>
      </c>
      <c r="X519">
        <v>1976914</v>
      </c>
      <c r="Y519">
        <v>1976074</v>
      </c>
      <c r="Z519">
        <v>1977444</v>
      </c>
      <c r="AA519">
        <v>1975137</v>
      </c>
      <c r="AB519">
        <v>2712843</v>
      </c>
      <c r="AC519">
        <v>2870284</v>
      </c>
      <c r="AD519" t="s">
        <v>3469</v>
      </c>
      <c r="AE519" t="s">
        <v>3485</v>
      </c>
      <c r="AF519" t="s">
        <v>3495</v>
      </c>
      <c r="AG519" t="s">
        <v>3496</v>
      </c>
      <c r="AH519" t="s">
        <v>7156</v>
      </c>
      <c r="AI519" t="s">
        <v>6085</v>
      </c>
      <c r="AJ519" t="s">
        <v>6404</v>
      </c>
      <c r="AK519" t="s">
        <v>136</v>
      </c>
      <c r="AN519" t="s">
        <v>1311</v>
      </c>
      <c r="AO519" t="s">
        <v>3409</v>
      </c>
      <c r="AP519" t="s">
        <v>3483</v>
      </c>
      <c r="AQ519" t="s">
        <v>1314</v>
      </c>
    </row>
    <row r="520" spans="1:43" x14ac:dyDescent="0.3">
      <c r="A520" t="s">
        <v>26</v>
      </c>
      <c r="B520" t="s">
        <v>28</v>
      </c>
      <c r="C520" t="s">
        <v>29</v>
      </c>
      <c r="D520" t="s">
        <v>461</v>
      </c>
      <c r="E520" t="s">
        <v>118</v>
      </c>
      <c r="F520" t="s">
        <v>130</v>
      </c>
      <c r="G520" t="s">
        <v>472</v>
      </c>
      <c r="H520" t="s">
        <v>252</v>
      </c>
      <c r="I520" t="s">
        <v>263</v>
      </c>
      <c r="J520" t="s">
        <v>269</v>
      </c>
      <c r="K520" t="s">
        <v>854</v>
      </c>
      <c r="L520">
        <v>1</v>
      </c>
      <c r="M520">
        <v>125000000</v>
      </c>
      <c r="N520">
        <v>125000000</v>
      </c>
      <c r="O520">
        <v>0</v>
      </c>
      <c r="P520">
        <v>125000000</v>
      </c>
      <c r="R520">
        <v>8204155.0000000009</v>
      </c>
      <c r="S520">
        <v>9840739</v>
      </c>
      <c r="T520">
        <v>9875687</v>
      </c>
      <c r="U520">
        <v>9875687</v>
      </c>
      <c r="V520">
        <v>9880022</v>
      </c>
      <c r="W520">
        <v>9880235</v>
      </c>
      <c r="X520">
        <v>9884571</v>
      </c>
      <c r="Y520">
        <v>9880372</v>
      </c>
      <c r="Z520">
        <v>9887219</v>
      </c>
      <c r="AA520">
        <v>9875687</v>
      </c>
      <c r="AB520">
        <v>13564216</v>
      </c>
      <c r="AC520">
        <v>14351410</v>
      </c>
      <c r="AD520" t="s">
        <v>3469</v>
      </c>
      <c r="AE520" t="s">
        <v>3485</v>
      </c>
      <c r="AF520" t="s">
        <v>3498</v>
      </c>
      <c r="AG520" t="s">
        <v>3499</v>
      </c>
      <c r="AH520" t="s">
        <v>7157</v>
      </c>
      <c r="AI520" t="s">
        <v>6168</v>
      </c>
      <c r="AJ520" t="s">
        <v>6404</v>
      </c>
      <c r="AK520" t="s">
        <v>136</v>
      </c>
      <c r="AN520" t="s">
        <v>1311</v>
      </c>
      <c r="AO520" t="s">
        <v>3409</v>
      </c>
      <c r="AP520" t="s">
        <v>3483</v>
      </c>
      <c r="AQ520" t="s">
        <v>1314</v>
      </c>
    </row>
    <row r="521" spans="1:43" x14ac:dyDescent="0.3">
      <c r="A521" t="s">
        <v>26</v>
      </c>
      <c r="B521" t="s">
        <v>28</v>
      </c>
      <c r="C521" t="s">
        <v>29</v>
      </c>
      <c r="D521" t="s">
        <v>461</v>
      </c>
      <c r="E521" t="s">
        <v>118</v>
      </c>
      <c r="F521" t="s">
        <v>130</v>
      </c>
      <c r="G521" t="s">
        <v>472</v>
      </c>
      <c r="H521" t="s">
        <v>252</v>
      </c>
      <c r="I521" t="s">
        <v>263</v>
      </c>
      <c r="J521" t="s">
        <v>269</v>
      </c>
      <c r="K521" t="s">
        <v>856</v>
      </c>
      <c r="L521">
        <v>1</v>
      </c>
      <c r="M521">
        <v>40000000</v>
      </c>
      <c r="N521">
        <v>40000000</v>
      </c>
      <c r="O521">
        <v>0</v>
      </c>
      <c r="P521">
        <v>40000000</v>
      </c>
      <c r="R521">
        <v>2625330</v>
      </c>
      <c r="S521">
        <v>3149037</v>
      </c>
      <c r="T521">
        <v>3160220</v>
      </c>
      <c r="U521">
        <v>3160220</v>
      </c>
      <c r="V521">
        <v>3161607</v>
      </c>
      <c r="W521">
        <v>3161675</v>
      </c>
      <c r="X521">
        <v>3163063</v>
      </c>
      <c r="Y521">
        <v>3161719</v>
      </c>
      <c r="Z521">
        <v>3163910</v>
      </c>
      <c r="AA521">
        <v>3160220</v>
      </c>
      <c r="AB521">
        <v>4340549</v>
      </c>
      <c r="AC521">
        <v>4592450</v>
      </c>
      <c r="AD521" t="s">
        <v>3469</v>
      </c>
      <c r="AE521" t="s">
        <v>3485</v>
      </c>
      <c r="AF521" t="s">
        <v>3501</v>
      </c>
      <c r="AG521" t="s">
        <v>3502</v>
      </c>
      <c r="AH521" t="s">
        <v>7161</v>
      </c>
      <c r="AI521" t="s">
        <v>6567</v>
      </c>
      <c r="AJ521" t="s">
        <v>6404</v>
      </c>
      <c r="AK521" t="s">
        <v>136</v>
      </c>
      <c r="AN521" t="s">
        <v>1311</v>
      </c>
      <c r="AO521" t="s">
        <v>3409</v>
      </c>
      <c r="AP521" t="s">
        <v>3483</v>
      </c>
      <c r="AQ521" t="s">
        <v>1314</v>
      </c>
    </row>
    <row r="522" spans="1:43" x14ac:dyDescent="0.3">
      <c r="A522" t="s">
        <v>26</v>
      </c>
      <c r="B522" t="s">
        <v>28</v>
      </c>
      <c r="C522" t="s">
        <v>29</v>
      </c>
      <c r="D522" t="s">
        <v>461</v>
      </c>
      <c r="E522" t="s">
        <v>118</v>
      </c>
      <c r="F522" t="s">
        <v>130</v>
      </c>
      <c r="G522" t="s">
        <v>472</v>
      </c>
      <c r="H522" t="s">
        <v>252</v>
      </c>
      <c r="I522" t="s">
        <v>263</v>
      </c>
      <c r="J522" t="s">
        <v>269</v>
      </c>
      <c r="K522" t="s">
        <v>857</v>
      </c>
      <c r="L522">
        <v>1</v>
      </c>
      <c r="M522">
        <v>38730000</v>
      </c>
      <c r="N522">
        <v>38730000</v>
      </c>
      <c r="O522">
        <v>0</v>
      </c>
      <c r="P522">
        <v>38730000</v>
      </c>
      <c r="R522">
        <v>2541976</v>
      </c>
      <c r="S522">
        <v>3049055</v>
      </c>
      <c r="T522">
        <v>3059883</v>
      </c>
      <c r="U522">
        <v>3059883</v>
      </c>
      <c r="V522">
        <v>3061226</v>
      </c>
      <c r="W522">
        <v>3061292</v>
      </c>
      <c r="X522">
        <v>3062635</v>
      </c>
      <c r="Y522">
        <v>3061335</v>
      </c>
      <c r="Z522">
        <v>3063456</v>
      </c>
      <c r="AA522">
        <v>3059883</v>
      </c>
      <c r="AB522">
        <v>4202737</v>
      </c>
      <c r="AC522">
        <v>4446639</v>
      </c>
      <c r="AD522" t="s">
        <v>3469</v>
      </c>
      <c r="AE522" t="s">
        <v>3485</v>
      </c>
      <c r="AF522" t="s">
        <v>3504</v>
      </c>
      <c r="AG522" t="s">
        <v>3505</v>
      </c>
      <c r="AH522" t="s">
        <v>7162</v>
      </c>
      <c r="AI522" t="s">
        <v>6170</v>
      </c>
      <c r="AJ522" t="s">
        <v>6404</v>
      </c>
      <c r="AK522" t="s">
        <v>136</v>
      </c>
      <c r="AN522" t="s">
        <v>1311</v>
      </c>
      <c r="AO522" t="s">
        <v>3409</v>
      </c>
      <c r="AP522" t="s">
        <v>3483</v>
      </c>
      <c r="AQ522" t="s">
        <v>1314</v>
      </c>
    </row>
    <row r="523" spans="1:43" x14ac:dyDescent="0.3">
      <c r="A523" t="s">
        <v>26</v>
      </c>
      <c r="B523" t="s">
        <v>28</v>
      </c>
      <c r="C523" t="s">
        <v>29</v>
      </c>
      <c r="D523" t="s">
        <v>461</v>
      </c>
      <c r="E523" t="s">
        <v>118</v>
      </c>
      <c r="F523" t="s">
        <v>130</v>
      </c>
      <c r="G523" t="s">
        <v>472</v>
      </c>
      <c r="H523" t="s">
        <v>252</v>
      </c>
      <c r="I523" t="s">
        <v>263</v>
      </c>
      <c r="J523" t="s">
        <v>269</v>
      </c>
      <c r="K523" t="s">
        <v>858</v>
      </c>
      <c r="L523">
        <v>7</v>
      </c>
      <c r="M523">
        <v>33650000</v>
      </c>
      <c r="N523">
        <v>235550000</v>
      </c>
      <c r="O523">
        <v>0</v>
      </c>
      <c r="P523">
        <v>235550000</v>
      </c>
      <c r="R523">
        <v>15459911</v>
      </c>
      <c r="S523">
        <v>18543889</v>
      </c>
      <c r="T523">
        <v>18609745</v>
      </c>
      <c r="U523">
        <v>18609745</v>
      </c>
      <c r="V523">
        <v>18617914</v>
      </c>
      <c r="W523">
        <v>18618316</v>
      </c>
      <c r="X523">
        <v>18626485</v>
      </c>
      <c r="Y523">
        <v>18618573</v>
      </c>
      <c r="Z523">
        <v>18631475</v>
      </c>
      <c r="AA523">
        <v>18609745</v>
      </c>
      <c r="AB523">
        <v>25560408</v>
      </c>
      <c r="AC523">
        <v>27043794</v>
      </c>
      <c r="AD523" t="s">
        <v>3469</v>
      </c>
      <c r="AE523" t="s">
        <v>3485</v>
      </c>
      <c r="AF523" t="s">
        <v>3507</v>
      </c>
      <c r="AG523" t="s">
        <v>3508</v>
      </c>
      <c r="AH523" t="s">
        <v>7163</v>
      </c>
      <c r="AI523" t="s">
        <v>6172</v>
      </c>
      <c r="AJ523" t="s">
        <v>6404</v>
      </c>
      <c r="AK523" t="s">
        <v>136</v>
      </c>
      <c r="AN523" t="s">
        <v>1311</v>
      </c>
      <c r="AO523" t="s">
        <v>3409</v>
      </c>
      <c r="AP523" t="s">
        <v>3483</v>
      </c>
      <c r="AQ523" t="s">
        <v>1314</v>
      </c>
    </row>
    <row r="524" spans="1:43" x14ac:dyDescent="0.3">
      <c r="A524" t="s">
        <v>26</v>
      </c>
      <c r="B524" t="s">
        <v>28</v>
      </c>
      <c r="C524" t="s">
        <v>29</v>
      </c>
      <c r="D524" t="s">
        <v>461</v>
      </c>
      <c r="E524" t="s">
        <v>118</v>
      </c>
      <c r="F524" t="s">
        <v>130</v>
      </c>
      <c r="G524" t="s">
        <v>472</v>
      </c>
      <c r="H524" t="s">
        <v>252</v>
      </c>
      <c r="I524" t="s">
        <v>263</v>
      </c>
      <c r="J524" t="s">
        <v>269</v>
      </c>
      <c r="K524" t="s">
        <v>859</v>
      </c>
      <c r="L524">
        <v>2</v>
      </c>
      <c r="M524">
        <v>25000000</v>
      </c>
      <c r="N524">
        <v>50000000</v>
      </c>
      <c r="O524">
        <v>0</v>
      </c>
      <c r="P524">
        <v>50000000</v>
      </c>
      <c r="R524">
        <v>3281662</v>
      </c>
      <c r="S524">
        <v>3936296</v>
      </c>
      <c r="T524">
        <v>3950275</v>
      </c>
      <c r="U524">
        <v>3950275</v>
      </c>
      <c r="V524">
        <v>3952009</v>
      </c>
      <c r="W524">
        <v>3952094</v>
      </c>
      <c r="X524">
        <v>3953828</v>
      </c>
      <c r="Y524">
        <v>3952149</v>
      </c>
      <c r="Z524">
        <v>3954888</v>
      </c>
      <c r="AA524">
        <v>3950275</v>
      </c>
      <c r="AB524">
        <v>5425686</v>
      </c>
      <c r="AC524">
        <v>5740563</v>
      </c>
      <c r="AD524" t="s">
        <v>3469</v>
      </c>
      <c r="AE524" t="s">
        <v>3485</v>
      </c>
      <c r="AF524" t="s">
        <v>3510</v>
      </c>
      <c r="AG524" t="s">
        <v>3511</v>
      </c>
      <c r="AH524" t="s">
        <v>7164</v>
      </c>
      <c r="AI524" t="s">
        <v>6174</v>
      </c>
      <c r="AJ524" t="s">
        <v>6404</v>
      </c>
      <c r="AK524" t="s">
        <v>136</v>
      </c>
      <c r="AN524" t="s">
        <v>1311</v>
      </c>
      <c r="AO524" t="s">
        <v>3409</v>
      </c>
      <c r="AP524" t="s">
        <v>3483</v>
      </c>
      <c r="AQ524" t="s">
        <v>1314</v>
      </c>
    </row>
    <row r="525" spans="1:43" x14ac:dyDescent="0.3">
      <c r="A525" t="s">
        <v>26</v>
      </c>
      <c r="B525" t="s">
        <v>28</v>
      </c>
      <c r="C525" t="s">
        <v>29</v>
      </c>
      <c r="D525" t="s">
        <v>461</v>
      </c>
      <c r="E525" t="s">
        <v>118</v>
      </c>
      <c r="F525" t="s">
        <v>130</v>
      </c>
      <c r="G525" t="s">
        <v>472</v>
      </c>
      <c r="H525" t="s">
        <v>252</v>
      </c>
      <c r="I525" t="s">
        <v>263</v>
      </c>
      <c r="J525" t="s">
        <v>269</v>
      </c>
      <c r="K525" t="s">
        <v>861</v>
      </c>
      <c r="L525">
        <v>100</v>
      </c>
      <c r="M525">
        <v>730000</v>
      </c>
      <c r="N525">
        <v>73000000</v>
      </c>
      <c r="O525">
        <v>0</v>
      </c>
      <c r="P525">
        <v>73000000</v>
      </c>
      <c r="R525">
        <v>4791227</v>
      </c>
      <c r="S525">
        <v>5746992</v>
      </c>
      <c r="T525">
        <v>5767401</v>
      </c>
      <c r="U525">
        <v>5767401</v>
      </c>
      <c r="V525">
        <v>5769933</v>
      </c>
      <c r="W525">
        <v>5770058</v>
      </c>
      <c r="X525">
        <v>5772589</v>
      </c>
      <c r="Y525">
        <v>5770137</v>
      </c>
      <c r="Z525">
        <v>5774136</v>
      </c>
      <c r="AA525">
        <v>5767401</v>
      </c>
      <c r="AB525">
        <v>7921502</v>
      </c>
      <c r="AC525">
        <v>8381223</v>
      </c>
      <c r="AD525" t="s">
        <v>3469</v>
      </c>
      <c r="AE525" t="s">
        <v>3485</v>
      </c>
      <c r="AF525" t="s">
        <v>3513</v>
      </c>
      <c r="AG525" t="s">
        <v>3514</v>
      </c>
      <c r="AH525" t="s">
        <v>7168</v>
      </c>
      <c r="AI525" t="s">
        <v>26</v>
      </c>
      <c r="AJ525" t="s">
        <v>6404</v>
      </c>
      <c r="AK525" t="s">
        <v>136</v>
      </c>
      <c r="AN525" t="s">
        <v>1311</v>
      </c>
      <c r="AO525" t="s">
        <v>3409</v>
      </c>
      <c r="AP525" t="s">
        <v>3483</v>
      </c>
      <c r="AQ525" t="s">
        <v>1314</v>
      </c>
    </row>
    <row r="526" spans="1:43" x14ac:dyDescent="0.3">
      <c r="A526" t="s">
        <v>26</v>
      </c>
      <c r="B526" t="s">
        <v>28</v>
      </c>
      <c r="C526" t="s">
        <v>29</v>
      </c>
      <c r="D526" t="s">
        <v>461</v>
      </c>
      <c r="E526" t="s">
        <v>118</v>
      </c>
      <c r="F526" t="s">
        <v>130</v>
      </c>
      <c r="G526" t="s">
        <v>472</v>
      </c>
      <c r="H526" t="s">
        <v>252</v>
      </c>
      <c r="I526" t="s">
        <v>263</v>
      </c>
      <c r="J526" t="s">
        <v>269</v>
      </c>
      <c r="K526" t="s">
        <v>862</v>
      </c>
      <c r="L526">
        <v>25</v>
      </c>
      <c r="M526">
        <v>3640000</v>
      </c>
      <c r="N526">
        <v>91000000</v>
      </c>
      <c r="O526">
        <v>0</v>
      </c>
      <c r="P526">
        <v>91000000</v>
      </c>
      <c r="R526">
        <v>5972625</v>
      </c>
      <c r="S526">
        <v>7164058</v>
      </c>
      <c r="T526">
        <v>7189500</v>
      </c>
      <c r="U526">
        <v>7189500</v>
      </c>
      <c r="V526">
        <v>7192656</v>
      </c>
      <c r="W526">
        <v>7192811</v>
      </c>
      <c r="X526">
        <v>7195968</v>
      </c>
      <c r="Y526">
        <v>7192911</v>
      </c>
      <c r="Z526">
        <v>7197895</v>
      </c>
      <c r="AA526">
        <v>7189500</v>
      </c>
      <c r="AB526">
        <v>9874749</v>
      </c>
      <c r="AC526">
        <v>10447827</v>
      </c>
      <c r="AD526" t="s">
        <v>3469</v>
      </c>
      <c r="AE526" t="s">
        <v>3485</v>
      </c>
      <c r="AF526" t="s">
        <v>3516</v>
      </c>
      <c r="AG526" t="s">
        <v>3517</v>
      </c>
      <c r="AH526" t="s">
        <v>7169</v>
      </c>
      <c r="AI526" t="s">
        <v>6894</v>
      </c>
      <c r="AJ526" t="s">
        <v>6404</v>
      </c>
      <c r="AK526" t="s">
        <v>136</v>
      </c>
      <c r="AN526" t="s">
        <v>1311</v>
      </c>
      <c r="AO526" t="s">
        <v>3409</v>
      </c>
      <c r="AP526" t="s">
        <v>3483</v>
      </c>
      <c r="AQ526" t="s">
        <v>1314</v>
      </c>
    </row>
    <row r="527" spans="1:43" x14ac:dyDescent="0.3">
      <c r="A527" t="s">
        <v>26</v>
      </c>
      <c r="B527" t="s">
        <v>28</v>
      </c>
      <c r="C527" t="s">
        <v>29</v>
      </c>
      <c r="D527" t="s">
        <v>461</v>
      </c>
      <c r="E527" t="s">
        <v>118</v>
      </c>
      <c r="F527" t="s">
        <v>130</v>
      </c>
      <c r="G527" t="s">
        <v>472</v>
      </c>
      <c r="H527" t="s">
        <v>252</v>
      </c>
      <c r="I527" t="s">
        <v>263</v>
      </c>
      <c r="J527" t="s">
        <v>269</v>
      </c>
      <c r="K527" t="s">
        <v>863</v>
      </c>
      <c r="L527">
        <v>100</v>
      </c>
      <c r="M527">
        <v>690000</v>
      </c>
      <c r="N527">
        <v>69000000</v>
      </c>
      <c r="O527">
        <v>0</v>
      </c>
      <c r="P527">
        <v>69000000</v>
      </c>
      <c r="R527">
        <v>4528694</v>
      </c>
      <c r="S527">
        <v>5432088</v>
      </c>
      <c r="T527">
        <v>5451379</v>
      </c>
      <c r="U527">
        <v>5451379</v>
      </c>
      <c r="V527">
        <v>5453772</v>
      </c>
      <c r="W527">
        <v>5453890</v>
      </c>
      <c r="X527">
        <v>5456283</v>
      </c>
      <c r="Y527">
        <v>5453965</v>
      </c>
      <c r="Z527">
        <v>5457745</v>
      </c>
      <c r="AA527">
        <v>5451379</v>
      </c>
      <c r="AB527">
        <v>7487447</v>
      </c>
      <c r="AC527">
        <v>7921979</v>
      </c>
      <c r="AD527" t="s">
        <v>3469</v>
      </c>
      <c r="AE527" t="s">
        <v>3485</v>
      </c>
      <c r="AF527" t="s">
        <v>3519</v>
      </c>
      <c r="AG527" t="s">
        <v>3520</v>
      </c>
      <c r="AH527" t="s">
        <v>7170</v>
      </c>
      <c r="AI527" t="s">
        <v>7109</v>
      </c>
      <c r="AJ527" t="s">
        <v>6404</v>
      </c>
      <c r="AK527" t="s">
        <v>136</v>
      </c>
      <c r="AN527" t="s">
        <v>1311</v>
      </c>
      <c r="AO527" t="s">
        <v>3409</v>
      </c>
      <c r="AP527" t="s">
        <v>3483</v>
      </c>
      <c r="AQ527" t="s">
        <v>1314</v>
      </c>
    </row>
    <row r="528" spans="1:43" x14ac:dyDescent="0.3">
      <c r="A528" t="s">
        <v>26</v>
      </c>
      <c r="B528" t="s">
        <v>28</v>
      </c>
      <c r="C528" t="s">
        <v>29</v>
      </c>
      <c r="D528" t="s">
        <v>461</v>
      </c>
      <c r="E528" t="s">
        <v>118</v>
      </c>
      <c r="F528" t="s">
        <v>130</v>
      </c>
      <c r="G528" t="s">
        <v>472</v>
      </c>
      <c r="H528" t="s">
        <v>252</v>
      </c>
      <c r="I528" t="s">
        <v>263</v>
      </c>
      <c r="J528" t="s">
        <v>269</v>
      </c>
      <c r="K528" t="s">
        <v>864</v>
      </c>
      <c r="L528">
        <v>20</v>
      </c>
      <c r="M528">
        <v>690000</v>
      </c>
      <c r="N528">
        <v>13800000</v>
      </c>
      <c r="O528">
        <v>0</v>
      </c>
      <c r="P528">
        <v>13800000</v>
      </c>
      <c r="R528">
        <v>905739</v>
      </c>
      <c r="S528">
        <v>1086418</v>
      </c>
      <c r="T528">
        <v>1090276</v>
      </c>
      <c r="U528">
        <v>1090276</v>
      </c>
      <c r="V528">
        <v>1090754</v>
      </c>
      <c r="W528">
        <v>1090778</v>
      </c>
      <c r="X528">
        <v>1091257</v>
      </c>
      <c r="Y528">
        <v>1090793</v>
      </c>
      <c r="Z528">
        <v>1091549</v>
      </c>
      <c r="AA528">
        <v>1090276</v>
      </c>
      <c r="AB528">
        <v>1497489</v>
      </c>
      <c r="AC528">
        <v>1584395</v>
      </c>
      <c r="AD528" t="s">
        <v>3469</v>
      </c>
      <c r="AE528" t="s">
        <v>3485</v>
      </c>
      <c r="AF528" t="s">
        <v>3522</v>
      </c>
      <c r="AG528" t="s">
        <v>3523</v>
      </c>
      <c r="AH528" t="s">
        <v>7171</v>
      </c>
      <c r="AI528" t="s">
        <v>7113</v>
      </c>
      <c r="AJ528" t="s">
        <v>6404</v>
      </c>
      <c r="AK528" t="s">
        <v>136</v>
      </c>
      <c r="AN528" t="s">
        <v>1311</v>
      </c>
      <c r="AO528" t="s">
        <v>3409</v>
      </c>
      <c r="AP528" t="s">
        <v>3483</v>
      </c>
      <c r="AQ528" t="s">
        <v>1314</v>
      </c>
    </row>
    <row r="529" spans="1:43" x14ac:dyDescent="0.3">
      <c r="A529" t="s">
        <v>26</v>
      </c>
      <c r="B529" t="s">
        <v>28</v>
      </c>
      <c r="C529" t="s">
        <v>29</v>
      </c>
      <c r="D529" t="s">
        <v>461</v>
      </c>
      <c r="E529" t="s">
        <v>118</v>
      </c>
      <c r="F529" t="s">
        <v>130</v>
      </c>
      <c r="G529" t="s">
        <v>472</v>
      </c>
      <c r="H529" t="s">
        <v>252</v>
      </c>
      <c r="I529" t="s">
        <v>263</v>
      </c>
      <c r="J529" t="s">
        <v>269</v>
      </c>
      <c r="K529" t="s">
        <v>865</v>
      </c>
      <c r="L529">
        <v>50</v>
      </c>
      <c r="M529">
        <v>690000</v>
      </c>
      <c r="N529">
        <v>34500000</v>
      </c>
      <c r="O529">
        <v>0</v>
      </c>
      <c r="P529">
        <v>34500000</v>
      </c>
      <c r="R529">
        <v>2264347</v>
      </c>
      <c r="S529">
        <v>2716044</v>
      </c>
      <c r="T529">
        <v>2725690</v>
      </c>
      <c r="U529">
        <v>2725690</v>
      </c>
      <c r="V529">
        <v>2726886</v>
      </c>
      <c r="W529">
        <v>2726945</v>
      </c>
      <c r="X529">
        <v>2728142</v>
      </c>
      <c r="Y529">
        <v>2726983</v>
      </c>
      <c r="Z529">
        <v>2728872</v>
      </c>
      <c r="AA529">
        <v>2725690</v>
      </c>
      <c r="AB529">
        <v>3743724</v>
      </c>
      <c r="AC529">
        <v>3960987</v>
      </c>
      <c r="AD529" t="s">
        <v>3469</v>
      </c>
      <c r="AE529" t="s">
        <v>3485</v>
      </c>
      <c r="AF529" t="s">
        <v>3525</v>
      </c>
      <c r="AG529" t="s">
        <v>3526</v>
      </c>
      <c r="AH529" t="s">
        <v>7172</v>
      </c>
      <c r="AI529" t="s">
        <v>7115</v>
      </c>
      <c r="AJ529" t="s">
        <v>6404</v>
      </c>
      <c r="AK529" t="s">
        <v>136</v>
      </c>
      <c r="AN529" t="s">
        <v>1311</v>
      </c>
      <c r="AO529" t="s">
        <v>3409</v>
      </c>
      <c r="AP529" t="s">
        <v>3483</v>
      </c>
      <c r="AQ529" t="s">
        <v>1314</v>
      </c>
    </row>
    <row r="530" spans="1:43" x14ac:dyDescent="0.3">
      <c r="A530" t="s">
        <v>26</v>
      </c>
      <c r="B530" t="s">
        <v>28</v>
      </c>
      <c r="C530" t="s">
        <v>29</v>
      </c>
      <c r="D530" t="s">
        <v>461</v>
      </c>
      <c r="E530" t="s">
        <v>118</v>
      </c>
      <c r="F530" t="s">
        <v>130</v>
      </c>
      <c r="G530" t="s">
        <v>472</v>
      </c>
      <c r="H530" t="s">
        <v>252</v>
      </c>
      <c r="I530" t="s">
        <v>263</v>
      </c>
      <c r="J530" t="s">
        <v>269</v>
      </c>
      <c r="K530" t="s">
        <v>866</v>
      </c>
      <c r="L530">
        <v>9</v>
      </c>
      <c r="M530">
        <v>690000</v>
      </c>
      <c r="N530">
        <v>6210000</v>
      </c>
      <c r="O530">
        <v>0</v>
      </c>
      <c r="P530">
        <v>6210000</v>
      </c>
      <c r="R530">
        <v>407582</v>
      </c>
      <c r="S530">
        <v>488888</v>
      </c>
      <c r="T530">
        <v>490624</v>
      </c>
      <c r="U530">
        <v>490624</v>
      </c>
      <c r="V530">
        <v>490840</v>
      </c>
      <c r="W530">
        <v>490850</v>
      </c>
      <c r="X530">
        <v>491065</v>
      </c>
      <c r="Y530">
        <v>490857</v>
      </c>
      <c r="Z530">
        <v>491197</v>
      </c>
      <c r="AA530">
        <v>490624</v>
      </c>
      <c r="AB530">
        <v>673870</v>
      </c>
      <c r="AC530">
        <v>712979</v>
      </c>
      <c r="AD530" t="s">
        <v>3469</v>
      </c>
      <c r="AE530" t="s">
        <v>3485</v>
      </c>
      <c r="AF530" t="s">
        <v>3528</v>
      </c>
      <c r="AG530" t="s">
        <v>3529</v>
      </c>
      <c r="AH530" t="s">
        <v>7173</v>
      </c>
      <c r="AI530" t="s">
        <v>7117</v>
      </c>
      <c r="AJ530" t="s">
        <v>6404</v>
      </c>
      <c r="AK530" t="s">
        <v>136</v>
      </c>
      <c r="AN530" t="s">
        <v>1311</v>
      </c>
      <c r="AO530" t="s">
        <v>3409</v>
      </c>
      <c r="AP530" t="s">
        <v>3483</v>
      </c>
      <c r="AQ530" t="s">
        <v>1314</v>
      </c>
    </row>
    <row r="531" spans="1:43" x14ac:dyDescent="0.3">
      <c r="A531" t="s">
        <v>26</v>
      </c>
      <c r="B531" t="s">
        <v>28</v>
      </c>
      <c r="C531" t="s">
        <v>29</v>
      </c>
      <c r="D531" t="s">
        <v>461</v>
      </c>
      <c r="E531" t="s">
        <v>118</v>
      </c>
      <c r="F531" t="s">
        <v>130</v>
      </c>
      <c r="G531" t="s">
        <v>472</v>
      </c>
      <c r="H531" t="s">
        <v>252</v>
      </c>
      <c r="I531" t="s">
        <v>263</v>
      </c>
      <c r="J531" t="s">
        <v>269</v>
      </c>
      <c r="K531" t="s">
        <v>867</v>
      </c>
      <c r="L531">
        <v>1</v>
      </c>
      <c r="M531">
        <v>50000000</v>
      </c>
      <c r="N531">
        <v>50000000</v>
      </c>
      <c r="O531">
        <v>0</v>
      </c>
      <c r="P531">
        <v>50000000</v>
      </c>
      <c r="R531">
        <v>3281662</v>
      </c>
      <c r="S531">
        <v>3936296</v>
      </c>
      <c r="T531">
        <v>3950275</v>
      </c>
      <c r="U531">
        <v>3950275</v>
      </c>
      <c r="V531">
        <v>3952009</v>
      </c>
      <c r="W531">
        <v>3952094</v>
      </c>
      <c r="X531">
        <v>3953828</v>
      </c>
      <c r="Y531">
        <v>3952149</v>
      </c>
      <c r="Z531">
        <v>3954888</v>
      </c>
      <c r="AA531">
        <v>3950275</v>
      </c>
      <c r="AB531">
        <v>5425686</v>
      </c>
      <c r="AC531">
        <v>5740563</v>
      </c>
      <c r="AD531" t="s">
        <v>3469</v>
      </c>
      <c r="AE531" t="s">
        <v>3485</v>
      </c>
      <c r="AF531" t="s">
        <v>3531</v>
      </c>
      <c r="AG531" t="s">
        <v>3532</v>
      </c>
      <c r="AH531" t="s">
        <v>7174</v>
      </c>
      <c r="AI531" t="s">
        <v>7119</v>
      </c>
      <c r="AJ531" t="s">
        <v>6404</v>
      </c>
      <c r="AK531" t="s">
        <v>136</v>
      </c>
      <c r="AN531" t="s">
        <v>1311</v>
      </c>
      <c r="AO531" t="s">
        <v>3409</v>
      </c>
      <c r="AP531" t="s">
        <v>3483</v>
      </c>
      <c r="AQ531" t="s">
        <v>1314</v>
      </c>
    </row>
    <row r="532" spans="1:43" x14ac:dyDescent="0.3">
      <c r="A532" t="s">
        <v>26</v>
      </c>
      <c r="B532" t="s">
        <v>28</v>
      </c>
      <c r="C532" t="s">
        <v>29</v>
      </c>
      <c r="D532" t="s">
        <v>461</v>
      </c>
      <c r="E532" t="s">
        <v>118</v>
      </c>
      <c r="F532" t="s">
        <v>130</v>
      </c>
      <c r="G532" t="s">
        <v>472</v>
      </c>
      <c r="H532" t="s">
        <v>252</v>
      </c>
      <c r="I532" t="s">
        <v>263</v>
      </c>
      <c r="J532" t="s">
        <v>269</v>
      </c>
      <c r="K532" t="s">
        <v>868</v>
      </c>
      <c r="L532">
        <v>10</v>
      </c>
      <c r="M532">
        <v>300000</v>
      </c>
      <c r="N532">
        <v>3000000</v>
      </c>
      <c r="O532">
        <v>0</v>
      </c>
      <c r="P532">
        <v>3000000</v>
      </c>
      <c r="R532">
        <v>196900</v>
      </c>
      <c r="S532">
        <v>236178</v>
      </c>
      <c r="T532">
        <v>237016</v>
      </c>
      <c r="U532">
        <v>237016</v>
      </c>
      <c r="V532">
        <v>237121</v>
      </c>
      <c r="W532">
        <v>237126</v>
      </c>
      <c r="X532">
        <v>237230</v>
      </c>
      <c r="Y532">
        <v>237129</v>
      </c>
      <c r="Z532">
        <v>237293</v>
      </c>
      <c r="AA532">
        <v>237016</v>
      </c>
      <c r="AB532">
        <v>325541</v>
      </c>
      <c r="AC532">
        <v>344434</v>
      </c>
      <c r="AD532" t="s">
        <v>3469</v>
      </c>
      <c r="AE532" t="s">
        <v>3485</v>
      </c>
      <c r="AF532" t="s">
        <v>3534</v>
      </c>
      <c r="AG532" t="s">
        <v>3535</v>
      </c>
      <c r="AH532" t="s">
        <v>7175</v>
      </c>
      <c r="AI532" t="s">
        <v>7121</v>
      </c>
      <c r="AJ532" t="s">
        <v>6404</v>
      </c>
      <c r="AK532" t="s">
        <v>136</v>
      </c>
      <c r="AN532" t="s">
        <v>1311</v>
      </c>
      <c r="AO532" t="s">
        <v>3409</v>
      </c>
      <c r="AP532" t="s">
        <v>3483</v>
      </c>
      <c r="AQ532" t="s">
        <v>1314</v>
      </c>
    </row>
    <row r="533" spans="1:43" x14ac:dyDescent="0.3">
      <c r="A533" t="s">
        <v>26</v>
      </c>
      <c r="B533" t="s">
        <v>28</v>
      </c>
      <c r="C533" t="s">
        <v>29</v>
      </c>
      <c r="D533" t="s">
        <v>461</v>
      </c>
      <c r="E533" t="s">
        <v>118</v>
      </c>
      <c r="F533" t="s">
        <v>130</v>
      </c>
      <c r="G533" t="s">
        <v>472</v>
      </c>
      <c r="H533" t="s">
        <v>252</v>
      </c>
      <c r="I533" t="s">
        <v>263</v>
      </c>
      <c r="J533" t="s">
        <v>269</v>
      </c>
      <c r="K533" t="s">
        <v>869</v>
      </c>
      <c r="L533">
        <v>31</v>
      </c>
      <c r="M533">
        <v>600000</v>
      </c>
      <c r="N533">
        <v>18600000</v>
      </c>
      <c r="O533">
        <v>0</v>
      </c>
      <c r="P533">
        <v>18600000</v>
      </c>
      <c r="R533">
        <v>1220778</v>
      </c>
      <c r="S533">
        <v>1464302</v>
      </c>
      <c r="T533">
        <v>1469502</v>
      </c>
      <c r="U533">
        <v>1469502</v>
      </c>
      <c r="V533">
        <v>1470147</v>
      </c>
      <c r="W533">
        <v>1470179</v>
      </c>
      <c r="X533">
        <v>1470824</v>
      </c>
      <c r="Y533">
        <v>1470199</v>
      </c>
      <c r="Z533">
        <v>1471218</v>
      </c>
      <c r="AA533">
        <v>1469502</v>
      </c>
      <c r="AB533">
        <v>2018355</v>
      </c>
      <c r="AC533">
        <v>2135492</v>
      </c>
      <c r="AD533" t="s">
        <v>3469</v>
      </c>
      <c r="AE533" t="s">
        <v>3485</v>
      </c>
      <c r="AF533" t="s">
        <v>3537</v>
      </c>
      <c r="AG533" t="s">
        <v>3538</v>
      </c>
      <c r="AH533" t="s">
        <v>7176</v>
      </c>
      <c r="AI533" t="s">
        <v>7123</v>
      </c>
      <c r="AJ533" t="s">
        <v>6404</v>
      </c>
      <c r="AK533" t="s">
        <v>136</v>
      </c>
      <c r="AN533" t="s">
        <v>1311</v>
      </c>
      <c r="AO533" t="s">
        <v>3409</v>
      </c>
      <c r="AP533" t="s">
        <v>3483</v>
      </c>
      <c r="AQ533" t="s">
        <v>1314</v>
      </c>
    </row>
    <row r="534" spans="1:43" x14ac:dyDescent="0.3">
      <c r="A534" t="s">
        <v>26</v>
      </c>
      <c r="B534" t="s">
        <v>28</v>
      </c>
      <c r="C534" t="s">
        <v>29</v>
      </c>
      <c r="D534" t="s">
        <v>461</v>
      </c>
      <c r="E534" t="s">
        <v>118</v>
      </c>
      <c r="F534" t="s">
        <v>130</v>
      </c>
      <c r="G534" t="s">
        <v>472</v>
      </c>
      <c r="H534" t="s">
        <v>252</v>
      </c>
      <c r="I534" t="s">
        <v>263</v>
      </c>
      <c r="J534" t="s">
        <v>271</v>
      </c>
      <c r="K534" t="s">
        <v>871</v>
      </c>
      <c r="L534">
        <v>1</v>
      </c>
      <c r="M534">
        <v>50000000</v>
      </c>
      <c r="N534">
        <v>50000000</v>
      </c>
      <c r="O534">
        <v>0</v>
      </c>
      <c r="P534">
        <v>50000000</v>
      </c>
      <c r="R534">
        <v>3281662</v>
      </c>
      <c r="S534">
        <v>3936296</v>
      </c>
      <c r="T534">
        <v>3950275</v>
      </c>
      <c r="U534">
        <v>3950275</v>
      </c>
      <c r="V534">
        <v>3952009</v>
      </c>
      <c r="W534">
        <v>3952094</v>
      </c>
      <c r="X534">
        <v>3953828</v>
      </c>
      <c r="Y534">
        <v>3952149</v>
      </c>
      <c r="Z534">
        <v>3954888</v>
      </c>
      <c r="AA534">
        <v>3950275</v>
      </c>
      <c r="AB534">
        <v>5425686</v>
      </c>
      <c r="AC534">
        <v>5740563</v>
      </c>
      <c r="AD534" t="s">
        <v>3469</v>
      </c>
      <c r="AE534" t="s">
        <v>3540</v>
      </c>
      <c r="AF534" t="s">
        <v>3544</v>
      </c>
      <c r="AG534" t="s">
        <v>3545</v>
      </c>
      <c r="AH534" t="s">
        <v>7177</v>
      </c>
      <c r="AI534" t="s">
        <v>6064</v>
      </c>
      <c r="AJ534" t="s">
        <v>6404</v>
      </c>
      <c r="AK534" t="s">
        <v>136</v>
      </c>
      <c r="AN534" t="s">
        <v>1311</v>
      </c>
      <c r="AO534" t="s">
        <v>3409</v>
      </c>
      <c r="AP534" t="s">
        <v>3483</v>
      </c>
      <c r="AQ534" t="s">
        <v>1314</v>
      </c>
    </row>
    <row r="535" spans="1:43" x14ac:dyDescent="0.3">
      <c r="A535" t="s">
        <v>26</v>
      </c>
      <c r="B535" t="s">
        <v>28</v>
      </c>
      <c r="C535" t="s">
        <v>29</v>
      </c>
      <c r="D535" t="s">
        <v>461</v>
      </c>
      <c r="E535" t="s">
        <v>118</v>
      </c>
      <c r="F535" t="s">
        <v>130</v>
      </c>
      <c r="G535" t="s">
        <v>472</v>
      </c>
      <c r="H535" t="s">
        <v>252</v>
      </c>
      <c r="I535" t="s">
        <v>263</v>
      </c>
      <c r="J535" t="s">
        <v>271</v>
      </c>
      <c r="K535" t="s">
        <v>872</v>
      </c>
      <c r="L535">
        <v>24</v>
      </c>
      <c r="M535">
        <v>1500000</v>
      </c>
      <c r="N535">
        <v>36000000</v>
      </c>
      <c r="O535">
        <v>0</v>
      </c>
      <c r="P535">
        <v>36000000</v>
      </c>
      <c r="R535">
        <v>2362797</v>
      </c>
      <c r="S535">
        <v>2834133</v>
      </c>
      <c r="T535">
        <v>2844198</v>
      </c>
      <c r="U535">
        <v>2844198</v>
      </c>
      <c r="V535">
        <v>2845446</v>
      </c>
      <c r="W535">
        <v>2845508</v>
      </c>
      <c r="X535">
        <v>2846756</v>
      </c>
      <c r="Y535">
        <v>2845547</v>
      </c>
      <c r="Z535">
        <v>2847519</v>
      </c>
      <c r="AA535">
        <v>2844198</v>
      </c>
      <c r="AB535">
        <v>3906494</v>
      </c>
      <c r="AC535">
        <v>4133206</v>
      </c>
      <c r="AD535" t="s">
        <v>3469</v>
      </c>
      <c r="AE535" t="s">
        <v>3540</v>
      </c>
      <c r="AF535" t="s">
        <v>3547</v>
      </c>
      <c r="AG535" t="s">
        <v>3548</v>
      </c>
      <c r="AH535" t="s">
        <v>7178</v>
      </c>
      <c r="AI535" t="s">
        <v>6075</v>
      </c>
      <c r="AJ535" t="s">
        <v>6404</v>
      </c>
      <c r="AK535" t="s">
        <v>136</v>
      </c>
      <c r="AN535" t="s">
        <v>1311</v>
      </c>
      <c r="AO535" t="s">
        <v>3409</v>
      </c>
      <c r="AP535" t="s">
        <v>3483</v>
      </c>
      <c r="AQ535" t="s">
        <v>1314</v>
      </c>
    </row>
    <row r="536" spans="1:43" x14ac:dyDescent="0.3">
      <c r="A536" t="s">
        <v>26</v>
      </c>
      <c r="B536" t="s">
        <v>28</v>
      </c>
      <c r="C536" t="s">
        <v>29</v>
      </c>
      <c r="D536" t="s">
        <v>461</v>
      </c>
      <c r="E536" t="s">
        <v>118</v>
      </c>
      <c r="F536" t="s">
        <v>130</v>
      </c>
      <c r="G536" t="s">
        <v>472</v>
      </c>
      <c r="H536" t="s">
        <v>252</v>
      </c>
      <c r="I536" t="s">
        <v>273</v>
      </c>
      <c r="J536" t="s">
        <v>255</v>
      </c>
      <c r="K536" t="s">
        <v>874</v>
      </c>
      <c r="L536">
        <v>52</v>
      </c>
      <c r="M536">
        <v>5615000</v>
      </c>
      <c r="N536">
        <v>291980000</v>
      </c>
      <c r="O536">
        <v>0</v>
      </c>
      <c r="P536">
        <v>291980000</v>
      </c>
      <c r="R536">
        <v>19163594</v>
      </c>
      <c r="S536">
        <v>22986392</v>
      </c>
      <c r="T536">
        <v>23068025</v>
      </c>
      <c r="U536">
        <v>23068025</v>
      </c>
      <c r="V536">
        <v>23078151</v>
      </c>
      <c r="W536">
        <v>23078649</v>
      </c>
      <c r="X536">
        <v>23088776</v>
      </c>
      <c r="Y536">
        <v>23078969</v>
      </c>
      <c r="Z536">
        <v>23094961</v>
      </c>
      <c r="AA536">
        <v>23068025</v>
      </c>
      <c r="AB536">
        <v>31683838</v>
      </c>
      <c r="AC536">
        <v>33522595</v>
      </c>
      <c r="AD536" t="s">
        <v>3550</v>
      </c>
      <c r="AE536" t="s">
        <v>3551</v>
      </c>
      <c r="AF536" t="s">
        <v>3555</v>
      </c>
      <c r="AG536" t="s">
        <v>3556</v>
      </c>
      <c r="AH536" t="s">
        <v>7179</v>
      </c>
      <c r="AI536" t="s">
        <v>6064</v>
      </c>
      <c r="AJ536" t="s">
        <v>7180</v>
      </c>
      <c r="AK536" t="s">
        <v>136</v>
      </c>
      <c r="AN536" t="s">
        <v>1311</v>
      </c>
      <c r="AO536" t="s">
        <v>3409</v>
      </c>
      <c r="AP536" t="s">
        <v>3410</v>
      </c>
      <c r="AQ536" t="s">
        <v>1314</v>
      </c>
    </row>
    <row r="537" spans="1:43" x14ac:dyDescent="0.3">
      <c r="A537" t="s">
        <v>26</v>
      </c>
      <c r="B537" t="s">
        <v>28</v>
      </c>
      <c r="C537" t="s">
        <v>29</v>
      </c>
      <c r="D537" t="s">
        <v>461</v>
      </c>
      <c r="E537" t="s">
        <v>118</v>
      </c>
      <c r="F537" t="s">
        <v>130</v>
      </c>
      <c r="G537" t="s">
        <v>472</v>
      </c>
      <c r="H537" t="s">
        <v>252</v>
      </c>
      <c r="I537" t="s">
        <v>273</v>
      </c>
      <c r="J537" t="s">
        <v>255</v>
      </c>
      <c r="K537" t="s">
        <v>875</v>
      </c>
      <c r="L537">
        <v>456</v>
      </c>
      <c r="M537">
        <v>28000</v>
      </c>
      <c r="N537">
        <v>12585000</v>
      </c>
      <c r="O537">
        <v>0</v>
      </c>
      <c r="P537">
        <v>12585000</v>
      </c>
      <c r="R537">
        <v>825994</v>
      </c>
      <c r="S537">
        <v>990766</v>
      </c>
      <c r="T537">
        <v>994284</v>
      </c>
      <c r="U537">
        <v>994284</v>
      </c>
      <c r="V537">
        <v>994721</v>
      </c>
      <c r="W537">
        <v>994742</v>
      </c>
      <c r="X537">
        <v>995179</v>
      </c>
      <c r="Y537">
        <v>994756</v>
      </c>
      <c r="Z537">
        <v>995445</v>
      </c>
      <c r="AA537">
        <v>994284</v>
      </c>
      <c r="AB537">
        <v>1365645</v>
      </c>
      <c r="AC537">
        <v>1444900</v>
      </c>
      <c r="AD537" t="s">
        <v>3550</v>
      </c>
      <c r="AE537" t="s">
        <v>3551</v>
      </c>
      <c r="AF537" t="s">
        <v>3558</v>
      </c>
      <c r="AG537" t="s">
        <v>3559</v>
      </c>
      <c r="AH537" t="s">
        <v>7181</v>
      </c>
      <c r="AI537" t="s">
        <v>6075</v>
      </c>
      <c r="AJ537" t="s">
        <v>7180</v>
      </c>
      <c r="AK537" t="s">
        <v>136</v>
      </c>
      <c r="AN537" t="s">
        <v>1311</v>
      </c>
      <c r="AO537" t="s">
        <v>3409</v>
      </c>
      <c r="AP537" t="s">
        <v>3410</v>
      </c>
      <c r="AQ537" t="s">
        <v>1314</v>
      </c>
    </row>
    <row r="538" spans="1:43" x14ac:dyDescent="0.3">
      <c r="A538" t="s">
        <v>26</v>
      </c>
      <c r="B538" t="s">
        <v>28</v>
      </c>
      <c r="C538" t="s">
        <v>29</v>
      </c>
      <c r="D538" t="s">
        <v>461</v>
      </c>
      <c r="E538" t="s">
        <v>118</v>
      </c>
      <c r="F538" t="s">
        <v>130</v>
      </c>
      <c r="G538" t="s">
        <v>472</v>
      </c>
      <c r="H538" t="s">
        <v>252</v>
      </c>
      <c r="I538" t="s">
        <v>273</v>
      </c>
      <c r="J538" t="s">
        <v>255</v>
      </c>
      <c r="K538" t="s">
        <v>876</v>
      </c>
      <c r="L538">
        <v>48</v>
      </c>
      <c r="M538">
        <v>30000</v>
      </c>
      <c r="N538">
        <v>1459000</v>
      </c>
      <c r="O538">
        <v>0</v>
      </c>
      <c r="P538">
        <v>1459000</v>
      </c>
      <c r="R538">
        <v>95759</v>
      </c>
      <c r="S538">
        <v>114861</v>
      </c>
      <c r="T538">
        <v>115269</v>
      </c>
      <c r="U538">
        <v>115269</v>
      </c>
      <c r="V538">
        <v>115320</v>
      </c>
      <c r="W538">
        <v>115322</v>
      </c>
      <c r="X538">
        <v>115373</v>
      </c>
      <c r="Y538">
        <v>115324</v>
      </c>
      <c r="Z538">
        <v>115404</v>
      </c>
      <c r="AA538">
        <v>115269</v>
      </c>
      <c r="AB538">
        <v>158322</v>
      </c>
      <c r="AC538">
        <v>167508</v>
      </c>
      <c r="AD538" t="s">
        <v>3550</v>
      </c>
      <c r="AE538" t="s">
        <v>3551</v>
      </c>
      <c r="AF538" t="s">
        <v>3561</v>
      </c>
      <c r="AG538" t="s">
        <v>3562</v>
      </c>
      <c r="AH538" t="s">
        <v>7182</v>
      </c>
      <c r="AI538" t="s">
        <v>6085</v>
      </c>
      <c r="AJ538" t="s">
        <v>7180</v>
      </c>
      <c r="AK538" t="s">
        <v>136</v>
      </c>
      <c r="AN538" t="s">
        <v>1311</v>
      </c>
      <c r="AO538" t="s">
        <v>3409</v>
      </c>
      <c r="AP538" t="s">
        <v>3410</v>
      </c>
      <c r="AQ538" t="s">
        <v>1314</v>
      </c>
    </row>
    <row r="539" spans="1:43" x14ac:dyDescent="0.3">
      <c r="A539" t="s">
        <v>26</v>
      </c>
      <c r="B539" t="s">
        <v>28</v>
      </c>
      <c r="C539" t="s">
        <v>29</v>
      </c>
      <c r="D539" t="s">
        <v>461</v>
      </c>
      <c r="E539" t="s">
        <v>118</v>
      </c>
      <c r="F539" t="s">
        <v>130</v>
      </c>
      <c r="G539" t="s">
        <v>472</v>
      </c>
      <c r="H539" t="s">
        <v>252</v>
      </c>
      <c r="I539" t="s">
        <v>273</v>
      </c>
      <c r="J539" t="s">
        <v>275</v>
      </c>
      <c r="K539" t="s">
        <v>878</v>
      </c>
      <c r="L539">
        <v>12</v>
      </c>
      <c r="M539">
        <v>968000</v>
      </c>
      <c r="N539">
        <v>11616000</v>
      </c>
      <c r="O539">
        <v>0</v>
      </c>
      <c r="P539">
        <v>11616000</v>
      </c>
      <c r="R539">
        <v>762396</v>
      </c>
      <c r="S539">
        <v>914480</v>
      </c>
      <c r="T539">
        <v>917728</v>
      </c>
      <c r="U539">
        <v>917728</v>
      </c>
      <c r="V539">
        <v>918131</v>
      </c>
      <c r="W539">
        <v>918151</v>
      </c>
      <c r="X539">
        <v>918553</v>
      </c>
      <c r="Y539">
        <v>918163</v>
      </c>
      <c r="Z539">
        <v>918799</v>
      </c>
      <c r="AA539">
        <v>917728</v>
      </c>
      <c r="AB539">
        <v>1260495</v>
      </c>
      <c r="AC539">
        <v>1333648</v>
      </c>
      <c r="AD539" t="s">
        <v>3550</v>
      </c>
      <c r="AE539" t="s">
        <v>3564</v>
      </c>
      <c r="AF539" t="s">
        <v>3565</v>
      </c>
      <c r="AG539" t="s">
        <v>3566</v>
      </c>
      <c r="AH539" t="s">
        <v>7183</v>
      </c>
      <c r="AI539" t="s">
        <v>6064</v>
      </c>
      <c r="AJ539" t="s">
        <v>7180</v>
      </c>
      <c r="AK539" t="s">
        <v>136</v>
      </c>
      <c r="AN539" t="s">
        <v>1311</v>
      </c>
      <c r="AO539" t="s">
        <v>3409</v>
      </c>
      <c r="AP539" t="s">
        <v>3567</v>
      </c>
      <c r="AQ539" t="s">
        <v>1314</v>
      </c>
    </row>
    <row r="540" spans="1:43" x14ac:dyDescent="0.3">
      <c r="A540" t="s">
        <v>26</v>
      </c>
      <c r="B540" t="s">
        <v>28</v>
      </c>
      <c r="C540" t="s">
        <v>29</v>
      </c>
      <c r="D540" t="s">
        <v>461</v>
      </c>
      <c r="E540" t="s">
        <v>118</v>
      </c>
      <c r="F540" t="s">
        <v>130</v>
      </c>
      <c r="G540" t="s">
        <v>472</v>
      </c>
      <c r="H540" t="s">
        <v>252</v>
      </c>
      <c r="I540" t="s">
        <v>273</v>
      </c>
      <c r="J540" t="s">
        <v>275</v>
      </c>
      <c r="K540" t="s">
        <v>879</v>
      </c>
      <c r="L540">
        <v>12</v>
      </c>
      <c r="M540">
        <v>4250000</v>
      </c>
      <c r="N540">
        <v>51000000</v>
      </c>
      <c r="O540">
        <v>0</v>
      </c>
      <c r="P540">
        <v>51000000</v>
      </c>
      <c r="R540">
        <v>3347295</v>
      </c>
      <c r="S540">
        <v>4015022</v>
      </c>
      <c r="T540">
        <v>4029280</v>
      </c>
      <c r="U540">
        <v>4029280</v>
      </c>
      <c r="V540">
        <v>4031049</v>
      </c>
      <c r="W540">
        <v>4031136</v>
      </c>
      <c r="X540">
        <v>4032905</v>
      </c>
      <c r="Y540">
        <v>4031192</v>
      </c>
      <c r="Z540">
        <v>4033985</v>
      </c>
      <c r="AA540">
        <v>4029280</v>
      </c>
      <c r="AB540">
        <v>5534200</v>
      </c>
      <c r="AC540">
        <v>5855376</v>
      </c>
      <c r="AD540" t="s">
        <v>3550</v>
      </c>
      <c r="AE540" t="s">
        <v>3564</v>
      </c>
      <c r="AF540" t="s">
        <v>3569</v>
      </c>
      <c r="AG540" t="s">
        <v>3570</v>
      </c>
      <c r="AH540" t="s">
        <v>7184</v>
      </c>
      <c r="AI540" t="s">
        <v>6075</v>
      </c>
      <c r="AJ540" t="s">
        <v>7180</v>
      </c>
      <c r="AK540" t="s">
        <v>136</v>
      </c>
      <c r="AN540" t="s">
        <v>1311</v>
      </c>
      <c r="AO540" t="s">
        <v>3409</v>
      </c>
      <c r="AP540" t="s">
        <v>3567</v>
      </c>
      <c r="AQ540" t="s">
        <v>1314</v>
      </c>
    </row>
    <row r="541" spans="1:43" x14ac:dyDescent="0.3">
      <c r="A541" t="s">
        <v>26</v>
      </c>
      <c r="B541" t="s">
        <v>28</v>
      </c>
      <c r="C541" t="s">
        <v>29</v>
      </c>
      <c r="D541" t="s">
        <v>461</v>
      </c>
      <c r="E541" t="s">
        <v>118</v>
      </c>
      <c r="F541" t="s">
        <v>130</v>
      </c>
      <c r="G541" t="s">
        <v>472</v>
      </c>
      <c r="H541" t="s">
        <v>252</v>
      </c>
      <c r="I541" t="s">
        <v>273</v>
      </c>
      <c r="J541" t="s">
        <v>275</v>
      </c>
      <c r="K541" t="s">
        <v>880</v>
      </c>
      <c r="L541">
        <v>12</v>
      </c>
      <c r="M541">
        <v>848000</v>
      </c>
      <c r="N541">
        <v>10176000</v>
      </c>
      <c r="O541">
        <v>0</v>
      </c>
      <c r="P541">
        <v>10176000</v>
      </c>
      <c r="R541">
        <v>667884</v>
      </c>
      <c r="S541">
        <v>801115</v>
      </c>
      <c r="T541">
        <v>803960</v>
      </c>
      <c r="U541">
        <v>803960</v>
      </c>
      <c r="V541">
        <v>804313</v>
      </c>
      <c r="W541">
        <v>804330</v>
      </c>
      <c r="X541">
        <v>804683</v>
      </c>
      <c r="Y541">
        <v>804341</v>
      </c>
      <c r="Z541">
        <v>804899</v>
      </c>
      <c r="AA541">
        <v>803960</v>
      </c>
      <c r="AB541">
        <v>1104236</v>
      </c>
      <c r="AC541">
        <v>1168319</v>
      </c>
      <c r="AD541" t="s">
        <v>3550</v>
      </c>
      <c r="AE541" t="s">
        <v>3564</v>
      </c>
      <c r="AF541" t="s">
        <v>3572</v>
      </c>
      <c r="AG541" t="s">
        <v>3573</v>
      </c>
      <c r="AH541" t="s">
        <v>7185</v>
      </c>
      <c r="AI541" t="s">
        <v>6085</v>
      </c>
      <c r="AJ541" t="s">
        <v>7180</v>
      </c>
      <c r="AK541" t="s">
        <v>136</v>
      </c>
      <c r="AN541" t="s">
        <v>1311</v>
      </c>
      <c r="AO541" t="s">
        <v>3409</v>
      </c>
      <c r="AP541" t="s">
        <v>3567</v>
      </c>
      <c r="AQ541" t="s">
        <v>1314</v>
      </c>
    </row>
    <row r="542" spans="1:43" x14ac:dyDescent="0.3">
      <c r="A542" t="s">
        <v>26</v>
      </c>
      <c r="B542" t="s">
        <v>28</v>
      </c>
      <c r="C542" t="s">
        <v>29</v>
      </c>
      <c r="D542" t="s">
        <v>461</v>
      </c>
      <c r="E542" t="s">
        <v>118</v>
      </c>
      <c r="F542" t="s">
        <v>130</v>
      </c>
      <c r="G542" t="s">
        <v>472</v>
      </c>
      <c r="H542" t="s">
        <v>252</v>
      </c>
      <c r="I542" t="s">
        <v>273</v>
      </c>
      <c r="J542" t="s">
        <v>275</v>
      </c>
      <c r="K542" t="s">
        <v>881</v>
      </c>
      <c r="L542">
        <v>12</v>
      </c>
      <c r="M542">
        <v>3720000</v>
      </c>
      <c r="N542">
        <v>44640000</v>
      </c>
      <c r="O542">
        <v>0</v>
      </c>
      <c r="P542">
        <v>44640000</v>
      </c>
      <c r="R542">
        <v>2929868</v>
      </c>
      <c r="S542">
        <v>3514325</v>
      </c>
      <c r="T542">
        <v>3526805</v>
      </c>
      <c r="U542">
        <v>3526805</v>
      </c>
      <c r="V542">
        <v>3528354</v>
      </c>
      <c r="W542">
        <v>3528430</v>
      </c>
      <c r="X542">
        <v>3529978</v>
      </c>
      <c r="Y542">
        <v>3528479</v>
      </c>
      <c r="Z542">
        <v>3530924</v>
      </c>
      <c r="AA542">
        <v>3526805</v>
      </c>
      <c r="AB542">
        <v>4844053</v>
      </c>
      <c r="AC542">
        <v>5125174</v>
      </c>
      <c r="AD542" t="s">
        <v>3550</v>
      </c>
      <c r="AE542" t="s">
        <v>3564</v>
      </c>
      <c r="AF542" t="s">
        <v>3575</v>
      </c>
      <c r="AG542" t="s">
        <v>3576</v>
      </c>
      <c r="AH542" t="s">
        <v>7186</v>
      </c>
      <c r="AI542" t="s">
        <v>6168</v>
      </c>
      <c r="AJ542" t="s">
        <v>7180</v>
      </c>
      <c r="AK542" t="s">
        <v>136</v>
      </c>
      <c r="AN542" t="s">
        <v>1311</v>
      </c>
      <c r="AO542" t="s">
        <v>3409</v>
      </c>
      <c r="AP542" t="s">
        <v>3567</v>
      </c>
      <c r="AQ542" t="s">
        <v>1314</v>
      </c>
    </row>
    <row r="543" spans="1:43" x14ac:dyDescent="0.3">
      <c r="A543" t="s">
        <v>26</v>
      </c>
      <c r="B543" t="s">
        <v>28</v>
      </c>
      <c r="C543" t="s">
        <v>29</v>
      </c>
      <c r="D543" t="s">
        <v>461</v>
      </c>
      <c r="E543" t="s">
        <v>118</v>
      </c>
      <c r="F543" t="s">
        <v>130</v>
      </c>
      <c r="G543" t="s">
        <v>472</v>
      </c>
      <c r="H543" t="s">
        <v>252</v>
      </c>
      <c r="I543" t="s">
        <v>273</v>
      </c>
      <c r="J543" t="s">
        <v>275</v>
      </c>
      <c r="K543" t="s">
        <v>882</v>
      </c>
      <c r="L543">
        <v>24</v>
      </c>
      <c r="M543">
        <v>1330000</v>
      </c>
      <c r="N543">
        <v>31920000</v>
      </c>
      <c r="O543">
        <v>0</v>
      </c>
      <c r="P543">
        <v>31920000</v>
      </c>
      <c r="R543">
        <v>2095013</v>
      </c>
      <c r="S543">
        <v>2512931</v>
      </c>
      <c r="T543">
        <v>2521855</v>
      </c>
      <c r="U543">
        <v>2521855</v>
      </c>
      <c r="V543">
        <v>2522963</v>
      </c>
      <c r="W543">
        <v>2523017</v>
      </c>
      <c r="X543">
        <v>2524124</v>
      </c>
      <c r="Y543">
        <v>2523052</v>
      </c>
      <c r="Z543">
        <v>2524800</v>
      </c>
      <c r="AA543">
        <v>2521855</v>
      </c>
      <c r="AB543">
        <v>3463758</v>
      </c>
      <c r="AC543">
        <v>3664777</v>
      </c>
      <c r="AD543" t="s">
        <v>3550</v>
      </c>
      <c r="AE543" t="s">
        <v>3564</v>
      </c>
      <c r="AF543" t="s">
        <v>3578</v>
      </c>
      <c r="AG543" t="s">
        <v>3579</v>
      </c>
      <c r="AH543" t="s">
        <v>7187</v>
      </c>
      <c r="AI543" t="s">
        <v>6565</v>
      </c>
      <c r="AJ543" t="s">
        <v>7180</v>
      </c>
      <c r="AK543" t="s">
        <v>136</v>
      </c>
      <c r="AN543" t="s">
        <v>1311</v>
      </c>
      <c r="AO543" t="s">
        <v>3409</v>
      </c>
      <c r="AP543" t="s">
        <v>3567</v>
      </c>
      <c r="AQ543" t="s">
        <v>1314</v>
      </c>
    </row>
    <row r="544" spans="1:43" x14ac:dyDescent="0.3">
      <c r="A544" t="s">
        <v>26</v>
      </c>
      <c r="B544" t="s">
        <v>28</v>
      </c>
      <c r="C544" t="s">
        <v>29</v>
      </c>
      <c r="D544" t="s">
        <v>461</v>
      </c>
      <c r="E544" t="s">
        <v>118</v>
      </c>
      <c r="F544" t="s">
        <v>130</v>
      </c>
      <c r="G544" t="s">
        <v>472</v>
      </c>
      <c r="H544" t="s">
        <v>252</v>
      </c>
      <c r="I544" t="s">
        <v>273</v>
      </c>
      <c r="J544" t="s">
        <v>275</v>
      </c>
      <c r="K544" t="s">
        <v>883</v>
      </c>
      <c r="L544">
        <v>24</v>
      </c>
      <c r="M544">
        <v>1330000</v>
      </c>
      <c r="N544">
        <v>31920000</v>
      </c>
      <c r="O544">
        <v>0</v>
      </c>
      <c r="P544">
        <v>31920000</v>
      </c>
      <c r="R544">
        <v>2095013</v>
      </c>
      <c r="S544">
        <v>2512931</v>
      </c>
      <c r="T544">
        <v>2521855</v>
      </c>
      <c r="U544">
        <v>2521855</v>
      </c>
      <c r="V544">
        <v>2522963</v>
      </c>
      <c r="W544">
        <v>2523017</v>
      </c>
      <c r="X544">
        <v>2524124</v>
      </c>
      <c r="Y544">
        <v>2523052</v>
      </c>
      <c r="Z544">
        <v>2524800</v>
      </c>
      <c r="AA544">
        <v>2521855</v>
      </c>
      <c r="AB544">
        <v>3463758</v>
      </c>
      <c r="AC544">
        <v>3664777</v>
      </c>
      <c r="AD544" t="s">
        <v>3550</v>
      </c>
      <c r="AE544" t="s">
        <v>3564</v>
      </c>
      <c r="AF544" t="s">
        <v>3581</v>
      </c>
      <c r="AG544" t="s">
        <v>3582</v>
      </c>
      <c r="AH544" t="s">
        <v>7188</v>
      </c>
      <c r="AI544" t="s">
        <v>6567</v>
      </c>
      <c r="AJ544" t="s">
        <v>7180</v>
      </c>
      <c r="AK544" t="s">
        <v>136</v>
      </c>
      <c r="AN544" t="s">
        <v>1311</v>
      </c>
      <c r="AO544" t="s">
        <v>3409</v>
      </c>
      <c r="AP544" t="s">
        <v>3567</v>
      </c>
      <c r="AQ544" t="s">
        <v>1314</v>
      </c>
    </row>
    <row r="545" spans="1:43" x14ac:dyDescent="0.3">
      <c r="A545" t="s">
        <v>26</v>
      </c>
      <c r="B545" t="s">
        <v>28</v>
      </c>
      <c r="C545" t="s">
        <v>29</v>
      </c>
      <c r="D545" t="s">
        <v>461</v>
      </c>
      <c r="E545" t="s">
        <v>118</v>
      </c>
      <c r="F545" t="s">
        <v>130</v>
      </c>
      <c r="G545" t="s">
        <v>472</v>
      </c>
      <c r="H545" t="s">
        <v>252</v>
      </c>
      <c r="I545" t="s">
        <v>273</v>
      </c>
      <c r="J545" t="s">
        <v>275</v>
      </c>
      <c r="K545" t="s">
        <v>885</v>
      </c>
      <c r="L545">
        <v>12</v>
      </c>
      <c r="M545">
        <v>300000</v>
      </c>
      <c r="N545">
        <v>3600000</v>
      </c>
      <c r="O545">
        <v>0</v>
      </c>
      <c r="P545">
        <v>3600000</v>
      </c>
      <c r="R545">
        <v>236280</v>
      </c>
      <c r="S545">
        <v>283413</v>
      </c>
      <c r="T545">
        <v>284420</v>
      </c>
      <c r="U545">
        <v>284420</v>
      </c>
      <c r="V545">
        <v>284545</v>
      </c>
      <c r="W545">
        <v>284551</v>
      </c>
      <c r="X545">
        <v>284676</v>
      </c>
      <c r="Y545">
        <v>284555</v>
      </c>
      <c r="Z545">
        <v>284752</v>
      </c>
      <c r="AA545">
        <v>284420</v>
      </c>
      <c r="AB545">
        <v>390649</v>
      </c>
      <c r="AC545">
        <v>413319</v>
      </c>
      <c r="AD545" t="s">
        <v>3550</v>
      </c>
      <c r="AE545" t="s">
        <v>3564</v>
      </c>
      <c r="AF545" t="s">
        <v>3584</v>
      </c>
      <c r="AG545" t="s">
        <v>3585</v>
      </c>
      <c r="AH545" t="s">
        <v>7192</v>
      </c>
      <c r="AI545" t="s">
        <v>6172</v>
      </c>
      <c r="AJ545" t="s">
        <v>7180</v>
      </c>
      <c r="AK545" t="s">
        <v>136</v>
      </c>
      <c r="AN545" t="s">
        <v>1311</v>
      </c>
      <c r="AO545" t="s">
        <v>3409</v>
      </c>
      <c r="AP545" t="s">
        <v>3567</v>
      </c>
      <c r="AQ545" t="s">
        <v>1314</v>
      </c>
    </row>
    <row r="546" spans="1:43" x14ac:dyDescent="0.3">
      <c r="A546" t="s">
        <v>26</v>
      </c>
      <c r="B546" t="s">
        <v>28</v>
      </c>
      <c r="C546" t="s">
        <v>29</v>
      </c>
      <c r="D546" t="s">
        <v>461</v>
      </c>
      <c r="E546" t="s">
        <v>118</v>
      </c>
      <c r="F546" t="s">
        <v>130</v>
      </c>
      <c r="G546" t="s">
        <v>472</v>
      </c>
      <c r="H546" t="s">
        <v>252</v>
      </c>
      <c r="I546" t="s">
        <v>273</v>
      </c>
      <c r="J546" t="s">
        <v>275</v>
      </c>
      <c r="K546" t="s">
        <v>886</v>
      </c>
      <c r="L546">
        <v>12</v>
      </c>
      <c r="M546">
        <v>80000</v>
      </c>
      <c r="N546">
        <v>960000</v>
      </c>
      <c r="O546">
        <v>0</v>
      </c>
      <c r="P546">
        <v>960000</v>
      </c>
      <c r="R546">
        <v>63008</v>
      </c>
      <c r="S546">
        <v>75577</v>
      </c>
      <c r="T546">
        <v>75845</v>
      </c>
      <c r="U546">
        <v>75845</v>
      </c>
      <c r="V546">
        <v>75879</v>
      </c>
      <c r="W546">
        <v>75880</v>
      </c>
      <c r="X546">
        <v>75914</v>
      </c>
      <c r="Y546">
        <v>75881</v>
      </c>
      <c r="Z546">
        <v>75934</v>
      </c>
      <c r="AA546">
        <v>75845</v>
      </c>
      <c r="AB546">
        <v>104173</v>
      </c>
      <c r="AC546">
        <v>110219</v>
      </c>
      <c r="AD546" t="s">
        <v>3550</v>
      </c>
      <c r="AE546" t="s">
        <v>3564</v>
      </c>
      <c r="AF546" t="s">
        <v>3587</v>
      </c>
      <c r="AG546" t="s">
        <v>3588</v>
      </c>
      <c r="AH546" t="s">
        <v>7193</v>
      </c>
      <c r="AI546" t="s">
        <v>6174</v>
      </c>
      <c r="AJ546" t="s">
        <v>7180</v>
      </c>
      <c r="AK546" t="s">
        <v>136</v>
      </c>
      <c r="AN546" t="s">
        <v>1311</v>
      </c>
      <c r="AO546" t="s">
        <v>3409</v>
      </c>
      <c r="AP546" t="s">
        <v>3567</v>
      </c>
      <c r="AQ546" t="s">
        <v>1314</v>
      </c>
    </row>
    <row r="547" spans="1:43" x14ac:dyDescent="0.3">
      <c r="A547" t="s">
        <v>26</v>
      </c>
      <c r="B547" t="s">
        <v>28</v>
      </c>
      <c r="C547" t="s">
        <v>29</v>
      </c>
      <c r="D547" t="s">
        <v>461</v>
      </c>
      <c r="E547" t="s">
        <v>118</v>
      </c>
      <c r="F547" t="s">
        <v>130</v>
      </c>
      <c r="G547" t="s">
        <v>472</v>
      </c>
      <c r="H547" t="s">
        <v>252</v>
      </c>
      <c r="I547" t="s">
        <v>273</v>
      </c>
      <c r="J547" t="s">
        <v>275</v>
      </c>
      <c r="K547" t="s">
        <v>887</v>
      </c>
      <c r="L547">
        <v>12</v>
      </c>
      <c r="M547">
        <v>100000</v>
      </c>
      <c r="N547">
        <v>1200000</v>
      </c>
      <c r="O547">
        <v>0</v>
      </c>
      <c r="P547">
        <v>1200000</v>
      </c>
      <c r="R547">
        <v>78760</v>
      </c>
      <c r="S547">
        <v>94471</v>
      </c>
      <c r="T547">
        <v>94807</v>
      </c>
      <c r="U547">
        <v>94807</v>
      </c>
      <c r="V547">
        <v>94848</v>
      </c>
      <c r="W547">
        <v>94850</v>
      </c>
      <c r="X547">
        <v>94892</v>
      </c>
      <c r="Y547">
        <v>94852</v>
      </c>
      <c r="Z547">
        <v>94917</v>
      </c>
      <c r="AA547">
        <v>94807</v>
      </c>
      <c r="AB547">
        <v>130216.00000000001</v>
      </c>
      <c r="AC547">
        <v>137773</v>
      </c>
      <c r="AD547" t="s">
        <v>3550</v>
      </c>
      <c r="AE547" t="s">
        <v>3564</v>
      </c>
      <c r="AF547" t="s">
        <v>3590</v>
      </c>
      <c r="AG547" t="s">
        <v>3591</v>
      </c>
      <c r="AH547" t="s">
        <v>7194</v>
      </c>
      <c r="AI547" t="s">
        <v>6891</v>
      </c>
      <c r="AJ547" t="s">
        <v>7180</v>
      </c>
      <c r="AK547" t="s">
        <v>136</v>
      </c>
      <c r="AN547" t="s">
        <v>1311</v>
      </c>
      <c r="AO547" t="s">
        <v>3409</v>
      </c>
      <c r="AP547" t="s">
        <v>3567</v>
      </c>
      <c r="AQ547" t="s">
        <v>1314</v>
      </c>
    </row>
    <row r="548" spans="1:43" x14ac:dyDescent="0.3">
      <c r="A548" t="s">
        <v>26</v>
      </c>
      <c r="B548" t="s">
        <v>28</v>
      </c>
      <c r="C548" t="s">
        <v>29</v>
      </c>
      <c r="D548" t="s">
        <v>461</v>
      </c>
      <c r="E548" t="s">
        <v>118</v>
      </c>
      <c r="F548" t="s">
        <v>130</v>
      </c>
      <c r="G548" t="s">
        <v>472</v>
      </c>
      <c r="H548" t="s">
        <v>252</v>
      </c>
      <c r="I548" t="s">
        <v>273</v>
      </c>
      <c r="J548" t="s">
        <v>275</v>
      </c>
      <c r="K548" t="s">
        <v>888</v>
      </c>
      <c r="L548">
        <v>12</v>
      </c>
      <c r="M548">
        <v>980000</v>
      </c>
      <c r="N548">
        <v>11760000</v>
      </c>
      <c r="O548">
        <v>0</v>
      </c>
      <c r="P548">
        <v>11760000</v>
      </c>
      <c r="R548">
        <v>771847</v>
      </c>
      <c r="S548">
        <v>925817</v>
      </c>
      <c r="T548">
        <v>929105</v>
      </c>
      <c r="U548">
        <v>929105</v>
      </c>
      <c r="V548">
        <v>929513</v>
      </c>
      <c r="W548">
        <v>929533</v>
      </c>
      <c r="X548">
        <v>929940</v>
      </c>
      <c r="Y548">
        <v>929545</v>
      </c>
      <c r="Z548">
        <v>930190</v>
      </c>
      <c r="AA548">
        <v>929105</v>
      </c>
      <c r="AB548">
        <v>1276121</v>
      </c>
      <c r="AC548">
        <v>1350179</v>
      </c>
      <c r="AD548" t="s">
        <v>3550</v>
      </c>
      <c r="AE548" t="s">
        <v>3564</v>
      </c>
      <c r="AF548" t="s">
        <v>3593</v>
      </c>
      <c r="AG548" t="s">
        <v>3594</v>
      </c>
      <c r="AH548" t="s">
        <v>7195</v>
      </c>
      <c r="AI548" t="s">
        <v>26</v>
      </c>
      <c r="AJ548" t="s">
        <v>7180</v>
      </c>
      <c r="AK548" t="s">
        <v>136</v>
      </c>
      <c r="AN548" t="s">
        <v>1311</v>
      </c>
      <c r="AO548" t="s">
        <v>3409</v>
      </c>
      <c r="AP548" t="s">
        <v>3567</v>
      </c>
      <c r="AQ548" t="s">
        <v>1314</v>
      </c>
    </row>
    <row r="549" spans="1:43" x14ac:dyDescent="0.3">
      <c r="A549" t="s">
        <v>26</v>
      </c>
      <c r="B549" t="s">
        <v>28</v>
      </c>
      <c r="C549" t="s">
        <v>29</v>
      </c>
      <c r="D549" t="s">
        <v>461</v>
      </c>
      <c r="E549" t="s">
        <v>118</v>
      </c>
      <c r="F549" t="s">
        <v>130</v>
      </c>
      <c r="G549" t="s">
        <v>472</v>
      </c>
      <c r="H549" t="s">
        <v>252</v>
      </c>
      <c r="I549" t="s">
        <v>273</v>
      </c>
      <c r="J549" t="s">
        <v>275</v>
      </c>
      <c r="K549" t="s">
        <v>889</v>
      </c>
      <c r="L549">
        <v>24</v>
      </c>
      <c r="M549">
        <v>150000</v>
      </c>
      <c r="N549">
        <v>3600000</v>
      </c>
      <c r="O549">
        <v>0</v>
      </c>
      <c r="P549">
        <v>3600000</v>
      </c>
      <c r="R549">
        <v>236280</v>
      </c>
      <c r="S549">
        <v>283413</v>
      </c>
      <c r="T549">
        <v>284420</v>
      </c>
      <c r="U549">
        <v>284420</v>
      </c>
      <c r="V549">
        <v>284545</v>
      </c>
      <c r="W549">
        <v>284551</v>
      </c>
      <c r="X549">
        <v>284676</v>
      </c>
      <c r="Y549">
        <v>284555</v>
      </c>
      <c r="Z549">
        <v>284752</v>
      </c>
      <c r="AA549">
        <v>284420</v>
      </c>
      <c r="AB549">
        <v>390649</v>
      </c>
      <c r="AC549">
        <v>413319</v>
      </c>
      <c r="AD549" t="s">
        <v>3550</v>
      </c>
      <c r="AE549" t="s">
        <v>3564</v>
      </c>
      <c r="AF549" t="s">
        <v>3596</v>
      </c>
      <c r="AG549" t="s">
        <v>3597</v>
      </c>
      <c r="AH549" t="s">
        <v>7196</v>
      </c>
      <c r="AI549" t="s">
        <v>6894</v>
      </c>
      <c r="AJ549" t="s">
        <v>7180</v>
      </c>
      <c r="AK549" t="s">
        <v>136</v>
      </c>
      <c r="AN549" t="s">
        <v>1311</v>
      </c>
      <c r="AO549" t="s">
        <v>3409</v>
      </c>
      <c r="AP549" t="s">
        <v>3567</v>
      </c>
      <c r="AQ549" t="s">
        <v>1314</v>
      </c>
    </row>
    <row r="550" spans="1:43" x14ac:dyDescent="0.3">
      <c r="A550" t="s">
        <v>26</v>
      </c>
      <c r="B550" t="s">
        <v>28</v>
      </c>
      <c r="C550" t="s">
        <v>29</v>
      </c>
      <c r="D550" t="s">
        <v>461</v>
      </c>
      <c r="E550" t="s">
        <v>118</v>
      </c>
      <c r="F550" t="s">
        <v>130</v>
      </c>
      <c r="G550" t="s">
        <v>472</v>
      </c>
      <c r="H550" t="s">
        <v>252</v>
      </c>
      <c r="I550" t="s">
        <v>273</v>
      </c>
      <c r="J550" t="s">
        <v>275</v>
      </c>
      <c r="K550" t="s">
        <v>891</v>
      </c>
      <c r="L550">
        <v>12</v>
      </c>
      <c r="M550">
        <v>450000</v>
      </c>
      <c r="N550">
        <v>5400000</v>
      </c>
      <c r="O550">
        <v>0</v>
      </c>
      <c r="P550">
        <v>5400000</v>
      </c>
      <c r="R550">
        <v>354420</v>
      </c>
      <c r="S550">
        <v>425120</v>
      </c>
      <c r="T550">
        <v>426630</v>
      </c>
      <c r="U550">
        <v>426630</v>
      </c>
      <c r="V550">
        <v>426817</v>
      </c>
      <c r="W550">
        <v>426826</v>
      </c>
      <c r="X550">
        <v>427013</v>
      </c>
      <c r="Y550">
        <v>426832</v>
      </c>
      <c r="Z550">
        <v>427128</v>
      </c>
      <c r="AA550">
        <v>426630</v>
      </c>
      <c r="AB550">
        <v>585974</v>
      </c>
      <c r="AC550">
        <v>619980</v>
      </c>
      <c r="AD550" t="s">
        <v>3550</v>
      </c>
      <c r="AE550" t="s">
        <v>3564</v>
      </c>
      <c r="AF550" t="s">
        <v>3599</v>
      </c>
      <c r="AG550" t="s">
        <v>3600</v>
      </c>
      <c r="AH550" t="s">
        <v>7200</v>
      </c>
      <c r="AI550" t="s">
        <v>7113</v>
      </c>
      <c r="AJ550" t="s">
        <v>7180</v>
      </c>
      <c r="AK550" t="s">
        <v>136</v>
      </c>
      <c r="AN550" t="s">
        <v>1311</v>
      </c>
      <c r="AO550" t="s">
        <v>3409</v>
      </c>
      <c r="AP550" t="s">
        <v>3567</v>
      </c>
      <c r="AQ550" t="s">
        <v>1314</v>
      </c>
    </row>
    <row r="551" spans="1:43" x14ac:dyDescent="0.3">
      <c r="A551" t="s">
        <v>26</v>
      </c>
      <c r="B551" t="s">
        <v>28</v>
      </c>
      <c r="C551" t="s">
        <v>29</v>
      </c>
      <c r="D551" t="s">
        <v>461</v>
      </c>
      <c r="E551" t="s">
        <v>118</v>
      </c>
      <c r="F551" t="s">
        <v>130</v>
      </c>
      <c r="G551" t="s">
        <v>472</v>
      </c>
      <c r="H551" t="s">
        <v>252</v>
      </c>
      <c r="I551" t="s">
        <v>273</v>
      </c>
      <c r="J551" t="s">
        <v>275</v>
      </c>
      <c r="K551" t="s">
        <v>892</v>
      </c>
      <c r="L551">
        <v>12</v>
      </c>
      <c r="M551">
        <v>160000</v>
      </c>
      <c r="N551">
        <v>1920000</v>
      </c>
      <c r="O551">
        <v>0</v>
      </c>
      <c r="P551">
        <v>1920000</v>
      </c>
      <c r="R551">
        <v>126016</v>
      </c>
      <c r="S551">
        <v>151154</v>
      </c>
      <c r="T551">
        <v>151691</v>
      </c>
      <c r="U551">
        <v>151691</v>
      </c>
      <c r="V551">
        <v>151757</v>
      </c>
      <c r="W551">
        <v>151760</v>
      </c>
      <c r="X551">
        <v>151827</v>
      </c>
      <c r="Y551">
        <v>151763</v>
      </c>
      <c r="Z551">
        <v>151868</v>
      </c>
      <c r="AA551">
        <v>151691</v>
      </c>
      <c r="AB551">
        <v>208346</v>
      </c>
      <c r="AC551">
        <v>220436</v>
      </c>
      <c r="AD551" t="s">
        <v>3550</v>
      </c>
      <c r="AE551" t="s">
        <v>3564</v>
      </c>
      <c r="AF551" t="s">
        <v>3602</v>
      </c>
      <c r="AG551" t="s">
        <v>3603</v>
      </c>
      <c r="AH551" t="s">
        <v>7201</v>
      </c>
      <c r="AI551" t="s">
        <v>7115</v>
      </c>
      <c r="AJ551" t="s">
        <v>7180</v>
      </c>
      <c r="AK551" t="s">
        <v>136</v>
      </c>
      <c r="AN551" t="s">
        <v>1311</v>
      </c>
      <c r="AO551" t="s">
        <v>3409</v>
      </c>
      <c r="AP551" t="s">
        <v>3567</v>
      </c>
      <c r="AQ551" t="s">
        <v>1314</v>
      </c>
    </row>
    <row r="552" spans="1:43" x14ac:dyDescent="0.3">
      <c r="A552" t="s">
        <v>26</v>
      </c>
      <c r="B552" t="s">
        <v>28</v>
      </c>
      <c r="C552" t="s">
        <v>29</v>
      </c>
      <c r="D552" t="s">
        <v>461</v>
      </c>
      <c r="E552" t="s">
        <v>118</v>
      </c>
      <c r="F552" t="s">
        <v>130</v>
      </c>
      <c r="G552" t="s">
        <v>472</v>
      </c>
      <c r="H552" t="s">
        <v>252</v>
      </c>
      <c r="I552" t="s">
        <v>273</v>
      </c>
      <c r="J552" t="s">
        <v>275</v>
      </c>
      <c r="K552" t="s">
        <v>893</v>
      </c>
      <c r="L552">
        <v>12</v>
      </c>
      <c r="M552">
        <v>140000</v>
      </c>
      <c r="N552">
        <v>1680000</v>
      </c>
      <c r="O552">
        <v>0</v>
      </c>
      <c r="P552">
        <v>1680000</v>
      </c>
      <c r="R552">
        <v>110264</v>
      </c>
      <c r="S552">
        <v>132260</v>
      </c>
      <c r="T552">
        <v>132729</v>
      </c>
      <c r="U552">
        <v>132729</v>
      </c>
      <c r="V552">
        <v>132788</v>
      </c>
      <c r="W552">
        <v>132790</v>
      </c>
      <c r="X552">
        <v>132849</v>
      </c>
      <c r="Y552">
        <v>132792</v>
      </c>
      <c r="Z552">
        <v>132884</v>
      </c>
      <c r="AA552">
        <v>132729</v>
      </c>
      <c r="AB552">
        <v>182303</v>
      </c>
      <c r="AC552">
        <v>192883</v>
      </c>
      <c r="AD552" t="s">
        <v>3550</v>
      </c>
      <c r="AE552" t="s">
        <v>3564</v>
      </c>
      <c r="AF552" t="s">
        <v>3605</v>
      </c>
      <c r="AG552" t="s">
        <v>3606</v>
      </c>
      <c r="AH552" t="s">
        <v>7202</v>
      </c>
      <c r="AI552" t="s">
        <v>7117</v>
      </c>
      <c r="AJ552" t="s">
        <v>7180</v>
      </c>
      <c r="AK552" t="s">
        <v>136</v>
      </c>
      <c r="AN552" t="s">
        <v>1311</v>
      </c>
      <c r="AO552" t="s">
        <v>3409</v>
      </c>
      <c r="AP552" t="s">
        <v>3567</v>
      </c>
      <c r="AQ552" t="s">
        <v>1314</v>
      </c>
    </row>
    <row r="553" spans="1:43" x14ac:dyDescent="0.3">
      <c r="A553" t="s">
        <v>26</v>
      </c>
      <c r="B553" t="s">
        <v>28</v>
      </c>
      <c r="C553" t="s">
        <v>29</v>
      </c>
      <c r="D553" t="s">
        <v>461</v>
      </c>
      <c r="E553" t="s">
        <v>118</v>
      </c>
      <c r="F553" t="s">
        <v>130</v>
      </c>
      <c r="G553" t="s">
        <v>472</v>
      </c>
      <c r="H553" t="s">
        <v>252</v>
      </c>
      <c r="I553" t="s">
        <v>273</v>
      </c>
      <c r="J553" t="s">
        <v>275</v>
      </c>
      <c r="K553" t="s">
        <v>894</v>
      </c>
      <c r="L553">
        <v>36</v>
      </c>
      <c r="M553">
        <v>300000</v>
      </c>
      <c r="N553">
        <v>10800000</v>
      </c>
      <c r="O553">
        <v>0</v>
      </c>
      <c r="P553">
        <v>10800000</v>
      </c>
      <c r="R553">
        <v>708839</v>
      </c>
      <c r="S553">
        <v>850240</v>
      </c>
      <c r="T553">
        <v>853259</v>
      </c>
      <c r="U553">
        <v>853259</v>
      </c>
      <c r="V553">
        <v>853634</v>
      </c>
      <c r="W553">
        <v>853652</v>
      </c>
      <c r="X553">
        <v>854027</v>
      </c>
      <c r="Y553">
        <v>853664</v>
      </c>
      <c r="Z553">
        <v>854256</v>
      </c>
      <c r="AA553">
        <v>853259</v>
      </c>
      <c r="AB553">
        <v>1171948</v>
      </c>
      <c r="AC553">
        <v>1239963</v>
      </c>
      <c r="AD553" t="s">
        <v>3550</v>
      </c>
      <c r="AE553" t="s">
        <v>3564</v>
      </c>
      <c r="AF553" t="s">
        <v>3608</v>
      </c>
      <c r="AG553" t="s">
        <v>3609</v>
      </c>
      <c r="AH553" t="s">
        <v>7203</v>
      </c>
      <c r="AI553" t="s">
        <v>7119</v>
      </c>
      <c r="AJ553" t="s">
        <v>7180</v>
      </c>
      <c r="AK553" t="s">
        <v>136</v>
      </c>
      <c r="AN553" t="s">
        <v>1311</v>
      </c>
      <c r="AO553" t="s">
        <v>3409</v>
      </c>
      <c r="AP553" t="s">
        <v>3567</v>
      </c>
      <c r="AQ553" t="s">
        <v>1314</v>
      </c>
    </row>
    <row r="554" spans="1:43" x14ac:dyDescent="0.3">
      <c r="A554" t="s">
        <v>26</v>
      </c>
      <c r="B554" t="s">
        <v>28</v>
      </c>
      <c r="C554" t="s">
        <v>29</v>
      </c>
      <c r="D554" t="s">
        <v>461</v>
      </c>
      <c r="E554" t="s">
        <v>118</v>
      </c>
      <c r="F554" t="s">
        <v>130</v>
      </c>
      <c r="G554" t="s">
        <v>472</v>
      </c>
      <c r="H554" t="s">
        <v>252</v>
      </c>
      <c r="I554" t="s">
        <v>273</v>
      </c>
      <c r="J554" t="s">
        <v>275</v>
      </c>
      <c r="K554" t="s">
        <v>895</v>
      </c>
      <c r="L554">
        <v>12</v>
      </c>
      <c r="M554">
        <v>980000</v>
      </c>
      <c r="N554">
        <v>11760000</v>
      </c>
      <c r="O554">
        <v>0</v>
      </c>
      <c r="P554">
        <v>11760000</v>
      </c>
      <c r="R554">
        <v>771847</v>
      </c>
      <c r="S554">
        <v>925817</v>
      </c>
      <c r="T554">
        <v>929105</v>
      </c>
      <c r="U554">
        <v>929105</v>
      </c>
      <c r="V554">
        <v>929513</v>
      </c>
      <c r="W554">
        <v>929533</v>
      </c>
      <c r="X554">
        <v>929940</v>
      </c>
      <c r="Y554">
        <v>929545</v>
      </c>
      <c r="Z554">
        <v>930190</v>
      </c>
      <c r="AA554">
        <v>929105</v>
      </c>
      <c r="AB554">
        <v>1276121</v>
      </c>
      <c r="AC554">
        <v>1350179</v>
      </c>
      <c r="AD554" t="s">
        <v>3550</v>
      </c>
      <c r="AE554" t="s">
        <v>3564</v>
      </c>
      <c r="AF554" t="s">
        <v>3611</v>
      </c>
      <c r="AG554" t="s">
        <v>3612</v>
      </c>
      <c r="AH554" t="s">
        <v>7204</v>
      </c>
      <c r="AI554" t="s">
        <v>7121</v>
      </c>
      <c r="AJ554" t="s">
        <v>7180</v>
      </c>
      <c r="AK554" t="s">
        <v>136</v>
      </c>
      <c r="AN554" t="s">
        <v>1311</v>
      </c>
      <c r="AO554" t="s">
        <v>3409</v>
      </c>
      <c r="AP554" t="s">
        <v>3567</v>
      </c>
      <c r="AQ554" t="s">
        <v>1314</v>
      </c>
    </row>
    <row r="555" spans="1:43" x14ac:dyDescent="0.3">
      <c r="A555" t="s">
        <v>26</v>
      </c>
      <c r="B555" t="s">
        <v>28</v>
      </c>
      <c r="C555" t="s">
        <v>29</v>
      </c>
      <c r="D555" t="s">
        <v>461</v>
      </c>
      <c r="E555" t="s">
        <v>118</v>
      </c>
      <c r="F555" t="s">
        <v>130</v>
      </c>
      <c r="G555" t="s">
        <v>472</v>
      </c>
      <c r="H555" t="s">
        <v>252</v>
      </c>
      <c r="I555" t="s">
        <v>273</v>
      </c>
      <c r="J555" t="s">
        <v>275</v>
      </c>
      <c r="K555" t="s">
        <v>896</v>
      </c>
      <c r="L555">
        <v>12</v>
      </c>
      <c r="M555">
        <v>300000</v>
      </c>
      <c r="N555">
        <v>3600000</v>
      </c>
      <c r="O555">
        <v>0</v>
      </c>
      <c r="P555">
        <v>3600000</v>
      </c>
      <c r="R555">
        <v>236280</v>
      </c>
      <c r="S555">
        <v>283413</v>
      </c>
      <c r="T555">
        <v>284420</v>
      </c>
      <c r="U555">
        <v>284420</v>
      </c>
      <c r="V555">
        <v>284545</v>
      </c>
      <c r="W555">
        <v>284551</v>
      </c>
      <c r="X555">
        <v>284676</v>
      </c>
      <c r="Y555">
        <v>284555</v>
      </c>
      <c r="Z555">
        <v>284752</v>
      </c>
      <c r="AA555">
        <v>284420</v>
      </c>
      <c r="AB555">
        <v>390649</v>
      </c>
      <c r="AC555">
        <v>413319</v>
      </c>
      <c r="AD555" t="s">
        <v>3550</v>
      </c>
      <c r="AE555" t="s">
        <v>3564</v>
      </c>
      <c r="AF555" t="s">
        <v>3614</v>
      </c>
      <c r="AG555" t="s">
        <v>3615</v>
      </c>
      <c r="AH555" t="s">
        <v>7205</v>
      </c>
      <c r="AI555" t="s">
        <v>7123</v>
      </c>
      <c r="AJ555" t="s">
        <v>7180</v>
      </c>
      <c r="AK555" t="s">
        <v>136</v>
      </c>
      <c r="AN555" t="s">
        <v>1311</v>
      </c>
      <c r="AO555" t="s">
        <v>3409</v>
      </c>
      <c r="AP555" t="s">
        <v>3567</v>
      </c>
      <c r="AQ555" t="s">
        <v>1314</v>
      </c>
    </row>
    <row r="556" spans="1:43" x14ac:dyDescent="0.3">
      <c r="A556" t="s">
        <v>26</v>
      </c>
      <c r="B556" t="s">
        <v>28</v>
      </c>
      <c r="C556" t="s">
        <v>29</v>
      </c>
      <c r="D556" t="s">
        <v>461</v>
      </c>
      <c r="E556" t="s">
        <v>118</v>
      </c>
      <c r="F556" t="s">
        <v>130</v>
      </c>
      <c r="G556" t="s">
        <v>472</v>
      </c>
      <c r="H556" t="s">
        <v>252</v>
      </c>
      <c r="I556" t="s">
        <v>273</v>
      </c>
      <c r="J556" t="s">
        <v>275</v>
      </c>
      <c r="K556" t="s">
        <v>897</v>
      </c>
      <c r="L556">
        <v>12</v>
      </c>
      <c r="M556">
        <v>680000</v>
      </c>
      <c r="N556">
        <v>8160000</v>
      </c>
      <c r="O556">
        <v>0</v>
      </c>
      <c r="P556">
        <v>8160000</v>
      </c>
      <c r="R556">
        <v>535567</v>
      </c>
      <c r="S556">
        <v>642403</v>
      </c>
      <c r="T556">
        <v>644685</v>
      </c>
      <c r="U556">
        <v>644685</v>
      </c>
      <c r="V556">
        <v>644968</v>
      </c>
      <c r="W556">
        <v>644982</v>
      </c>
      <c r="X556">
        <v>645265</v>
      </c>
      <c r="Y556">
        <v>644991</v>
      </c>
      <c r="Z556">
        <v>645438</v>
      </c>
      <c r="AA556">
        <v>644685</v>
      </c>
      <c r="AB556">
        <v>885472</v>
      </c>
      <c r="AC556">
        <v>936859</v>
      </c>
      <c r="AD556" t="s">
        <v>3550</v>
      </c>
      <c r="AE556" t="s">
        <v>3564</v>
      </c>
      <c r="AF556" t="s">
        <v>3617</v>
      </c>
      <c r="AG556" t="s">
        <v>3618</v>
      </c>
      <c r="AH556" t="s">
        <v>7206</v>
      </c>
      <c r="AI556" t="s">
        <v>7125</v>
      </c>
      <c r="AJ556" t="s">
        <v>7180</v>
      </c>
      <c r="AK556" t="s">
        <v>136</v>
      </c>
      <c r="AN556" t="s">
        <v>1311</v>
      </c>
      <c r="AO556" t="s">
        <v>3409</v>
      </c>
      <c r="AP556" t="s">
        <v>3567</v>
      </c>
      <c r="AQ556" t="s">
        <v>1314</v>
      </c>
    </row>
    <row r="557" spans="1:43" x14ac:dyDescent="0.3">
      <c r="A557" t="s">
        <v>26</v>
      </c>
      <c r="B557" t="s">
        <v>28</v>
      </c>
      <c r="C557" t="s">
        <v>29</v>
      </c>
      <c r="D557" t="s">
        <v>461</v>
      </c>
      <c r="E557" t="s">
        <v>118</v>
      </c>
      <c r="F557" t="s">
        <v>130</v>
      </c>
      <c r="G557" t="s">
        <v>472</v>
      </c>
      <c r="H557" t="s">
        <v>252</v>
      </c>
      <c r="I557" t="s">
        <v>273</v>
      </c>
      <c r="J557" t="s">
        <v>275</v>
      </c>
      <c r="K557" t="s">
        <v>898</v>
      </c>
      <c r="L557">
        <v>3</v>
      </c>
      <c r="M557">
        <v>760000</v>
      </c>
      <c r="N557">
        <v>2280000</v>
      </c>
      <c r="O557">
        <v>0</v>
      </c>
      <c r="P557">
        <v>2280000</v>
      </c>
      <c r="R557">
        <v>149644</v>
      </c>
      <c r="S557">
        <v>179495</v>
      </c>
      <c r="T557">
        <v>180133</v>
      </c>
      <c r="U557">
        <v>180133</v>
      </c>
      <c r="V557">
        <v>180212</v>
      </c>
      <c r="W557">
        <v>180215</v>
      </c>
      <c r="X557">
        <v>180295</v>
      </c>
      <c r="Y557">
        <v>180218</v>
      </c>
      <c r="Z557">
        <v>180343</v>
      </c>
      <c r="AA557">
        <v>180133</v>
      </c>
      <c r="AB557">
        <v>247411</v>
      </c>
      <c r="AC557">
        <v>261767.99999999997</v>
      </c>
      <c r="AD557" t="s">
        <v>3550</v>
      </c>
      <c r="AE557" t="s">
        <v>3564</v>
      </c>
      <c r="AF557" t="s">
        <v>3620</v>
      </c>
      <c r="AG557" t="s">
        <v>3621</v>
      </c>
      <c r="AH557" t="s">
        <v>7207</v>
      </c>
      <c r="AI557" t="s">
        <v>7127</v>
      </c>
      <c r="AJ557" t="s">
        <v>7180</v>
      </c>
      <c r="AK557" t="s">
        <v>136</v>
      </c>
      <c r="AN557" t="s">
        <v>1311</v>
      </c>
      <c r="AO557" t="s">
        <v>3409</v>
      </c>
      <c r="AP557" t="s">
        <v>3567</v>
      </c>
      <c r="AQ557" t="s">
        <v>1314</v>
      </c>
    </row>
    <row r="558" spans="1:43" x14ac:dyDescent="0.3">
      <c r="A558" t="s">
        <v>26</v>
      </c>
      <c r="B558" t="s">
        <v>28</v>
      </c>
      <c r="C558" t="s">
        <v>29</v>
      </c>
      <c r="D558" t="s">
        <v>461</v>
      </c>
      <c r="E558" t="s">
        <v>118</v>
      </c>
      <c r="F558" t="s">
        <v>130</v>
      </c>
      <c r="G558" t="s">
        <v>472</v>
      </c>
      <c r="H558" t="s">
        <v>252</v>
      </c>
      <c r="I558" t="s">
        <v>273</v>
      </c>
      <c r="J558" t="s">
        <v>275</v>
      </c>
      <c r="K558" t="s">
        <v>899</v>
      </c>
      <c r="L558">
        <v>3</v>
      </c>
      <c r="M558">
        <v>480000</v>
      </c>
      <c r="N558">
        <v>1440000</v>
      </c>
      <c r="O558">
        <v>0</v>
      </c>
      <c r="P558">
        <v>1440000</v>
      </c>
      <c r="R558">
        <v>94512</v>
      </c>
      <c r="S558">
        <v>113365</v>
      </c>
      <c r="T558">
        <v>113768</v>
      </c>
      <c r="U558">
        <v>113768</v>
      </c>
      <c r="V558">
        <v>113818</v>
      </c>
      <c r="W558">
        <v>113820</v>
      </c>
      <c r="X558">
        <v>113870</v>
      </c>
      <c r="Y558">
        <v>113822</v>
      </c>
      <c r="Z558">
        <v>113901</v>
      </c>
      <c r="AA558">
        <v>113768</v>
      </c>
      <c r="AB558">
        <v>156260</v>
      </c>
      <c r="AC558">
        <v>165328</v>
      </c>
      <c r="AD558" t="s">
        <v>3550</v>
      </c>
      <c r="AE558" t="s">
        <v>3564</v>
      </c>
      <c r="AF558" t="s">
        <v>3623</v>
      </c>
      <c r="AG558" t="s">
        <v>3624</v>
      </c>
      <c r="AH558" t="s">
        <v>7208</v>
      </c>
      <c r="AI558" t="s">
        <v>7131</v>
      </c>
      <c r="AJ558" t="s">
        <v>7180</v>
      </c>
      <c r="AK558" t="s">
        <v>136</v>
      </c>
      <c r="AN558" t="s">
        <v>1311</v>
      </c>
      <c r="AO558" t="s">
        <v>3409</v>
      </c>
      <c r="AP558" t="s">
        <v>3567</v>
      </c>
      <c r="AQ558" t="s">
        <v>1314</v>
      </c>
    </row>
    <row r="559" spans="1:43" x14ac:dyDescent="0.3">
      <c r="A559" t="s">
        <v>26</v>
      </c>
      <c r="B559" t="s">
        <v>28</v>
      </c>
      <c r="C559" t="s">
        <v>29</v>
      </c>
      <c r="D559" t="s">
        <v>461</v>
      </c>
      <c r="E559" t="s">
        <v>118</v>
      </c>
      <c r="F559" t="s">
        <v>130</v>
      </c>
      <c r="G559" t="s">
        <v>472</v>
      </c>
      <c r="H559" t="s">
        <v>252</v>
      </c>
      <c r="I559" t="s">
        <v>273</v>
      </c>
      <c r="J559" t="s">
        <v>275</v>
      </c>
      <c r="K559" t="s">
        <v>900</v>
      </c>
      <c r="L559">
        <v>30</v>
      </c>
      <c r="M559">
        <v>600000</v>
      </c>
      <c r="N559">
        <v>18000000</v>
      </c>
      <c r="O559">
        <v>0</v>
      </c>
      <c r="P559">
        <v>18000000</v>
      </c>
      <c r="R559">
        <v>1181398</v>
      </c>
      <c r="S559">
        <v>1417066</v>
      </c>
      <c r="T559">
        <v>1422099</v>
      </c>
      <c r="U559">
        <v>1422099</v>
      </c>
      <c r="V559">
        <v>1422723</v>
      </c>
      <c r="W559">
        <v>1422754</v>
      </c>
      <c r="X559">
        <v>1423378</v>
      </c>
      <c r="Y559">
        <v>1422774</v>
      </c>
      <c r="Z559">
        <v>1423760</v>
      </c>
      <c r="AA559">
        <v>1422099</v>
      </c>
      <c r="AB559">
        <v>1953247</v>
      </c>
      <c r="AC559">
        <v>2066603</v>
      </c>
      <c r="AD559" t="s">
        <v>3550</v>
      </c>
      <c r="AE559" t="s">
        <v>3564</v>
      </c>
      <c r="AF559" t="s">
        <v>3626</v>
      </c>
      <c r="AG559" t="s">
        <v>3627</v>
      </c>
      <c r="AH559" t="s">
        <v>7209</v>
      </c>
      <c r="AI559" t="s">
        <v>7133</v>
      </c>
      <c r="AJ559" t="s">
        <v>7180</v>
      </c>
      <c r="AK559" t="s">
        <v>136</v>
      </c>
      <c r="AN559" t="s">
        <v>1311</v>
      </c>
      <c r="AO559" t="s">
        <v>3409</v>
      </c>
      <c r="AP559" t="s">
        <v>3567</v>
      </c>
      <c r="AQ559" t="s">
        <v>1314</v>
      </c>
    </row>
    <row r="560" spans="1:43" x14ac:dyDescent="0.3">
      <c r="A560" t="s">
        <v>26</v>
      </c>
      <c r="B560" t="s">
        <v>28</v>
      </c>
      <c r="C560" t="s">
        <v>29</v>
      </c>
      <c r="D560" t="s">
        <v>461</v>
      </c>
      <c r="E560" t="s">
        <v>118</v>
      </c>
      <c r="F560" t="s">
        <v>130</v>
      </c>
      <c r="G560" t="s">
        <v>472</v>
      </c>
      <c r="H560" t="s">
        <v>252</v>
      </c>
      <c r="I560" t="s">
        <v>273</v>
      </c>
      <c r="J560" t="s">
        <v>43</v>
      </c>
      <c r="K560" t="s">
        <v>903</v>
      </c>
      <c r="L560">
        <v>12</v>
      </c>
      <c r="M560">
        <v>5000000</v>
      </c>
      <c r="N560">
        <v>60000000</v>
      </c>
      <c r="O560">
        <v>0</v>
      </c>
      <c r="P560">
        <v>60000000</v>
      </c>
      <c r="R560">
        <v>3937995</v>
      </c>
      <c r="S560">
        <v>4723555</v>
      </c>
      <c r="T560">
        <v>4740330</v>
      </c>
      <c r="U560">
        <v>4740330</v>
      </c>
      <c r="V560">
        <v>4742411</v>
      </c>
      <c r="W560">
        <v>4742513</v>
      </c>
      <c r="X560">
        <v>4744594</v>
      </c>
      <c r="Y560">
        <v>4742579</v>
      </c>
      <c r="Z560">
        <v>4745865</v>
      </c>
      <c r="AA560">
        <v>4740330</v>
      </c>
      <c r="AB560">
        <v>6510824</v>
      </c>
      <c r="AC560">
        <v>6888674</v>
      </c>
      <c r="AD560" t="s">
        <v>3550</v>
      </c>
      <c r="AE560" t="s">
        <v>3629</v>
      </c>
      <c r="AF560" t="s">
        <v>3633</v>
      </c>
      <c r="AG560" t="s">
        <v>3634</v>
      </c>
      <c r="AH560" t="s">
        <v>7213</v>
      </c>
      <c r="AI560" t="s">
        <v>6064</v>
      </c>
      <c r="AJ560" t="s">
        <v>7180</v>
      </c>
      <c r="AK560" t="s">
        <v>136</v>
      </c>
      <c r="AN560" t="s">
        <v>1311</v>
      </c>
      <c r="AO560" t="s">
        <v>3409</v>
      </c>
      <c r="AP560" t="s">
        <v>1313</v>
      </c>
      <c r="AQ560" t="s">
        <v>1314</v>
      </c>
    </row>
    <row r="561" spans="1:43" x14ac:dyDescent="0.3">
      <c r="A561" t="s">
        <v>26</v>
      </c>
      <c r="B561" t="s">
        <v>28</v>
      </c>
      <c r="C561" t="s">
        <v>29</v>
      </c>
      <c r="D561" t="s">
        <v>461</v>
      </c>
      <c r="E561" t="s">
        <v>118</v>
      </c>
      <c r="F561" t="s">
        <v>130</v>
      </c>
      <c r="G561" t="s">
        <v>472</v>
      </c>
      <c r="H561" t="s">
        <v>252</v>
      </c>
      <c r="I561" t="s">
        <v>273</v>
      </c>
      <c r="J561" t="s">
        <v>43</v>
      </c>
      <c r="K561" t="s">
        <v>904</v>
      </c>
      <c r="L561">
        <v>1</v>
      </c>
      <c r="M561">
        <v>3001000</v>
      </c>
      <c r="N561">
        <v>3001000</v>
      </c>
      <c r="O561">
        <v>0</v>
      </c>
      <c r="P561">
        <v>3001000</v>
      </c>
      <c r="R561">
        <v>196965</v>
      </c>
      <c r="S561">
        <v>236256</v>
      </c>
      <c r="T561">
        <v>237095</v>
      </c>
      <c r="U561">
        <v>237095</v>
      </c>
      <c r="V561">
        <v>237200</v>
      </c>
      <c r="W561">
        <v>237205</v>
      </c>
      <c r="X561">
        <v>237309</v>
      </c>
      <c r="Y561">
        <v>237208</v>
      </c>
      <c r="Z561">
        <v>237372</v>
      </c>
      <c r="AA561">
        <v>237095</v>
      </c>
      <c r="AB561">
        <v>325650</v>
      </c>
      <c r="AC561">
        <v>344550</v>
      </c>
      <c r="AD561" t="s">
        <v>3550</v>
      </c>
      <c r="AE561" t="s">
        <v>3629</v>
      </c>
      <c r="AF561" t="s">
        <v>3636</v>
      </c>
      <c r="AG561" t="s">
        <v>3637</v>
      </c>
      <c r="AH561" t="s">
        <v>7214</v>
      </c>
      <c r="AI561" t="s">
        <v>6075</v>
      </c>
      <c r="AJ561" t="s">
        <v>7180</v>
      </c>
      <c r="AK561" t="s">
        <v>136</v>
      </c>
      <c r="AN561" t="s">
        <v>1311</v>
      </c>
      <c r="AO561" t="s">
        <v>3409</v>
      </c>
      <c r="AP561" t="s">
        <v>1313</v>
      </c>
      <c r="AQ561" t="s">
        <v>1314</v>
      </c>
    </row>
    <row r="562" spans="1:43" x14ac:dyDescent="0.3">
      <c r="A562" t="s">
        <v>26</v>
      </c>
      <c r="B562" t="s">
        <v>28</v>
      </c>
      <c r="C562" t="s">
        <v>29</v>
      </c>
      <c r="D562" t="s">
        <v>461</v>
      </c>
      <c r="E562" t="s">
        <v>118</v>
      </c>
      <c r="F562" t="s">
        <v>130</v>
      </c>
      <c r="G562" t="s">
        <v>472</v>
      </c>
      <c r="H562" t="s">
        <v>252</v>
      </c>
      <c r="I562" t="s">
        <v>276</v>
      </c>
      <c r="J562" t="s">
        <v>255</v>
      </c>
      <c r="K562" t="s">
        <v>907</v>
      </c>
      <c r="L562">
        <v>12</v>
      </c>
      <c r="M562">
        <v>189582000</v>
      </c>
      <c r="N562">
        <v>2274984000</v>
      </c>
      <c r="O562">
        <v>0</v>
      </c>
      <c r="P562">
        <v>2274984000</v>
      </c>
      <c r="R562">
        <v>149314579</v>
      </c>
      <c r="S562">
        <v>179100195</v>
      </c>
      <c r="T562">
        <v>179736239</v>
      </c>
      <c r="U562">
        <v>179736239</v>
      </c>
      <c r="V562">
        <v>179815143</v>
      </c>
      <c r="W562">
        <v>179819021</v>
      </c>
      <c r="X562">
        <v>179897924</v>
      </c>
      <c r="Y562">
        <v>179821510</v>
      </c>
      <c r="Z562">
        <v>179946119</v>
      </c>
      <c r="AA562">
        <v>179736239</v>
      </c>
      <c r="AB562">
        <v>246866991</v>
      </c>
      <c r="AC562">
        <v>261193801</v>
      </c>
      <c r="AD562" t="s">
        <v>3643</v>
      </c>
      <c r="AE562" t="s">
        <v>3644</v>
      </c>
      <c r="AF562" t="s">
        <v>3648</v>
      </c>
      <c r="AG562" t="s">
        <v>3649</v>
      </c>
      <c r="AH562" t="s">
        <v>7215</v>
      </c>
      <c r="AI562" t="s">
        <v>6064</v>
      </c>
      <c r="AJ562" t="s">
        <v>7216</v>
      </c>
      <c r="AK562" t="s">
        <v>136</v>
      </c>
      <c r="AN562" t="s">
        <v>1311</v>
      </c>
      <c r="AO562" t="s">
        <v>3409</v>
      </c>
      <c r="AP562" t="s">
        <v>3410</v>
      </c>
      <c r="AQ562" t="s">
        <v>1314</v>
      </c>
    </row>
    <row r="563" spans="1:43" x14ac:dyDescent="0.3">
      <c r="A563" t="s">
        <v>26</v>
      </c>
      <c r="B563" t="s">
        <v>28</v>
      </c>
      <c r="C563" t="s">
        <v>29</v>
      </c>
      <c r="D563" t="s">
        <v>461</v>
      </c>
      <c r="E563" t="s">
        <v>118</v>
      </c>
      <c r="F563" t="s">
        <v>130</v>
      </c>
      <c r="G563" t="s">
        <v>472</v>
      </c>
      <c r="H563" t="s">
        <v>252</v>
      </c>
      <c r="I563" t="s">
        <v>276</v>
      </c>
      <c r="J563" t="s">
        <v>255</v>
      </c>
      <c r="K563" t="s">
        <v>908</v>
      </c>
      <c r="L563">
        <v>12</v>
      </c>
      <c r="M563">
        <v>231267000</v>
      </c>
      <c r="N563">
        <v>2775204000</v>
      </c>
      <c r="O563">
        <v>0</v>
      </c>
      <c r="P563">
        <v>2775204000</v>
      </c>
      <c r="R563">
        <v>182145640</v>
      </c>
      <c r="S563">
        <v>218480472</v>
      </c>
      <c r="T563">
        <v>219256369</v>
      </c>
      <c r="U563">
        <v>219256369</v>
      </c>
      <c r="V563">
        <v>219352621</v>
      </c>
      <c r="W563">
        <v>219357352</v>
      </c>
      <c r="X563">
        <v>219453604</v>
      </c>
      <c r="Y563">
        <v>219360388</v>
      </c>
      <c r="Z563">
        <v>219512396</v>
      </c>
      <c r="AA563">
        <v>219256369</v>
      </c>
      <c r="AB563">
        <v>301147727</v>
      </c>
      <c r="AC563">
        <v>318624693</v>
      </c>
      <c r="AD563" t="s">
        <v>3643</v>
      </c>
      <c r="AE563" t="s">
        <v>3644</v>
      </c>
      <c r="AF563" t="s">
        <v>3651</v>
      </c>
      <c r="AG563" t="s">
        <v>3652</v>
      </c>
      <c r="AH563" t="s">
        <v>7217</v>
      </c>
      <c r="AI563" t="s">
        <v>6075</v>
      </c>
      <c r="AJ563" t="s">
        <v>7216</v>
      </c>
      <c r="AK563" t="s">
        <v>136</v>
      </c>
      <c r="AN563" t="s">
        <v>1311</v>
      </c>
      <c r="AO563" t="s">
        <v>3409</v>
      </c>
      <c r="AP563" t="s">
        <v>3410</v>
      </c>
      <c r="AQ563" t="s">
        <v>1314</v>
      </c>
    </row>
    <row r="564" spans="1:43" x14ac:dyDescent="0.3">
      <c r="A564" t="s">
        <v>26</v>
      </c>
      <c r="B564" t="s">
        <v>28</v>
      </c>
      <c r="C564" t="s">
        <v>29</v>
      </c>
      <c r="D564" t="s">
        <v>461</v>
      </c>
      <c r="E564" t="s">
        <v>118</v>
      </c>
      <c r="F564" t="s">
        <v>130</v>
      </c>
      <c r="G564" t="s">
        <v>472</v>
      </c>
      <c r="H564" t="s">
        <v>252</v>
      </c>
      <c r="I564" t="s">
        <v>288</v>
      </c>
      <c r="J564" t="s">
        <v>269</v>
      </c>
      <c r="K564" t="s">
        <v>917</v>
      </c>
      <c r="L564">
        <v>50</v>
      </c>
      <c r="M564">
        <v>330000</v>
      </c>
      <c r="N564">
        <v>16500000</v>
      </c>
      <c r="O564">
        <v>0</v>
      </c>
      <c r="P564">
        <v>16500000</v>
      </c>
      <c r="R564">
        <v>1082949</v>
      </c>
      <c r="S564">
        <v>1298978</v>
      </c>
      <c r="T564">
        <v>1303591</v>
      </c>
      <c r="U564">
        <v>1303591</v>
      </c>
      <c r="V564">
        <v>1304163</v>
      </c>
      <c r="W564">
        <v>1304191</v>
      </c>
      <c r="X564">
        <v>1304763</v>
      </c>
      <c r="Y564">
        <v>1304209</v>
      </c>
      <c r="Z564">
        <v>1305113</v>
      </c>
      <c r="AA564">
        <v>1303591</v>
      </c>
      <c r="AB564">
        <v>1790476</v>
      </c>
      <c r="AC564">
        <v>1894385</v>
      </c>
      <c r="AD564" t="s">
        <v>3671</v>
      </c>
      <c r="AE564" t="s">
        <v>3683</v>
      </c>
      <c r="AF564" t="s">
        <v>3687</v>
      </c>
      <c r="AG564" t="s">
        <v>3688</v>
      </c>
      <c r="AH564" t="s">
        <v>7218</v>
      </c>
      <c r="AI564" t="s">
        <v>6064</v>
      </c>
      <c r="AJ564" t="s">
        <v>6406</v>
      </c>
      <c r="AK564" t="s">
        <v>136</v>
      </c>
      <c r="AN564" t="s">
        <v>1311</v>
      </c>
      <c r="AO564" t="s">
        <v>3409</v>
      </c>
      <c r="AP564" t="s">
        <v>3483</v>
      </c>
      <c r="AQ564" t="s">
        <v>1314</v>
      </c>
    </row>
    <row r="565" spans="1:43" x14ac:dyDescent="0.3">
      <c r="A565" t="s">
        <v>26</v>
      </c>
      <c r="B565" t="s">
        <v>28</v>
      </c>
      <c r="C565" t="s">
        <v>29</v>
      </c>
      <c r="D565" t="s">
        <v>461</v>
      </c>
      <c r="E565" t="s">
        <v>118</v>
      </c>
      <c r="F565" t="s">
        <v>130</v>
      </c>
      <c r="G565" t="s">
        <v>472</v>
      </c>
      <c r="H565" t="s">
        <v>252</v>
      </c>
      <c r="I565" t="s">
        <v>288</v>
      </c>
      <c r="J565" t="s">
        <v>269</v>
      </c>
      <c r="K565" t="s">
        <v>918</v>
      </c>
      <c r="L565">
        <v>3</v>
      </c>
      <c r="M565">
        <v>20000000</v>
      </c>
      <c r="N565">
        <v>60000000</v>
      </c>
      <c r="O565">
        <v>0</v>
      </c>
      <c r="P565">
        <v>60000000</v>
      </c>
      <c r="R565">
        <v>3937995</v>
      </c>
      <c r="S565">
        <v>4723555</v>
      </c>
      <c r="T565">
        <v>4740330</v>
      </c>
      <c r="U565">
        <v>4740330</v>
      </c>
      <c r="V565">
        <v>4742411</v>
      </c>
      <c r="W565">
        <v>4742513</v>
      </c>
      <c r="X565">
        <v>4744594</v>
      </c>
      <c r="Y565">
        <v>4742579</v>
      </c>
      <c r="Z565">
        <v>4745865</v>
      </c>
      <c r="AA565">
        <v>4740330</v>
      </c>
      <c r="AB565">
        <v>6510824</v>
      </c>
      <c r="AC565">
        <v>6888674</v>
      </c>
      <c r="AD565" t="s">
        <v>3671</v>
      </c>
      <c r="AE565" t="s">
        <v>3683</v>
      </c>
      <c r="AF565" t="s">
        <v>3690</v>
      </c>
      <c r="AG565" t="s">
        <v>3691</v>
      </c>
      <c r="AH565" t="s">
        <v>7219</v>
      </c>
      <c r="AI565" t="s">
        <v>6075</v>
      </c>
      <c r="AJ565" t="s">
        <v>6406</v>
      </c>
      <c r="AK565" t="s">
        <v>136</v>
      </c>
      <c r="AN565" t="s">
        <v>1311</v>
      </c>
      <c r="AO565" t="s">
        <v>3409</v>
      </c>
      <c r="AP565" t="s">
        <v>3483</v>
      </c>
      <c r="AQ565" t="s">
        <v>1314</v>
      </c>
    </row>
    <row r="566" spans="1:43" x14ac:dyDescent="0.3">
      <c r="A566" t="s">
        <v>26</v>
      </c>
      <c r="B566" t="s">
        <v>28</v>
      </c>
      <c r="C566" t="s">
        <v>29</v>
      </c>
      <c r="D566" t="s">
        <v>461</v>
      </c>
      <c r="E566" t="s">
        <v>118</v>
      </c>
      <c r="F566" t="s">
        <v>130</v>
      </c>
      <c r="G566" t="s">
        <v>472</v>
      </c>
      <c r="H566" t="s">
        <v>252</v>
      </c>
      <c r="I566" t="s">
        <v>288</v>
      </c>
      <c r="J566" t="s">
        <v>269</v>
      </c>
      <c r="K566" t="s">
        <v>919</v>
      </c>
      <c r="L566">
        <v>5</v>
      </c>
      <c r="M566">
        <v>50000000</v>
      </c>
      <c r="N566">
        <v>250000000</v>
      </c>
      <c r="O566">
        <v>0</v>
      </c>
      <c r="P566">
        <v>250000000</v>
      </c>
      <c r="R566">
        <v>16408311.000000002</v>
      </c>
      <c r="S566">
        <v>19681479</v>
      </c>
      <c r="T566">
        <v>19751374</v>
      </c>
      <c r="U566">
        <v>19751374</v>
      </c>
      <c r="V566">
        <v>19760045</v>
      </c>
      <c r="W566">
        <v>19760471</v>
      </c>
      <c r="X566">
        <v>19769142</v>
      </c>
      <c r="Y566">
        <v>19760744</v>
      </c>
      <c r="Z566">
        <v>19774438</v>
      </c>
      <c r="AA566">
        <v>19751374</v>
      </c>
      <c r="AB566">
        <v>27128432</v>
      </c>
      <c r="AC566">
        <v>28702816</v>
      </c>
      <c r="AD566" t="s">
        <v>3671</v>
      </c>
      <c r="AE566" t="s">
        <v>3683</v>
      </c>
      <c r="AF566" t="s">
        <v>3693</v>
      </c>
      <c r="AG566" t="s">
        <v>3694</v>
      </c>
      <c r="AH566" t="s">
        <v>7220</v>
      </c>
      <c r="AI566" t="s">
        <v>6085</v>
      </c>
      <c r="AJ566" t="s">
        <v>6406</v>
      </c>
      <c r="AK566" t="s">
        <v>136</v>
      </c>
      <c r="AN566" t="s">
        <v>1311</v>
      </c>
      <c r="AO566" t="s">
        <v>3409</v>
      </c>
      <c r="AP566" t="s">
        <v>3483</v>
      </c>
      <c r="AQ566" t="s">
        <v>1314</v>
      </c>
    </row>
    <row r="567" spans="1:43" x14ac:dyDescent="0.3">
      <c r="A567" t="s">
        <v>26</v>
      </c>
      <c r="B567" t="s">
        <v>28</v>
      </c>
      <c r="C567" t="s">
        <v>29</v>
      </c>
      <c r="D567" t="s">
        <v>461</v>
      </c>
      <c r="E567" t="s">
        <v>118</v>
      </c>
      <c r="F567" t="s">
        <v>130</v>
      </c>
      <c r="G567" t="s">
        <v>472</v>
      </c>
      <c r="H567" t="s">
        <v>252</v>
      </c>
      <c r="I567" t="s">
        <v>288</v>
      </c>
      <c r="J567" t="s">
        <v>269</v>
      </c>
      <c r="K567" t="s">
        <v>920</v>
      </c>
      <c r="L567">
        <v>2</v>
      </c>
      <c r="M567">
        <v>50000000</v>
      </c>
      <c r="N567">
        <v>100000000</v>
      </c>
      <c r="O567">
        <v>0</v>
      </c>
      <c r="P567">
        <v>100000000</v>
      </c>
      <c r="R567">
        <v>6563324</v>
      </c>
      <c r="S567">
        <v>7872591</v>
      </c>
      <c r="T567">
        <v>7900550</v>
      </c>
      <c r="U567">
        <v>7900550</v>
      </c>
      <c r="V567">
        <v>7904018</v>
      </c>
      <c r="W567">
        <v>7904188</v>
      </c>
      <c r="X567">
        <v>7907657</v>
      </c>
      <c r="Y567">
        <v>7904298</v>
      </c>
      <c r="Z567">
        <v>7909775</v>
      </c>
      <c r="AA567">
        <v>7900550</v>
      </c>
      <c r="AB567">
        <v>10851373</v>
      </c>
      <c r="AC567">
        <v>11481126</v>
      </c>
      <c r="AD567" t="s">
        <v>3671</v>
      </c>
      <c r="AE567" t="s">
        <v>3683</v>
      </c>
      <c r="AF567" t="s">
        <v>3696</v>
      </c>
      <c r="AG567" t="s">
        <v>3697</v>
      </c>
      <c r="AH567" t="s">
        <v>7221</v>
      </c>
      <c r="AI567" t="s">
        <v>6168</v>
      </c>
      <c r="AJ567" t="s">
        <v>6406</v>
      </c>
      <c r="AK567" t="s">
        <v>136</v>
      </c>
      <c r="AN567" t="s">
        <v>1311</v>
      </c>
      <c r="AO567" t="s">
        <v>3409</v>
      </c>
      <c r="AP567" t="s">
        <v>3483</v>
      </c>
      <c r="AQ567" t="s">
        <v>1314</v>
      </c>
    </row>
    <row r="568" spans="1:43" x14ac:dyDescent="0.3">
      <c r="A568" t="s">
        <v>26</v>
      </c>
      <c r="B568" t="s">
        <v>28</v>
      </c>
      <c r="C568" t="s">
        <v>29</v>
      </c>
      <c r="D568" t="s">
        <v>461</v>
      </c>
      <c r="E568" t="s">
        <v>118</v>
      </c>
      <c r="F568" t="s">
        <v>130</v>
      </c>
      <c r="G568" t="s">
        <v>472</v>
      </c>
      <c r="H568" t="s">
        <v>252</v>
      </c>
      <c r="I568" t="s">
        <v>288</v>
      </c>
      <c r="J568" t="s">
        <v>269</v>
      </c>
      <c r="K568" t="s">
        <v>921</v>
      </c>
      <c r="L568">
        <v>1</v>
      </c>
      <c r="M568">
        <v>75000000</v>
      </c>
      <c r="N568">
        <v>75000000</v>
      </c>
      <c r="O568">
        <v>0</v>
      </c>
      <c r="P568">
        <v>75000000</v>
      </c>
      <c r="R568">
        <v>4922493</v>
      </c>
      <c r="S568">
        <v>5904444</v>
      </c>
      <c r="T568">
        <v>5925412</v>
      </c>
      <c r="U568">
        <v>5925412</v>
      </c>
      <c r="V568">
        <v>5928013</v>
      </c>
      <c r="W568">
        <v>5928141</v>
      </c>
      <c r="X568">
        <v>5930743</v>
      </c>
      <c r="Y568">
        <v>5928223</v>
      </c>
      <c r="Z568">
        <v>5932331</v>
      </c>
      <c r="AA568">
        <v>5925412</v>
      </c>
      <c r="AB568">
        <v>8138529</v>
      </c>
      <c r="AC568">
        <v>8610847</v>
      </c>
      <c r="AD568" t="s">
        <v>3671</v>
      </c>
      <c r="AE568" t="s">
        <v>3683</v>
      </c>
      <c r="AF568" t="s">
        <v>3699</v>
      </c>
      <c r="AG568" t="s">
        <v>3700</v>
      </c>
      <c r="AH568" t="s">
        <v>7222</v>
      </c>
      <c r="AI568" t="s">
        <v>6565</v>
      </c>
      <c r="AJ568" t="s">
        <v>6406</v>
      </c>
      <c r="AK568" t="s">
        <v>136</v>
      </c>
      <c r="AN568" t="s">
        <v>1311</v>
      </c>
      <c r="AO568" t="s">
        <v>3409</v>
      </c>
      <c r="AP568" t="s">
        <v>3483</v>
      </c>
      <c r="AQ568" t="s">
        <v>1314</v>
      </c>
    </row>
    <row r="569" spans="1:43" x14ac:dyDescent="0.3">
      <c r="A569" t="s">
        <v>26</v>
      </c>
      <c r="B569" t="s">
        <v>28</v>
      </c>
      <c r="C569" t="s">
        <v>29</v>
      </c>
      <c r="D569" t="s">
        <v>461</v>
      </c>
      <c r="E569" t="s">
        <v>118</v>
      </c>
      <c r="F569" t="s">
        <v>130</v>
      </c>
      <c r="G569" t="s">
        <v>472</v>
      </c>
      <c r="H569" t="s">
        <v>252</v>
      </c>
      <c r="I569" t="s">
        <v>288</v>
      </c>
      <c r="J569" t="s">
        <v>269</v>
      </c>
      <c r="K569" t="s">
        <v>922</v>
      </c>
      <c r="L569">
        <v>1</v>
      </c>
      <c r="M569">
        <v>75000000</v>
      </c>
      <c r="N569">
        <v>75000000</v>
      </c>
      <c r="O569">
        <v>0</v>
      </c>
      <c r="P569">
        <v>75000000</v>
      </c>
      <c r="R569">
        <v>4922493</v>
      </c>
      <c r="S569">
        <v>5904444</v>
      </c>
      <c r="T569">
        <v>5925412</v>
      </c>
      <c r="U569">
        <v>5925412</v>
      </c>
      <c r="V569">
        <v>5928013</v>
      </c>
      <c r="W569">
        <v>5928141</v>
      </c>
      <c r="X569">
        <v>5930743</v>
      </c>
      <c r="Y569">
        <v>5928223</v>
      </c>
      <c r="Z569">
        <v>5932331</v>
      </c>
      <c r="AA569">
        <v>5925412</v>
      </c>
      <c r="AB569">
        <v>8138529</v>
      </c>
      <c r="AC569">
        <v>8610847</v>
      </c>
      <c r="AD569" t="s">
        <v>3671</v>
      </c>
      <c r="AE569" t="s">
        <v>3683</v>
      </c>
      <c r="AF569" t="s">
        <v>3702</v>
      </c>
      <c r="AG569" t="s">
        <v>3703</v>
      </c>
      <c r="AH569" t="s">
        <v>7223</v>
      </c>
      <c r="AI569" t="s">
        <v>6567</v>
      </c>
      <c r="AJ569" t="s">
        <v>6406</v>
      </c>
      <c r="AK569" t="s">
        <v>136</v>
      </c>
      <c r="AN569" t="s">
        <v>1311</v>
      </c>
      <c r="AO569" t="s">
        <v>3409</v>
      </c>
      <c r="AP569" t="s">
        <v>3483</v>
      </c>
      <c r="AQ569" t="s">
        <v>1314</v>
      </c>
    </row>
    <row r="570" spans="1:43" x14ac:dyDescent="0.3">
      <c r="A570" t="s">
        <v>26</v>
      </c>
      <c r="B570" t="s">
        <v>28</v>
      </c>
      <c r="C570" t="s">
        <v>29</v>
      </c>
      <c r="D570" t="s">
        <v>461</v>
      </c>
      <c r="E570" t="s">
        <v>118</v>
      </c>
      <c r="F570" t="s">
        <v>130</v>
      </c>
      <c r="G570" t="s">
        <v>472</v>
      </c>
      <c r="H570" t="s">
        <v>252</v>
      </c>
      <c r="I570" t="s">
        <v>288</v>
      </c>
      <c r="J570" t="s">
        <v>269</v>
      </c>
      <c r="K570" t="s">
        <v>923</v>
      </c>
      <c r="L570">
        <v>1</v>
      </c>
      <c r="M570">
        <v>25000000</v>
      </c>
      <c r="N570">
        <v>25000000</v>
      </c>
      <c r="O570">
        <v>0</v>
      </c>
      <c r="P570">
        <v>25000000</v>
      </c>
      <c r="R570">
        <v>1640831</v>
      </c>
      <c r="S570">
        <v>1968148</v>
      </c>
      <c r="T570">
        <v>1975137</v>
      </c>
      <c r="U570">
        <v>1975137</v>
      </c>
      <c r="V570">
        <v>1976004</v>
      </c>
      <c r="W570">
        <v>1976047</v>
      </c>
      <c r="X570">
        <v>1976914</v>
      </c>
      <c r="Y570">
        <v>1976074</v>
      </c>
      <c r="Z570">
        <v>1977444</v>
      </c>
      <c r="AA570">
        <v>1975137</v>
      </c>
      <c r="AB570">
        <v>2712843</v>
      </c>
      <c r="AC570">
        <v>2870284</v>
      </c>
      <c r="AD570" t="s">
        <v>3671</v>
      </c>
      <c r="AE570" t="s">
        <v>3683</v>
      </c>
      <c r="AF570" t="s">
        <v>3705</v>
      </c>
      <c r="AG570" t="s">
        <v>3706</v>
      </c>
      <c r="AH570" t="s">
        <v>7224</v>
      </c>
      <c r="AI570" t="s">
        <v>6170</v>
      </c>
      <c r="AJ570" t="s">
        <v>6406</v>
      </c>
      <c r="AK570" t="s">
        <v>136</v>
      </c>
      <c r="AN570" t="s">
        <v>1311</v>
      </c>
      <c r="AO570" t="s">
        <v>3409</v>
      </c>
      <c r="AP570" t="s">
        <v>3483</v>
      </c>
      <c r="AQ570" t="s">
        <v>1314</v>
      </c>
    </row>
    <row r="571" spans="1:43" x14ac:dyDescent="0.3">
      <c r="A571" t="s">
        <v>26</v>
      </c>
      <c r="B571" t="s">
        <v>28</v>
      </c>
      <c r="C571" t="s">
        <v>29</v>
      </c>
      <c r="D571" t="s">
        <v>461</v>
      </c>
      <c r="E571" t="s">
        <v>118</v>
      </c>
      <c r="F571" t="s">
        <v>130</v>
      </c>
      <c r="G571" t="s">
        <v>472</v>
      </c>
      <c r="H571" t="s">
        <v>252</v>
      </c>
      <c r="I571" t="s">
        <v>288</v>
      </c>
      <c r="J571" t="s">
        <v>269</v>
      </c>
      <c r="K571" t="s">
        <v>924</v>
      </c>
      <c r="L571">
        <v>12</v>
      </c>
      <c r="M571">
        <v>25000000</v>
      </c>
      <c r="N571">
        <v>300000000</v>
      </c>
      <c r="O571">
        <v>0</v>
      </c>
      <c r="P571">
        <v>300000000</v>
      </c>
      <c r="R571">
        <v>19689973</v>
      </c>
      <c r="S571">
        <v>23617774</v>
      </c>
      <c r="T571">
        <v>23701649</v>
      </c>
      <c r="U571">
        <v>23701649</v>
      </c>
      <c r="V571">
        <v>23712054</v>
      </c>
      <c r="W571">
        <v>23712565</v>
      </c>
      <c r="X571">
        <v>23722970</v>
      </c>
      <c r="Y571">
        <v>23712893</v>
      </c>
      <c r="Z571">
        <v>23729325</v>
      </c>
      <c r="AA571">
        <v>23701649</v>
      </c>
      <c r="AB571">
        <v>32554118</v>
      </c>
      <c r="AC571">
        <v>34443381</v>
      </c>
      <c r="AD571" t="s">
        <v>3671</v>
      </c>
      <c r="AE571" t="s">
        <v>3683</v>
      </c>
      <c r="AF571" t="s">
        <v>3708</v>
      </c>
      <c r="AG571" t="s">
        <v>3709</v>
      </c>
      <c r="AH571" t="s">
        <v>7225</v>
      </c>
      <c r="AI571" t="s">
        <v>6172</v>
      </c>
      <c r="AJ571" t="s">
        <v>6406</v>
      </c>
      <c r="AK571" t="s">
        <v>136</v>
      </c>
      <c r="AN571" t="s">
        <v>1311</v>
      </c>
      <c r="AO571" t="s">
        <v>3409</v>
      </c>
      <c r="AP571" t="s">
        <v>3483</v>
      </c>
      <c r="AQ571" t="s">
        <v>1314</v>
      </c>
    </row>
    <row r="572" spans="1:43" x14ac:dyDescent="0.3">
      <c r="A572" t="s">
        <v>26</v>
      </c>
      <c r="B572" t="s">
        <v>28</v>
      </c>
      <c r="C572" t="s">
        <v>29</v>
      </c>
      <c r="D572" t="s">
        <v>461</v>
      </c>
      <c r="E572" t="s">
        <v>118</v>
      </c>
      <c r="F572" t="s">
        <v>130</v>
      </c>
      <c r="G572" t="s">
        <v>472</v>
      </c>
      <c r="H572" t="s">
        <v>252</v>
      </c>
      <c r="I572" t="s">
        <v>288</v>
      </c>
      <c r="J572" t="s">
        <v>269</v>
      </c>
      <c r="K572" t="s">
        <v>925</v>
      </c>
      <c r="L572">
        <v>1</v>
      </c>
      <c r="M572">
        <v>50000000</v>
      </c>
      <c r="N572">
        <v>50000000</v>
      </c>
      <c r="O572">
        <v>0</v>
      </c>
      <c r="P572">
        <v>50000000</v>
      </c>
      <c r="R572">
        <v>3281662</v>
      </c>
      <c r="S572">
        <v>3936296</v>
      </c>
      <c r="T572">
        <v>3950275</v>
      </c>
      <c r="U572">
        <v>3950275</v>
      </c>
      <c r="V572">
        <v>3952009</v>
      </c>
      <c r="W572">
        <v>3952094</v>
      </c>
      <c r="X572">
        <v>3953828</v>
      </c>
      <c r="Y572">
        <v>3952149</v>
      </c>
      <c r="Z572">
        <v>3954888</v>
      </c>
      <c r="AA572">
        <v>3950275</v>
      </c>
      <c r="AB572">
        <v>5425686</v>
      </c>
      <c r="AC572">
        <v>5740563</v>
      </c>
      <c r="AD572" t="s">
        <v>3671</v>
      </c>
      <c r="AE572" t="s">
        <v>3683</v>
      </c>
      <c r="AF572" t="s">
        <v>3711</v>
      </c>
      <c r="AG572" t="s">
        <v>3712</v>
      </c>
      <c r="AH572" t="s">
        <v>7226</v>
      </c>
      <c r="AI572" t="s">
        <v>6174</v>
      </c>
      <c r="AJ572" t="s">
        <v>6406</v>
      </c>
      <c r="AK572" t="s">
        <v>136</v>
      </c>
      <c r="AN572" t="s">
        <v>1311</v>
      </c>
      <c r="AO572" t="s">
        <v>3409</v>
      </c>
      <c r="AP572" t="s">
        <v>3483</v>
      </c>
      <c r="AQ572" t="s">
        <v>1314</v>
      </c>
    </row>
    <row r="573" spans="1:43" x14ac:dyDescent="0.3">
      <c r="A573" t="s">
        <v>26</v>
      </c>
      <c r="B573" t="s">
        <v>28</v>
      </c>
      <c r="C573" t="s">
        <v>29</v>
      </c>
      <c r="D573" t="s">
        <v>461</v>
      </c>
      <c r="E573" t="s">
        <v>118</v>
      </c>
      <c r="F573" t="s">
        <v>130</v>
      </c>
      <c r="G573" t="s">
        <v>472</v>
      </c>
      <c r="H573" t="s">
        <v>252</v>
      </c>
      <c r="I573" t="s">
        <v>288</v>
      </c>
      <c r="J573" t="s">
        <v>269</v>
      </c>
      <c r="K573" t="s">
        <v>926</v>
      </c>
      <c r="L573">
        <v>2</v>
      </c>
      <c r="M573">
        <v>33650000</v>
      </c>
      <c r="N573">
        <v>67300000</v>
      </c>
      <c r="O573">
        <v>0</v>
      </c>
      <c r="P573">
        <v>67300000</v>
      </c>
      <c r="R573">
        <v>4417117</v>
      </c>
      <c r="S573">
        <v>5298254</v>
      </c>
      <c r="T573">
        <v>5317070</v>
      </c>
      <c r="U573">
        <v>5317070</v>
      </c>
      <c r="V573">
        <v>5319404</v>
      </c>
      <c r="W573">
        <v>5319519</v>
      </c>
      <c r="X573">
        <v>5321853</v>
      </c>
      <c r="Y573">
        <v>5319592</v>
      </c>
      <c r="Z573">
        <v>5323279</v>
      </c>
      <c r="AA573">
        <v>5317070</v>
      </c>
      <c r="AB573">
        <v>7302974</v>
      </c>
      <c r="AC573">
        <v>7726798</v>
      </c>
      <c r="AD573" t="s">
        <v>3671</v>
      </c>
      <c r="AE573" t="s">
        <v>3683</v>
      </c>
      <c r="AF573" t="s">
        <v>3714</v>
      </c>
      <c r="AG573" t="s">
        <v>3715</v>
      </c>
      <c r="AH573" t="s">
        <v>7227</v>
      </c>
      <c r="AI573" t="s">
        <v>6891</v>
      </c>
      <c r="AJ573" t="s">
        <v>6406</v>
      </c>
      <c r="AK573" t="s">
        <v>136</v>
      </c>
      <c r="AN573" t="s">
        <v>1311</v>
      </c>
      <c r="AO573" t="s">
        <v>3409</v>
      </c>
      <c r="AP573" t="s">
        <v>3483</v>
      </c>
      <c r="AQ573" t="s">
        <v>1314</v>
      </c>
    </row>
    <row r="574" spans="1:43" x14ac:dyDescent="0.3">
      <c r="A574" t="s">
        <v>26</v>
      </c>
      <c r="B574" t="s">
        <v>28</v>
      </c>
      <c r="C574" t="s">
        <v>29</v>
      </c>
      <c r="D574" t="s">
        <v>461</v>
      </c>
      <c r="E574" t="s">
        <v>118</v>
      </c>
      <c r="F574" t="s">
        <v>130</v>
      </c>
      <c r="G574" t="s">
        <v>472</v>
      </c>
      <c r="H574" t="s">
        <v>252</v>
      </c>
      <c r="I574" t="s">
        <v>288</v>
      </c>
      <c r="J574" t="s">
        <v>269</v>
      </c>
      <c r="K574" t="s">
        <v>927</v>
      </c>
      <c r="L574">
        <v>1</v>
      </c>
      <c r="M574">
        <v>200000000</v>
      </c>
      <c r="N574">
        <v>200000000</v>
      </c>
      <c r="O574">
        <v>0</v>
      </c>
      <c r="P574">
        <v>200000000</v>
      </c>
      <c r="R574">
        <v>13126649</v>
      </c>
      <c r="S574">
        <v>15745183</v>
      </c>
      <c r="T574">
        <v>15801099</v>
      </c>
      <c r="U574">
        <v>15801099</v>
      </c>
      <c r="V574">
        <v>15808036</v>
      </c>
      <c r="W574">
        <v>15808377</v>
      </c>
      <c r="X574">
        <v>15815313</v>
      </c>
      <c r="Y574">
        <v>15808596</v>
      </c>
      <c r="Z574">
        <v>15819550</v>
      </c>
      <c r="AA574">
        <v>15801099</v>
      </c>
      <c r="AB574">
        <v>21702745</v>
      </c>
      <c r="AC574">
        <v>22962254</v>
      </c>
      <c r="AD574" t="s">
        <v>3671</v>
      </c>
      <c r="AE574" t="s">
        <v>3683</v>
      </c>
      <c r="AF574" t="s">
        <v>3717</v>
      </c>
      <c r="AG574" t="s">
        <v>3718</v>
      </c>
      <c r="AH574" t="s">
        <v>7228</v>
      </c>
      <c r="AI574" t="s">
        <v>26</v>
      </c>
      <c r="AJ574" t="s">
        <v>6406</v>
      </c>
      <c r="AK574" t="s">
        <v>136</v>
      </c>
      <c r="AN574" t="s">
        <v>1311</v>
      </c>
      <c r="AO574" t="s">
        <v>3409</v>
      </c>
      <c r="AP574" t="s">
        <v>3483</v>
      </c>
      <c r="AQ574" t="s">
        <v>1314</v>
      </c>
    </row>
    <row r="575" spans="1:43" x14ac:dyDescent="0.3">
      <c r="A575" t="s">
        <v>26</v>
      </c>
      <c r="B575" t="s">
        <v>28</v>
      </c>
      <c r="C575" t="s">
        <v>29</v>
      </c>
      <c r="D575" t="s">
        <v>461</v>
      </c>
      <c r="E575" t="s">
        <v>118</v>
      </c>
      <c r="F575" t="s">
        <v>130</v>
      </c>
      <c r="G575" t="s">
        <v>472</v>
      </c>
      <c r="H575" t="s">
        <v>252</v>
      </c>
      <c r="I575" t="s">
        <v>288</v>
      </c>
      <c r="J575" t="s">
        <v>269</v>
      </c>
      <c r="K575" t="s">
        <v>928</v>
      </c>
      <c r="L575">
        <v>2</v>
      </c>
      <c r="M575">
        <v>36203000</v>
      </c>
      <c r="N575">
        <v>72406000</v>
      </c>
      <c r="O575">
        <v>0</v>
      </c>
      <c r="P575">
        <v>72406000</v>
      </c>
      <c r="R575">
        <v>4752241</v>
      </c>
      <c r="S575">
        <v>5700229</v>
      </c>
      <c r="T575">
        <v>5720472</v>
      </c>
      <c r="U575">
        <v>5720472</v>
      </c>
      <c r="V575">
        <v>5722983</v>
      </c>
      <c r="W575">
        <v>5723107</v>
      </c>
      <c r="X575">
        <v>5725618</v>
      </c>
      <c r="Y575">
        <v>5723186</v>
      </c>
      <c r="Z575">
        <v>5727152</v>
      </c>
      <c r="AA575">
        <v>5720472</v>
      </c>
      <c r="AB575">
        <v>7857045</v>
      </c>
      <c r="AC575">
        <v>8313022.9999999991</v>
      </c>
      <c r="AD575" t="s">
        <v>3671</v>
      </c>
      <c r="AE575" t="s">
        <v>3683</v>
      </c>
      <c r="AF575" t="s">
        <v>3720</v>
      </c>
      <c r="AG575" t="s">
        <v>3721</v>
      </c>
      <c r="AH575" t="s">
        <v>7229</v>
      </c>
      <c r="AI575" t="s">
        <v>6894</v>
      </c>
      <c r="AJ575" t="s">
        <v>6406</v>
      </c>
      <c r="AK575" t="s">
        <v>136</v>
      </c>
      <c r="AN575" t="s">
        <v>1311</v>
      </c>
      <c r="AO575" t="s">
        <v>3409</v>
      </c>
      <c r="AP575" t="s">
        <v>3483</v>
      </c>
      <c r="AQ575" t="s">
        <v>1314</v>
      </c>
    </row>
    <row r="576" spans="1:43" x14ac:dyDescent="0.3">
      <c r="A576" t="s">
        <v>26</v>
      </c>
      <c r="B576" t="s">
        <v>28</v>
      </c>
      <c r="C576" t="s">
        <v>29</v>
      </c>
      <c r="D576" t="s">
        <v>461</v>
      </c>
      <c r="E576" t="s">
        <v>118</v>
      </c>
      <c r="F576" t="s">
        <v>130</v>
      </c>
      <c r="G576" t="s">
        <v>472</v>
      </c>
      <c r="H576" t="s">
        <v>252</v>
      </c>
      <c r="I576" t="s">
        <v>288</v>
      </c>
      <c r="J576" t="s">
        <v>269</v>
      </c>
      <c r="K576" t="s">
        <v>929</v>
      </c>
      <c r="L576">
        <v>3</v>
      </c>
      <c r="M576">
        <v>5000000</v>
      </c>
      <c r="N576">
        <v>15000000</v>
      </c>
      <c r="O576">
        <v>0</v>
      </c>
      <c r="P576">
        <v>15000000</v>
      </c>
      <c r="R576">
        <v>984499</v>
      </c>
      <c r="S576">
        <v>1180889</v>
      </c>
      <c r="T576">
        <v>1185082</v>
      </c>
      <c r="U576">
        <v>1185082</v>
      </c>
      <c r="V576">
        <v>1185603</v>
      </c>
      <c r="W576">
        <v>1185628</v>
      </c>
      <c r="X576">
        <v>1186149</v>
      </c>
      <c r="Y576">
        <v>1185645</v>
      </c>
      <c r="Z576">
        <v>1186466</v>
      </c>
      <c r="AA576">
        <v>1185082</v>
      </c>
      <c r="AB576">
        <v>1627706</v>
      </c>
      <c r="AC576">
        <v>1722169</v>
      </c>
      <c r="AD576" t="s">
        <v>3671</v>
      </c>
      <c r="AE576" t="s">
        <v>3683</v>
      </c>
      <c r="AF576" t="s">
        <v>3723</v>
      </c>
      <c r="AG576" t="s">
        <v>3724</v>
      </c>
      <c r="AH576" t="s">
        <v>7230</v>
      </c>
      <c r="AI576" t="s">
        <v>7109</v>
      </c>
      <c r="AJ576" t="s">
        <v>6406</v>
      </c>
      <c r="AK576" t="s">
        <v>136</v>
      </c>
      <c r="AN576" t="s">
        <v>1311</v>
      </c>
      <c r="AO576" t="s">
        <v>3409</v>
      </c>
      <c r="AP576" t="s">
        <v>3483</v>
      </c>
      <c r="AQ576" t="s">
        <v>1314</v>
      </c>
    </row>
    <row r="577" spans="1:43" x14ac:dyDescent="0.3">
      <c r="A577" t="s">
        <v>26</v>
      </c>
      <c r="B577" t="s">
        <v>28</v>
      </c>
      <c r="C577" t="s">
        <v>29</v>
      </c>
      <c r="D577" t="s">
        <v>461</v>
      </c>
      <c r="E577" t="s">
        <v>118</v>
      </c>
      <c r="F577" t="s">
        <v>130</v>
      </c>
      <c r="G577" t="s">
        <v>472</v>
      </c>
      <c r="H577" t="s">
        <v>252</v>
      </c>
      <c r="I577" t="s">
        <v>288</v>
      </c>
      <c r="J577" t="s">
        <v>269</v>
      </c>
      <c r="K577" t="s">
        <v>931</v>
      </c>
      <c r="L577">
        <v>1</v>
      </c>
      <c r="M577">
        <v>250000000</v>
      </c>
      <c r="N577">
        <v>250000000</v>
      </c>
      <c r="O577">
        <v>0</v>
      </c>
      <c r="P577">
        <v>250000000</v>
      </c>
      <c r="R577">
        <v>16408311.000000002</v>
      </c>
      <c r="S577">
        <v>19681479</v>
      </c>
      <c r="T577">
        <v>19751374</v>
      </c>
      <c r="U577">
        <v>19751374</v>
      </c>
      <c r="V577">
        <v>19760045</v>
      </c>
      <c r="W577">
        <v>19760471</v>
      </c>
      <c r="X577">
        <v>19769142</v>
      </c>
      <c r="Y577">
        <v>19760744</v>
      </c>
      <c r="Z577">
        <v>19774438</v>
      </c>
      <c r="AA577">
        <v>19751374</v>
      </c>
      <c r="AB577">
        <v>27128432</v>
      </c>
      <c r="AC577">
        <v>28702816</v>
      </c>
      <c r="AD577" t="s">
        <v>3671</v>
      </c>
      <c r="AE577" t="s">
        <v>3683</v>
      </c>
      <c r="AF577" t="s">
        <v>3726</v>
      </c>
      <c r="AG577" t="s">
        <v>3727</v>
      </c>
      <c r="AH577" t="s">
        <v>7234</v>
      </c>
      <c r="AI577" t="s">
        <v>7115</v>
      </c>
      <c r="AJ577" t="s">
        <v>6406</v>
      </c>
      <c r="AK577" t="s">
        <v>136</v>
      </c>
      <c r="AN577" t="s">
        <v>1311</v>
      </c>
      <c r="AO577" t="s">
        <v>3409</v>
      </c>
      <c r="AP577" t="s">
        <v>3483</v>
      </c>
      <c r="AQ577" t="s">
        <v>1314</v>
      </c>
    </row>
    <row r="578" spans="1:43" x14ac:dyDescent="0.3">
      <c r="A578" t="s">
        <v>26</v>
      </c>
      <c r="B578" t="s">
        <v>28</v>
      </c>
      <c r="C578" t="s">
        <v>29</v>
      </c>
      <c r="D578" t="s">
        <v>461</v>
      </c>
      <c r="E578" t="s">
        <v>118</v>
      </c>
      <c r="F578" t="s">
        <v>130</v>
      </c>
      <c r="G578" t="s">
        <v>472</v>
      </c>
      <c r="H578" t="s">
        <v>252</v>
      </c>
      <c r="I578" t="s">
        <v>288</v>
      </c>
      <c r="J578" t="s">
        <v>269</v>
      </c>
      <c r="K578" t="s">
        <v>932</v>
      </c>
      <c r="L578">
        <v>1</v>
      </c>
      <c r="M578">
        <v>350000000</v>
      </c>
      <c r="N578">
        <v>350000000</v>
      </c>
      <c r="O578">
        <v>0</v>
      </c>
      <c r="P578">
        <v>350000000</v>
      </c>
      <c r="R578">
        <v>22971635</v>
      </c>
      <c r="S578">
        <v>27554070</v>
      </c>
      <c r="T578">
        <v>27651924</v>
      </c>
      <c r="U578">
        <v>27651924</v>
      </c>
      <c r="V578">
        <v>27664063</v>
      </c>
      <c r="W578">
        <v>27664659</v>
      </c>
      <c r="X578">
        <v>27676798</v>
      </c>
      <c r="Y578">
        <v>27665042</v>
      </c>
      <c r="Z578">
        <v>27684213</v>
      </c>
      <c r="AA578">
        <v>27651924</v>
      </c>
      <c r="AB578">
        <v>37979804</v>
      </c>
      <c r="AC578">
        <v>40183944</v>
      </c>
      <c r="AD578" t="s">
        <v>3671</v>
      </c>
      <c r="AE578" t="s">
        <v>3683</v>
      </c>
      <c r="AF578" t="s">
        <v>3729</v>
      </c>
      <c r="AG578" t="s">
        <v>3730</v>
      </c>
      <c r="AH578" t="s">
        <v>7235</v>
      </c>
      <c r="AI578" t="s">
        <v>7117</v>
      </c>
      <c r="AJ578" t="s">
        <v>6406</v>
      </c>
      <c r="AK578" t="s">
        <v>136</v>
      </c>
      <c r="AN578" t="s">
        <v>1311</v>
      </c>
      <c r="AO578" t="s">
        <v>3409</v>
      </c>
      <c r="AP578" t="s">
        <v>3483</v>
      </c>
      <c r="AQ578" t="s">
        <v>1314</v>
      </c>
    </row>
    <row r="579" spans="1:43" x14ac:dyDescent="0.3">
      <c r="A579" t="s">
        <v>26</v>
      </c>
      <c r="B579" t="s">
        <v>28</v>
      </c>
      <c r="C579" t="s">
        <v>29</v>
      </c>
      <c r="D579" t="s">
        <v>461</v>
      </c>
      <c r="E579" t="s">
        <v>118</v>
      </c>
      <c r="F579" t="s">
        <v>130</v>
      </c>
      <c r="G579" t="s">
        <v>472</v>
      </c>
      <c r="H579" t="s">
        <v>252</v>
      </c>
      <c r="I579" t="s">
        <v>288</v>
      </c>
      <c r="J579" t="s">
        <v>269</v>
      </c>
      <c r="K579" t="s">
        <v>933</v>
      </c>
      <c r="L579">
        <v>124</v>
      </c>
      <c r="M579">
        <v>610000</v>
      </c>
      <c r="N579">
        <v>75640000</v>
      </c>
      <c r="O579">
        <v>0</v>
      </c>
      <c r="P579">
        <v>75640000</v>
      </c>
      <c r="R579">
        <v>4964499</v>
      </c>
      <c r="S579">
        <v>5954828</v>
      </c>
      <c r="T579">
        <v>5975976</v>
      </c>
      <c r="U579">
        <v>5975976</v>
      </c>
      <c r="V579">
        <v>5978599</v>
      </c>
      <c r="W579">
        <v>5978728</v>
      </c>
      <c r="X579">
        <v>5981352</v>
      </c>
      <c r="Y579">
        <v>5978811</v>
      </c>
      <c r="Z579">
        <v>5982954</v>
      </c>
      <c r="AA579">
        <v>5975976</v>
      </c>
      <c r="AB579">
        <v>8207977.9999999991</v>
      </c>
      <c r="AC579">
        <v>8684323</v>
      </c>
      <c r="AD579" t="s">
        <v>3671</v>
      </c>
      <c r="AE579" t="s">
        <v>3683</v>
      </c>
      <c r="AF579" t="s">
        <v>3732</v>
      </c>
      <c r="AG579" t="s">
        <v>3733</v>
      </c>
      <c r="AH579" t="s">
        <v>7236</v>
      </c>
      <c r="AI579" t="s">
        <v>7119</v>
      </c>
      <c r="AJ579" t="s">
        <v>6406</v>
      </c>
      <c r="AK579" t="s">
        <v>136</v>
      </c>
      <c r="AN579" t="s">
        <v>1311</v>
      </c>
      <c r="AO579" t="s">
        <v>3409</v>
      </c>
      <c r="AP579" t="s">
        <v>3483</v>
      </c>
      <c r="AQ579" t="s">
        <v>1314</v>
      </c>
    </row>
    <row r="580" spans="1:43" x14ac:dyDescent="0.3">
      <c r="A580" t="s">
        <v>26</v>
      </c>
      <c r="B580" t="s">
        <v>28</v>
      </c>
      <c r="C580" t="s">
        <v>29</v>
      </c>
      <c r="D580" t="s">
        <v>461</v>
      </c>
      <c r="E580" t="s">
        <v>118</v>
      </c>
      <c r="F580" t="s">
        <v>130</v>
      </c>
      <c r="G580" t="s">
        <v>472</v>
      </c>
      <c r="H580" t="s">
        <v>252</v>
      </c>
      <c r="I580" t="s">
        <v>288</v>
      </c>
      <c r="J580" t="s">
        <v>269</v>
      </c>
      <c r="K580" t="s">
        <v>934</v>
      </c>
      <c r="L580">
        <v>1</v>
      </c>
      <c r="M580">
        <v>400000000</v>
      </c>
      <c r="N580">
        <v>400000000</v>
      </c>
      <c r="O580">
        <v>0</v>
      </c>
      <c r="P580">
        <v>400000000</v>
      </c>
      <c r="R580">
        <v>26253297</v>
      </c>
      <c r="S580">
        <v>31490366</v>
      </c>
      <c r="T580">
        <v>31602198</v>
      </c>
      <c r="U580">
        <v>31602198</v>
      </c>
      <c r="V580">
        <v>31616072</v>
      </c>
      <c r="W580">
        <v>31616754</v>
      </c>
      <c r="X580">
        <v>31630627</v>
      </c>
      <c r="Y580">
        <v>31617191</v>
      </c>
      <c r="Z580">
        <v>31639101</v>
      </c>
      <c r="AA580">
        <v>31602198</v>
      </c>
      <c r="AB580">
        <v>43405491</v>
      </c>
      <c r="AC580">
        <v>45924507</v>
      </c>
      <c r="AD580" t="s">
        <v>3671</v>
      </c>
      <c r="AE580" t="s">
        <v>3683</v>
      </c>
      <c r="AF580" t="s">
        <v>3735</v>
      </c>
      <c r="AG580" t="s">
        <v>3736</v>
      </c>
      <c r="AH580" t="s">
        <v>7237</v>
      </c>
      <c r="AI580" t="s">
        <v>7121</v>
      </c>
      <c r="AJ580" t="s">
        <v>6406</v>
      </c>
      <c r="AK580" t="s">
        <v>136</v>
      </c>
      <c r="AN580" t="s">
        <v>1311</v>
      </c>
      <c r="AO580" t="s">
        <v>3409</v>
      </c>
      <c r="AP580" t="s">
        <v>3483</v>
      </c>
      <c r="AQ580" t="s">
        <v>1314</v>
      </c>
    </row>
    <row r="581" spans="1:43" x14ac:dyDescent="0.3">
      <c r="A581" t="s">
        <v>26</v>
      </c>
      <c r="B581" t="s">
        <v>28</v>
      </c>
      <c r="C581" t="s">
        <v>29</v>
      </c>
      <c r="D581" t="s">
        <v>461</v>
      </c>
      <c r="E581" t="s">
        <v>118</v>
      </c>
      <c r="F581" t="s">
        <v>130</v>
      </c>
      <c r="G581" t="s">
        <v>472</v>
      </c>
      <c r="H581" t="s">
        <v>252</v>
      </c>
      <c r="I581" t="s">
        <v>288</v>
      </c>
      <c r="J581" t="s">
        <v>269</v>
      </c>
      <c r="K581" t="s">
        <v>935</v>
      </c>
      <c r="L581">
        <v>1</v>
      </c>
      <c r="M581">
        <v>200000000</v>
      </c>
      <c r="N581">
        <v>200000000</v>
      </c>
      <c r="O581">
        <v>0</v>
      </c>
      <c r="P581">
        <v>200000000</v>
      </c>
      <c r="R581">
        <v>13126649</v>
      </c>
      <c r="S581">
        <v>15745183</v>
      </c>
      <c r="T581">
        <v>15801099</v>
      </c>
      <c r="U581">
        <v>15801099</v>
      </c>
      <c r="V581">
        <v>15808036</v>
      </c>
      <c r="W581">
        <v>15808377</v>
      </c>
      <c r="X581">
        <v>15815313</v>
      </c>
      <c r="Y581">
        <v>15808596</v>
      </c>
      <c r="Z581">
        <v>15819550</v>
      </c>
      <c r="AA581">
        <v>15801099</v>
      </c>
      <c r="AB581">
        <v>21702745</v>
      </c>
      <c r="AC581">
        <v>22962254</v>
      </c>
      <c r="AD581" t="s">
        <v>3671</v>
      </c>
      <c r="AE581" t="s">
        <v>3683</v>
      </c>
      <c r="AF581" t="s">
        <v>3738</v>
      </c>
      <c r="AG581" t="s">
        <v>3739</v>
      </c>
      <c r="AH581" t="s">
        <v>7238</v>
      </c>
      <c r="AI581" t="s">
        <v>7123</v>
      </c>
      <c r="AJ581" t="s">
        <v>6406</v>
      </c>
      <c r="AK581" t="s">
        <v>136</v>
      </c>
      <c r="AN581" t="s">
        <v>1311</v>
      </c>
      <c r="AO581" t="s">
        <v>3409</v>
      </c>
      <c r="AP581" t="s">
        <v>3483</v>
      </c>
      <c r="AQ581" t="s">
        <v>1314</v>
      </c>
    </row>
    <row r="582" spans="1:43" x14ac:dyDescent="0.3">
      <c r="A582" t="s">
        <v>26</v>
      </c>
      <c r="B582" t="s">
        <v>28</v>
      </c>
      <c r="C582" t="s">
        <v>29</v>
      </c>
      <c r="D582" t="s">
        <v>461</v>
      </c>
      <c r="E582" t="s">
        <v>118</v>
      </c>
      <c r="F582" t="s">
        <v>130</v>
      </c>
      <c r="G582" t="s">
        <v>472</v>
      </c>
      <c r="H582" t="s">
        <v>252</v>
      </c>
      <c r="I582" t="s">
        <v>288</v>
      </c>
      <c r="J582" t="s">
        <v>271</v>
      </c>
      <c r="K582" t="s">
        <v>937</v>
      </c>
      <c r="L582">
        <v>1</v>
      </c>
      <c r="M582">
        <v>150000000</v>
      </c>
      <c r="N582">
        <v>150000000</v>
      </c>
      <c r="O582">
        <v>0</v>
      </c>
      <c r="P582">
        <v>150000000</v>
      </c>
      <c r="R582">
        <v>9844987</v>
      </c>
      <c r="S582">
        <v>11808887</v>
      </c>
      <c r="T582">
        <v>11850824</v>
      </c>
      <c r="U582">
        <v>11850824</v>
      </c>
      <c r="V582">
        <v>11856027</v>
      </c>
      <c r="W582">
        <v>11856283</v>
      </c>
      <c r="X582">
        <v>11861485</v>
      </c>
      <c r="Y582">
        <v>11856447</v>
      </c>
      <c r="Z582">
        <v>11864663</v>
      </c>
      <c r="AA582">
        <v>11850824</v>
      </c>
      <c r="AB582">
        <v>16277059</v>
      </c>
      <c r="AC582">
        <v>17221690</v>
      </c>
      <c r="AD582" t="s">
        <v>3671</v>
      </c>
      <c r="AE582" t="s">
        <v>3741</v>
      </c>
      <c r="AF582" t="s">
        <v>3745</v>
      </c>
      <c r="AG582" t="s">
        <v>3746</v>
      </c>
      <c r="AH582" t="s">
        <v>7239</v>
      </c>
      <c r="AI582" t="s">
        <v>6064</v>
      </c>
      <c r="AJ582" t="s">
        <v>6406</v>
      </c>
      <c r="AK582" t="s">
        <v>136</v>
      </c>
      <c r="AN582" t="s">
        <v>1311</v>
      </c>
      <c r="AO582" t="s">
        <v>3409</v>
      </c>
      <c r="AP582" t="s">
        <v>3483</v>
      </c>
      <c r="AQ582" t="s">
        <v>1314</v>
      </c>
    </row>
    <row r="583" spans="1:43" x14ac:dyDescent="0.3">
      <c r="A583" t="s">
        <v>26</v>
      </c>
      <c r="B583" t="s">
        <v>28</v>
      </c>
      <c r="C583" t="s">
        <v>29</v>
      </c>
      <c r="D583" t="s">
        <v>461</v>
      </c>
      <c r="E583" t="s">
        <v>118</v>
      </c>
      <c r="F583" t="s">
        <v>130</v>
      </c>
      <c r="G583" t="s">
        <v>472</v>
      </c>
      <c r="H583" t="s">
        <v>252</v>
      </c>
      <c r="I583" t="s">
        <v>288</v>
      </c>
      <c r="J583" t="s">
        <v>271</v>
      </c>
      <c r="K583" t="s">
        <v>938</v>
      </c>
      <c r="L583">
        <v>72</v>
      </c>
      <c r="M583">
        <v>1500000</v>
      </c>
      <c r="N583">
        <v>108000000</v>
      </c>
      <c r="O583">
        <v>0</v>
      </c>
      <c r="P583">
        <v>108000000</v>
      </c>
      <c r="R583">
        <v>7088390</v>
      </c>
      <c r="S583">
        <v>8502399</v>
      </c>
      <c r="T583">
        <v>8532594</v>
      </c>
      <c r="U583">
        <v>8532594</v>
      </c>
      <c r="V583">
        <v>8536339</v>
      </c>
      <c r="W583">
        <v>8536523</v>
      </c>
      <c r="X583">
        <v>8540269</v>
      </c>
      <c r="Y583">
        <v>8536642</v>
      </c>
      <c r="Z583">
        <v>8542557</v>
      </c>
      <c r="AA583">
        <v>8532594</v>
      </c>
      <c r="AB583">
        <v>11719482</v>
      </c>
      <c r="AC583">
        <v>12399617</v>
      </c>
      <c r="AD583" t="s">
        <v>3671</v>
      </c>
      <c r="AE583" t="s">
        <v>3741</v>
      </c>
      <c r="AF583" t="s">
        <v>3748</v>
      </c>
      <c r="AG583" t="s">
        <v>3749</v>
      </c>
      <c r="AH583" t="s">
        <v>7240</v>
      </c>
      <c r="AI583" t="s">
        <v>6075</v>
      </c>
      <c r="AJ583" t="s">
        <v>6406</v>
      </c>
      <c r="AK583" t="s">
        <v>136</v>
      </c>
      <c r="AN583" t="s">
        <v>1311</v>
      </c>
      <c r="AO583" t="s">
        <v>3409</v>
      </c>
      <c r="AP583" t="s">
        <v>3483</v>
      </c>
      <c r="AQ583" t="s">
        <v>1314</v>
      </c>
    </row>
    <row r="584" spans="1:43" x14ac:dyDescent="0.3">
      <c r="A584" t="s">
        <v>26</v>
      </c>
      <c r="B584" t="s">
        <v>28</v>
      </c>
      <c r="C584" t="s">
        <v>29</v>
      </c>
      <c r="D584" t="s">
        <v>461</v>
      </c>
      <c r="E584" t="s">
        <v>118</v>
      </c>
      <c r="F584" t="s">
        <v>130</v>
      </c>
      <c r="G584" t="s">
        <v>472</v>
      </c>
      <c r="H584" t="s">
        <v>252</v>
      </c>
      <c r="I584" t="s">
        <v>288</v>
      </c>
      <c r="J584" t="s">
        <v>271</v>
      </c>
      <c r="K584" t="s">
        <v>939</v>
      </c>
      <c r="L584">
        <v>12</v>
      </c>
      <c r="M584">
        <v>20000000</v>
      </c>
      <c r="N584">
        <v>240000000</v>
      </c>
      <c r="O584">
        <v>0</v>
      </c>
      <c r="P584">
        <v>240000000</v>
      </c>
      <c r="R584">
        <v>15751978</v>
      </c>
      <c r="S584">
        <v>18894219</v>
      </c>
      <c r="T584">
        <v>18961319</v>
      </c>
      <c r="U584">
        <v>18961319</v>
      </c>
      <c r="V584">
        <v>18969643</v>
      </c>
      <c r="W584">
        <v>18970052</v>
      </c>
      <c r="X584">
        <v>18978376</v>
      </c>
      <c r="Y584">
        <v>18970315</v>
      </c>
      <c r="Z584">
        <v>18983460</v>
      </c>
      <c r="AA584">
        <v>18961319</v>
      </c>
      <c r="AB584">
        <v>26043294</v>
      </c>
      <c r="AC584">
        <v>27554706</v>
      </c>
      <c r="AD584" t="s">
        <v>3671</v>
      </c>
      <c r="AE584" t="s">
        <v>3741</v>
      </c>
      <c r="AF584" t="s">
        <v>3751</v>
      </c>
      <c r="AG584" t="s">
        <v>3752</v>
      </c>
      <c r="AH584" t="s">
        <v>7241</v>
      </c>
      <c r="AI584" t="s">
        <v>6085</v>
      </c>
      <c r="AJ584" t="s">
        <v>6406</v>
      </c>
      <c r="AK584" t="s">
        <v>136</v>
      </c>
      <c r="AN584" t="s">
        <v>1311</v>
      </c>
      <c r="AO584" t="s">
        <v>3409</v>
      </c>
      <c r="AP584" t="s">
        <v>3483</v>
      </c>
      <c r="AQ584" t="s">
        <v>1314</v>
      </c>
    </row>
    <row r="585" spans="1:43" x14ac:dyDescent="0.3">
      <c r="A585" t="s">
        <v>26</v>
      </c>
      <c r="B585" t="s">
        <v>28</v>
      </c>
      <c r="C585" t="s">
        <v>29</v>
      </c>
      <c r="D585" t="s">
        <v>461</v>
      </c>
      <c r="E585" t="s">
        <v>118</v>
      </c>
      <c r="F585" t="s">
        <v>130</v>
      </c>
      <c r="G585" t="s">
        <v>472</v>
      </c>
      <c r="H585" t="s">
        <v>252</v>
      </c>
      <c r="I585" t="s">
        <v>289</v>
      </c>
      <c r="J585" t="s">
        <v>255</v>
      </c>
      <c r="K585" t="s">
        <v>941</v>
      </c>
      <c r="L585">
        <v>195</v>
      </c>
      <c r="M585">
        <v>5100000</v>
      </c>
      <c r="N585">
        <v>994500000</v>
      </c>
      <c r="O585">
        <v>0</v>
      </c>
      <c r="P585">
        <v>994500000</v>
      </c>
      <c r="R585">
        <v>65272261</v>
      </c>
      <c r="S585">
        <v>78292922</v>
      </c>
      <c r="T585">
        <v>78570966</v>
      </c>
      <c r="U585">
        <v>78570966</v>
      </c>
      <c r="V585">
        <v>78605458</v>
      </c>
      <c r="W585">
        <v>78607153</v>
      </c>
      <c r="X585">
        <v>78641646</v>
      </c>
      <c r="Y585">
        <v>78608241</v>
      </c>
      <c r="Z585">
        <v>78662714</v>
      </c>
      <c r="AA585">
        <v>78570966</v>
      </c>
      <c r="AB585">
        <v>107916901</v>
      </c>
      <c r="AC585">
        <v>114179806</v>
      </c>
      <c r="AD585" t="s">
        <v>3754</v>
      </c>
      <c r="AE585" t="s">
        <v>3755</v>
      </c>
      <c r="AF585" t="s">
        <v>3759</v>
      </c>
      <c r="AG585" t="s">
        <v>3760</v>
      </c>
      <c r="AH585" t="s">
        <v>7242</v>
      </c>
      <c r="AI585" t="s">
        <v>6064</v>
      </c>
      <c r="AJ585" t="s">
        <v>6408</v>
      </c>
      <c r="AK585" t="s">
        <v>44</v>
      </c>
      <c r="AN585" t="s">
        <v>1311</v>
      </c>
      <c r="AO585" t="s">
        <v>3409</v>
      </c>
      <c r="AP585" t="s">
        <v>3410</v>
      </c>
      <c r="AQ585" t="s">
        <v>1314</v>
      </c>
    </row>
    <row r="586" spans="1:43" x14ac:dyDescent="0.3">
      <c r="A586" t="s">
        <v>26</v>
      </c>
      <c r="B586" t="s">
        <v>28</v>
      </c>
      <c r="C586" t="s">
        <v>29</v>
      </c>
      <c r="D586" t="s">
        <v>461</v>
      </c>
      <c r="E586" t="s">
        <v>118</v>
      </c>
      <c r="F586" t="s">
        <v>130</v>
      </c>
      <c r="G586" t="s">
        <v>472</v>
      </c>
      <c r="H586" t="s">
        <v>252</v>
      </c>
      <c r="I586" t="s">
        <v>289</v>
      </c>
      <c r="J586" t="s">
        <v>255</v>
      </c>
      <c r="K586" t="s">
        <v>942</v>
      </c>
      <c r="L586">
        <v>13</v>
      </c>
      <c r="M586">
        <v>5600000</v>
      </c>
      <c r="N586">
        <v>72800000</v>
      </c>
      <c r="O586">
        <v>0</v>
      </c>
      <c r="P586">
        <v>72800000</v>
      </c>
      <c r="R586">
        <v>4778100</v>
      </c>
      <c r="S586">
        <v>5731247</v>
      </c>
      <c r="T586">
        <v>5751600</v>
      </c>
      <c r="U586">
        <v>5751600</v>
      </c>
      <c r="V586">
        <v>5754125</v>
      </c>
      <c r="W586">
        <v>5754249</v>
      </c>
      <c r="X586">
        <v>5756774</v>
      </c>
      <c r="Y586">
        <v>5754329</v>
      </c>
      <c r="Z586">
        <v>5758316</v>
      </c>
      <c r="AA586">
        <v>5751600</v>
      </c>
      <c r="AB586">
        <v>7899799</v>
      </c>
      <c r="AC586">
        <v>8358261</v>
      </c>
      <c r="AD586" t="s">
        <v>3754</v>
      </c>
      <c r="AE586" t="s">
        <v>3755</v>
      </c>
      <c r="AF586" t="s">
        <v>3762</v>
      </c>
      <c r="AG586" t="s">
        <v>3763</v>
      </c>
      <c r="AH586" t="s">
        <v>7243</v>
      </c>
      <c r="AI586" t="s">
        <v>6075</v>
      </c>
      <c r="AJ586" t="s">
        <v>6408</v>
      </c>
      <c r="AK586" t="s">
        <v>44</v>
      </c>
      <c r="AN586" t="s">
        <v>1311</v>
      </c>
      <c r="AO586" t="s">
        <v>3409</v>
      </c>
      <c r="AP586" t="s">
        <v>3410</v>
      </c>
      <c r="AQ586" t="s">
        <v>1314</v>
      </c>
    </row>
    <row r="587" spans="1:43" x14ac:dyDescent="0.3">
      <c r="A587" t="s">
        <v>26</v>
      </c>
      <c r="B587" t="s">
        <v>28</v>
      </c>
      <c r="C587" t="s">
        <v>29</v>
      </c>
      <c r="D587" t="s">
        <v>461</v>
      </c>
      <c r="E587" t="s">
        <v>118</v>
      </c>
      <c r="F587" t="s">
        <v>130</v>
      </c>
      <c r="G587" t="s">
        <v>472</v>
      </c>
      <c r="H587" t="s">
        <v>252</v>
      </c>
      <c r="I587" t="s">
        <v>289</v>
      </c>
      <c r="J587" t="s">
        <v>255</v>
      </c>
      <c r="K587" t="s">
        <v>943</v>
      </c>
      <c r="L587">
        <v>180</v>
      </c>
      <c r="M587">
        <v>25000</v>
      </c>
      <c r="N587">
        <v>4500000</v>
      </c>
      <c r="O587">
        <v>0</v>
      </c>
      <c r="P587">
        <v>4500000</v>
      </c>
      <c r="R587">
        <v>295350</v>
      </c>
      <c r="S587">
        <v>354267</v>
      </c>
      <c r="T587">
        <v>355525</v>
      </c>
      <c r="U587">
        <v>355525</v>
      </c>
      <c r="V587">
        <v>355681</v>
      </c>
      <c r="W587">
        <v>355688</v>
      </c>
      <c r="X587">
        <v>355845</v>
      </c>
      <c r="Y587">
        <v>355693</v>
      </c>
      <c r="Z587">
        <v>355940</v>
      </c>
      <c r="AA587">
        <v>355525</v>
      </c>
      <c r="AB587">
        <v>488312</v>
      </c>
      <c r="AC587">
        <v>516649</v>
      </c>
      <c r="AD587" t="s">
        <v>3754</v>
      </c>
      <c r="AE587" t="s">
        <v>3755</v>
      </c>
      <c r="AF587" t="s">
        <v>3765</v>
      </c>
      <c r="AG587" t="s">
        <v>3766</v>
      </c>
      <c r="AH587" t="s">
        <v>7244</v>
      </c>
      <c r="AI587" t="s">
        <v>6085</v>
      </c>
      <c r="AJ587" t="s">
        <v>6408</v>
      </c>
      <c r="AK587" t="s">
        <v>44</v>
      </c>
      <c r="AN587" t="s">
        <v>1311</v>
      </c>
      <c r="AO587" t="s">
        <v>3409</v>
      </c>
      <c r="AP587" t="s">
        <v>3410</v>
      </c>
      <c r="AQ587" t="s">
        <v>1314</v>
      </c>
    </row>
    <row r="588" spans="1:43" x14ac:dyDescent="0.3">
      <c r="A588" t="s">
        <v>26</v>
      </c>
      <c r="B588" t="s">
        <v>28</v>
      </c>
      <c r="C588" t="s">
        <v>29</v>
      </c>
      <c r="D588" t="s">
        <v>461</v>
      </c>
      <c r="E588" t="s">
        <v>118</v>
      </c>
      <c r="F588" t="s">
        <v>130</v>
      </c>
      <c r="G588" t="s">
        <v>472</v>
      </c>
      <c r="H588" t="s">
        <v>252</v>
      </c>
      <c r="I588" t="s">
        <v>289</v>
      </c>
      <c r="J588" t="s">
        <v>255</v>
      </c>
      <c r="K588" t="s">
        <v>944</v>
      </c>
      <c r="L588">
        <v>12</v>
      </c>
      <c r="M588">
        <v>25000</v>
      </c>
      <c r="N588">
        <v>300000</v>
      </c>
      <c r="O588">
        <v>0</v>
      </c>
      <c r="P588">
        <v>300000</v>
      </c>
      <c r="R588">
        <v>19690</v>
      </c>
      <c r="S588">
        <v>23618</v>
      </c>
      <c r="T588">
        <v>23702</v>
      </c>
      <c r="U588">
        <v>23702</v>
      </c>
      <c r="V588">
        <v>23712</v>
      </c>
      <c r="W588">
        <v>23713</v>
      </c>
      <c r="X588">
        <v>23723</v>
      </c>
      <c r="Y588">
        <v>23713</v>
      </c>
      <c r="Z588">
        <v>23729</v>
      </c>
      <c r="AA588">
        <v>23702</v>
      </c>
      <c r="AB588">
        <v>32554.000000000004</v>
      </c>
      <c r="AC588">
        <v>34442</v>
      </c>
      <c r="AD588" t="s">
        <v>3754</v>
      </c>
      <c r="AE588" t="s">
        <v>3755</v>
      </c>
      <c r="AF588" t="s">
        <v>3768</v>
      </c>
      <c r="AG588" t="s">
        <v>3769</v>
      </c>
      <c r="AH588" t="s">
        <v>7245</v>
      </c>
      <c r="AI588" t="s">
        <v>6168</v>
      </c>
      <c r="AJ588" t="s">
        <v>6408</v>
      </c>
      <c r="AK588" t="s">
        <v>44</v>
      </c>
      <c r="AN588" t="s">
        <v>1311</v>
      </c>
      <c r="AO588" t="s">
        <v>3409</v>
      </c>
      <c r="AP588" t="s">
        <v>3410</v>
      </c>
      <c r="AQ588" t="s">
        <v>1314</v>
      </c>
    </row>
    <row r="589" spans="1:43" x14ac:dyDescent="0.3">
      <c r="A589" t="s">
        <v>26</v>
      </c>
      <c r="B589" t="s">
        <v>28</v>
      </c>
      <c r="C589" t="s">
        <v>29</v>
      </c>
      <c r="D589" t="s">
        <v>461</v>
      </c>
      <c r="E589" t="s">
        <v>118</v>
      </c>
      <c r="F589" t="s">
        <v>130</v>
      </c>
      <c r="G589" t="s">
        <v>472</v>
      </c>
      <c r="H589" t="s">
        <v>252</v>
      </c>
      <c r="I589" t="s">
        <v>289</v>
      </c>
      <c r="J589" t="s">
        <v>138</v>
      </c>
      <c r="K589" t="s">
        <v>947</v>
      </c>
      <c r="L589">
        <v>2</v>
      </c>
      <c r="M589">
        <v>50000000</v>
      </c>
      <c r="N589">
        <v>100000000</v>
      </c>
      <c r="O589">
        <v>0</v>
      </c>
      <c r="P589">
        <v>100000000</v>
      </c>
      <c r="R589">
        <v>6563324</v>
      </c>
      <c r="S589">
        <v>7872591</v>
      </c>
      <c r="T589">
        <v>7900550</v>
      </c>
      <c r="U589">
        <v>7900550</v>
      </c>
      <c r="V589">
        <v>7904018</v>
      </c>
      <c r="W589">
        <v>7904188</v>
      </c>
      <c r="X589">
        <v>7907657</v>
      </c>
      <c r="Y589">
        <v>7904298</v>
      </c>
      <c r="Z589">
        <v>7909775</v>
      </c>
      <c r="AA589">
        <v>7900550</v>
      </c>
      <c r="AB589">
        <v>10851373</v>
      </c>
      <c r="AC589">
        <v>11481126</v>
      </c>
      <c r="AD589" t="s">
        <v>3754</v>
      </c>
      <c r="AE589" t="s">
        <v>3779</v>
      </c>
      <c r="AF589" t="s">
        <v>3786</v>
      </c>
      <c r="AG589" t="s">
        <v>3787</v>
      </c>
      <c r="AH589" t="s">
        <v>7246</v>
      </c>
      <c r="AI589" t="s">
        <v>6075</v>
      </c>
      <c r="AJ589" t="s">
        <v>6408</v>
      </c>
      <c r="AK589" t="s">
        <v>44</v>
      </c>
      <c r="AN589" t="s">
        <v>1311</v>
      </c>
      <c r="AO589" t="s">
        <v>3409</v>
      </c>
      <c r="AP589" t="s">
        <v>2026</v>
      </c>
      <c r="AQ589" t="s">
        <v>1314</v>
      </c>
    </row>
    <row r="590" spans="1:43" x14ac:dyDescent="0.3">
      <c r="A590" t="s">
        <v>26</v>
      </c>
      <c r="B590" t="s">
        <v>28</v>
      </c>
      <c r="C590" t="s">
        <v>29</v>
      </c>
      <c r="D590" t="s">
        <v>461</v>
      </c>
      <c r="E590" t="s">
        <v>118</v>
      </c>
      <c r="F590" t="s">
        <v>130</v>
      </c>
      <c r="G590" t="s">
        <v>472</v>
      </c>
      <c r="H590" t="s">
        <v>252</v>
      </c>
      <c r="I590" t="s">
        <v>289</v>
      </c>
      <c r="J590" t="s">
        <v>138</v>
      </c>
      <c r="K590" t="s">
        <v>948</v>
      </c>
      <c r="L590">
        <v>1</v>
      </c>
      <c r="M590">
        <v>43440000</v>
      </c>
      <c r="N590">
        <v>43440000</v>
      </c>
      <c r="O590">
        <v>0</v>
      </c>
      <c r="P590">
        <v>43440000</v>
      </c>
      <c r="R590">
        <v>2851108</v>
      </c>
      <c r="S590">
        <v>3419854</v>
      </c>
      <c r="T590">
        <v>3431999</v>
      </c>
      <c r="U590">
        <v>3431999</v>
      </c>
      <c r="V590">
        <v>3433505</v>
      </c>
      <c r="W590">
        <v>3433579</v>
      </c>
      <c r="X590">
        <v>3435086</v>
      </c>
      <c r="Y590">
        <v>3433627</v>
      </c>
      <c r="Z590">
        <v>3436006</v>
      </c>
      <c r="AA590">
        <v>3431999</v>
      </c>
      <c r="AB590">
        <v>4713836</v>
      </c>
      <c r="AC590">
        <v>4987402</v>
      </c>
      <c r="AD590" t="s">
        <v>3754</v>
      </c>
      <c r="AE590" t="s">
        <v>3779</v>
      </c>
      <c r="AF590" t="s">
        <v>3789</v>
      </c>
      <c r="AG590" t="s">
        <v>3790</v>
      </c>
      <c r="AH590" t="s">
        <v>7247</v>
      </c>
      <c r="AI590" t="s">
        <v>6085</v>
      </c>
      <c r="AJ590" t="s">
        <v>6408</v>
      </c>
      <c r="AK590" t="s">
        <v>44</v>
      </c>
      <c r="AN590" t="s">
        <v>1311</v>
      </c>
      <c r="AO590" t="s">
        <v>3409</v>
      </c>
      <c r="AP590" t="s">
        <v>2026</v>
      </c>
      <c r="AQ590" t="s">
        <v>1314</v>
      </c>
    </row>
    <row r="591" spans="1:43" x14ac:dyDescent="0.3">
      <c r="A591" t="s">
        <v>26</v>
      </c>
      <c r="B591" t="s">
        <v>28</v>
      </c>
      <c r="C591" t="s">
        <v>29</v>
      </c>
      <c r="D591" t="s">
        <v>461</v>
      </c>
      <c r="E591" t="s">
        <v>118</v>
      </c>
      <c r="F591" t="s">
        <v>130</v>
      </c>
      <c r="G591" t="s">
        <v>472</v>
      </c>
      <c r="H591" t="s">
        <v>252</v>
      </c>
      <c r="I591" t="s">
        <v>289</v>
      </c>
      <c r="J591" t="s">
        <v>58</v>
      </c>
      <c r="K591" t="s">
        <v>950</v>
      </c>
      <c r="L591">
        <v>2</v>
      </c>
      <c r="M591">
        <v>198353000</v>
      </c>
      <c r="N591">
        <v>396706000</v>
      </c>
      <c r="O591">
        <v>0</v>
      </c>
      <c r="P591">
        <v>396706000</v>
      </c>
      <c r="R591">
        <v>26037102</v>
      </c>
      <c r="S591">
        <v>31231043</v>
      </c>
      <c r="T591">
        <v>31341954</v>
      </c>
      <c r="U591">
        <v>31341954</v>
      </c>
      <c r="V591">
        <v>31355713</v>
      </c>
      <c r="W591">
        <v>31356390</v>
      </c>
      <c r="X591">
        <v>31370148</v>
      </c>
      <c r="Y591">
        <v>31356823</v>
      </c>
      <c r="Z591">
        <v>31378553</v>
      </c>
      <c r="AA591">
        <v>31341954</v>
      </c>
      <c r="AB591">
        <v>43048046</v>
      </c>
      <c r="AC591">
        <v>45546320</v>
      </c>
      <c r="AD591" t="s">
        <v>3754</v>
      </c>
      <c r="AE591" t="s">
        <v>3792</v>
      </c>
      <c r="AF591" t="s">
        <v>3796</v>
      </c>
      <c r="AG591" t="s">
        <v>3797</v>
      </c>
      <c r="AH591" t="s">
        <v>7248</v>
      </c>
      <c r="AI591" t="s">
        <v>6064</v>
      </c>
      <c r="AJ591" t="s">
        <v>6408</v>
      </c>
      <c r="AK591" t="s">
        <v>44</v>
      </c>
      <c r="AN591" t="s">
        <v>1311</v>
      </c>
      <c r="AO591" t="s">
        <v>3409</v>
      </c>
      <c r="AP591" t="s">
        <v>1331</v>
      </c>
      <c r="AQ591" t="s">
        <v>1314</v>
      </c>
    </row>
    <row r="592" spans="1:43" x14ac:dyDescent="0.3">
      <c r="A592" t="s">
        <v>26</v>
      </c>
      <c r="B592" t="s">
        <v>28</v>
      </c>
      <c r="C592" t="s">
        <v>29</v>
      </c>
      <c r="D592" t="s">
        <v>461</v>
      </c>
      <c r="E592" t="s">
        <v>118</v>
      </c>
      <c r="F592" t="s">
        <v>130</v>
      </c>
      <c r="G592" t="s">
        <v>472</v>
      </c>
      <c r="H592" t="s">
        <v>252</v>
      </c>
      <c r="I592" t="s">
        <v>290</v>
      </c>
      <c r="J592" t="s">
        <v>265</v>
      </c>
      <c r="K592" t="s">
        <v>953</v>
      </c>
      <c r="L592">
        <v>60</v>
      </c>
      <c r="M592">
        <v>250000</v>
      </c>
      <c r="N592">
        <v>15000000</v>
      </c>
      <c r="O592">
        <v>0</v>
      </c>
      <c r="P592">
        <v>15000000</v>
      </c>
      <c r="R592">
        <v>984499</v>
      </c>
      <c r="S592">
        <v>1180889</v>
      </c>
      <c r="T592">
        <v>1185082</v>
      </c>
      <c r="U592">
        <v>1185082</v>
      </c>
      <c r="V592">
        <v>1185603</v>
      </c>
      <c r="W592">
        <v>1185628</v>
      </c>
      <c r="X592">
        <v>1186149</v>
      </c>
      <c r="Y592">
        <v>1185645</v>
      </c>
      <c r="Z592">
        <v>1186466</v>
      </c>
      <c r="AA592">
        <v>1185082</v>
      </c>
      <c r="AB592">
        <v>1627706</v>
      </c>
      <c r="AC592">
        <v>1722169</v>
      </c>
      <c r="AD592" t="s">
        <v>3799</v>
      </c>
      <c r="AE592" t="s">
        <v>3804</v>
      </c>
      <c r="AF592" t="s">
        <v>3808</v>
      </c>
      <c r="AG592" t="s">
        <v>3809</v>
      </c>
      <c r="AH592" t="s">
        <v>7006</v>
      </c>
      <c r="AI592" t="s">
        <v>6064</v>
      </c>
      <c r="AJ592" t="s">
        <v>6411</v>
      </c>
      <c r="AK592" t="s">
        <v>44</v>
      </c>
      <c r="AN592" t="s">
        <v>1311</v>
      </c>
      <c r="AO592" t="s">
        <v>3409</v>
      </c>
      <c r="AP592" t="s">
        <v>3433</v>
      </c>
      <c r="AQ592" t="s">
        <v>1486</v>
      </c>
    </row>
    <row r="593" spans="1:43" x14ac:dyDescent="0.3">
      <c r="A593" t="s">
        <v>26</v>
      </c>
      <c r="B593" t="s">
        <v>28</v>
      </c>
      <c r="C593" t="s">
        <v>29</v>
      </c>
      <c r="D593" t="s">
        <v>461</v>
      </c>
      <c r="E593" t="s">
        <v>118</v>
      </c>
      <c r="F593" t="s">
        <v>130</v>
      </c>
      <c r="G593" t="s">
        <v>472</v>
      </c>
      <c r="H593" t="s">
        <v>252</v>
      </c>
      <c r="I593" t="s">
        <v>290</v>
      </c>
      <c r="J593" t="s">
        <v>265</v>
      </c>
      <c r="K593" t="s">
        <v>954</v>
      </c>
      <c r="L593">
        <v>1</v>
      </c>
      <c r="M593">
        <v>22328000</v>
      </c>
      <c r="N593">
        <v>22328000</v>
      </c>
      <c r="O593">
        <v>0</v>
      </c>
      <c r="P593">
        <v>22328000</v>
      </c>
      <c r="R593">
        <v>1465459</v>
      </c>
      <c r="S593">
        <v>1757792</v>
      </c>
      <c r="T593">
        <v>1764035</v>
      </c>
      <c r="U593">
        <v>1764035</v>
      </c>
      <c r="V593">
        <v>1764809</v>
      </c>
      <c r="W593">
        <v>1764847</v>
      </c>
      <c r="X593">
        <v>1765622</v>
      </c>
      <c r="Y593">
        <v>1764872</v>
      </c>
      <c r="Z593">
        <v>1766095</v>
      </c>
      <c r="AA593">
        <v>1764035</v>
      </c>
      <c r="AB593">
        <v>2422894</v>
      </c>
      <c r="AC593">
        <v>2563505</v>
      </c>
      <c r="AD593" t="s">
        <v>3799</v>
      </c>
      <c r="AE593" t="s">
        <v>3804</v>
      </c>
      <c r="AF593" t="s">
        <v>3811</v>
      </c>
      <c r="AG593" t="s">
        <v>3812</v>
      </c>
      <c r="AH593" t="s">
        <v>7007</v>
      </c>
      <c r="AI593" t="s">
        <v>6075</v>
      </c>
      <c r="AJ593" t="s">
        <v>6411</v>
      </c>
      <c r="AK593" t="s">
        <v>44</v>
      </c>
      <c r="AN593" t="s">
        <v>1311</v>
      </c>
      <c r="AO593" t="s">
        <v>3409</v>
      </c>
      <c r="AP593" t="s">
        <v>3433</v>
      </c>
      <c r="AQ593" t="s">
        <v>1486</v>
      </c>
    </row>
    <row r="594" spans="1:43" x14ac:dyDescent="0.3">
      <c r="A594" t="s">
        <v>26</v>
      </c>
      <c r="B594" t="s">
        <v>28</v>
      </c>
      <c r="C594" t="s">
        <v>29</v>
      </c>
      <c r="D594" t="s">
        <v>461</v>
      </c>
      <c r="E594" t="s">
        <v>118</v>
      </c>
      <c r="F594" t="s">
        <v>130</v>
      </c>
      <c r="G594" t="s">
        <v>472</v>
      </c>
      <c r="H594" t="s">
        <v>252</v>
      </c>
      <c r="I594" t="s">
        <v>290</v>
      </c>
      <c r="J594" t="s">
        <v>195</v>
      </c>
      <c r="K594" t="s">
        <v>956</v>
      </c>
      <c r="L594">
        <v>12</v>
      </c>
      <c r="M594">
        <v>3000000</v>
      </c>
      <c r="N594">
        <v>36000000</v>
      </c>
      <c r="O594">
        <v>0</v>
      </c>
      <c r="P594">
        <v>36000000</v>
      </c>
      <c r="R594">
        <v>2362797</v>
      </c>
      <c r="S594">
        <v>2834133</v>
      </c>
      <c r="T594">
        <v>2844198</v>
      </c>
      <c r="U594">
        <v>2844198</v>
      </c>
      <c r="V594">
        <v>2845446</v>
      </c>
      <c r="W594">
        <v>2845508</v>
      </c>
      <c r="X594">
        <v>2846756</v>
      </c>
      <c r="Y594">
        <v>2845547</v>
      </c>
      <c r="Z594">
        <v>2847519</v>
      </c>
      <c r="AA594">
        <v>2844198</v>
      </c>
      <c r="AB594">
        <v>3906494</v>
      </c>
      <c r="AC594">
        <v>4133206</v>
      </c>
      <c r="AD594" t="s">
        <v>3799</v>
      </c>
      <c r="AE594" t="s">
        <v>3814</v>
      </c>
      <c r="AF594" t="s">
        <v>3818</v>
      </c>
      <c r="AG594" t="s">
        <v>3819</v>
      </c>
      <c r="AH594" t="s">
        <v>7249</v>
      </c>
      <c r="AI594" t="s">
        <v>6064</v>
      </c>
      <c r="AJ594" t="s">
        <v>6411</v>
      </c>
      <c r="AK594" t="s">
        <v>44</v>
      </c>
      <c r="AN594" t="s">
        <v>1311</v>
      </c>
      <c r="AO594" t="s">
        <v>3409</v>
      </c>
      <c r="AP594" t="s">
        <v>2806</v>
      </c>
      <c r="AQ594" t="s">
        <v>1314</v>
      </c>
    </row>
    <row r="595" spans="1:43" x14ac:dyDescent="0.3">
      <c r="A595" t="s">
        <v>26</v>
      </c>
      <c r="B595" t="s">
        <v>28</v>
      </c>
      <c r="C595" t="s">
        <v>29</v>
      </c>
      <c r="D595" t="s">
        <v>461</v>
      </c>
      <c r="E595" t="s">
        <v>118</v>
      </c>
      <c r="F595" t="s">
        <v>130</v>
      </c>
      <c r="G595" t="s">
        <v>472</v>
      </c>
      <c r="H595" t="s">
        <v>252</v>
      </c>
      <c r="I595" t="s">
        <v>290</v>
      </c>
      <c r="J595" t="s">
        <v>195</v>
      </c>
      <c r="K595" t="s">
        <v>957</v>
      </c>
      <c r="L595">
        <v>1</v>
      </c>
      <c r="M595">
        <v>50000000</v>
      </c>
      <c r="N595">
        <v>50000000</v>
      </c>
      <c r="O595">
        <v>0</v>
      </c>
      <c r="P595">
        <v>50000000</v>
      </c>
      <c r="R595">
        <v>3281662</v>
      </c>
      <c r="S595">
        <v>3936296</v>
      </c>
      <c r="T595">
        <v>3950275</v>
      </c>
      <c r="U595">
        <v>3950275</v>
      </c>
      <c r="V595">
        <v>3952009</v>
      </c>
      <c r="W595">
        <v>3952094</v>
      </c>
      <c r="X595">
        <v>3953828</v>
      </c>
      <c r="Y595">
        <v>3952149</v>
      </c>
      <c r="Z595">
        <v>3954888</v>
      </c>
      <c r="AA595">
        <v>3950275</v>
      </c>
      <c r="AB595">
        <v>5425686</v>
      </c>
      <c r="AC595">
        <v>5740563</v>
      </c>
      <c r="AD595" t="s">
        <v>3799</v>
      </c>
      <c r="AE595" t="s">
        <v>3814</v>
      </c>
      <c r="AF595" t="s">
        <v>3821</v>
      </c>
      <c r="AG595" t="s">
        <v>3822</v>
      </c>
      <c r="AH595" t="s">
        <v>7250</v>
      </c>
      <c r="AI595" t="s">
        <v>6075</v>
      </c>
      <c r="AJ595" t="s">
        <v>6411</v>
      </c>
      <c r="AK595" t="s">
        <v>44</v>
      </c>
      <c r="AN595" t="s">
        <v>1311</v>
      </c>
      <c r="AO595" t="s">
        <v>3409</v>
      </c>
      <c r="AP595" t="s">
        <v>2806</v>
      </c>
      <c r="AQ595" t="s">
        <v>1314</v>
      </c>
    </row>
    <row r="596" spans="1:43" x14ac:dyDescent="0.3">
      <c r="A596" t="s">
        <v>26</v>
      </c>
      <c r="B596" t="s">
        <v>28</v>
      </c>
      <c r="C596" t="s">
        <v>29</v>
      </c>
      <c r="D596" t="s">
        <v>461</v>
      </c>
      <c r="E596" t="s">
        <v>118</v>
      </c>
      <c r="F596" t="s">
        <v>130</v>
      </c>
      <c r="G596" t="s">
        <v>472</v>
      </c>
      <c r="H596" t="s">
        <v>252</v>
      </c>
      <c r="I596" t="s">
        <v>292</v>
      </c>
      <c r="J596" t="s">
        <v>269</v>
      </c>
      <c r="K596" t="s">
        <v>961</v>
      </c>
      <c r="L596">
        <v>30</v>
      </c>
      <c r="M596">
        <v>700000</v>
      </c>
      <c r="N596">
        <v>21000000</v>
      </c>
      <c r="O596">
        <v>0</v>
      </c>
      <c r="P596">
        <v>21000000</v>
      </c>
      <c r="R596">
        <v>1378298</v>
      </c>
      <c r="S596">
        <v>1653244</v>
      </c>
      <c r="T596">
        <v>1659115</v>
      </c>
      <c r="U596">
        <v>1659115</v>
      </c>
      <c r="V596">
        <v>1659844</v>
      </c>
      <c r="W596">
        <v>1659880</v>
      </c>
      <c r="X596">
        <v>1660608</v>
      </c>
      <c r="Y596">
        <v>1659903</v>
      </c>
      <c r="Z596">
        <v>1661053</v>
      </c>
      <c r="AA596">
        <v>1659115</v>
      </c>
      <c r="AB596">
        <v>2278788</v>
      </c>
      <c r="AC596">
        <v>2411037</v>
      </c>
      <c r="AD596" t="s">
        <v>3831</v>
      </c>
      <c r="AE596" t="s">
        <v>3832</v>
      </c>
      <c r="AF596" t="s">
        <v>3836</v>
      </c>
      <c r="AG596" t="s">
        <v>3837</v>
      </c>
      <c r="AH596" t="s">
        <v>7251</v>
      </c>
      <c r="AI596" t="s">
        <v>6064</v>
      </c>
      <c r="AJ596" t="s">
        <v>7252</v>
      </c>
      <c r="AK596" t="s">
        <v>44</v>
      </c>
      <c r="AN596" t="s">
        <v>1311</v>
      </c>
      <c r="AO596" t="s">
        <v>3409</v>
      </c>
      <c r="AP596" t="s">
        <v>3483</v>
      </c>
      <c r="AQ596" t="s">
        <v>1314</v>
      </c>
    </row>
    <row r="597" spans="1:43" x14ac:dyDescent="0.3">
      <c r="A597" t="s">
        <v>26</v>
      </c>
      <c r="B597" t="s">
        <v>28</v>
      </c>
      <c r="C597" t="s">
        <v>29</v>
      </c>
      <c r="D597" t="s">
        <v>461</v>
      </c>
      <c r="E597" t="s">
        <v>118</v>
      </c>
      <c r="F597" t="s">
        <v>130</v>
      </c>
      <c r="G597" t="s">
        <v>472</v>
      </c>
      <c r="H597" t="s">
        <v>252</v>
      </c>
      <c r="I597" t="s">
        <v>292</v>
      </c>
      <c r="J597" t="s">
        <v>269</v>
      </c>
      <c r="K597" t="s">
        <v>962</v>
      </c>
      <c r="L597">
        <v>30</v>
      </c>
      <c r="M597">
        <v>600000</v>
      </c>
      <c r="N597">
        <v>18000000</v>
      </c>
      <c r="O597">
        <v>0</v>
      </c>
      <c r="P597">
        <v>18000000</v>
      </c>
      <c r="R597">
        <v>1181398</v>
      </c>
      <c r="S597">
        <v>1417066</v>
      </c>
      <c r="T597">
        <v>1422099</v>
      </c>
      <c r="U597">
        <v>1422099</v>
      </c>
      <c r="V597">
        <v>1422723</v>
      </c>
      <c r="W597">
        <v>1422754</v>
      </c>
      <c r="X597">
        <v>1423378</v>
      </c>
      <c r="Y597">
        <v>1422774</v>
      </c>
      <c r="Z597">
        <v>1423760</v>
      </c>
      <c r="AA597">
        <v>1422099</v>
      </c>
      <c r="AB597">
        <v>1953247</v>
      </c>
      <c r="AC597">
        <v>2066603</v>
      </c>
      <c r="AD597" t="s">
        <v>3831</v>
      </c>
      <c r="AE597" t="s">
        <v>3832</v>
      </c>
      <c r="AF597" t="s">
        <v>3839</v>
      </c>
      <c r="AG597" t="s">
        <v>3840</v>
      </c>
      <c r="AH597" t="s">
        <v>7253</v>
      </c>
      <c r="AI597" t="s">
        <v>6075</v>
      </c>
      <c r="AJ597" t="s">
        <v>7252</v>
      </c>
      <c r="AK597" t="s">
        <v>44</v>
      </c>
      <c r="AN597" t="s">
        <v>1311</v>
      </c>
      <c r="AO597" t="s">
        <v>3409</v>
      </c>
      <c r="AP597" t="s">
        <v>3483</v>
      </c>
      <c r="AQ597" t="s">
        <v>1314</v>
      </c>
    </row>
    <row r="598" spans="1:43" x14ac:dyDescent="0.3">
      <c r="A598" t="s">
        <v>26</v>
      </c>
      <c r="B598" t="s">
        <v>28</v>
      </c>
      <c r="C598" t="s">
        <v>29</v>
      </c>
      <c r="D598" t="s">
        <v>461</v>
      </c>
      <c r="E598" t="s">
        <v>118</v>
      </c>
      <c r="F598" t="s">
        <v>130</v>
      </c>
      <c r="G598" t="s">
        <v>472</v>
      </c>
      <c r="H598" t="s">
        <v>252</v>
      </c>
      <c r="I598" t="s">
        <v>292</v>
      </c>
      <c r="J598" t="s">
        <v>269</v>
      </c>
      <c r="K598" t="s">
        <v>963</v>
      </c>
      <c r="L598">
        <v>1</v>
      </c>
      <c r="M598">
        <v>27000000</v>
      </c>
      <c r="N598">
        <v>27000000</v>
      </c>
      <c r="O598">
        <v>0</v>
      </c>
      <c r="P598">
        <v>27000000</v>
      </c>
      <c r="R598">
        <v>1772098</v>
      </c>
      <c r="S598">
        <v>2125600</v>
      </c>
      <c r="T598">
        <v>2133148</v>
      </c>
      <c r="U598">
        <v>2133148</v>
      </c>
      <c r="V598">
        <v>2134085</v>
      </c>
      <c r="W598">
        <v>2134131</v>
      </c>
      <c r="X598">
        <v>2135067</v>
      </c>
      <c r="Y598">
        <v>2134160</v>
      </c>
      <c r="Z598">
        <v>2135639</v>
      </c>
      <c r="AA598">
        <v>2133148</v>
      </c>
      <c r="AB598">
        <v>2929871</v>
      </c>
      <c r="AC598">
        <v>3099905</v>
      </c>
      <c r="AD598" t="s">
        <v>3831</v>
      </c>
      <c r="AE598" t="s">
        <v>3832</v>
      </c>
      <c r="AF598" t="s">
        <v>3842</v>
      </c>
      <c r="AG598" t="s">
        <v>3843</v>
      </c>
      <c r="AH598" t="s">
        <v>7254</v>
      </c>
      <c r="AI598" t="s">
        <v>6085</v>
      </c>
      <c r="AJ598" t="s">
        <v>7252</v>
      </c>
      <c r="AK598" t="s">
        <v>44</v>
      </c>
      <c r="AN598" t="s">
        <v>1311</v>
      </c>
      <c r="AO598" t="s">
        <v>3409</v>
      </c>
      <c r="AP598" t="s">
        <v>3483</v>
      </c>
      <c r="AQ598" t="s">
        <v>1314</v>
      </c>
    </row>
    <row r="599" spans="1:43" x14ac:dyDescent="0.3">
      <c r="A599" t="s">
        <v>26</v>
      </c>
      <c r="B599" t="s">
        <v>28</v>
      </c>
      <c r="C599" t="s">
        <v>29</v>
      </c>
      <c r="D599" t="s">
        <v>461</v>
      </c>
      <c r="E599" t="s">
        <v>118</v>
      </c>
      <c r="F599" t="s">
        <v>130</v>
      </c>
      <c r="G599" t="s">
        <v>472</v>
      </c>
      <c r="H599" t="s">
        <v>252</v>
      </c>
      <c r="I599" t="s">
        <v>292</v>
      </c>
      <c r="J599" t="s">
        <v>269</v>
      </c>
      <c r="K599" t="s">
        <v>964</v>
      </c>
      <c r="L599">
        <v>6</v>
      </c>
      <c r="M599">
        <v>33650000</v>
      </c>
      <c r="N599">
        <v>201900000</v>
      </c>
      <c r="O599">
        <v>0</v>
      </c>
      <c r="P599">
        <v>201900000</v>
      </c>
      <c r="R599">
        <v>13251352</v>
      </c>
      <c r="S599">
        <v>15894762</v>
      </c>
      <c r="T599">
        <v>15951210</v>
      </c>
      <c r="U599">
        <v>15951210</v>
      </c>
      <c r="V599">
        <v>15958212</v>
      </c>
      <c r="W599">
        <v>15958556</v>
      </c>
      <c r="X599">
        <v>15965559</v>
      </c>
      <c r="Y599">
        <v>15958777</v>
      </c>
      <c r="Z599">
        <v>15969836</v>
      </c>
      <c r="AA599">
        <v>15951210</v>
      </c>
      <c r="AB599">
        <v>21908921</v>
      </c>
      <c r="AC599">
        <v>23180395</v>
      </c>
      <c r="AD599" t="s">
        <v>3831</v>
      </c>
      <c r="AE599" t="s">
        <v>3832</v>
      </c>
      <c r="AF599" t="s">
        <v>3845</v>
      </c>
      <c r="AG599" t="s">
        <v>3846</v>
      </c>
      <c r="AH599" t="s">
        <v>7255</v>
      </c>
      <c r="AI599" t="s">
        <v>6168</v>
      </c>
      <c r="AJ599" t="s">
        <v>7252</v>
      </c>
      <c r="AK599" t="s">
        <v>44</v>
      </c>
      <c r="AN599" t="s">
        <v>1311</v>
      </c>
      <c r="AO599" t="s">
        <v>3409</v>
      </c>
      <c r="AP599" t="s">
        <v>3483</v>
      </c>
      <c r="AQ599" t="s">
        <v>1314</v>
      </c>
    </row>
    <row r="600" spans="1:43" x14ac:dyDescent="0.3">
      <c r="A600" t="s">
        <v>26</v>
      </c>
      <c r="B600" t="s">
        <v>28</v>
      </c>
      <c r="C600" t="s">
        <v>29</v>
      </c>
      <c r="D600" t="s">
        <v>461</v>
      </c>
      <c r="E600" t="s">
        <v>118</v>
      </c>
      <c r="F600" t="s">
        <v>130</v>
      </c>
      <c r="G600" t="s">
        <v>472</v>
      </c>
      <c r="H600" t="s">
        <v>252</v>
      </c>
      <c r="I600" t="s">
        <v>292</v>
      </c>
      <c r="J600" t="s">
        <v>269</v>
      </c>
      <c r="K600" t="s">
        <v>965</v>
      </c>
      <c r="L600">
        <v>15</v>
      </c>
      <c r="M600">
        <v>3250000</v>
      </c>
      <c r="N600">
        <v>48750000</v>
      </c>
      <c r="O600">
        <v>0</v>
      </c>
      <c r="P600">
        <v>48750000</v>
      </c>
      <c r="R600">
        <v>3199621</v>
      </c>
      <c r="S600">
        <v>3837888</v>
      </c>
      <c r="T600">
        <v>3851518</v>
      </c>
      <c r="U600">
        <v>3851518</v>
      </c>
      <c r="V600">
        <v>3853209</v>
      </c>
      <c r="W600">
        <v>3853292</v>
      </c>
      <c r="X600">
        <v>3854983</v>
      </c>
      <c r="Y600">
        <v>3853345</v>
      </c>
      <c r="Z600">
        <v>3856015</v>
      </c>
      <c r="AA600">
        <v>3851518</v>
      </c>
      <c r="AB600">
        <v>5290044</v>
      </c>
      <c r="AC600">
        <v>5597049</v>
      </c>
      <c r="AD600" t="s">
        <v>3831</v>
      </c>
      <c r="AE600" t="s">
        <v>3832</v>
      </c>
      <c r="AF600" t="s">
        <v>3848</v>
      </c>
      <c r="AG600" t="s">
        <v>3849</v>
      </c>
      <c r="AH600" t="s">
        <v>7256</v>
      </c>
      <c r="AI600" t="s">
        <v>6565</v>
      </c>
      <c r="AJ600" t="s">
        <v>7252</v>
      </c>
      <c r="AK600" t="s">
        <v>44</v>
      </c>
      <c r="AN600" t="s">
        <v>1311</v>
      </c>
      <c r="AO600" t="s">
        <v>3409</v>
      </c>
      <c r="AP600" t="s">
        <v>3483</v>
      </c>
      <c r="AQ600" t="s">
        <v>1314</v>
      </c>
    </row>
    <row r="601" spans="1:43" x14ac:dyDescent="0.3">
      <c r="A601" t="s">
        <v>26</v>
      </c>
      <c r="B601" t="s">
        <v>28</v>
      </c>
      <c r="C601" t="s">
        <v>29</v>
      </c>
      <c r="D601" t="s">
        <v>461</v>
      </c>
      <c r="E601" t="s">
        <v>118</v>
      </c>
      <c r="F601" t="s">
        <v>130</v>
      </c>
      <c r="G601" t="s">
        <v>472</v>
      </c>
      <c r="H601" t="s">
        <v>252</v>
      </c>
      <c r="I601" t="s">
        <v>292</v>
      </c>
      <c r="J601" t="s">
        <v>269</v>
      </c>
      <c r="K601" t="s">
        <v>966</v>
      </c>
      <c r="L601">
        <v>1</v>
      </c>
      <c r="M601">
        <v>50000000</v>
      </c>
      <c r="N601">
        <v>50000000</v>
      </c>
      <c r="O601">
        <v>0</v>
      </c>
      <c r="P601">
        <v>50000000</v>
      </c>
      <c r="R601">
        <v>3281662</v>
      </c>
      <c r="S601">
        <v>3936296</v>
      </c>
      <c r="T601">
        <v>3950275</v>
      </c>
      <c r="U601">
        <v>3950275</v>
      </c>
      <c r="V601">
        <v>3952009</v>
      </c>
      <c r="W601">
        <v>3952094</v>
      </c>
      <c r="X601">
        <v>3953828</v>
      </c>
      <c r="Y601">
        <v>3952149</v>
      </c>
      <c r="Z601">
        <v>3954888</v>
      </c>
      <c r="AA601">
        <v>3950275</v>
      </c>
      <c r="AB601">
        <v>5425686</v>
      </c>
      <c r="AC601">
        <v>5740563</v>
      </c>
      <c r="AD601" t="s">
        <v>3831</v>
      </c>
      <c r="AE601" t="s">
        <v>3832</v>
      </c>
      <c r="AF601" t="s">
        <v>3851</v>
      </c>
      <c r="AG601" t="s">
        <v>3852</v>
      </c>
      <c r="AH601" t="s">
        <v>7257</v>
      </c>
      <c r="AI601" t="s">
        <v>6567</v>
      </c>
      <c r="AJ601" t="s">
        <v>7252</v>
      </c>
      <c r="AK601" t="s">
        <v>44</v>
      </c>
      <c r="AN601" t="s">
        <v>1311</v>
      </c>
      <c r="AO601" t="s">
        <v>3409</v>
      </c>
      <c r="AP601" t="s">
        <v>3483</v>
      </c>
      <c r="AQ601" t="s">
        <v>1314</v>
      </c>
    </row>
    <row r="602" spans="1:43" x14ac:dyDescent="0.3">
      <c r="A602" t="s">
        <v>26</v>
      </c>
      <c r="B602" t="s">
        <v>28</v>
      </c>
      <c r="C602" t="s">
        <v>29</v>
      </c>
      <c r="D602" t="s">
        <v>461</v>
      </c>
      <c r="E602" t="s">
        <v>118</v>
      </c>
      <c r="F602" t="s">
        <v>130</v>
      </c>
      <c r="G602" t="s">
        <v>472</v>
      </c>
      <c r="H602" t="s">
        <v>252</v>
      </c>
      <c r="I602" t="s">
        <v>292</v>
      </c>
      <c r="J602" t="s">
        <v>269</v>
      </c>
      <c r="K602" t="s">
        <v>967</v>
      </c>
      <c r="L602">
        <v>1</v>
      </c>
      <c r="M602">
        <v>20000000</v>
      </c>
      <c r="N602">
        <v>20000000</v>
      </c>
      <c r="O602">
        <v>0</v>
      </c>
      <c r="P602">
        <v>20000000</v>
      </c>
      <c r="R602">
        <v>1312665</v>
      </c>
      <c r="S602">
        <v>1574518</v>
      </c>
      <c r="T602">
        <v>1580110</v>
      </c>
      <c r="U602">
        <v>1580110</v>
      </c>
      <c r="V602">
        <v>1580804</v>
      </c>
      <c r="W602">
        <v>1580838</v>
      </c>
      <c r="X602">
        <v>1581531</v>
      </c>
      <c r="Y602">
        <v>1580860</v>
      </c>
      <c r="Z602">
        <v>1581955</v>
      </c>
      <c r="AA602">
        <v>1580110</v>
      </c>
      <c r="AB602">
        <v>2170275</v>
      </c>
      <c r="AC602">
        <v>2296224</v>
      </c>
      <c r="AD602" t="s">
        <v>3831</v>
      </c>
      <c r="AE602" t="s">
        <v>3832</v>
      </c>
      <c r="AF602" t="s">
        <v>3854</v>
      </c>
      <c r="AG602" t="s">
        <v>3855</v>
      </c>
      <c r="AH602" t="s">
        <v>7258</v>
      </c>
      <c r="AI602" t="s">
        <v>6170</v>
      </c>
      <c r="AJ602" t="s">
        <v>7252</v>
      </c>
      <c r="AK602" t="s">
        <v>44</v>
      </c>
      <c r="AN602" t="s">
        <v>1311</v>
      </c>
      <c r="AO602" t="s">
        <v>3409</v>
      </c>
      <c r="AP602" t="s">
        <v>3483</v>
      </c>
      <c r="AQ602" t="s">
        <v>1314</v>
      </c>
    </row>
    <row r="603" spans="1:43" x14ac:dyDescent="0.3">
      <c r="A603" t="s">
        <v>26</v>
      </c>
      <c r="B603" t="s">
        <v>28</v>
      </c>
      <c r="C603" t="s">
        <v>29</v>
      </c>
      <c r="D603" t="s">
        <v>461</v>
      </c>
      <c r="E603" t="s">
        <v>118</v>
      </c>
      <c r="F603" t="s">
        <v>130</v>
      </c>
      <c r="G603" t="s">
        <v>472</v>
      </c>
      <c r="H603" t="s">
        <v>252</v>
      </c>
      <c r="I603" t="s">
        <v>294</v>
      </c>
      <c r="J603" t="s">
        <v>275</v>
      </c>
      <c r="K603" t="s">
        <v>970</v>
      </c>
      <c r="L603">
        <v>24</v>
      </c>
      <c r="M603">
        <v>324000</v>
      </c>
      <c r="N603">
        <v>7776000</v>
      </c>
      <c r="O603">
        <v>0</v>
      </c>
      <c r="P603">
        <v>7776000</v>
      </c>
      <c r="R603">
        <v>510364</v>
      </c>
      <c r="S603">
        <v>612173</v>
      </c>
      <c r="T603">
        <v>614347</v>
      </c>
      <c r="U603">
        <v>614347</v>
      </c>
      <c r="V603">
        <v>614616</v>
      </c>
      <c r="W603">
        <v>614630</v>
      </c>
      <c r="X603">
        <v>614899</v>
      </c>
      <c r="Y603">
        <v>614638</v>
      </c>
      <c r="Z603">
        <v>615064</v>
      </c>
      <c r="AA603">
        <v>614347</v>
      </c>
      <c r="AB603">
        <v>843803</v>
      </c>
      <c r="AC603">
        <v>892772</v>
      </c>
      <c r="AD603" t="s">
        <v>3857</v>
      </c>
      <c r="AE603" t="s">
        <v>3862</v>
      </c>
      <c r="AF603" t="s">
        <v>3866</v>
      </c>
      <c r="AG603" t="s">
        <v>3867</v>
      </c>
      <c r="AH603" t="s">
        <v>7259</v>
      </c>
      <c r="AI603" t="s">
        <v>6064</v>
      </c>
      <c r="AJ603" t="s">
        <v>7260</v>
      </c>
      <c r="AK603" t="s">
        <v>44</v>
      </c>
      <c r="AN603" t="s">
        <v>1311</v>
      </c>
      <c r="AO603" t="s">
        <v>3409</v>
      </c>
      <c r="AP603" t="s">
        <v>3567</v>
      </c>
      <c r="AQ603" t="s">
        <v>1314</v>
      </c>
    </row>
    <row r="604" spans="1:43" x14ac:dyDescent="0.3">
      <c r="A604" t="s">
        <v>26</v>
      </c>
      <c r="B604" t="s">
        <v>28</v>
      </c>
      <c r="C604" t="s">
        <v>29</v>
      </c>
      <c r="D604" t="s">
        <v>461</v>
      </c>
      <c r="E604" t="s">
        <v>118</v>
      </c>
      <c r="F604" t="s">
        <v>130</v>
      </c>
      <c r="G604" t="s">
        <v>472</v>
      </c>
      <c r="H604" t="s">
        <v>252</v>
      </c>
      <c r="I604" t="s">
        <v>294</v>
      </c>
      <c r="J604" t="s">
        <v>275</v>
      </c>
      <c r="K604" t="s">
        <v>971</v>
      </c>
      <c r="L604">
        <v>12</v>
      </c>
      <c r="M604">
        <v>810000</v>
      </c>
      <c r="N604">
        <v>9720000</v>
      </c>
      <c r="O604">
        <v>0</v>
      </c>
      <c r="P604">
        <v>9720000</v>
      </c>
      <c r="R604">
        <v>637955</v>
      </c>
      <c r="S604">
        <v>765216</v>
      </c>
      <c r="T604">
        <v>767933</v>
      </c>
      <c r="U604">
        <v>767933</v>
      </c>
      <c r="V604">
        <v>768271</v>
      </c>
      <c r="W604">
        <v>768287</v>
      </c>
      <c r="X604">
        <v>768624</v>
      </c>
      <c r="Y604">
        <v>768298</v>
      </c>
      <c r="Z604">
        <v>768830</v>
      </c>
      <c r="AA604">
        <v>767933</v>
      </c>
      <c r="AB604">
        <v>1054753</v>
      </c>
      <c r="AC604">
        <v>1115967</v>
      </c>
      <c r="AD604" t="s">
        <v>3857</v>
      </c>
      <c r="AE604" t="s">
        <v>3862</v>
      </c>
      <c r="AF604" t="s">
        <v>3869</v>
      </c>
      <c r="AG604" t="s">
        <v>3870</v>
      </c>
      <c r="AH604" t="s">
        <v>7261</v>
      </c>
      <c r="AI604" t="s">
        <v>6075</v>
      </c>
      <c r="AJ604" t="s">
        <v>7260</v>
      </c>
      <c r="AK604" t="s">
        <v>44</v>
      </c>
      <c r="AN604" t="s">
        <v>1311</v>
      </c>
      <c r="AO604" t="s">
        <v>3409</v>
      </c>
      <c r="AP604" t="s">
        <v>3567</v>
      </c>
      <c r="AQ604" t="s">
        <v>1314</v>
      </c>
    </row>
    <row r="605" spans="1:43" x14ac:dyDescent="0.3">
      <c r="A605" t="s">
        <v>26</v>
      </c>
      <c r="B605" t="s">
        <v>28</v>
      </c>
      <c r="C605" t="s">
        <v>29</v>
      </c>
      <c r="D605" t="s">
        <v>461</v>
      </c>
      <c r="E605" t="s">
        <v>118</v>
      </c>
      <c r="F605" t="s">
        <v>130</v>
      </c>
      <c r="G605" t="s">
        <v>472</v>
      </c>
      <c r="H605" t="s">
        <v>252</v>
      </c>
      <c r="I605" t="s">
        <v>294</v>
      </c>
      <c r="J605" t="s">
        <v>275</v>
      </c>
      <c r="K605" t="s">
        <v>972</v>
      </c>
      <c r="L605">
        <v>12</v>
      </c>
      <c r="M605">
        <v>680000</v>
      </c>
      <c r="N605">
        <v>8160000</v>
      </c>
      <c r="O605">
        <v>0</v>
      </c>
      <c r="P605">
        <v>8160000</v>
      </c>
      <c r="R605">
        <v>535567</v>
      </c>
      <c r="S605">
        <v>642403</v>
      </c>
      <c r="T605">
        <v>644685</v>
      </c>
      <c r="U605">
        <v>644685</v>
      </c>
      <c r="V605">
        <v>644968</v>
      </c>
      <c r="W605">
        <v>644982</v>
      </c>
      <c r="X605">
        <v>645265</v>
      </c>
      <c r="Y605">
        <v>644991</v>
      </c>
      <c r="Z605">
        <v>645438</v>
      </c>
      <c r="AA605">
        <v>644685</v>
      </c>
      <c r="AB605">
        <v>885472</v>
      </c>
      <c r="AC605">
        <v>936859</v>
      </c>
      <c r="AD605" t="s">
        <v>3857</v>
      </c>
      <c r="AE605" t="s">
        <v>3862</v>
      </c>
      <c r="AF605" t="s">
        <v>3872</v>
      </c>
      <c r="AG605" t="s">
        <v>3873</v>
      </c>
      <c r="AH605" t="s">
        <v>7262</v>
      </c>
      <c r="AI605" t="s">
        <v>6085</v>
      </c>
      <c r="AJ605" t="s">
        <v>7260</v>
      </c>
      <c r="AK605" t="s">
        <v>44</v>
      </c>
      <c r="AN605" t="s">
        <v>1311</v>
      </c>
      <c r="AO605" t="s">
        <v>3409</v>
      </c>
      <c r="AP605" t="s">
        <v>3567</v>
      </c>
      <c r="AQ605" t="s">
        <v>1314</v>
      </c>
    </row>
    <row r="606" spans="1:43" x14ac:dyDescent="0.3">
      <c r="A606" t="s">
        <v>26</v>
      </c>
      <c r="B606" t="s">
        <v>28</v>
      </c>
      <c r="C606" t="s">
        <v>29</v>
      </c>
      <c r="D606" t="s">
        <v>461</v>
      </c>
      <c r="E606" t="s">
        <v>118</v>
      </c>
      <c r="F606" t="s">
        <v>130</v>
      </c>
      <c r="G606" t="s">
        <v>472</v>
      </c>
      <c r="H606" t="s">
        <v>252</v>
      </c>
      <c r="I606" t="s">
        <v>294</v>
      </c>
      <c r="J606" t="s">
        <v>257</v>
      </c>
      <c r="K606" t="s">
        <v>974</v>
      </c>
      <c r="L606">
        <v>32</v>
      </c>
      <c r="M606">
        <v>590000</v>
      </c>
      <c r="N606">
        <v>18880000</v>
      </c>
      <c r="O606">
        <v>0</v>
      </c>
      <c r="P606">
        <v>18880000</v>
      </c>
      <c r="R606">
        <v>1239156</v>
      </c>
      <c r="S606">
        <v>1486345</v>
      </c>
      <c r="T606">
        <v>1491624</v>
      </c>
      <c r="U606">
        <v>1491624</v>
      </c>
      <c r="V606">
        <v>1492279</v>
      </c>
      <c r="W606">
        <v>1492311</v>
      </c>
      <c r="X606">
        <v>1492966</v>
      </c>
      <c r="Y606">
        <v>1492331</v>
      </c>
      <c r="Z606">
        <v>1493366</v>
      </c>
      <c r="AA606">
        <v>1491624</v>
      </c>
      <c r="AB606">
        <v>2048739</v>
      </c>
      <c r="AC606">
        <v>2167635</v>
      </c>
      <c r="AD606" t="s">
        <v>3857</v>
      </c>
      <c r="AE606" t="s">
        <v>3875</v>
      </c>
      <c r="AF606" t="s">
        <v>3879</v>
      </c>
      <c r="AG606" t="s">
        <v>3880</v>
      </c>
      <c r="AH606" t="s">
        <v>7263</v>
      </c>
      <c r="AI606" t="s">
        <v>6064</v>
      </c>
      <c r="AJ606" t="s">
        <v>7260</v>
      </c>
      <c r="AK606" t="s">
        <v>44</v>
      </c>
      <c r="AN606" t="s">
        <v>1311</v>
      </c>
      <c r="AO606" t="s">
        <v>3409</v>
      </c>
      <c r="AP606" t="s">
        <v>3433</v>
      </c>
      <c r="AQ606" t="s">
        <v>1314</v>
      </c>
    </row>
    <row r="607" spans="1:43" x14ac:dyDescent="0.3">
      <c r="A607" t="s">
        <v>26</v>
      </c>
      <c r="B607" t="s">
        <v>28</v>
      </c>
      <c r="C607" t="s">
        <v>29</v>
      </c>
      <c r="D607" t="s">
        <v>461</v>
      </c>
      <c r="E607" t="s">
        <v>118</v>
      </c>
      <c r="F607" t="s">
        <v>130</v>
      </c>
      <c r="G607" t="s">
        <v>466</v>
      </c>
      <c r="H607" t="s">
        <v>134</v>
      </c>
      <c r="I607" t="s">
        <v>135</v>
      </c>
      <c r="J607" t="s">
        <v>43</v>
      </c>
      <c r="K607" t="s">
        <v>600</v>
      </c>
      <c r="L607">
        <v>9</v>
      </c>
      <c r="M607">
        <v>250000</v>
      </c>
      <c r="N607">
        <v>2250000</v>
      </c>
      <c r="O607">
        <v>0</v>
      </c>
      <c r="P607">
        <v>2250000</v>
      </c>
      <c r="R607">
        <v>27302</v>
      </c>
      <c r="S607">
        <v>139313</v>
      </c>
      <c r="T607">
        <v>442125</v>
      </c>
      <c r="U607">
        <v>185225</v>
      </c>
      <c r="V607">
        <v>72425</v>
      </c>
      <c r="W607">
        <v>93013</v>
      </c>
      <c r="X607">
        <v>97975</v>
      </c>
      <c r="Y607">
        <v>168813</v>
      </c>
      <c r="Z607">
        <v>143813</v>
      </c>
      <c r="AA607">
        <v>633891</v>
      </c>
      <c r="AB607">
        <v>174225</v>
      </c>
      <c r="AC607">
        <v>71880</v>
      </c>
      <c r="AD607" t="s">
        <v>2015</v>
      </c>
      <c r="AE607" t="s">
        <v>2016</v>
      </c>
      <c r="AF607" t="s">
        <v>2020</v>
      </c>
      <c r="AG607" t="s">
        <v>2021</v>
      </c>
      <c r="AH607" t="s">
        <v>7008</v>
      </c>
      <c r="AI607" t="s">
        <v>6064</v>
      </c>
      <c r="AJ607" t="s">
        <v>6062</v>
      </c>
      <c r="AK607" t="s">
        <v>136</v>
      </c>
      <c r="AN607" t="s">
        <v>1311</v>
      </c>
      <c r="AO607" t="s">
        <v>1312</v>
      </c>
      <c r="AP607" t="s">
        <v>1313</v>
      </c>
      <c r="AQ607" t="s">
        <v>1314</v>
      </c>
    </row>
    <row r="608" spans="1:43" x14ac:dyDescent="0.3">
      <c r="A608" t="s">
        <v>26</v>
      </c>
      <c r="B608" t="s">
        <v>28</v>
      </c>
      <c r="C608" t="s">
        <v>29</v>
      </c>
      <c r="D608" t="s">
        <v>461</v>
      </c>
      <c r="E608" t="s">
        <v>118</v>
      </c>
      <c r="F608" t="s">
        <v>130</v>
      </c>
      <c r="G608" t="s">
        <v>466</v>
      </c>
      <c r="H608" t="s">
        <v>134</v>
      </c>
      <c r="I608" t="s">
        <v>140</v>
      </c>
      <c r="J608" t="s">
        <v>68</v>
      </c>
      <c r="K608" t="s">
        <v>607</v>
      </c>
      <c r="L608">
        <v>12</v>
      </c>
      <c r="M608">
        <v>300000</v>
      </c>
      <c r="N608">
        <v>3600000</v>
      </c>
      <c r="O608">
        <v>0</v>
      </c>
      <c r="P608">
        <v>3600000</v>
      </c>
      <c r="R608">
        <v>43682</v>
      </c>
      <c r="S608">
        <v>222900</v>
      </c>
      <c r="T608">
        <v>707400</v>
      </c>
      <c r="U608">
        <v>296360</v>
      </c>
      <c r="V608">
        <v>115880</v>
      </c>
      <c r="W608">
        <v>148820</v>
      </c>
      <c r="X608">
        <v>156760</v>
      </c>
      <c r="Y608">
        <v>270100</v>
      </c>
      <c r="Z608">
        <v>230100</v>
      </c>
      <c r="AA608">
        <v>1014226</v>
      </c>
      <c r="AB608">
        <v>278760</v>
      </c>
      <c r="AC608">
        <v>115012</v>
      </c>
      <c r="AD608" t="s">
        <v>2063</v>
      </c>
      <c r="AE608" t="s">
        <v>2068</v>
      </c>
      <c r="AF608" t="s">
        <v>2072</v>
      </c>
      <c r="AG608" t="s">
        <v>2073</v>
      </c>
      <c r="AH608" t="s">
        <v>7001</v>
      </c>
      <c r="AI608" t="s">
        <v>6064</v>
      </c>
      <c r="AJ608" t="s">
        <v>6069</v>
      </c>
      <c r="AK608" t="s">
        <v>136</v>
      </c>
      <c r="AN608" t="s">
        <v>1311</v>
      </c>
      <c r="AO608" t="s">
        <v>1312</v>
      </c>
      <c r="AP608" t="s">
        <v>1485</v>
      </c>
      <c r="AQ608" t="s">
        <v>1486</v>
      </c>
    </row>
    <row r="609" spans="1:43" x14ac:dyDescent="0.3">
      <c r="A609" t="s">
        <v>26</v>
      </c>
      <c r="B609" t="s">
        <v>28</v>
      </c>
      <c r="C609" t="s">
        <v>29</v>
      </c>
      <c r="D609" t="s">
        <v>461</v>
      </c>
      <c r="E609" t="s">
        <v>118</v>
      </c>
      <c r="F609" t="s">
        <v>130</v>
      </c>
      <c r="G609" t="s">
        <v>466</v>
      </c>
      <c r="H609" t="s">
        <v>134</v>
      </c>
      <c r="I609" t="s">
        <v>140</v>
      </c>
      <c r="J609" t="s">
        <v>48</v>
      </c>
      <c r="K609" t="s">
        <v>610</v>
      </c>
      <c r="L609">
        <v>28</v>
      </c>
      <c r="M609">
        <v>6000000</v>
      </c>
      <c r="N609">
        <v>168000000</v>
      </c>
      <c r="O609">
        <v>0</v>
      </c>
      <c r="P609">
        <v>168000000</v>
      </c>
      <c r="R609">
        <v>2038512</v>
      </c>
      <c r="S609">
        <v>10402000</v>
      </c>
      <c r="T609">
        <v>33012000</v>
      </c>
      <c r="U609">
        <v>13830133</v>
      </c>
      <c r="V609">
        <v>5407733</v>
      </c>
      <c r="W609">
        <v>6944933</v>
      </c>
      <c r="X609">
        <v>7315467</v>
      </c>
      <c r="Y609">
        <v>12604667</v>
      </c>
      <c r="Z609">
        <v>10738000</v>
      </c>
      <c r="AA609">
        <v>47330547</v>
      </c>
      <c r="AB609">
        <v>13008800</v>
      </c>
      <c r="AC609">
        <v>5367208</v>
      </c>
      <c r="AD609" t="s">
        <v>2063</v>
      </c>
      <c r="AE609" t="s">
        <v>2086</v>
      </c>
      <c r="AF609" t="s">
        <v>2090</v>
      </c>
      <c r="AG609" t="s">
        <v>2091</v>
      </c>
      <c r="AH609" t="s">
        <v>7009</v>
      </c>
      <c r="AI609" t="s">
        <v>6064</v>
      </c>
      <c r="AJ609" t="s">
        <v>6069</v>
      </c>
      <c r="AK609" t="s">
        <v>136</v>
      </c>
      <c r="AN609" t="s">
        <v>1311</v>
      </c>
      <c r="AO609" t="s">
        <v>1312</v>
      </c>
      <c r="AP609" t="s">
        <v>1336</v>
      </c>
      <c r="AQ609" t="s">
        <v>1314</v>
      </c>
    </row>
    <row r="610" spans="1:43" x14ac:dyDescent="0.3">
      <c r="A610" t="s">
        <v>26</v>
      </c>
      <c r="B610" t="s">
        <v>28</v>
      </c>
      <c r="C610" t="s">
        <v>29</v>
      </c>
      <c r="D610" t="s">
        <v>461</v>
      </c>
      <c r="E610" t="s">
        <v>118</v>
      </c>
      <c r="F610" t="s">
        <v>130</v>
      </c>
      <c r="G610" t="s">
        <v>466</v>
      </c>
      <c r="H610" t="s">
        <v>134</v>
      </c>
      <c r="I610" t="s">
        <v>140</v>
      </c>
      <c r="J610" t="s">
        <v>75</v>
      </c>
      <c r="K610" t="s">
        <v>612</v>
      </c>
      <c r="L610">
        <v>36</v>
      </c>
      <c r="M610">
        <v>150000</v>
      </c>
      <c r="N610">
        <v>5400000</v>
      </c>
      <c r="O610">
        <v>0</v>
      </c>
      <c r="P610">
        <v>5400000</v>
      </c>
      <c r="R610">
        <v>65524</v>
      </c>
      <c r="S610">
        <v>334350</v>
      </c>
      <c r="T610">
        <v>1061100</v>
      </c>
      <c r="U610">
        <v>444540</v>
      </c>
      <c r="V610">
        <v>173820</v>
      </c>
      <c r="W610">
        <v>223230</v>
      </c>
      <c r="X610">
        <v>235140</v>
      </c>
      <c r="Y610">
        <v>405150</v>
      </c>
      <c r="Z610">
        <v>345150</v>
      </c>
      <c r="AA610">
        <v>1521339</v>
      </c>
      <c r="AB610">
        <v>418140</v>
      </c>
      <c r="AC610">
        <v>172517</v>
      </c>
      <c r="AD610" t="s">
        <v>2063</v>
      </c>
      <c r="AE610" t="s">
        <v>2097</v>
      </c>
      <c r="AF610" t="s">
        <v>2101</v>
      </c>
      <c r="AG610" t="s">
        <v>2102</v>
      </c>
      <c r="AH610" t="s">
        <v>7010</v>
      </c>
      <c r="AI610" t="s">
        <v>6064</v>
      </c>
      <c r="AJ610" t="s">
        <v>6069</v>
      </c>
      <c r="AK610" t="s">
        <v>136</v>
      </c>
      <c r="AN610" t="s">
        <v>1311</v>
      </c>
      <c r="AO610" t="s">
        <v>1312</v>
      </c>
      <c r="AP610" t="s">
        <v>1336</v>
      </c>
      <c r="AQ610" t="s">
        <v>1314</v>
      </c>
    </row>
    <row r="611" spans="1:43" x14ac:dyDescent="0.3">
      <c r="A611" t="s">
        <v>26</v>
      </c>
      <c r="B611" t="s">
        <v>28</v>
      </c>
      <c r="C611" t="s">
        <v>29</v>
      </c>
      <c r="D611" t="s">
        <v>461</v>
      </c>
      <c r="E611" t="s">
        <v>118</v>
      </c>
      <c r="F611" t="s">
        <v>130</v>
      </c>
      <c r="G611" t="s">
        <v>466</v>
      </c>
      <c r="H611" t="s">
        <v>134</v>
      </c>
      <c r="I611" t="s">
        <v>141</v>
      </c>
      <c r="J611" t="s">
        <v>43</v>
      </c>
      <c r="K611" t="s">
        <v>613</v>
      </c>
      <c r="L611">
        <v>1</v>
      </c>
      <c r="M611">
        <v>1001000</v>
      </c>
      <c r="N611">
        <v>1001000</v>
      </c>
      <c r="O611">
        <v>0</v>
      </c>
      <c r="P611">
        <v>1001000</v>
      </c>
      <c r="R611">
        <v>12146</v>
      </c>
      <c r="S611">
        <v>61979</v>
      </c>
      <c r="T611">
        <v>196696</v>
      </c>
      <c r="U611">
        <v>82405</v>
      </c>
      <c r="V611">
        <v>32220.999999999996</v>
      </c>
      <c r="W611">
        <v>41380</v>
      </c>
      <c r="X611">
        <v>43588</v>
      </c>
      <c r="Y611">
        <v>75103</v>
      </c>
      <c r="Z611">
        <v>63981</v>
      </c>
      <c r="AA611">
        <v>282011</v>
      </c>
      <c r="AB611">
        <v>77511</v>
      </c>
      <c r="AC611">
        <v>31979</v>
      </c>
      <c r="AD611" t="s">
        <v>2104</v>
      </c>
      <c r="AE611" t="s">
        <v>2105</v>
      </c>
      <c r="AF611" t="s">
        <v>2115</v>
      </c>
      <c r="AG611" t="s">
        <v>2116</v>
      </c>
      <c r="AH611" t="s">
        <v>7011</v>
      </c>
      <c r="AI611" t="s">
        <v>6085</v>
      </c>
      <c r="AJ611" t="s">
        <v>6072</v>
      </c>
      <c r="AK611" t="s">
        <v>136</v>
      </c>
      <c r="AN611" t="s">
        <v>1311</v>
      </c>
      <c r="AO611" t="s">
        <v>1312</v>
      </c>
      <c r="AP611" t="s">
        <v>1313</v>
      </c>
      <c r="AQ611" t="s">
        <v>1314</v>
      </c>
    </row>
    <row r="612" spans="1:43" x14ac:dyDescent="0.3">
      <c r="A612" t="s">
        <v>26</v>
      </c>
      <c r="B612" t="s">
        <v>28</v>
      </c>
      <c r="C612" t="s">
        <v>29</v>
      </c>
      <c r="D612" t="s">
        <v>461</v>
      </c>
      <c r="E612" t="s">
        <v>118</v>
      </c>
      <c r="F612" t="s">
        <v>130</v>
      </c>
      <c r="G612" t="s">
        <v>466</v>
      </c>
      <c r="H612" t="s">
        <v>134</v>
      </c>
      <c r="I612" t="s">
        <v>141</v>
      </c>
      <c r="J612" t="s">
        <v>43</v>
      </c>
      <c r="K612" t="s">
        <v>614</v>
      </c>
      <c r="L612">
        <v>115</v>
      </c>
      <c r="M612">
        <v>350000</v>
      </c>
      <c r="N612">
        <v>40250000</v>
      </c>
      <c r="O612">
        <v>0</v>
      </c>
      <c r="P612">
        <v>40250000</v>
      </c>
      <c r="R612">
        <v>488394</v>
      </c>
      <c r="S612">
        <v>2492146</v>
      </c>
      <c r="T612">
        <v>7909125</v>
      </c>
      <c r="U612">
        <v>3313469</v>
      </c>
      <c r="V612">
        <v>1295603</v>
      </c>
      <c r="W612">
        <v>1663890</v>
      </c>
      <c r="X612">
        <v>1752664</v>
      </c>
      <c r="Y612">
        <v>3019868</v>
      </c>
      <c r="Z612">
        <v>2572646</v>
      </c>
      <c r="AA612">
        <v>11339610</v>
      </c>
      <c r="AB612">
        <v>3116692</v>
      </c>
      <c r="AC612">
        <v>1285893</v>
      </c>
      <c r="AD612" t="s">
        <v>2104</v>
      </c>
      <c r="AE612" t="s">
        <v>2105</v>
      </c>
      <c r="AF612" t="s">
        <v>2118</v>
      </c>
      <c r="AG612" t="s">
        <v>2119</v>
      </c>
      <c r="AH612" t="s">
        <v>7012</v>
      </c>
      <c r="AI612" t="s">
        <v>6168</v>
      </c>
      <c r="AJ612" t="s">
        <v>6072</v>
      </c>
      <c r="AK612" t="s">
        <v>136</v>
      </c>
      <c r="AN612" t="s">
        <v>1311</v>
      </c>
      <c r="AO612" t="s">
        <v>1312</v>
      </c>
      <c r="AP612" t="s">
        <v>1313</v>
      </c>
      <c r="AQ612" t="s">
        <v>1314</v>
      </c>
    </row>
    <row r="613" spans="1:43" x14ac:dyDescent="0.3">
      <c r="A613" t="s">
        <v>26</v>
      </c>
      <c r="B613" t="s">
        <v>28</v>
      </c>
      <c r="C613" t="s">
        <v>29</v>
      </c>
      <c r="D613" t="s">
        <v>461</v>
      </c>
      <c r="E613" t="s">
        <v>118</v>
      </c>
      <c r="F613" t="s">
        <v>130</v>
      </c>
      <c r="G613" t="s">
        <v>466</v>
      </c>
      <c r="H613" t="s">
        <v>134</v>
      </c>
      <c r="I613" t="s">
        <v>141</v>
      </c>
      <c r="J613" t="s">
        <v>46</v>
      </c>
      <c r="K613" t="s">
        <v>616</v>
      </c>
      <c r="L613">
        <v>8</v>
      </c>
      <c r="M613">
        <v>900000</v>
      </c>
      <c r="N613">
        <v>7200000</v>
      </c>
      <c r="O613">
        <v>0</v>
      </c>
      <c r="P613">
        <v>7200000</v>
      </c>
      <c r="R613">
        <v>87365</v>
      </c>
      <c r="S613">
        <v>445800</v>
      </c>
      <c r="T613">
        <v>1414800</v>
      </c>
      <c r="U613">
        <v>592720</v>
      </c>
      <c r="V613">
        <v>231760</v>
      </c>
      <c r="W613">
        <v>297640</v>
      </c>
      <c r="X613">
        <v>313520</v>
      </c>
      <c r="Y613">
        <v>540200</v>
      </c>
      <c r="Z613">
        <v>460200</v>
      </c>
      <c r="AA613">
        <v>2028452</v>
      </c>
      <c r="AB613">
        <v>557520</v>
      </c>
      <c r="AC613">
        <v>230023</v>
      </c>
      <c r="AD613" t="s">
        <v>2104</v>
      </c>
      <c r="AE613" t="s">
        <v>2121</v>
      </c>
      <c r="AF613" t="s">
        <v>2125</v>
      </c>
      <c r="AG613" t="s">
        <v>2126</v>
      </c>
      <c r="AH613" t="s">
        <v>7013</v>
      </c>
      <c r="AI613" t="s">
        <v>6064</v>
      </c>
      <c r="AJ613" t="s">
        <v>6072</v>
      </c>
      <c r="AK613" t="s">
        <v>136</v>
      </c>
      <c r="AN613" t="s">
        <v>1311</v>
      </c>
      <c r="AO613" t="s">
        <v>1312</v>
      </c>
      <c r="AP613" t="s">
        <v>1331</v>
      </c>
      <c r="AQ613" t="s">
        <v>1314</v>
      </c>
    </row>
    <row r="614" spans="1:43" x14ac:dyDescent="0.3">
      <c r="A614" t="s">
        <v>26</v>
      </c>
      <c r="B614" t="s">
        <v>28</v>
      </c>
      <c r="C614" t="s">
        <v>29</v>
      </c>
      <c r="D614" t="s">
        <v>461</v>
      </c>
      <c r="E614" t="s">
        <v>118</v>
      </c>
      <c r="F614" t="s">
        <v>130</v>
      </c>
      <c r="G614" t="s">
        <v>466</v>
      </c>
      <c r="H614" t="s">
        <v>134</v>
      </c>
      <c r="I614" t="s">
        <v>142</v>
      </c>
      <c r="J614" t="s">
        <v>48</v>
      </c>
      <c r="K614" t="s">
        <v>619</v>
      </c>
      <c r="L614">
        <v>10</v>
      </c>
      <c r="M614">
        <v>8000000</v>
      </c>
      <c r="N614">
        <v>80000000</v>
      </c>
      <c r="O614">
        <v>0</v>
      </c>
      <c r="P614">
        <v>80000000</v>
      </c>
      <c r="R614">
        <v>970720</v>
      </c>
      <c r="S614">
        <v>4953333</v>
      </c>
      <c r="T614">
        <v>15720000</v>
      </c>
      <c r="U614">
        <v>6585778</v>
      </c>
      <c r="V614">
        <v>2575111</v>
      </c>
      <c r="W614">
        <v>3307111</v>
      </c>
      <c r="X614">
        <v>3483556</v>
      </c>
      <c r="Y614">
        <v>6002222</v>
      </c>
      <c r="Z614">
        <v>5113333</v>
      </c>
      <c r="AA614">
        <v>22538356</v>
      </c>
      <c r="AB614">
        <v>6194667</v>
      </c>
      <c r="AC614">
        <v>2555813</v>
      </c>
      <c r="AD614" t="s">
        <v>2132</v>
      </c>
      <c r="AE614" t="s">
        <v>2148</v>
      </c>
      <c r="AF614" t="s">
        <v>2152</v>
      </c>
      <c r="AG614" t="s">
        <v>2153</v>
      </c>
      <c r="AH614" t="s">
        <v>7014</v>
      </c>
      <c r="AI614" t="s">
        <v>6064</v>
      </c>
      <c r="AJ614" t="s">
        <v>6078</v>
      </c>
      <c r="AK614" t="s">
        <v>136</v>
      </c>
      <c r="AN614" t="s">
        <v>1311</v>
      </c>
      <c r="AO614" t="s">
        <v>1312</v>
      </c>
      <c r="AP614" t="s">
        <v>1336</v>
      </c>
      <c r="AQ614" t="s">
        <v>1314</v>
      </c>
    </row>
    <row r="615" spans="1:43" x14ac:dyDescent="0.3">
      <c r="A615" t="s">
        <v>26</v>
      </c>
      <c r="B615" t="s">
        <v>28</v>
      </c>
      <c r="C615" t="s">
        <v>29</v>
      </c>
      <c r="D615" t="s">
        <v>461</v>
      </c>
      <c r="E615" t="s">
        <v>118</v>
      </c>
      <c r="F615" t="s">
        <v>130</v>
      </c>
      <c r="G615" t="s">
        <v>466</v>
      </c>
      <c r="H615" t="s">
        <v>134</v>
      </c>
      <c r="I615" t="s">
        <v>143</v>
      </c>
      <c r="J615" t="s">
        <v>43</v>
      </c>
      <c r="K615" t="s">
        <v>614</v>
      </c>
      <c r="L615">
        <v>110</v>
      </c>
      <c r="M615">
        <v>350000</v>
      </c>
      <c r="N615">
        <v>38500000</v>
      </c>
      <c r="O615">
        <v>0</v>
      </c>
      <c r="P615">
        <v>38500000</v>
      </c>
      <c r="R615">
        <v>467159</v>
      </c>
      <c r="S615">
        <v>2383792</v>
      </c>
      <c r="T615">
        <v>7565250</v>
      </c>
      <c r="U615">
        <v>3169406</v>
      </c>
      <c r="V615">
        <v>1239272</v>
      </c>
      <c r="W615">
        <v>1591547</v>
      </c>
      <c r="X615">
        <v>1676461</v>
      </c>
      <c r="Y615">
        <v>2888569</v>
      </c>
      <c r="Z615">
        <v>2460792</v>
      </c>
      <c r="AA615">
        <v>10846584</v>
      </c>
      <c r="AB615">
        <v>2981183</v>
      </c>
      <c r="AC615">
        <v>1229985</v>
      </c>
      <c r="AD615" t="s">
        <v>2155</v>
      </c>
      <c r="AE615" t="s">
        <v>2156</v>
      </c>
      <c r="AF615" t="s">
        <v>2169</v>
      </c>
      <c r="AG615" t="s">
        <v>2170</v>
      </c>
      <c r="AH615" t="s">
        <v>7015</v>
      </c>
      <c r="AI615" t="s">
        <v>6168</v>
      </c>
      <c r="AJ615" t="s">
        <v>6081</v>
      </c>
      <c r="AK615" t="s">
        <v>136</v>
      </c>
      <c r="AN615" t="s">
        <v>1311</v>
      </c>
      <c r="AO615" t="s">
        <v>1312</v>
      </c>
      <c r="AP615" t="s">
        <v>1313</v>
      </c>
      <c r="AQ615" t="s">
        <v>1314</v>
      </c>
    </row>
    <row r="616" spans="1:43" x14ac:dyDescent="0.3">
      <c r="A616" t="s">
        <v>26</v>
      </c>
      <c r="B616" t="s">
        <v>28</v>
      </c>
      <c r="C616" t="s">
        <v>29</v>
      </c>
      <c r="D616" t="s">
        <v>461</v>
      </c>
      <c r="E616" t="s">
        <v>118</v>
      </c>
      <c r="F616" t="s">
        <v>130</v>
      </c>
      <c r="G616" t="s">
        <v>466</v>
      </c>
      <c r="H616" t="s">
        <v>134</v>
      </c>
      <c r="I616" t="s">
        <v>143</v>
      </c>
      <c r="J616" t="s">
        <v>46</v>
      </c>
      <c r="K616" t="s">
        <v>616</v>
      </c>
      <c r="L616">
        <v>10</v>
      </c>
      <c r="M616">
        <v>900000</v>
      </c>
      <c r="N616">
        <v>9000000</v>
      </c>
      <c r="O616">
        <v>0</v>
      </c>
      <c r="P616">
        <v>9000000</v>
      </c>
      <c r="R616">
        <v>109206</v>
      </c>
      <c r="S616">
        <v>557250</v>
      </c>
      <c r="T616">
        <v>1768500</v>
      </c>
      <c r="U616">
        <v>740900</v>
      </c>
      <c r="V616">
        <v>289700</v>
      </c>
      <c r="W616">
        <v>372050</v>
      </c>
      <c r="X616">
        <v>391900</v>
      </c>
      <c r="Y616">
        <v>675250</v>
      </c>
      <c r="Z616">
        <v>575250</v>
      </c>
      <c r="AA616">
        <v>2535565</v>
      </c>
      <c r="AB616">
        <v>696900</v>
      </c>
      <c r="AC616">
        <v>287529</v>
      </c>
      <c r="AD616" t="s">
        <v>2155</v>
      </c>
      <c r="AE616" t="s">
        <v>2172</v>
      </c>
      <c r="AF616" t="s">
        <v>2176</v>
      </c>
      <c r="AG616" t="s">
        <v>2177</v>
      </c>
      <c r="AH616" t="s">
        <v>7016</v>
      </c>
      <c r="AI616" t="s">
        <v>6064</v>
      </c>
      <c r="AJ616" t="s">
        <v>6081</v>
      </c>
      <c r="AK616" t="s">
        <v>136</v>
      </c>
      <c r="AN616" t="s">
        <v>1311</v>
      </c>
      <c r="AO616" t="s">
        <v>1312</v>
      </c>
      <c r="AP616" t="s">
        <v>1331</v>
      </c>
      <c r="AQ616" t="s">
        <v>1314</v>
      </c>
    </row>
    <row r="617" spans="1:43" x14ac:dyDescent="0.3">
      <c r="A617" t="s">
        <v>26</v>
      </c>
      <c r="B617" t="s">
        <v>28</v>
      </c>
      <c r="C617" t="s">
        <v>29</v>
      </c>
      <c r="D617" t="s">
        <v>461</v>
      </c>
      <c r="E617" t="s">
        <v>118</v>
      </c>
      <c r="F617" t="s">
        <v>130</v>
      </c>
      <c r="G617" t="s">
        <v>468</v>
      </c>
      <c r="H617" t="s">
        <v>153</v>
      </c>
      <c r="I617" t="s">
        <v>154</v>
      </c>
      <c r="J617" t="s">
        <v>66</v>
      </c>
      <c r="K617" t="s">
        <v>637</v>
      </c>
      <c r="L617">
        <v>12</v>
      </c>
      <c r="M617">
        <v>400000</v>
      </c>
      <c r="N617">
        <v>4800000</v>
      </c>
      <c r="O617">
        <v>0</v>
      </c>
      <c r="P617">
        <v>4800000</v>
      </c>
      <c r="R617">
        <v>53787</v>
      </c>
      <c r="S617">
        <v>386921</v>
      </c>
      <c r="T617">
        <v>422535</v>
      </c>
      <c r="U617">
        <v>386921</v>
      </c>
      <c r="V617">
        <v>401410</v>
      </c>
      <c r="W617">
        <v>408046</v>
      </c>
      <c r="X617">
        <v>401410</v>
      </c>
      <c r="Y617">
        <v>386921</v>
      </c>
      <c r="Z617">
        <v>408046</v>
      </c>
      <c r="AA617">
        <v>401410</v>
      </c>
      <c r="AB617">
        <v>386921</v>
      </c>
      <c r="AC617">
        <v>755672</v>
      </c>
      <c r="AD617" t="s">
        <v>2271</v>
      </c>
      <c r="AE617" t="s">
        <v>2276</v>
      </c>
      <c r="AF617" t="s">
        <v>2277</v>
      </c>
      <c r="AG617" t="s">
        <v>2278</v>
      </c>
      <c r="AH617" t="s">
        <v>7020</v>
      </c>
      <c r="AI617" t="s">
        <v>6064</v>
      </c>
      <c r="AJ617" t="s">
        <v>6100</v>
      </c>
      <c r="AK617" t="s">
        <v>136</v>
      </c>
      <c r="AN617" t="s">
        <v>1311</v>
      </c>
      <c r="AO617" t="s">
        <v>1312</v>
      </c>
      <c r="AP617" t="s">
        <v>1480</v>
      </c>
      <c r="AQ617" t="s">
        <v>1314</v>
      </c>
    </row>
    <row r="618" spans="1:43" x14ac:dyDescent="0.3">
      <c r="A618" t="s">
        <v>26</v>
      </c>
      <c r="B618" t="s">
        <v>28</v>
      </c>
      <c r="C618" t="s">
        <v>29</v>
      </c>
      <c r="D618" t="s">
        <v>461</v>
      </c>
      <c r="E618" t="s">
        <v>118</v>
      </c>
      <c r="F618" t="s">
        <v>130</v>
      </c>
      <c r="G618" t="s">
        <v>468</v>
      </c>
      <c r="H618" t="s">
        <v>153</v>
      </c>
      <c r="I618" t="s">
        <v>154</v>
      </c>
      <c r="J618" t="s">
        <v>66</v>
      </c>
      <c r="K618" t="s">
        <v>638</v>
      </c>
      <c r="L618">
        <v>12</v>
      </c>
      <c r="M618">
        <v>300000</v>
      </c>
      <c r="N618">
        <v>3600000</v>
      </c>
      <c r="O618">
        <v>0</v>
      </c>
      <c r="P618">
        <v>3600000</v>
      </c>
      <c r="R618">
        <v>40340</v>
      </c>
      <c r="S618">
        <v>290191</v>
      </c>
      <c r="T618">
        <v>316901</v>
      </c>
      <c r="U618">
        <v>290191</v>
      </c>
      <c r="V618">
        <v>301058</v>
      </c>
      <c r="W618">
        <v>306035</v>
      </c>
      <c r="X618">
        <v>301058</v>
      </c>
      <c r="Y618">
        <v>290191</v>
      </c>
      <c r="Z618">
        <v>306035</v>
      </c>
      <c r="AA618">
        <v>301058</v>
      </c>
      <c r="AB618">
        <v>290191</v>
      </c>
      <c r="AC618">
        <v>566751</v>
      </c>
      <c r="AD618" t="s">
        <v>2271</v>
      </c>
      <c r="AE618" t="s">
        <v>2276</v>
      </c>
      <c r="AF618" t="s">
        <v>2280</v>
      </c>
      <c r="AG618" t="s">
        <v>2281</v>
      </c>
      <c r="AH618" t="s">
        <v>7021</v>
      </c>
      <c r="AI618" t="s">
        <v>6075</v>
      </c>
      <c r="AJ618" t="s">
        <v>6100</v>
      </c>
      <c r="AK618" t="s">
        <v>136</v>
      </c>
      <c r="AN618" t="s">
        <v>1311</v>
      </c>
      <c r="AO618" t="s">
        <v>1312</v>
      </c>
      <c r="AP618" t="s">
        <v>1480</v>
      </c>
      <c r="AQ618" t="s">
        <v>1314</v>
      </c>
    </row>
    <row r="619" spans="1:43" x14ac:dyDescent="0.3">
      <c r="A619" t="s">
        <v>26</v>
      </c>
      <c r="B619" t="s">
        <v>28</v>
      </c>
      <c r="C619" t="s">
        <v>29</v>
      </c>
      <c r="D619" t="s">
        <v>461</v>
      </c>
      <c r="E619" t="s">
        <v>118</v>
      </c>
      <c r="F619" t="s">
        <v>130</v>
      </c>
      <c r="G619" t="s">
        <v>468</v>
      </c>
      <c r="H619" t="s">
        <v>153</v>
      </c>
      <c r="I619" t="s">
        <v>154</v>
      </c>
      <c r="J619" t="s">
        <v>66</v>
      </c>
      <c r="K619" t="s">
        <v>639</v>
      </c>
      <c r="L619">
        <v>84</v>
      </c>
      <c r="M619">
        <v>300000</v>
      </c>
      <c r="N619">
        <v>25200000</v>
      </c>
      <c r="O619">
        <v>0</v>
      </c>
      <c r="P619">
        <v>25200000</v>
      </c>
      <c r="R619">
        <v>282380</v>
      </c>
      <c r="S619">
        <v>2031337</v>
      </c>
      <c r="T619">
        <v>2218309</v>
      </c>
      <c r="U619">
        <v>2031337</v>
      </c>
      <c r="V619">
        <v>2107403</v>
      </c>
      <c r="W619">
        <v>2142244</v>
      </c>
      <c r="X619">
        <v>2107403</v>
      </c>
      <c r="Y619">
        <v>2031337</v>
      </c>
      <c r="Z619">
        <v>2142244</v>
      </c>
      <c r="AA619">
        <v>2107403</v>
      </c>
      <c r="AB619">
        <v>2031337</v>
      </c>
      <c r="AC619">
        <v>3967266</v>
      </c>
      <c r="AD619" t="s">
        <v>2271</v>
      </c>
      <c r="AE619" t="s">
        <v>2276</v>
      </c>
      <c r="AF619" t="s">
        <v>2283</v>
      </c>
      <c r="AG619" t="s">
        <v>2284</v>
      </c>
      <c r="AH619" t="s">
        <v>7022</v>
      </c>
      <c r="AI619" t="s">
        <v>6085</v>
      </c>
      <c r="AJ619" t="s">
        <v>6100</v>
      </c>
      <c r="AK619" t="s">
        <v>136</v>
      </c>
      <c r="AN619" t="s">
        <v>1311</v>
      </c>
      <c r="AO619" t="s">
        <v>1312</v>
      </c>
      <c r="AP619" t="s">
        <v>1480</v>
      </c>
      <c r="AQ619" t="s">
        <v>1314</v>
      </c>
    </row>
    <row r="620" spans="1:43" x14ac:dyDescent="0.3">
      <c r="A620" t="s">
        <v>26</v>
      </c>
      <c r="B620" t="s">
        <v>28</v>
      </c>
      <c r="C620" t="s">
        <v>29</v>
      </c>
      <c r="D620" t="s">
        <v>461</v>
      </c>
      <c r="E620" t="s">
        <v>118</v>
      </c>
      <c r="F620" t="s">
        <v>130</v>
      </c>
      <c r="G620" t="s">
        <v>468</v>
      </c>
      <c r="H620" t="s">
        <v>153</v>
      </c>
      <c r="I620" t="s">
        <v>154</v>
      </c>
      <c r="J620" t="s">
        <v>66</v>
      </c>
      <c r="K620" t="s">
        <v>640</v>
      </c>
      <c r="L620">
        <v>12</v>
      </c>
      <c r="M620">
        <v>400000</v>
      </c>
      <c r="N620">
        <v>4800000</v>
      </c>
      <c r="O620">
        <v>0</v>
      </c>
      <c r="P620">
        <v>4800000</v>
      </c>
      <c r="R620">
        <v>53787</v>
      </c>
      <c r="S620">
        <v>386921</v>
      </c>
      <c r="T620">
        <v>422535</v>
      </c>
      <c r="U620">
        <v>386921</v>
      </c>
      <c r="V620">
        <v>401410</v>
      </c>
      <c r="W620">
        <v>408046</v>
      </c>
      <c r="X620">
        <v>401410</v>
      </c>
      <c r="Y620">
        <v>386921</v>
      </c>
      <c r="Z620">
        <v>408046</v>
      </c>
      <c r="AA620">
        <v>401410</v>
      </c>
      <c r="AB620">
        <v>386921</v>
      </c>
      <c r="AC620">
        <v>755672</v>
      </c>
      <c r="AD620" t="s">
        <v>2271</v>
      </c>
      <c r="AE620" t="s">
        <v>2276</v>
      </c>
      <c r="AF620" t="s">
        <v>2286</v>
      </c>
      <c r="AG620" t="s">
        <v>2287</v>
      </c>
      <c r="AH620" t="s">
        <v>7023</v>
      </c>
      <c r="AI620" t="s">
        <v>6168</v>
      </c>
      <c r="AJ620" t="s">
        <v>6100</v>
      </c>
      <c r="AK620" t="s">
        <v>136</v>
      </c>
      <c r="AN620" t="s">
        <v>1311</v>
      </c>
      <c r="AO620" t="s">
        <v>1312</v>
      </c>
      <c r="AP620" t="s">
        <v>1480</v>
      </c>
      <c r="AQ620" t="s">
        <v>1314</v>
      </c>
    </row>
    <row r="621" spans="1:43" x14ac:dyDescent="0.3">
      <c r="A621" t="s">
        <v>26</v>
      </c>
      <c r="B621" t="s">
        <v>28</v>
      </c>
      <c r="C621" t="s">
        <v>29</v>
      </c>
      <c r="D621" t="s">
        <v>461</v>
      </c>
      <c r="E621" t="s">
        <v>118</v>
      </c>
      <c r="F621" t="s">
        <v>130</v>
      </c>
      <c r="G621" t="s">
        <v>468</v>
      </c>
      <c r="H621" t="s">
        <v>153</v>
      </c>
      <c r="I621" t="s">
        <v>154</v>
      </c>
      <c r="J621" t="s">
        <v>66</v>
      </c>
      <c r="K621" t="s">
        <v>641</v>
      </c>
      <c r="L621">
        <v>12</v>
      </c>
      <c r="M621">
        <v>300000</v>
      </c>
      <c r="N621">
        <v>3600000</v>
      </c>
      <c r="O621">
        <v>0</v>
      </c>
      <c r="P621">
        <v>3600000</v>
      </c>
      <c r="R621">
        <v>40340</v>
      </c>
      <c r="S621">
        <v>290191</v>
      </c>
      <c r="T621">
        <v>316901</v>
      </c>
      <c r="U621">
        <v>290191</v>
      </c>
      <c r="V621">
        <v>301058</v>
      </c>
      <c r="W621">
        <v>306035</v>
      </c>
      <c r="X621">
        <v>301058</v>
      </c>
      <c r="Y621">
        <v>290191</v>
      </c>
      <c r="Z621">
        <v>306035</v>
      </c>
      <c r="AA621">
        <v>301058</v>
      </c>
      <c r="AB621">
        <v>290191</v>
      </c>
      <c r="AC621">
        <v>566751</v>
      </c>
      <c r="AD621" t="s">
        <v>2271</v>
      </c>
      <c r="AE621" t="s">
        <v>2276</v>
      </c>
      <c r="AF621" t="s">
        <v>2289</v>
      </c>
      <c r="AG621" t="s">
        <v>2290</v>
      </c>
      <c r="AH621" t="s">
        <v>7024</v>
      </c>
      <c r="AI621" t="s">
        <v>6565</v>
      </c>
      <c r="AJ621" t="s">
        <v>6100</v>
      </c>
      <c r="AK621" t="s">
        <v>136</v>
      </c>
      <c r="AN621" t="s">
        <v>1311</v>
      </c>
      <c r="AO621" t="s">
        <v>1312</v>
      </c>
      <c r="AP621" t="s">
        <v>1480</v>
      </c>
      <c r="AQ621" t="s">
        <v>1314</v>
      </c>
    </row>
    <row r="622" spans="1:43" x14ac:dyDescent="0.3">
      <c r="A622" t="s">
        <v>26</v>
      </c>
      <c r="B622" t="s">
        <v>28</v>
      </c>
      <c r="C622" t="s">
        <v>29</v>
      </c>
      <c r="D622" t="s">
        <v>461</v>
      </c>
      <c r="E622" t="s">
        <v>118</v>
      </c>
      <c r="F622" t="s">
        <v>130</v>
      </c>
      <c r="G622" t="s">
        <v>468</v>
      </c>
      <c r="H622" t="s">
        <v>153</v>
      </c>
      <c r="I622" t="s">
        <v>154</v>
      </c>
      <c r="J622" t="s">
        <v>66</v>
      </c>
      <c r="K622" t="s">
        <v>642</v>
      </c>
      <c r="L622">
        <v>60</v>
      </c>
      <c r="M622">
        <v>300000</v>
      </c>
      <c r="N622">
        <v>18000000</v>
      </c>
      <c r="O622">
        <v>0</v>
      </c>
      <c r="P622">
        <v>18000000</v>
      </c>
      <c r="R622">
        <v>201700</v>
      </c>
      <c r="S622">
        <v>1450955</v>
      </c>
      <c r="T622">
        <v>1584507</v>
      </c>
      <c r="U622">
        <v>1450955</v>
      </c>
      <c r="V622">
        <v>1505288</v>
      </c>
      <c r="W622">
        <v>1530174</v>
      </c>
      <c r="X622">
        <v>1505288</v>
      </c>
      <c r="Y622">
        <v>1450955</v>
      </c>
      <c r="Z622">
        <v>1530174</v>
      </c>
      <c r="AA622">
        <v>1505288</v>
      </c>
      <c r="AB622">
        <v>1450955</v>
      </c>
      <c r="AC622">
        <v>2833761</v>
      </c>
      <c r="AD622" t="s">
        <v>2271</v>
      </c>
      <c r="AE622" t="s">
        <v>2276</v>
      </c>
      <c r="AF622" t="s">
        <v>2292</v>
      </c>
      <c r="AG622" t="s">
        <v>2293</v>
      </c>
      <c r="AH622" t="s">
        <v>7025</v>
      </c>
      <c r="AI622" t="s">
        <v>6567</v>
      </c>
      <c r="AJ622" t="s">
        <v>6100</v>
      </c>
      <c r="AK622" t="s">
        <v>136</v>
      </c>
      <c r="AN622" t="s">
        <v>1311</v>
      </c>
      <c r="AO622" t="s">
        <v>1312</v>
      </c>
      <c r="AP622" t="s">
        <v>1480</v>
      </c>
      <c r="AQ622" t="s">
        <v>1314</v>
      </c>
    </row>
    <row r="623" spans="1:43" x14ac:dyDescent="0.3">
      <c r="A623" t="s">
        <v>26</v>
      </c>
      <c r="B623" t="s">
        <v>28</v>
      </c>
      <c r="C623" t="s">
        <v>29</v>
      </c>
      <c r="D623" t="s">
        <v>461</v>
      </c>
      <c r="E623" t="s">
        <v>118</v>
      </c>
      <c r="F623" t="s">
        <v>130</v>
      </c>
      <c r="G623" t="s">
        <v>468</v>
      </c>
      <c r="H623" t="s">
        <v>153</v>
      </c>
      <c r="I623" t="s">
        <v>154</v>
      </c>
      <c r="J623" t="s">
        <v>66</v>
      </c>
      <c r="K623" t="s">
        <v>644</v>
      </c>
      <c r="L623">
        <v>24</v>
      </c>
      <c r="M623">
        <v>400000</v>
      </c>
      <c r="N623">
        <v>9600000</v>
      </c>
      <c r="O623">
        <v>0</v>
      </c>
      <c r="P623">
        <v>9600000</v>
      </c>
      <c r="R623">
        <v>107573</v>
      </c>
      <c r="S623">
        <v>773843</v>
      </c>
      <c r="T623">
        <v>845070</v>
      </c>
      <c r="U623">
        <v>773843</v>
      </c>
      <c r="V623">
        <v>802820</v>
      </c>
      <c r="W623">
        <v>816093</v>
      </c>
      <c r="X623">
        <v>802820</v>
      </c>
      <c r="Y623">
        <v>773843</v>
      </c>
      <c r="Z623">
        <v>816093</v>
      </c>
      <c r="AA623">
        <v>802820</v>
      </c>
      <c r="AB623">
        <v>773843</v>
      </c>
      <c r="AC623">
        <v>1511339</v>
      </c>
      <c r="AD623" t="s">
        <v>2271</v>
      </c>
      <c r="AE623" t="s">
        <v>2276</v>
      </c>
      <c r="AF623" t="s">
        <v>2295</v>
      </c>
      <c r="AG623" t="s">
        <v>2296</v>
      </c>
      <c r="AH623" t="s">
        <v>7029</v>
      </c>
      <c r="AI623" t="s">
        <v>6172</v>
      </c>
      <c r="AJ623" t="s">
        <v>6100</v>
      </c>
      <c r="AK623" t="s">
        <v>136</v>
      </c>
      <c r="AN623" t="s">
        <v>1311</v>
      </c>
      <c r="AO623" t="s">
        <v>1312</v>
      </c>
      <c r="AP623" t="s">
        <v>1480</v>
      </c>
      <c r="AQ623" t="s">
        <v>1314</v>
      </c>
    </row>
    <row r="624" spans="1:43" x14ac:dyDescent="0.3">
      <c r="A624" t="s">
        <v>26</v>
      </c>
      <c r="B624" t="s">
        <v>28</v>
      </c>
      <c r="C624" t="s">
        <v>29</v>
      </c>
      <c r="D624" t="s">
        <v>461</v>
      </c>
      <c r="E624" t="s">
        <v>118</v>
      </c>
      <c r="F624" t="s">
        <v>130</v>
      </c>
      <c r="G624" t="s">
        <v>468</v>
      </c>
      <c r="H624" t="s">
        <v>153</v>
      </c>
      <c r="I624" t="s">
        <v>154</v>
      </c>
      <c r="J624" t="s">
        <v>66</v>
      </c>
      <c r="K624" t="s">
        <v>645</v>
      </c>
      <c r="L624">
        <v>72</v>
      </c>
      <c r="M624">
        <v>300000</v>
      </c>
      <c r="N624">
        <v>21600000</v>
      </c>
      <c r="O624">
        <v>0</v>
      </c>
      <c r="P624">
        <v>21600000</v>
      </c>
      <c r="R624">
        <v>242040</v>
      </c>
      <c r="S624">
        <v>1741146</v>
      </c>
      <c r="T624">
        <v>1901408</v>
      </c>
      <c r="U624">
        <v>1741146</v>
      </c>
      <c r="V624">
        <v>1806345</v>
      </c>
      <c r="W624">
        <v>1836209</v>
      </c>
      <c r="X624">
        <v>1806345</v>
      </c>
      <c r="Y624">
        <v>1741146</v>
      </c>
      <c r="Z624">
        <v>1836209</v>
      </c>
      <c r="AA624">
        <v>1806345</v>
      </c>
      <c r="AB624">
        <v>1741146</v>
      </c>
      <c r="AC624">
        <v>3400515</v>
      </c>
      <c r="AD624" t="s">
        <v>2271</v>
      </c>
      <c r="AE624" t="s">
        <v>2276</v>
      </c>
      <c r="AF624" t="s">
        <v>2298</v>
      </c>
      <c r="AG624" t="s">
        <v>2299</v>
      </c>
      <c r="AH624" t="s">
        <v>7030</v>
      </c>
      <c r="AI624" t="s">
        <v>6174</v>
      </c>
      <c r="AJ624" t="s">
        <v>6100</v>
      </c>
      <c r="AK624" t="s">
        <v>136</v>
      </c>
      <c r="AN624" t="s">
        <v>1311</v>
      </c>
      <c r="AO624" t="s">
        <v>1312</v>
      </c>
      <c r="AP624" t="s">
        <v>1480</v>
      </c>
      <c r="AQ624" t="s">
        <v>1314</v>
      </c>
    </row>
    <row r="625" spans="1:43" x14ac:dyDescent="0.3">
      <c r="A625" t="s">
        <v>26</v>
      </c>
      <c r="B625" t="s">
        <v>28</v>
      </c>
      <c r="C625" t="s">
        <v>29</v>
      </c>
      <c r="D625" t="s">
        <v>461</v>
      </c>
      <c r="E625" t="s">
        <v>118</v>
      </c>
      <c r="F625" t="s">
        <v>130</v>
      </c>
      <c r="G625" t="s">
        <v>468</v>
      </c>
      <c r="H625" t="s">
        <v>153</v>
      </c>
      <c r="I625" t="s">
        <v>154</v>
      </c>
      <c r="J625" t="s">
        <v>66</v>
      </c>
      <c r="K625" t="s">
        <v>646</v>
      </c>
      <c r="L625">
        <v>12</v>
      </c>
      <c r="M625">
        <v>180000</v>
      </c>
      <c r="N625">
        <v>2160000</v>
      </c>
      <c r="O625">
        <v>0</v>
      </c>
      <c r="P625">
        <v>2160000</v>
      </c>
      <c r="R625">
        <v>24204</v>
      </c>
      <c r="S625">
        <v>174115</v>
      </c>
      <c r="T625">
        <v>190141</v>
      </c>
      <c r="U625">
        <v>174115</v>
      </c>
      <c r="V625">
        <v>180635</v>
      </c>
      <c r="W625">
        <v>183621</v>
      </c>
      <c r="X625">
        <v>180635</v>
      </c>
      <c r="Y625">
        <v>174115</v>
      </c>
      <c r="Z625">
        <v>183621</v>
      </c>
      <c r="AA625">
        <v>180635</v>
      </c>
      <c r="AB625">
        <v>174115</v>
      </c>
      <c r="AC625">
        <v>340048</v>
      </c>
      <c r="AD625" t="s">
        <v>2271</v>
      </c>
      <c r="AE625" t="s">
        <v>2276</v>
      </c>
      <c r="AF625" t="s">
        <v>2301</v>
      </c>
      <c r="AG625" t="s">
        <v>2302</v>
      </c>
      <c r="AH625" t="s">
        <v>7031</v>
      </c>
      <c r="AI625" t="s">
        <v>6891</v>
      </c>
      <c r="AJ625" t="s">
        <v>6100</v>
      </c>
      <c r="AK625" t="s">
        <v>136</v>
      </c>
      <c r="AN625" t="s">
        <v>1311</v>
      </c>
      <c r="AO625" t="s">
        <v>1312</v>
      </c>
      <c r="AP625" t="s">
        <v>1480</v>
      </c>
      <c r="AQ625" t="s">
        <v>1314</v>
      </c>
    </row>
    <row r="626" spans="1:43" x14ac:dyDescent="0.3">
      <c r="A626" t="s">
        <v>26</v>
      </c>
      <c r="B626" t="s">
        <v>28</v>
      </c>
      <c r="C626" t="s">
        <v>29</v>
      </c>
      <c r="D626" t="s">
        <v>461</v>
      </c>
      <c r="E626" t="s">
        <v>118</v>
      </c>
      <c r="F626" t="s">
        <v>130</v>
      </c>
      <c r="G626" t="s">
        <v>468</v>
      </c>
      <c r="H626" t="s">
        <v>153</v>
      </c>
      <c r="I626" t="s">
        <v>154</v>
      </c>
      <c r="J626" t="s">
        <v>68</v>
      </c>
      <c r="K626" t="s">
        <v>649</v>
      </c>
      <c r="L626">
        <v>12</v>
      </c>
      <c r="M626">
        <v>300000</v>
      </c>
      <c r="N626">
        <v>3600000</v>
      </c>
      <c r="O626">
        <v>0</v>
      </c>
      <c r="P626">
        <v>3600000</v>
      </c>
      <c r="R626">
        <v>40340</v>
      </c>
      <c r="S626">
        <v>290191</v>
      </c>
      <c r="T626">
        <v>316901</v>
      </c>
      <c r="U626">
        <v>290191</v>
      </c>
      <c r="V626">
        <v>301058</v>
      </c>
      <c r="W626">
        <v>306035</v>
      </c>
      <c r="X626">
        <v>301058</v>
      </c>
      <c r="Y626">
        <v>290191</v>
      </c>
      <c r="Z626">
        <v>306035</v>
      </c>
      <c r="AA626">
        <v>301058</v>
      </c>
      <c r="AB626">
        <v>290191</v>
      </c>
      <c r="AC626">
        <v>566751</v>
      </c>
      <c r="AD626" t="s">
        <v>2271</v>
      </c>
      <c r="AE626" t="s">
        <v>2304</v>
      </c>
      <c r="AF626" t="s">
        <v>2308</v>
      </c>
      <c r="AG626" t="s">
        <v>2309</v>
      </c>
      <c r="AH626" t="s">
        <v>7002</v>
      </c>
      <c r="AI626" t="s">
        <v>6064</v>
      </c>
      <c r="AJ626" t="s">
        <v>6100</v>
      </c>
      <c r="AK626" t="s">
        <v>136</v>
      </c>
      <c r="AN626" t="s">
        <v>1311</v>
      </c>
      <c r="AO626" t="s">
        <v>1312</v>
      </c>
      <c r="AP626" t="s">
        <v>1485</v>
      </c>
      <c r="AQ626" t="s">
        <v>1486</v>
      </c>
    </row>
    <row r="627" spans="1:43" x14ac:dyDescent="0.3">
      <c r="A627" t="s">
        <v>26</v>
      </c>
      <c r="B627" t="s">
        <v>28</v>
      </c>
      <c r="C627" t="s">
        <v>29</v>
      </c>
      <c r="D627" t="s">
        <v>461</v>
      </c>
      <c r="E627" t="s">
        <v>118</v>
      </c>
      <c r="F627" t="s">
        <v>130</v>
      </c>
      <c r="G627" t="s">
        <v>468</v>
      </c>
      <c r="H627" t="s">
        <v>153</v>
      </c>
      <c r="I627" t="s">
        <v>154</v>
      </c>
      <c r="J627" t="s">
        <v>46</v>
      </c>
      <c r="K627" t="s">
        <v>652</v>
      </c>
      <c r="L627">
        <v>10</v>
      </c>
      <c r="M627">
        <v>900000</v>
      </c>
      <c r="N627">
        <v>9000000</v>
      </c>
      <c r="O627">
        <v>0</v>
      </c>
      <c r="P627">
        <v>9000000</v>
      </c>
      <c r="R627">
        <v>100850</v>
      </c>
      <c r="S627">
        <v>725478</v>
      </c>
      <c r="T627">
        <v>792253</v>
      </c>
      <c r="U627">
        <v>725478</v>
      </c>
      <c r="V627">
        <v>752644</v>
      </c>
      <c r="W627">
        <v>765087</v>
      </c>
      <c r="X627">
        <v>752644</v>
      </c>
      <c r="Y627">
        <v>725478</v>
      </c>
      <c r="Z627">
        <v>765087</v>
      </c>
      <c r="AA627">
        <v>752644</v>
      </c>
      <c r="AB627">
        <v>725478</v>
      </c>
      <c r="AC627">
        <v>1416879</v>
      </c>
      <c r="AD627" t="s">
        <v>2271</v>
      </c>
      <c r="AE627" t="s">
        <v>2318</v>
      </c>
      <c r="AF627" t="s">
        <v>2325</v>
      </c>
      <c r="AG627" t="s">
        <v>2326</v>
      </c>
      <c r="AH627" t="s">
        <v>7035</v>
      </c>
      <c r="AI627" t="s">
        <v>6075</v>
      </c>
      <c r="AJ627" t="s">
        <v>6100</v>
      </c>
      <c r="AK627" t="s">
        <v>136</v>
      </c>
      <c r="AN627" t="s">
        <v>1311</v>
      </c>
      <c r="AO627" t="s">
        <v>1312</v>
      </c>
      <c r="AP627" t="s">
        <v>1331</v>
      </c>
      <c r="AQ627" t="s">
        <v>1314</v>
      </c>
    </row>
    <row r="628" spans="1:43" x14ac:dyDescent="0.3">
      <c r="A628" t="s">
        <v>26</v>
      </c>
      <c r="B628" t="s">
        <v>28</v>
      </c>
      <c r="C628" t="s">
        <v>29</v>
      </c>
      <c r="D628" t="s">
        <v>461</v>
      </c>
      <c r="E628" t="s">
        <v>118</v>
      </c>
      <c r="F628" t="s">
        <v>130</v>
      </c>
      <c r="G628" t="s">
        <v>468</v>
      </c>
      <c r="H628" t="s">
        <v>153</v>
      </c>
      <c r="I628" t="s">
        <v>154</v>
      </c>
      <c r="J628" t="s">
        <v>58</v>
      </c>
      <c r="K628" t="s">
        <v>654</v>
      </c>
      <c r="L628">
        <v>12</v>
      </c>
      <c r="M628">
        <v>76500000</v>
      </c>
      <c r="N628">
        <v>918000000</v>
      </c>
      <c r="O628">
        <v>0</v>
      </c>
      <c r="P628">
        <v>918000000</v>
      </c>
      <c r="R628">
        <v>10286687</v>
      </c>
      <c r="S628">
        <v>73998712</v>
      </c>
      <c r="T628">
        <v>80809836</v>
      </c>
      <c r="U628">
        <v>73998712</v>
      </c>
      <c r="V628">
        <v>76769667</v>
      </c>
      <c r="W628">
        <v>78038881</v>
      </c>
      <c r="X628">
        <v>76769667</v>
      </c>
      <c r="Y628">
        <v>73998712</v>
      </c>
      <c r="Z628">
        <v>78038881</v>
      </c>
      <c r="AA628">
        <v>76769667</v>
      </c>
      <c r="AB628">
        <v>73998712</v>
      </c>
      <c r="AC628">
        <v>144521866</v>
      </c>
      <c r="AD628" t="s">
        <v>2271</v>
      </c>
      <c r="AE628" t="s">
        <v>2328</v>
      </c>
      <c r="AF628" t="s">
        <v>2332</v>
      </c>
      <c r="AG628" t="s">
        <v>2333</v>
      </c>
      <c r="AH628" t="s">
        <v>7036</v>
      </c>
      <c r="AI628" t="s">
        <v>6064</v>
      </c>
      <c r="AJ628" t="s">
        <v>6100</v>
      </c>
      <c r="AK628" t="s">
        <v>136</v>
      </c>
      <c r="AN628" t="s">
        <v>1311</v>
      </c>
      <c r="AO628" t="s">
        <v>1312</v>
      </c>
      <c r="AP628" t="s">
        <v>1331</v>
      </c>
      <c r="AQ628" t="s">
        <v>1314</v>
      </c>
    </row>
    <row r="629" spans="1:43" x14ac:dyDescent="0.3">
      <c r="A629" t="s">
        <v>26</v>
      </c>
      <c r="B629" t="s">
        <v>28</v>
      </c>
      <c r="C629" t="s">
        <v>29</v>
      </c>
      <c r="D629" t="s">
        <v>461</v>
      </c>
      <c r="E629" t="s">
        <v>118</v>
      </c>
      <c r="F629" t="s">
        <v>130</v>
      </c>
      <c r="G629" t="s">
        <v>468</v>
      </c>
      <c r="H629" t="s">
        <v>153</v>
      </c>
      <c r="I629" t="s">
        <v>154</v>
      </c>
      <c r="J629" t="s">
        <v>48</v>
      </c>
      <c r="K629" t="s">
        <v>656</v>
      </c>
      <c r="L629">
        <v>20</v>
      </c>
      <c r="M629">
        <v>5000000</v>
      </c>
      <c r="N629">
        <v>100000000</v>
      </c>
      <c r="O629">
        <v>0</v>
      </c>
      <c r="P629">
        <v>100000000</v>
      </c>
      <c r="R629">
        <v>1120554</v>
      </c>
      <c r="S629">
        <v>8060862</v>
      </c>
      <c r="T629">
        <v>8802814</v>
      </c>
      <c r="U629">
        <v>8060862</v>
      </c>
      <c r="V629">
        <v>8362709.0000000009</v>
      </c>
      <c r="W629">
        <v>8500967</v>
      </c>
      <c r="X629">
        <v>8362709.0000000009</v>
      </c>
      <c r="Y629">
        <v>8060862</v>
      </c>
      <c r="Z629">
        <v>8500967</v>
      </c>
      <c r="AA629">
        <v>8362709.0000000009</v>
      </c>
      <c r="AB629">
        <v>8060862</v>
      </c>
      <c r="AC629">
        <v>15743123</v>
      </c>
      <c r="AD629" t="s">
        <v>2271</v>
      </c>
      <c r="AE629" t="s">
        <v>2335</v>
      </c>
      <c r="AF629" t="s">
        <v>2339</v>
      </c>
      <c r="AG629" t="s">
        <v>2340</v>
      </c>
      <c r="AH629" t="s">
        <v>7037</v>
      </c>
      <c r="AI629" t="s">
        <v>6064</v>
      </c>
      <c r="AJ629" t="s">
        <v>6100</v>
      </c>
      <c r="AK629" t="s">
        <v>136</v>
      </c>
      <c r="AN629" t="s">
        <v>1311</v>
      </c>
      <c r="AO629" t="s">
        <v>1312</v>
      </c>
      <c r="AP629" t="s">
        <v>1336</v>
      </c>
      <c r="AQ629" t="s">
        <v>1314</v>
      </c>
    </row>
    <row r="630" spans="1:43" x14ac:dyDescent="0.3">
      <c r="A630" t="s">
        <v>26</v>
      </c>
      <c r="B630" t="s">
        <v>28</v>
      </c>
      <c r="C630" t="s">
        <v>29</v>
      </c>
      <c r="D630" t="s">
        <v>461</v>
      </c>
      <c r="E630" t="s">
        <v>118</v>
      </c>
      <c r="F630" t="s">
        <v>130</v>
      </c>
      <c r="G630" t="s">
        <v>468</v>
      </c>
      <c r="H630" t="s">
        <v>153</v>
      </c>
      <c r="I630" t="s">
        <v>154</v>
      </c>
      <c r="J630" t="s">
        <v>75</v>
      </c>
      <c r="K630" t="s">
        <v>658</v>
      </c>
      <c r="L630">
        <v>200</v>
      </c>
      <c r="M630">
        <v>210000</v>
      </c>
      <c r="N630">
        <v>42000000</v>
      </c>
      <c r="O630">
        <v>0</v>
      </c>
      <c r="P630">
        <v>42000000</v>
      </c>
      <c r="R630">
        <v>470632</v>
      </c>
      <c r="S630">
        <v>3385562</v>
      </c>
      <c r="T630">
        <v>3697182</v>
      </c>
      <c r="U630">
        <v>3385562</v>
      </c>
      <c r="V630">
        <v>3512336</v>
      </c>
      <c r="W630">
        <v>3570406</v>
      </c>
      <c r="X630">
        <v>3512336</v>
      </c>
      <c r="Y630">
        <v>3385562</v>
      </c>
      <c r="Z630">
        <v>3570406</v>
      </c>
      <c r="AA630">
        <v>3512336</v>
      </c>
      <c r="AB630">
        <v>3385562</v>
      </c>
      <c r="AC630">
        <v>6612118</v>
      </c>
      <c r="AD630" t="s">
        <v>2271</v>
      </c>
      <c r="AE630" t="s">
        <v>2342</v>
      </c>
      <c r="AF630" t="s">
        <v>2346</v>
      </c>
      <c r="AG630" t="s">
        <v>2347</v>
      </c>
      <c r="AH630" t="s">
        <v>7038</v>
      </c>
      <c r="AI630" t="s">
        <v>6064</v>
      </c>
      <c r="AJ630" t="s">
        <v>6100</v>
      </c>
      <c r="AK630" t="s">
        <v>136</v>
      </c>
      <c r="AN630" t="s">
        <v>1311</v>
      </c>
      <c r="AO630" t="s">
        <v>1312</v>
      </c>
      <c r="AP630" t="s">
        <v>1336</v>
      </c>
      <c r="AQ630" t="s">
        <v>1314</v>
      </c>
    </row>
    <row r="631" spans="1:43" x14ac:dyDescent="0.3">
      <c r="A631" t="s">
        <v>26</v>
      </c>
      <c r="B631" t="s">
        <v>28</v>
      </c>
      <c r="C631" t="s">
        <v>29</v>
      </c>
      <c r="D631" t="s">
        <v>461</v>
      </c>
      <c r="E631" t="s">
        <v>118</v>
      </c>
      <c r="F631" t="s">
        <v>130</v>
      </c>
      <c r="G631" t="s">
        <v>470</v>
      </c>
      <c r="H631" t="s">
        <v>181</v>
      </c>
      <c r="I631" t="s">
        <v>182</v>
      </c>
      <c r="J631" t="s">
        <v>48</v>
      </c>
      <c r="K631" t="s">
        <v>696</v>
      </c>
      <c r="L631">
        <v>25</v>
      </c>
      <c r="M631">
        <v>5000000</v>
      </c>
      <c r="N631">
        <v>125000000</v>
      </c>
      <c r="O631">
        <v>0</v>
      </c>
      <c r="P631">
        <v>125000000</v>
      </c>
      <c r="R631">
        <v>2904087</v>
      </c>
      <c r="S631">
        <v>10932813</v>
      </c>
      <c r="T631">
        <v>9864063</v>
      </c>
      <c r="U631">
        <v>10932813</v>
      </c>
      <c r="V631">
        <v>9370313</v>
      </c>
      <c r="W631">
        <v>12020313</v>
      </c>
      <c r="X631">
        <v>9532813</v>
      </c>
      <c r="Y631">
        <v>11245313</v>
      </c>
      <c r="Z631">
        <v>10376563</v>
      </c>
      <c r="AA631">
        <v>11370313</v>
      </c>
      <c r="AB631">
        <v>9682813</v>
      </c>
      <c r="AC631">
        <v>16767783</v>
      </c>
      <c r="AD631" t="s">
        <v>2609</v>
      </c>
      <c r="AE631" t="s">
        <v>2621</v>
      </c>
      <c r="AF631" t="s">
        <v>2625</v>
      </c>
      <c r="AG631" t="s">
        <v>2626</v>
      </c>
      <c r="AH631" t="s">
        <v>7050</v>
      </c>
      <c r="AI631" t="s">
        <v>6064</v>
      </c>
      <c r="AJ631" t="s">
        <v>6138</v>
      </c>
      <c r="AK631" t="s">
        <v>136</v>
      </c>
      <c r="AN631" t="s">
        <v>1311</v>
      </c>
      <c r="AO631" t="s">
        <v>1312</v>
      </c>
      <c r="AP631" t="s">
        <v>1336</v>
      </c>
      <c r="AQ631" t="s">
        <v>1314</v>
      </c>
    </row>
    <row r="632" spans="1:43" x14ac:dyDescent="0.3">
      <c r="A632" t="s">
        <v>26</v>
      </c>
      <c r="B632" t="s">
        <v>28</v>
      </c>
      <c r="C632" t="s">
        <v>29</v>
      </c>
      <c r="D632" t="s">
        <v>461</v>
      </c>
      <c r="E632" t="s">
        <v>118</v>
      </c>
      <c r="F632" t="s">
        <v>130</v>
      </c>
      <c r="G632" t="s">
        <v>470</v>
      </c>
      <c r="H632" t="s">
        <v>181</v>
      </c>
      <c r="I632" t="s">
        <v>183</v>
      </c>
      <c r="J632" t="s">
        <v>68</v>
      </c>
      <c r="K632" t="s">
        <v>698</v>
      </c>
      <c r="L632">
        <v>384</v>
      </c>
      <c r="M632">
        <v>200000</v>
      </c>
      <c r="N632">
        <v>76800000</v>
      </c>
      <c r="O632">
        <v>0</v>
      </c>
      <c r="P632">
        <v>76800000</v>
      </c>
      <c r="R632">
        <v>1784271</v>
      </c>
      <c r="S632">
        <v>6717120</v>
      </c>
      <c r="T632">
        <v>6060480</v>
      </c>
      <c r="U632">
        <v>6717120</v>
      </c>
      <c r="V632">
        <v>5757120</v>
      </c>
      <c r="W632">
        <v>7385280</v>
      </c>
      <c r="X632">
        <v>5856960</v>
      </c>
      <c r="Y632">
        <v>6909120</v>
      </c>
      <c r="Z632">
        <v>6375360</v>
      </c>
      <c r="AA632">
        <v>6985920</v>
      </c>
      <c r="AB632">
        <v>5949120</v>
      </c>
      <c r="AC632">
        <v>10302129</v>
      </c>
      <c r="AD632" t="s">
        <v>2632</v>
      </c>
      <c r="AE632" t="s">
        <v>2633</v>
      </c>
      <c r="AF632" t="s">
        <v>2637</v>
      </c>
      <c r="AG632" t="s">
        <v>2638</v>
      </c>
      <c r="AH632" t="s">
        <v>7003</v>
      </c>
      <c r="AI632" t="s">
        <v>6064</v>
      </c>
      <c r="AJ632" t="s">
        <v>6142</v>
      </c>
      <c r="AK632" t="s">
        <v>136</v>
      </c>
      <c r="AN632" t="s">
        <v>1311</v>
      </c>
      <c r="AO632" t="s">
        <v>1312</v>
      </c>
      <c r="AP632" t="s">
        <v>1485</v>
      </c>
      <c r="AQ632" t="s">
        <v>1486</v>
      </c>
    </row>
    <row r="633" spans="1:43" x14ac:dyDescent="0.3">
      <c r="A633" t="s">
        <v>26</v>
      </c>
      <c r="B633" t="s">
        <v>28</v>
      </c>
      <c r="C633" t="s">
        <v>29</v>
      </c>
      <c r="D633" t="s">
        <v>461</v>
      </c>
      <c r="E633" t="s">
        <v>118</v>
      </c>
      <c r="F633" t="s">
        <v>130</v>
      </c>
      <c r="G633" t="s">
        <v>470</v>
      </c>
      <c r="H633" t="s">
        <v>181</v>
      </c>
      <c r="I633" t="s">
        <v>183</v>
      </c>
      <c r="J633" t="s">
        <v>46</v>
      </c>
      <c r="K633" t="s">
        <v>700</v>
      </c>
      <c r="L633">
        <v>15</v>
      </c>
      <c r="M633">
        <v>900000</v>
      </c>
      <c r="N633">
        <v>13500000</v>
      </c>
      <c r="O633">
        <v>0</v>
      </c>
      <c r="P633">
        <v>13500000</v>
      </c>
      <c r="R633">
        <v>313641</v>
      </c>
      <c r="S633">
        <v>1180744</v>
      </c>
      <c r="T633">
        <v>1065319</v>
      </c>
      <c r="U633">
        <v>1180744</v>
      </c>
      <c r="V633">
        <v>1011994</v>
      </c>
      <c r="W633">
        <v>1298194</v>
      </c>
      <c r="X633">
        <v>1029544.0000000001</v>
      </c>
      <c r="Y633">
        <v>1214494</v>
      </c>
      <c r="Z633">
        <v>1120669</v>
      </c>
      <c r="AA633">
        <v>1227994</v>
      </c>
      <c r="AB633">
        <v>1045743.9999999999</v>
      </c>
      <c r="AC633">
        <v>1810919</v>
      </c>
      <c r="AD633" t="s">
        <v>2632</v>
      </c>
      <c r="AE633" t="s">
        <v>2647</v>
      </c>
      <c r="AF633" t="s">
        <v>2651</v>
      </c>
      <c r="AG633" t="s">
        <v>2652</v>
      </c>
      <c r="AH633" t="s">
        <v>7051</v>
      </c>
      <c r="AI633" t="s">
        <v>6064</v>
      </c>
      <c r="AJ633" t="s">
        <v>6142</v>
      </c>
      <c r="AK633" t="s">
        <v>136</v>
      </c>
      <c r="AN633" t="s">
        <v>1311</v>
      </c>
      <c r="AO633" t="s">
        <v>1312</v>
      </c>
      <c r="AP633" t="s">
        <v>1331</v>
      </c>
      <c r="AQ633" t="s">
        <v>1314</v>
      </c>
    </row>
    <row r="634" spans="1:43" x14ac:dyDescent="0.3">
      <c r="A634" t="s">
        <v>26</v>
      </c>
      <c r="B634" t="s">
        <v>28</v>
      </c>
      <c r="C634" t="s">
        <v>29</v>
      </c>
      <c r="D634" t="s">
        <v>461</v>
      </c>
      <c r="E634" t="s">
        <v>118</v>
      </c>
      <c r="F634" t="s">
        <v>130</v>
      </c>
      <c r="G634" t="s">
        <v>470</v>
      </c>
      <c r="H634" t="s">
        <v>181</v>
      </c>
      <c r="I634" t="s">
        <v>183</v>
      </c>
      <c r="J634" t="s">
        <v>48</v>
      </c>
      <c r="K634" t="s">
        <v>702</v>
      </c>
      <c r="L634">
        <v>82</v>
      </c>
      <c r="M634">
        <v>10000000</v>
      </c>
      <c r="N634">
        <v>820000000</v>
      </c>
      <c r="O634">
        <v>0</v>
      </c>
      <c r="P634">
        <v>820000000</v>
      </c>
      <c r="R634">
        <v>19050813</v>
      </c>
      <c r="S634">
        <v>71719250</v>
      </c>
      <c r="T634">
        <v>64708250</v>
      </c>
      <c r="U634">
        <v>71719250</v>
      </c>
      <c r="V634">
        <v>61469250</v>
      </c>
      <c r="W634">
        <v>78853250</v>
      </c>
      <c r="X634">
        <v>62535250</v>
      </c>
      <c r="Y634">
        <v>73769250</v>
      </c>
      <c r="Z634">
        <v>68070250</v>
      </c>
      <c r="AA634">
        <v>74589250</v>
      </c>
      <c r="AB634">
        <v>63519250</v>
      </c>
      <c r="AC634">
        <v>109996687</v>
      </c>
      <c r="AD634" t="s">
        <v>2632</v>
      </c>
      <c r="AE634" t="s">
        <v>2654</v>
      </c>
      <c r="AF634" t="s">
        <v>2658</v>
      </c>
      <c r="AG634" t="s">
        <v>2659</v>
      </c>
      <c r="AH634" t="s">
        <v>7052</v>
      </c>
      <c r="AI634" t="s">
        <v>6064</v>
      </c>
      <c r="AJ634" t="s">
        <v>6142</v>
      </c>
      <c r="AK634" t="s">
        <v>136</v>
      </c>
      <c r="AN634" t="s">
        <v>1311</v>
      </c>
      <c r="AO634" t="s">
        <v>1312</v>
      </c>
      <c r="AP634" t="s">
        <v>1336</v>
      </c>
      <c r="AQ634" t="s">
        <v>1314</v>
      </c>
    </row>
    <row r="635" spans="1:43" x14ac:dyDescent="0.3">
      <c r="A635" t="s">
        <v>26</v>
      </c>
      <c r="B635" t="s">
        <v>28</v>
      </c>
      <c r="C635" t="s">
        <v>29</v>
      </c>
      <c r="D635" t="s">
        <v>461</v>
      </c>
      <c r="E635" t="s">
        <v>118</v>
      </c>
      <c r="F635" t="s">
        <v>130</v>
      </c>
      <c r="G635" t="s">
        <v>470</v>
      </c>
      <c r="H635" t="s">
        <v>181</v>
      </c>
      <c r="I635" t="s">
        <v>183</v>
      </c>
      <c r="J635" t="s">
        <v>48</v>
      </c>
      <c r="K635" t="s">
        <v>703</v>
      </c>
      <c r="L635">
        <v>60</v>
      </c>
      <c r="M635">
        <v>10000000</v>
      </c>
      <c r="N635">
        <v>600000000</v>
      </c>
      <c r="O635">
        <v>0</v>
      </c>
      <c r="P635">
        <v>600000000</v>
      </c>
      <c r="R635">
        <v>13939619</v>
      </c>
      <c r="S635">
        <v>52477500</v>
      </c>
      <c r="T635">
        <v>47347500</v>
      </c>
      <c r="U635">
        <v>52477500</v>
      </c>
      <c r="V635">
        <v>44977500</v>
      </c>
      <c r="W635">
        <v>57697500</v>
      </c>
      <c r="X635">
        <v>45757500</v>
      </c>
      <c r="Y635">
        <v>53977500</v>
      </c>
      <c r="Z635">
        <v>49807500</v>
      </c>
      <c r="AA635">
        <v>54577500</v>
      </c>
      <c r="AB635">
        <v>46477500</v>
      </c>
      <c r="AC635">
        <v>80485381</v>
      </c>
      <c r="AD635" t="s">
        <v>2632</v>
      </c>
      <c r="AE635" t="s">
        <v>2654</v>
      </c>
      <c r="AF635" t="s">
        <v>2661</v>
      </c>
      <c r="AG635" t="s">
        <v>2662</v>
      </c>
      <c r="AH635" t="s">
        <v>7053</v>
      </c>
      <c r="AI635" t="s">
        <v>6075</v>
      </c>
      <c r="AJ635" t="s">
        <v>6142</v>
      </c>
      <c r="AK635" t="s">
        <v>136</v>
      </c>
      <c r="AN635" t="s">
        <v>1311</v>
      </c>
      <c r="AO635" t="s">
        <v>1312</v>
      </c>
      <c r="AP635" t="s">
        <v>1336</v>
      </c>
      <c r="AQ635" t="s">
        <v>1314</v>
      </c>
    </row>
    <row r="636" spans="1:43" x14ac:dyDescent="0.3">
      <c r="A636" t="s">
        <v>26</v>
      </c>
      <c r="B636" t="s">
        <v>28</v>
      </c>
      <c r="C636" t="s">
        <v>29</v>
      </c>
      <c r="D636" t="s">
        <v>461</v>
      </c>
      <c r="E636" t="s">
        <v>118</v>
      </c>
      <c r="F636" t="s">
        <v>130</v>
      </c>
      <c r="G636" t="s">
        <v>470</v>
      </c>
      <c r="H636" t="s">
        <v>181</v>
      </c>
      <c r="I636" t="s">
        <v>183</v>
      </c>
      <c r="J636" t="s">
        <v>75</v>
      </c>
      <c r="K636" t="s">
        <v>612</v>
      </c>
      <c r="L636">
        <v>70</v>
      </c>
      <c r="M636">
        <v>150000</v>
      </c>
      <c r="N636">
        <v>10500000</v>
      </c>
      <c r="O636">
        <v>0</v>
      </c>
      <c r="P636">
        <v>10500000</v>
      </c>
      <c r="R636">
        <v>243943</v>
      </c>
      <c r="S636">
        <v>918355</v>
      </c>
      <c r="T636">
        <v>828580</v>
      </c>
      <c r="U636">
        <v>918355</v>
      </c>
      <c r="V636">
        <v>787105</v>
      </c>
      <c r="W636">
        <v>1009705</v>
      </c>
      <c r="X636">
        <v>800755</v>
      </c>
      <c r="Y636">
        <v>944605</v>
      </c>
      <c r="Z636">
        <v>871630</v>
      </c>
      <c r="AA636">
        <v>955105</v>
      </c>
      <c r="AB636">
        <v>813355</v>
      </c>
      <c r="AC636">
        <v>1408507</v>
      </c>
      <c r="AD636" t="s">
        <v>2632</v>
      </c>
      <c r="AE636" t="s">
        <v>2664</v>
      </c>
      <c r="AF636" t="s">
        <v>2668</v>
      </c>
      <c r="AG636" t="s">
        <v>2669</v>
      </c>
      <c r="AH636" t="s">
        <v>7054</v>
      </c>
      <c r="AI636" t="s">
        <v>6064</v>
      </c>
      <c r="AJ636" t="s">
        <v>6142</v>
      </c>
      <c r="AK636" t="s">
        <v>136</v>
      </c>
      <c r="AN636" t="s">
        <v>1311</v>
      </c>
      <c r="AO636" t="s">
        <v>1312</v>
      </c>
      <c r="AP636" t="s">
        <v>1336</v>
      </c>
      <c r="AQ636" t="s">
        <v>1314</v>
      </c>
    </row>
    <row r="637" spans="1:43" x14ac:dyDescent="0.3">
      <c r="A637" t="s">
        <v>26</v>
      </c>
      <c r="B637" t="s">
        <v>28</v>
      </c>
      <c r="C637" t="s">
        <v>29</v>
      </c>
      <c r="D637" t="s">
        <v>461</v>
      </c>
      <c r="E637" t="s">
        <v>118</v>
      </c>
      <c r="F637" t="s">
        <v>130</v>
      </c>
      <c r="G637" t="s">
        <v>470</v>
      </c>
      <c r="H637" t="s">
        <v>482</v>
      </c>
      <c r="I637" t="s">
        <v>187</v>
      </c>
      <c r="J637" t="s">
        <v>43</v>
      </c>
      <c r="K637" t="s">
        <v>707</v>
      </c>
      <c r="L637">
        <v>100</v>
      </c>
      <c r="M637">
        <v>75000</v>
      </c>
      <c r="N637">
        <v>7500000</v>
      </c>
      <c r="O637">
        <v>0</v>
      </c>
      <c r="P637">
        <v>7500000</v>
      </c>
      <c r="R637">
        <v>625000</v>
      </c>
      <c r="S637">
        <v>625000</v>
      </c>
      <c r="T637">
        <v>625000</v>
      </c>
      <c r="U637">
        <v>625000</v>
      </c>
      <c r="V637">
        <v>625000</v>
      </c>
      <c r="W637">
        <v>625000</v>
      </c>
      <c r="X637">
        <v>625000</v>
      </c>
      <c r="Y637">
        <v>625000</v>
      </c>
      <c r="Z637">
        <v>625000</v>
      </c>
      <c r="AA637">
        <v>625000</v>
      </c>
      <c r="AB637">
        <v>625000</v>
      </c>
      <c r="AC637">
        <v>625000</v>
      </c>
      <c r="AD637" t="s">
        <v>2691</v>
      </c>
      <c r="AE637" t="s">
        <v>2692</v>
      </c>
      <c r="AF637" t="s">
        <v>2696</v>
      </c>
      <c r="AG637" t="s">
        <v>2697</v>
      </c>
      <c r="AH637" t="s">
        <v>7055</v>
      </c>
      <c r="AI637" t="s">
        <v>6064</v>
      </c>
      <c r="AJ637" t="s">
        <v>6148</v>
      </c>
      <c r="AK637" t="s">
        <v>44</v>
      </c>
      <c r="AN637" t="s">
        <v>1311</v>
      </c>
      <c r="AO637" t="s">
        <v>1312</v>
      </c>
      <c r="AP637" t="s">
        <v>1313</v>
      </c>
      <c r="AQ637" t="s">
        <v>1314</v>
      </c>
    </row>
    <row r="638" spans="1:43" x14ac:dyDescent="0.3">
      <c r="A638" t="s">
        <v>26</v>
      </c>
      <c r="B638" t="s">
        <v>28</v>
      </c>
      <c r="C638" t="s">
        <v>29</v>
      </c>
      <c r="D638" t="s">
        <v>461</v>
      </c>
      <c r="E638" t="s">
        <v>118</v>
      </c>
      <c r="F638" t="s">
        <v>130</v>
      </c>
      <c r="G638" t="s">
        <v>470</v>
      </c>
      <c r="H638" t="s">
        <v>482</v>
      </c>
      <c r="I638" t="s">
        <v>187</v>
      </c>
      <c r="J638" t="s">
        <v>48</v>
      </c>
      <c r="K638" t="s">
        <v>710</v>
      </c>
      <c r="L638">
        <v>16</v>
      </c>
      <c r="M638">
        <v>3500000</v>
      </c>
      <c r="N638">
        <v>56000000</v>
      </c>
      <c r="O638">
        <v>0</v>
      </c>
      <c r="P638">
        <v>56000000</v>
      </c>
      <c r="R638">
        <v>4666000</v>
      </c>
      <c r="S638">
        <v>4666000</v>
      </c>
      <c r="T638">
        <v>4666000</v>
      </c>
      <c r="U638">
        <v>4666000</v>
      </c>
      <c r="V638">
        <v>4666000</v>
      </c>
      <c r="W638">
        <v>4666000</v>
      </c>
      <c r="X638">
        <v>4666000</v>
      </c>
      <c r="Y638">
        <v>4666000</v>
      </c>
      <c r="Z638">
        <v>4666000</v>
      </c>
      <c r="AA638">
        <v>4666000</v>
      </c>
      <c r="AB638">
        <v>4666000</v>
      </c>
      <c r="AC638">
        <v>4674000</v>
      </c>
      <c r="AD638" t="s">
        <v>2691</v>
      </c>
      <c r="AE638" t="s">
        <v>2710</v>
      </c>
      <c r="AF638" t="s">
        <v>2714</v>
      </c>
      <c r="AG638" t="s">
        <v>2715</v>
      </c>
      <c r="AH638" t="s">
        <v>7056</v>
      </c>
      <c r="AI638" t="s">
        <v>6064</v>
      </c>
      <c r="AJ638" t="s">
        <v>6148</v>
      </c>
      <c r="AK638" t="s">
        <v>44</v>
      </c>
      <c r="AN638" t="s">
        <v>1311</v>
      </c>
      <c r="AO638" t="s">
        <v>1312</v>
      </c>
      <c r="AP638" t="s">
        <v>1336</v>
      </c>
      <c r="AQ638" t="s">
        <v>1314</v>
      </c>
    </row>
    <row r="639" spans="1:43" x14ac:dyDescent="0.3">
      <c r="A639" t="s">
        <v>26</v>
      </c>
      <c r="B639" t="s">
        <v>28</v>
      </c>
      <c r="C639" t="s">
        <v>29</v>
      </c>
      <c r="D639" t="s">
        <v>461</v>
      </c>
      <c r="E639" t="s">
        <v>118</v>
      </c>
      <c r="F639" t="s">
        <v>130</v>
      </c>
      <c r="G639" t="s">
        <v>470</v>
      </c>
      <c r="H639" t="s">
        <v>482</v>
      </c>
      <c r="I639" t="s">
        <v>189</v>
      </c>
      <c r="J639" t="s">
        <v>43</v>
      </c>
      <c r="K639" t="s">
        <v>713</v>
      </c>
      <c r="L639">
        <v>10</v>
      </c>
      <c r="M639">
        <v>425000</v>
      </c>
      <c r="N639">
        <v>4250000</v>
      </c>
      <c r="O639">
        <v>0</v>
      </c>
      <c r="P639">
        <v>4250000</v>
      </c>
      <c r="R639">
        <v>354000</v>
      </c>
      <c r="S639">
        <v>354000</v>
      </c>
      <c r="T639">
        <v>354000</v>
      </c>
      <c r="U639">
        <v>354000</v>
      </c>
      <c r="V639">
        <v>354000</v>
      </c>
      <c r="W639">
        <v>354000</v>
      </c>
      <c r="X639">
        <v>354000</v>
      </c>
      <c r="Y639">
        <v>354000</v>
      </c>
      <c r="Z639">
        <v>354000</v>
      </c>
      <c r="AA639">
        <v>354000</v>
      </c>
      <c r="AB639">
        <v>354000</v>
      </c>
      <c r="AC639">
        <v>356000</v>
      </c>
      <c r="AD639" t="s">
        <v>2733</v>
      </c>
      <c r="AE639" t="s">
        <v>2734</v>
      </c>
      <c r="AF639" t="s">
        <v>2738</v>
      </c>
      <c r="AG639" t="s">
        <v>2739</v>
      </c>
      <c r="AH639" t="s">
        <v>7057</v>
      </c>
      <c r="AI639" t="s">
        <v>6064</v>
      </c>
      <c r="AJ639" t="s">
        <v>6155</v>
      </c>
      <c r="AK639" t="s">
        <v>44</v>
      </c>
      <c r="AN639" t="s">
        <v>1311</v>
      </c>
      <c r="AO639" t="s">
        <v>1312</v>
      </c>
      <c r="AP639" t="s">
        <v>1313</v>
      </c>
      <c r="AQ639" t="s">
        <v>1314</v>
      </c>
    </row>
    <row r="640" spans="1:43" x14ac:dyDescent="0.3">
      <c r="A640" t="s">
        <v>26</v>
      </c>
      <c r="B640" t="s">
        <v>28</v>
      </c>
      <c r="C640" t="s">
        <v>29</v>
      </c>
      <c r="D640" t="s">
        <v>461</v>
      </c>
      <c r="E640" t="s">
        <v>118</v>
      </c>
      <c r="F640" t="s">
        <v>130</v>
      </c>
      <c r="G640" t="s">
        <v>470</v>
      </c>
      <c r="H640" t="s">
        <v>482</v>
      </c>
      <c r="I640" t="s">
        <v>189</v>
      </c>
      <c r="J640" t="s">
        <v>43</v>
      </c>
      <c r="K640" t="s">
        <v>714</v>
      </c>
      <c r="L640">
        <v>60</v>
      </c>
      <c r="M640">
        <v>75000</v>
      </c>
      <c r="N640">
        <v>4500000</v>
      </c>
      <c r="O640">
        <v>0</v>
      </c>
      <c r="P640">
        <v>4500000</v>
      </c>
      <c r="R640">
        <v>375000</v>
      </c>
      <c r="S640">
        <v>375000</v>
      </c>
      <c r="T640">
        <v>375000</v>
      </c>
      <c r="U640">
        <v>375000</v>
      </c>
      <c r="V640">
        <v>375000</v>
      </c>
      <c r="W640">
        <v>375000</v>
      </c>
      <c r="X640">
        <v>375000</v>
      </c>
      <c r="Y640">
        <v>375000</v>
      </c>
      <c r="Z640">
        <v>375000</v>
      </c>
      <c r="AA640">
        <v>375000</v>
      </c>
      <c r="AB640">
        <v>375000</v>
      </c>
      <c r="AC640">
        <v>375000</v>
      </c>
      <c r="AD640" t="s">
        <v>2733</v>
      </c>
      <c r="AE640" t="s">
        <v>2734</v>
      </c>
      <c r="AF640" t="s">
        <v>2741</v>
      </c>
      <c r="AG640" t="s">
        <v>2742</v>
      </c>
      <c r="AH640" t="s">
        <v>7058</v>
      </c>
      <c r="AI640" t="s">
        <v>6075</v>
      </c>
      <c r="AJ640" t="s">
        <v>6155</v>
      </c>
      <c r="AK640" t="s">
        <v>44</v>
      </c>
      <c r="AN640" t="s">
        <v>1311</v>
      </c>
      <c r="AO640" t="s">
        <v>1312</v>
      </c>
      <c r="AP640" t="s">
        <v>1313</v>
      </c>
      <c r="AQ640" t="s">
        <v>1314</v>
      </c>
    </row>
    <row r="641" spans="1:43" x14ac:dyDescent="0.3">
      <c r="A641" t="s">
        <v>26</v>
      </c>
      <c r="B641" t="s">
        <v>28</v>
      </c>
      <c r="C641" t="s">
        <v>29</v>
      </c>
      <c r="D641" t="s">
        <v>461</v>
      </c>
      <c r="E641" t="s">
        <v>118</v>
      </c>
      <c r="F641" t="s">
        <v>130</v>
      </c>
      <c r="G641" t="s">
        <v>470</v>
      </c>
      <c r="H641" t="s">
        <v>482</v>
      </c>
      <c r="I641" t="s">
        <v>189</v>
      </c>
      <c r="J641" t="s">
        <v>48</v>
      </c>
      <c r="K641" t="s">
        <v>717</v>
      </c>
      <c r="L641">
        <v>9</v>
      </c>
      <c r="M641">
        <v>6000000</v>
      </c>
      <c r="N641">
        <v>54000000</v>
      </c>
      <c r="O641">
        <v>0</v>
      </c>
      <c r="P641">
        <v>54000000</v>
      </c>
      <c r="R641">
        <v>4500000</v>
      </c>
      <c r="S641">
        <v>4500000</v>
      </c>
      <c r="T641">
        <v>4500000</v>
      </c>
      <c r="U641">
        <v>4500000</v>
      </c>
      <c r="V641">
        <v>4500000</v>
      </c>
      <c r="W641">
        <v>4500000</v>
      </c>
      <c r="X641">
        <v>4500000</v>
      </c>
      <c r="Y641">
        <v>4500000</v>
      </c>
      <c r="Z641">
        <v>4500000</v>
      </c>
      <c r="AA641">
        <v>4500000</v>
      </c>
      <c r="AB641">
        <v>4500000</v>
      </c>
      <c r="AC641">
        <v>4500000</v>
      </c>
      <c r="AD641" t="s">
        <v>2733</v>
      </c>
      <c r="AE641" t="s">
        <v>2748</v>
      </c>
      <c r="AF641" t="s">
        <v>2752</v>
      </c>
      <c r="AG641" t="s">
        <v>2753</v>
      </c>
      <c r="AH641" t="s">
        <v>7059</v>
      </c>
      <c r="AI641" t="s">
        <v>6064</v>
      </c>
      <c r="AJ641" t="s">
        <v>6155</v>
      </c>
      <c r="AK641" t="s">
        <v>44</v>
      </c>
      <c r="AN641" t="s">
        <v>1311</v>
      </c>
      <c r="AO641" t="s">
        <v>1312</v>
      </c>
      <c r="AP641" t="s">
        <v>1336</v>
      </c>
      <c r="AQ641" t="s">
        <v>1314</v>
      </c>
    </row>
    <row r="642" spans="1:43" x14ac:dyDescent="0.3">
      <c r="A642" t="s">
        <v>26</v>
      </c>
      <c r="B642" t="s">
        <v>28</v>
      </c>
      <c r="C642" t="s">
        <v>29</v>
      </c>
      <c r="D642" t="s">
        <v>461</v>
      </c>
      <c r="E642" t="s">
        <v>118</v>
      </c>
      <c r="F642" t="s">
        <v>130</v>
      </c>
      <c r="G642" t="s">
        <v>470</v>
      </c>
      <c r="H642" t="s">
        <v>482</v>
      </c>
      <c r="I642" t="s">
        <v>193</v>
      </c>
      <c r="J642" t="s">
        <v>43</v>
      </c>
      <c r="K642" t="s">
        <v>507</v>
      </c>
      <c r="L642">
        <v>1</v>
      </c>
      <c r="M642">
        <v>1090000</v>
      </c>
      <c r="N642">
        <v>1090000</v>
      </c>
      <c r="O642">
        <v>0</v>
      </c>
      <c r="P642">
        <v>1090000</v>
      </c>
      <c r="R642">
        <v>90000</v>
      </c>
      <c r="S642">
        <v>90000</v>
      </c>
      <c r="T642">
        <v>90000</v>
      </c>
      <c r="U642">
        <v>90000</v>
      </c>
      <c r="V642">
        <v>90000</v>
      </c>
      <c r="W642">
        <v>90000</v>
      </c>
      <c r="X642">
        <v>90000</v>
      </c>
      <c r="Y642">
        <v>90000</v>
      </c>
      <c r="Z642">
        <v>90000</v>
      </c>
      <c r="AA642">
        <v>90000</v>
      </c>
      <c r="AB642">
        <v>90000</v>
      </c>
      <c r="AC642">
        <v>100000</v>
      </c>
      <c r="AD642" t="s">
        <v>2772</v>
      </c>
      <c r="AE642" t="s">
        <v>2773</v>
      </c>
      <c r="AF642" t="s">
        <v>2777</v>
      </c>
      <c r="AG642" t="s">
        <v>2778</v>
      </c>
      <c r="AH642" t="s">
        <v>7060</v>
      </c>
      <c r="AI642" t="s">
        <v>6064</v>
      </c>
      <c r="AJ642" t="s">
        <v>6157</v>
      </c>
      <c r="AK642" t="s">
        <v>44</v>
      </c>
      <c r="AN642" t="s">
        <v>1311</v>
      </c>
      <c r="AO642" t="s">
        <v>1312</v>
      </c>
      <c r="AP642" t="s">
        <v>1313</v>
      </c>
      <c r="AQ642" t="s">
        <v>1314</v>
      </c>
    </row>
    <row r="643" spans="1:43" x14ac:dyDescent="0.3">
      <c r="A643" t="s">
        <v>26</v>
      </c>
      <c r="B643" t="s">
        <v>28</v>
      </c>
      <c r="C643" t="s">
        <v>29</v>
      </c>
      <c r="D643" t="s">
        <v>461</v>
      </c>
      <c r="E643" t="s">
        <v>118</v>
      </c>
      <c r="F643" t="s">
        <v>130</v>
      </c>
      <c r="G643" t="s">
        <v>470</v>
      </c>
      <c r="H643" t="s">
        <v>482</v>
      </c>
      <c r="I643" t="s">
        <v>193</v>
      </c>
      <c r="J643" t="s">
        <v>43</v>
      </c>
      <c r="K643" t="s">
        <v>722</v>
      </c>
      <c r="L643">
        <v>60</v>
      </c>
      <c r="M643">
        <v>75000</v>
      </c>
      <c r="N643">
        <v>4500000</v>
      </c>
      <c r="O643">
        <v>0</v>
      </c>
      <c r="P643">
        <v>4500000</v>
      </c>
      <c r="R643">
        <v>375000</v>
      </c>
      <c r="S643">
        <v>375000</v>
      </c>
      <c r="T643">
        <v>375000</v>
      </c>
      <c r="U643">
        <v>375000</v>
      </c>
      <c r="V643">
        <v>375000</v>
      </c>
      <c r="W643">
        <v>375000</v>
      </c>
      <c r="X643">
        <v>375000</v>
      </c>
      <c r="Y643">
        <v>375000</v>
      </c>
      <c r="Z643">
        <v>375000</v>
      </c>
      <c r="AA643">
        <v>375000</v>
      </c>
      <c r="AB643">
        <v>375000</v>
      </c>
      <c r="AC643">
        <v>375000</v>
      </c>
      <c r="AD643" t="s">
        <v>2772</v>
      </c>
      <c r="AE643" t="s">
        <v>2773</v>
      </c>
      <c r="AF643" t="s">
        <v>2780</v>
      </c>
      <c r="AG643" t="s">
        <v>2781</v>
      </c>
      <c r="AH643" t="s">
        <v>7061</v>
      </c>
      <c r="AI643" t="s">
        <v>6075</v>
      </c>
      <c r="AJ643" t="s">
        <v>6157</v>
      </c>
      <c r="AK643" t="s">
        <v>44</v>
      </c>
      <c r="AN643" t="s">
        <v>1311</v>
      </c>
      <c r="AO643" t="s">
        <v>1312</v>
      </c>
      <c r="AP643" t="s">
        <v>1313</v>
      </c>
      <c r="AQ643" t="s">
        <v>1314</v>
      </c>
    </row>
    <row r="644" spans="1:43" x14ac:dyDescent="0.3">
      <c r="A644" t="s">
        <v>26</v>
      </c>
      <c r="B644" t="s">
        <v>28</v>
      </c>
      <c r="C644" t="s">
        <v>29</v>
      </c>
      <c r="D644" t="s">
        <v>461</v>
      </c>
      <c r="E644" t="s">
        <v>118</v>
      </c>
      <c r="F644" t="s">
        <v>130</v>
      </c>
      <c r="G644" t="s">
        <v>470</v>
      </c>
      <c r="H644" t="s">
        <v>482</v>
      </c>
      <c r="I644" t="s">
        <v>193</v>
      </c>
      <c r="J644" t="s">
        <v>43</v>
      </c>
      <c r="K644" t="s">
        <v>723</v>
      </c>
      <c r="L644">
        <v>150</v>
      </c>
      <c r="M644">
        <v>75000</v>
      </c>
      <c r="N644">
        <v>11250000</v>
      </c>
      <c r="O644">
        <v>0</v>
      </c>
      <c r="P644">
        <v>11250000</v>
      </c>
      <c r="R644">
        <v>937000</v>
      </c>
      <c r="S644">
        <v>937000</v>
      </c>
      <c r="T644">
        <v>937000</v>
      </c>
      <c r="U644">
        <v>937000</v>
      </c>
      <c r="V644">
        <v>937000</v>
      </c>
      <c r="W644">
        <v>937000</v>
      </c>
      <c r="X644">
        <v>937000</v>
      </c>
      <c r="Y644">
        <v>937000</v>
      </c>
      <c r="Z644">
        <v>937000</v>
      </c>
      <c r="AA644">
        <v>937000</v>
      </c>
      <c r="AB644">
        <v>937000</v>
      </c>
      <c r="AC644">
        <v>943000</v>
      </c>
      <c r="AD644" t="s">
        <v>2772</v>
      </c>
      <c r="AE644" t="s">
        <v>2773</v>
      </c>
      <c r="AF644" t="s">
        <v>2783</v>
      </c>
      <c r="AG644" t="s">
        <v>2784</v>
      </c>
      <c r="AH644" t="s">
        <v>7062</v>
      </c>
      <c r="AI644" t="s">
        <v>6085</v>
      </c>
      <c r="AJ644" t="s">
        <v>6157</v>
      </c>
      <c r="AK644" t="s">
        <v>44</v>
      </c>
      <c r="AN644" t="s">
        <v>1311</v>
      </c>
      <c r="AO644" t="s">
        <v>1312</v>
      </c>
      <c r="AP644" t="s">
        <v>1313</v>
      </c>
      <c r="AQ644" t="s">
        <v>1314</v>
      </c>
    </row>
    <row r="645" spans="1:43" x14ac:dyDescent="0.3">
      <c r="A645" t="s">
        <v>26</v>
      </c>
      <c r="B645" t="s">
        <v>28</v>
      </c>
      <c r="C645" t="s">
        <v>29</v>
      </c>
      <c r="D645" t="s">
        <v>461</v>
      </c>
      <c r="E645" t="s">
        <v>118</v>
      </c>
      <c r="F645" t="s">
        <v>130</v>
      </c>
      <c r="G645" t="s">
        <v>470</v>
      </c>
      <c r="H645" t="s">
        <v>482</v>
      </c>
      <c r="I645" t="s">
        <v>193</v>
      </c>
      <c r="J645" t="s">
        <v>66</v>
      </c>
      <c r="K645" t="s">
        <v>725</v>
      </c>
      <c r="L645">
        <v>1</v>
      </c>
      <c r="M645">
        <v>400000</v>
      </c>
      <c r="N645">
        <v>400000</v>
      </c>
      <c r="O645">
        <v>0</v>
      </c>
      <c r="P645">
        <v>400000</v>
      </c>
      <c r="R645">
        <v>33000</v>
      </c>
      <c r="S645">
        <v>33000</v>
      </c>
      <c r="T645">
        <v>33000</v>
      </c>
      <c r="U645">
        <v>33000</v>
      </c>
      <c r="V645">
        <v>33000</v>
      </c>
      <c r="W645">
        <v>33000</v>
      </c>
      <c r="X645">
        <v>33000</v>
      </c>
      <c r="Y645">
        <v>33000</v>
      </c>
      <c r="Z645">
        <v>33000</v>
      </c>
      <c r="AA645">
        <v>33000</v>
      </c>
      <c r="AB645">
        <v>33000</v>
      </c>
      <c r="AC645">
        <v>37000</v>
      </c>
      <c r="AD645" t="s">
        <v>2772</v>
      </c>
      <c r="AE645" t="s">
        <v>2786</v>
      </c>
      <c r="AF645" t="s">
        <v>2790</v>
      </c>
      <c r="AG645" t="s">
        <v>2791</v>
      </c>
      <c r="AH645" t="s">
        <v>7063</v>
      </c>
      <c r="AI645" t="s">
        <v>6064</v>
      </c>
      <c r="AJ645" t="s">
        <v>6157</v>
      </c>
      <c r="AK645" t="s">
        <v>44</v>
      </c>
      <c r="AN645" t="s">
        <v>1311</v>
      </c>
      <c r="AO645" t="s">
        <v>1312</v>
      </c>
      <c r="AP645" t="s">
        <v>1480</v>
      </c>
      <c r="AQ645" t="s">
        <v>1314</v>
      </c>
    </row>
    <row r="646" spans="1:43" x14ac:dyDescent="0.3">
      <c r="A646" t="s">
        <v>26</v>
      </c>
      <c r="B646" t="s">
        <v>28</v>
      </c>
      <c r="C646" t="s">
        <v>29</v>
      </c>
      <c r="D646" t="s">
        <v>461</v>
      </c>
      <c r="E646" t="s">
        <v>118</v>
      </c>
      <c r="F646" t="s">
        <v>130</v>
      </c>
      <c r="G646" t="s">
        <v>470</v>
      </c>
      <c r="H646" t="s">
        <v>482</v>
      </c>
      <c r="I646" t="s">
        <v>193</v>
      </c>
      <c r="J646" t="s">
        <v>66</v>
      </c>
      <c r="K646" t="s">
        <v>726</v>
      </c>
      <c r="L646">
        <v>1</v>
      </c>
      <c r="M646">
        <v>300000</v>
      </c>
      <c r="N646">
        <v>300000</v>
      </c>
      <c r="O646">
        <v>0</v>
      </c>
      <c r="P646">
        <v>300000</v>
      </c>
      <c r="R646">
        <v>25000</v>
      </c>
      <c r="S646">
        <v>25000</v>
      </c>
      <c r="T646">
        <v>25000</v>
      </c>
      <c r="U646">
        <v>25000</v>
      </c>
      <c r="V646">
        <v>25000</v>
      </c>
      <c r="W646">
        <v>25000</v>
      </c>
      <c r="X646">
        <v>25000</v>
      </c>
      <c r="Y646">
        <v>25000</v>
      </c>
      <c r="Z646">
        <v>25000</v>
      </c>
      <c r="AA646">
        <v>25000</v>
      </c>
      <c r="AB646">
        <v>25000</v>
      </c>
      <c r="AC646">
        <v>25000</v>
      </c>
      <c r="AD646" t="s">
        <v>2772</v>
      </c>
      <c r="AE646" t="s">
        <v>2786</v>
      </c>
      <c r="AF646" t="s">
        <v>2793</v>
      </c>
      <c r="AG646" t="s">
        <v>2794</v>
      </c>
      <c r="AH646" t="s">
        <v>7064</v>
      </c>
      <c r="AI646" t="s">
        <v>6075</v>
      </c>
      <c r="AJ646" t="s">
        <v>6157</v>
      </c>
      <c r="AK646" t="s">
        <v>44</v>
      </c>
      <c r="AN646" t="s">
        <v>1311</v>
      </c>
      <c r="AO646" t="s">
        <v>1312</v>
      </c>
      <c r="AP646" t="s">
        <v>1480</v>
      </c>
      <c r="AQ646" t="s">
        <v>1314</v>
      </c>
    </row>
    <row r="647" spans="1:43" x14ac:dyDescent="0.3">
      <c r="A647" t="s">
        <v>26</v>
      </c>
      <c r="B647" t="s">
        <v>28</v>
      </c>
      <c r="C647" t="s">
        <v>29</v>
      </c>
      <c r="D647" t="s">
        <v>461</v>
      </c>
      <c r="E647" t="s">
        <v>118</v>
      </c>
      <c r="F647" t="s">
        <v>130</v>
      </c>
      <c r="G647" t="s">
        <v>470</v>
      </c>
      <c r="H647" t="s">
        <v>482</v>
      </c>
      <c r="I647" t="s">
        <v>193</v>
      </c>
      <c r="J647" t="s">
        <v>66</v>
      </c>
      <c r="K647" t="s">
        <v>727</v>
      </c>
      <c r="L647">
        <v>7</v>
      </c>
      <c r="M647">
        <v>300000</v>
      </c>
      <c r="N647">
        <v>2100000</v>
      </c>
      <c r="O647">
        <v>0</v>
      </c>
      <c r="P647">
        <v>2100000</v>
      </c>
      <c r="R647">
        <v>175000</v>
      </c>
      <c r="S647">
        <v>175000</v>
      </c>
      <c r="T647">
        <v>175000</v>
      </c>
      <c r="U647">
        <v>175000</v>
      </c>
      <c r="V647">
        <v>175000</v>
      </c>
      <c r="W647">
        <v>175000</v>
      </c>
      <c r="X647">
        <v>175000</v>
      </c>
      <c r="Y647">
        <v>175000</v>
      </c>
      <c r="Z647">
        <v>175000</v>
      </c>
      <c r="AA647">
        <v>175000</v>
      </c>
      <c r="AB647">
        <v>175000</v>
      </c>
      <c r="AC647">
        <v>175000</v>
      </c>
      <c r="AD647" t="s">
        <v>2772</v>
      </c>
      <c r="AE647" t="s">
        <v>2786</v>
      </c>
      <c r="AF647" t="s">
        <v>2796</v>
      </c>
      <c r="AG647" t="s">
        <v>2797</v>
      </c>
      <c r="AH647" t="s">
        <v>7065</v>
      </c>
      <c r="AI647" t="s">
        <v>6085</v>
      </c>
      <c r="AJ647" t="s">
        <v>6157</v>
      </c>
      <c r="AK647" t="s">
        <v>44</v>
      </c>
      <c r="AN647" t="s">
        <v>1311</v>
      </c>
      <c r="AO647" t="s">
        <v>1312</v>
      </c>
      <c r="AP647" t="s">
        <v>1480</v>
      </c>
      <c r="AQ647" t="s">
        <v>1314</v>
      </c>
    </row>
    <row r="648" spans="1:43" x14ac:dyDescent="0.3">
      <c r="A648" t="s">
        <v>26</v>
      </c>
      <c r="B648" t="s">
        <v>28</v>
      </c>
      <c r="C648" t="s">
        <v>29</v>
      </c>
      <c r="D648" t="s">
        <v>461</v>
      </c>
      <c r="E648" t="s">
        <v>118</v>
      </c>
      <c r="F648" t="s">
        <v>130</v>
      </c>
      <c r="G648" t="s">
        <v>470</v>
      </c>
      <c r="H648" t="s">
        <v>482</v>
      </c>
      <c r="I648" t="s">
        <v>193</v>
      </c>
      <c r="J648" t="s">
        <v>48</v>
      </c>
      <c r="K648" t="s">
        <v>733</v>
      </c>
      <c r="L648">
        <v>25</v>
      </c>
      <c r="M648">
        <v>4000000</v>
      </c>
      <c r="N648">
        <v>100000000</v>
      </c>
      <c r="O648">
        <v>0</v>
      </c>
      <c r="P648">
        <v>100000000</v>
      </c>
      <c r="R648">
        <v>8333000</v>
      </c>
      <c r="S648">
        <v>8333000</v>
      </c>
      <c r="T648">
        <v>8333000</v>
      </c>
      <c r="U648">
        <v>8333000</v>
      </c>
      <c r="V648">
        <v>8333000</v>
      </c>
      <c r="W648">
        <v>8333000</v>
      </c>
      <c r="X648">
        <v>8333000</v>
      </c>
      <c r="Y648">
        <v>8333000</v>
      </c>
      <c r="Z648">
        <v>8333000</v>
      </c>
      <c r="AA648">
        <v>8333000</v>
      </c>
      <c r="AB648">
        <v>8333000</v>
      </c>
      <c r="AC648">
        <v>8337000</v>
      </c>
      <c r="AD648" t="s">
        <v>2772</v>
      </c>
      <c r="AE648" t="s">
        <v>2815</v>
      </c>
      <c r="AF648" t="s">
        <v>2819</v>
      </c>
      <c r="AG648" t="s">
        <v>2820</v>
      </c>
      <c r="AH648" t="s">
        <v>7066</v>
      </c>
      <c r="AI648" t="s">
        <v>6064</v>
      </c>
      <c r="AJ648" t="s">
        <v>6157</v>
      </c>
      <c r="AK648" t="s">
        <v>44</v>
      </c>
      <c r="AN648" t="s">
        <v>1311</v>
      </c>
      <c r="AO648" t="s">
        <v>1312</v>
      </c>
      <c r="AP648" t="s">
        <v>1336</v>
      </c>
      <c r="AQ648" t="s">
        <v>1314</v>
      </c>
    </row>
    <row r="649" spans="1:43" x14ac:dyDescent="0.3">
      <c r="A649" t="s">
        <v>26</v>
      </c>
      <c r="B649" t="s">
        <v>28</v>
      </c>
      <c r="C649" t="s">
        <v>29</v>
      </c>
      <c r="D649" t="s">
        <v>461</v>
      </c>
      <c r="E649" t="s">
        <v>118</v>
      </c>
      <c r="F649" t="s">
        <v>321</v>
      </c>
      <c r="G649" t="s">
        <v>475</v>
      </c>
      <c r="H649" t="s">
        <v>324</v>
      </c>
      <c r="I649" t="s">
        <v>325</v>
      </c>
      <c r="J649" t="s">
        <v>66</v>
      </c>
      <c r="K649" t="s">
        <v>1025</v>
      </c>
      <c r="L649">
        <v>5</v>
      </c>
      <c r="M649">
        <v>300000</v>
      </c>
      <c r="N649">
        <v>1500000</v>
      </c>
      <c r="O649">
        <v>0</v>
      </c>
      <c r="P649">
        <v>1500000</v>
      </c>
      <c r="R649">
        <v>541886</v>
      </c>
      <c r="S649">
        <v>71878</v>
      </c>
      <c r="T649">
        <v>134466</v>
      </c>
      <c r="U649">
        <v>83350</v>
      </c>
      <c r="V649">
        <v>110958</v>
      </c>
      <c r="W649">
        <v>50251</v>
      </c>
      <c r="X649">
        <v>67703</v>
      </c>
      <c r="Y649">
        <v>57021</v>
      </c>
      <c r="Z649">
        <v>118480</v>
      </c>
      <c r="AA649">
        <v>69057</v>
      </c>
      <c r="AB649">
        <v>56043</v>
      </c>
      <c r="AC649">
        <v>138907</v>
      </c>
      <c r="AD649" t="s">
        <v>4059</v>
      </c>
      <c r="AE649" t="s">
        <v>4064</v>
      </c>
      <c r="AF649" t="s">
        <v>4068</v>
      </c>
      <c r="AG649" t="s">
        <v>4069</v>
      </c>
      <c r="AH649" t="s">
        <v>6840</v>
      </c>
      <c r="AI649" t="s">
        <v>6064</v>
      </c>
      <c r="AJ649" t="s">
        <v>6187</v>
      </c>
      <c r="AK649" t="s">
        <v>136</v>
      </c>
      <c r="AN649" t="s">
        <v>1311</v>
      </c>
      <c r="AO649" t="s">
        <v>1312</v>
      </c>
      <c r="AP649" t="s">
        <v>1480</v>
      </c>
      <c r="AQ649" t="s">
        <v>1314</v>
      </c>
    </row>
    <row r="650" spans="1:43" x14ac:dyDescent="0.3">
      <c r="A650" t="s">
        <v>26</v>
      </c>
      <c r="B650" t="s">
        <v>28</v>
      </c>
      <c r="C650" t="s">
        <v>29</v>
      </c>
      <c r="D650" t="s">
        <v>461</v>
      </c>
      <c r="E650" t="s">
        <v>118</v>
      </c>
      <c r="F650" t="s">
        <v>321</v>
      </c>
      <c r="G650" t="s">
        <v>475</v>
      </c>
      <c r="H650" t="s">
        <v>324</v>
      </c>
      <c r="I650" t="s">
        <v>325</v>
      </c>
      <c r="J650" t="s">
        <v>46</v>
      </c>
      <c r="K650" t="s">
        <v>675</v>
      </c>
      <c r="L650">
        <v>10</v>
      </c>
      <c r="M650">
        <v>900000</v>
      </c>
      <c r="N650">
        <v>9000000</v>
      </c>
      <c r="O650">
        <v>0</v>
      </c>
      <c r="P650">
        <v>9000000</v>
      </c>
      <c r="R650">
        <v>3251317</v>
      </c>
      <c r="S650">
        <v>431269</v>
      </c>
      <c r="T650">
        <v>806795</v>
      </c>
      <c r="U650">
        <v>500100</v>
      </c>
      <c r="V650">
        <v>665747</v>
      </c>
      <c r="W650">
        <v>301505</v>
      </c>
      <c r="X650">
        <v>406219</v>
      </c>
      <c r="Y650">
        <v>342126</v>
      </c>
      <c r="Z650">
        <v>710883</v>
      </c>
      <c r="AA650">
        <v>414343</v>
      </c>
      <c r="AB650">
        <v>336259</v>
      </c>
      <c r="AC650">
        <v>833437</v>
      </c>
      <c r="AD650" t="s">
        <v>4059</v>
      </c>
      <c r="AE650" t="s">
        <v>4082</v>
      </c>
      <c r="AF650" t="s">
        <v>4086</v>
      </c>
      <c r="AG650" t="s">
        <v>4087</v>
      </c>
      <c r="AH650" t="s">
        <v>6841</v>
      </c>
      <c r="AI650" t="s">
        <v>6064</v>
      </c>
      <c r="AJ650" t="s">
        <v>6187</v>
      </c>
      <c r="AK650" t="s">
        <v>136</v>
      </c>
      <c r="AN650" t="s">
        <v>1311</v>
      </c>
      <c r="AO650" t="s">
        <v>1312</v>
      </c>
      <c r="AP650" t="s">
        <v>1331</v>
      </c>
      <c r="AQ650" t="s">
        <v>1314</v>
      </c>
    </row>
    <row r="651" spans="1:43" x14ac:dyDescent="0.3">
      <c r="A651" t="s">
        <v>26</v>
      </c>
      <c r="B651" t="s">
        <v>28</v>
      </c>
      <c r="C651" t="s">
        <v>29</v>
      </c>
      <c r="D651" t="s">
        <v>461</v>
      </c>
      <c r="E651" t="s">
        <v>118</v>
      </c>
      <c r="F651" t="s">
        <v>321</v>
      </c>
      <c r="G651" t="s">
        <v>475</v>
      </c>
      <c r="H651" t="s">
        <v>324</v>
      </c>
      <c r="I651" t="s">
        <v>325</v>
      </c>
      <c r="J651" t="s">
        <v>58</v>
      </c>
      <c r="K651" t="s">
        <v>1028</v>
      </c>
      <c r="L651">
        <v>5</v>
      </c>
      <c r="M651">
        <v>4000000</v>
      </c>
      <c r="N651">
        <v>20000000</v>
      </c>
      <c r="O651">
        <v>0</v>
      </c>
      <c r="P651">
        <v>20000000</v>
      </c>
      <c r="R651">
        <v>7225150</v>
      </c>
      <c r="S651">
        <v>958375</v>
      </c>
      <c r="T651">
        <v>1792879</v>
      </c>
      <c r="U651">
        <v>1111334</v>
      </c>
      <c r="V651">
        <v>1479438</v>
      </c>
      <c r="W651">
        <v>670010</v>
      </c>
      <c r="X651">
        <v>902708</v>
      </c>
      <c r="Y651">
        <v>760281</v>
      </c>
      <c r="Z651">
        <v>1579739</v>
      </c>
      <c r="AA651">
        <v>920762</v>
      </c>
      <c r="AB651">
        <v>747242</v>
      </c>
      <c r="AC651">
        <v>1852082</v>
      </c>
      <c r="AD651" t="s">
        <v>4059</v>
      </c>
      <c r="AE651" t="s">
        <v>4089</v>
      </c>
      <c r="AF651" t="s">
        <v>4093</v>
      </c>
      <c r="AG651" t="s">
        <v>4094</v>
      </c>
      <c r="AH651" t="s">
        <v>6842</v>
      </c>
      <c r="AI651" t="s">
        <v>6064</v>
      </c>
      <c r="AJ651" t="s">
        <v>6187</v>
      </c>
      <c r="AK651" t="s">
        <v>136</v>
      </c>
      <c r="AN651" t="s">
        <v>1311</v>
      </c>
      <c r="AO651" t="s">
        <v>1312</v>
      </c>
      <c r="AP651" t="s">
        <v>1331</v>
      </c>
      <c r="AQ651" t="s">
        <v>1314</v>
      </c>
    </row>
    <row r="652" spans="1:43" x14ac:dyDescent="0.3">
      <c r="A652" t="s">
        <v>26</v>
      </c>
      <c r="B652" t="s">
        <v>28</v>
      </c>
      <c r="C652" t="s">
        <v>29</v>
      </c>
      <c r="D652" t="s">
        <v>461</v>
      </c>
      <c r="E652" t="s">
        <v>118</v>
      </c>
      <c r="F652" t="s">
        <v>321</v>
      </c>
      <c r="G652" t="s">
        <v>475</v>
      </c>
      <c r="H652" t="s">
        <v>324</v>
      </c>
      <c r="I652" t="s">
        <v>325</v>
      </c>
      <c r="J652" t="s">
        <v>48</v>
      </c>
      <c r="K652" t="s">
        <v>1030</v>
      </c>
      <c r="L652">
        <v>44</v>
      </c>
      <c r="M652">
        <v>5000000</v>
      </c>
      <c r="N652">
        <v>220000000</v>
      </c>
      <c r="O652">
        <v>0</v>
      </c>
      <c r="P652">
        <v>220000000</v>
      </c>
      <c r="R652">
        <v>79476648</v>
      </c>
      <c r="S652">
        <v>10542126</v>
      </c>
      <c r="T652">
        <v>19721665</v>
      </c>
      <c r="U652">
        <v>12224674</v>
      </c>
      <c r="V652">
        <v>16273821</v>
      </c>
      <c r="W652">
        <v>7370110</v>
      </c>
      <c r="X652">
        <v>9929789</v>
      </c>
      <c r="Y652">
        <v>8363089</v>
      </c>
      <c r="Z652">
        <v>17377131</v>
      </c>
      <c r="AA652">
        <v>10128385</v>
      </c>
      <c r="AB652">
        <v>8219659</v>
      </c>
      <c r="AC652">
        <v>20372903</v>
      </c>
      <c r="AD652" t="s">
        <v>4059</v>
      </c>
      <c r="AE652" t="s">
        <v>4096</v>
      </c>
      <c r="AF652" t="s">
        <v>4100</v>
      </c>
      <c r="AG652" t="s">
        <v>4101</v>
      </c>
      <c r="AH652" t="s">
        <v>6843</v>
      </c>
      <c r="AI652" t="s">
        <v>6064</v>
      </c>
      <c r="AJ652" t="s">
        <v>6187</v>
      </c>
      <c r="AK652" t="s">
        <v>136</v>
      </c>
      <c r="AN652" t="s">
        <v>1311</v>
      </c>
      <c r="AO652" t="s">
        <v>1312</v>
      </c>
      <c r="AP652" t="s">
        <v>1336</v>
      </c>
      <c r="AQ652" t="s">
        <v>1314</v>
      </c>
    </row>
    <row r="653" spans="1:43" x14ac:dyDescent="0.3">
      <c r="A653" t="s">
        <v>26</v>
      </c>
      <c r="B653" t="s">
        <v>28</v>
      </c>
      <c r="C653" t="s">
        <v>29</v>
      </c>
      <c r="D653" t="s">
        <v>461</v>
      </c>
      <c r="E653" t="s">
        <v>118</v>
      </c>
      <c r="F653" t="s">
        <v>321</v>
      </c>
      <c r="G653" t="s">
        <v>475</v>
      </c>
      <c r="H653" t="s">
        <v>324</v>
      </c>
      <c r="I653" t="s">
        <v>325</v>
      </c>
      <c r="J653" t="s">
        <v>75</v>
      </c>
      <c r="K653" t="s">
        <v>1032</v>
      </c>
      <c r="L653">
        <v>10</v>
      </c>
      <c r="M653">
        <v>210000</v>
      </c>
      <c r="N653">
        <v>2100000</v>
      </c>
      <c r="O653">
        <v>0</v>
      </c>
      <c r="P653">
        <v>2100000</v>
      </c>
      <c r="R653">
        <v>758641</v>
      </c>
      <c r="S653">
        <v>100629</v>
      </c>
      <c r="T653">
        <v>188252</v>
      </c>
      <c r="U653">
        <v>116690</v>
      </c>
      <c r="V653">
        <v>155341</v>
      </c>
      <c r="W653">
        <v>70351</v>
      </c>
      <c r="X653">
        <v>94784</v>
      </c>
      <c r="Y653">
        <v>79829</v>
      </c>
      <c r="Z653">
        <v>165873</v>
      </c>
      <c r="AA653">
        <v>96680</v>
      </c>
      <c r="AB653">
        <v>78460</v>
      </c>
      <c r="AC653">
        <v>194470</v>
      </c>
      <c r="AD653" t="s">
        <v>4059</v>
      </c>
      <c r="AE653" t="s">
        <v>4103</v>
      </c>
      <c r="AF653" t="s">
        <v>4107</v>
      </c>
      <c r="AG653" t="s">
        <v>4108</v>
      </c>
      <c r="AH653" t="s">
        <v>6844</v>
      </c>
      <c r="AI653" t="s">
        <v>6064</v>
      </c>
      <c r="AJ653" t="s">
        <v>6187</v>
      </c>
      <c r="AK653" t="s">
        <v>136</v>
      </c>
      <c r="AN653" t="s">
        <v>1311</v>
      </c>
      <c r="AO653" t="s">
        <v>1312</v>
      </c>
      <c r="AP653" t="s">
        <v>1336</v>
      </c>
      <c r="AQ653" t="s">
        <v>1314</v>
      </c>
    </row>
    <row r="654" spans="1:43" x14ac:dyDescent="0.3">
      <c r="A654" t="s">
        <v>26</v>
      </c>
      <c r="B654" t="s">
        <v>28</v>
      </c>
      <c r="C654" t="s">
        <v>29</v>
      </c>
      <c r="D654" t="s">
        <v>461</v>
      </c>
      <c r="E654" t="s">
        <v>118</v>
      </c>
      <c r="F654" t="s">
        <v>334</v>
      </c>
      <c r="G654" t="s">
        <v>476</v>
      </c>
      <c r="H654" t="s">
        <v>337</v>
      </c>
      <c r="I654" t="s">
        <v>338</v>
      </c>
      <c r="J654" t="s">
        <v>43</v>
      </c>
      <c r="K654" t="s">
        <v>1056</v>
      </c>
      <c r="L654">
        <v>4</v>
      </c>
      <c r="M654">
        <v>200000</v>
      </c>
      <c r="N654">
        <v>800000</v>
      </c>
      <c r="O654">
        <v>0</v>
      </c>
      <c r="P654">
        <v>800000</v>
      </c>
      <c r="R654">
        <v>4827</v>
      </c>
      <c r="S654">
        <v>192752</v>
      </c>
      <c r="T654">
        <v>40515</v>
      </c>
      <c r="U654">
        <v>270666</v>
      </c>
      <c r="V654">
        <v>39555</v>
      </c>
      <c r="W654">
        <v>32054.000000000004</v>
      </c>
      <c r="X654">
        <v>43350</v>
      </c>
      <c r="Y654">
        <v>31011</v>
      </c>
      <c r="Z654">
        <v>41507</v>
      </c>
      <c r="AA654">
        <v>31715</v>
      </c>
      <c r="AB654">
        <v>39670</v>
      </c>
      <c r="AC654">
        <v>32378</v>
      </c>
      <c r="AD654" t="s">
        <v>4260</v>
      </c>
      <c r="AE654" t="s">
        <v>4261</v>
      </c>
      <c r="AF654" t="s">
        <v>4262</v>
      </c>
      <c r="AG654" t="s">
        <v>4263</v>
      </c>
      <c r="AH654" t="s">
        <v>6858</v>
      </c>
      <c r="AI654" t="s">
        <v>6064</v>
      </c>
      <c r="AJ654" t="s">
        <v>6208</v>
      </c>
      <c r="AK654" t="s">
        <v>136</v>
      </c>
      <c r="AN654" t="s">
        <v>1311</v>
      </c>
      <c r="AO654" t="s">
        <v>1312</v>
      </c>
      <c r="AP654" t="s">
        <v>1313</v>
      </c>
      <c r="AQ654" t="s">
        <v>1314</v>
      </c>
    </row>
    <row r="655" spans="1:43" x14ac:dyDescent="0.3">
      <c r="A655" t="s">
        <v>26</v>
      </c>
      <c r="B655" t="s">
        <v>28</v>
      </c>
      <c r="C655" t="s">
        <v>29</v>
      </c>
      <c r="D655" t="s">
        <v>461</v>
      </c>
      <c r="E655" t="s">
        <v>118</v>
      </c>
      <c r="F655" t="s">
        <v>334</v>
      </c>
      <c r="G655" t="s">
        <v>476</v>
      </c>
      <c r="H655" t="s">
        <v>337</v>
      </c>
      <c r="I655" t="s">
        <v>338</v>
      </c>
      <c r="J655" t="s">
        <v>43</v>
      </c>
      <c r="K655" t="s">
        <v>1057</v>
      </c>
      <c r="L655">
        <v>4</v>
      </c>
      <c r="M655">
        <v>200000</v>
      </c>
      <c r="N655">
        <v>800000</v>
      </c>
      <c r="O655">
        <v>0</v>
      </c>
      <c r="P655">
        <v>800000</v>
      </c>
      <c r="R655">
        <v>4827</v>
      </c>
      <c r="S655">
        <v>192752</v>
      </c>
      <c r="T655">
        <v>40515</v>
      </c>
      <c r="U655">
        <v>270666</v>
      </c>
      <c r="V655">
        <v>39555</v>
      </c>
      <c r="W655">
        <v>32054.000000000004</v>
      </c>
      <c r="X655">
        <v>43350</v>
      </c>
      <c r="Y655">
        <v>31011</v>
      </c>
      <c r="Z655">
        <v>41507</v>
      </c>
      <c r="AA655">
        <v>31715</v>
      </c>
      <c r="AB655">
        <v>39670</v>
      </c>
      <c r="AC655">
        <v>32378</v>
      </c>
      <c r="AD655" t="s">
        <v>4260</v>
      </c>
      <c r="AE655" t="s">
        <v>4261</v>
      </c>
      <c r="AF655" t="s">
        <v>4265</v>
      </c>
      <c r="AG655" t="s">
        <v>4266</v>
      </c>
      <c r="AH655" t="s">
        <v>6859</v>
      </c>
      <c r="AI655" t="s">
        <v>6075</v>
      </c>
      <c r="AJ655" t="s">
        <v>6208</v>
      </c>
      <c r="AK655" t="s">
        <v>136</v>
      </c>
      <c r="AN655" t="s">
        <v>1311</v>
      </c>
      <c r="AO655" t="s">
        <v>1312</v>
      </c>
      <c r="AP655" t="s">
        <v>1313</v>
      </c>
      <c r="AQ655" t="s">
        <v>1314</v>
      </c>
    </row>
    <row r="656" spans="1:43" x14ac:dyDescent="0.3">
      <c r="A656" t="s">
        <v>26</v>
      </c>
      <c r="B656" t="s">
        <v>28</v>
      </c>
      <c r="C656" t="s">
        <v>29</v>
      </c>
      <c r="D656" t="s">
        <v>461</v>
      </c>
      <c r="E656" t="s">
        <v>118</v>
      </c>
      <c r="F656" t="s">
        <v>334</v>
      </c>
      <c r="G656" t="s">
        <v>476</v>
      </c>
      <c r="H656" t="s">
        <v>337</v>
      </c>
      <c r="I656" t="s">
        <v>338</v>
      </c>
      <c r="J656" t="s">
        <v>43</v>
      </c>
      <c r="K656" t="s">
        <v>1058</v>
      </c>
      <c r="L656">
        <v>2</v>
      </c>
      <c r="M656">
        <v>500000</v>
      </c>
      <c r="N656">
        <v>1000000</v>
      </c>
      <c r="O656">
        <v>0</v>
      </c>
      <c r="P656">
        <v>1000000</v>
      </c>
      <c r="R656">
        <v>6033</v>
      </c>
      <c r="S656">
        <v>240940</v>
      </c>
      <c r="T656">
        <v>50644</v>
      </c>
      <c r="U656">
        <v>338332</v>
      </c>
      <c r="V656">
        <v>49444</v>
      </c>
      <c r="W656">
        <v>40068</v>
      </c>
      <c r="X656">
        <v>54188</v>
      </c>
      <c r="Y656">
        <v>38764</v>
      </c>
      <c r="Z656">
        <v>51884</v>
      </c>
      <c r="AA656">
        <v>39644</v>
      </c>
      <c r="AB656">
        <v>49588</v>
      </c>
      <c r="AC656">
        <v>40471</v>
      </c>
      <c r="AD656" t="s">
        <v>4260</v>
      </c>
      <c r="AE656" t="s">
        <v>4261</v>
      </c>
      <c r="AF656" t="s">
        <v>4268</v>
      </c>
      <c r="AG656" t="s">
        <v>4269</v>
      </c>
      <c r="AH656" t="s">
        <v>6860</v>
      </c>
      <c r="AI656" t="s">
        <v>6085</v>
      </c>
      <c r="AJ656" t="s">
        <v>6208</v>
      </c>
      <c r="AK656" t="s">
        <v>136</v>
      </c>
      <c r="AN656" t="s">
        <v>1311</v>
      </c>
      <c r="AO656" t="s">
        <v>1312</v>
      </c>
      <c r="AP656" t="s">
        <v>1313</v>
      </c>
      <c r="AQ656" t="s">
        <v>1314</v>
      </c>
    </row>
    <row r="657" spans="1:43" x14ac:dyDescent="0.3">
      <c r="A657" t="s">
        <v>26</v>
      </c>
      <c r="B657" t="s">
        <v>28</v>
      </c>
      <c r="C657" t="s">
        <v>29</v>
      </c>
      <c r="D657" t="s">
        <v>461</v>
      </c>
      <c r="E657" t="s">
        <v>118</v>
      </c>
      <c r="F657" t="s">
        <v>334</v>
      </c>
      <c r="G657" t="s">
        <v>476</v>
      </c>
      <c r="H657" t="s">
        <v>337</v>
      </c>
      <c r="I657" t="s">
        <v>338</v>
      </c>
      <c r="J657" t="s">
        <v>43</v>
      </c>
      <c r="K657" t="s">
        <v>1059</v>
      </c>
      <c r="L657">
        <v>2</v>
      </c>
      <c r="M657">
        <v>1460000</v>
      </c>
      <c r="N657">
        <v>2920000</v>
      </c>
      <c r="O657">
        <v>0</v>
      </c>
      <c r="P657">
        <v>2920000</v>
      </c>
      <c r="R657">
        <v>17617</v>
      </c>
      <c r="S657">
        <v>703545</v>
      </c>
      <c r="T657">
        <v>147880</v>
      </c>
      <c r="U657">
        <v>987929</v>
      </c>
      <c r="V657">
        <v>144376</v>
      </c>
      <c r="W657">
        <v>116999</v>
      </c>
      <c r="X657">
        <v>158229</v>
      </c>
      <c r="Y657">
        <v>113191</v>
      </c>
      <c r="Z657">
        <v>151501</v>
      </c>
      <c r="AA657">
        <v>115760</v>
      </c>
      <c r="AB657">
        <v>144797</v>
      </c>
      <c r="AC657">
        <v>118176</v>
      </c>
      <c r="AD657" t="s">
        <v>4260</v>
      </c>
      <c r="AE657" t="s">
        <v>4261</v>
      </c>
      <c r="AF657" t="s">
        <v>4271</v>
      </c>
      <c r="AG657" t="s">
        <v>4272</v>
      </c>
      <c r="AH657" t="s">
        <v>6861</v>
      </c>
      <c r="AI657" t="s">
        <v>6168</v>
      </c>
      <c r="AJ657" t="s">
        <v>6208</v>
      </c>
      <c r="AK657" t="s">
        <v>136</v>
      </c>
      <c r="AN657" t="s">
        <v>1311</v>
      </c>
      <c r="AO657" t="s">
        <v>1312</v>
      </c>
      <c r="AP657" t="s">
        <v>1313</v>
      </c>
      <c r="AQ657" t="s">
        <v>1314</v>
      </c>
    </row>
    <row r="658" spans="1:43" x14ac:dyDescent="0.3">
      <c r="A658" t="s">
        <v>26</v>
      </c>
      <c r="B658" t="s">
        <v>28</v>
      </c>
      <c r="C658" t="s">
        <v>29</v>
      </c>
      <c r="D658" t="s">
        <v>461</v>
      </c>
      <c r="E658" t="s">
        <v>118</v>
      </c>
      <c r="F658" t="s">
        <v>334</v>
      </c>
      <c r="G658" t="s">
        <v>476</v>
      </c>
      <c r="H658" t="s">
        <v>337</v>
      </c>
      <c r="I658" t="s">
        <v>338</v>
      </c>
      <c r="J658" t="s">
        <v>43</v>
      </c>
      <c r="K658" t="s">
        <v>1060</v>
      </c>
      <c r="L658">
        <v>100</v>
      </c>
      <c r="M658">
        <v>350000</v>
      </c>
      <c r="N658">
        <v>35000000</v>
      </c>
      <c r="O658">
        <v>0</v>
      </c>
      <c r="P658">
        <v>35000000</v>
      </c>
      <c r="R658">
        <v>211161</v>
      </c>
      <c r="S658">
        <v>8432900</v>
      </c>
      <c r="T658">
        <v>1772540</v>
      </c>
      <c r="U658">
        <v>11841620</v>
      </c>
      <c r="V658">
        <v>1730540</v>
      </c>
      <c r="W658">
        <v>1402380</v>
      </c>
      <c r="X658">
        <v>1896580</v>
      </c>
      <c r="Y658">
        <v>1356740</v>
      </c>
      <c r="Z658">
        <v>1815940</v>
      </c>
      <c r="AA658">
        <v>1387540</v>
      </c>
      <c r="AB658">
        <v>1735580</v>
      </c>
      <c r="AC658">
        <v>1416479</v>
      </c>
      <c r="AD658" t="s">
        <v>4260</v>
      </c>
      <c r="AE658" t="s">
        <v>4261</v>
      </c>
      <c r="AF658" t="s">
        <v>4274</v>
      </c>
      <c r="AG658" t="s">
        <v>4275</v>
      </c>
      <c r="AH658" t="s">
        <v>6862</v>
      </c>
      <c r="AI658" t="s">
        <v>6565</v>
      </c>
      <c r="AJ658" t="s">
        <v>6208</v>
      </c>
      <c r="AK658" t="s">
        <v>136</v>
      </c>
      <c r="AN658" t="s">
        <v>1311</v>
      </c>
      <c r="AO658" t="s">
        <v>1312</v>
      </c>
      <c r="AP658" t="s">
        <v>1313</v>
      </c>
      <c r="AQ658" t="s">
        <v>1314</v>
      </c>
    </row>
    <row r="659" spans="1:43" x14ac:dyDescent="0.3">
      <c r="A659" t="s">
        <v>26</v>
      </c>
      <c r="B659" t="s">
        <v>28</v>
      </c>
      <c r="C659" t="s">
        <v>29</v>
      </c>
      <c r="D659" t="s">
        <v>461</v>
      </c>
      <c r="E659" t="s">
        <v>118</v>
      </c>
      <c r="F659" t="s">
        <v>334</v>
      </c>
      <c r="G659" t="s">
        <v>476</v>
      </c>
      <c r="H659" t="s">
        <v>337</v>
      </c>
      <c r="I659" t="s">
        <v>338</v>
      </c>
      <c r="J659" t="s">
        <v>46</v>
      </c>
      <c r="K659" t="s">
        <v>675</v>
      </c>
      <c r="L659">
        <v>16</v>
      </c>
      <c r="M659">
        <v>900000</v>
      </c>
      <c r="N659">
        <v>14400000</v>
      </c>
      <c r="O659">
        <v>0</v>
      </c>
      <c r="P659">
        <v>14400000</v>
      </c>
      <c r="R659">
        <v>86878</v>
      </c>
      <c r="S659">
        <v>3469536</v>
      </c>
      <c r="T659">
        <v>729274</v>
      </c>
      <c r="U659">
        <v>4871981</v>
      </c>
      <c r="V659">
        <v>711994</v>
      </c>
      <c r="W659">
        <v>576979</v>
      </c>
      <c r="X659">
        <v>780307</v>
      </c>
      <c r="Y659">
        <v>558202</v>
      </c>
      <c r="Z659">
        <v>747130</v>
      </c>
      <c r="AA659">
        <v>570874</v>
      </c>
      <c r="AB659">
        <v>714067</v>
      </c>
      <c r="AC659">
        <v>582778</v>
      </c>
      <c r="AD659" t="s">
        <v>4260</v>
      </c>
      <c r="AE659" t="s">
        <v>4284</v>
      </c>
      <c r="AF659" t="s">
        <v>4288</v>
      </c>
      <c r="AG659" t="s">
        <v>4289</v>
      </c>
      <c r="AH659" t="s">
        <v>6863</v>
      </c>
      <c r="AI659" t="s">
        <v>6064</v>
      </c>
      <c r="AJ659" t="s">
        <v>6208</v>
      </c>
      <c r="AK659" t="s">
        <v>136</v>
      </c>
      <c r="AN659" t="s">
        <v>1311</v>
      </c>
      <c r="AO659" t="s">
        <v>1312</v>
      </c>
      <c r="AP659" t="s">
        <v>1331</v>
      </c>
      <c r="AQ659" t="s">
        <v>1314</v>
      </c>
    </row>
    <row r="660" spans="1:43" x14ac:dyDescent="0.3">
      <c r="A660" t="s">
        <v>26</v>
      </c>
      <c r="B660" t="s">
        <v>28</v>
      </c>
      <c r="C660" t="s">
        <v>29</v>
      </c>
      <c r="D660" t="s">
        <v>461</v>
      </c>
      <c r="E660" t="s">
        <v>118</v>
      </c>
      <c r="F660" t="s">
        <v>334</v>
      </c>
      <c r="G660" t="s">
        <v>476</v>
      </c>
      <c r="H660" t="s">
        <v>337</v>
      </c>
      <c r="I660" t="s">
        <v>338</v>
      </c>
      <c r="J660" t="s">
        <v>75</v>
      </c>
      <c r="K660" t="s">
        <v>1062</v>
      </c>
      <c r="L660">
        <v>20</v>
      </c>
      <c r="M660">
        <v>210000</v>
      </c>
      <c r="N660">
        <v>4200000</v>
      </c>
      <c r="O660">
        <v>0</v>
      </c>
      <c r="P660">
        <v>4200000</v>
      </c>
      <c r="R660">
        <v>25339</v>
      </c>
      <c r="S660">
        <v>1011948</v>
      </c>
      <c r="T660">
        <v>212705</v>
      </c>
      <c r="U660">
        <v>1420994</v>
      </c>
      <c r="V660">
        <v>207665</v>
      </c>
      <c r="W660">
        <v>168286</v>
      </c>
      <c r="X660">
        <v>227590</v>
      </c>
      <c r="Y660">
        <v>162809</v>
      </c>
      <c r="Z660">
        <v>217913</v>
      </c>
      <c r="AA660">
        <v>166505</v>
      </c>
      <c r="AB660">
        <v>208270</v>
      </c>
      <c r="AC660">
        <v>169976</v>
      </c>
      <c r="AD660" t="s">
        <v>4260</v>
      </c>
      <c r="AE660" t="s">
        <v>4299</v>
      </c>
      <c r="AF660" t="s">
        <v>4303</v>
      </c>
      <c r="AG660" t="s">
        <v>4304</v>
      </c>
      <c r="AH660" t="s">
        <v>6864</v>
      </c>
      <c r="AI660" t="s">
        <v>6064</v>
      </c>
      <c r="AJ660" t="s">
        <v>6208</v>
      </c>
      <c r="AK660" t="s">
        <v>136</v>
      </c>
      <c r="AN660" t="s">
        <v>1311</v>
      </c>
      <c r="AO660" t="s">
        <v>1312</v>
      </c>
      <c r="AP660" t="s">
        <v>1336</v>
      </c>
      <c r="AQ660" t="s">
        <v>1314</v>
      </c>
    </row>
    <row r="661" spans="1:43" x14ac:dyDescent="0.3">
      <c r="A661" t="s">
        <v>26</v>
      </c>
      <c r="B661" t="s">
        <v>28</v>
      </c>
      <c r="C661" t="s">
        <v>29</v>
      </c>
      <c r="D661" t="s">
        <v>461</v>
      </c>
      <c r="E661" t="s">
        <v>118</v>
      </c>
      <c r="F661" t="s">
        <v>334</v>
      </c>
      <c r="G661" t="s">
        <v>476</v>
      </c>
      <c r="H661" t="s">
        <v>337</v>
      </c>
      <c r="I661" t="s">
        <v>338</v>
      </c>
      <c r="J661" t="s">
        <v>50</v>
      </c>
      <c r="K661" t="s">
        <v>1063</v>
      </c>
      <c r="L661">
        <v>200</v>
      </c>
      <c r="M661">
        <v>822000</v>
      </c>
      <c r="N661">
        <v>164400000</v>
      </c>
      <c r="O661">
        <v>0</v>
      </c>
      <c r="P661">
        <v>164400000</v>
      </c>
      <c r="R661">
        <v>991855</v>
      </c>
      <c r="S661">
        <v>39610536</v>
      </c>
      <c r="T661">
        <v>8325874</v>
      </c>
      <c r="U661">
        <v>55621781</v>
      </c>
      <c r="V661">
        <v>8128594</v>
      </c>
      <c r="W661">
        <v>6587179</v>
      </c>
      <c r="X661">
        <v>8908507</v>
      </c>
      <c r="Y661">
        <v>6372802</v>
      </c>
      <c r="Z661">
        <v>8529730</v>
      </c>
      <c r="AA661">
        <v>6517474</v>
      </c>
      <c r="AB661">
        <v>8152267</v>
      </c>
      <c r="AC661">
        <v>6653401</v>
      </c>
      <c r="AD661" t="s">
        <v>4260</v>
      </c>
      <c r="AE661" t="s">
        <v>4306</v>
      </c>
      <c r="AF661" t="s">
        <v>4307</v>
      </c>
      <c r="AG661" t="s">
        <v>4308</v>
      </c>
      <c r="AH661" t="s">
        <v>6865</v>
      </c>
      <c r="AI661" t="s">
        <v>6064</v>
      </c>
      <c r="AJ661" t="s">
        <v>6208</v>
      </c>
      <c r="AK661" t="s">
        <v>136</v>
      </c>
      <c r="AN661" t="s">
        <v>1311</v>
      </c>
      <c r="AO661" t="s">
        <v>1312</v>
      </c>
      <c r="AP661" t="s">
        <v>1336</v>
      </c>
      <c r="AQ661" t="s">
        <v>1314</v>
      </c>
    </row>
    <row r="662" spans="1:43" x14ac:dyDescent="0.3">
      <c r="A662" t="s">
        <v>26</v>
      </c>
      <c r="B662" t="s">
        <v>28</v>
      </c>
      <c r="C662" t="s">
        <v>29</v>
      </c>
      <c r="D662" t="s">
        <v>461</v>
      </c>
      <c r="E662" t="s">
        <v>118</v>
      </c>
      <c r="F662" t="s">
        <v>334</v>
      </c>
      <c r="G662" t="s">
        <v>476</v>
      </c>
      <c r="H662" t="s">
        <v>337</v>
      </c>
      <c r="I662" t="s">
        <v>338</v>
      </c>
      <c r="J662" t="s">
        <v>50</v>
      </c>
      <c r="K662" t="s">
        <v>1064</v>
      </c>
      <c r="L662">
        <v>200</v>
      </c>
      <c r="M662">
        <v>150000</v>
      </c>
      <c r="N662">
        <v>30000000</v>
      </c>
      <c r="O662">
        <v>0</v>
      </c>
      <c r="P662">
        <v>30000000</v>
      </c>
      <c r="R662">
        <v>180996</v>
      </c>
      <c r="S662">
        <v>7228200</v>
      </c>
      <c r="T662">
        <v>1519320</v>
      </c>
      <c r="U662">
        <v>10149960</v>
      </c>
      <c r="V662">
        <v>1483320</v>
      </c>
      <c r="W662">
        <v>1202040</v>
      </c>
      <c r="X662">
        <v>1625640</v>
      </c>
      <c r="Y662">
        <v>1162920</v>
      </c>
      <c r="Z662">
        <v>1556520</v>
      </c>
      <c r="AA662">
        <v>1189320</v>
      </c>
      <c r="AB662">
        <v>1487640</v>
      </c>
      <c r="AC662">
        <v>1214124</v>
      </c>
      <c r="AD662" t="s">
        <v>4260</v>
      </c>
      <c r="AE662" t="s">
        <v>4306</v>
      </c>
      <c r="AF662" t="s">
        <v>4310</v>
      </c>
      <c r="AG662" t="s">
        <v>4311</v>
      </c>
      <c r="AH662" t="s">
        <v>6866</v>
      </c>
      <c r="AI662" t="s">
        <v>6075</v>
      </c>
      <c r="AJ662" t="s">
        <v>6208</v>
      </c>
      <c r="AK662" t="s">
        <v>136</v>
      </c>
      <c r="AN662" t="s">
        <v>1311</v>
      </c>
      <c r="AO662" t="s">
        <v>1312</v>
      </c>
      <c r="AP662" t="s">
        <v>1336</v>
      </c>
      <c r="AQ662" t="s">
        <v>1314</v>
      </c>
    </row>
    <row r="663" spans="1:43" x14ac:dyDescent="0.3">
      <c r="A663" t="s">
        <v>26</v>
      </c>
      <c r="B663" t="s">
        <v>28</v>
      </c>
      <c r="C663" t="s">
        <v>29</v>
      </c>
      <c r="D663" t="s">
        <v>461</v>
      </c>
      <c r="E663" t="s">
        <v>118</v>
      </c>
      <c r="F663" t="s">
        <v>334</v>
      </c>
      <c r="G663" t="s">
        <v>476</v>
      </c>
      <c r="H663" t="s">
        <v>337</v>
      </c>
      <c r="I663" t="s">
        <v>338</v>
      </c>
      <c r="J663" t="s">
        <v>50</v>
      </c>
      <c r="K663" t="s">
        <v>1065</v>
      </c>
      <c r="L663">
        <v>30</v>
      </c>
      <c r="M663">
        <v>670000</v>
      </c>
      <c r="N663">
        <v>20100000</v>
      </c>
      <c r="O663">
        <v>0</v>
      </c>
      <c r="P663">
        <v>20100000</v>
      </c>
      <c r="R663">
        <v>121267</v>
      </c>
      <c r="S663">
        <v>4842894</v>
      </c>
      <c r="T663">
        <v>1017944</v>
      </c>
      <c r="U663">
        <v>6800473</v>
      </c>
      <c r="V663">
        <v>993824</v>
      </c>
      <c r="W663">
        <v>805367</v>
      </c>
      <c r="X663">
        <v>1089179</v>
      </c>
      <c r="Y663">
        <v>779156</v>
      </c>
      <c r="Z663">
        <v>1042867.9999999999</v>
      </c>
      <c r="AA663">
        <v>796844</v>
      </c>
      <c r="AB663">
        <v>996719</v>
      </c>
      <c r="AC663">
        <v>813465</v>
      </c>
      <c r="AD663" t="s">
        <v>4260</v>
      </c>
      <c r="AE663" t="s">
        <v>4306</v>
      </c>
      <c r="AF663" t="s">
        <v>4313</v>
      </c>
      <c r="AG663" t="s">
        <v>4314</v>
      </c>
      <c r="AH663" t="s">
        <v>6867</v>
      </c>
      <c r="AI663" t="s">
        <v>6085</v>
      </c>
      <c r="AJ663" t="s">
        <v>6208</v>
      </c>
      <c r="AK663" t="s">
        <v>136</v>
      </c>
      <c r="AN663" t="s">
        <v>1311</v>
      </c>
      <c r="AO663" t="s">
        <v>1312</v>
      </c>
      <c r="AP663" t="s">
        <v>1336</v>
      </c>
      <c r="AQ663" t="s">
        <v>1314</v>
      </c>
    </row>
    <row r="664" spans="1:43" x14ac:dyDescent="0.3">
      <c r="A664" t="s">
        <v>26</v>
      </c>
      <c r="B664" t="s">
        <v>28</v>
      </c>
      <c r="C664" t="s">
        <v>29</v>
      </c>
      <c r="D664" t="s">
        <v>461</v>
      </c>
      <c r="E664" t="s">
        <v>118</v>
      </c>
      <c r="F664" t="s">
        <v>334</v>
      </c>
      <c r="G664" t="s">
        <v>476</v>
      </c>
      <c r="H664" t="s">
        <v>337</v>
      </c>
      <c r="I664" t="s">
        <v>339</v>
      </c>
      <c r="J664" t="s">
        <v>43</v>
      </c>
      <c r="K664" t="s">
        <v>1067</v>
      </c>
      <c r="L664">
        <v>50</v>
      </c>
      <c r="M664">
        <v>200000</v>
      </c>
      <c r="N664">
        <v>10000000</v>
      </c>
      <c r="O664">
        <v>0</v>
      </c>
      <c r="P664">
        <v>10000000</v>
      </c>
      <c r="R664">
        <v>60332</v>
      </c>
      <c r="S664">
        <v>2409400</v>
      </c>
      <c r="T664">
        <v>506440</v>
      </c>
      <c r="U664">
        <v>3383320</v>
      </c>
      <c r="V664">
        <v>494440</v>
      </c>
      <c r="W664">
        <v>400680</v>
      </c>
      <c r="X664">
        <v>541880</v>
      </c>
      <c r="Y664">
        <v>387640</v>
      </c>
      <c r="Z664">
        <v>518840.00000000006</v>
      </c>
      <c r="AA664">
        <v>396440</v>
      </c>
      <c r="AB664">
        <v>495880</v>
      </c>
      <c r="AC664">
        <v>404708</v>
      </c>
      <c r="AD664" t="s">
        <v>4316</v>
      </c>
      <c r="AE664" t="s">
        <v>4317</v>
      </c>
      <c r="AF664" t="s">
        <v>4321</v>
      </c>
      <c r="AG664" t="s">
        <v>4322</v>
      </c>
      <c r="AH664" t="s">
        <v>6868</v>
      </c>
      <c r="AI664" t="s">
        <v>6064</v>
      </c>
      <c r="AJ664" t="s">
        <v>6212</v>
      </c>
      <c r="AK664" t="s">
        <v>136</v>
      </c>
      <c r="AN664" t="s">
        <v>1311</v>
      </c>
      <c r="AO664" t="s">
        <v>1312</v>
      </c>
      <c r="AP664" t="s">
        <v>1313</v>
      </c>
      <c r="AQ664" t="s">
        <v>1314</v>
      </c>
    </row>
    <row r="665" spans="1:43" x14ac:dyDescent="0.3">
      <c r="A665" t="s">
        <v>26</v>
      </c>
      <c r="B665" t="s">
        <v>28</v>
      </c>
      <c r="C665" t="s">
        <v>29</v>
      </c>
      <c r="D665" t="s">
        <v>461</v>
      </c>
      <c r="E665" t="s">
        <v>118</v>
      </c>
      <c r="F665" t="s">
        <v>334</v>
      </c>
      <c r="G665" t="s">
        <v>476</v>
      </c>
      <c r="H665" t="s">
        <v>337</v>
      </c>
      <c r="I665" t="s">
        <v>339</v>
      </c>
      <c r="J665" t="s">
        <v>46</v>
      </c>
      <c r="K665" t="s">
        <v>675</v>
      </c>
      <c r="L665">
        <v>8</v>
      </c>
      <c r="M665">
        <v>900000</v>
      </c>
      <c r="N665">
        <v>7200000</v>
      </c>
      <c r="O665">
        <v>0</v>
      </c>
      <c r="P665">
        <v>7200000</v>
      </c>
      <c r="R665">
        <v>43439</v>
      </c>
      <c r="S665">
        <v>1734768</v>
      </c>
      <c r="T665">
        <v>364637</v>
      </c>
      <c r="U665">
        <v>2435990</v>
      </c>
      <c r="V665">
        <v>355997</v>
      </c>
      <c r="W665">
        <v>288490</v>
      </c>
      <c r="X665">
        <v>390154</v>
      </c>
      <c r="Y665">
        <v>279101</v>
      </c>
      <c r="Z665">
        <v>373565</v>
      </c>
      <c r="AA665">
        <v>285437</v>
      </c>
      <c r="AB665">
        <v>357034</v>
      </c>
      <c r="AC665">
        <v>291388</v>
      </c>
      <c r="AD665" t="s">
        <v>4316</v>
      </c>
      <c r="AE665" t="s">
        <v>4331</v>
      </c>
      <c r="AF665" t="s">
        <v>4335</v>
      </c>
      <c r="AG665" t="s">
        <v>4336</v>
      </c>
      <c r="AH665" t="s">
        <v>6869</v>
      </c>
      <c r="AI665" t="s">
        <v>6064</v>
      </c>
      <c r="AJ665" t="s">
        <v>6212</v>
      </c>
      <c r="AK665" t="s">
        <v>136</v>
      </c>
      <c r="AN665" t="s">
        <v>1311</v>
      </c>
      <c r="AO665" t="s">
        <v>1312</v>
      </c>
      <c r="AP665" t="s">
        <v>1331</v>
      </c>
      <c r="AQ665" t="s">
        <v>1314</v>
      </c>
    </row>
    <row r="666" spans="1:43" x14ac:dyDescent="0.3">
      <c r="A666" t="s">
        <v>26</v>
      </c>
      <c r="B666" t="s">
        <v>28</v>
      </c>
      <c r="C666" t="s">
        <v>29</v>
      </c>
      <c r="D666" t="s">
        <v>461</v>
      </c>
      <c r="E666" t="s">
        <v>118</v>
      </c>
      <c r="F666" t="s">
        <v>334</v>
      </c>
      <c r="G666" t="s">
        <v>476</v>
      </c>
      <c r="H666" t="s">
        <v>337</v>
      </c>
      <c r="I666" t="s">
        <v>339</v>
      </c>
      <c r="J666" t="s">
        <v>48</v>
      </c>
      <c r="K666" t="s">
        <v>1069</v>
      </c>
      <c r="L666">
        <v>40</v>
      </c>
      <c r="M666">
        <v>5000000</v>
      </c>
      <c r="N666">
        <v>200000000</v>
      </c>
      <c r="O666">
        <v>0</v>
      </c>
      <c r="P666">
        <v>200000000</v>
      </c>
      <c r="R666">
        <v>1206637</v>
      </c>
      <c r="S666">
        <v>48188000</v>
      </c>
      <c r="T666">
        <v>10128800</v>
      </c>
      <c r="U666">
        <v>67666400</v>
      </c>
      <c r="V666">
        <v>9888800</v>
      </c>
      <c r="W666">
        <v>8013600</v>
      </c>
      <c r="X666">
        <v>10837600</v>
      </c>
      <c r="Y666">
        <v>7752800</v>
      </c>
      <c r="Z666">
        <v>10376800</v>
      </c>
      <c r="AA666">
        <v>7928800</v>
      </c>
      <c r="AB666">
        <v>9917600</v>
      </c>
      <c r="AC666">
        <v>8094163</v>
      </c>
      <c r="AD666" t="s">
        <v>4316</v>
      </c>
      <c r="AE666" t="s">
        <v>4338</v>
      </c>
      <c r="AF666" t="s">
        <v>4342</v>
      </c>
      <c r="AG666" t="s">
        <v>4343</v>
      </c>
      <c r="AH666" t="s">
        <v>6870</v>
      </c>
      <c r="AI666" t="s">
        <v>6064</v>
      </c>
      <c r="AJ666" t="s">
        <v>6212</v>
      </c>
      <c r="AK666" t="s">
        <v>136</v>
      </c>
      <c r="AN666" t="s">
        <v>1311</v>
      </c>
      <c r="AO666" t="s">
        <v>1312</v>
      </c>
      <c r="AP666" t="s">
        <v>1336</v>
      </c>
      <c r="AQ666" t="s">
        <v>1314</v>
      </c>
    </row>
    <row r="667" spans="1:43" x14ac:dyDescent="0.3">
      <c r="A667" t="s">
        <v>26</v>
      </c>
      <c r="B667" t="s">
        <v>28</v>
      </c>
      <c r="C667" t="s">
        <v>29</v>
      </c>
      <c r="D667" t="s">
        <v>461</v>
      </c>
      <c r="E667" t="s">
        <v>118</v>
      </c>
      <c r="F667" t="s">
        <v>334</v>
      </c>
      <c r="G667" t="s">
        <v>476</v>
      </c>
      <c r="H667" t="s">
        <v>337</v>
      </c>
      <c r="I667" t="s">
        <v>339</v>
      </c>
      <c r="J667" t="s">
        <v>48</v>
      </c>
      <c r="K667" t="s">
        <v>1070</v>
      </c>
      <c r="L667">
        <v>20</v>
      </c>
      <c r="M667">
        <v>500000</v>
      </c>
      <c r="N667">
        <v>10000000</v>
      </c>
      <c r="O667">
        <v>0</v>
      </c>
      <c r="P667">
        <v>10000000</v>
      </c>
      <c r="R667">
        <v>60332</v>
      </c>
      <c r="S667">
        <v>2409400</v>
      </c>
      <c r="T667">
        <v>506440</v>
      </c>
      <c r="U667">
        <v>3383320</v>
      </c>
      <c r="V667">
        <v>494440</v>
      </c>
      <c r="W667">
        <v>400680</v>
      </c>
      <c r="X667">
        <v>541880</v>
      </c>
      <c r="Y667">
        <v>387640</v>
      </c>
      <c r="Z667">
        <v>518840.00000000006</v>
      </c>
      <c r="AA667">
        <v>396440</v>
      </c>
      <c r="AB667">
        <v>495880</v>
      </c>
      <c r="AC667">
        <v>404708</v>
      </c>
      <c r="AD667" t="s">
        <v>4316</v>
      </c>
      <c r="AE667" t="s">
        <v>4338</v>
      </c>
      <c r="AF667" t="s">
        <v>4345</v>
      </c>
      <c r="AG667" t="s">
        <v>4346</v>
      </c>
      <c r="AH667" t="s">
        <v>6871</v>
      </c>
      <c r="AI667" t="s">
        <v>6075</v>
      </c>
      <c r="AJ667" t="s">
        <v>6212</v>
      </c>
      <c r="AK667" t="s">
        <v>136</v>
      </c>
      <c r="AN667" t="s">
        <v>1311</v>
      </c>
      <c r="AO667" t="s">
        <v>1312</v>
      </c>
      <c r="AP667" t="s">
        <v>1336</v>
      </c>
      <c r="AQ667" t="s">
        <v>1314</v>
      </c>
    </row>
    <row r="668" spans="1:43" x14ac:dyDescent="0.3">
      <c r="A668" t="s">
        <v>26</v>
      </c>
      <c r="B668" t="s">
        <v>28</v>
      </c>
      <c r="C668" t="s">
        <v>29</v>
      </c>
      <c r="D668" t="s">
        <v>461</v>
      </c>
      <c r="E668" t="s">
        <v>118</v>
      </c>
      <c r="F668" t="s">
        <v>334</v>
      </c>
      <c r="G668" t="s">
        <v>476</v>
      </c>
      <c r="H668" t="s">
        <v>337</v>
      </c>
      <c r="I668" t="s">
        <v>339</v>
      </c>
      <c r="J668" t="s">
        <v>73</v>
      </c>
      <c r="K668" t="s">
        <v>1072</v>
      </c>
      <c r="L668">
        <v>200</v>
      </c>
      <c r="M668">
        <v>210000</v>
      </c>
      <c r="N668">
        <v>42000000</v>
      </c>
      <c r="O668">
        <v>0</v>
      </c>
      <c r="P668">
        <v>42000000</v>
      </c>
      <c r="R668">
        <v>253394</v>
      </c>
      <c r="S668">
        <v>10119480</v>
      </c>
      <c r="T668">
        <v>2127048</v>
      </c>
      <c r="U668">
        <v>14209944</v>
      </c>
      <c r="V668">
        <v>2076648.0000000002</v>
      </c>
      <c r="W668">
        <v>1682856</v>
      </c>
      <c r="X668">
        <v>2275896</v>
      </c>
      <c r="Y668">
        <v>1628088</v>
      </c>
      <c r="Z668">
        <v>2179128</v>
      </c>
      <c r="AA668">
        <v>1665048</v>
      </c>
      <c r="AB668">
        <v>2082696</v>
      </c>
      <c r="AC668">
        <v>1699774</v>
      </c>
      <c r="AD668" t="s">
        <v>4316</v>
      </c>
      <c r="AE668" t="s">
        <v>4348</v>
      </c>
      <c r="AF668" t="s">
        <v>4352</v>
      </c>
      <c r="AG668" t="s">
        <v>4353</v>
      </c>
      <c r="AH668" t="s">
        <v>6872</v>
      </c>
      <c r="AI668" t="s">
        <v>6064</v>
      </c>
      <c r="AJ668" t="s">
        <v>6212</v>
      </c>
      <c r="AK668" t="s">
        <v>136</v>
      </c>
      <c r="AN668" t="s">
        <v>1311</v>
      </c>
      <c r="AO668" t="s">
        <v>1312</v>
      </c>
      <c r="AP668" t="s">
        <v>1336</v>
      </c>
      <c r="AQ668" t="s">
        <v>1314</v>
      </c>
    </row>
    <row r="669" spans="1:43" x14ac:dyDescent="0.3">
      <c r="A669" t="s">
        <v>26</v>
      </c>
      <c r="B669" t="s">
        <v>28</v>
      </c>
      <c r="C669" t="s">
        <v>29</v>
      </c>
      <c r="D669" t="s">
        <v>461</v>
      </c>
      <c r="E669" t="s">
        <v>118</v>
      </c>
      <c r="F669" t="s">
        <v>334</v>
      </c>
      <c r="G669" t="s">
        <v>476</v>
      </c>
      <c r="H669" t="s">
        <v>337</v>
      </c>
      <c r="I669" t="s">
        <v>339</v>
      </c>
      <c r="J669" t="s">
        <v>75</v>
      </c>
      <c r="K669" t="s">
        <v>1072</v>
      </c>
      <c r="L669">
        <v>200</v>
      </c>
      <c r="M669">
        <v>210000</v>
      </c>
      <c r="N669">
        <v>42000000</v>
      </c>
      <c r="O669">
        <v>0</v>
      </c>
      <c r="P669">
        <v>42000000</v>
      </c>
      <c r="R669">
        <v>253394</v>
      </c>
      <c r="S669">
        <v>10119480</v>
      </c>
      <c r="T669">
        <v>2127048</v>
      </c>
      <c r="U669">
        <v>14209944</v>
      </c>
      <c r="V669">
        <v>2076648.0000000002</v>
      </c>
      <c r="W669">
        <v>1682856</v>
      </c>
      <c r="X669">
        <v>2275896</v>
      </c>
      <c r="Y669">
        <v>1628088</v>
      </c>
      <c r="Z669">
        <v>2179128</v>
      </c>
      <c r="AA669">
        <v>1665048</v>
      </c>
      <c r="AB669">
        <v>2082696</v>
      </c>
      <c r="AC669">
        <v>1699774</v>
      </c>
      <c r="AD669" t="s">
        <v>4316</v>
      </c>
      <c r="AE669" t="s">
        <v>4355</v>
      </c>
      <c r="AF669" t="s">
        <v>4359</v>
      </c>
      <c r="AG669" t="s">
        <v>4360</v>
      </c>
      <c r="AH669" t="s">
        <v>6873</v>
      </c>
      <c r="AI669" t="s">
        <v>6064</v>
      </c>
      <c r="AJ669" t="s">
        <v>6212</v>
      </c>
      <c r="AK669" t="s">
        <v>136</v>
      </c>
      <c r="AN669" t="s">
        <v>1311</v>
      </c>
      <c r="AO669" t="s">
        <v>1312</v>
      </c>
      <c r="AP669" t="s">
        <v>1336</v>
      </c>
      <c r="AQ669" t="s">
        <v>1314</v>
      </c>
    </row>
    <row r="670" spans="1:43" x14ac:dyDescent="0.3">
      <c r="A670" t="s">
        <v>26</v>
      </c>
      <c r="B670" t="s">
        <v>28</v>
      </c>
      <c r="C670" t="s">
        <v>29</v>
      </c>
      <c r="D670" t="s">
        <v>461</v>
      </c>
      <c r="E670" t="s">
        <v>118</v>
      </c>
      <c r="F670" t="s">
        <v>334</v>
      </c>
      <c r="G670" t="s">
        <v>476</v>
      </c>
      <c r="H670" t="s">
        <v>337</v>
      </c>
      <c r="I670" t="s">
        <v>339</v>
      </c>
      <c r="J670" t="s">
        <v>75</v>
      </c>
      <c r="K670" t="s">
        <v>1073</v>
      </c>
      <c r="L670">
        <v>40</v>
      </c>
      <c r="M670">
        <v>210000</v>
      </c>
      <c r="N670">
        <v>8400000</v>
      </c>
      <c r="O670">
        <v>0</v>
      </c>
      <c r="P670">
        <v>8400000</v>
      </c>
      <c r="R670">
        <v>50679</v>
      </c>
      <c r="S670">
        <v>2023896</v>
      </c>
      <c r="T670">
        <v>425410</v>
      </c>
      <c r="U670">
        <v>2841989</v>
      </c>
      <c r="V670">
        <v>415330</v>
      </c>
      <c r="W670">
        <v>336571</v>
      </c>
      <c r="X670">
        <v>455179</v>
      </c>
      <c r="Y670">
        <v>325618</v>
      </c>
      <c r="Z670">
        <v>435826</v>
      </c>
      <c r="AA670">
        <v>333010</v>
      </c>
      <c r="AB670">
        <v>416539</v>
      </c>
      <c r="AC670">
        <v>339953</v>
      </c>
      <c r="AD670" t="s">
        <v>4316</v>
      </c>
      <c r="AE670" t="s">
        <v>4355</v>
      </c>
      <c r="AF670" t="s">
        <v>4362</v>
      </c>
      <c r="AG670" t="s">
        <v>4363</v>
      </c>
      <c r="AH670" t="s">
        <v>6874</v>
      </c>
      <c r="AI670" t="s">
        <v>6075</v>
      </c>
      <c r="AJ670" t="s">
        <v>6212</v>
      </c>
      <c r="AK670" t="s">
        <v>136</v>
      </c>
      <c r="AN670" t="s">
        <v>1311</v>
      </c>
      <c r="AO670" t="s">
        <v>1312</v>
      </c>
      <c r="AP670" t="s">
        <v>1336</v>
      </c>
      <c r="AQ670" t="s">
        <v>1314</v>
      </c>
    </row>
    <row r="671" spans="1:43" x14ac:dyDescent="0.3">
      <c r="A671" t="s">
        <v>26</v>
      </c>
      <c r="B671" t="s">
        <v>28</v>
      </c>
      <c r="C671" t="s">
        <v>29</v>
      </c>
      <c r="D671" t="s">
        <v>461</v>
      </c>
      <c r="E671" t="s">
        <v>118</v>
      </c>
      <c r="F671" t="s">
        <v>334</v>
      </c>
      <c r="G671" t="s">
        <v>476</v>
      </c>
      <c r="H671" t="s">
        <v>337</v>
      </c>
      <c r="I671" t="s">
        <v>339</v>
      </c>
      <c r="J671" t="s">
        <v>75</v>
      </c>
      <c r="K671" t="s">
        <v>1074</v>
      </c>
      <c r="L671">
        <v>40</v>
      </c>
      <c r="M671">
        <v>150000</v>
      </c>
      <c r="N671">
        <v>6000000</v>
      </c>
      <c r="O671">
        <v>0</v>
      </c>
      <c r="P671">
        <v>6000000</v>
      </c>
      <c r="R671">
        <v>36199</v>
      </c>
      <c r="S671">
        <v>1445640</v>
      </c>
      <c r="T671">
        <v>303864</v>
      </c>
      <c r="U671">
        <v>2029992</v>
      </c>
      <c r="V671">
        <v>296664</v>
      </c>
      <c r="W671">
        <v>240408</v>
      </c>
      <c r="X671">
        <v>325128</v>
      </c>
      <c r="Y671">
        <v>232584</v>
      </c>
      <c r="Z671">
        <v>311304</v>
      </c>
      <c r="AA671">
        <v>237864</v>
      </c>
      <c r="AB671">
        <v>297528</v>
      </c>
      <c r="AC671">
        <v>242825</v>
      </c>
      <c r="AD671" t="s">
        <v>4316</v>
      </c>
      <c r="AE671" t="s">
        <v>4355</v>
      </c>
      <c r="AF671" t="s">
        <v>4365</v>
      </c>
      <c r="AG671" t="s">
        <v>4366</v>
      </c>
      <c r="AH671" t="s">
        <v>6875</v>
      </c>
      <c r="AI671" t="s">
        <v>6085</v>
      </c>
      <c r="AJ671" t="s">
        <v>6212</v>
      </c>
      <c r="AK671" t="s">
        <v>136</v>
      </c>
      <c r="AN671" t="s">
        <v>1311</v>
      </c>
      <c r="AO671" t="s">
        <v>1312</v>
      </c>
      <c r="AP671" t="s">
        <v>1336</v>
      </c>
      <c r="AQ671" t="s">
        <v>1314</v>
      </c>
    </row>
    <row r="672" spans="1:43" x14ac:dyDescent="0.3">
      <c r="A672" t="s">
        <v>26</v>
      </c>
      <c r="B672" t="s">
        <v>28</v>
      </c>
      <c r="C672" t="s">
        <v>29</v>
      </c>
      <c r="D672" t="s">
        <v>461</v>
      </c>
      <c r="E672" t="s">
        <v>118</v>
      </c>
      <c r="F672" t="s">
        <v>334</v>
      </c>
      <c r="G672" t="s">
        <v>476</v>
      </c>
      <c r="H672" t="s">
        <v>337</v>
      </c>
      <c r="I672" t="s">
        <v>340</v>
      </c>
      <c r="J672" t="s">
        <v>46</v>
      </c>
      <c r="K672" t="s">
        <v>675</v>
      </c>
      <c r="L672">
        <v>4</v>
      </c>
      <c r="M672">
        <v>900000</v>
      </c>
      <c r="N672">
        <v>3600000</v>
      </c>
      <c r="O672">
        <v>0</v>
      </c>
      <c r="P672">
        <v>3600000</v>
      </c>
      <c r="R672">
        <v>21719</v>
      </c>
      <c r="S672">
        <v>867384</v>
      </c>
      <c r="T672">
        <v>182318</v>
      </c>
      <c r="U672">
        <v>1217995</v>
      </c>
      <c r="V672">
        <v>177998</v>
      </c>
      <c r="W672">
        <v>144245</v>
      </c>
      <c r="X672">
        <v>195077</v>
      </c>
      <c r="Y672">
        <v>139550</v>
      </c>
      <c r="Z672">
        <v>186782</v>
      </c>
      <c r="AA672">
        <v>142718</v>
      </c>
      <c r="AB672">
        <v>178517</v>
      </c>
      <c r="AC672">
        <v>145697</v>
      </c>
      <c r="AD672" t="s">
        <v>4368</v>
      </c>
      <c r="AE672" t="s">
        <v>4376</v>
      </c>
      <c r="AF672" t="s">
        <v>4380</v>
      </c>
      <c r="AG672" t="s">
        <v>4381</v>
      </c>
      <c r="AH672" t="s">
        <v>6876</v>
      </c>
      <c r="AI672" t="s">
        <v>6064</v>
      </c>
      <c r="AJ672" t="s">
        <v>6216</v>
      </c>
      <c r="AK672" t="s">
        <v>136</v>
      </c>
      <c r="AN672" t="s">
        <v>1311</v>
      </c>
      <c r="AO672" t="s">
        <v>1312</v>
      </c>
      <c r="AP672" t="s">
        <v>1331</v>
      </c>
      <c r="AQ672" t="s">
        <v>1314</v>
      </c>
    </row>
    <row r="673" spans="1:43" x14ac:dyDescent="0.3">
      <c r="A673" t="s">
        <v>26</v>
      </c>
      <c r="B673" t="s">
        <v>28</v>
      </c>
      <c r="C673" t="s">
        <v>29</v>
      </c>
      <c r="D673" t="s">
        <v>461</v>
      </c>
      <c r="E673" t="s">
        <v>118</v>
      </c>
      <c r="F673" t="s">
        <v>334</v>
      </c>
      <c r="G673" t="s">
        <v>476</v>
      </c>
      <c r="H673" t="s">
        <v>337</v>
      </c>
      <c r="I673" t="s">
        <v>340</v>
      </c>
      <c r="J673" t="s">
        <v>48</v>
      </c>
      <c r="K673" t="s">
        <v>1076</v>
      </c>
      <c r="L673">
        <v>15</v>
      </c>
      <c r="M673">
        <v>5000000</v>
      </c>
      <c r="N673">
        <v>75000000</v>
      </c>
      <c r="O673">
        <v>0</v>
      </c>
      <c r="P673">
        <v>75000000</v>
      </c>
      <c r="R673">
        <v>452489</v>
      </c>
      <c r="S673">
        <v>18070500</v>
      </c>
      <c r="T673">
        <v>3798300</v>
      </c>
      <c r="U673">
        <v>25374900</v>
      </c>
      <c r="V673">
        <v>3708300</v>
      </c>
      <c r="W673">
        <v>3005100</v>
      </c>
      <c r="X673">
        <v>4064100</v>
      </c>
      <c r="Y673">
        <v>2907300</v>
      </c>
      <c r="Z673">
        <v>3891300</v>
      </c>
      <c r="AA673">
        <v>2973300</v>
      </c>
      <c r="AB673">
        <v>3719100</v>
      </c>
      <c r="AC673">
        <v>3035311</v>
      </c>
      <c r="AD673" t="s">
        <v>4368</v>
      </c>
      <c r="AE673" t="s">
        <v>4383</v>
      </c>
      <c r="AF673" t="s">
        <v>4387</v>
      </c>
      <c r="AG673" t="s">
        <v>4388</v>
      </c>
      <c r="AH673" t="s">
        <v>6877</v>
      </c>
      <c r="AI673" t="s">
        <v>6064</v>
      </c>
      <c r="AJ673" t="s">
        <v>6216</v>
      </c>
      <c r="AK673" t="s">
        <v>136</v>
      </c>
      <c r="AN673" t="s">
        <v>1311</v>
      </c>
      <c r="AO673" t="s">
        <v>1312</v>
      </c>
      <c r="AP673" t="s">
        <v>1336</v>
      </c>
      <c r="AQ673" t="s">
        <v>1314</v>
      </c>
    </row>
    <row r="674" spans="1:43" x14ac:dyDescent="0.3">
      <c r="A674" t="s">
        <v>26</v>
      </c>
      <c r="B674" t="s">
        <v>28</v>
      </c>
      <c r="C674" t="s">
        <v>29</v>
      </c>
      <c r="D674" t="s">
        <v>461</v>
      </c>
      <c r="E674" t="s">
        <v>118</v>
      </c>
      <c r="F674" t="s">
        <v>334</v>
      </c>
      <c r="G674" t="s">
        <v>476</v>
      </c>
      <c r="H674" t="s">
        <v>337</v>
      </c>
      <c r="I674" t="s">
        <v>340</v>
      </c>
      <c r="J674" t="s">
        <v>75</v>
      </c>
      <c r="K674" t="s">
        <v>634</v>
      </c>
      <c r="L674">
        <v>20</v>
      </c>
      <c r="M674">
        <v>150000</v>
      </c>
      <c r="N674">
        <v>3000000</v>
      </c>
      <c r="O674">
        <v>0</v>
      </c>
      <c r="P674">
        <v>3000000</v>
      </c>
      <c r="R674">
        <v>18100</v>
      </c>
      <c r="S674">
        <v>722820</v>
      </c>
      <c r="T674">
        <v>151932</v>
      </c>
      <c r="U674">
        <v>1014996</v>
      </c>
      <c r="V674">
        <v>148332</v>
      </c>
      <c r="W674">
        <v>120204</v>
      </c>
      <c r="X674">
        <v>162564</v>
      </c>
      <c r="Y674">
        <v>116292</v>
      </c>
      <c r="Z674">
        <v>155652</v>
      </c>
      <c r="AA674">
        <v>118932</v>
      </c>
      <c r="AB674">
        <v>148764</v>
      </c>
      <c r="AC674">
        <v>121412</v>
      </c>
      <c r="AD674" t="s">
        <v>4368</v>
      </c>
      <c r="AE674" t="s">
        <v>4394</v>
      </c>
      <c r="AF674" t="s">
        <v>4398</v>
      </c>
      <c r="AG674" t="s">
        <v>4399</v>
      </c>
      <c r="AH674" t="s">
        <v>6878</v>
      </c>
      <c r="AI674" t="s">
        <v>6064</v>
      </c>
      <c r="AJ674" t="s">
        <v>6216</v>
      </c>
      <c r="AK674" t="s">
        <v>136</v>
      </c>
      <c r="AN674" t="s">
        <v>1311</v>
      </c>
      <c r="AO674" t="s">
        <v>1312</v>
      </c>
      <c r="AP674" t="s">
        <v>1336</v>
      </c>
      <c r="AQ674" t="s">
        <v>1314</v>
      </c>
    </row>
    <row r="675" spans="1:43" x14ac:dyDescent="0.3">
      <c r="A675" t="s">
        <v>26</v>
      </c>
      <c r="B675" t="s">
        <v>28</v>
      </c>
      <c r="C675" t="s">
        <v>29</v>
      </c>
      <c r="D675" t="s">
        <v>461</v>
      </c>
      <c r="E675" t="s">
        <v>118</v>
      </c>
      <c r="F675" t="s">
        <v>334</v>
      </c>
      <c r="G675" t="s">
        <v>476</v>
      </c>
      <c r="H675" t="s">
        <v>337</v>
      </c>
      <c r="I675" t="s">
        <v>341</v>
      </c>
      <c r="J675" t="s">
        <v>43</v>
      </c>
      <c r="K675" t="s">
        <v>1079</v>
      </c>
      <c r="L675">
        <v>1</v>
      </c>
      <c r="M675">
        <v>2000000</v>
      </c>
      <c r="N675">
        <v>2000000</v>
      </c>
      <c r="O675">
        <v>0</v>
      </c>
      <c r="P675">
        <v>2000000</v>
      </c>
      <c r="R675">
        <v>12066</v>
      </c>
      <c r="S675">
        <v>481880</v>
      </c>
      <c r="T675">
        <v>101288</v>
      </c>
      <c r="U675">
        <v>676664</v>
      </c>
      <c r="V675">
        <v>98888</v>
      </c>
      <c r="W675">
        <v>80136</v>
      </c>
      <c r="X675">
        <v>108376</v>
      </c>
      <c r="Y675">
        <v>77528</v>
      </c>
      <c r="Z675">
        <v>103768</v>
      </c>
      <c r="AA675">
        <v>79288</v>
      </c>
      <c r="AB675">
        <v>99176</v>
      </c>
      <c r="AC675">
        <v>80942</v>
      </c>
      <c r="AD675" t="s">
        <v>4401</v>
      </c>
      <c r="AE675" t="s">
        <v>4402</v>
      </c>
      <c r="AF675" t="s">
        <v>4403</v>
      </c>
      <c r="AG675" t="s">
        <v>4404</v>
      </c>
      <c r="AH675" t="s">
        <v>6879</v>
      </c>
      <c r="AI675" t="s">
        <v>6064</v>
      </c>
      <c r="AJ675" t="s">
        <v>6220</v>
      </c>
      <c r="AK675" t="s">
        <v>136</v>
      </c>
      <c r="AN675" t="s">
        <v>1311</v>
      </c>
      <c r="AO675" t="s">
        <v>1312</v>
      </c>
      <c r="AP675" t="s">
        <v>1313</v>
      </c>
      <c r="AQ675" t="s">
        <v>1314</v>
      </c>
    </row>
    <row r="676" spans="1:43" x14ac:dyDescent="0.3">
      <c r="A676" t="s">
        <v>26</v>
      </c>
      <c r="B676" t="s">
        <v>28</v>
      </c>
      <c r="C676" t="s">
        <v>29</v>
      </c>
      <c r="D676" t="s">
        <v>461</v>
      </c>
      <c r="E676" t="s">
        <v>118</v>
      </c>
      <c r="F676" t="s">
        <v>334</v>
      </c>
      <c r="G676" t="s">
        <v>476</v>
      </c>
      <c r="H676" t="s">
        <v>337</v>
      </c>
      <c r="I676" t="s">
        <v>341</v>
      </c>
      <c r="J676" t="s">
        <v>43</v>
      </c>
      <c r="K676" t="s">
        <v>1080</v>
      </c>
      <c r="L676">
        <v>200</v>
      </c>
      <c r="M676">
        <v>350000</v>
      </c>
      <c r="N676">
        <v>70000000</v>
      </c>
      <c r="O676">
        <v>0</v>
      </c>
      <c r="P676">
        <v>70000000</v>
      </c>
      <c r="R676">
        <v>422323</v>
      </c>
      <c r="S676">
        <v>16865800</v>
      </c>
      <c r="T676">
        <v>3545080</v>
      </c>
      <c r="U676">
        <v>23683240</v>
      </c>
      <c r="V676">
        <v>3461080</v>
      </c>
      <c r="W676">
        <v>2804760</v>
      </c>
      <c r="X676">
        <v>3793160</v>
      </c>
      <c r="Y676">
        <v>2713480</v>
      </c>
      <c r="Z676">
        <v>3631880</v>
      </c>
      <c r="AA676">
        <v>2775080</v>
      </c>
      <c r="AB676">
        <v>3471160</v>
      </c>
      <c r="AC676">
        <v>2832957</v>
      </c>
      <c r="AD676" t="s">
        <v>4401</v>
      </c>
      <c r="AE676" t="s">
        <v>4402</v>
      </c>
      <c r="AF676" t="s">
        <v>4406</v>
      </c>
      <c r="AG676" t="s">
        <v>4407</v>
      </c>
      <c r="AH676" t="s">
        <v>6880</v>
      </c>
      <c r="AI676" t="s">
        <v>6075</v>
      </c>
      <c r="AJ676" t="s">
        <v>6220</v>
      </c>
      <c r="AK676" t="s">
        <v>136</v>
      </c>
      <c r="AN676" t="s">
        <v>1311</v>
      </c>
      <c r="AO676" t="s">
        <v>1312</v>
      </c>
      <c r="AP676" t="s">
        <v>1313</v>
      </c>
      <c r="AQ676" t="s">
        <v>1314</v>
      </c>
    </row>
    <row r="677" spans="1:43" x14ac:dyDescent="0.3">
      <c r="A677" t="s">
        <v>26</v>
      </c>
      <c r="B677" t="s">
        <v>28</v>
      </c>
      <c r="C677" t="s">
        <v>29</v>
      </c>
      <c r="D677" t="s">
        <v>461</v>
      </c>
      <c r="E677" t="s">
        <v>118</v>
      </c>
      <c r="F677" t="s">
        <v>334</v>
      </c>
      <c r="G677" t="s">
        <v>476</v>
      </c>
      <c r="H677" t="s">
        <v>337</v>
      </c>
      <c r="I677" t="s">
        <v>341</v>
      </c>
      <c r="J677" t="s">
        <v>43</v>
      </c>
      <c r="K677" t="s">
        <v>1081</v>
      </c>
      <c r="L677">
        <v>4</v>
      </c>
      <c r="M677">
        <v>1500000</v>
      </c>
      <c r="N677">
        <v>6000000</v>
      </c>
      <c r="O677">
        <v>0</v>
      </c>
      <c r="P677">
        <v>6000000</v>
      </c>
      <c r="R677">
        <v>36199</v>
      </c>
      <c r="S677">
        <v>1445640</v>
      </c>
      <c r="T677">
        <v>303864</v>
      </c>
      <c r="U677">
        <v>2029992</v>
      </c>
      <c r="V677">
        <v>296664</v>
      </c>
      <c r="W677">
        <v>240408</v>
      </c>
      <c r="X677">
        <v>325128</v>
      </c>
      <c r="Y677">
        <v>232584</v>
      </c>
      <c r="Z677">
        <v>311304</v>
      </c>
      <c r="AA677">
        <v>237864</v>
      </c>
      <c r="AB677">
        <v>297528</v>
      </c>
      <c r="AC677">
        <v>242825</v>
      </c>
      <c r="AD677" t="s">
        <v>4401</v>
      </c>
      <c r="AE677" t="s">
        <v>4402</v>
      </c>
      <c r="AF677" t="s">
        <v>4409</v>
      </c>
      <c r="AG677" t="s">
        <v>4410</v>
      </c>
      <c r="AH677" t="s">
        <v>6881</v>
      </c>
      <c r="AI677" t="s">
        <v>6085</v>
      </c>
      <c r="AJ677" t="s">
        <v>6220</v>
      </c>
      <c r="AK677" t="s">
        <v>136</v>
      </c>
      <c r="AN677" t="s">
        <v>1311</v>
      </c>
      <c r="AO677" t="s">
        <v>1312</v>
      </c>
      <c r="AP677" t="s">
        <v>1313</v>
      </c>
      <c r="AQ677" t="s">
        <v>1314</v>
      </c>
    </row>
    <row r="678" spans="1:43" x14ac:dyDescent="0.3">
      <c r="A678" t="s">
        <v>26</v>
      </c>
      <c r="B678" t="s">
        <v>28</v>
      </c>
      <c r="C678" t="s">
        <v>29</v>
      </c>
      <c r="D678" t="s">
        <v>461</v>
      </c>
      <c r="E678" t="s">
        <v>118</v>
      </c>
      <c r="F678" t="s">
        <v>334</v>
      </c>
      <c r="G678" t="s">
        <v>476</v>
      </c>
      <c r="H678" t="s">
        <v>337</v>
      </c>
      <c r="I678" t="s">
        <v>341</v>
      </c>
      <c r="J678" t="s">
        <v>43</v>
      </c>
      <c r="K678" t="s">
        <v>1082</v>
      </c>
      <c r="L678">
        <v>2</v>
      </c>
      <c r="M678">
        <v>1260000</v>
      </c>
      <c r="N678">
        <v>2520000</v>
      </c>
      <c r="O678">
        <v>0</v>
      </c>
      <c r="P678">
        <v>2520000</v>
      </c>
      <c r="R678">
        <v>15204</v>
      </c>
      <c r="S678">
        <v>607169</v>
      </c>
      <c r="T678">
        <v>127623</v>
      </c>
      <c r="U678">
        <v>852597</v>
      </c>
      <c r="V678">
        <v>124599</v>
      </c>
      <c r="W678">
        <v>100971</v>
      </c>
      <c r="X678">
        <v>136554</v>
      </c>
      <c r="Y678">
        <v>97685</v>
      </c>
      <c r="Z678">
        <v>130747.99999999999</v>
      </c>
      <c r="AA678">
        <v>99903</v>
      </c>
      <c r="AB678">
        <v>124962</v>
      </c>
      <c r="AC678">
        <v>101985</v>
      </c>
      <c r="AD678" t="s">
        <v>4401</v>
      </c>
      <c r="AE678" t="s">
        <v>4402</v>
      </c>
      <c r="AF678" t="s">
        <v>4412</v>
      </c>
      <c r="AG678" t="s">
        <v>4413</v>
      </c>
      <c r="AH678" t="s">
        <v>6882</v>
      </c>
      <c r="AI678" t="s">
        <v>6168</v>
      </c>
      <c r="AJ678" t="s">
        <v>6220</v>
      </c>
      <c r="AK678" t="s">
        <v>136</v>
      </c>
      <c r="AN678" t="s">
        <v>1311</v>
      </c>
      <c r="AO678" t="s">
        <v>1312</v>
      </c>
      <c r="AP678" t="s">
        <v>1313</v>
      </c>
      <c r="AQ678" t="s">
        <v>1314</v>
      </c>
    </row>
    <row r="679" spans="1:43" x14ac:dyDescent="0.3">
      <c r="A679" t="s">
        <v>26</v>
      </c>
      <c r="B679" t="s">
        <v>28</v>
      </c>
      <c r="C679" t="s">
        <v>29</v>
      </c>
      <c r="D679" t="s">
        <v>461</v>
      </c>
      <c r="E679" t="s">
        <v>118</v>
      </c>
      <c r="F679" t="s">
        <v>334</v>
      </c>
      <c r="G679" t="s">
        <v>476</v>
      </c>
      <c r="H679" t="s">
        <v>337</v>
      </c>
      <c r="I679" t="s">
        <v>341</v>
      </c>
      <c r="J679" t="s">
        <v>43</v>
      </c>
      <c r="K679" t="s">
        <v>1083</v>
      </c>
      <c r="L679">
        <v>2</v>
      </c>
      <c r="M679">
        <v>2000000</v>
      </c>
      <c r="N679">
        <v>4000000</v>
      </c>
      <c r="O679">
        <v>0</v>
      </c>
      <c r="P679">
        <v>4000000</v>
      </c>
      <c r="R679">
        <v>24133</v>
      </c>
      <c r="S679">
        <v>963760</v>
      </c>
      <c r="T679">
        <v>202576</v>
      </c>
      <c r="U679">
        <v>1353328</v>
      </c>
      <c r="V679">
        <v>197776</v>
      </c>
      <c r="W679">
        <v>160272</v>
      </c>
      <c r="X679">
        <v>216752</v>
      </c>
      <c r="Y679">
        <v>155056</v>
      </c>
      <c r="Z679">
        <v>207536</v>
      </c>
      <c r="AA679">
        <v>158576</v>
      </c>
      <c r="AB679">
        <v>198352</v>
      </c>
      <c r="AC679">
        <v>161883</v>
      </c>
      <c r="AD679" t="s">
        <v>4401</v>
      </c>
      <c r="AE679" t="s">
        <v>4402</v>
      </c>
      <c r="AF679" t="s">
        <v>4415</v>
      </c>
      <c r="AG679" t="s">
        <v>4416</v>
      </c>
      <c r="AH679" t="s">
        <v>6883</v>
      </c>
      <c r="AI679" t="s">
        <v>6565</v>
      </c>
      <c r="AJ679" t="s">
        <v>6220</v>
      </c>
      <c r="AK679" t="s">
        <v>136</v>
      </c>
      <c r="AN679" t="s">
        <v>1311</v>
      </c>
      <c r="AO679" t="s">
        <v>1312</v>
      </c>
      <c r="AP679" t="s">
        <v>1313</v>
      </c>
      <c r="AQ679" t="s">
        <v>1314</v>
      </c>
    </row>
    <row r="680" spans="1:43" x14ac:dyDescent="0.3">
      <c r="A680" t="s">
        <v>26</v>
      </c>
      <c r="B680" t="s">
        <v>28</v>
      </c>
      <c r="C680" t="s">
        <v>29</v>
      </c>
      <c r="D680" t="s">
        <v>461</v>
      </c>
      <c r="E680" t="s">
        <v>118</v>
      </c>
      <c r="F680" t="s">
        <v>334</v>
      </c>
      <c r="G680" t="s">
        <v>476</v>
      </c>
      <c r="H680" t="s">
        <v>337</v>
      </c>
      <c r="I680" t="s">
        <v>341</v>
      </c>
      <c r="J680" t="s">
        <v>43</v>
      </c>
      <c r="K680" t="s">
        <v>1084</v>
      </c>
      <c r="L680">
        <v>2</v>
      </c>
      <c r="M680">
        <v>2000000</v>
      </c>
      <c r="N680">
        <v>4000000</v>
      </c>
      <c r="O680">
        <v>0</v>
      </c>
      <c r="P680">
        <v>4000000</v>
      </c>
      <c r="R680">
        <v>24133</v>
      </c>
      <c r="S680">
        <v>963760</v>
      </c>
      <c r="T680">
        <v>202576</v>
      </c>
      <c r="U680">
        <v>1353328</v>
      </c>
      <c r="V680">
        <v>197776</v>
      </c>
      <c r="W680">
        <v>160272</v>
      </c>
      <c r="X680">
        <v>216752</v>
      </c>
      <c r="Y680">
        <v>155056</v>
      </c>
      <c r="Z680">
        <v>207536</v>
      </c>
      <c r="AA680">
        <v>158576</v>
      </c>
      <c r="AB680">
        <v>198352</v>
      </c>
      <c r="AC680">
        <v>161883</v>
      </c>
      <c r="AD680" t="s">
        <v>4401</v>
      </c>
      <c r="AE680" t="s">
        <v>4402</v>
      </c>
      <c r="AF680" t="s">
        <v>4418</v>
      </c>
      <c r="AG680" t="s">
        <v>4419</v>
      </c>
      <c r="AH680" t="s">
        <v>6884</v>
      </c>
      <c r="AI680" t="s">
        <v>6567</v>
      </c>
      <c r="AJ680" t="s">
        <v>6220</v>
      </c>
      <c r="AK680" t="s">
        <v>136</v>
      </c>
      <c r="AN680" t="s">
        <v>1311</v>
      </c>
      <c r="AO680" t="s">
        <v>1312</v>
      </c>
      <c r="AP680" t="s">
        <v>1313</v>
      </c>
      <c r="AQ680" t="s">
        <v>1314</v>
      </c>
    </row>
    <row r="681" spans="1:43" x14ac:dyDescent="0.3">
      <c r="A681" t="s">
        <v>26</v>
      </c>
      <c r="B681" t="s">
        <v>28</v>
      </c>
      <c r="C681" t="s">
        <v>29</v>
      </c>
      <c r="D681" t="s">
        <v>461</v>
      </c>
      <c r="E681" t="s">
        <v>118</v>
      </c>
      <c r="F681" t="s">
        <v>334</v>
      </c>
      <c r="G681" t="s">
        <v>476</v>
      </c>
      <c r="H681" t="s">
        <v>337</v>
      </c>
      <c r="I681" t="s">
        <v>341</v>
      </c>
      <c r="J681" t="s">
        <v>43</v>
      </c>
      <c r="K681" t="s">
        <v>1085</v>
      </c>
      <c r="L681">
        <v>120</v>
      </c>
      <c r="M681">
        <v>50000</v>
      </c>
      <c r="N681">
        <v>6000000</v>
      </c>
      <c r="O681">
        <v>0</v>
      </c>
      <c r="P681">
        <v>6000000</v>
      </c>
      <c r="R681">
        <v>36199</v>
      </c>
      <c r="S681">
        <v>1445640</v>
      </c>
      <c r="T681">
        <v>303864</v>
      </c>
      <c r="U681">
        <v>2029992</v>
      </c>
      <c r="V681">
        <v>296664</v>
      </c>
      <c r="W681">
        <v>240408</v>
      </c>
      <c r="X681">
        <v>325128</v>
      </c>
      <c r="Y681">
        <v>232584</v>
      </c>
      <c r="Z681">
        <v>311304</v>
      </c>
      <c r="AA681">
        <v>237864</v>
      </c>
      <c r="AB681">
        <v>297528</v>
      </c>
      <c r="AC681">
        <v>242825</v>
      </c>
      <c r="AD681" t="s">
        <v>4401</v>
      </c>
      <c r="AE681" t="s">
        <v>4402</v>
      </c>
      <c r="AF681" t="s">
        <v>4421</v>
      </c>
      <c r="AG681" t="s">
        <v>4422</v>
      </c>
      <c r="AH681" t="s">
        <v>6885</v>
      </c>
      <c r="AI681" t="s">
        <v>6170</v>
      </c>
      <c r="AJ681" t="s">
        <v>6220</v>
      </c>
      <c r="AK681" t="s">
        <v>136</v>
      </c>
      <c r="AN681" t="s">
        <v>1311</v>
      </c>
      <c r="AO681" t="s">
        <v>1312</v>
      </c>
      <c r="AP681" t="s">
        <v>1313</v>
      </c>
      <c r="AQ681" t="s">
        <v>1314</v>
      </c>
    </row>
    <row r="682" spans="1:43" x14ac:dyDescent="0.3">
      <c r="A682" t="s">
        <v>26</v>
      </c>
      <c r="B682" t="s">
        <v>28</v>
      </c>
      <c r="C682" t="s">
        <v>29</v>
      </c>
      <c r="D682" t="s">
        <v>461</v>
      </c>
      <c r="E682" t="s">
        <v>118</v>
      </c>
      <c r="F682" t="s">
        <v>334</v>
      </c>
      <c r="G682" t="s">
        <v>476</v>
      </c>
      <c r="H682" t="s">
        <v>337</v>
      </c>
      <c r="I682" t="s">
        <v>341</v>
      </c>
      <c r="J682" t="s">
        <v>43</v>
      </c>
      <c r="K682" t="s">
        <v>1086</v>
      </c>
      <c r="L682">
        <v>960</v>
      </c>
      <c r="M682">
        <v>71000</v>
      </c>
      <c r="N682">
        <v>68160000</v>
      </c>
      <c r="O682">
        <v>0</v>
      </c>
      <c r="P682">
        <v>68160000</v>
      </c>
      <c r="R682">
        <v>411222</v>
      </c>
      <c r="S682">
        <v>16422470.000000002</v>
      </c>
      <c r="T682">
        <v>3451895</v>
      </c>
      <c r="U682">
        <v>23060709</v>
      </c>
      <c r="V682">
        <v>3370103</v>
      </c>
      <c r="W682">
        <v>2731035</v>
      </c>
      <c r="X682">
        <v>3693454</v>
      </c>
      <c r="Y682">
        <v>2642154</v>
      </c>
      <c r="Z682">
        <v>3536413</v>
      </c>
      <c r="AA682">
        <v>2702135</v>
      </c>
      <c r="AB682">
        <v>3379918</v>
      </c>
      <c r="AC682">
        <v>2758492</v>
      </c>
      <c r="AD682" t="s">
        <v>4401</v>
      </c>
      <c r="AE682" t="s">
        <v>4402</v>
      </c>
      <c r="AF682" t="s">
        <v>4424</v>
      </c>
      <c r="AG682" t="s">
        <v>4425</v>
      </c>
      <c r="AH682" t="s">
        <v>6886</v>
      </c>
      <c r="AI682" t="s">
        <v>6172</v>
      </c>
      <c r="AJ682" t="s">
        <v>6220</v>
      </c>
      <c r="AK682" t="s">
        <v>136</v>
      </c>
      <c r="AN682" t="s">
        <v>1311</v>
      </c>
      <c r="AO682" t="s">
        <v>1312</v>
      </c>
      <c r="AP682" t="s">
        <v>1313</v>
      </c>
      <c r="AQ682" t="s">
        <v>1314</v>
      </c>
    </row>
    <row r="683" spans="1:43" x14ac:dyDescent="0.3">
      <c r="A683" t="s">
        <v>26</v>
      </c>
      <c r="B683" t="s">
        <v>28</v>
      </c>
      <c r="C683" t="s">
        <v>29</v>
      </c>
      <c r="D683" t="s">
        <v>461</v>
      </c>
      <c r="E683" t="s">
        <v>118</v>
      </c>
      <c r="F683" t="s">
        <v>334</v>
      </c>
      <c r="G683" t="s">
        <v>476</v>
      </c>
      <c r="H683" t="s">
        <v>337</v>
      </c>
      <c r="I683" t="s">
        <v>341</v>
      </c>
      <c r="J683" t="s">
        <v>43</v>
      </c>
      <c r="K683" t="s">
        <v>1088</v>
      </c>
      <c r="L683">
        <v>1</v>
      </c>
      <c r="M683">
        <v>2000000</v>
      </c>
      <c r="N683">
        <v>2000000</v>
      </c>
      <c r="O683">
        <v>0</v>
      </c>
      <c r="P683">
        <v>2000000</v>
      </c>
      <c r="R683">
        <v>12066</v>
      </c>
      <c r="S683">
        <v>481880</v>
      </c>
      <c r="T683">
        <v>101288</v>
      </c>
      <c r="U683">
        <v>676664</v>
      </c>
      <c r="V683">
        <v>98888</v>
      </c>
      <c r="W683">
        <v>80136</v>
      </c>
      <c r="X683">
        <v>108376</v>
      </c>
      <c r="Y683">
        <v>77528</v>
      </c>
      <c r="Z683">
        <v>103768</v>
      </c>
      <c r="AA683">
        <v>79288</v>
      </c>
      <c r="AB683">
        <v>99176</v>
      </c>
      <c r="AC683">
        <v>80942</v>
      </c>
      <c r="AD683" t="s">
        <v>4401</v>
      </c>
      <c r="AE683" t="s">
        <v>4402</v>
      </c>
      <c r="AF683" t="s">
        <v>4427</v>
      </c>
      <c r="AG683" t="s">
        <v>4428</v>
      </c>
      <c r="AH683" t="s">
        <v>6890</v>
      </c>
      <c r="AI683" t="s">
        <v>6891</v>
      </c>
      <c r="AJ683" t="s">
        <v>6220</v>
      </c>
      <c r="AK683" t="s">
        <v>136</v>
      </c>
      <c r="AN683" t="s">
        <v>1311</v>
      </c>
      <c r="AO683" t="s">
        <v>1312</v>
      </c>
      <c r="AP683" t="s">
        <v>1313</v>
      </c>
      <c r="AQ683" t="s">
        <v>1314</v>
      </c>
    </row>
    <row r="684" spans="1:43" x14ac:dyDescent="0.3">
      <c r="A684" t="s">
        <v>26</v>
      </c>
      <c r="B684" t="s">
        <v>28</v>
      </c>
      <c r="C684" t="s">
        <v>29</v>
      </c>
      <c r="D684" t="s">
        <v>461</v>
      </c>
      <c r="E684" t="s">
        <v>118</v>
      </c>
      <c r="F684" t="s">
        <v>334</v>
      </c>
      <c r="G684" t="s">
        <v>476</v>
      </c>
      <c r="H684" t="s">
        <v>337</v>
      </c>
      <c r="I684" t="s">
        <v>341</v>
      </c>
      <c r="J684" t="s">
        <v>43</v>
      </c>
      <c r="K684" t="s">
        <v>1089</v>
      </c>
      <c r="L684">
        <v>1</v>
      </c>
      <c r="M684">
        <v>2000000</v>
      </c>
      <c r="N684">
        <v>2000000</v>
      </c>
      <c r="O684">
        <v>0</v>
      </c>
      <c r="P684">
        <v>2000000</v>
      </c>
      <c r="R684">
        <v>12066</v>
      </c>
      <c r="S684">
        <v>481880</v>
      </c>
      <c r="T684">
        <v>101288</v>
      </c>
      <c r="U684">
        <v>676664</v>
      </c>
      <c r="V684">
        <v>98888</v>
      </c>
      <c r="W684">
        <v>80136</v>
      </c>
      <c r="X684">
        <v>108376</v>
      </c>
      <c r="Y684">
        <v>77528</v>
      </c>
      <c r="Z684">
        <v>103768</v>
      </c>
      <c r="AA684">
        <v>79288</v>
      </c>
      <c r="AB684">
        <v>99176</v>
      </c>
      <c r="AC684">
        <v>80942</v>
      </c>
      <c r="AD684" t="s">
        <v>4401</v>
      </c>
      <c r="AE684" t="s">
        <v>4402</v>
      </c>
      <c r="AF684" t="s">
        <v>4430</v>
      </c>
      <c r="AG684" t="s">
        <v>4431</v>
      </c>
      <c r="AH684" t="s">
        <v>6892</v>
      </c>
      <c r="AI684" t="s">
        <v>26</v>
      </c>
      <c r="AJ684" t="s">
        <v>6220</v>
      </c>
      <c r="AK684" t="s">
        <v>136</v>
      </c>
      <c r="AN684" t="s">
        <v>1311</v>
      </c>
      <c r="AO684" t="s">
        <v>1312</v>
      </c>
      <c r="AP684" t="s">
        <v>1313</v>
      </c>
      <c r="AQ684" t="s">
        <v>1314</v>
      </c>
    </row>
    <row r="685" spans="1:43" x14ac:dyDescent="0.3">
      <c r="A685" t="s">
        <v>26</v>
      </c>
      <c r="B685" t="s">
        <v>28</v>
      </c>
      <c r="C685" t="s">
        <v>29</v>
      </c>
      <c r="D685" t="s">
        <v>461</v>
      </c>
      <c r="E685" t="s">
        <v>118</v>
      </c>
      <c r="F685" t="s">
        <v>334</v>
      </c>
      <c r="G685" t="s">
        <v>476</v>
      </c>
      <c r="H685" t="s">
        <v>337</v>
      </c>
      <c r="I685" t="s">
        <v>341</v>
      </c>
      <c r="J685" t="s">
        <v>43</v>
      </c>
      <c r="K685" t="s">
        <v>1090</v>
      </c>
      <c r="L685">
        <v>200</v>
      </c>
      <c r="M685">
        <v>50000</v>
      </c>
      <c r="N685">
        <v>10000000</v>
      </c>
      <c r="O685">
        <v>0</v>
      </c>
      <c r="P685">
        <v>10000000</v>
      </c>
      <c r="R685">
        <v>60332</v>
      </c>
      <c r="S685">
        <v>2409400</v>
      </c>
      <c r="T685">
        <v>506440</v>
      </c>
      <c r="U685">
        <v>3383320</v>
      </c>
      <c r="V685">
        <v>494440</v>
      </c>
      <c r="W685">
        <v>400680</v>
      </c>
      <c r="X685">
        <v>541880</v>
      </c>
      <c r="Y685">
        <v>387640</v>
      </c>
      <c r="Z685">
        <v>518840.00000000006</v>
      </c>
      <c r="AA685">
        <v>396440</v>
      </c>
      <c r="AB685">
        <v>495880</v>
      </c>
      <c r="AC685">
        <v>404708</v>
      </c>
      <c r="AD685" t="s">
        <v>4401</v>
      </c>
      <c r="AE685" t="s">
        <v>4402</v>
      </c>
      <c r="AF685" t="s">
        <v>4433</v>
      </c>
      <c r="AG685" t="s">
        <v>4434</v>
      </c>
      <c r="AH685" t="s">
        <v>6893</v>
      </c>
      <c r="AI685" t="s">
        <v>6894</v>
      </c>
      <c r="AJ685" t="s">
        <v>6220</v>
      </c>
      <c r="AK685" t="s">
        <v>136</v>
      </c>
      <c r="AN685" t="s">
        <v>1311</v>
      </c>
      <c r="AO685" t="s">
        <v>1312</v>
      </c>
      <c r="AP685" t="s">
        <v>1313</v>
      </c>
      <c r="AQ685" t="s">
        <v>1314</v>
      </c>
    </row>
    <row r="686" spans="1:43" x14ac:dyDescent="0.3">
      <c r="A686" t="s">
        <v>26</v>
      </c>
      <c r="B686" t="s">
        <v>28</v>
      </c>
      <c r="C686" t="s">
        <v>29</v>
      </c>
      <c r="D686" t="s">
        <v>461</v>
      </c>
      <c r="E686" t="s">
        <v>118</v>
      </c>
      <c r="F686" t="s">
        <v>334</v>
      </c>
      <c r="G686" t="s">
        <v>476</v>
      </c>
      <c r="H686" t="s">
        <v>337</v>
      </c>
      <c r="I686" t="s">
        <v>341</v>
      </c>
      <c r="J686" t="s">
        <v>43</v>
      </c>
      <c r="K686" t="s">
        <v>7683</v>
      </c>
      <c r="L686">
        <v>1</v>
      </c>
      <c r="M686">
        <v>1500000</v>
      </c>
      <c r="N686">
        <v>1500000</v>
      </c>
      <c r="O686">
        <v>0</v>
      </c>
      <c r="P686">
        <v>1500000</v>
      </c>
      <c r="R686">
        <v>9050</v>
      </c>
      <c r="S686">
        <v>361410</v>
      </c>
      <c r="T686">
        <v>75966</v>
      </c>
      <c r="U686">
        <v>507498</v>
      </c>
      <c r="V686">
        <v>74166</v>
      </c>
      <c r="W686">
        <v>60102</v>
      </c>
      <c r="X686">
        <v>81282</v>
      </c>
      <c r="Y686">
        <v>58146</v>
      </c>
      <c r="Z686">
        <v>77826</v>
      </c>
      <c r="AA686">
        <v>59466</v>
      </c>
      <c r="AB686">
        <v>74382</v>
      </c>
      <c r="AC686">
        <v>60706</v>
      </c>
      <c r="AD686" t="s">
        <v>4401</v>
      </c>
      <c r="AE686" t="s">
        <v>4402</v>
      </c>
      <c r="AF686" t="s">
        <v>6014</v>
      </c>
      <c r="AG686" t="s">
        <v>6015</v>
      </c>
      <c r="AH686" t="s">
        <v>7684</v>
      </c>
      <c r="AI686" t="s">
        <v>7113</v>
      </c>
      <c r="AJ686" t="s">
        <v>6220</v>
      </c>
      <c r="AK686" t="s">
        <v>136</v>
      </c>
      <c r="AN686" t="s">
        <v>1311</v>
      </c>
      <c r="AO686" t="s">
        <v>1312</v>
      </c>
      <c r="AP686" t="s">
        <v>1313</v>
      </c>
      <c r="AQ686" t="s">
        <v>1314</v>
      </c>
    </row>
    <row r="687" spans="1:43" x14ac:dyDescent="0.3">
      <c r="A687" t="s">
        <v>26</v>
      </c>
      <c r="B687" t="s">
        <v>28</v>
      </c>
      <c r="C687" t="s">
        <v>29</v>
      </c>
      <c r="D687" t="s">
        <v>461</v>
      </c>
      <c r="E687" t="s">
        <v>118</v>
      </c>
      <c r="F687" t="s">
        <v>334</v>
      </c>
      <c r="G687" t="s">
        <v>476</v>
      </c>
      <c r="H687" t="s">
        <v>337</v>
      </c>
      <c r="I687" t="s">
        <v>341</v>
      </c>
      <c r="J687" t="s">
        <v>43</v>
      </c>
      <c r="K687" t="s">
        <v>7685</v>
      </c>
      <c r="L687">
        <v>70</v>
      </c>
      <c r="M687">
        <v>350000</v>
      </c>
      <c r="N687">
        <v>24500000</v>
      </c>
      <c r="O687">
        <v>0</v>
      </c>
      <c r="P687">
        <v>24500000</v>
      </c>
      <c r="R687">
        <v>147813</v>
      </c>
      <c r="S687">
        <v>5903030</v>
      </c>
      <c r="T687">
        <v>1240778</v>
      </c>
      <c r="U687">
        <v>8289134</v>
      </c>
      <c r="V687">
        <v>1211378</v>
      </c>
      <c r="W687">
        <v>981666</v>
      </c>
      <c r="X687">
        <v>1327606</v>
      </c>
      <c r="Y687">
        <v>949718</v>
      </c>
      <c r="Z687">
        <v>1271158</v>
      </c>
      <c r="AA687">
        <v>971278</v>
      </c>
      <c r="AB687">
        <v>1214906</v>
      </c>
      <c r="AC687">
        <v>991535</v>
      </c>
      <c r="AD687" t="s">
        <v>4401</v>
      </c>
      <c r="AE687" t="s">
        <v>4402</v>
      </c>
      <c r="AF687" t="s">
        <v>6017</v>
      </c>
      <c r="AG687" t="s">
        <v>6018</v>
      </c>
      <c r="AH687" t="s">
        <v>7686</v>
      </c>
      <c r="AI687" t="s">
        <v>7115</v>
      </c>
      <c r="AJ687" t="s">
        <v>6220</v>
      </c>
      <c r="AK687" t="s">
        <v>136</v>
      </c>
      <c r="AN687" t="s">
        <v>1311</v>
      </c>
      <c r="AO687" t="s">
        <v>1312</v>
      </c>
      <c r="AP687" t="s">
        <v>1313</v>
      </c>
      <c r="AQ687" t="s">
        <v>1314</v>
      </c>
    </row>
    <row r="688" spans="1:43" x14ac:dyDescent="0.3">
      <c r="A688" t="s">
        <v>26</v>
      </c>
      <c r="B688" t="s">
        <v>28</v>
      </c>
      <c r="C688" t="s">
        <v>29</v>
      </c>
      <c r="D688" t="s">
        <v>461</v>
      </c>
      <c r="E688" t="s">
        <v>118</v>
      </c>
      <c r="F688" t="s">
        <v>334</v>
      </c>
      <c r="G688" t="s">
        <v>476</v>
      </c>
      <c r="H688" t="s">
        <v>337</v>
      </c>
      <c r="I688" t="s">
        <v>341</v>
      </c>
      <c r="J688" t="s">
        <v>68</v>
      </c>
      <c r="K688" t="s">
        <v>1091</v>
      </c>
      <c r="L688">
        <v>12</v>
      </c>
      <c r="M688">
        <v>160000</v>
      </c>
      <c r="N688">
        <v>1920000</v>
      </c>
      <c r="O688">
        <v>0</v>
      </c>
      <c r="P688">
        <v>1920000</v>
      </c>
      <c r="R688">
        <v>11584</v>
      </c>
      <c r="S688">
        <v>462605</v>
      </c>
      <c r="T688">
        <v>97236</v>
      </c>
      <c r="U688">
        <v>649597</v>
      </c>
      <c r="V688">
        <v>94932</v>
      </c>
      <c r="W688">
        <v>76931</v>
      </c>
      <c r="X688">
        <v>104041</v>
      </c>
      <c r="Y688">
        <v>74427</v>
      </c>
      <c r="Z688">
        <v>99617</v>
      </c>
      <c r="AA688">
        <v>76116</v>
      </c>
      <c r="AB688">
        <v>95209</v>
      </c>
      <c r="AC688">
        <v>77705</v>
      </c>
      <c r="AD688" t="s">
        <v>4401</v>
      </c>
      <c r="AE688" t="s">
        <v>4436</v>
      </c>
      <c r="AF688" t="s">
        <v>4440</v>
      </c>
      <c r="AG688" t="s">
        <v>4441</v>
      </c>
      <c r="AH688" t="s">
        <v>6855</v>
      </c>
      <c r="AI688" t="s">
        <v>6064</v>
      </c>
      <c r="AJ688" t="s">
        <v>6220</v>
      </c>
      <c r="AK688" t="s">
        <v>136</v>
      </c>
      <c r="AN688" t="s">
        <v>1311</v>
      </c>
      <c r="AO688" t="s">
        <v>1312</v>
      </c>
      <c r="AP688" t="s">
        <v>1485</v>
      </c>
      <c r="AQ688" t="s">
        <v>1486</v>
      </c>
    </row>
    <row r="689" spans="1:43" x14ac:dyDescent="0.3">
      <c r="A689" t="s">
        <v>26</v>
      </c>
      <c r="B689" t="s">
        <v>28</v>
      </c>
      <c r="C689" t="s">
        <v>29</v>
      </c>
      <c r="D689" t="s">
        <v>461</v>
      </c>
      <c r="E689" t="s">
        <v>118</v>
      </c>
      <c r="F689" t="s">
        <v>334</v>
      </c>
      <c r="G689" t="s">
        <v>476</v>
      </c>
      <c r="H689" t="s">
        <v>337</v>
      </c>
      <c r="I689" t="s">
        <v>341</v>
      </c>
      <c r="J689" t="s">
        <v>68</v>
      </c>
      <c r="K689" t="s">
        <v>1092</v>
      </c>
      <c r="L689">
        <v>96</v>
      </c>
      <c r="M689">
        <v>200000</v>
      </c>
      <c r="N689">
        <v>19200000</v>
      </c>
      <c r="O689">
        <v>0</v>
      </c>
      <c r="P689">
        <v>19200000</v>
      </c>
      <c r="R689">
        <v>115837</v>
      </c>
      <c r="S689">
        <v>4626048</v>
      </c>
      <c r="T689">
        <v>972365</v>
      </c>
      <c r="U689">
        <v>6495974</v>
      </c>
      <c r="V689">
        <v>949325</v>
      </c>
      <c r="W689">
        <v>769306</v>
      </c>
      <c r="X689">
        <v>1040410.0000000001</v>
      </c>
      <c r="Y689">
        <v>744269</v>
      </c>
      <c r="Z689">
        <v>996173</v>
      </c>
      <c r="AA689">
        <v>761165</v>
      </c>
      <c r="AB689">
        <v>952090</v>
      </c>
      <c r="AC689">
        <v>777038</v>
      </c>
      <c r="AD689" t="s">
        <v>4401</v>
      </c>
      <c r="AE689" t="s">
        <v>4436</v>
      </c>
      <c r="AF689" t="s">
        <v>4443</v>
      </c>
      <c r="AG689" t="s">
        <v>4444</v>
      </c>
      <c r="AH689" t="s">
        <v>6856</v>
      </c>
      <c r="AI689" t="s">
        <v>6075</v>
      </c>
      <c r="AJ689" t="s">
        <v>6220</v>
      </c>
      <c r="AK689" t="s">
        <v>136</v>
      </c>
      <c r="AN689" t="s">
        <v>1311</v>
      </c>
      <c r="AO689" t="s">
        <v>1312</v>
      </c>
      <c r="AP689" t="s">
        <v>1485</v>
      </c>
      <c r="AQ689" t="s">
        <v>1486</v>
      </c>
    </row>
    <row r="690" spans="1:43" x14ac:dyDescent="0.3">
      <c r="A690" t="s">
        <v>26</v>
      </c>
      <c r="B690" t="s">
        <v>28</v>
      </c>
      <c r="C690" t="s">
        <v>29</v>
      </c>
      <c r="D690" t="s">
        <v>461</v>
      </c>
      <c r="E690" t="s">
        <v>118</v>
      </c>
      <c r="F690" t="s">
        <v>334</v>
      </c>
      <c r="G690" t="s">
        <v>476</v>
      </c>
      <c r="H690" t="s">
        <v>337</v>
      </c>
      <c r="I690" t="s">
        <v>341</v>
      </c>
      <c r="J690" t="s">
        <v>46</v>
      </c>
      <c r="K690" t="s">
        <v>770</v>
      </c>
      <c r="L690">
        <v>8</v>
      </c>
      <c r="M690">
        <v>900000</v>
      </c>
      <c r="N690">
        <v>7200000</v>
      </c>
      <c r="O690">
        <v>0</v>
      </c>
      <c r="P690">
        <v>7200000</v>
      </c>
      <c r="R690">
        <v>43439</v>
      </c>
      <c r="S690">
        <v>1734768</v>
      </c>
      <c r="T690">
        <v>364637</v>
      </c>
      <c r="U690">
        <v>2435990</v>
      </c>
      <c r="V690">
        <v>355997</v>
      </c>
      <c r="W690">
        <v>288490</v>
      </c>
      <c r="X690">
        <v>390154</v>
      </c>
      <c r="Y690">
        <v>279101</v>
      </c>
      <c r="Z690">
        <v>373565</v>
      </c>
      <c r="AA690">
        <v>285437</v>
      </c>
      <c r="AB690">
        <v>357034</v>
      </c>
      <c r="AC690">
        <v>291388</v>
      </c>
      <c r="AD690" t="s">
        <v>4401</v>
      </c>
      <c r="AE690" t="s">
        <v>4453</v>
      </c>
      <c r="AF690" t="s">
        <v>4460</v>
      </c>
      <c r="AG690" t="s">
        <v>4461</v>
      </c>
      <c r="AH690" t="s">
        <v>6895</v>
      </c>
      <c r="AI690" t="s">
        <v>6075</v>
      </c>
      <c r="AJ690" t="s">
        <v>6220</v>
      </c>
      <c r="AK690" t="s">
        <v>136</v>
      </c>
      <c r="AN690" t="s">
        <v>1311</v>
      </c>
      <c r="AO690" t="s">
        <v>1312</v>
      </c>
      <c r="AP690" t="s">
        <v>1331</v>
      </c>
      <c r="AQ690" t="s">
        <v>1314</v>
      </c>
    </row>
    <row r="691" spans="1:43" x14ac:dyDescent="0.3">
      <c r="A691" t="s">
        <v>26</v>
      </c>
      <c r="B691" t="s">
        <v>28</v>
      </c>
      <c r="C691" t="s">
        <v>29</v>
      </c>
      <c r="D691" t="s">
        <v>461</v>
      </c>
      <c r="E691" t="s">
        <v>118</v>
      </c>
      <c r="F691" t="s">
        <v>334</v>
      </c>
      <c r="G691" t="s">
        <v>476</v>
      </c>
      <c r="H691" t="s">
        <v>337</v>
      </c>
      <c r="I691" t="s">
        <v>341</v>
      </c>
      <c r="J691" t="s">
        <v>75</v>
      </c>
      <c r="K691" t="s">
        <v>634</v>
      </c>
      <c r="L691">
        <v>20</v>
      </c>
      <c r="M691">
        <v>150000</v>
      </c>
      <c r="N691">
        <v>3000000</v>
      </c>
      <c r="O691">
        <v>0</v>
      </c>
      <c r="P691">
        <v>3000000</v>
      </c>
      <c r="R691">
        <v>18100</v>
      </c>
      <c r="S691">
        <v>722820</v>
      </c>
      <c r="T691">
        <v>151932</v>
      </c>
      <c r="U691">
        <v>1014996</v>
      </c>
      <c r="V691">
        <v>148332</v>
      </c>
      <c r="W691">
        <v>120204</v>
      </c>
      <c r="X691">
        <v>162564</v>
      </c>
      <c r="Y691">
        <v>116292</v>
      </c>
      <c r="Z691">
        <v>155652</v>
      </c>
      <c r="AA691">
        <v>118932</v>
      </c>
      <c r="AB691">
        <v>148764</v>
      </c>
      <c r="AC691">
        <v>121412</v>
      </c>
      <c r="AD691" t="s">
        <v>4401</v>
      </c>
      <c r="AE691" t="s">
        <v>4471</v>
      </c>
      <c r="AF691" t="s">
        <v>4475</v>
      </c>
      <c r="AG691" t="s">
        <v>4476</v>
      </c>
      <c r="AH691" t="s">
        <v>6896</v>
      </c>
      <c r="AI691" t="s">
        <v>6064</v>
      </c>
      <c r="AJ691" t="s">
        <v>6220</v>
      </c>
      <c r="AK691" t="s">
        <v>136</v>
      </c>
      <c r="AN691" t="s">
        <v>1311</v>
      </c>
      <c r="AO691" t="s">
        <v>1312</v>
      </c>
      <c r="AP691" t="s">
        <v>1336</v>
      </c>
      <c r="AQ691" t="s">
        <v>1314</v>
      </c>
    </row>
    <row r="692" spans="1:43" x14ac:dyDescent="0.3">
      <c r="A692" t="s">
        <v>26</v>
      </c>
      <c r="B692" t="s">
        <v>28</v>
      </c>
      <c r="C692" t="s">
        <v>29</v>
      </c>
      <c r="D692" t="s">
        <v>461</v>
      </c>
      <c r="E692" t="s">
        <v>118</v>
      </c>
      <c r="F692" t="s">
        <v>334</v>
      </c>
      <c r="G692" t="s">
        <v>476</v>
      </c>
      <c r="H692" t="s">
        <v>337</v>
      </c>
      <c r="I692" t="s">
        <v>341</v>
      </c>
      <c r="J692" t="s">
        <v>75</v>
      </c>
      <c r="K692" t="s">
        <v>7687</v>
      </c>
      <c r="L692">
        <v>140</v>
      </c>
      <c r="M692">
        <v>1197000</v>
      </c>
      <c r="N692">
        <v>167580000</v>
      </c>
      <c r="O692">
        <v>0</v>
      </c>
      <c r="P692">
        <v>167580000</v>
      </c>
      <c r="R692">
        <v>1011041</v>
      </c>
      <c r="S692">
        <v>40376725</v>
      </c>
      <c r="T692">
        <v>8486922</v>
      </c>
      <c r="U692">
        <v>56697677</v>
      </c>
      <c r="V692">
        <v>8285825.9999999991</v>
      </c>
      <c r="W692">
        <v>6714595</v>
      </c>
      <c r="X692">
        <v>9080825</v>
      </c>
      <c r="Y692">
        <v>6496071</v>
      </c>
      <c r="Z692">
        <v>8694721</v>
      </c>
      <c r="AA692">
        <v>6643542</v>
      </c>
      <c r="AB692">
        <v>8309957</v>
      </c>
      <c r="AC692">
        <v>6782098</v>
      </c>
      <c r="AD692" t="s">
        <v>4401</v>
      </c>
      <c r="AE692" t="s">
        <v>4471</v>
      </c>
      <c r="AF692" t="s">
        <v>6020</v>
      </c>
      <c r="AG692" t="s">
        <v>6021</v>
      </c>
      <c r="AH692" t="s">
        <v>7688</v>
      </c>
      <c r="AI692" t="s">
        <v>6085</v>
      </c>
      <c r="AJ692" t="s">
        <v>6220</v>
      </c>
      <c r="AK692" t="s">
        <v>136</v>
      </c>
      <c r="AN692" t="s">
        <v>1311</v>
      </c>
      <c r="AO692" t="s">
        <v>1312</v>
      </c>
      <c r="AP692" t="s">
        <v>1336</v>
      </c>
      <c r="AQ692" t="s">
        <v>1314</v>
      </c>
    </row>
    <row r="693" spans="1:43" x14ac:dyDescent="0.3">
      <c r="A693" t="s">
        <v>26</v>
      </c>
      <c r="B693" t="s">
        <v>28</v>
      </c>
      <c r="C693" t="s">
        <v>29</v>
      </c>
      <c r="D693" t="s">
        <v>461</v>
      </c>
      <c r="E693" t="s">
        <v>118</v>
      </c>
      <c r="F693" t="s">
        <v>334</v>
      </c>
      <c r="G693" t="s">
        <v>476</v>
      </c>
      <c r="H693" t="s">
        <v>337</v>
      </c>
      <c r="I693" t="s">
        <v>341</v>
      </c>
      <c r="J693" t="s">
        <v>75</v>
      </c>
      <c r="K693" t="s">
        <v>7689</v>
      </c>
      <c r="L693">
        <v>210</v>
      </c>
      <c r="M693">
        <v>180000</v>
      </c>
      <c r="N693">
        <v>37800000</v>
      </c>
      <c r="O693">
        <v>0</v>
      </c>
      <c r="P693">
        <v>37800000</v>
      </c>
      <c r="R693">
        <v>228054</v>
      </c>
      <c r="S693">
        <v>9107532</v>
      </c>
      <c r="T693">
        <v>1914343</v>
      </c>
      <c r="U693">
        <v>12788950</v>
      </c>
      <c r="V693">
        <v>1868983</v>
      </c>
      <c r="W693">
        <v>1514570</v>
      </c>
      <c r="X693">
        <v>2048306</v>
      </c>
      <c r="Y693">
        <v>1465279</v>
      </c>
      <c r="Z693">
        <v>1961215</v>
      </c>
      <c r="AA693">
        <v>1498543</v>
      </c>
      <c r="AB693">
        <v>1874426</v>
      </c>
      <c r="AC693">
        <v>1529799</v>
      </c>
      <c r="AD693" t="s">
        <v>4401</v>
      </c>
      <c r="AE693" t="s">
        <v>4471</v>
      </c>
      <c r="AF693" t="s">
        <v>6023</v>
      </c>
      <c r="AG693" t="s">
        <v>6024</v>
      </c>
      <c r="AH693" t="s">
        <v>7690</v>
      </c>
      <c r="AI693" t="s">
        <v>6168</v>
      </c>
      <c r="AJ693" t="s">
        <v>6220</v>
      </c>
      <c r="AK693" t="s">
        <v>136</v>
      </c>
      <c r="AN693" t="s">
        <v>1311</v>
      </c>
      <c r="AO693" t="s">
        <v>1312</v>
      </c>
      <c r="AP693" t="s">
        <v>1336</v>
      </c>
      <c r="AQ693" t="s">
        <v>1314</v>
      </c>
    </row>
    <row r="694" spans="1:43" x14ac:dyDescent="0.3">
      <c r="A694" t="s">
        <v>26</v>
      </c>
      <c r="B694" t="s">
        <v>28</v>
      </c>
      <c r="C694" t="s">
        <v>29</v>
      </c>
      <c r="D694" t="s">
        <v>461</v>
      </c>
      <c r="E694" t="s">
        <v>118</v>
      </c>
      <c r="F694" t="s">
        <v>334</v>
      </c>
      <c r="G694" t="s">
        <v>476</v>
      </c>
      <c r="H694" t="s">
        <v>337</v>
      </c>
      <c r="I694" t="s">
        <v>341</v>
      </c>
      <c r="J694" t="s">
        <v>75</v>
      </c>
      <c r="K694" t="s">
        <v>7691</v>
      </c>
      <c r="L694">
        <v>70</v>
      </c>
      <c r="M694">
        <v>150000</v>
      </c>
      <c r="N694">
        <v>10500000</v>
      </c>
      <c r="O694">
        <v>0</v>
      </c>
      <c r="P694">
        <v>10500000</v>
      </c>
      <c r="R694">
        <v>63348</v>
      </c>
      <c r="S694">
        <v>2529870</v>
      </c>
      <c r="T694">
        <v>531762</v>
      </c>
      <c r="U694">
        <v>3552486</v>
      </c>
      <c r="V694">
        <v>519162.00000000006</v>
      </c>
      <c r="W694">
        <v>420714</v>
      </c>
      <c r="X694">
        <v>568974</v>
      </c>
      <c r="Y694">
        <v>407022</v>
      </c>
      <c r="Z694">
        <v>544782</v>
      </c>
      <c r="AA694">
        <v>416262</v>
      </c>
      <c r="AB694">
        <v>520674</v>
      </c>
      <c r="AC694">
        <v>424944</v>
      </c>
      <c r="AD694" t="s">
        <v>4401</v>
      </c>
      <c r="AE694" t="s">
        <v>4471</v>
      </c>
      <c r="AF694" t="s">
        <v>6026</v>
      </c>
      <c r="AG694" t="s">
        <v>6027</v>
      </c>
      <c r="AH694" t="s">
        <v>7692</v>
      </c>
      <c r="AI694" t="s">
        <v>6565</v>
      </c>
      <c r="AJ694" t="s">
        <v>6220</v>
      </c>
      <c r="AK694" t="s">
        <v>136</v>
      </c>
      <c r="AN694" t="s">
        <v>1311</v>
      </c>
      <c r="AO694" t="s">
        <v>1312</v>
      </c>
      <c r="AP694" t="s">
        <v>1336</v>
      </c>
      <c r="AQ694" t="s">
        <v>1314</v>
      </c>
    </row>
    <row r="695" spans="1:43" x14ac:dyDescent="0.3">
      <c r="A695" t="s">
        <v>26</v>
      </c>
      <c r="B695" t="s">
        <v>28</v>
      </c>
      <c r="C695" t="s">
        <v>29</v>
      </c>
      <c r="D695" t="s">
        <v>461</v>
      </c>
      <c r="E695" t="s">
        <v>118</v>
      </c>
      <c r="F695" t="s">
        <v>334</v>
      </c>
      <c r="G695" t="s">
        <v>476</v>
      </c>
      <c r="H695" t="s">
        <v>337</v>
      </c>
      <c r="I695" t="s">
        <v>341</v>
      </c>
      <c r="J695" t="s">
        <v>50</v>
      </c>
      <c r="K695" t="s">
        <v>1096</v>
      </c>
      <c r="L695">
        <v>600</v>
      </c>
      <c r="M695">
        <v>130000</v>
      </c>
      <c r="N695">
        <v>78000000</v>
      </c>
      <c r="O695">
        <v>0</v>
      </c>
      <c r="P695">
        <v>78000000</v>
      </c>
      <c r="R695">
        <v>470588</v>
      </c>
      <c r="S695">
        <v>18793320</v>
      </c>
      <c r="T695">
        <v>3950232</v>
      </c>
      <c r="U695">
        <v>26389896</v>
      </c>
      <c r="V695">
        <v>3856632</v>
      </c>
      <c r="W695">
        <v>3125304</v>
      </c>
      <c r="X695">
        <v>4226664</v>
      </c>
      <c r="Y695">
        <v>3023592</v>
      </c>
      <c r="Z695">
        <v>4046952</v>
      </c>
      <c r="AA695">
        <v>3092232</v>
      </c>
      <c r="AB695">
        <v>3867864</v>
      </c>
      <c r="AC695">
        <v>3156724</v>
      </c>
      <c r="AD695" t="s">
        <v>4401</v>
      </c>
      <c r="AE695" t="s">
        <v>4478</v>
      </c>
      <c r="AF695" t="s">
        <v>4482</v>
      </c>
      <c r="AG695" t="s">
        <v>4483</v>
      </c>
      <c r="AH695" t="s">
        <v>6897</v>
      </c>
      <c r="AI695" t="s">
        <v>6064</v>
      </c>
      <c r="AJ695" t="s">
        <v>6220</v>
      </c>
      <c r="AK695" t="s">
        <v>136</v>
      </c>
      <c r="AN695" t="s">
        <v>1311</v>
      </c>
      <c r="AO695" t="s">
        <v>1312</v>
      </c>
      <c r="AP695" t="s">
        <v>1336</v>
      </c>
      <c r="AQ695" t="s">
        <v>1314</v>
      </c>
    </row>
    <row r="696" spans="1:43" x14ac:dyDescent="0.3">
      <c r="A696" t="s">
        <v>26</v>
      </c>
      <c r="B696" t="s">
        <v>28</v>
      </c>
      <c r="C696" t="s">
        <v>29</v>
      </c>
      <c r="D696" t="s">
        <v>461</v>
      </c>
      <c r="E696" t="s">
        <v>118</v>
      </c>
      <c r="F696" t="s">
        <v>334</v>
      </c>
      <c r="G696" t="s">
        <v>476</v>
      </c>
      <c r="H696" t="s">
        <v>337</v>
      </c>
      <c r="I696" t="s">
        <v>341</v>
      </c>
      <c r="J696" t="s">
        <v>50</v>
      </c>
      <c r="K696" t="s">
        <v>1097</v>
      </c>
      <c r="L696">
        <v>30</v>
      </c>
      <c r="M696">
        <v>1410000</v>
      </c>
      <c r="N696">
        <v>42300000</v>
      </c>
      <c r="O696">
        <v>0</v>
      </c>
      <c r="P696">
        <v>42300000</v>
      </c>
      <c r="R696">
        <v>255204</v>
      </c>
      <c r="S696">
        <v>10191762</v>
      </c>
      <c r="T696">
        <v>2142241</v>
      </c>
      <c r="U696">
        <v>14311444</v>
      </c>
      <c r="V696">
        <v>2091481.0000000002</v>
      </c>
      <c r="W696">
        <v>1694874</v>
      </c>
      <c r="X696">
        <v>2292150</v>
      </c>
      <c r="Y696">
        <v>1639717</v>
      </c>
      <c r="Z696">
        <v>2194693</v>
      </c>
      <c r="AA696">
        <v>1676941</v>
      </c>
      <c r="AB696">
        <v>2097570</v>
      </c>
      <c r="AC696">
        <v>1711923</v>
      </c>
      <c r="AD696" t="s">
        <v>4401</v>
      </c>
      <c r="AE696" t="s">
        <v>4478</v>
      </c>
      <c r="AF696" t="s">
        <v>4485</v>
      </c>
      <c r="AG696" t="s">
        <v>4486</v>
      </c>
      <c r="AH696" t="s">
        <v>6898</v>
      </c>
      <c r="AI696" t="s">
        <v>6075</v>
      </c>
      <c r="AJ696" t="s">
        <v>6220</v>
      </c>
      <c r="AK696" t="s">
        <v>136</v>
      </c>
      <c r="AN696" t="s">
        <v>1311</v>
      </c>
      <c r="AO696" t="s">
        <v>1312</v>
      </c>
      <c r="AP696" t="s">
        <v>1336</v>
      </c>
      <c r="AQ696" t="s">
        <v>1314</v>
      </c>
    </row>
    <row r="697" spans="1:43" x14ac:dyDescent="0.3">
      <c r="A697" t="s">
        <v>26</v>
      </c>
      <c r="B697" t="s">
        <v>28</v>
      </c>
      <c r="C697" t="s">
        <v>29</v>
      </c>
      <c r="D697" t="s">
        <v>461</v>
      </c>
      <c r="E697" t="s">
        <v>118</v>
      </c>
      <c r="F697" t="s">
        <v>334</v>
      </c>
      <c r="G697" t="s">
        <v>476</v>
      </c>
      <c r="H697" t="s">
        <v>342</v>
      </c>
      <c r="I697" t="s">
        <v>343</v>
      </c>
      <c r="J697" t="s">
        <v>43</v>
      </c>
      <c r="K697" t="s">
        <v>1098</v>
      </c>
      <c r="L697">
        <v>100</v>
      </c>
      <c r="M697">
        <v>22000</v>
      </c>
      <c r="N697">
        <v>2200000</v>
      </c>
      <c r="O697">
        <v>0</v>
      </c>
      <c r="P697">
        <v>2200000</v>
      </c>
      <c r="R697">
        <v>183000</v>
      </c>
      <c r="S697">
        <v>183000</v>
      </c>
      <c r="T697">
        <v>183000</v>
      </c>
      <c r="U697">
        <v>183000</v>
      </c>
      <c r="V697">
        <v>183000</v>
      </c>
      <c r="W697">
        <v>183000</v>
      </c>
      <c r="X697">
        <v>183000</v>
      </c>
      <c r="Y697">
        <v>183000</v>
      </c>
      <c r="Z697">
        <v>183000</v>
      </c>
      <c r="AA697">
        <v>183000</v>
      </c>
      <c r="AB697">
        <v>183000</v>
      </c>
      <c r="AC697">
        <v>187000</v>
      </c>
      <c r="AD697" t="s">
        <v>4488</v>
      </c>
      <c r="AE697" t="s">
        <v>4489</v>
      </c>
      <c r="AF697" t="s">
        <v>4496</v>
      </c>
      <c r="AG697" t="s">
        <v>4497</v>
      </c>
      <c r="AH697" t="s">
        <v>6899</v>
      </c>
      <c r="AI697" t="s">
        <v>6075</v>
      </c>
      <c r="AJ697" t="s">
        <v>6224</v>
      </c>
      <c r="AK697" t="s">
        <v>44</v>
      </c>
      <c r="AN697" t="s">
        <v>1311</v>
      </c>
      <c r="AO697" t="s">
        <v>1312</v>
      </c>
      <c r="AP697" t="s">
        <v>1313</v>
      </c>
      <c r="AQ697" t="s">
        <v>1314</v>
      </c>
    </row>
    <row r="698" spans="1:43" x14ac:dyDescent="0.3">
      <c r="A698" t="s">
        <v>26</v>
      </c>
      <c r="B698" t="s">
        <v>28</v>
      </c>
      <c r="C698" t="s">
        <v>29</v>
      </c>
      <c r="D698" t="s">
        <v>461</v>
      </c>
      <c r="E698" t="s">
        <v>118</v>
      </c>
      <c r="F698" t="s">
        <v>334</v>
      </c>
      <c r="G698" t="s">
        <v>476</v>
      </c>
      <c r="H698" t="s">
        <v>342</v>
      </c>
      <c r="I698" t="s">
        <v>343</v>
      </c>
      <c r="J698" t="s">
        <v>43</v>
      </c>
      <c r="K698" t="s">
        <v>1099</v>
      </c>
      <c r="L698">
        <v>3</v>
      </c>
      <c r="M698">
        <v>3500000</v>
      </c>
      <c r="N698">
        <v>10500000</v>
      </c>
      <c r="O698">
        <v>0</v>
      </c>
      <c r="P698">
        <v>10500000</v>
      </c>
      <c r="R698">
        <v>875000</v>
      </c>
      <c r="S698">
        <v>875000</v>
      </c>
      <c r="T698">
        <v>875000</v>
      </c>
      <c r="U698">
        <v>875000</v>
      </c>
      <c r="V698">
        <v>875000</v>
      </c>
      <c r="W698">
        <v>875000</v>
      </c>
      <c r="X698">
        <v>875000</v>
      </c>
      <c r="Y698">
        <v>875000</v>
      </c>
      <c r="Z698">
        <v>875000</v>
      </c>
      <c r="AA698">
        <v>875000</v>
      </c>
      <c r="AB698">
        <v>875000</v>
      </c>
      <c r="AC698">
        <v>875000</v>
      </c>
      <c r="AD698" t="s">
        <v>4488</v>
      </c>
      <c r="AE698" t="s">
        <v>4489</v>
      </c>
      <c r="AF698" t="s">
        <v>4499</v>
      </c>
      <c r="AG698" t="s">
        <v>4500</v>
      </c>
      <c r="AH698" t="s">
        <v>6900</v>
      </c>
      <c r="AI698" t="s">
        <v>6085</v>
      </c>
      <c r="AJ698" t="s">
        <v>6224</v>
      </c>
      <c r="AK698" t="s">
        <v>44</v>
      </c>
      <c r="AN698" t="s">
        <v>1311</v>
      </c>
      <c r="AO698" t="s">
        <v>1312</v>
      </c>
      <c r="AP698" t="s">
        <v>1313</v>
      </c>
      <c r="AQ698" t="s">
        <v>1314</v>
      </c>
    </row>
    <row r="699" spans="1:43" x14ac:dyDescent="0.3">
      <c r="A699" t="s">
        <v>26</v>
      </c>
      <c r="B699" t="s">
        <v>28</v>
      </c>
      <c r="C699" t="s">
        <v>29</v>
      </c>
      <c r="D699" t="s">
        <v>461</v>
      </c>
      <c r="E699" t="s">
        <v>118</v>
      </c>
      <c r="F699" t="s">
        <v>334</v>
      </c>
      <c r="G699" t="s">
        <v>476</v>
      </c>
      <c r="H699" t="s">
        <v>342</v>
      </c>
      <c r="I699" t="s">
        <v>344</v>
      </c>
      <c r="J699" t="s">
        <v>43</v>
      </c>
      <c r="K699" t="s">
        <v>1101</v>
      </c>
      <c r="L699">
        <v>100</v>
      </c>
      <c r="M699">
        <v>22000</v>
      </c>
      <c r="N699">
        <v>2200000</v>
      </c>
      <c r="O699">
        <v>0</v>
      </c>
      <c r="P699">
        <v>2200000</v>
      </c>
      <c r="R699">
        <v>183000</v>
      </c>
      <c r="S699">
        <v>183000</v>
      </c>
      <c r="T699">
        <v>183000</v>
      </c>
      <c r="U699">
        <v>183000</v>
      </c>
      <c r="V699">
        <v>183000</v>
      </c>
      <c r="W699">
        <v>183000</v>
      </c>
      <c r="X699">
        <v>183000</v>
      </c>
      <c r="Y699">
        <v>183000</v>
      </c>
      <c r="Z699">
        <v>183000</v>
      </c>
      <c r="AA699">
        <v>183000</v>
      </c>
      <c r="AB699">
        <v>183000</v>
      </c>
      <c r="AC699">
        <v>187000</v>
      </c>
      <c r="AD699" t="s">
        <v>4506</v>
      </c>
      <c r="AE699" t="s">
        <v>4507</v>
      </c>
      <c r="AF699" t="s">
        <v>4514</v>
      </c>
      <c r="AG699" t="s">
        <v>4515</v>
      </c>
      <c r="AH699" t="s">
        <v>6901</v>
      </c>
      <c r="AI699" t="s">
        <v>6075</v>
      </c>
      <c r="AJ699" t="s">
        <v>6227</v>
      </c>
      <c r="AK699" t="s">
        <v>44</v>
      </c>
      <c r="AN699" t="s">
        <v>1311</v>
      </c>
      <c r="AO699" t="s">
        <v>1312</v>
      </c>
      <c r="AP699" t="s">
        <v>1313</v>
      </c>
      <c r="AQ699" t="s">
        <v>1314</v>
      </c>
    </row>
    <row r="700" spans="1:43" x14ac:dyDescent="0.3">
      <c r="A700" t="s">
        <v>26</v>
      </c>
      <c r="B700" t="s">
        <v>28</v>
      </c>
      <c r="C700" t="s">
        <v>29</v>
      </c>
      <c r="D700" t="s">
        <v>461</v>
      </c>
      <c r="E700" t="s">
        <v>118</v>
      </c>
      <c r="F700" t="s">
        <v>334</v>
      </c>
      <c r="G700" t="s">
        <v>476</v>
      </c>
      <c r="H700" t="s">
        <v>342</v>
      </c>
      <c r="I700" t="s">
        <v>344</v>
      </c>
      <c r="J700" t="s">
        <v>43</v>
      </c>
      <c r="K700" t="s">
        <v>1099</v>
      </c>
      <c r="L700">
        <v>3</v>
      </c>
      <c r="M700">
        <v>3500000</v>
      </c>
      <c r="N700">
        <v>10500000</v>
      </c>
      <c r="O700">
        <v>0</v>
      </c>
      <c r="P700">
        <v>10500000</v>
      </c>
      <c r="R700">
        <v>875000</v>
      </c>
      <c r="S700">
        <v>875000</v>
      </c>
      <c r="T700">
        <v>875000</v>
      </c>
      <c r="U700">
        <v>875000</v>
      </c>
      <c r="V700">
        <v>875000</v>
      </c>
      <c r="W700">
        <v>875000</v>
      </c>
      <c r="X700">
        <v>875000</v>
      </c>
      <c r="Y700">
        <v>875000</v>
      </c>
      <c r="Z700">
        <v>875000</v>
      </c>
      <c r="AA700">
        <v>875000</v>
      </c>
      <c r="AB700">
        <v>875000</v>
      </c>
      <c r="AC700">
        <v>875000</v>
      </c>
      <c r="AD700" t="s">
        <v>4506</v>
      </c>
      <c r="AE700" t="s">
        <v>4507</v>
      </c>
      <c r="AF700" t="s">
        <v>4517</v>
      </c>
      <c r="AG700" t="s">
        <v>4518</v>
      </c>
      <c r="AH700" t="s">
        <v>6902</v>
      </c>
      <c r="AI700" t="s">
        <v>6085</v>
      </c>
      <c r="AJ700" t="s">
        <v>6227</v>
      </c>
      <c r="AK700" t="s">
        <v>44</v>
      </c>
      <c r="AN700" t="s">
        <v>1311</v>
      </c>
      <c r="AO700" t="s">
        <v>1312</v>
      </c>
      <c r="AP700" t="s">
        <v>1313</v>
      </c>
      <c r="AQ700" t="s">
        <v>1314</v>
      </c>
    </row>
    <row r="701" spans="1:43" x14ac:dyDescent="0.3">
      <c r="A701" t="s">
        <v>26</v>
      </c>
      <c r="B701" t="s">
        <v>28</v>
      </c>
      <c r="C701" t="s">
        <v>29</v>
      </c>
      <c r="D701" t="s">
        <v>461</v>
      </c>
      <c r="E701" t="s">
        <v>118</v>
      </c>
      <c r="F701" t="s">
        <v>334</v>
      </c>
      <c r="G701" t="s">
        <v>476</v>
      </c>
      <c r="H701" t="s">
        <v>342</v>
      </c>
      <c r="I701" t="s">
        <v>345</v>
      </c>
      <c r="J701" t="s">
        <v>43</v>
      </c>
      <c r="K701" t="s">
        <v>1103</v>
      </c>
      <c r="L701">
        <v>2</v>
      </c>
      <c r="M701">
        <v>1500000</v>
      </c>
      <c r="N701">
        <v>3000000</v>
      </c>
      <c r="O701">
        <v>0</v>
      </c>
      <c r="P701">
        <v>3000000</v>
      </c>
      <c r="R701">
        <v>250000</v>
      </c>
      <c r="S701">
        <v>250000</v>
      </c>
      <c r="T701">
        <v>250000</v>
      </c>
      <c r="U701">
        <v>250000</v>
      </c>
      <c r="V701">
        <v>250000</v>
      </c>
      <c r="W701">
        <v>250000</v>
      </c>
      <c r="X701">
        <v>250000</v>
      </c>
      <c r="Y701">
        <v>250000</v>
      </c>
      <c r="Z701">
        <v>250000</v>
      </c>
      <c r="AA701">
        <v>250000</v>
      </c>
      <c r="AB701">
        <v>250000</v>
      </c>
      <c r="AC701">
        <v>250000</v>
      </c>
      <c r="AD701" t="s">
        <v>4528</v>
      </c>
      <c r="AE701" t="s">
        <v>4529</v>
      </c>
      <c r="AF701" t="s">
        <v>4536</v>
      </c>
      <c r="AG701" t="s">
        <v>4537</v>
      </c>
      <c r="AH701" t="s">
        <v>6903</v>
      </c>
      <c r="AI701" t="s">
        <v>6075</v>
      </c>
      <c r="AJ701" t="s">
        <v>6230</v>
      </c>
      <c r="AK701" t="s">
        <v>44</v>
      </c>
      <c r="AN701" t="s">
        <v>1311</v>
      </c>
      <c r="AO701" t="s">
        <v>1312</v>
      </c>
      <c r="AP701" t="s">
        <v>1313</v>
      </c>
      <c r="AQ701" t="s">
        <v>1314</v>
      </c>
    </row>
    <row r="702" spans="1:43" x14ac:dyDescent="0.3">
      <c r="A702" t="s">
        <v>26</v>
      </c>
      <c r="B702" t="s">
        <v>28</v>
      </c>
      <c r="C702" t="s">
        <v>29</v>
      </c>
      <c r="D702" t="s">
        <v>461</v>
      </c>
      <c r="E702" t="s">
        <v>118</v>
      </c>
      <c r="F702" t="s">
        <v>334</v>
      </c>
      <c r="G702" t="s">
        <v>476</v>
      </c>
      <c r="H702" t="s">
        <v>342</v>
      </c>
      <c r="I702" t="s">
        <v>345</v>
      </c>
      <c r="J702" t="s">
        <v>43</v>
      </c>
      <c r="K702" t="s">
        <v>1104</v>
      </c>
      <c r="L702">
        <v>160</v>
      </c>
      <c r="M702">
        <v>350000</v>
      </c>
      <c r="N702">
        <v>56000000</v>
      </c>
      <c r="O702">
        <v>0</v>
      </c>
      <c r="P702">
        <v>56000000</v>
      </c>
      <c r="R702">
        <v>4666000</v>
      </c>
      <c r="S702">
        <v>4666000</v>
      </c>
      <c r="T702">
        <v>4666000</v>
      </c>
      <c r="U702">
        <v>4666000</v>
      </c>
      <c r="V702">
        <v>4666000</v>
      </c>
      <c r="W702">
        <v>4666000</v>
      </c>
      <c r="X702">
        <v>4666000</v>
      </c>
      <c r="Y702">
        <v>4666000</v>
      </c>
      <c r="Z702">
        <v>4666000</v>
      </c>
      <c r="AA702">
        <v>4666000</v>
      </c>
      <c r="AB702">
        <v>4666000</v>
      </c>
      <c r="AC702">
        <v>4674000</v>
      </c>
      <c r="AD702" t="s">
        <v>4528</v>
      </c>
      <c r="AE702" t="s">
        <v>4529</v>
      </c>
      <c r="AF702" t="s">
        <v>4539</v>
      </c>
      <c r="AG702" t="s">
        <v>4540</v>
      </c>
      <c r="AH702" t="s">
        <v>6904</v>
      </c>
      <c r="AI702" t="s">
        <v>6085</v>
      </c>
      <c r="AJ702" t="s">
        <v>6230</v>
      </c>
      <c r="AK702" t="s">
        <v>44</v>
      </c>
      <c r="AN702" t="s">
        <v>1311</v>
      </c>
      <c r="AO702" t="s">
        <v>1312</v>
      </c>
      <c r="AP702" t="s">
        <v>1313</v>
      </c>
      <c r="AQ702" t="s">
        <v>1314</v>
      </c>
    </row>
    <row r="703" spans="1:43" x14ac:dyDescent="0.3">
      <c r="A703" t="s">
        <v>26</v>
      </c>
      <c r="B703" t="s">
        <v>28</v>
      </c>
      <c r="C703" t="s">
        <v>29</v>
      </c>
      <c r="D703" t="s">
        <v>461</v>
      </c>
      <c r="E703" t="s">
        <v>118</v>
      </c>
      <c r="F703" t="s">
        <v>334</v>
      </c>
      <c r="G703" t="s">
        <v>476</v>
      </c>
      <c r="H703" t="s">
        <v>342</v>
      </c>
      <c r="I703" t="s">
        <v>345</v>
      </c>
      <c r="J703" t="s">
        <v>43</v>
      </c>
      <c r="K703" t="s">
        <v>1105</v>
      </c>
      <c r="L703">
        <v>1</v>
      </c>
      <c r="M703">
        <v>3250000</v>
      </c>
      <c r="N703">
        <v>3250000</v>
      </c>
      <c r="O703">
        <v>0</v>
      </c>
      <c r="P703">
        <v>3250000</v>
      </c>
      <c r="R703">
        <v>270000</v>
      </c>
      <c r="S703">
        <v>270000</v>
      </c>
      <c r="T703">
        <v>270000</v>
      </c>
      <c r="U703">
        <v>270000</v>
      </c>
      <c r="V703">
        <v>270000</v>
      </c>
      <c r="W703">
        <v>270000</v>
      </c>
      <c r="X703">
        <v>270000</v>
      </c>
      <c r="Y703">
        <v>270000</v>
      </c>
      <c r="Z703">
        <v>270000</v>
      </c>
      <c r="AA703">
        <v>270000</v>
      </c>
      <c r="AB703">
        <v>270000</v>
      </c>
      <c r="AC703">
        <v>280000</v>
      </c>
      <c r="AD703" t="s">
        <v>4528</v>
      </c>
      <c r="AE703" t="s">
        <v>4529</v>
      </c>
      <c r="AF703" t="s">
        <v>4542</v>
      </c>
      <c r="AG703" t="s">
        <v>4543</v>
      </c>
      <c r="AH703" t="s">
        <v>6905</v>
      </c>
      <c r="AI703" t="s">
        <v>6168</v>
      </c>
      <c r="AJ703" t="s">
        <v>6230</v>
      </c>
      <c r="AK703" t="s">
        <v>44</v>
      </c>
      <c r="AN703" t="s">
        <v>1311</v>
      </c>
      <c r="AO703" t="s">
        <v>1312</v>
      </c>
      <c r="AP703" t="s">
        <v>1313</v>
      </c>
      <c r="AQ703" t="s">
        <v>1314</v>
      </c>
    </row>
    <row r="704" spans="1:43" x14ac:dyDescent="0.3">
      <c r="A704" t="s">
        <v>26</v>
      </c>
      <c r="B704" t="s">
        <v>28</v>
      </c>
      <c r="C704" t="s">
        <v>29</v>
      </c>
      <c r="D704" t="s">
        <v>461</v>
      </c>
      <c r="E704" t="s">
        <v>118</v>
      </c>
      <c r="F704" t="s">
        <v>334</v>
      </c>
      <c r="G704" t="s">
        <v>476</v>
      </c>
      <c r="H704" t="s">
        <v>342</v>
      </c>
      <c r="I704" t="s">
        <v>345</v>
      </c>
      <c r="J704" t="s">
        <v>43</v>
      </c>
      <c r="K704" t="s">
        <v>1106</v>
      </c>
      <c r="L704">
        <v>75</v>
      </c>
      <c r="M704">
        <v>22000</v>
      </c>
      <c r="N704">
        <v>1650000</v>
      </c>
      <c r="O704">
        <v>0</v>
      </c>
      <c r="P704">
        <v>1650000</v>
      </c>
      <c r="R704">
        <v>137000</v>
      </c>
      <c r="S704">
        <v>137000</v>
      </c>
      <c r="T704">
        <v>137000</v>
      </c>
      <c r="U704">
        <v>137000</v>
      </c>
      <c r="V704">
        <v>137000</v>
      </c>
      <c r="W704">
        <v>137000</v>
      </c>
      <c r="X704">
        <v>137000</v>
      </c>
      <c r="Y704">
        <v>137000</v>
      </c>
      <c r="Z704">
        <v>137000</v>
      </c>
      <c r="AA704">
        <v>137000</v>
      </c>
      <c r="AB704">
        <v>137000</v>
      </c>
      <c r="AC704">
        <v>143000</v>
      </c>
      <c r="AD704" t="s">
        <v>4528</v>
      </c>
      <c r="AE704" t="s">
        <v>4529</v>
      </c>
      <c r="AF704" t="s">
        <v>4545</v>
      </c>
      <c r="AG704" t="s">
        <v>4546</v>
      </c>
      <c r="AH704" t="s">
        <v>6906</v>
      </c>
      <c r="AI704" t="s">
        <v>6565</v>
      </c>
      <c r="AJ704" t="s">
        <v>6230</v>
      </c>
      <c r="AK704" t="s">
        <v>44</v>
      </c>
      <c r="AN704" t="s">
        <v>1311</v>
      </c>
      <c r="AO704" t="s">
        <v>1312</v>
      </c>
      <c r="AP704" t="s">
        <v>1313</v>
      </c>
      <c r="AQ704" t="s">
        <v>1314</v>
      </c>
    </row>
    <row r="705" spans="1:43" x14ac:dyDescent="0.3">
      <c r="A705" t="s">
        <v>26</v>
      </c>
      <c r="B705" t="s">
        <v>28</v>
      </c>
      <c r="C705" t="s">
        <v>29</v>
      </c>
      <c r="D705" t="s">
        <v>461</v>
      </c>
      <c r="E705" t="s">
        <v>118</v>
      </c>
      <c r="F705" t="s">
        <v>334</v>
      </c>
      <c r="G705" t="s">
        <v>476</v>
      </c>
      <c r="H705" t="s">
        <v>342</v>
      </c>
      <c r="I705" t="s">
        <v>345</v>
      </c>
      <c r="J705" t="s">
        <v>46</v>
      </c>
      <c r="K705" t="s">
        <v>1109</v>
      </c>
      <c r="L705">
        <v>12</v>
      </c>
      <c r="M705">
        <v>900000</v>
      </c>
      <c r="N705">
        <v>10800000</v>
      </c>
      <c r="O705">
        <v>0</v>
      </c>
      <c r="P705">
        <v>10800000</v>
      </c>
      <c r="R705">
        <v>900000</v>
      </c>
      <c r="S705">
        <v>900000</v>
      </c>
      <c r="T705">
        <v>900000</v>
      </c>
      <c r="U705">
        <v>900000</v>
      </c>
      <c r="V705">
        <v>900000</v>
      </c>
      <c r="W705">
        <v>900000</v>
      </c>
      <c r="X705">
        <v>900000</v>
      </c>
      <c r="Y705">
        <v>900000</v>
      </c>
      <c r="Z705">
        <v>900000</v>
      </c>
      <c r="AA705">
        <v>900000</v>
      </c>
      <c r="AB705">
        <v>900000</v>
      </c>
      <c r="AC705">
        <v>900000</v>
      </c>
      <c r="AD705" t="s">
        <v>4528</v>
      </c>
      <c r="AE705" t="s">
        <v>4548</v>
      </c>
      <c r="AF705" t="s">
        <v>4555</v>
      </c>
      <c r="AG705" t="s">
        <v>4556</v>
      </c>
      <c r="AH705" t="s">
        <v>6907</v>
      </c>
      <c r="AI705" t="s">
        <v>6075</v>
      </c>
      <c r="AJ705" t="s">
        <v>6230</v>
      </c>
      <c r="AK705" t="s">
        <v>44</v>
      </c>
      <c r="AN705" t="s">
        <v>1311</v>
      </c>
      <c r="AO705" t="s">
        <v>1312</v>
      </c>
      <c r="AP705" t="s">
        <v>1331</v>
      </c>
      <c r="AQ705" t="s">
        <v>1314</v>
      </c>
    </row>
    <row r="706" spans="1:43" x14ac:dyDescent="0.3">
      <c r="A706" t="s">
        <v>26</v>
      </c>
      <c r="B706" t="s">
        <v>28</v>
      </c>
      <c r="C706" t="s">
        <v>29</v>
      </c>
      <c r="D706" t="s">
        <v>461</v>
      </c>
      <c r="E706" t="s">
        <v>118</v>
      </c>
      <c r="F706" t="s">
        <v>334</v>
      </c>
      <c r="G706" t="s">
        <v>476</v>
      </c>
      <c r="H706" t="s">
        <v>342</v>
      </c>
      <c r="I706" t="s">
        <v>345</v>
      </c>
      <c r="J706" t="s">
        <v>50</v>
      </c>
      <c r="K706" t="s">
        <v>1112</v>
      </c>
      <c r="L706">
        <v>160</v>
      </c>
      <c r="M706">
        <v>3034000</v>
      </c>
      <c r="N706">
        <v>485400000</v>
      </c>
      <c r="O706">
        <v>0</v>
      </c>
      <c r="P706">
        <v>485400000</v>
      </c>
      <c r="R706">
        <v>40450000</v>
      </c>
      <c r="S706">
        <v>40450000</v>
      </c>
      <c r="T706">
        <v>40450000</v>
      </c>
      <c r="U706">
        <v>40450000</v>
      </c>
      <c r="V706">
        <v>40450000</v>
      </c>
      <c r="W706">
        <v>40450000</v>
      </c>
      <c r="X706">
        <v>40450000</v>
      </c>
      <c r="Y706">
        <v>40450000</v>
      </c>
      <c r="Z706">
        <v>40450000</v>
      </c>
      <c r="AA706">
        <v>40450000</v>
      </c>
      <c r="AB706">
        <v>40450000</v>
      </c>
      <c r="AC706">
        <v>40450000</v>
      </c>
      <c r="AD706" t="s">
        <v>4528</v>
      </c>
      <c r="AE706" t="s">
        <v>4562</v>
      </c>
      <c r="AF706" t="s">
        <v>4566</v>
      </c>
      <c r="AG706" t="s">
        <v>4567</v>
      </c>
      <c r="AH706" t="s">
        <v>6908</v>
      </c>
      <c r="AI706" t="s">
        <v>6064</v>
      </c>
      <c r="AJ706" t="s">
        <v>6230</v>
      </c>
      <c r="AK706" t="s">
        <v>44</v>
      </c>
      <c r="AN706" t="s">
        <v>1311</v>
      </c>
      <c r="AO706" t="s">
        <v>1312</v>
      </c>
      <c r="AP706" t="s">
        <v>1336</v>
      </c>
      <c r="AQ706" t="s">
        <v>1314</v>
      </c>
    </row>
    <row r="707" spans="1:43" x14ac:dyDescent="0.3">
      <c r="A707" t="s">
        <v>26</v>
      </c>
      <c r="B707" t="s">
        <v>28</v>
      </c>
      <c r="C707" t="s">
        <v>29</v>
      </c>
      <c r="D707" t="s">
        <v>461</v>
      </c>
      <c r="E707" t="s">
        <v>118</v>
      </c>
      <c r="F707" t="s">
        <v>334</v>
      </c>
      <c r="G707" t="s">
        <v>476</v>
      </c>
      <c r="H707" t="s">
        <v>342</v>
      </c>
      <c r="I707" t="s">
        <v>346</v>
      </c>
      <c r="J707" t="s">
        <v>43</v>
      </c>
      <c r="K707" t="s">
        <v>1113</v>
      </c>
      <c r="L707">
        <v>4</v>
      </c>
      <c r="M707">
        <v>3000000</v>
      </c>
      <c r="N707">
        <v>12000000</v>
      </c>
      <c r="O707">
        <v>0</v>
      </c>
      <c r="P707">
        <v>12000000</v>
      </c>
      <c r="R707">
        <v>1000000</v>
      </c>
      <c r="S707">
        <v>1000000</v>
      </c>
      <c r="T707">
        <v>1000000</v>
      </c>
      <c r="U707">
        <v>1000000</v>
      </c>
      <c r="V707">
        <v>1000000</v>
      </c>
      <c r="W707">
        <v>1000000</v>
      </c>
      <c r="X707">
        <v>1000000</v>
      </c>
      <c r="Y707">
        <v>1000000</v>
      </c>
      <c r="Z707">
        <v>1000000</v>
      </c>
      <c r="AA707">
        <v>1000000</v>
      </c>
      <c r="AB707">
        <v>1000000</v>
      </c>
      <c r="AC707">
        <v>1000000</v>
      </c>
      <c r="AD707" t="s">
        <v>4569</v>
      </c>
      <c r="AE707" t="s">
        <v>4570</v>
      </c>
      <c r="AF707" t="s">
        <v>4577</v>
      </c>
      <c r="AG707" t="s">
        <v>4578</v>
      </c>
      <c r="AH707" t="s">
        <v>6909</v>
      </c>
      <c r="AI707" t="s">
        <v>6075</v>
      </c>
      <c r="AJ707" t="s">
        <v>6234</v>
      </c>
      <c r="AK707" t="s">
        <v>44</v>
      </c>
      <c r="AN707" t="s">
        <v>1311</v>
      </c>
      <c r="AO707" t="s">
        <v>1312</v>
      </c>
      <c r="AP707" t="s">
        <v>1313</v>
      </c>
      <c r="AQ707" t="s">
        <v>1314</v>
      </c>
    </row>
    <row r="708" spans="1:43" x14ac:dyDescent="0.3">
      <c r="A708" t="s">
        <v>26</v>
      </c>
      <c r="B708" t="s">
        <v>28</v>
      </c>
      <c r="C708" t="s">
        <v>29</v>
      </c>
      <c r="D708" t="s">
        <v>461</v>
      </c>
      <c r="E708" t="s">
        <v>118</v>
      </c>
      <c r="F708" t="s">
        <v>334</v>
      </c>
      <c r="G708" t="s">
        <v>476</v>
      </c>
      <c r="H708" t="s">
        <v>342</v>
      </c>
      <c r="I708" t="s">
        <v>346</v>
      </c>
      <c r="J708" t="s">
        <v>43</v>
      </c>
      <c r="K708" t="s">
        <v>1114</v>
      </c>
      <c r="L708">
        <v>200</v>
      </c>
      <c r="M708">
        <v>75000</v>
      </c>
      <c r="N708">
        <v>15000000</v>
      </c>
      <c r="O708">
        <v>0</v>
      </c>
      <c r="P708">
        <v>15000000</v>
      </c>
      <c r="R708">
        <v>1250000</v>
      </c>
      <c r="S708">
        <v>1250000</v>
      </c>
      <c r="T708">
        <v>1250000</v>
      </c>
      <c r="U708">
        <v>1250000</v>
      </c>
      <c r="V708">
        <v>1250000</v>
      </c>
      <c r="W708">
        <v>1250000</v>
      </c>
      <c r="X708">
        <v>1250000</v>
      </c>
      <c r="Y708">
        <v>1250000</v>
      </c>
      <c r="Z708">
        <v>1250000</v>
      </c>
      <c r="AA708">
        <v>1250000</v>
      </c>
      <c r="AB708">
        <v>1250000</v>
      </c>
      <c r="AC708">
        <v>1250000</v>
      </c>
      <c r="AD708" t="s">
        <v>4569</v>
      </c>
      <c r="AE708" t="s">
        <v>4570</v>
      </c>
      <c r="AF708" t="s">
        <v>4580</v>
      </c>
      <c r="AG708" t="s">
        <v>4581</v>
      </c>
      <c r="AH708" t="s">
        <v>6910</v>
      </c>
      <c r="AI708" t="s">
        <v>6085</v>
      </c>
      <c r="AJ708" t="s">
        <v>6234</v>
      </c>
      <c r="AK708" t="s">
        <v>44</v>
      </c>
      <c r="AN708" t="s">
        <v>1311</v>
      </c>
      <c r="AO708" t="s">
        <v>1312</v>
      </c>
      <c r="AP708" t="s">
        <v>1313</v>
      </c>
      <c r="AQ708" t="s">
        <v>1314</v>
      </c>
    </row>
    <row r="709" spans="1:43" x14ac:dyDescent="0.3">
      <c r="A709" t="s">
        <v>26</v>
      </c>
      <c r="B709" t="s">
        <v>28</v>
      </c>
      <c r="C709" t="s">
        <v>29</v>
      </c>
      <c r="D709" t="s">
        <v>461</v>
      </c>
      <c r="E709" t="s">
        <v>118</v>
      </c>
      <c r="F709" t="s">
        <v>334</v>
      </c>
      <c r="G709" t="s">
        <v>476</v>
      </c>
      <c r="H709" t="s">
        <v>342</v>
      </c>
      <c r="I709" t="s">
        <v>346</v>
      </c>
      <c r="J709" t="s">
        <v>46</v>
      </c>
      <c r="K709" t="s">
        <v>1117</v>
      </c>
      <c r="L709">
        <v>4</v>
      </c>
      <c r="M709">
        <v>1400000</v>
      </c>
      <c r="N709">
        <v>5600000</v>
      </c>
      <c r="O709">
        <v>0</v>
      </c>
      <c r="P709">
        <v>5600000</v>
      </c>
      <c r="R709">
        <v>466000</v>
      </c>
      <c r="S709">
        <v>466000</v>
      </c>
      <c r="T709">
        <v>466000</v>
      </c>
      <c r="U709">
        <v>466000</v>
      </c>
      <c r="V709">
        <v>466000</v>
      </c>
      <c r="W709">
        <v>466000</v>
      </c>
      <c r="X709">
        <v>466000</v>
      </c>
      <c r="Y709">
        <v>466000</v>
      </c>
      <c r="Z709">
        <v>466000</v>
      </c>
      <c r="AA709">
        <v>466000</v>
      </c>
      <c r="AB709">
        <v>466000</v>
      </c>
      <c r="AC709">
        <v>474000</v>
      </c>
      <c r="AD709" t="s">
        <v>4569</v>
      </c>
      <c r="AE709" t="s">
        <v>4587</v>
      </c>
      <c r="AF709" t="s">
        <v>4591</v>
      </c>
      <c r="AG709" t="s">
        <v>4592</v>
      </c>
      <c r="AH709" t="s">
        <v>6911</v>
      </c>
      <c r="AI709" t="s">
        <v>6064</v>
      </c>
      <c r="AJ709" t="s">
        <v>6234</v>
      </c>
      <c r="AK709" t="s">
        <v>44</v>
      </c>
      <c r="AN709" t="s">
        <v>1311</v>
      </c>
      <c r="AO709" t="s">
        <v>1312</v>
      </c>
      <c r="AP709" t="s">
        <v>1331</v>
      </c>
      <c r="AQ709" t="s">
        <v>1314</v>
      </c>
    </row>
    <row r="710" spans="1:43" x14ac:dyDescent="0.3">
      <c r="A710" t="s">
        <v>26</v>
      </c>
      <c r="B710" t="s">
        <v>28</v>
      </c>
      <c r="C710" t="s">
        <v>29</v>
      </c>
      <c r="D710" t="s">
        <v>461</v>
      </c>
      <c r="E710" t="s">
        <v>118</v>
      </c>
      <c r="F710" t="s">
        <v>334</v>
      </c>
      <c r="G710" t="s">
        <v>476</v>
      </c>
      <c r="H710" t="s">
        <v>342</v>
      </c>
      <c r="I710" t="s">
        <v>346</v>
      </c>
      <c r="J710" t="s">
        <v>46</v>
      </c>
      <c r="K710" t="s">
        <v>1119</v>
      </c>
      <c r="L710">
        <v>8</v>
      </c>
      <c r="M710">
        <v>900000</v>
      </c>
      <c r="N710">
        <v>7200000</v>
      </c>
      <c r="O710">
        <v>0</v>
      </c>
      <c r="P710">
        <v>7200000</v>
      </c>
      <c r="R710">
        <v>600000</v>
      </c>
      <c r="S710">
        <v>600000</v>
      </c>
      <c r="T710">
        <v>600000</v>
      </c>
      <c r="U710">
        <v>600000</v>
      </c>
      <c r="V710">
        <v>600000</v>
      </c>
      <c r="W710">
        <v>600000</v>
      </c>
      <c r="X710">
        <v>600000</v>
      </c>
      <c r="Y710">
        <v>600000</v>
      </c>
      <c r="Z710">
        <v>600000</v>
      </c>
      <c r="AA710">
        <v>600000</v>
      </c>
      <c r="AB710">
        <v>600000</v>
      </c>
      <c r="AC710">
        <v>600000</v>
      </c>
      <c r="AD710" t="s">
        <v>4569</v>
      </c>
      <c r="AE710" t="s">
        <v>4587</v>
      </c>
      <c r="AF710" t="s">
        <v>4597</v>
      </c>
      <c r="AG710" t="s">
        <v>4598</v>
      </c>
      <c r="AH710" t="s">
        <v>6912</v>
      </c>
      <c r="AI710" t="s">
        <v>6085</v>
      </c>
      <c r="AJ710" t="s">
        <v>6234</v>
      </c>
      <c r="AK710" t="s">
        <v>44</v>
      </c>
      <c r="AN710" t="s">
        <v>1311</v>
      </c>
      <c r="AO710" t="s">
        <v>1312</v>
      </c>
      <c r="AP710" t="s">
        <v>1331</v>
      </c>
      <c r="AQ710" t="s">
        <v>1314</v>
      </c>
    </row>
    <row r="711" spans="1:43" x14ac:dyDescent="0.3">
      <c r="A711" t="s">
        <v>26</v>
      </c>
      <c r="B711" t="s">
        <v>28</v>
      </c>
      <c r="C711" t="s">
        <v>29</v>
      </c>
      <c r="D711" t="s">
        <v>461</v>
      </c>
      <c r="E711" t="s">
        <v>118</v>
      </c>
      <c r="F711" t="s">
        <v>334</v>
      </c>
      <c r="G711" t="s">
        <v>477</v>
      </c>
      <c r="H711" t="s">
        <v>366</v>
      </c>
      <c r="I711" t="s">
        <v>367</v>
      </c>
      <c r="J711" t="s">
        <v>43</v>
      </c>
      <c r="K711" t="s">
        <v>1176</v>
      </c>
      <c r="L711">
        <v>4</v>
      </c>
      <c r="M711">
        <v>2000000</v>
      </c>
      <c r="N711">
        <v>8000000</v>
      </c>
      <c r="O711">
        <v>0</v>
      </c>
      <c r="P711">
        <v>8000000</v>
      </c>
      <c r="R711">
        <v>666000</v>
      </c>
      <c r="S711">
        <v>666000</v>
      </c>
      <c r="T711">
        <v>666000</v>
      </c>
      <c r="U711">
        <v>666000</v>
      </c>
      <c r="V711">
        <v>666000</v>
      </c>
      <c r="W711">
        <v>666000</v>
      </c>
      <c r="X711">
        <v>666000</v>
      </c>
      <c r="Y711">
        <v>666000</v>
      </c>
      <c r="Z711">
        <v>666000</v>
      </c>
      <c r="AA711">
        <v>666000</v>
      </c>
      <c r="AB711">
        <v>666000</v>
      </c>
      <c r="AC711">
        <v>674000</v>
      </c>
      <c r="AD711" t="s">
        <v>5110</v>
      </c>
      <c r="AE711" t="s">
        <v>5111</v>
      </c>
      <c r="AF711" t="s">
        <v>5121</v>
      </c>
      <c r="AG711" t="s">
        <v>5122</v>
      </c>
      <c r="AH711" t="s">
        <v>6955</v>
      </c>
      <c r="AI711" t="s">
        <v>6085</v>
      </c>
      <c r="AJ711" t="s">
        <v>6271</v>
      </c>
      <c r="AK711" t="s">
        <v>44</v>
      </c>
      <c r="AN711" t="s">
        <v>1311</v>
      </c>
      <c r="AO711" t="s">
        <v>1312</v>
      </c>
      <c r="AP711" t="s">
        <v>1313</v>
      </c>
      <c r="AQ711" t="s">
        <v>1314</v>
      </c>
    </row>
    <row r="712" spans="1:43" x14ac:dyDescent="0.3">
      <c r="A712" t="s">
        <v>26</v>
      </c>
      <c r="B712" t="s">
        <v>28</v>
      </c>
      <c r="C712" t="s">
        <v>29</v>
      </c>
      <c r="D712" t="s">
        <v>461</v>
      </c>
      <c r="E712" t="s">
        <v>118</v>
      </c>
      <c r="F712" t="s">
        <v>334</v>
      </c>
      <c r="G712" t="s">
        <v>477</v>
      </c>
      <c r="H712" t="s">
        <v>366</v>
      </c>
      <c r="I712" t="s">
        <v>368</v>
      </c>
      <c r="J712" t="s">
        <v>43</v>
      </c>
      <c r="K712" t="s">
        <v>1179</v>
      </c>
      <c r="L712">
        <v>100</v>
      </c>
      <c r="M712">
        <v>75000</v>
      </c>
      <c r="N712">
        <v>7500000</v>
      </c>
      <c r="O712">
        <v>0</v>
      </c>
      <c r="P712">
        <v>7500000</v>
      </c>
      <c r="R712">
        <v>625000</v>
      </c>
      <c r="S712">
        <v>625000</v>
      </c>
      <c r="T712">
        <v>625000</v>
      </c>
      <c r="U712">
        <v>625000</v>
      </c>
      <c r="V712">
        <v>625000</v>
      </c>
      <c r="W712">
        <v>625000</v>
      </c>
      <c r="X712">
        <v>625000</v>
      </c>
      <c r="Y712">
        <v>625000</v>
      </c>
      <c r="Z712">
        <v>625000</v>
      </c>
      <c r="AA712">
        <v>625000</v>
      </c>
      <c r="AB712">
        <v>625000</v>
      </c>
      <c r="AC712">
        <v>625000</v>
      </c>
      <c r="AD712" t="s">
        <v>5128</v>
      </c>
      <c r="AE712" t="s">
        <v>5129</v>
      </c>
      <c r="AF712" t="s">
        <v>5133</v>
      </c>
      <c r="AG712" t="s">
        <v>5134</v>
      </c>
      <c r="AH712" t="s">
        <v>6956</v>
      </c>
      <c r="AI712" t="s">
        <v>6064</v>
      </c>
      <c r="AJ712" t="s">
        <v>6274</v>
      </c>
      <c r="AK712" t="s">
        <v>44</v>
      </c>
      <c r="AN712" t="s">
        <v>1311</v>
      </c>
      <c r="AO712" t="s">
        <v>1312</v>
      </c>
      <c r="AP712" t="s">
        <v>1313</v>
      </c>
      <c r="AQ712" t="s">
        <v>1314</v>
      </c>
    </row>
    <row r="713" spans="1:43" x14ac:dyDescent="0.3">
      <c r="A713" t="s">
        <v>26</v>
      </c>
      <c r="B713" t="s">
        <v>28</v>
      </c>
      <c r="C713" t="s">
        <v>29</v>
      </c>
      <c r="D713" t="s">
        <v>461</v>
      </c>
      <c r="E713" t="s">
        <v>118</v>
      </c>
      <c r="F713" t="s">
        <v>334</v>
      </c>
      <c r="G713" t="s">
        <v>477</v>
      </c>
      <c r="H713" t="s">
        <v>370</v>
      </c>
      <c r="I713" t="s">
        <v>371</v>
      </c>
      <c r="J713" t="s">
        <v>43</v>
      </c>
      <c r="K713" t="s">
        <v>1181</v>
      </c>
      <c r="L713">
        <v>100</v>
      </c>
      <c r="M713">
        <v>64000</v>
      </c>
      <c r="N713">
        <v>6400000</v>
      </c>
      <c r="O713">
        <v>0</v>
      </c>
      <c r="P713">
        <v>6400000</v>
      </c>
      <c r="R713">
        <v>533000</v>
      </c>
      <c r="S713">
        <v>533000</v>
      </c>
      <c r="T713">
        <v>533000</v>
      </c>
      <c r="U713">
        <v>533000</v>
      </c>
      <c r="V713">
        <v>533000</v>
      </c>
      <c r="W713">
        <v>533000</v>
      </c>
      <c r="X713">
        <v>533000</v>
      </c>
      <c r="Y713">
        <v>533000</v>
      </c>
      <c r="Z713">
        <v>533000</v>
      </c>
      <c r="AA713">
        <v>533000</v>
      </c>
      <c r="AB713">
        <v>533000</v>
      </c>
      <c r="AC713">
        <v>537000</v>
      </c>
      <c r="AD713" t="s">
        <v>5143</v>
      </c>
      <c r="AE713" t="s">
        <v>5144</v>
      </c>
      <c r="AF713" t="s">
        <v>5148</v>
      </c>
      <c r="AG713" t="s">
        <v>5149</v>
      </c>
      <c r="AH713" t="s">
        <v>6957</v>
      </c>
      <c r="AI713" t="s">
        <v>6064</v>
      </c>
      <c r="AJ713" t="s">
        <v>6277</v>
      </c>
      <c r="AK713" t="s">
        <v>44</v>
      </c>
      <c r="AN713" t="s">
        <v>1311</v>
      </c>
      <c r="AO713" t="s">
        <v>1312</v>
      </c>
      <c r="AP713" t="s">
        <v>1313</v>
      </c>
      <c r="AQ713" t="s">
        <v>1314</v>
      </c>
    </row>
    <row r="714" spans="1:43" x14ac:dyDescent="0.3">
      <c r="A714" t="s">
        <v>26</v>
      </c>
      <c r="B714" t="s">
        <v>28</v>
      </c>
      <c r="C714" t="s">
        <v>29</v>
      </c>
      <c r="D714" t="s">
        <v>461</v>
      </c>
      <c r="E714" t="s">
        <v>118</v>
      </c>
      <c r="F714" t="s">
        <v>334</v>
      </c>
      <c r="G714" t="s">
        <v>477</v>
      </c>
      <c r="H714" t="s">
        <v>370</v>
      </c>
      <c r="I714" t="s">
        <v>372</v>
      </c>
      <c r="J714" t="s">
        <v>43</v>
      </c>
      <c r="K714" t="s">
        <v>1184</v>
      </c>
      <c r="L714">
        <v>80</v>
      </c>
      <c r="M714">
        <v>75000</v>
      </c>
      <c r="N714">
        <v>6000000</v>
      </c>
      <c r="O714">
        <v>0</v>
      </c>
      <c r="P714">
        <v>6000000</v>
      </c>
      <c r="R714">
        <v>500000</v>
      </c>
      <c r="S714">
        <v>500000</v>
      </c>
      <c r="T714">
        <v>500000</v>
      </c>
      <c r="U714">
        <v>500000</v>
      </c>
      <c r="V714">
        <v>500000</v>
      </c>
      <c r="W714">
        <v>500000</v>
      </c>
      <c r="X714">
        <v>500000</v>
      </c>
      <c r="Y714">
        <v>500000</v>
      </c>
      <c r="Z714">
        <v>500000</v>
      </c>
      <c r="AA714">
        <v>500000</v>
      </c>
      <c r="AB714">
        <v>500000</v>
      </c>
      <c r="AC714">
        <v>500000</v>
      </c>
      <c r="AD714" t="s">
        <v>5158</v>
      </c>
      <c r="AE714" t="s">
        <v>5159</v>
      </c>
      <c r="AF714" t="s">
        <v>5163</v>
      </c>
      <c r="AG714" t="s">
        <v>5164</v>
      </c>
      <c r="AH714" t="s">
        <v>6958</v>
      </c>
      <c r="AI714" t="s">
        <v>6064</v>
      </c>
      <c r="AJ714" t="s">
        <v>6279</v>
      </c>
      <c r="AK714" t="s">
        <v>44</v>
      </c>
      <c r="AN714" t="s">
        <v>1311</v>
      </c>
      <c r="AO714" t="s">
        <v>1312</v>
      </c>
      <c r="AP714" t="s">
        <v>1313</v>
      </c>
      <c r="AQ714" t="s">
        <v>1314</v>
      </c>
    </row>
    <row r="715" spans="1:43" x14ac:dyDescent="0.3">
      <c r="A715" t="s">
        <v>26</v>
      </c>
      <c r="B715" t="s">
        <v>28</v>
      </c>
      <c r="C715" t="s">
        <v>29</v>
      </c>
      <c r="D715" t="s">
        <v>461</v>
      </c>
      <c r="E715" t="s">
        <v>118</v>
      </c>
      <c r="F715" t="s">
        <v>334</v>
      </c>
      <c r="G715" t="s">
        <v>477</v>
      </c>
      <c r="H715" t="s">
        <v>370</v>
      </c>
      <c r="I715" t="s">
        <v>373</v>
      </c>
      <c r="J715" t="s">
        <v>43</v>
      </c>
      <c r="K715" t="s">
        <v>1186</v>
      </c>
      <c r="L715">
        <v>100</v>
      </c>
      <c r="M715">
        <v>64000</v>
      </c>
      <c r="N715">
        <v>6400000</v>
      </c>
      <c r="O715">
        <v>0</v>
      </c>
      <c r="P715">
        <v>6400000</v>
      </c>
      <c r="R715">
        <v>533000</v>
      </c>
      <c r="S715">
        <v>533000</v>
      </c>
      <c r="T715">
        <v>533000</v>
      </c>
      <c r="U715">
        <v>533000</v>
      </c>
      <c r="V715">
        <v>533000</v>
      </c>
      <c r="W715">
        <v>533000</v>
      </c>
      <c r="X715">
        <v>533000</v>
      </c>
      <c r="Y715">
        <v>533000</v>
      </c>
      <c r="Z715">
        <v>533000</v>
      </c>
      <c r="AA715">
        <v>533000</v>
      </c>
      <c r="AB715">
        <v>533000</v>
      </c>
      <c r="AC715">
        <v>537000</v>
      </c>
      <c r="AD715" t="s">
        <v>5173</v>
      </c>
      <c r="AE715" t="s">
        <v>5174</v>
      </c>
      <c r="AF715" t="s">
        <v>5178</v>
      </c>
      <c r="AG715" t="s">
        <v>5179</v>
      </c>
      <c r="AH715" t="s">
        <v>6959</v>
      </c>
      <c r="AI715" t="s">
        <v>6064</v>
      </c>
      <c r="AJ715" t="s">
        <v>6282</v>
      </c>
      <c r="AK715" t="s">
        <v>44</v>
      </c>
      <c r="AN715" t="s">
        <v>1311</v>
      </c>
      <c r="AO715" t="s">
        <v>1312</v>
      </c>
      <c r="AP715" t="s">
        <v>1313</v>
      </c>
      <c r="AQ715" t="s">
        <v>1314</v>
      </c>
    </row>
    <row r="716" spans="1:43" x14ac:dyDescent="0.3">
      <c r="A716" t="s">
        <v>26</v>
      </c>
      <c r="B716" t="s">
        <v>28</v>
      </c>
      <c r="C716" t="s">
        <v>29</v>
      </c>
      <c r="D716" t="s">
        <v>461</v>
      </c>
      <c r="E716" t="s">
        <v>118</v>
      </c>
      <c r="F716" t="s">
        <v>334</v>
      </c>
      <c r="G716" t="s">
        <v>477</v>
      </c>
      <c r="H716" t="s">
        <v>370</v>
      </c>
      <c r="I716" t="s">
        <v>374</v>
      </c>
      <c r="J716" t="s">
        <v>43</v>
      </c>
      <c r="K716" t="s">
        <v>1190</v>
      </c>
      <c r="L716">
        <v>200</v>
      </c>
      <c r="M716">
        <v>75000</v>
      </c>
      <c r="N716">
        <v>15000000</v>
      </c>
      <c r="O716">
        <v>0</v>
      </c>
      <c r="P716">
        <v>15000000</v>
      </c>
      <c r="R716">
        <v>1250000</v>
      </c>
      <c r="S716">
        <v>1250000</v>
      </c>
      <c r="T716">
        <v>1250000</v>
      </c>
      <c r="U716">
        <v>1250000</v>
      </c>
      <c r="V716">
        <v>1250000</v>
      </c>
      <c r="W716">
        <v>1250000</v>
      </c>
      <c r="X716">
        <v>1250000</v>
      </c>
      <c r="Y716">
        <v>1250000</v>
      </c>
      <c r="Z716">
        <v>1250000</v>
      </c>
      <c r="AA716">
        <v>1250000</v>
      </c>
      <c r="AB716">
        <v>1250000</v>
      </c>
      <c r="AC716">
        <v>1250000</v>
      </c>
      <c r="AD716" t="s">
        <v>5188</v>
      </c>
      <c r="AE716" t="s">
        <v>5189</v>
      </c>
      <c r="AF716" t="s">
        <v>5193</v>
      </c>
      <c r="AG716" t="s">
        <v>5194</v>
      </c>
      <c r="AH716" t="s">
        <v>6960</v>
      </c>
      <c r="AI716" t="s">
        <v>6064</v>
      </c>
      <c r="AJ716" t="s">
        <v>6285</v>
      </c>
      <c r="AK716" t="s">
        <v>44</v>
      </c>
      <c r="AN716" t="s">
        <v>1311</v>
      </c>
      <c r="AO716" t="s">
        <v>1312</v>
      </c>
      <c r="AP716" t="s">
        <v>1313</v>
      </c>
      <c r="AQ716" t="s">
        <v>1314</v>
      </c>
    </row>
    <row r="717" spans="1:43" x14ac:dyDescent="0.3">
      <c r="A717" t="s">
        <v>26</v>
      </c>
      <c r="B717" t="s">
        <v>28</v>
      </c>
      <c r="C717" t="s">
        <v>29</v>
      </c>
      <c r="D717" t="s">
        <v>461</v>
      </c>
      <c r="E717" t="s">
        <v>118</v>
      </c>
      <c r="F717" t="s">
        <v>334</v>
      </c>
      <c r="G717" t="s">
        <v>478</v>
      </c>
      <c r="H717" t="s">
        <v>384</v>
      </c>
      <c r="I717" t="s">
        <v>385</v>
      </c>
      <c r="J717" t="s">
        <v>43</v>
      </c>
      <c r="K717" t="s">
        <v>1203</v>
      </c>
      <c r="L717">
        <v>3</v>
      </c>
      <c r="M717">
        <v>2000000</v>
      </c>
      <c r="N717">
        <v>6000000</v>
      </c>
      <c r="O717">
        <v>0</v>
      </c>
      <c r="P717">
        <v>6000000</v>
      </c>
      <c r="R717">
        <v>54266</v>
      </c>
      <c r="S717">
        <v>932563</v>
      </c>
      <c r="T717">
        <v>854405</v>
      </c>
      <c r="U717">
        <v>568983</v>
      </c>
      <c r="V717">
        <v>622085</v>
      </c>
      <c r="W717">
        <v>480845</v>
      </c>
      <c r="X717">
        <v>63867</v>
      </c>
      <c r="Y717">
        <v>284755</v>
      </c>
      <c r="Z717">
        <v>496729</v>
      </c>
      <c r="AA717">
        <v>624000</v>
      </c>
      <c r="AB717">
        <v>495985</v>
      </c>
      <c r="AC717">
        <v>521517.00000000006</v>
      </c>
      <c r="AD717" t="s">
        <v>5317</v>
      </c>
      <c r="AE717" t="s">
        <v>5318</v>
      </c>
      <c r="AF717" t="s">
        <v>5322</v>
      </c>
      <c r="AG717" t="s">
        <v>5323</v>
      </c>
      <c r="AH717" t="s">
        <v>6961</v>
      </c>
      <c r="AI717" t="s">
        <v>6064</v>
      </c>
      <c r="AJ717" t="s">
        <v>6289</v>
      </c>
      <c r="AK717" t="s">
        <v>136</v>
      </c>
      <c r="AN717" t="s">
        <v>1311</v>
      </c>
      <c r="AO717" t="s">
        <v>1312</v>
      </c>
      <c r="AP717" t="s">
        <v>1313</v>
      </c>
      <c r="AQ717" t="s">
        <v>1314</v>
      </c>
    </row>
    <row r="718" spans="1:43" x14ac:dyDescent="0.3">
      <c r="A718" t="s">
        <v>26</v>
      </c>
      <c r="B718" t="s">
        <v>28</v>
      </c>
      <c r="C718" t="s">
        <v>29</v>
      </c>
      <c r="D718" t="s">
        <v>461</v>
      </c>
      <c r="E718" t="s">
        <v>118</v>
      </c>
      <c r="F718" t="s">
        <v>334</v>
      </c>
      <c r="G718" t="s">
        <v>478</v>
      </c>
      <c r="H718" t="s">
        <v>384</v>
      </c>
      <c r="I718" t="s">
        <v>385</v>
      </c>
      <c r="J718" t="s">
        <v>43</v>
      </c>
      <c r="K718" t="s">
        <v>1204</v>
      </c>
      <c r="L718">
        <v>8</v>
      </c>
      <c r="M718">
        <v>2000000</v>
      </c>
      <c r="N718">
        <v>16000000</v>
      </c>
      <c r="O718">
        <v>0</v>
      </c>
      <c r="P718">
        <v>16000000</v>
      </c>
      <c r="R718">
        <v>144710</v>
      </c>
      <c r="S718">
        <v>2486835</v>
      </c>
      <c r="T718">
        <v>2278412</v>
      </c>
      <c r="U718">
        <v>1517289</v>
      </c>
      <c r="V718">
        <v>1658892</v>
      </c>
      <c r="W718">
        <v>1282252</v>
      </c>
      <c r="X718">
        <v>170311</v>
      </c>
      <c r="Y718">
        <v>759346</v>
      </c>
      <c r="Z718">
        <v>1324610</v>
      </c>
      <c r="AA718">
        <v>1664000</v>
      </c>
      <c r="AB718">
        <v>1322626</v>
      </c>
      <c r="AC718">
        <v>1390717</v>
      </c>
      <c r="AD718" t="s">
        <v>5317</v>
      </c>
      <c r="AE718" t="s">
        <v>5318</v>
      </c>
      <c r="AF718" t="s">
        <v>5328</v>
      </c>
      <c r="AG718" t="s">
        <v>5329</v>
      </c>
      <c r="AH718" t="s">
        <v>6962</v>
      </c>
      <c r="AI718" t="s">
        <v>6085</v>
      </c>
      <c r="AJ718" t="s">
        <v>6289</v>
      </c>
      <c r="AK718" t="s">
        <v>136</v>
      </c>
      <c r="AN718" t="s">
        <v>1311</v>
      </c>
      <c r="AO718" t="s">
        <v>1312</v>
      </c>
      <c r="AP718" t="s">
        <v>1313</v>
      </c>
      <c r="AQ718" t="s">
        <v>1314</v>
      </c>
    </row>
    <row r="719" spans="1:43" x14ac:dyDescent="0.3">
      <c r="A719" t="s">
        <v>26</v>
      </c>
      <c r="B719" t="s">
        <v>28</v>
      </c>
      <c r="C719" t="s">
        <v>29</v>
      </c>
      <c r="D719" t="s">
        <v>461</v>
      </c>
      <c r="E719" t="s">
        <v>118</v>
      </c>
      <c r="F719" t="s">
        <v>334</v>
      </c>
      <c r="G719" t="s">
        <v>478</v>
      </c>
      <c r="H719" t="s">
        <v>384</v>
      </c>
      <c r="I719" t="s">
        <v>385</v>
      </c>
      <c r="J719" t="s">
        <v>43</v>
      </c>
      <c r="K719" t="s">
        <v>1205</v>
      </c>
      <c r="L719">
        <v>3</v>
      </c>
      <c r="M719">
        <v>2000000</v>
      </c>
      <c r="N719">
        <v>6000000</v>
      </c>
      <c r="O719">
        <v>0</v>
      </c>
      <c r="P719">
        <v>6000000</v>
      </c>
      <c r="R719">
        <v>54266</v>
      </c>
      <c r="S719">
        <v>932563</v>
      </c>
      <c r="T719">
        <v>854405</v>
      </c>
      <c r="U719">
        <v>568983</v>
      </c>
      <c r="V719">
        <v>622085</v>
      </c>
      <c r="W719">
        <v>480845</v>
      </c>
      <c r="X719">
        <v>63867</v>
      </c>
      <c r="Y719">
        <v>284755</v>
      </c>
      <c r="Z719">
        <v>496729</v>
      </c>
      <c r="AA719">
        <v>624000</v>
      </c>
      <c r="AB719">
        <v>495985</v>
      </c>
      <c r="AC719">
        <v>521517.00000000006</v>
      </c>
      <c r="AD719" t="s">
        <v>5317</v>
      </c>
      <c r="AE719" t="s">
        <v>5318</v>
      </c>
      <c r="AF719" t="s">
        <v>5331</v>
      </c>
      <c r="AG719" t="s">
        <v>5332</v>
      </c>
      <c r="AH719" t="s">
        <v>6963</v>
      </c>
      <c r="AI719" t="s">
        <v>6168</v>
      </c>
      <c r="AJ719" t="s">
        <v>6289</v>
      </c>
      <c r="AK719" t="s">
        <v>136</v>
      </c>
      <c r="AN719" t="s">
        <v>1311</v>
      </c>
      <c r="AO719" t="s">
        <v>1312</v>
      </c>
      <c r="AP719" t="s">
        <v>1313</v>
      </c>
      <c r="AQ719" t="s">
        <v>1314</v>
      </c>
    </row>
    <row r="720" spans="1:43" x14ac:dyDescent="0.3">
      <c r="A720" t="s">
        <v>26</v>
      </c>
      <c r="B720" t="s">
        <v>28</v>
      </c>
      <c r="C720" t="s">
        <v>29</v>
      </c>
      <c r="D720" t="s">
        <v>461</v>
      </c>
      <c r="E720" t="s">
        <v>118</v>
      </c>
      <c r="F720" t="s">
        <v>334</v>
      </c>
      <c r="G720" t="s">
        <v>478</v>
      </c>
      <c r="H720" t="s">
        <v>384</v>
      </c>
      <c r="I720" t="s">
        <v>385</v>
      </c>
      <c r="J720" t="s">
        <v>43</v>
      </c>
      <c r="K720" t="s">
        <v>1206</v>
      </c>
      <c r="L720">
        <v>3</v>
      </c>
      <c r="M720">
        <v>2000000</v>
      </c>
      <c r="N720">
        <v>6000000</v>
      </c>
      <c r="O720">
        <v>0</v>
      </c>
      <c r="P720">
        <v>6000000</v>
      </c>
      <c r="R720">
        <v>54266</v>
      </c>
      <c r="S720">
        <v>932563</v>
      </c>
      <c r="T720">
        <v>854405</v>
      </c>
      <c r="U720">
        <v>568983</v>
      </c>
      <c r="V720">
        <v>622085</v>
      </c>
      <c r="W720">
        <v>480845</v>
      </c>
      <c r="X720">
        <v>63867</v>
      </c>
      <c r="Y720">
        <v>284755</v>
      </c>
      <c r="Z720">
        <v>496729</v>
      </c>
      <c r="AA720">
        <v>624000</v>
      </c>
      <c r="AB720">
        <v>495985</v>
      </c>
      <c r="AC720">
        <v>521517.00000000006</v>
      </c>
      <c r="AD720" t="s">
        <v>5317</v>
      </c>
      <c r="AE720" t="s">
        <v>5318</v>
      </c>
      <c r="AF720" t="s">
        <v>5334</v>
      </c>
      <c r="AG720" t="s">
        <v>5335</v>
      </c>
      <c r="AH720" t="s">
        <v>6964</v>
      </c>
      <c r="AI720" t="s">
        <v>6565</v>
      </c>
      <c r="AJ720" t="s">
        <v>6289</v>
      </c>
      <c r="AK720" t="s">
        <v>136</v>
      </c>
      <c r="AN720" t="s">
        <v>1311</v>
      </c>
      <c r="AO720" t="s">
        <v>1312</v>
      </c>
      <c r="AP720" t="s">
        <v>1313</v>
      </c>
      <c r="AQ720" t="s">
        <v>1314</v>
      </c>
    </row>
    <row r="721" spans="1:43" x14ac:dyDescent="0.3">
      <c r="A721" t="s">
        <v>26</v>
      </c>
      <c r="B721" t="s">
        <v>28</v>
      </c>
      <c r="C721" t="s">
        <v>29</v>
      </c>
      <c r="D721" t="s">
        <v>461</v>
      </c>
      <c r="E721" t="s">
        <v>118</v>
      </c>
      <c r="F721" t="s">
        <v>334</v>
      </c>
      <c r="G721" t="s">
        <v>478</v>
      </c>
      <c r="H721" t="s">
        <v>384</v>
      </c>
      <c r="I721" t="s">
        <v>385</v>
      </c>
      <c r="J721" t="s">
        <v>43</v>
      </c>
      <c r="K721" t="s">
        <v>1207</v>
      </c>
      <c r="L721">
        <v>12</v>
      </c>
      <c r="M721">
        <v>2000000</v>
      </c>
      <c r="N721">
        <v>24000000</v>
      </c>
      <c r="O721">
        <v>0</v>
      </c>
      <c r="P721">
        <v>24000000</v>
      </c>
      <c r="R721">
        <v>217065</v>
      </c>
      <c r="S721">
        <v>3730252</v>
      </c>
      <c r="T721">
        <v>3417619</v>
      </c>
      <c r="U721">
        <v>2275934</v>
      </c>
      <c r="V721">
        <v>2488339</v>
      </c>
      <c r="W721">
        <v>1923379</v>
      </c>
      <c r="X721">
        <v>255466</v>
      </c>
      <c r="Y721">
        <v>1139019</v>
      </c>
      <c r="Z721">
        <v>1986916</v>
      </c>
      <c r="AA721">
        <v>2496000</v>
      </c>
      <c r="AB721">
        <v>1983940</v>
      </c>
      <c r="AC721">
        <v>2086071</v>
      </c>
      <c r="AD721" t="s">
        <v>5317</v>
      </c>
      <c r="AE721" t="s">
        <v>5318</v>
      </c>
      <c r="AF721" t="s">
        <v>5337</v>
      </c>
      <c r="AG721" t="s">
        <v>5338</v>
      </c>
      <c r="AH721" t="s">
        <v>6965</v>
      </c>
      <c r="AI721" t="s">
        <v>6567</v>
      </c>
      <c r="AJ721" t="s">
        <v>6289</v>
      </c>
      <c r="AK721" t="s">
        <v>136</v>
      </c>
      <c r="AN721" t="s">
        <v>1311</v>
      </c>
      <c r="AO721" t="s">
        <v>1312</v>
      </c>
      <c r="AP721" t="s">
        <v>1313</v>
      </c>
      <c r="AQ721" t="s">
        <v>1314</v>
      </c>
    </row>
    <row r="722" spans="1:43" x14ac:dyDescent="0.3">
      <c r="A722" t="s">
        <v>26</v>
      </c>
      <c r="B722" t="s">
        <v>28</v>
      </c>
      <c r="C722" t="s">
        <v>29</v>
      </c>
      <c r="D722" t="s">
        <v>461</v>
      </c>
      <c r="E722" t="s">
        <v>118</v>
      </c>
      <c r="F722" t="s">
        <v>334</v>
      </c>
      <c r="G722" t="s">
        <v>478</v>
      </c>
      <c r="H722" t="s">
        <v>384</v>
      </c>
      <c r="I722" t="s">
        <v>385</v>
      </c>
      <c r="J722" t="s">
        <v>48</v>
      </c>
      <c r="K722" t="s">
        <v>1209</v>
      </c>
      <c r="L722">
        <v>40</v>
      </c>
      <c r="M722">
        <v>2500000</v>
      </c>
      <c r="N722">
        <v>100000000</v>
      </c>
      <c r="O722">
        <v>0</v>
      </c>
      <c r="P722">
        <v>100000000</v>
      </c>
      <c r="R722">
        <v>904438</v>
      </c>
      <c r="S722">
        <v>15542718</v>
      </c>
      <c r="T722">
        <v>14240078</v>
      </c>
      <c r="U722">
        <v>9483058</v>
      </c>
      <c r="V722">
        <v>10368078</v>
      </c>
      <c r="W722">
        <v>8014078</v>
      </c>
      <c r="X722">
        <v>1064442</v>
      </c>
      <c r="Y722">
        <v>4745912</v>
      </c>
      <c r="Z722">
        <v>8278815.0000000009</v>
      </c>
      <c r="AA722">
        <v>10400000</v>
      </c>
      <c r="AB722">
        <v>8266415.0000000009</v>
      </c>
      <c r="AC722">
        <v>8691968</v>
      </c>
      <c r="AD722" t="s">
        <v>5317</v>
      </c>
      <c r="AE722" t="s">
        <v>5351</v>
      </c>
      <c r="AF722" t="s">
        <v>5355</v>
      </c>
      <c r="AG722" t="s">
        <v>5356</v>
      </c>
      <c r="AH722" t="s">
        <v>6966</v>
      </c>
      <c r="AI722" t="s">
        <v>6064</v>
      </c>
      <c r="AJ722" t="s">
        <v>6289</v>
      </c>
      <c r="AK722" t="s">
        <v>136</v>
      </c>
      <c r="AN722" t="s">
        <v>1311</v>
      </c>
      <c r="AO722" t="s">
        <v>1312</v>
      </c>
      <c r="AP722" t="s">
        <v>1336</v>
      </c>
      <c r="AQ722" t="s">
        <v>1314</v>
      </c>
    </row>
    <row r="723" spans="1:43" x14ac:dyDescent="0.3">
      <c r="A723" t="s">
        <v>26</v>
      </c>
      <c r="B723" t="s">
        <v>28</v>
      </c>
      <c r="C723" t="s">
        <v>29</v>
      </c>
      <c r="D723" t="s">
        <v>461</v>
      </c>
      <c r="E723" t="s">
        <v>118</v>
      </c>
      <c r="F723" t="s">
        <v>334</v>
      </c>
      <c r="G723" t="s">
        <v>478</v>
      </c>
      <c r="H723" t="s">
        <v>384</v>
      </c>
      <c r="I723" t="s">
        <v>385</v>
      </c>
      <c r="J723" t="s">
        <v>48</v>
      </c>
      <c r="K723" t="s">
        <v>1210</v>
      </c>
      <c r="L723">
        <v>60</v>
      </c>
      <c r="M723">
        <v>6000000</v>
      </c>
      <c r="N723">
        <v>360000000</v>
      </c>
      <c r="O723">
        <v>0</v>
      </c>
      <c r="P723">
        <v>360000000</v>
      </c>
      <c r="R723">
        <v>3255978</v>
      </c>
      <c r="S723">
        <v>55953784</v>
      </c>
      <c r="T723">
        <v>51264280</v>
      </c>
      <c r="U723">
        <v>34139008</v>
      </c>
      <c r="V723">
        <v>37325080</v>
      </c>
      <c r="W723">
        <v>28850680</v>
      </c>
      <c r="X723">
        <v>3831990</v>
      </c>
      <c r="Y723">
        <v>17085282</v>
      </c>
      <c r="Z723">
        <v>29803736</v>
      </c>
      <c r="AA723">
        <v>37440000</v>
      </c>
      <c r="AB723">
        <v>29759096</v>
      </c>
      <c r="AC723">
        <v>31291086</v>
      </c>
      <c r="AD723" t="s">
        <v>5317</v>
      </c>
      <c r="AE723" t="s">
        <v>5351</v>
      </c>
      <c r="AF723" t="s">
        <v>5358</v>
      </c>
      <c r="AG723" t="s">
        <v>5359</v>
      </c>
      <c r="AH723" t="s">
        <v>6967</v>
      </c>
      <c r="AI723" t="s">
        <v>6075</v>
      </c>
      <c r="AJ723" t="s">
        <v>6289</v>
      </c>
      <c r="AK723" t="s">
        <v>136</v>
      </c>
      <c r="AN723" t="s">
        <v>1311</v>
      </c>
      <c r="AO723" t="s">
        <v>1312</v>
      </c>
      <c r="AP723" t="s">
        <v>1336</v>
      </c>
      <c r="AQ723" t="s">
        <v>1314</v>
      </c>
    </row>
    <row r="724" spans="1:43" x14ac:dyDescent="0.3">
      <c r="A724" t="s">
        <v>26</v>
      </c>
      <c r="B724" t="s">
        <v>28</v>
      </c>
      <c r="C724" t="s">
        <v>29</v>
      </c>
      <c r="D724" t="s">
        <v>461</v>
      </c>
      <c r="E724" t="s">
        <v>118</v>
      </c>
      <c r="F724" t="s">
        <v>334</v>
      </c>
      <c r="G724" t="s">
        <v>478</v>
      </c>
      <c r="H724" t="s">
        <v>384</v>
      </c>
      <c r="I724" t="s">
        <v>385</v>
      </c>
      <c r="J724" t="s">
        <v>48</v>
      </c>
      <c r="K724" t="s">
        <v>1211</v>
      </c>
      <c r="L724">
        <v>24</v>
      </c>
      <c r="M724">
        <v>3000000</v>
      </c>
      <c r="N724">
        <v>72000000</v>
      </c>
      <c r="O724">
        <v>0</v>
      </c>
      <c r="P724">
        <v>72000000</v>
      </c>
      <c r="R724">
        <v>651196</v>
      </c>
      <c r="S724">
        <v>11190757</v>
      </c>
      <c r="T724">
        <v>10252856</v>
      </c>
      <c r="U724">
        <v>6827802</v>
      </c>
      <c r="V724">
        <v>7465016</v>
      </c>
      <c r="W724">
        <v>5770136</v>
      </c>
      <c r="X724">
        <v>766398</v>
      </c>
      <c r="Y724">
        <v>3417056</v>
      </c>
      <c r="Z724">
        <v>5960747</v>
      </c>
      <c r="AA724">
        <v>7488000</v>
      </c>
      <c r="AB724">
        <v>5951819</v>
      </c>
      <c r="AC724">
        <v>6258217</v>
      </c>
      <c r="AD724" t="s">
        <v>5317</v>
      </c>
      <c r="AE724" t="s">
        <v>5351</v>
      </c>
      <c r="AF724" t="s">
        <v>5361</v>
      </c>
      <c r="AG724" t="s">
        <v>5362</v>
      </c>
      <c r="AH724" t="s">
        <v>6968</v>
      </c>
      <c r="AI724" t="s">
        <v>6085</v>
      </c>
      <c r="AJ724" t="s">
        <v>6289</v>
      </c>
      <c r="AK724" t="s">
        <v>136</v>
      </c>
      <c r="AN724" t="s">
        <v>1311</v>
      </c>
      <c r="AO724" t="s">
        <v>1312</v>
      </c>
      <c r="AP724" t="s">
        <v>1336</v>
      </c>
      <c r="AQ724" t="s">
        <v>1314</v>
      </c>
    </row>
    <row r="725" spans="1:43" x14ac:dyDescent="0.3">
      <c r="A725" t="s">
        <v>26</v>
      </c>
      <c r="B725" t="s">
        <v>28</v>
      </c>
      <c r="C725" t="s">
        <v>29</v>
      </c>
      <c r="D725" t="s">
        <v>461</v>
      </c>
      <c r="E725" t="s">
        <v>118</v>
      </c>
      <c r="F725" t="s">
        <v>334</v>
      </c>
      <c r="G725" t="s">
        <v>478</v>
      </c>
      <c r="H725" t="s">
        <v>384</v>
      </c>
      <c r="I725" t="s">
        <v>386</v>
      </c>
      <c r="J725" t="s">
        <v>43</v>
      </c>
      <c r="K725" t="s">
        <v>1203</v>
      </c>
      <c r="L725">
        <v>1</v>
      </c>
      <c r="M725">
        <v>2000000</v>
      </c>
      <c r="N725">
        <v>2000000</v>
      </c>
      <c r="O725">
        <v>0</v>
      </c>
      <c r="P725">
        <v>2000000</v>
      </c>
      <c r="R725">
        <v>18089</v>
      </c>
      <c r="S725">
        <v>310854</v>
      </c>
      <c r="T725">
        <v>284802</v>
      </c>
      <c r="U725">
        <v>189661</v>
      </c>
      <c r="V725">
        <v>207362</v>
      </c>
      <c r="W725">
        <v>160282</v>
      </c>
      <c r="X725">
        <v>21289</v>
      </c>
      <c r="Y725">
        <v>94918</v>
      </c>
      <c r="Z725">
        <v>165576</v>
      </c>
      <c r="AA725">
        <v>208000</v>
      </c>
      <c r="AB725">
        <v>165328</v>
      </c>
      <c r="AC725">
        <v>173839</v>
      </c>
      <c r="AD725" t="s">
        <v>5372</v>
      </c>
      <c r="AE725" t="s">
        <v>5373</v>
      </c>
      <c r="AF725" t="s">
        <v>5377</v>
      </c>
      <c r="AG725" t="s">
        <v>5378</v>
      </c>
      <c r="AH725" t="s">
        <v>6969</v>
      </c>
      <c r="AI725" t="s">
        <v>6064</v>
      </c>
      <c r="AJ725" t="s">
        <v>6293</v>
      </c>
      <c r="AK725" t="s">
        <v>136</v>
      </c>
      <c r="AN725" t="s">
        <v>1311</v>
      </c>
      <c r="AO725" t="s">
        <v>1312</v>
      </c>
      <c r="AP725" t="s">
        <v>1313</v>
      </c>
      <c r="AQ725" t="s">
        <v>1314</v>
      </c>
    </row>
    <row r="726" spans="1:43" x14ac:dyDescent="0.3">
      <c r="A726" t="s">
        <v>26</v>
      </c>
      <c r="B726" t="s">
        <v>28</v>
      </c>
      <c r="C726" t="s">
        <v>29</v>
      </c>
      <c r="D726" t="s">
        <v>461</v>
      </c>
      <c r="E726" t="s">
        <v>118</v>
      </c>
      <c r="F726" t="s">
        <v>334</v>
      </c>
      <c r="G726" t="s">
        <v>478</v>
      </c>
      <c r="H726" t="s">
        <v>384</v>
      </c>
      <c r="I726" t="s">
        <v>386</v>
      </c>
      <c r="J726" t="s">
        <v>43</v>
      </c>
      <c r="K726" t="s">
        <v>1214</v>
      </c>
      <c r="L726">
        <v>5</v>
      </c>
      <c r="M726">
        <v>2000000</v>
      </c>
      <c r="N726">
        <v>10000000</v>
      </c>
      <c r="O726">
        <v>0</v>
      </c>
      <c r="P726">
        <v>10000000</v>
      </c>
      <c r="R726">
        <v>90444</v>
      </c>
      <c r="S726">
        <v>1554272</v>
      </c>
      <c r="T726">
        <v>1424008</v>
      </c>
      <c r="U726">
        <v>948306</v>
      </c>
      <c r="V726">
        <v>1036808</v>
      </c>
      <c r="W726">
        <v>801408</v>
      </c>
      <c r="X726">
        <v>106444</v>
      </c>
      <c r="Y726">
        <v>474591</v>
      </c>
      <c r="Z726">
        <v>827882</v>
      </c>
      <c r="AA726">
        <v>1040000</v>
      </c>
      <c r="AB726">
        <v>826642</v>
      </c>
      <c r="AC726">
        <v>869195</v>
      </c>
      <c r="AD726" t="s">
        <v>5372</v>
      </c>
      <c r="AE726" t="s">
        <v>5373</v>
      </c>
      <c r="AF726" t="s">
        <v>5383</v>
      </c>
      <c r="AG726" t="s">
        <v>5384</v>
      </c>
      <c r="AH726" t="s">
        <v>6970</v>
      </c>
      <c r="AI726" t="s">
        <v>6085</v>
      </c>
      <c r="AJ726" t="s">
        <v>6293</v>
      </c>
      <c r="AK726" t="s">
        <v>136</v>
      </c>
      <c r="AN726" t="s">
        <v>1311</v>
      </c>
      <c r="AO726" t="s">
        <v>1312</v>
      </c>
      <c r="AP726" t="s">
        <v>1313</v>
      </c>
      <c r="AQ726" t="s">
        <v>1314</v>
      </c>
    </row>
    <row r="727" spans="1:43" x14ac:dyDescent="0.3">
      <c r="A727" t="s">
        <v>26</v>
      </c>
      <c r="B727" t="s">
        <v>28</v>
      </c>
      <c r="C727" t="s">
        <v>29</v>
      </c>
      <c r="D727" t="s">
        <v>461</v>
      </c>
      <c r="E727" t="s">
        <v>118</v>
      </c>
      <c r="F727" t="s">
        <v>334</v>
      </c>
      <c r="G727" t="s">
        <v>478</v>
      </c>
      <c r="H727" t="s">
        <v>384</v>
      </c>
      <c r="I727" t="s">
        <v>386</v>
      </c>
      <c r="J727" t="s">
        <v>43</v>
      </c>
      <c r="K727" t="s">
        <v>1205</v>
      </c>
      <c r="L727">
        <v>1</v>
      </c>
      <c r="M727">
        <v>2000000</v>
      </c>
      <c r="N727">
        <v>2000000</v>
      </c>
      <c r="O727">
        <v>0</v>
      </c>
      <c r="P727">
        <v>2000000</v>
      </c>
      <c r="R727">
        <v>18089</v>
      </c>
      <c r="S727">
        <v>310854</v>
      </c>
      <c r="T727">
        <v>284802</v>
      </c>
      <c r="U727">
        <v>189661</v>
      </c>
      <c r="V727">
        <v>207362</v>
      </c>
      <c r="W727">
        <v>160282</v>
      </c>
      <c r="X727">
        <v>21289</v>
      </c>
      <c r="Y727">
        <v>94918</v>
      </c>
      <c r="Z727">
        <v>165576</v>
      </c>
      <c r="AA727">
        <v>208000</v>
      </c>
      <c r="AB727">
        <v>165328</v>
      </c>
      <c r="AC727">
        <v>173839</v>
      </c>
      <c r="AD727" t="s">
        <v>5372</v>
      </c>
      <c r="AE727" t="s">
        <v>5373</v>
      </c>
      <c r="AF727" t="s">
        <v>5386</v>
      </c>
      <c r="AG727" t="s">
        <v>5387</v>
      </c>
      <c r="AH727" t="s">
        <v>6971</v>
      </c>
      <c r="AI727" t="s">
        <v>6168</v>
      </c>
      <c r="AJ727" t="s">
        <v>6293</v>
      </c>
      <c r="AK727" t="s">
        <v>136</v>
      </c>
      <c r="AN727" t="s">
        <v>1311</v>
      </c>
      <c r="AO727" t="s">
        <v>1312</v>
      </c>
      <c r="AP727" t="s">
        <v>1313</v>
      </c>
      <c r="AQ727" t="s">
        <v>1314</v>
      </c>
    </row>
    <row r="728" spans="1:43" x14ac:dyDescent="0.3">
      <c r="A728" t="s">
        <v>26</v>
      </c>
      <c r="B728" t="s">
        <v>28</v>
      </c>
      <c r="C728" t="s">
        <v>29</v>
      </c>
      <c r="D728" t="s">
        <v>461</v>
      </c>
      <c r="E728" t="s">
        <v>118</v>
      </c>
      <c r="F728" t="s">
        <v>334</v>
      </c>
      <c r="G728" t="s">
        <v>478</v>
      </c>
      <c r="H728" t="s">
        <v>384</v>
      </c>
      <c r="I728" t="s">
        <v>386</v>
      </c>
      <c r="J728" t="s">
        <v>43</v>
      </c>
      <c r="K728" t="s">
        <v>1206</v>
      </c>
      <c r="L728">
        <v>1</v>
      </c>
      <c r="M728">
        <v>2000000</v>
      </c>
      <c r="N728">
        <v>2000000</v>
      </c>
      <c r="O728">
        <v>0</v>
      </c>
      <c r="P728">
        <v>2000000</v>
      </c>
      <c r="R728">
        <v>18089</v>
      </c>
      <c r="S728">
        <v>310854</v>
      </c>
      <c r="T728">
        <v>284802</v>
      </c>
      <c r="U728">
        <v>189661</v>
      </c>
      <c r="V728">
        <v>207362</v>
      </c>
      <c r="W728">
        <v>160282</v>
      </c>
      <c r="X728">
        <v>21289</v>
      </c>
      <c r="Y728">
        <v>94918</v>
      </c>
      <c r="Z728">
        <v>165576</v>
      </c>
      <c r="AA728">
        <v>208000</v>
      </c>
      <c r="AB728">
        <v>165328</v>
      </c>
      <c r="AC728">
        <v>173839</v>
      </c>
      <c r="AD728" t="s">
        <v>5372</v>
      </c>
      <c r="AE728" t="s">
        <v>5373</v>
      </c>
      <c r="AF728" t="s">
        <v>5389</v>
      </c>
      <c r="AG728" t="s">
        <v>5390</v>
      </c>
      <c r="AH728" t="s">
        <v>6972</v>
      </c>
      <c r="AI728" t="s">
        <v>6565</v>
      </c>
      <c r="AJ728" t="s">
        <v>6293</v>
      </c>
      <c r="AK728" t="s">
        <v>136</v>
      </c>
      <c r="AN728" t="s">
        <v>1311</v>
      </c>
      <c r="AO728" t="s">
        <v>1312</v>
      </c>
      <c r="AP728" t="s">
        <v>1313</v>
      </c>
      <c r="AQ728" t="s">
        <v>1314</v>
      </c>
    </row>
    <row r="729" spans="1:43" x14ac:dyDescent="0.3">
      <c r="A729" t="s">
        <v>26</v>
      </c>
      <c r="B729" t="s">
        <v>28</v>
      </c>
      <c r="C729" t="s">
        <v>29</v>
      </c>
      <c r="D729" t="s">
        <v>461</v>
      </c>
      <c r="E729" t="s">
        <v>118</v>
      </c>
      <c r="F729" t="s">
        <v>334</v>
      </c>
      <c r="G729" t="s">
        <v>478</v>
      </c>
      <c r="H729" t="s">
        <v>384</v>
      </c>
      <c r="I729" t="s">
        <v>388</v>
      </c>
      <c r="J729" t="s">
        <v>43</v>
      </c>
      <c r="K729" t="s">
        <v>1219</v>
      </c>
      <c r="L729">
        <v>4</v>
      </c>
      <c r="M729">
        <v>100000</v>
      </c>
      <c r="N729">
        <v>400000</v>
      </c>
      <c r="O729">
        <v>0</v>
      </c>
      <c r="P729">
        <v>400000</v>
      </c>
      <c r="R729">
        <v>3618</v>
      </c>
      <c r="S729">
        <v>62171</v>
      </c>
      <c r="T729">
        <v>56960</v>
      </c>
      <c r="U729">
        <v>37932</v>
      </c>
      <c r="V729">
        <v>41472</v>
      </c>
      <c r="W729">
        <v>32055.999999999996</v>
      </c>
      <c r="X729">
        <v>4258</v>
      </c>
      <c r="Y729">
        <v>18984</v>
      </c>
      <c r="Z729">
        <v>33115</v>
      </c>
      <c r="AA729">
        <v>41600</v>
      </c>
      <c r="AB729">
        <v>33066</v>
      </c>
      <c r="AC729">
        <v>34768</v>
      </c>
      <c r="AD729" t="s">
        <v>5433</v>
      </c>
      <c r="AE729" t="s">
        <v>5434</v>
      </c>
      <c r="AF729" t="s">
        <v>5438</v>
      </c>
      <c r="AG729" t="s">
        <v>5439</v>
      </c>
      <c r="AH729" t="s">
        <v>6973</v>
      </c>
      <c r="AI729" t="s">
        <v>6064</v>
      </c>
      <c r="AJ729" t="s">
        <v>6301</v>
      </c>
      <c r="AK729" t="s">
        <v>136</v>
      </c>
      <c r="AN729" t="s">
        <v>1311</v>
      </c>
      <c r="AO729" t="s">
        <v>1312</v>
      </c>
      <c r="AP729" t="s">
        <v>1313</v>
      </c>
      <c r="AQ729" t="s">
        <v>1314</v>
      </c>
    </row>
    <row r="730" spans="1:43" x14ac:dyDescent="0.3">
      <c r="A730" t="s">
        <v>26</v>
      </c>
      <c r="B730" t="s">
        <v>28</v>
      </c>
      <c r="C730" t="s">
        <v>29</v>
      </c>
      <c r="D730" t="s">
        <v>461</v>
      </c>
      <c r="E730" t="s">
        <v>118</v>
      </c>
      <c r="F730" t="s">
        <v>334</v>
      </c>
      <c r="G730" t="s">
        <v>478</v>
      </c>
      <c r="H730" t="s">
        <v>384</v>
      </c>
      <c r="I730" t="s">
        <v>388</v>
      </c>
      <c r="J730" t="s">
        <v>68</v>
      </c>
      <c r="K730" t="s">
        <v>1221</v>
      </c>
      <c r="L730">
        <v>1</v>
      </c>
      <c r="M730">
        <v>3601000</v>
      </c>
      <c r="N730">
        <v>3601000</v>
      </c>
      <c r="O730">
        <v>0</v>
      </c>
      <c r="P730">
        <v>3601000</v>
      </c>
      <c r="R730">
        <v>32569.000000000004</v>
      </c>
      <c r="S730">
        <v>559693</v>
      </c>
      <c r="T730">
        <v>512784.99999999994</v>
      </c>
      <c r="U730">
        <v>341485</v>
      </c>
      <c r="V730">
        <v>373354</v>
      </c>
      <c r="W730">
        <v>288587</v>
      </c>
      <c r="X730">
        <v>38331</v>
      </c>
      <c r="Y730">
        <v>170900</v>
      </c>
      <c r="Z730">
        <v>298120</v>
      </c>
      <c r="AA730">
        <v>374504</v>
      </c>
      <c r="AB730">
        <v>297674</v>
      </c>
      <c r="AC730">
        <v>312998</v>
      </c>
      <c r="AD730" t="s">
        <v>5433</v>
      </c>
      <c r="AE730" t="s">
        <v>5441</v>
      </c>
      <c r="AF730" t="s">
        <v>5445</v>
      </c>
      <c r="AG730" t="s">
        <v>5446</v>
      </c>
      <c r="AH730" t="s">
        <v>6857</v>
      </c>
      <c r="AI730" t="s">
        <v>6064</v>
      </c>
      <c r="AJ730" t="s">
        <v>6301</v>
      </c>
      <c r="AK730" t="s">
        <v>136</v>
      </c>
      <c r="AN730" t="s">
        <v>1311</v>
      </c>
      <c r="AO730" t="s">
        <v>1312</v>
      </c>
      <c r="AP730" t="s">
        <v>1485</v>
      </c>
      <c r="AQ730" t="s">
        <v>1486</v>
      </c>
    </row>
    <row r="731" spans="1:43" x14ac:dyDescent="0.3">
      <c r="A731" t="s">
        <v>26</v>
      </c>
      <c r="B731" t="s">
        <v>28</v>
      </c>
      <c r="C731" t="s">
        <v>29</v>
      </c>
      <c r="D731" t="s">
        <v>461</v>
      </c>
      <c r="E731" t="s">
        <v>118</v>
      </c>
      <c r="F731" t="s">
        <v>334</v>
      </c>
      <c r="G731" t="s">
        <v>478</v>
      </c>
      <c r="H731" t="s">
        <v>384</v>
      </c>
      <c r="I731" t="s">
        <v>388</v>
      </c>
      <c r="J731" t="s">
        <v>48</v>
      </c>
      <c r="K731" t="s">
        <v>1224</v>
      </c>
      <c r="L731">
        <v>30</v>
      </c>
      <c r="M731">
        <v>5313000</v>
      </c>
      <c r="N731">
        <v>159399000</v>
      </c>
      <c r="O731">
        <v>0</v>
      </c>
      <c r="P731">
        <v>159399000</v>
      </c>
      <c r="R731">
        <v>1441666</v>
      </c>
      <c r="S731">
        <v>24774937</v>
      </c>
      <c r="T731">
        <v>22698542</v>
      </c>
      <c r="U731">
        <v>15115899</v>
      </c>
      <c r="V731">
        <v>16526612.000000002</v>
      </c>
      <c r="W731">
        <v>12774360</v>
      </c>
      <c r="X731">
        <v>1696710</v>
      </c>
      <c r="Y731">
        <v>7564936</v>
      </c>
      <c r="Z731">
        <v>13196349</v>
      </c>
      <c r="AA731">
        <v>16577496</v>
      </c>
      <c r="AB731">
        <v>13176584</v>
      </c>
      <c r="AC731">
        <v>13854909</v>
      </c>
      <c r="AD731" t="s">
        <v>5433</v>
      </c>
      <c r="AE731" t="s">
        <v>5459</v>
      </c>
      <c r="AF731" t="s">
        <v>5463</v>
      </c>
      <c r="AG731" t="s">
        <v>5464</v>
      </c>
      <c r="AH731" t="s">
        <v>6974</v>
      </c>
      <c r="AI731" t="s">
        <v>6064</v>
      </c>
      <c r="AJ731" t="s">
        <v>6301</v>
      </c>
      <c r="AK731" t="s">
        <v>136</v>
      </c>
      <c r="AN731" t="s">
        <v>1311</v>
      </c>
      <c r="AO731" t="s">
        <v>1312</v>
      </c>
      <c r="AP731" t="s">
        <v>1336</v>
      </c>
      <c r="AQ731" t="s">
        <v>1314</v>
      </c>
    </row>
    <row r="732" spans="1:43" x14ac:dyDescent="0.3">
      <c r="A732" t="s">
        <v>26</v>
      </c>
      <c r="B732" t="s">
        <v>28</v>
      </c>
      <c r="C732" t="s">
        <v>29</v>
      </c>
      <c r="D732" t="s">
        <v>461</v>
      </c>
      <c r="E732" t="s">
        <v>118</v>
      </c>
      <c r="F732" t="s">
        <v>334</v>
      </c>
      <c r="G732" t="s">
        <v>478</v>
      </c>
      <c r="H732" t="s">
        <v>384</v>
      </c>
      <c r="I732" t="s">
        <v>389</v>
      </c>
      <c r="J732" t="s">
        <v>43</v>
      </c>
      <c r="K732" t="s">
        <v>1226</v>
      </c>
      <c r="L732">
        <v>2</v>
      </c>
      <c r="M732">
        <v>2000000</v>
      </c>
      <c r="N732">
        <v>4000000</v>
      </c>
      <c r="O732">
        <v>0</v>
      </c>
      <c r="P732">
        <v>4000000</v>
      </c>
      <c r="R732">
        <v>36178</v>
      </c>
      <c r="S732">
        <v>621709</v>
      </c>
      <c r="T732">
        <v>569603</v>
      </c>
      <c r="U732">
        <v>379322</v>
      </c>
      <c r="V732">
        <v>414723</v>
      </c>
      <c r="W732">
        <v>320563</v>
      </c>
      <c r="X732">
        <v>42578</v>
      </c>
      <c r="Y732">
        <v>189836</v>
      </c>
      <c r="Z732">
        <v>331153</v>
      </c>
      <c r="AA732">
        <v>416000</v>
      </c>
      <c r="AB732">
        <v>330657</v>
      </c>
      <c r="AC732">
        <v>347678</v>
      </c>
      <c r="AD732" t="s">
        <v>5470</v>
      </c>
      <c r="AE732" t="s">
        <v>5471</v>
      </c>
      <c r="AF732" t="s">
        <v>5475</v>
      </c>
      <c r="AG732" t="s">
        <v>5476</v>
      </c>
      <c r="AH732" t="s">
        <v>6975</v>
      </c>
      <c r="AI732" t="s">
        <v>6064</v>
      </c>
      <c r="AJ732" t="s">
        <v>6304</v>
      </c>
      <c r="AK732" t="s">
        <v>136</v>
      </c>
      <c r="AN732" t="s">
        <v>1311</v>
      </c>
      <c r="AO732" t="s">
        <v>1312</v>
      </c>
      <c r="AP732" t="s">
        <v>1313</v>
      </c>
      <c r="AQ732" t="s">
        <v>1314</v>
      </c>
    </row>
    <row r="733" spans="1:43" x14ac:dyDescent="0.3">
      <c r="A733" t="s">
        <v>26</v>
      </c>
      <c r="B733" t="s">
        <v>28</v>
      </c>
      <c r="C733" t="s">
        <v>29</v>
      </c>
      <c r="D733" t="s">
        <v>461</v>
      </c>
      <c r="E733" t="s">
        <v>118</v>
      </c>
      <c r="F733" t="s">
        <v>334</v>
      </c>
      <c r="G733" t="s">
        <v>478</v>
      </c>
      <c r="H733" t="s">
        <v>384</v>
      </c>
      <c r="I733" t="s">
        <v>389</v>
      </c>
      <c r="J733" t="s">
        <v>43</v>
      </c>
      <c r="K733" t="s">
        <v>1227</v>
      </c>
      <c r="L733">
        <v>3</v>
      </c>
      <c r="M733">
        <v>2000000</v>
      </c>
      <c r="N733">
        <v>6000000</v>
      </c>
      <c r="O733">
        <v>0</v>
      </c>
      <c r="P733">
        <v>6000000</v>
      </c>
      <c r="R733">
        <v>54266</v>
      </c>
      <c r="S733">
        <v>932563</v>
      </c>
      <c r="T733">
        <v>854405</v>
      </c>
      <c r="U733">
        <v>568983</v>
      </c>
      <c r="V733">
        <v>622085</v>
      </c>
      <c r="W733">
        <v>480845</v>
      </c>
      <c r="X733">
        <v>63867</v>
      </c>
      <c r="Y733">
        <v>284755</v>
      </c>
      <c r="Z733">
        <v>496729</v>
      </c>
      <c r="AA733">
        <v>624000</v>
      </c>
      <c r="AB733">
        <v>495985</v>
      </c>
      <c r="AC733">
        <v>521517.00000000006</v>
      </c>
      <c r="AD733" t="s">
        <v>5470</v>
      </c>
      <c r="AE733" t="s">
        <v>5471</v>
      </c>
      <c r="AF733" t="s">
        <v>5481</v>
      </c>
      <c r="AG733" t="s">
        <v>5482</v>
      </c>
      <c r="AH733" t="s">
        <v>6976</v>
      </c>
      <c r="AI733" t="s">
        <v>6085</v>
      </c>
      <c r="AJ733" t="s">
        <v>6304</v>
      </c>
      <c r="AK733" t="s">
        <v>136</v>
      </c>
      <c r="AN733" t="s">
        <v>1311</v>
      </c>
      <c r="AO733" t="s">
        <v>1312</v>
      </c>
      <c r="AP733" t="s">
        <v>1313</v>
      </c>
      <c r="AQ733" t="s">
        <v>1314</v>
      </c>
    </row>
    <row r="734" spans="1:43" x14ac:dyDescent="0.3">
      <c r="A734" t="s">
        <v>26</v>
      </c>
      <c r="B734" t="s">
        <v>28</v>
      </c>
      <c r="C734" t="s">
        <v>29</v>
      </c>
      <c r="D734" t="s">
        <v>461</v>
      </c>
      <c r="E734" t="s">
        <v>118</v>
      </c>
      <c r="F734" t="s">
        <v>334</v>
      </c>
      <c r="G734" t="s">
        <v>478</v>
      </c>
      <c r="H734" t="s">
        <v>384</v>
      </c>
      <c r="I734" t="s">
        <v>389</v>
      </c>
      <c r="J734" t="s">
        <v>43</v>
      </c>
      <c r="K734" t="s">
        <v>1228</v>
      </c>
      <c r="L734">
        <v>4</v>
      </c>
      <c r="M734">
        <v>500000</v>
      </c>
      <c r="N734">
        <v>2000000</v>
      </c>
      <c r="O734">
        <v>0</v>
      </c>
      <c r="P734">
        <v>2000000</v>
      </c>
      <c r="R734">
        <v>18089</v>
      </c>
      <c r="S734">
        <v>310854</v>
      </c>
      <c r="T734">
        <v>284802</v>
      </c>
      <c r="U734">
        <v>189661</v>
      </c>
      <c r="V734">
        <v>207362</v>
      </c>
      <c r="W734">
        <v>160282</v>
      </c>
      <c r="X734">
        <v>21289</v>
      </c>
      <c r="Y734">
        <v>94918</v>
      </c>
      <c r="Z734">
        <v>165576</v>
      </c>
      <c r="AA734">
        <v>208000</v>
      </c>
      <c r="AB734">
        <v>165328</v>
      </c>
      <c r="AC734">
        <v>173839</v>
      </c>
      <c r="AD734" t="s">
        <v>5470</v>
      </c>
      <c r="AE734" t="s">
        <v>5471</v>
      </c>
      <c r="AF734" t="s">
        <v>5484</v>
      </c>
      <c r="AG734" t="s">
        <v>5485</v>
      </c>
      <c r="AH734" t="s">
        <v>6977</v>
      </c>
      <c r="AI734" t="s">
        <v>6168</v>
      </c>
      <c r="AJ734" t="s">
        <v>6304</v>
      </c>
      <c r="AK734" t="s">
        <v>136</v>
      </c>
      <c r="AN734" t="s">
        <v>1311</v>
      </c>
      <c r="AO734" t="s">
        <v>1312</v>
      </c>
      <c r="AP734" t="s">
        <v>1313</v>
      </c>
      <c r="AQ734" t="s">
        <v>1314</v>
      </c>
    </row>
    <row r="735" spans="1:43" x14ac:dyDescent="0.3">
      <c r="A735" t="s">
        <v>26</v>
      </c>
      <c r="B735" t="s">
        <v>28</v>
      </c>
      <c r="C735" t="s">
        <v>29</v>
      </c>
      <c r="D735" t="s">
        <v>461</v>
      </c>
      <c r="E735" t="s">
        <v>118</v>
      </c>
      <c r="F735" t="s">
        <v>334</v>
      </c>
      <c r="G735" t="s">
        <v>478</v>
      </c>
      <c r="H735" t="s">
        <v>384</v>
      </c>
      <c r="I735" t="s">
        <v>389</v>
      </c>
      <c r="J735" t="s">
        <v>43</v>
      </c>
      <c r="K735" t="s">
        <v>1229</v>
      </c>
      <c r="L735">
        <v>4</v>
      </c>
      <c r="M735">
        <v>2000000</v>
      </c>
      <c r="N735">
        <v>8000000</v>
      </c>
      <c r="O735">
        <v>0</v>
      </c>
      <c r="P735">
        <v>8000000</v>
      </c>
      <c r="R735">
        <v>72355</v>
      </c>
      <c r="S735">
        <v>1243417</v>
      </c>
      <c r="T735">
        <v>1139206</v>
      </c>
      <c r="U735">
        <v>758645</v>
      </c>
      <c r="V735">
        <v>829446</v>
      </c>
      <c r="W735">
        <v>641126</v>
      </c>
      <c r="X735">
        <v>85155</v>
      </c>
      <c r="Y735">
        <v>379673</v>
      </c>
      <c r="Z735">
        <v>662305</v>
      </c>
      <c r="AA735">
        <v>832000</v>
      </c>
      <c r="AB735">
        <v>661313</v>
      </c>
      <c r="AC735">
        <v>695359</v>
      </c>
      <c r="AD735" t="s">
        <v>5470</v>
      </c>
      <c r="AE735" t="s">
        <v>5471</v>
      </c>
      <c r="AF735" t="s">
        <v>5487</v>
      </c>
      <c r="AG735" t="s">
        <v>5488</v>
      </c>
      <c r="AH735" t="s">
        <v>6978</v>
      </c>
      <c r="AI735" t="s">
        <v>6565</v>
      </c>
      <c r="AJ735" t="s">
        <v>6304</v>
      </c>
      <c r="AK735" t="s">
        <v>136</v>
      </c>
      <c r="AN735" t="s">
        <v>1311</v>
      </c>
      <c r="AO735" t="s">
        <v>1312</v>
      </c>
      <c r="AP735" t="s">
        <v>1313</v>
      </c>
      <c r="AQ735" t="s">
        <v>1314</v>
      </c>
    </row>
    <row r="736" spans="1:43" x14ac:dyDescent="0.3">
      <c r="A736" t="s">
        <v>26</v>
      </c>
      <c r="B736" t="s">
        <v>28</v>
      </c>
      <c r="C736" t="s">
        <v>29</v>
      </c>
      <c r="D736" t="s">
        <v>461</v>
      </c>
      <c r="E736" t="s">
        <v>118</v>
      </c>
      <c r="F736" t="s">
        <v>334</v>
      </c>
      <c r="G736" t="s">
        <v>478</v>
      </c>
      <c r="H736" t="s">
        <v>384</v>
      </c>
      <c r="I736" t="s">
        <v>389</v>
      </c>
      <c r="J736" t="s">
        <v>48</v>
      </c>
      <c r="K736" t="s">
        <v>1231</v>
      </c>
      <c r="L736">
        <v>120</v>
      </c>
      <c r="M736">
        <v>1237000</v>
      </c>
      <c r="N736">
        <v>148389000</v>
      </c>
      <c r="O736">
        <v>0</v>
      </c>
      <c r="P736">
        <v>148389000</v>
      </c>
      <c r="R736">
        <v>1342087</v>
      </c>
      <c r="S736">
        <v>23063683</v>
      </c>
      <c r="T736">
        <v>21130709</v>
      </c>
      <c r="U736">
        <v>14071814</v>
      </c>
      <c r="V736">
        <v>15385087</v>
      </c>
      <c r="W736">
        <v>11892010</v>
      </c>
      <c r="X736">
        <v>1579515</v>
      </c>
      <c r="Y736">
        <v>7042411</v>
      </c>
      <c r="Z736">
        <v>12284852</v>
      </c>
      <c r="AA736">
        <v>15432456</v>
      </c>
      <c r="AB736">
        <v>12266451</v>
      </c>
      <c r="AC736">
        <v>12897925</v>
      </c>
      <c r="AD736" t="s">
        <v>5470</v>
      </c>
      <c r="AE736" t="s">
        <v>5497</v>
      </c>
      <c r="AF736" t="s">
        <v>5501</v>
      </c>
      <c r="AG736" t="s">
        <v>5502</v>
      </c>
      <c r="AH736" t="s">
        <v>6979</v>
      </c>
      <c r="AI736" t="s">
        <v>6064</v>
      </c>
      <c r="AJ736" t="s">
        <v>6304</v>
      </c>
      <c r="AK736" t="s">
        <v>136</v>
      </c>
      <c r="AN736" t="s">
        <v>1311</v>
      </c>
      <c r="AO736" t="s">
        <v>1312</v>
      </c>
      <c r="AP736" t="s">
        <v>1336</v>
      </c>
      <c r="AQ736" t="s">
        <v>1314</v>
      </c>
    </row>
    <row r="737" spans="1:43" x14ac:dyDescent="0.3">
      <c r="A737" t="s">
        <v>26</v>
      </c>
      <c r="B737" t="s">
        <v>28</v>
      </c>
      <c r="C737" t="s">
        <v>29</v>
      </c>
      <c r="D737" t="s">
        <v>461</v>
      </c>
      <c r="E737" t="s">
        <v>118</v>
      </c>
      <c r="F737" t="s">
        <v>334</v>
      </c>
      <c r="G737" t="s">
        <v>478</v>
      </c>
      <c r="H737" t="s">
        <v>384</v>
      </c>
      <c r="I737" t="s">
        <v>389</v>
      </c>
      <c r="J737" t="s">
        <v>48</v>
      </c>
      <c r="K737" t="s">
        <v>1232</v>
      </c>
      <c r="L737">
        <v>105</v>
      </c>
      <c r="M737">
        <v>1200000</v>
      </c>
      <c r="N737">
        <v>126000000</v>
      </c>
      <c r="O737">
        <v>0</v>
      </c>
      <c r="P737">
        <v>126000000</v>
      </c>
      <c r="R737">
        <v>1139592</v>
      </c>
      <c r="S737">
        <v>19583824</v>
      </c>
      <c r="T737">
        <v>17942498</v>
      </c>
      <c r="U737">
        <v>11948653</v>
      </c>
      <c r="V737">
        <v>13063778</v>
      </c>
      <c r="W737">
        <v>10097738</v>
      </c>
      <c r="X737">
        <v>1341197</v>
      </c>
      <c r="Y737">
        <v>5979849</v>
      </c>
      <c r="Z737">
        <v>10431308</v>
      </c>
      <c r="AA737">
        <v>13104000</v>
      </c>
      <c r="AB737">
        <v>10415684</v>
      </c>
      <c r="AC737">
        <v>10951879</v>
      </c>
      <c r="AD737" t="s">
        <v>5470</v>
      </c>
      <c r="AE737" t="s">
        <v>5497</v>
      </c>
      <c r="AF737" t="s">
        <v>5504</v>
      </c>
      <c r="AG737" t="s">
        <v>5505</v>
      </c>
      <c r="AH737" t="s">
        <v>6980</v>
      </c>
      <c r="AI737" t="s">
        <v>6075</v>
      </c>
      <c r="AJ737" t="s">
        <v>6304</v>
      </c>
      <c r="AK737" t="s">
        <v>136</v>
      </c>
      <c r="AN737" t="s">
        <v>1311</v>
      </c>
      <c r="AO737" t="s">
        <v>1312</v>
      </c>
      <c r="AP737" t="s">
        <v>1336</v>
      </c>
      <c r="AQ737" t="s">
        <v>1314</v>
      </c>
    </row>
    <row r="738" spans="1:43" x14ac:dyDescent="0.3">
      <c r="A738" t="s">
        <v>26</v>
      </c>
      <c r="B738" t="s">
        <v>28</v>
      </c>
      <c r="C738" t="s">
        <v>29</v>
      </c>
      <c r="D738" t="s">
        <v>461</v>
      </c>
      <c r="E738" t="s">
        <v>118</v>
      </c>
      <c r="F738" t="s">
        <v>334</v>
      </c>
      <c r="G738" t="s">
        <v>478</v>
      </c>
      <c r="H738" t="s">
        <v>384</v>
      </c>
      <c r="I738" t="s">
        <v>389</v>
      </c>
      <c r="J738" t="s">
        <v>48</v>
      </c>
      <c r="K738" t="s">
        <v>1233</v>
      </c>
      <c r="L738">
        <v>30</v>
      </c>
      <c r="M738">
        <v>2340000</v>
      </c>
      <c r="N738">
        <v>70200000</v>
      </c>
      <c r="O738">
        <v>0</v>
      </c>
      <c r="P738">
        <v>70200000</v>
      </c>
      <c r="R738">
        <v>634916</v>
      </c>
      <c r="S738">
        <v>10910988</v>
      </c>
      <c r="T738">
        <v>9996535</v>
      </c>
      <c r="U738">
        <v>6657106</v>
      </c>
      <c r="V738">
        <v>7278391</v>
      </c>
      <c r="W738">
        <v>5625883</v>
      </c>
      <c r="X738">
        <v>747238</v>
      </c>
      <c r="Y738">
        <v>3331630</v>
      </c>
      <c r="Z738">
        <v>5811728</v>
      </c>
      <c r="AA738">
        <v>7300800</v>
      </c>
      <c r="AB738">
        <v>5803024</v>
      </c>
      <c r="AC738">
        <v>6101761</v>
      </c>
      <c r="AD738" t="s">
        <v>5470</v>
      </c>
      <c r="AE738" t="s">
        <v>5497</v>
      </c>
      <c r="AF738" t="s">
        <v>5507</v>
      </c>
      <c r="AG738" t="s">
        <v>5508</v>
      </c>
      <c r="AH738" t="s">
        <v>6981</v>
      </c>
      <c r="AI738" t="s">
        <v>6085</v>
      </c>
      <c r="AJ738" t="s">
        <v>6304</v>
      </c>
      <c r="AK738" t="s">
        <v>136</v>
      </c>
      <c r="AN738" t="s">
        <v>1311</v>
      </c>
      <c r="AO738" t="s">
        <v>1312</v>
      </c>
      <c r="AP738" t="s">
        <v>1336</v>
      </c>
      <c r="AQ738" t="s">
        <v>1314</v>
      </c>
    </row>
    <row r="739" spans="1:43" x14ac:dyDescent="0.3">
      <c r="A739" t="s">
        <v>26</v>
      </c>
      <c r="B739" t="s">
        <v>28</v>
      </c>
      <c r="C739" t="s">
        <v>29</v>
      </c>
      <c r="D739" t="s">
        <v>461</v>
      </c>
      <c r="E739" t="s">
        <v>118</v>
      </c>
      <c r="F739" t="s">
        <v>334</v>
      </c>
      <c r="G739" t="s">
        <v>478</v>
      </c>
      <c r="H739" t="s">
        <v>384</v>
      </c>
      <c r="I739" t="s">
        <v>390</v>
      </c>
      <c r="J739" t="s">
        <v>43</v>
      </c>
      <c r="K739" t="s">
        <v>571</v>
      </c>
      <c r="L739">
        <v>2</v>
      </c>
      <c r="M739">
        <v>2000000</v>
      </c>
      <c r="N739">
        <v>4000000</v>
      </c>
      <c r="O739">
        <v>0</v>
      </c>
      <c r="P739">
        <v>4000000</v>
      </c>
      <c r="R739">
        <v>36178</v>
      </c>
      <c r="S739">
        <v>621709</v>
      </c>
      <c r="T739">
        <v>569603</v>
      </c>
      <c r="U739">
        <v>379322</v>
      </c>
      <c r="V739">
        <v>414723</v>
      </c>
      <c r="W739">
        <v>320563</v>
      </c>
      <c r="X739">
        <v>42578</v>
      </c>
      <c r="Y739">
        <v>189836</v>
      </c>
      <c r="Z739">
        <v>331153</v>
      </c>
      <c r="AA739">
        <v>416000</v>
      </c>
      <c r="AB739">
        <v>330657</v>
      </c>
      <c r="AC739">
        <v>347678</v>
      </c>
      <c r="AD739" t="s">
        <v>5518</v>
      </c>
      <c r="AE739" t="s">
        <v>5519</v>
      </c>
      <c r="AF739" t="s">
        <v>5523</v>
      </c>
      <c r="AG739" t="s">
        <v>5524</v>
      </c>
      <c r="AH739" t="s">
        <v>6982</v>
      </c>
      <c r="AI739" t="s">
        <v>6064</v>
      </c>
      <c r="AJ739" t="s">
        <v>6308</v>
      </c>
      <c r="AK739" t="s">
        <v>136</v>
      </c>
      <c r="AN739" t="s">
        <v>1311</v>
      </c>
      <c r="AO739" t="s">
        <v>1312</v>
      </c>
      <c r="AP739" t="s">
        <v>1313</v>
      </c>
      <c r="AQ739" t="s">
        <v>1314</v>
      </c>
    </row>
    <row r="740" spans="1:43" x14ac:dyDescent="0.3">
      <c r="A740" t="s">
        <v>26</v>
      </c>
      <c r="B740" t="s">
        <v>28</v>
      </c>
      <c r="C740" t="s">
        <v>29</v>
      </c>
      <c r="D740" t="s">
        <v>461</v>
      </c>
      <c r="E740" t="s">
        <v>118</v>
      </c>
      <c r="F740" t="s">
        <v>334</v>
      </c>
      <c r="G740" t="s">
        <v>478</v>
      </c>
      <c r="H740" t="s">
        <v>384</v>
      </c>
      <c r="I740" t="s">
        <v>390</v>
      </c>
      <c r="J740" t="s">
        <v>43</v>
      </c>
      <c r="K740" t="s">
        <v>572</v>
      </c>
      <c r="L740">
        <v>2</v>
      </c>
      <c r="M740">
        <v>2000000</v>
      </c>
      <c r="N740">
        <v>4000000</v>
      </c>
      <c r="O740">
        <v>0</v>
      </c>
      <c r="P740">
        <v>4000000</v>
      </c>
      <c r="R740">
        <v>36178</v>
      </c>
      <c r="S740">
        <v>621709</v>
      </c>
      <c r="T740">
        <v>569603</v>
      </c>
      <c r="U740">
        <v>379322</v>
      </c>
      <c r="V740">
        <v>414723</v>
      </c>
      <c r="W740">
        <v>320563</v>
      </c>
      <c r="X740">
        <v>42578</v>
      </c>
      <c r="Y740">
        <v>189836</v>
      </c>
      <c r="Z740">
        <v>331153</v>
      </c>
      <c r="AA740">
        <v>416000</v>
      </c>
      <c r="AB740">
        <v>330657</v>
      </c>
      <c r="AC740">
        <v>347678</v>
      </c>
      <c r="AD740" t="s">
        <v>5518</v>
      </c>
      <c r="AE740" t="s">
        <v>5519</v>
      </c>
      <c r="AF740" t="s">
        <v>5526</v>
      </c>
      <c r="AG740" t="s">
        <v>5527</v>
      </c>
      <c r="AH740" t="s">
        <v>6983</v>
      </c>
      <c r="AI740" t="s">
        <v>6075</v>
      </c>
      <c r="AJ740" t="s">
        <v>6308</v>
      </c>
      <c r="AK740" t="s">
        <v>136</v>
      </c>
      <c r="AN740" t="s">
        <v>1311</v>
      </c>
      <c r="AO740" t="s">
        <v>1312</v>
      </c>
      <c r="AP740" t="s">
        <v>1313</v>
      </c>
      <c r="AQ740" t="s">
        <v>1314</v>
      </c>
    </row>
    <row r="741" spans="1:43" x14ac:dyDescent="0.3">
      <c r="A741" t="s">
        <v>26</v>
      </c>
      <c r="B741" t="s">
        <v>28</v>
      </c>
      <c r="C741" t="s">
        <v>29</v>
      </c>
      <c r="D741" t="s">
        <v>461</v>
      </c>
      <c r="E741" t="s">
        <v>118</v>
      </c>
      <c r="F741" t="s">
        <v>334</v>
      </c>
      <c r="G741" t="s">
        <v>478</v>
      </c>
      <c r="H741" t="s">
        <v>384</v>
      </c>
      <c r="I741" t="s">
        <v>390</v>
      </c>
      <c r="J741" t="s">
        <v>48</v>
      </c>
      <c r="K741" t="s">
        <v>1237</v>
      </c>
      <c r="L741">
        <v>40</v>
      </c>
      <c r="M741">
        <v>2300000</v>
      </c>
      <c r="N741">
        <v>92000000</v>
      </c>
      <c r="O741">
        <v>0</v>
      </c>
      <c r="P741">
        <v>92000000</v>
      </c>
      <c r="R741">
        <v>832083</v>
      </c>
      <c r="S741">
        <v>14299300</v>
      </c>
      <c r="T741">
        <v>13100872</v>
      </c>
      <c r="U741">
        <v>8724413</v>
      </c>
      <c r="V741">
        <v>9538632</v>
      </c>
      <c r="W741">
        <v>7372952</v>
      </c>
      <c r="X741">
        <v>979286</v>
      </c>
      <c r="Y741">
        <v>4366239</v>
      </c>
      <c r="Z741">
        <v>7616510</v>
      </c>
      <c r="AA741">
        <v>9568000</v>
      </c>
      <c r="AB741">
        <v>7605102</v>
      </c>
      <c r="AC741">
        <v>7996611</v>
      </c>
      <c r="AD741" t="s">
        <v>5518</v>
      </c>
      <c r="AE741" t="s">
        <v>5540</v>
      </c>
      <c r="AF741" t="s">
        <v>5544</v>
      </c>
      <c r="AG741" t="s">
        <v>5545</v>
      </c>
      <c r="AH741" t="s">
        <v>6984</v>
      </c>
      <c r="AI741" t="s">
        <v>6064</v>
      </c>
      <c r="AJ741" t="s">
        <v>6308</v>
      </c>
      <c r="AK741" t="s">
        <v>136</v>
      </c>
      <c r="AN741" t="s">
        <v>1311</v>
      </c>
      <c r="AO741" t="s">
        <v>1312</v>
      </c>
      <c r="AP741" t="s">
        <v>1336</v>
      </c>
      <c r="AQ741" t="s">
        <v>1314</v>
      </c>
    </row>
    <row r="742" spans="1:43" x14ac:dyDescent="0.3">
      <c r="A742" t="s">
        <v>26</v>
      </c>
      <c r="B742" t="s">
        <v>28</v>
      </c>
      <c r="C742" t="s">
        <v>29</v>
      </c>
      <c r="D742" t="s">
        <v>461</v>
      </c>
      <c r="E742" t="s">
        <v>118</v>
      </c>
      <c r="F742" t="s">
        <v>334</v>
      </c>
      <c r="G742" t="s">
        <v>478</v>
      </c>
      <c r="H742" t="s">
        <v>391</v>
      </c>
      <c r="I742" t="s">
        <v>392</v>
      </c>
      <c r="J742" t="s">
        <v>43</v>
      </c>
      <c r="K742" t="s">
        <v>507</v>
      </c>
      <c r="L742">
        <v>1</v>
      </c>
      <c r="M742">
        <v>1500000</v>
      </c>
      <c r="N742">
        <v>1500000</v>
      </c>
      <c r="O742">
        <v>0</v>
      </c>
      <c r="P742">
        <v>1500000</v>
      </c>
      <c r="R742">
        <v>125000</v>
      </c>
      <c r="S742">
        <v>125000</v>
      </c>
      <c r="T742">
        <v>125000</v>
      </c>
      <c r="U742">
        <v>125000</v>
      </c>
      <c r="V742">
        <v>125000</v>
      </c>
      <c r="W742">
        <v>125000</v>
      </c>
      <c r="X742">
        <v>125000</v>
      </c>
      <c r="Y742">
        <v>125000</v>
      </c>
      <c r="Z742">
        <v>125000</v>
      </c>
      <c r="AA742">
        <v>125000</v>
      </c>
      <c r="AB742">
        <v>125000</v>
      </c>
      <c r="AC742">
        <v>125000</v>
      </c>
      <c r="AD742" t="s">
        <v>5555</v>
      </c>
      <c r="AE742" t="s">
        <v>5556</v>
      </c>
      <c r="AF742" t="s">
        <v>5560</v>
      </c>
      <c r="AG742" t="s">
        <v>5561</v>
      </c>
      <c r="AH742" t="s">
        <v>6985</v>
      </c>
      <c r="AI742" t="s">
        <v>6064</v>
      </c>
      <c r="AJ742" t="s">
        <v>6311</v>
      </c>
      <c r="AK742" t="s">
        <v>44</v>
      </c>
      <c r="AN742" t="s">
        <v>1311</v>
      </c>
      <c r="AO742" t="s">
        <v>1312</v>
      </c>
      <c r="AP742" t="s">
        <v>1313</v>
      </c>
      <c r="AQ742" t="s">
        <v>1314</v>
      </c>
    </row>
    <row r="743" spans="1:43" x14ac:dyDescent="0.3">
      <c r="A743" t="s">
        <v>26</v>
      </c>
      <c r="B743" t="s">
        <v>28</v>
      </c>
      <c r="C743" t="s">
        <v>29</v>
      </c>
      <c r="D743" t="s">
        <v>461</v>
      </c>
      <c r="E743" t="s">
        <v>118</v>
      </c>
      <c r="F743" t="s">
        <v>334</v>
      </c>
      <c r="G743" t="s">
        <v>478</v>
      </c>
      <c r="H743" t="s">
        <v>391</v>
      </c>
      <c r="I743" t="s">
        <v>392</v>
      </c>
      <c r="J743" t="s">
        <v>43</v>
      </c>
      <c r="K743" t="s">
        <v>1240</v>
      </c>
      <c r="L743">
        <v>14</v>
      </c>
      <c r="M743">
        <v>75000</v>
      </c>
      <c r="N743">
        <v>1050000</v>
      </c>
      <c r="O743">
        <v>0</v>
      </c>
      <c r="P743">
        <v>1050000</v>
      </c>
      <c r="R743">
        <v>87000</v>
      </c>
      <c r="S743">
        <v>87000</v>
      </c>
      <c r="T743">
        <v>87000</v>
      </c>
      <c r="U743">
        <v>87000</v>
      </c>
      <c r="V743">
        <v>87000</v>
      </c>
      <c r="W743">
        <v>87000</v>
      </c>
      <c r="X743">
        <v>87000</v>
      </c>
      <c r="Y743">
        <v>87000</v>
      </c>
      <c r="Z743">
        <v>87000</v>
      </c>
      <c r="AA743">
        <v>87000</v>
      </c>
      <c r="AB743">
        <v>87000</v>
      </c>
      <c r="AC743">
        <v>93000</v>
      </c>
      <c r="AD743" t="s">
        <v>5555</v>
      </c>
      <c r="AE743" t="s">
        <v>5556</v>
      </c>
      <c r="AF743" t="s">
        <v>5563</v>
      </c>
      <c r="AG743" t="s">
        <v>5564</v>
      </c>
      <c r="AH743" t="s">
        <v>6986</v>
      </c>
      <c r="AI743" t="s">
        <v>6075</v>
      </c>
      <c r="AJ743" t="s">
        <v>6311</v>
      </c>
      <c r="AK743" t="s">
        <v>44</v>
      </c>
      <c r="AN743" t="s">
        <v>1311</v>
      </c>
      <c r="AO743" t="s">
        <v>1312</v>
      </c>
      <c r="AP743" t="s">
        <v>1313</v>
      </c>
      <c r="AQ743" t="s">
        <v>1314</v>
      </c>
    </row>
    <row r="744" spans="1:43" x14ac:dyDescent="0.3">
      <c r="A744" t="s">
        <v>26</v>
      </c>
      <c r="B744" t="s">
        <v>28</v>
      </c>
      <c r="C744" t="s">
        <v>29</v>
      </c>
      <c r="D744" t="s">
        <v>461</v>
      </c>
      <c r="E744" t="s">
        <v>118</v>
      </c>
      <c r="F744" t="s">
        <v>334</v>
      </c>
      <c r="G744" t="s">
        <v>478</v>
      </c>
      <c r="H744" t="s">
        <v>391</v>
      </c>
      <c r="I744" t="s">
        <v>392</v>
      </c>
      <c r="J744" t="s">
        <v>43</v>
      </c>
      <c r="K744" t="s">
        <v>1241</v>
      </c>
      <c r="L744">
        <v>40</v>
      </c>
      <c r="M744">
        <v>350000</v>
      </c>
      <c r="N744">
        <v>14000000</v>
      </c>
      <c r="O744">
        <v>0</v>
      </c>
      <c r="P744">
        <v>14000000</v>
      </c>
      <c r="R744">
        <v>1166000</v>
      </c>
      <c r="S744">
        <v>1166000</v>
      </c>
      <c r="T744">
        <v>1166000</v>
      </c>
      <c r="U744">
        <v>1166000</v>
      </c>
      <c r="V744">
        <v>1166000</v>
      </c>
      <c r="W744">
        <v>1166000</v>
      </c>
      <c r="X744">
        <v>1166000</v>
      </c>
      <c r="Y744">
        <v>1166000</v>
      </c>
      <c r="Z744">
        <v>1166000</v>
      </c>
      <c r="AA744">
        <v>1166000</v>
      </c>
      <c r="AB744">
        <v>1166000</v>
      </c>
      <c r="AC744">
        <v>1174000</v>
      </c>
      <c r="AD744" t="s">
        <v>5555</v>
      </c>
      <c r="AE744" t="s">
        <v>5556</v>
      </c>
      <c r="AF744" t="s">
        <v>5566</v>
      </c>
      <c r="AG744" t="s">
        <v>5567</v>
      </c>
      <c r="AH744" t="s">
        <v>6987</v>
      </c>
      <c r="AI744" t="s">
        <v>6085</v>
      </c>
      <c r="AJ744" t="s">
        <v>6311</v>
      </c>
      <c r="AK744" t="s">
        <v>44</v>
      </c>
      <c r="AN744" t="s">
        <v>1311</v>
      </c>
      <c r="AO744" t="s">
        <v>1312</v>
      </c>
      <c r="AP744" t="s">
        <v>1313</v>
      </c>
      <c r="AQ744" t="s">
        <v>1314</v>
      </c>
    </row>
    <row r="745" spans="1:43" x14ac:dyDescent="0.3">
      <c r="A745" t="s">
        <v>26</v>
      </c>
      <c r="B745" t="s">
        <v>28</v>
      </c>
      <c r="C745" t="s">
        <v>29</v>
      </c>
      <c r="D745" t="s">
        <v>461</v>
      </c>
      <c r="E745" t="s">
        <v>118</v>
      </c>
      <c r="F745" t="s">
        <v>334</v>
      </c>
      <c r="G745" t="s">
        <v>478</v>
      </c>
      <c r="H745" t="s">
        <v>391</v>
      </c>
      <c r="I745" t="s">
        <v>392</v>
      </c>
      <c r="J745" t="s">
        <v>50</v>
      </c>
      <c r="K745" t="s">
        <v>1244</v>
      </c>
      <c r="L745">
        <v>40</v>
      </c>
      <c r="M745">
        <v>2671000</v>
      </c>
      <c r="N745">
        <v>106833000</v>
      </c>
      <c r="O745">
        <v>0</v>
      </c>
      <c r="P745">
        <v>106833000</v>
      </c>
      <c r="R745">
        <v>8902000</v>
      </c>
      <c r="S745">
        <v>8902000</v>
      </c>
      <c r="T745">
        <v>8902000</v>
      </c>
      <c r="U745">
        <v>8902000</v>
      </c>
      <c r="V745">
        <v>8902000</v>
      </c>
      <c r="W745">
        <v>8902000</v>
      </c>
      <c r="X745">
        <v>8902000</v>
      </c>
      <c r="Y745">
        <v>8902000</v>
      </c>
      <c r="Z745">
        <v>8902000</v>
      </c>
      <c r="AA745">
        <v>8902000</v>
      </c>
      <c r="AB745">
        <v>8902000</v>
      </c>
      <c r="AC745">
        <v>8911000</v>
      </c>
      <c r="AD745" t="s">
        <v>5555</v>
      </c>
      <c r="AE745" t="s">
        <v>5573</v>
      </c>
      <c r="AF745" t="s">
        <v>5577</v>
      </c>
      <c r="AG745" t="s">
        <v>5578</v>
      </c>
      <c r="AH745" t="s">
        <v>6988</v>
      </c>
      <c r="AI745" t="s">
        <v>6064</v>
      </c>
      <c r="AJ745" t="s">
        <v>6311</v>
      </c>
      <c r="AK745" t="s">
        <v>44</v>
      </c>
      <c r="AN745" t="s">
        <v>1311</v>
      </c>
      <c r="AO745" t="s">
        <v>1312</v>
      </c>
      <c r="AP745" t="s">
        <v>1336</v>
      </c>
      <c r="AQ745" t="s">
        <v>1314</v>
      </c>
    </row>
    <row r="746" spans="1:43" x14ac:dyDescent="0.3">
      <c r="A746" t="s">
        <v>26</v>
      </c>
      <c r="B746" t="s">
        <v>28</v>
      </c>
      <c r="C746" t="s">
        <v>29</v>
      </c>
      <c r="D746" t="s">
        <v>461</v>
      </c>
      <c r="E746" t="s">
        <v>118</v>
      </c>
      <c r="F746" t="s">
        <v>334</v>
      </c>
      <c r="G746" t="s">
        <v>478</v>
      </c>
      <c r="H746" t="s">
        <v>391</v>
      </c>
      <c r="I746" t="s">
        <v>393</v>
      </c>
      <c r="J746" t="s">
        <v>43</v>
      </c>
      <c r="K746" t="s">
        <v>1245</v>
      </c>
      <c r="L746">
        <v>1</v>
      </c>
      <c r="M746">
        <v>500000</v>
      </c>
      <c r="N746">
        <v>500000</v>
      </c>
      <c r="O746">
        <v>0</v>
      </c>
      <c r="P746">
        <v>500000</v>
      </c>
      <c r="R746">
        <v>41000</v>
      </c>
      <c r="S746">
        <v>41000</v>
      </c>
      <c r="T746">
        <v>41000</v>
      </c>
      <c r="U746">
        <v>41000</v>
      </c>
      <c r="V746">
        <v>41000</v>
      </c>
      <c r="W746">
        <v>41000</v>
      </c>
      <c r="X746">
        <v>41000</v>
      </c>
      <c r="Y746">
        <v>41000</v>
      </c>
      <c r="Z746">
        <v>41000</v>
      </c>
      <c r="AA746">
        <v>41000</v>
      </c>
      <c r="AB746">
        <v>41000</v>
      </c>
      <c r="AC746">
        <v>49000</v>
      </c>
      <c r="AD746" t="s">
        <v>5580</v>
      </c>
      <c r="AE746" t="s">
        <v>5581</v>
      </c>
      <c r="AF746" t="s">
        <v>5588</v>
      </c>
      <c r="AG746" t="s">
        <v>5589</v>
      </c>
      <c r="AH746" t="s">
        <v>6989</v>
      </c>
      <c r="AI746" t="s">
        <v>6075</v>
      </c>
      <c r="AJ746" t="s">
        <v>6313</v>
      </c>
      <c r="AK746" t="s">
        <v>44</v>
      </c>
      <c r="AN746" t="s">
        <v>1311</v>
      </c>
      <c r="AO746" t="s">
        <v>1312</v>
      </c>
      <c r="AP746" t="s">
        <v>1313</v>
      </c>
      <c r="AQ746" t="s">
        <v>1314</v>
      </c>
    </row>
    <row r="747" spans="1:43" x14ac:dyDescent="0.3">
      <c r="A747" t="s">
        <v>26</v>
      </c>
      <c r="B747" t="s">
        <v>28</v>
      </c>
      <c r="C747" t="s">
        <v>29</v>
      </c>
      <c r="D747" t="s">
        <v>461</v>
      </c>
      <c r="E747" t="s">
        <v>118</v>
      </c>
      <c r="F747" t="s">
        <v>334</v>
      </c>
      <c r="G747" t="s">
        <v>478</v>
      </c>
      <c r="H747" t="s">
        <v>391</v>
      </c>
      <c r="I747" t="s">
        <v>393</v>
      </c>
      <c r="J747" t="s">
        <v>43</v>
      </c>
      <c r="K747" t="s">
        <v>1246</v>
      </c>
      <c r="L747">
        <v>28</v>
      </c>
      <c r="M747">
        <v>22000</v>
      </c>
      <c r="N747">
        <v>616000</v>
      </c>
      <c r="O747">
        <v>0</v>
      </c>
      <c r="P747">
        <v>616000</v>
      </c>
      <c r="R747">
        <v>51000</v>
      </c>
      <c r="S747">
        <v>51000</v>
      </c>
      <c r="T747">
        <v>51000</v>
      </c>
      <c r="U747">
        <v>51000</v>
      </c>
      <c r="V747">
        <v>51000</v>
      </c>
      <c r="W747">
        <v>51000</v>
      </c>
      <c r="X747">
        <v>51000</v>
      </c>
      <c r="Y747">
        <v>51000</v>
      </c>
      <c r="Z747">
        <v>51000</v>
      </c>
      <c r="AA747">
        <v>51000</v>
      </c>
      <c r="AB747">
        <v>51000</v>
      </c>
      <c r="AC747">
        <v>55000</v>
      </c>
      <c r="AD747" t="s">
        <v>5580</v>
      </c>
      <c r="AE747" t="s">
        <v>5581</v>
      </c>
      <c r="AF747" t="s">
        <v>5591</v>
      </c>
      <c r="AG747" t="s">
        <v>5592</v>
      </c>
      <c r="AH747" t="s">
        <v>6990</v>
      </c>
      <c r="AI747" t="s">
        <v>6085</v>
      </c>
      <c r="AJ747" t="s">
        <v>6313</v>
      </c>
      <c r="AK747" t="s">
        <v>44</v>
      </c>
      <c r="AN747" t="s">
        <v>1311</v>
      </c>
      <c r="AO747" t="s">
        <v>1312</v>
      </c>
      <c r="AP747" t="s">
        <v>1313</v>
      </c>
      <c r="AQ747" t="s">
        <v>1314</v>
      </c>
    </row>
    <row r="748" spans="1:43" x14ac:dyDescent="0.3">
      <c r="A748" t="s">
        <v>26</v>
      </c>
      <c r="B748" t="s">
        <v>28</v>
      </c>
      <c r="C748" t="s">
        <v>29</v>
      </c>
      <c r="D748" t="s">
        <v>461</v>
      </c>
      <c r="E748" t="s">
        <v>118</v>
      </c>
      <c r="F748" t="s">
        <v>334</v>
      </c>
      <c r="G748" t="s">
        <v>478</v>
      </c>
      <c r="H748" t="s">
        <v>391</v>
      </c>
      <c r="I748" t="s">
        <v>393</v>
      </c>
      <c r="J748" t="s">
        <v>48</v>
      </c>
      <c r="K748" t="s">
        <v>1248</v>
      </c>
      <c r="L748">
        <v>27</v>
      </c>
      <c r="M748">
        <v>6000000</v>
      </c>
      <c r="N748">
        <v>162000000</v>
      </c>
      <c r="O748">
        <v>0</v>
      </c>
      <c r="P748">
        <v>162000000</v>
      </c>
      <c r="R748">
        <v>13500000</v>
      </c>
      <c r="S748">
        <v>13500000</v>
      </c>
      <c r="T748">
        <v>13500000</v>
      </c>
      <c r="U748">
        <v>13500000</v>
      </c>
      <c r="V748">
        <v>13500000</v>
      </c>
      <c r="W748">
        <v>13500000</v>
      </c>
      <c r="X748">
        <v>13500000</v>
      </c>
      <c r="Y748">
        <v>13500000</v>
      </c>
      <c r="Z748">
        <v>13500000</v>
      </c>
      <c r="AA748">
        <v>13500000</v>
      </c>
      <c r="AB748">
        <v>13500000</v>
      </c>
      <c r="AC748">
        <v>13500000</v>
      </c>
      <c r="AD748" t="s">
        <v>5580</v>
      </c>
      <c r="AE748" t="s">
        <v>5594</v>
      </c>
      <c r="AF748" t="s">
        <v>5598</v>
      </c>
      <c r="AG748" t="s">
        <v>5599</v>
      </c>
      <c r="AH748" t="s">
        <v>6991</v>
      </c>
      <c r="AI748" t="s">
        <v>6064</v>
      </c>
      <c r="AJ748" t="s">
        <v>6313</v>
      </c>
      <c r="AK748" t="s">
        <v>44</v>
      </c>
      <c r="AN748" t="s">
        <v>1311</v>
      </c>
      <c r="AO748" t="s">
        <v>1312</v>
      </c>
      <c r="AP748" t="s">
        <v>1336</v>
      </c>
      <c r="AQ748" t="s">
        <v>1314</v>
      </c>
    </row>
    <row r="749" spans="1:43" x14ac:dyDescent="0.3">
      <c r="A749" t="s">
        <v>26</v>
      </c>
      <c r="B749" t="s">
        <v>28</v>
      </c>
      <c r="C749" t="s">
        <v>29</v>
      </c>
      <c r="D749" t="s">
        <v>461</v>
      </c>
      <c r="E749" t="s">
        <v>118</v>
      </c>
      <c r="F749" t="s">
        <v>334</v>
      </c>
      <c r="G749" t="s">
        <v>478</v>
      </c>
      <c r="H749" t="s">
        <v>391</v>
      </c>
      <c r="I749" t="s">
        <v>394</v>
      </c>
      <c r="J749" t="s">
        <v>43</v>
      </c>
      <c r="K749" t="s">
        <v>1249</v>
      </c>
      <c r="L749">
        <v>60</v>
      </c>
      <c r="M749">
        <v>22000</v>
      </c>
      <c r="N749">
        <v>1320000</v>
      </c>
      <c r="O749">
        <v>0</v>
      </c>
      <c r="P749">
        <v>1320000</v>
      </c>
      <c r="R749">
        <v>110000</v>
      </c>
      <c r="S749">
        <v>110000</v>
      </c>
      <c r="T749">
        <v>110000</v>
      </c>
      <c r="U749">
        <v>110000</v>
      </c>
      <c r="V749">
        <v>110000</v>
      </c>
      <c r="W749">
        <v>110000</v>
      </c>
      <c r="X749">
        <v>110000</v>
      </c>
      <c r="Y749">
        <v>110000</v>
      </c>
      <c r="Z749">
        <v>110000</v>
      </c>
      <c r="AA749">
        <v>110000</v>
      </c>
      <c r="AB749">
        <v>110000</v>
      </c>
      <c r="AC749">
        <v>110000</v>
      </c>
      <c r="AD749" t="s">
        <v>5601</v>
      </c>
      <c r="AE749" t="s">
        <v>5602</v>
      </c>
      <c r="AF749" t="s">
        <v>5609</v>
      </c>
      <c r="AG749" t="s">
        <v>5610</v>
      </c>
      <c r="AH749" t="s">
        <v>6992</v>
      </c>
      <c r="AI749" t="s">
        <v>6075</v>
      </c>
      <c r="AJ749" t="s">
        <v>6316</v>
      </c>
      <c r="AK749" t="s">
        <v>44</v>
      </c>
      <c r="AN749" t="s">
        <v>1311</v>
      </c>
      <c r="AO749" t="s">
        <v>1312</v>
      </c>
      <c r="AP749" t="s">
        <v>1313</v>
      </c>
      <c r="AQ749" t="s">
        <v>1314</v>
      </c>
    </row>
    <row r="750" spans="1:43" x14ac:dyDescent="0.3">
      <c r="A750" t="s">
        <v>26</v>
      </c>
      <c r="B750" t="s">
        <v>28</v>
      </c>
      <c r="C750" t="s">
        <v>29</v>
      </c>
      <c r="D750" t="s">
        <v>461</v>
      </c>
      <c r="E750" t="s">
        <v>118</v>
      </c>
      <c r="F750" t="s">
        <v>334</v>
      </c>
      <c r="G750" t="s">
        <v>479</v>
      </c>
      <c r="H750" t="s">
        <v>406</v>
      </c>
      <c r="I750" t="s">
        <v>408</v>
      </c>
      <c r="J750" t="s">
        <v>75</v>
      </c>
      <c r="K750" t="s">
        <v>1053</v>
      </c>
      <c r="L750">
        <v>50</v>
      </c>
      <c r="M750">
        <v>150000</v>
      </c>
      <c r="N750">
        <v>7500000</v>
      </c>
      <c r="O750">
        <v>0</v>
      </c>
      <c r="P750">
        <v>7500000</v>
      </c>
      <c r="R750">
        <v>225000</v>
      </c>
      <c r="S750">
        <v>2901964</v>
      </c>
      <c r="T750">
        <v>225000</v>
      </c>
      <c r="U750">
        <v>511071</v>
      </c>
      <c r="V750">
        <v>511071</v>
      </c>
      <c r="W750">
        <v>511071</v>
      </c>
      <c r="X750">
        <v>561429</v>
      </c>
      <c r="Y750">
        <v>511071</v>
      </c>
      <c r="Z750">
        <v>511071</v>
      </c>
      <c r="AA750">
        <v>532500</v>
      </c>
      <c r="AB750">
        <v>225000</v>
      </c>
      <c r="AC750">
        <v>273752</v>
      </c>
      <c r="AD750" t="s">
        <v>5805</v>
      </c>
      <c r="AE750" t="s">
        <v>5825</v>
      </c>
      <c r="AF750" t="s">
        <v>5829</v>
      </c>
      <c r="AG750" t="s">
        <v>5830</v>
      </c>
      <c r="AH750" t="s">
        <v>6993</v>
      </c>
      <c r="AI750" t="s">
        <v>6064</v>
      </c>
      <c r="AJ750" t="s">
        <v>6325</v>
      </c>
      <c r="AK750" t="s">
        <v>136</v>
      </c>
      <c r="AN750" t="s">
        <v>1311</v>
      </c>
      <c r="AO750" t="s">
        <v>1312</v>
      </c>
      <c r="AP750" t="s">
        <v>1336</v>
      </c>
      <c r="AQ750" t="s">
        <v>1314</v>
      </c>
    </row>
    <row r="751" spans="1:43" x14ac:dyDescent="0.3">
      <c r="A751" t="s">
        <v>26</v>
      </c>
      <c r="B751" t="s">
        <v>28</v>
      </c>
      <c r="C751" t="s">
        <v>29</v>
      </c>
      <c r="D751" t="s">
        <v>461</v>
      </c>
      <c r="E751" t="s">
        <v>118</v>
      </c>
      <c r="F751" t="s">
        <v>334</v>
      </c>
      <c r="G751" t="s">
        <v>479</v>
      </c>
      <c r="H751" t="s">
        <v>406</v>
      </c>
      <c r="I751" t="s">
        <v>410</v>
      </c>
      <c r="J751" t="s">
        <v>43</v>
      </c>
      <c r="K751" t="s">
        <v>614</v>
      </c>
      <c r="L751">
        <v>95</v>
      </c>
      <c r="M751">
        <v>321000</v>
      </c>
      <c r="N751">
        <v>30495000</v>
      </c>
      <c r="O751">
        <v>0</v>
      </c>
      <c r="P751">
        <v>30495000</v>
      </c>
      <c r="R751">
        <v>914850</v>
      </c>
      <c r="S751">
        <v>11799387</v>
      </c>
      <c r="T751">
        <v>914850</v>
      </c>
      <c r="U751">
        <v>2078016</v>
      </c>
      <c r="V751">
        <v>2078016</v>
      </c>
      <c r="W751">
        <v>2078016</v>
      </c>
      <c r="X751">
        <v>2282769</v>
      </c>
      <c r="Y751">
        <v>2078016</v>
      </c>
      <c r="Z751">
        <v>2078016</v>
      </c>
      <c r="AA751">
        <v>2165145</v>
      </c>
      <c r="AB751">
        <v>914850</v>
      </c>
      <c r="AC751">
        <v>1113069</v>
      </c>
      <c r="AD751" t="s">
        <v>5848</v>
      </c>
      <c r="AE751" t="s">
        <v>5849</v>
      </c>
      <c r="AF751" t="s">
        <v>5862</v>
      </c>
      <c r="AG751" t="s">
        <v>5863</v>
      </c>
      <c r="AH751" t="s">
        <v>6994</v>
      </c>
      <c r="AI751" t="s">
        <v>6168</v>
      </c>
      <c r="AJ751" t="s">
        <v>6333</v>
      </c>
      <c r="AK751" t="s">
        <v>136</v>
      </c>
      <c r="AN751" t="s">
        <v>1311</v>
      </c>
      <c r="AO751" t="s">
        <v>1312</v>
      </c>
      <c r="AP751" t="s">
        <v>1313</v>
      </c>
      <c r="AQ751" t="s">
        <v>1314</v>
      </c>
    </row>
    <row r="752" spans="1:43" x14ac:dyDescent="0.3">
      <c r="A752" t="s">
        <v>26</v>
      </c>
      <c r="B752" t="s">
        <v>28</v>
      </c>
      <c r="C752" t="s">
        <v>29</v>
      </c>
      <c r="D752" t="s">
        <v>461</v>
      </c>
      <c r="E752" t="s">
        <v>118</v>
      </c>
      <c r="F752" t="s">
        <v>334</v>
      </c>
      <c r="G752" t="s">
        <v>479</v>
      </c>
      <c r="H752" t="s">
        <v>406</v>
      </c>
      <c r="I752" t="s">
        <v>410</v>
      </c>
      <c r="J752" t="s">
        <v>46</v>
      </c>
      <c r="K752" t="s">
        <v>1269</v>
      </c>
      <c r="L752">
        <v>9</v>
      </c>
      <c r="M752">
        <v>900000</v>
      </c>
      <c r="N752">
        <v>8100000</v>
      </c>
      <c r="O752">
        <v>0</v>
      </c>
      <c r="P752">
        <v>8100000</v>
      </c>
      <c r="R752">
        <v>243000</v>
      </c>
      <c r="S752">
        <v>3134121</v>
      </c>
      <c r="T752">
        <v>243000</v>
      </c>
      <c r="U752">
        <v>551957</v>
      </c>
      <c r="V752">
        <v>551957</v>
      </c>
      <c r="W752">
        <v>551957</v>
      </c>
      <c r="X752">
        <v>606343</v>
      </c>
      <c r="Y752">
        <v>551957</v>
      </c>
      <c r="Z752">
        <v>551957</v>
      </c>
      <c r="AA752">
        <v>575100</v>
      </c>
      <c r="AB752">
        <v>243000</v>
      </c>
      <c r="AC752">
        <v>295651</v>
      </c>
      <c r="AD752" t="s">
        <v>5848</v>
      </c>
      <c r="AE752" t="s">
        <v>5865</v>
      </c>
      <c r="AF752" t="s">
        <v>5869</v>
      </c>
      <c r="AG752" t="s">
        <v>5870</v>
      </c>
      <c r="AH752" t="s">
        <v>6995</v>
      </c>
      <c r="AI752" t="s">
        <v>6064</v>
      </c>
      <c r="AJ752" t="s">
        <v>6333</v>
      </c>
      <c r="AK752" t="s">
        <v>136</v>
      </c>
      <c r="AN752" t="s">
        <v>1311</v>
      </c>
      <c r="AO752" t="s">
        <v>1312</v>
      </c>
      <c r="AP752" t="s">
        <v>1331</v>
      </c>
      <c r="AQ752" t="s">
        <v>1314</v>
      </c>
    </row>
    <row r="753" spans="1:43" x14ac:dyDescent="0.3">
      <c r="A753" t="s">
        <v>26</v>
      </c>
      <c r="B753" t="s">
        <v>28</v>
      </c>
      <c r="C753" t="s">
        <v>29</v>
      </c>
      <c r="D753" t="s">
        <v>461</v>
      </c>
      <c r="E753" t="s">
        <v>118</v>
      </c>
      <c r="F753" t="s">
        <v>334</v>
      </c>
      <c r="G753" t="s">
        <v>479</v>
      </c>
      <c r="H753" t="s">
        <v>406</v>
      </c>
      <c r="I753" t="s">
        <v>410</v>
      </c>
      <c r="J753" t="s">
        <v>50</v>
      </c>
      <c r="K753" t="s">
        <v>1271</v>
      </c>
      <c r="L753">
        <v>285</v>
      </c>
      <c r="M753">
        <v>150000</v>
      </c>
      <c r="N753">
        <v>42750000</v>
      </c>
      <c r="O753">
        <v>0</v>
      </c>
      <c r="P753">
        <v>42750000</v>
      </c>
      <c r="R753">
        <v>1282500</v>
      </c>
      <c r="S753">
        <v>16541196</v>
      </c>
      <c r="T753">
        <v>1282500</v>
      </c>
      <c r="U753">
        <v>2913107</v>
      </c>
      <c r="V753">
        <v>2913107</v>
      </c>
      <c r="W753">
        <v>2913107</v>
      </c>
      <c r="X753">
        <v>3200143</v>
      </c>
      <c r="Y753">
        <v>2913107</v>
      </c>
      <c r="Z753">
        <v>2913107</v>
      </c>
      <c r="AA753">
        <v>3035250</v>
      </c>
      <c r="AB753">
        <v>1282500</v>
      </c>
      <c r="AC753">
        <v>1560376</v>
      </c>
      <c r="AD753" t="s">
        <v>5848</v>
      </c>
      <c r="AE753" t="s">
        <v>5872</v>
      </c>
      <c r="AF753" t="s">
        <v>5876</v>
      </c>
      <c r="AG753" t="s">
        <v>5877</v>
      </c>
      <c r="AH753" t="s">
        <v>6996</v>
      </c>
      <c r="AI753" t="s">
        <v>6064</v>
      </c>
      <c r="AJ753" t="s">
        <v>6333</v>
      </c>
      <c r="AK753" t="s">
        <v>136</v>
      </c>
      <c r="AN753" t="s">
        <v>1311</v>
      </c>
      <c r="AO753" t="s">
        <v>1312</v>
      </c>
      <c r="AP753" t="s">
        <v>1336</v>
      </c>
      <c r="AQ753" t="s">
        <v>1314</v>
      </c>
    </row>
    <row r="754" spans="1:43" x14ac:dyDescent="0.3">
      <c r="A754" t="s">
        <v>26</v>
      </c>
      <c r="B754" t="s">
        <v>28</v>
      </c>
      <c r="C754" t="s">
        <v>29</v>
      </c>
      <c r="D754" t="s">
        <v>461</v>
      </c>
      <c r="E754" t="s">
        <v>118</v>
      </c>
      <c r="F754" t="s">
        <v>334</v>
      </c>
      <c r="G754" t="s">
        <v>479</v>
      </c>
      <c r="H754" t="s">
        <v>406</v>
      </c>
      <c r="I754" t="s">
        <v>410</v>
      </c>
      <c r="J754" t="s">
        <v>50</v>
      </c>
      <c r="K754" t="s">
        <v>1272</v>
      </c>
      <c r="L754">
        <v>15</v>
      </c>
      <c r="M754">
        <v>500000</v>
      </c>
      <c r="N754">
        <v>7500000</v>
      </c>
      <c r="O754">
        <v>0</v>
      </c>
      <c r="P754">
        <v>7500000</v>
      </c>
      <c r="R754">
        <v>225000</v>
      </c>
      <c r="S754">
        <v>2901964</v>
      </c>
      <c r="T754">
        <v>225000</v>
      </c>
      <c r="U754">
        <v>511071</v>
      </c>
      <c r="V754">
        <v>511071</v>
      </c>
      <c r="W754">
        <v>511071</v>
      </c>
      <c r="X754">
        <v>561426</v>
      </c>
      <c r="Y754">
        <v>511071</v>
      </c>
      <c r="Z754">
        <v>511071</v>
      </c>
      <c r="AA754">
        <v>532500</v>
      </c>
      <c r="AB754">
        <v>225000</v>
      </c>
      <c r="AC754">
        <v>273755</v>
      </c>
      <c r="AD754" t="s">
        <v>5848</v>
      </c>
      <c r="AE754" t="s">
        <v>5872</v>
      </c>
      <c r="AF754" t="s">
        <v>5879</v>
      </c>
      <c r="AG754" t="s">
        <v>5880</v>
      </c>
      <c r="AH754" t="s">
        <v>6997</v>
      </c>
      <c r="AI754" t="s">
        <v>6075</v>
      </c>
      <c r="AJ754" t="s">
        <v>6333</v>
      </c>
      <c r="AK754" t="s">
        <v>136</v>
      </c>
      <c r="AN754" t="s">
        <v>1311</v>
      </c>
      <c r="AO754" t="s">
        <v>1312</v>
      </c>
      <c r="AP754" t="s">
        <v>1336</v>
      </c>
      <c r="AQ754" t="s">
        <v>1314</v>
      </c>
    </row>
    <row r="755" spans="1:43" x14ac:dyDescent="0.3">
      <c r="A755" t="s">
        <v>26</v>
      </c>
      <c r="B755" t="s">
        <v>28</v>
      </c>
      <c r="C755" t="s">
        <v>29</v>
      </c>
      <c r="D755" t="s">
        <v>460</v>
      </c>
      <c r="E755" t="s">
        <v>33</v>
      </c>
      <c r="F755" t="s">
        <v>35</v>
      </c>
      <c r="G755" t="s">
        <v>463</v>
      </c>
      <c r="H755" t="s">
        <v>62</v>
      </c>
      <c r="I755" t="s">
        <v>64</v>
      </c>
      <c r="J755" t="s">
        <v>68</v>
      </c>
      <c r="K755" t="s">
        <v>517</v>
      </c>
      <c r="L755">
        <v>72</v>
      </c>
      <c r="M755">
        <v>200000</v>
      </c>
      <c r="N755">
        <v>14400000</v>
      </c>
      <c r="O755">
        <v>0</v>
      </c>
      <c r="P755">
        <v>14400000</v>
      </c>
      <c r="R755">
        <v>1200000</v>
      </c>
      <c r="S755">
        <v>1200000</v>
      </c>
      <c r="T755">
        <v>1200000</v>
      </c>
      <c r="U755">
        <v>1200000</v>
      </c>
      <c r="V755">
        <v>1200000</v>
      </c>
      <c r="W755">
        <v>1200000</v>
      </c>
      <c r="X755">
        <v>1200000</v>
      </c>
      <c r="Y755">
        <v>1200000</v>
      </c>
      <c r="Z755">
        <v>1200000</v>
      </c>
      <c r="AA755">
        <v>1200000</v>
      </c>
      <c r="AB755">
        <v>1200000</v>
      </c>
      <c r="AC755">
        <v>1200000</v>
      </c>
      <c r="AD755" t="s">
        <v>1463</v>
      </c>
      <c r="AE755" t="s">
        <v>1482</v>
      </c>
      <c r="AF755" t="s">
        <v>1483</v>
      </c>
      <c r="AG755" t="s">
        <v>1484</v>
      </c>
      <c r="AH755" t="s">
        <v>7340</v>
      </c>
      <c r="AI755" t="s">
        <v>6061</v>
      </c>
      <c r="AJ755" t="s">
        <v>6360</v>
      </c>
      <c r="AK755" t="s">
        <v>44</v>
      </c>
      <c r="AN755" t="s">
        <v>1311</v>
      </c>
      <c r="AO755" t="s">
        <v>1312</v>
      </c>
      <c r="AP755" t="s">
        <v>1485</v>
      </c>
      <c r="AQ755" t="s">
        <v>1486</v>
      </c>
    </row>
    <row r="756" spans="1:43" x14ac:dyDescent="0.3">
      <c r="A756" t="s">
        <v>26</v>
      </c>
      <c r="B756" t="s">
        <v>28</v>
      </c>
      <c r="C756" t="s">
        <v>29</v>
      </c>
      <c r="D756" t="s">
        <v>461</v>
      </c>
      <c r="E756" t="s">
        <v>118</v>
      </c>
      <c r="F756" t="s">
        <v>130</v>
      </c>
      <c r="G756" t="s">
        <v>466</v>
      </c>
      <c r="H756" t="s">
        <v>134</v>
      </c>
      <c r="I756" t="s">
        <v>140</v>
      </c>
      <c r="J756" t="s">
        <v>68</v>
      </c>
      <c r="K756" t="s">
        <v>606</v>
      </c>
      <c r="L756">
        <v>84</v>
      </c>
      <c r="M756">
        <v>200000</v>
      </c>
      <c r="N756">
        <v>16800000</v>
      </c>
      <c r="O756">
        <v>0</v>
      </c>
      <c r="P756">
        <v>16800000</v>
      </c>
      <c r="R756">
        <v>203851</v>
      </c>
      <c r="S756">
        <v>1040200</v>
      </c>
      <c r="T756">
        <v>3301200</v>
      </c>
      <c r="U756">
        <v>1383013</v>
      </c>
      <c r="V756">
        <v>540773</v>
      </c>
      <c r="W756">
        <v>694493</v>
      </c>
      <c r="X756">
        <v>731547</v>
      </c>
      <c r="Y756">
        <v>1260467</v>
      </c>
      <c r="Z756">
        <v>1073800</v>
      </c>
      <c r="AA756">
        <v>4733055</v>
      </c>
      <c r="AB756">
        <v>1300880</v>
      </c>
      <c r="AC756">
        <v>536721</v>
      </c>
      <c r="AD756" t="s">
        <v>2063</v>
      </c>
      <c r="AE756" t="s">
        <v>2068</v>
      </c>
      <c r="AF756" t="s">
        <v>2069</v>
      </c>
      <c r="AG756" t="s">
        <v>2070</v>
      </c>
      <c r="AH756" t="s">
        <v>7372</v>
      </c>
      <c r="AI756" t="s">
        <v>6061</v>
      </c>
      <c r="AJ756" t="s">
        <v>6069</v>
      </c>
      <c r="AK756" t="s">
        <v>136</v>
      </c>
      <c r="AN756" t="s">
        <v>1311</v>
      </c>
      <c r="AO756" t="s">
        <v>1312</v>
      </c>
      <c r="AP756" t="s">
        <v>1485</v>
      </c>
      <c r="AQ756" t="s">
        <v>1486</v>
      </c>
    </row>
    <row r="757" spans="1:43" x14ac:dyDescent="0.3">
      <c r="A757" t="s">
        <v>26</v>
      </c>
      <c r="B757" t="s">
        <v>28</v>
      </c>
      <c r="C757" t="s">
        <v>29</v>
      </c>
      <c r="D757" t="s">
        <v>461</v>
      </c>
      <c r="E757" t="s">
        <v>118</v>
      </c>
      <c r="F757" t="s">
        <v>130</v>
      </c>
      <c r="G757" t="s">
        <v>468</v>
      </c>
      <c r="H757" t="s">
        <v>153</v>
      </c>
      <c r="I757" t="s">
        <v>154</v>
      </c>
      <c r="J757" t="s">
        <v>68</v>
      </c>
      <c r="K757" t="s">
        <v>648</v>
      </c>
      <c r="L757">
        <v>132</v>
      </c>
      <c r="M757">
        <v>200000</v>
      </c>
      <c r="N757">
        <v>26400000</v>
      </c>
      <c r="O757">
        <v>0</v>
      </c>
      <c r="P757">
        <v>26400000</v>
      </c>
      <c r="R757">
        <v>295826</v>
      </c>
      <c r="S757">
        <v>2128068</v>
      </c>
      <c r="T757">
        <v>2323943</v>
      </c>
      <c r="U757">
        <v>2128068</v>
      </c>
      <c r="V757">
        <v>2207755</v>
      </c>
      <c r="W757">
        <v>2244255</v>
      </c>
      <c r="X757">
        <v>2207755</v>
      </c>
      <c r="Y757">
        <v>2128068</v>
      </c>
      <c r="Z757">
        <v>2244255</v>
      </c>
      <c r="AA757">
        <v>2207755</v>
      </c>
      <c r="AB757">
        <v>2128068</v>
      </c>
      <c r="AC757">
        <v>4156184</v>
      </c>
      <c r="AD757" t="s">
        <v>2271</v>
      </c>
      <c r="AE757" t="s">
        <v>2304</v>
      </c>
      <c r="AF757" t="s">
        <v>2305</v>
      </c>
      <c r="AG757" t="s">
        <v>2306</v>
      </c>
      <c r="AH757" t="s">
        <v>7374</v>
      </c>
      <c r="AI757" t="s">
        <v>6061</v>
      </c>
      <c r="AJ757" t="s">
        <v>6100</v>
      </c>
      <c r="AK757" t="s">
        <v>136</v>
      </c>
      <c r="AN757" t="s">
        <v>1311</v>
      </c>
      <c r="AO757" t="s">
        <v>1312</v>
      </c>
      <c r="AP757" t="s">
        <v>1485</v>
      </c>
      <c r="AQ757" t="s">
        <v>1486</v>
      </c>
    </row>
    <row r="758" spans="1:43" x14ac:dyDescent="0.3">
      <c r="A758" t="s">
        <v>26</v>
      </c>
      <c r="B758" t="s">
        <v>28</v>
      </c>
      <c r="C758" t="s">
        <v>29</v>
      </c>
      <c r="D758" t="s">
        <v>461</v>
      </c>
      <c r="E758" t="s">
        <v>118</v>
      </c>
      <c r="F758" t="s">
        <v>130</v>
      </c>
      <c r="G758" t="s">
        <v>470</v>
      </c>
      <c r="H758" t="s">
        <v>181</v>
      </c>
      <c r="I758" t="s">
        <v>183</v>
      </c>
      <c r="J758" t="s">
        <v>68</v>
      </c>
      <c r="K758" t="s">
        <v>697</v>
      </c>
      <c r="L758">
        <v>24</v>
      </c>
      <c r="M758">
        <v>400000</v>
      </c>
      <c r="N758">
        <v>9600000</v>
      </c>
      <c r="O758">
        <v>0</v>
      </c>
      <c r="P758">
        <v>9600000</v>
      </c>
      <c r="R758">
        <v>223034</v>
      </c>
      <c r="S758">
        <v>839640</v>
      </c>
      <c r="T758">
        <v>757560</v>
      </c>
      <c r="U758">
        <v>839640</v>
      </c>
      <c r="V758">
        <v>719640</v>
      </c>
      <c r="W758">
        <v>923160</v>
      </c>
      <c r="X758">
        <v>732120</v>
      </c>
      <c r="Y758">
        <v>863640</v>
      </c>
      <c r="Z758">
        <v>796920</v>
      </c>
      <c r="AA758">
        <v>873240</v>
      </c>
      <c r="AB758">
        <v>743640</v>
      </c>
      <c r="AC758">
        <v>1287766</v>
      </c>
      <c r="AD758" t="s">
        <v>2632</v>
      </c>
      <c r="AE758" t="s">
        <v>2633</v>
      </c>
      <c r="AF758" t="s">
        <v>2634</v>
      </c>
      <c r="AG758" t="s">
        <v>2635</v>
      </c>
      <c r="AH758" t="s">
        <v>7377</v>
      </c>
      <c r="AI758" t="s">
        <v>6061</v>
      </c>
      <c r="AJ758" t="s">
        <v>6142</v>
      </c>
      <c r="AK758" t="s">
        <v>136</v>
      </c>
      <c r="AN758" t="s">
        <v>1311</v>
      </c>
      <c r="AO758" t="s">
        <v>1312</v>
      </c>
      <c r="AP758" t="s">
        <v>1485</v>
      </c>
      <c r="AQ758" t="s">
        <v>1486</v>
      </c>
    </row>
    <row r="759" spans="1:43" x14ac:dyDescent="0.3">
      <c r="A759" t="s">
        <v>26</v>
      </c>
      <c r="B759" t="s">
        <v>28</v>
      </c>
      <c r="C759" t="s">
        <v>29</v>
      </c>
      <c r="D759" t="s">
        <v>461</v>
      </c>
      <c r="E759" t="s">
        <v>118</v>
      </c>
      <c r="F759" t="s">
        <v>130</v>
      </c>
      <c r="G759" t="s">
        <v>470</v>
      </c>
      <c r="H759" t="s">
        <v>482</v>
      </c>
      <c r="I759" t="s">
        <v>190</v>
      </c>
      <c r="J759" t="s">
        <v>68</v>
      </c>
      <c r="K759" t="s">
        <v>719</v>
      </c>
      <c r="L759">
        <v>264</v>
      </c>
      <c r="M759">
        <v>200000</v>
      </c>
      <c r="N759">
        <v>52800000</v>
      </c>
      <c r="O759">
        <v>0</v>
      </c>
      <c r="P759">
        <v>52800000</v>
      </c>
      <c r="R759">
        <v>4400000</v>
      </c>
      <c r="S759">
        <v>4400000</v>
      </c>
      <c r="T759">
        <v>4400000</v>
      </c>
      <c r="U759">
        <v>4400000</v>
      </c>
      <c r="V759">
        <v>4400000</v>
      </c>
      <c r="W759">
        <v>4400000</v>
      </c>
      <c r="X759">
        <v>4400000</v>
      </c>
      <c r="Y759">
        <v>4400000</v>
      </c>
      <c r="Z759">
        <v>4400000</v>
      </c>
      <c r="AA759">
        <v>4400000</v>
      </c>
      <c r="AB759">
        <v>4400000</v>
      </c>
      <c r="AC759">
        <v>4400000</v>
      </c>
      <c r="AD759" t="s">
        <v>2755</v>
      </c>
      <c r="AE759" t="s">
        <v>2760</v>
      </c>
      <c r="AF759" t="s">
        <v>2761</v>
      </c>
      <c r="AG759" t="s">
        <v>2762</v>
      </c>
      <c r="AH759" t="s">
        <v>7378</v>
      </c>
      <c r="AI759" t="s">
        <v>6061</v>
      </c>
      <c r="AJ759" t="s">
        <v>7379</v>
      </c>
      <c r="AK759" t="s">
        <v>44</v>
      </c>
      <c r="AN759" t="s">
        <v>1311</v>
      </c>
      <c r="AO759" t="s">
        <v>1312</v>
      </c>
      <c r="AP759" t="s">
        <v>1485</v>
      </c>
      <c r="AQ759" t="s">
        <v>1486</v>
      </c>
    </row>
    <row r="760" spans="1:43" x14ac:dyDescent="0.3">
      <c r="A760" t="s">
        <v>26</v>
      </c>
      <c r="B760" t="s">
        <v>28</v>
      </c>
      <c r="C760" t="s">
        <v>29</v>
      </c>
      <c r="D760" t="s">
        <v>461</v>
      </c>
      <c r="E760" t="s">
        <v>118</v>
      </c>
      <c r="F760" t="s">
        <v>130</v>
      </c>
      <c r="G760" t="s">
        <v>470</v>
      </c>
      <c r="H760" t="s">
        <v>482</v>
      </c>
      <c r="I760" t="s">
        <v>190</v>
      </c>
      <c r="J760" t="s">
        <v>192</v>
      </c>
      <c r="K760" t="s">
        <v>720</v>
      </c>
      <c r="L760">
        <v>50</v>
      </c>
      <c r="M760">
        <v>80000</v>
      </c>
      <c r="N760">
        <v>4000000</v>
      </c>
      <c r="O760">
        <v>0</v>
      </c>
      <c r="P760">
        <v>4000000</v>
      </c>
      <c r="R760">
        <v>333000</v>
      </c>
      <c r="S760">
        <v>333000</v>
      </c>
      <c r="T760">
        <v>333000</v>
      </c>
      <c r="U760">
        <v>333000</v>
      </c>
      <c r="V760">
        <v>333000</v>
      </c>
      <c r="W760">
        <v>333000</v>
      </c>
      <c r="X760">
        <v>333000</v>
      </c>
      <c r="Y760">
        <v>333000</v>
      </c>
      <c r="Z760">
        <v>333000</v>
      </c>
      <c r="AA760">
        <v>333000</v>
      </c>
      <c r="AB760">
        <v>333000</v>
      </c>
      <c r="AC760">
        <v>337000</v>
      </c>
      <c r="AD760" t="s">
        <v>2755</v>
      </c>
      <c r="AE760" t="s">
        <v>2764</v>
      </c>
      <c r="AF760" t="s">
        <v>2765</v>
      </c>
      <c r="AG760" t="s">
        <v>2766</v>
      </c>
      <c r="AH760" t="s">
        <v>7380</v>
      </c>
      <c r="AI760" t="s">
        <v>6061</v>
      </c>
      <c r="AJ760" t="s">
        <v>7379</v>
      </c>
      <c r="AK760" t="s">
        <v>44</v>
      </c>
      <c r="AN760" t="s">
        <v>1311</v>
      </c>
      <c r="AO760" t="s">
        <v>1312</v>
      </c>
      <c r="AP760" t="s">
        <v>1331</v>
      </c>
      <c r="AQ760" t="s">
        <v>1486</v>
      </c>
    </row>
    <row r="761" spans="1:43" x14ac:dyDescent="0.3">
      <c r="A761" t="s">
        <v>26</v>
      </c>
      <c r="B761" t="s">
        <v>28</v>
      </c>
      <c r="C761" t="s">
        <v>29</v>
      </c>
      <c r="D761" t="s">
        <v>461</v>
      </c>
      <c r="E761" t="s">
        <v>118</v>
      </c>
      <c r="F761" t="s">
        <v>130</v>
      </c>
      <c r="G761" t="s">
        <v>472</v>
      </c>
      <c r="H761" t="s">
        <v>252</v>
      </c>
      <c r="I761" t="s">
        <v>263</v>
      </c>
      <c r="J761" t="s">
        <v>265</v>
      </c>
      <c r="K761" t="s">
        <v>846</v>
      </c>
      <c r="L761">
        <v>12</v>
      </c>
      <c r="M761">
        <v>30000000</v>
      </c>
      <c r="N761">
        <v>360000000</v>
      </c>
      <c r="O761">
        <v>0</v>
      </c>
      <c r="P761">
        <v>360000000</v>
      </c>
      <c r="R761">
        <v>23627968</v>
      </c>
      <c r="S761">
        <v>28341329</v>
      </c>
      <c r="T761">
        <v>28441979</v>
      </c>
      <c r="U761">
        <v>28441979</v>
      </c>
      <c r="V761">
        <v>28454464</v>
      </c>
      <c r="W761">
        <v>28455078</v>
      </c>
      <c r="X761">
        <v>28467564</v>
      </c>
      <c r="Y761">
        <v>28455472</v>
      </c>
      <c r="Z761">
        <v>28475191</v>
      </c>
      <c r="AA761">
        <v>28441979</v>
      </c>
      <c r="AB761">
        <v>39064941</v>
      </c>
      <c r="AC761">
        <v>41332056</v>
      </c>
      <c r="AD761" t="s">
        <v>3469</v>
      </c>
      <c r="AE761" t="s">
        <v>3470</v>
      </c>
      <c r="AF761" t="s">
        <v>3471</v>
      </c>
      <c r="AG761" t="s">
        <v>3472</v>
      </c>
      <c r="AH761" t="s">
        <v>7299</v>
      </c>
      <c r="AI761" t="s">
        <v>6061</v>
      </c>
      <c r="AJ761" t="s">
        <v>6404</v>
      </c>
      <c r="AK761" t="s">
        <v>136</v>
      </c>
      <c r="AN761" t="s">
        <v>1311</v>
      </c>
      <c r="AO761" t="s">
        <v>3409</v>
      </c>
      <c r="AP761" t="s">
        <v>3433</v>
      </c>
      <c r="AQ761" t="s">
        <v>1486</v>
      </c>
    </row>
    <row r="762" spans="1:43" x14ac:dyDescent="0.3">
      <c r="A762" t="s">
        <v>26</v>
      </c>
      <c r="B762" t="s">
        <v>28</v>
      </c>
      <c r="C762" t="s">
        <v>29</v>
      </c>
      <c r="D762" t="s">
        <v>461</v>
      </c>
      <c r="E762" t="s">
        <v>118</v>
      </c>
      <c r="F762" t="s">
        <v>130</v>
      </c>
      <c r="G762" t="s">
        <v>472</v>
      </c>
      <c r="H762" t="s">
        <v>252</v>
      </c>
      <c r="I762" t="s">
        <v>289</v>
      </c>
      <c r="J762" t="s">
        <v>265</v>
      </c>
      <c r="K762" t="s">
        <v>946</v>
      </c>
      <c r="L762">
        <v>100</v>
      </c>
      <c r="M762">
        <v>500000</v>
      </c>
      <c r="N762">
        <v>50000000</v>
      </c>
      <c r="O762">
        <v>0</v>
      </c>
      <c r="P762">
        <v>50000000</v>
      </c>
      <c r="R762">
        <v>3281662</v>
      </c>
      <c r="S762">
        <v>3936296</v>
      </c>
      <c r="T762">
        <v>3950275</v>
      </c>
      <c r="U762">
        <v>3950275</v>
      </c>
      <c r="V762">
        <v>3952009</v>
      </c>
      <c r="W762">
        <v>3952094</v>
      </c>
      <c r="X762">
        <v>3953828</v>
      </c>
      <c r="Y762">
        <v>3952149</v>
      </c>
      <c r="Z762">
        <v>3954888</v>
      </c>
      <c r="AA762">
        <v>3950275</v>
      </c>
      <c r="AB762">
        <v>5425686</v>
      </c>
      <c r="AC762">
        <v>5740563</v>
      </c>
      <c r="AD762" t="s">
        <v>3754</v>
      </c>
      <c r="AE762" t="s">
        <v>3775</v>
      </c>
      <c r="AF762" t="s">
        <v>3776</v>
      </c>
      <c r="AG762" t="s">
        <v>3777</v>
      </c>
      <c r="AH762" t="s">
        <v>7320</v>
      </c>
      <c r="AI762" t="s">
        <v>6061</v>
      </c>
      <c r="AJ762" t="s">
        <v>6408</v>
      </c>
      <c r="AK762" t="s">
        <v>44</v>
      </c>
      <c r="AN762" t="s">
        <v>1311</v>
      </c>
      <c r="AO762" t="s">
        <v>3409</v>
      </c>
      <c r="AP762" t="s">
        <v>3433</v>
      </c>
      <c r="AQ762" t="s">
        <v>1486</v>
      </c>
    </row>
    <row r="763" spans="1:43" x14ac:dyDescent="0.3">
      <c r="A763" t="s">
        <v>26</v>
      </c>
      <c r="B763" t="s">
        <v>28</v>
      </c>
      <c r="C763" t="s">
        <v>29</v>
      </c>
      <c r="D763" t="s">
        <v>461</v>
      </c>
      <c r="E763" t="s">
        <v>118</v>
      </c>
      <c r="F763" t="s">
        <v>130</v>
      </c>
      <c r="G763" t="s">
        <v>472</v>
      </c>
      <c r="H763" t="s">
        <v>252</v>
      </c>
      <c r="I763" t="s">
        <v>290</v>
      </c>
      <c r="J763" t="s">
        <v>265</v>
      </c>
      <c r="K763" t="s">
        <v>952</v>
      </c>
      <c r="L763">
        <v>12</v>
      </c>
      <c r="M763">
        <v>1575000</v>
      </c>
      <c r="N763">
        <v>18900000</v>
      </c>
      <c r="O763">
        <v>0</v>
      </c>
      <c r="P763">
        <v>18900000</v>
      </c>
      <c r="R763">
        <v>1240468</v>
      </c>
      <c r="S763">
        <v>1487920</v>
      </c>
      <c r="T763">
        <v>1493204</v>
      </c>
      <c r="U763">
        <v>1493204</v>
      </c>
      <c r="V763">
        <v>1493859</v>
      </c>
      <c r="W763">
        <v>1493892</v>
      </c>
      <c r="X763">
        <v>1494547</v>
      </c>
      <c r="Y763">
        <v>1493912</v>
      </c>
      <c r="Z763">
        <v>1494948</v>
      </c>
      <c r="AA763">
        <v>1493204</v>
      </c>
      <c r="AB763">
        <v>2050909</v>
      </c>
      <c r="AC763">
        <v>2169933</v>
      </c>
      <c r="AD763" t="s">
        <v>3799</v>
      </c>
      <c r="AE763" t="s">
        <v>3804</v>
      </c>
      <c r="AF763" t="s">
        <v>3805</v>
      </c>
      <c r="AG763" t="s">
        <v>3806</v>
      </c>
      <c r="AH763" t="s">
        <v>7323</v>
      </c>
      <c r="AI763" t="s">
        <v>6061</v>
      </c>
      <c r="AJ763" t="s">
        <v>6411</v>
      </c>
      <c r="AK763" t="s">
        <v>44</v>
      </c>
      <c r="AN763" t="s">
        <v>1311</v>
      </c>
      <c r="AO763" t="s">
        <v>3409</v>
      </c>
      <c r="AP763" t="s">
        <v>3433</v>
      </c>
      <c r="AQ763" t="s">
        <v>1486</v>
      </c>
    </row>
    <row r="764" spans="1:43" x14ac:dyDescent="0.3">
      <c r="A764" t="s">
        <v>26</v>
      </c>
      <c r="B764" t="s">
        <v>28</v>
      </c>
      <c r="C764" t="s">
        <v>29</v>
      </c>
      <c r="D764" t="s">
        <v>461</v>
      </c>
      <c r="E764" t="s">
        <v>118</v>
      </c>
      <c r="F764" t="s">
        <v>334</v>
      </c>
      <c r="G764" t="s">
        <v>476</v>
      </c>
      <c r="H764" t="s">
        <v>337</v>
      </c>
      <c r="I764" t="s">
        <v>341</v>
      </c>
      <c r="J764" t="s">
        <v>68</v>
      </c>
      <c r="K764" t="s">
        <v>684</v>
      </c>
      <c r="L764">
        <v>12</v>
      </c>
      <c r="M764">
        <v>300000</v>
      </c>
      <c r="N764">
        <v>3600000</v>
      </c>
      <c r="O764">
        <v>0</v>
      </c>
      <c r="P764">
        <v>3600000</v>
      </c>
      <c r="R764">
        <v>21719</v>
      </c>
      <c r="S764">
        <v>867384</v>
      </c>
      <c r="T764">
        <v>182318</v>
      </c>
      <c r="U764">
        <v>1217995</v>
      </c>
      <c r="V764">
        <v>177998</v>
      </c>
      <c r="W764">
        <v>144245</v>
      </c>
      <c r="X764">
        <v>195077</v>
      </c>
      <c r="Y764">
        <v>139550</v>
      </c>
      <c r="Z764">
        <v>186782</v>
      </c>
      <c r="AA764">
        <v>142718</v>
      </c>
      <c r="AB764">
        <v>178517</v>
      </c>
      <c r="AC764">
        <v>145697</v>
      </c>
      <c r="AD764" t="s">
        <v>4401</v>
      </c>
      <c r="AE764" t="s">
        <v>4436</v>
      </c>
      <c r="AF764" t="s">
        <v>4437</v>
      </c>
      <c r="AG764" t="s">
        <v>4438</v>
      </c>
      <c r="AH764" t="s">
        <v>7386</v>
      </c>
      <c r="AI764" t="s">
        <v>6061</v>
      </c>
      <c r="AJ764" t="s">
        <v>6220</v>
      </c>
      <c r="AK764" t="s">
        <v>136</v>
      </c>
      <c r="AN764" t="s">
        <v>1311</v>
      </c>
      <c r="AO764" t="s">
        <v>1312</v>
      </c>
      <c r="AP764" t="s">
        <v>1485</v>
      </c>
      <c r="AQ764" t="s">
        <v>1486</v>
      </c>
    </row>
    <row r="765" spans="1:43" x14ac:dyDescent="0.3">
      <c r="A765" t="s">
        <v>26</v>
      </c>
      <c r="B765" t="s">
        <v>28</v>
      </c>
      <c r="C765" t="s">
        <v>29</v>
      </c>
      <c r="D765" t="s">
        <v>461</v>
      </c>
      <c r="E765" t="s">
        <v>118</v>
      </c>
      <c r="F765" t="s">
        <v>334</v>
      </c>
      <c r="G765" t="s">
        <v>476</v>
      </c>
      <c r="H765" t="s">
        <v>337</v>
      </c>
      <c r="I765" t="s">
        <v>341</v>
      </c>
      <c r="J765" t="s">
        <v>192</v>
      </c>
      <c r="K765" t="s">
        <v>1093</v>
      </c>
      <c r="L765">
        <v>80</v>
      </c>
      <c r="M765">
        <v>150000</v>
      </c>
      <c r="N765">
        <v>12000000</v>
      </c>
      <c r="O765">
        <v>0</v>
      </c>
      <c r="P765">
        <v>12000000</v>
      </c>
      <c r="R765">
        <v>72398</v>
      </c>
      <c r="S765">
        <v>2891280</v>
      </c>
      <c r="T765">
        <v>607728</v>
      </c>
      <c r="U765">
        <v>4059984</v>
      </c>
      <c r="V765">
        <v>593328</v>
      </c>
      <c r="W765">
        <v>480816</v>
      </c>
      <c r="X765">
        <v>650256</v>
      </c>
      <c r="Y765">
        <v>465168</v>
      </c>
      <c r="Z765">
        <v>622608</v>
      </c>
      <c r="AA765">
        <v>475728</v>
      </c>
      <c r="AB765">
        <v>595056</v>
      </c>
      <c r="AC765">
        <v>485650</v>
      </c>
      <c r="AD765" t="s">
        <v>4401</v>
      </c>
      <c r="AE765" t="s">
        <v>4463</v>
      </c>
      <c r="AF765" t="s">
        <v>4464</v>
      </c>
      <c r="AG765" t="s">
        <v>4465</v>
      </c>
      <c r="AH765" t="s">
        <v>7387</v>
      </c>
      <c r="AI765" t="s">
        <v>6061</v>
      </c>
      <c r="AJ765" t="s">
        <v>6220</v>
      </c>
      <c r="AK765" t="s">
        <v>136</v>
      </c>
      <c r="AN765" t="s">
        <v>1311</v>
      </c>
      <c r="AO765" t="s">
        <v>1312</v>
      </c>
      <c r="AP765" t="s">
        <v>1331</v>
      </c>
      <c r="AQ765" t="s">
        <v>1486</v>
      </c>
    </row>
    <row r="766" spans="1:43" x14ac:dyDescent="0.3">
      <c r="A766" t="s">
        <v>26</v>
      </c>
      <c r="B766" t="s">
        <v>28</v>
      </c>
      <c r="C766" t="s">
        <v>29</v>
      </c>
      <c r="D766" t="s">
        <v>461</v>
      </c>
      <c r="E766" t="s">
        <v>118</v>
      </c>
      <c r="F766" t="s">
        <v>334</v>
      </c>
      <c r="G766" t="s">
        <v>476</v>
      </c>
      <c r="H766" t="s">
        <v>342</v>
      </c>
      <c r="I766" t="s">
        <v>346</v>
      </c>
      <c r="J766" t="s">
        <v>68</v>
      </c>
      <c r="K766" t="s">
        <v>1115</v>
      </c>
      <c r="L766">
        <v>60</v>
      </c>
      <c r="M766">
        <v>200000</v>
      </c>
      <c r="N766">
        <v>12000000</v>
      </c>
      <c r="O766">
        <v>0</v>
      </c>
      <c r="P766">
        <v>12000000</v>
      </c>
      <c r="R766">
        <v>1000000</v>
      </c>
      <c r="S766">
        <v>1000000</v>
      </c>
      <c r="T766">
        <v>1000000</v>
      </c>
      <c r="U766">
        <v>1000000</v>
      </c>
      <c r="V766">
        <v>1000000</v>
      </c>
      <c r="W766">
        <v>1000000</v>
      </c>
      <c r="X766">
        <v>1000000</v>
      </c>
      <c r="Y766">
        <v>1000000</v>
      </c>
      <c r="Z766">
        <v>1000000</v>
      </c>
      <c r="AA766">
        <v>1000000</v>
      </c>
      <c r="AB766">
        <v>1000000</v>
      </c>
      <c r="AC766">
        <v>1000000</v>
      </c>
      <c r="AD766" t="s">
        <v>4569</v>
      </c>
      <c r="AE766" t="s">
        <v>4583</v>
      </c>
      <c r="AF766" t="s">
        <v>4584</v>
      </c>
      <c r="AG766" t="s">
        <v>4585</v>
      </c>
      <c r="AH766" t="s">
        <v>7388</v>
      </c>
      <c r="AI766" t="s">
        <v>6061</v>
      </c>
      <c r="AJ766" t="s">
        <v>6234</v>
      </c>
      <c r="AK766" t="s">
        <v>44</v>
      </c>
      <c r="AN766" t="s">
        <v>1311</v>
      </c>
      <c r="AO766" t="s">
        <v>1312</v>
      </c>
      <c r="AP766" t="s">
        <v>1485</v>
      </c>
      <c r="AQ766" t="s">
        <v>1486</v>
      </c>
    </row>
    <row r="767" spans="1:43" x14ac:dyDescent="0.3">
      <c r="A767" t="s">
        <v>26</v>
      </c>
      <c r="B767" t="s">
        <v>28</v>
      </c>
      <c r="C767" t="s">
        <v>29</v>
      </c>
      <c r="D767" t="s">
        <v>461</v>
      </c>
      <c r="E767" t="s">
        <v>118</v>
      </c>
      <c r="F767" t="s">
        <v>334</v>
      </c>
      <c r="G767" t="s">
        <v>477</v>
      </c>
      <c r="H767" t="s">
        <v>370</v>
      </c>
      <c r="I767" t="s">
        <v>374</v>
      </c>
      <c r="J767" t="s">
        <v>68</v>
      </c>
      <c r="K767" t="s">
        <v>1192</v>
      </c>
      <c r="L767">
        <v>60</v>
      </c>
      <c r="M767">
        <v>200000</v>
      </c>
      <c r="N767">
        <v>12000000</v>
      </c>
      <c r="O767">
        <v>0</v>
      </c>
      <c r="P767">
        <v>12000000</v>
      </c>
      <c r="R767">
        <v>1000000</v>
      </c>
      <c r="S767">
        <v>1000000</v>
      </c>
      <c r="T767">
        <v>1000000</v>
      </c>
      <c r="U767">
        <v>1000000</v>
      </c>
      <c r="V767">
        <v>1000000</v>
      </c>
      <c r="W767">
        <v>1000000</v>
      </c>
      <c r="X767">
        <v>1000000</v>
      </c>
      <c r="Y767">
        <v>1000000</v>
      </c>
      <c r="Z767">
        <v>1000000</v>
      </c>
      <c r="AA767">
        <v>1000000</v>
      </c>
      <c r="AB767">
        <v>1000000</v>
      </c>
      <c r="AC767">
        <v>1000000</v>
      </c>
      <c r="AD767" t="s">
        <v>5188</v>
      </c>
      <c r="AE767" t="s">
        <v>5202</v>
      </c>
      <c r="AF767" t="s">
        <v>5203</v>
      </c>
      <c r="AG767" t="s">
        <v>5204</v>
      </c>
      <c r="AH767" t="s">
        <v>7393</v>
      </c>
      <c r="AI767" t="s">
        <v>6061</v>
      </c>
      <c r="AJ767" t="s">
        <v>6285</v>
      </c>
      <c r="AK767" t="s">
        <v>44</v>
      </c>
      <c r="AN767" t="s">
        <v>1311</v>
      </c>
      <c r="AO767" t="s">
        <v>1312</v>
      </c>
      <c r="AP767" t="s">
        <v>1485</v>
      </c>
      <c r="AQ767" t="s">
        <v>1486</v>
      </c>
    </row>
    <row r="768" spans="1:43" x14ac:dyDescent="0.3">
      <c r="A768" t="s">
        <v>26</v>
      </c>
      <c r="B768" t="s">
        <v>28</v>
      </c>
      <c r="C768" t="s">
        <v>29</v>
      </c>
      <c r="D768" t="s">
        <v>461</v>
      </c>
      <c r="E768" t="s">
        <v>118</v>
      </c>
      <c r="F768" t="s">
        <v>334</v>
      </c>
      <c r="G768" t="s">
        <v>478</v>
      </c>
      <c r="H768" t="s">
        <v>384</v>
      </c>
      <c r="I768" t="s">
        <v>388</v>
      </c>
      <c r="J768" t="s">
        <v>68</v>
      </c>
      <c r="K768" t="s">
        <v>1220</v>
      </c>
      <c r="L768">
        <v>212</v>
      </c>
      <c r="M768">
        <v>200000</v>
      </c>
      <c r="N768">
        <v>42400000</v>
      </c>
      <c r="O768">
        <v>0</v>
      </c>
      <c r="P768">
        <v>42400000</v>
      </c>
      <c r="R768">
        <v>383482</v>
      </c>
      <c r="S768">
        <v>6590112</v>
      </c>
      <c r="T768">
        <v>6037793</v>
      </c>
      <c r="U768">
        <v>4020816</v>
      </c>
      <c r="V768">
        <v>4396065</v>
      </c>
      <c r="W768">
        <v>3397969</v>
      </c>
      <c r="X768">
        <v>451323</v>
      </c>
      <c r="Y768">
        <v>2012267</v>
      </c>
      <c r="Z768">
        <v>3510218</v>
      </c>
      <c r="AA768">
        <v>4409600</v>
      </c>
      <c r="AB768">
        <v>3504960</v>
      </c>
      <c r="AC768">
        <v>3685395</v>
      </c>
      <c r="AD768" t="s">
        <v>5433</v>
      </c>
      <c r="AE768" t="s">
        <v>5441</v>
      </c>
      <c r="AF768" t="s">
        <v>5442</v>
      </c>
      <c r="AG768" t="s">
        <v>5443</v>
      </c>
      <c r="AH768" t="s">
        <v>7394</v>
      </c>
      <c r="AI768" t="s">
        <v>6061</v>
      </c>
      <c r="AJ768" t="s">
        <v>6301</v>
      </c>
      <c r="AK768" t="s">
        <v>136</v>
      </c>
      <c r="AN768" t="s">
        <v>1311</v>
      </c>
      <c r="AO768" t="s">
        <v>1312</v>
      </c>
      <c r="AP768" t="s">
        <v>1485</v>
      </c>
      <c r="AQ768" t="s">
        <v>1486</v>
      </c>
    </row>
    <row r="769" spans="1:43" x14ac:dyDescent="0.3">
      <c r="A769" t="s">
        <v>26</v>
      </c>
      <c r="B769" t="s">
        <v>28</v>
      </c>
      <c r="C769" t="s">
        <v>29</v>
      </c>
      <c r="D769" t="s">
        <v>460</v>
      </c>
      <c r="E769" t="s">
        <v>33</v>
      </c>
      <c r="F769" t="s">
        <v>35</v>
      </c>
      <c r="G769" t="s">
        <v>463</v>
      </c>
      <c r="H769" t="s">
        <v>39</v>
      </c>
      <c r="I769" t="s">
        <v>41</v>
      </c>
      <c r="J769" t="s">
        <v>50</v>
      </c>
      <c r="K769" t="s">
        <v>492</v>
      </c>
      <c r="L769">
        <v>40</v>
      </c>
      <c r="M769">
        <v>750000</v>
      </c>
      <c r="N769">
        <v>30000000</v>
      </c>
      <c r="O769">
        <v>0</v>
      </c>
      <c r="P769">
        <v>30000000</v>
      </c>
      <c r="R769">
        <v>2500000</v>
      </c>
      <c r="S769">
        <v>2500000</v>
      </c>
      <c r="T769">
        <v>2500000</v>
      </c>
      <c r="U769">
        <v>2500000</v>
      </c>
      <c r="V769">
        <v>2500000</v>
      </c>
      <c r="W769">
        <v>2500000</v>
      </c>
      <c r="X769">
        <v>2500000</v>
      </c>
      <c r="Y769">
        <v>2500000</v>
      </c>
      <c r="Z769">
        <v>2500000</v>
      </c>
      <c r="AA769">
        <v>2500000</v>
      </c>
      <c r="AB769">
        <v>2500000</v>
      </c>
      <c r="AC769">
        <v>2500000</v>
      </c>
      <c r="AD769" t="s">
        <v>1307</v>
      </c>
      <c r="AE769" t="s">
        <v>1338</v>
      </c>
      <c r="AF769" t="s">
        <v>1339</v>
      </c>
      <c r="AG769" t="s">
        <v>1340</v>
      </c>
      <c r="AH769" t="s">
        <v>7329</v>
      </c>
      <c r="AI769" t="s">
        <v>6061</v>
      </c>
      <c r="AJ769" t="s">
        <v>6338</v>
      </c>
      <c r="AK769" t="s">
        <v>44</v>
      </c>
      <c r="AN769" t="s">
        <v>1311</v>
      </c>
      <c r="AO769" t="s">
        <v>1312</v>
      </c>
      <c r="AP769" t="s">
        <v>1336</v>
      </c>
      <c r="AQ769" t="s">
        <v>1314</v>
      </c>
    </row>
    <row r="770" spans="1:43" x14ac:dyDescent="0.3">
      <c r="A770" t="s">
        <v>26</v>
      </c>
      <c r="B770" t="s">
        <v>28</v>
      </c>
      <c r="C770" t="s">
        <v>29</v>
      </c>
      <c r="D770" t="s">
        <v>460</v>
      </c>
      <c r="E770" t="s">
        <v>33</v>
      </c>
      <c r="F770" t="s">
        <v>35</v>
      </c>
      <c r="G770" t="s">
        <v>463</v>
      </c>
      <c r="H770" t="s">
        <v>39</v>
      </c>
      <c r="I770" t="s">
        <v>52</v>
      </c>
      <c r="J770" t="s">
        <v>46</v>
      </c>
      <c r="K770" t="s">
        <v>495</v>
      </c>
      <c r="L770">
        <v>16</v>
      </c>
      <c r="M770">
        <v>900000</v>
      </c>
      <c r="N770">
        <v>14400000</v>
      </c>
      <c r="O770">
        <v>0</v>
      </c>
      <c r="P770">
        <v>14400000</v>
      </c>
      <c r="R770">
        <v>1200000</v>
      </c>
      <c r="S770">
        <v>1200000</v>
      </c>
      <c r="T770">
        <v>1200000</v>
      </c>
      <c r="U770">
        <v>1200000</v>
      </c>
      <c r="V770">
        <v>1200000</v>
      </c>
      <c r="W770">
        <v>1200000</v>
      </c>
      <c r="X770">
        <v>1200000</v>
      </c>
      <c r="Y770">
        <v>1200000</v>
      </c>
      <c r="Z770">
        <v>1200000</v>
      </c>
      <c r="AA770">
        <v>1200000</v>
      </c>
      <c r="AB770">
        <v>1200000</v>
      </c>
      <c r="AC770">
        <v>1200000</v>
      </c>
      <c r="AD770" t="s">
        <v>1345</v>
      </c>
      <c r="AE770" t="s">
        <v>1362</v>
      </c>
      <c r="AF770" t="s">
        <v>1363</v>
      </c>
      <c r="AG770" t="s">
        <v>1364</v>
      </c>
      <c r="AH770" t="s">
        <v>7330</v>
      </c>
      <c r="AI770" t="s">
        <v>6061</v>
      </c>
      <c r="AJ770" t="s">
        <v>6344</v>
      </c>
      <c r="AK770" t="s">
        <v>44</v>
      </c>
      <c r="AN770" t="s">
        <v>1311</v>
      </c>
      <c r="AO770" t="s">
        <v>1312</v>
      </c>
      <c r="AP770" t="s">
        <v>1331</v>
      </c>
      <c r="AQ770" t="s">
        <v>1314</v>
      </c>
    </row>
    <row r="771" spans="1:43" x14ac:dyDescent="0.3">
      <c r="A771" t="s">
        <v>26</v>
      </c>
      <c r="B771" t="s">
        <v>28</v>
      </c>
      <c r="C771" t="s">
        <v>29</v>
      </c>
      <c r="D771" t="s">
        <v>460</v>
      </c>
      <c r="E771" t="s">
        <v>33</v>
      </c>
      <c r="F771" t="s">
        <v>35</v>
      </c>
      <c r="G771" t="s">
        <v>463</v>
      </c>
      <c r="H771" t="s">
        <v>39</v>
      </c>
      <c r="I771" t="s">
        <v>52</v>
      </c>
      <c r="J771" t="s">
        <v>48</v>
      </c>
      <c r="K771" t="s">
        <v>496</v>
      </c>
      <c r="L771">
        <v>10</v>
      </c>
      <c r="M771">
        <v>2700000</v>
      </c>
      <c r="N771">
        <v>27000000</v>
      </c>
      <c r="O771">
        <v>0</v>
      </c>
      <c r="P771">
        <v>27000000</v>
      </c>
      <c r="R771">
        <v>2250000</v>
      </c>
      <c r="S771">
        <v>2250000</v>
      </c>
      <c r="T771">
        <v>2250000</v>
      </c>
      <c r="U771">
        <v>2250000</v>
      </c>
      <c r="V771">
        <v>2250000</v>
      </c>
      <c r="W771">
        <v>2250000</v>
      </c>
      <c r="X771">
        <v>2250000</v>
      </c>
      <c r="Y771">
        <v>2250000</v>
      </c>
      <c r="Z771">
        <v>2250000</v>
      </c>
      <c r="AA771">
        <v>2250000</v>
      </c>
      <c r="AB771">
        <v>2250000</v>
      </c>
      <c r="AC771">
        <v>2250000</v>
      </c>
      <c r="AD771" t="s">
        <v>1345</v>
      </c>
      <c r="AE771" t="s">
        <v>1366</v>
      </c>
      <c r="AF771" t="s">
        <v>1367</v>
      </c>
      <c r="AG771" t="s">
        <v>1368</v>
      </c>
      <c r="AH771" t="s">
        <v>7331</v>
      </c>
      <c r="AI771" t="s">
        <v>6061</v>
      </c>
      <c r="AJ771" t="s">
        <v>6344</v>
      </c>
      <c r="AK771" t="s">
        <v>44</v>
      </c>
      <c r="AN771" t="s">
        <v>1311</v>
      </c>
      <c r="AO771" t="s">
        <v>1312</v>
      </c>
      <c r="AP771" t="s">
        <v>1336</v>
      </c>
      <c r="AQ771" t="s">
        <v>1314</v>
      </c>
    </row>
    <row r="772" spans="1:43" x14ac:dyDescent="0.3">
      <c r="A772" t="s">
        <v>26</v>
      </c>
      <c r="B772" t="s">
        <v>28</v>
      </c>
      <c r="C772" t="s">
        <v>29</v>
      </c>
      <c r="D772" t="s">
        <v>460</v>
      </c>
      <c r="E772" t="s">
        <v>33</v>
      </c>
      <c r="F772" t="s">
        <v>35</v>
      </c>
      <c r="G772" t="s">
        <v>463</v>
      </c>
      <c r="H772" t="s">
        <v>39</v>
      </c>
      <c r="I772" t="s">
        <v>52</v>
      </c>
      <c r="J772" t="s">
        <v>50</v>
      </c>
      <c r="K772" t="s">
        <v>497</v>
      </c>
      <c r="L772">
        <v>40</v>
      </c>
      <c r="M772">
        <v>750000</v>
      </c>
      <c r="N772">
        <v>30000000</v>
      </c>
      <c r="O772">
        <v>0</v>
      </c>
      <c r="P772">
        <v>30000000</v>
      </c>
      <c r="R772">
        <v>2500000</v>
      </c>
      <c r="S772">
        <v>2500000</v>
      </c>
      <c r="T772">
        <v>2500000</v>
      </c>
      <c r="U772">
        <v>2500000</v>
      </c>
      <c r="V772">
        <v>2500000</v>
      </c>
      <c r="W772">
        <v>2500000</v>
      </c>
      <c r="X772">
        <v>2500000</v>
      </c>
      <c r="Y772">
        <v>2500000</v>
      </c>
      <c r="Z772">
        <v>2500000</v>
      </c>
      <c r="AA772">
        <v>2500000</v>
      </c>
      <c r="AB772">
        <v>2500000</v>
      </c>
      <c r="AC772">
        <v>2500000</v>
      </c>
      <c r="AD772" t="s">
        <v>1345</v>
      </c>
      <c r="AE772" t="s">
        <v>1370</v>
      </c>
      <c r="AF772" t="s">
        <v>1371</v>
      </c>
      <c r="AG772" t="s">
        <v>1372</v>
      </c>
      <c r="AH772" t="s">
        <v>7332</v>
      </c>
      <c r="AI772" t="s">
        <v>6061</v>
      </c>
      <c r="AJ772" t="s">
        <v>6344</v>
      </c>
      <c r="AK772" t="s">
        <v>44</v>
      </c>
      <c r="AN772" t="s">
        <v>1311</v>
      </c>
      <c r="AO772" t="s">
        <v>1312</v>
      </c>
      <c r="AP772" t="s">
        <v>1336</v>
      </c>
      <c r="AQ772" t="s">
        <v>1314</v>
      </c>
    </row>
    <row r="773" spans="1:43" x14ac:dyDescent="0.3">
      <c r="A773" t="s">
        <v>26</v>
      </c>
      <c r="B773" t="s">
        <v>28</v>
      </c>
      <c r="C773" t="s">
        <v>29</v>
      </c>
      <c r="D773" t="s">
        <v>460</v>
      </c>
      <c r="E773" t="s">
        <v>33</v>
      </c>
      <c r="F773" t="s">
        <v>35</v>
      </c>
      <c r="G773" t="s">
        <v>463</v>
      </c>
      <c r="H773" t="s">
        <v>39</v>
      </c>
      <c r="I773" t="s">
        <v>54</v>
      </c>
      <c r="J773" t="s">
        <v>48</v>
      </c>
      <c r="K773" t="s">
        <v>7713</v>
      </c>
      <c r="L773">
        <v>10</v>
      </c>
      <c r="M773">
        <v>3000000</v>
      </c>
      <c r="N773">
        <v>30000000</v>
      </c>
      <c r="O773">
        <v>0</v>
      </c>
      <c r="P773">
        <v>30000000</v>
      </c>
      <c r="R773">
        <v>2500000</v>
      </c>
      <c r="S773">
        <v>2500000</v>
      </c>
      <c r="T773">
        <v>2500000</v>
      </c>
      <c r="U773">
        <v>2500000</v>
      </c>
      <c r="V773">
        <v>2500000</v>
      </c>
      <c r="W773">
        <v>2500000</v>
      </c>
      <c r="X773">
        <v>2500000</v>
      </c>
      <c r="Y773">
        <v>2500000</v>
      </c>
      <c r="Z773">
        <v>2500000</v>
      </c>
      <c r="AA773">
        <v>2500000</v>
      </c>
      <c r="AB773">
        <v>2500000</v>
      </c>
      <c r="AC773">
        <v>2500000</v>
      </c>
      <c r="AD773" t="s">
        <v>1377</v>
      </c>
      <c r="AE773" t="s">
        <v>1391</v>
      </c>
      <c r="AF773" t="s">
        <v>1392</v>
      </c>
      <c r="AG773" t="s">
        <v>1393</v>
      </c>
      <c r="AH773" t="s">
        <v>7333</v>
      </c>
      <c r="AI773" t="s">
        <v>6061</v>
      </c>
      <c r="AJ773" t="s">
        <v>6348</v>
      </c>
      <c r="AK773" t="s">
        <v>44</v>
      </c>
      <c r="AN773" t="s">
        <v>1311</v>
      </c>
      <c r="AO773" t="s">
        <v>1312</v>
      </c>
      <c r="AP773" t="s">
        <v>1336</v>
      </c>
      <c r="AQ773" t="s">
        <v>1314</v>
      </c>
    </row>
    <row r="774" spans="1:43" x14ac:dyDescent="0.3">
      <c r="A774" t="s">
        <v>26</v>
      </c>
      <c r="B774" t="s">
        <v>28</v>
      </c>
      <c r="C774" t="s">
        <v>29</v>
      </c>
      <c r="D774" t="s">
        <v>460</v>
      </c>
      <c r="E774" t="s">
        <v>33</v>
      </c>
      <c r="F774" t="s">
        <v>35</v>
      </c>
      <c r="G774" t="s">
        <v>463</v>
      </c>
      <c r="H774" t="s">
        <v>39</v>
      </c>
      <c r="I774" t="s">
        <v>56</v>
      </c>
      <c r="J774" t="s">
        <v>46</v>
      </c>
      <c r="K774" t="s">
        <v>501</v>
      </c>
      <c r="L774">
        <v>6</v>
      </c>
      <c r="M774">
        <v>900000</v>
      </c>
      <c r="N774">
        <v>5400000</v>
      </c>
      <c r="O774">
        <v>0</v>
      </c>
      <c r="P774">
        <v>5400000</v>
      </c>
      <c r="R774">
        <v>450000</v>
      </c>
      <c r="S774">
        <v>450000</v>
      </c>
      <c r="T774">
        <v>450000</v>
      </c>
      <c r="U774">
        <v>450000</v>
      </c>
      <c r="V774">
        <v>450000</v>
      </c>
      <c r="W774">
        <v>450000</v>
      </c>
      <c r="X774">
        <v>450000</v>
      </c>
      <c r="Y774">
        <v>450000</v>
      </c>
      <c r="Z774">
        <v>450000</v>
      </c>
      <c r="AA774">
        <v>450000</v>
      </c>
      <c r="AB774">
        <v>450000</v>
      </c>
      <c r="AC774">
        <v>450000</v>
      </c>
      <c r="AD774" t="s">
        <v>1395</v>
      </c>
      <c r="AE774" t="s">
        <v>1409</v>
      </c>
      <c r="AF774" t="s">
        <v>1410</v>
      </c>
      <c r="AG774" t="s">
        <v>1411</v>
      </c>
      <c r="AH774" t="s">
        <v>7334</v>
      </c>
      <c r="AI774" t="s">
        <v>6061</v>
      </c>
      <c r="AJ774" t="s">
        <v>6352</v>
      </c>
      <c r="AK774" t="s">
        <v>44</v>
      </c>
      <c r="AN774" t="s">
        <v>1311</v>
      </c>
      <c r="AO774" t="s">
        <v>1312</v>
      </c>
      <c r="AP774" t="s">
        <v>1331</v>
      </c>
      <c r="AQ774" t="s">
        <v>1314</v>
      </c>
    </row>
    <row r="775" spans="1:43" x14ac:dyDescent="0.3">
      <c r="A775" t="s">
        <v>26</v>
      </c>
      <c r="B775" t="s">
        <v>28</v>
      </c>
      <c r="C775" t="s">
        <v>29</v>
      </c>
      <c r="D775" t="s">
        <v>460</v>
      </c>
      <c r="E775" t="s">
        <v>33</v>
      </c>
      <c r="F775" t="s">
        <v>35</v>
      </c>
      <c r="G775" t="s">
        <v>463</v>
      </c>
      <c r="H775" t="s">
        <v>39</v>
      </c>
      <c r="I775" t="s">
        <v>56</v>
      </c>
      <c r="J775" t="s">
        <v>58</v>
      </c>
      <c r="K775" t="s">
        <v>502</v>
      </c>
      <c r="L775">
        <v>1</v>
      </c>
      <c r="M775">
        <v>45030000</v>
      </c>
      <c r="N775">
        <v>45030000</v>
      </c>
      <c r="O775">
        <v>0</v>
      </c>
      <c r="P775">
        <v>45030000</v>
      </c>
      <c r="R775">
        <v>3752000</v>
      </c>
      <c r="S775">
        <v>3752000</v>
      </c>
      <c r="T775">
        <v>3752000</v>
      </c>
      <c r="U775">
        <v>3752000</v>
      </c>
      <c r="V775">
        <v>3752000</v>
      </c>
      <c r="W775">
        <v>3752000</v>
      </c>
      <c r="X775">
        <v>3752000</v>
      </c>
      <c r="Y775">
        <v>3752000</v>
      </c>
      <c r="Z775">
        <v>3752000</v>
      </c>
      <c r="AA775">
        <v>3752000</v>
      </c>
      <c r="AB775">
        <v>3752000</v>
      </c>
      <c r="AC775">
        <v>3758000</v>
      </c>
      <c r="AD775" t="s">
        <v>1395</v>
      </c>
      <c r="AE775" t="s">
        <v>1413</v>
      </c>
      <c r="AF775" t="s">
        <v>1414</v>
      </c>
      <c r="AG775" t="s">
        <v>1415</v>
      </c>
      <c r="AH775" t="s">
        <v>7335</v>
      </c>
      <c r="AI775" t="s">
        <v>6061</v>
      </c>
      <c r="AJ775" t="s">
        <v>6352</v>
      </c>
      <c r="AK775" t="s">
        <v>44</v>
      </c>
      <c r="AN775" t="s">
        <v>1311</v>
      </c>
      <c r="AO775" t="s">
        <v>1312</v>
      </c>
      <c r="AP775" t="s">
        <v>1331</v>
      </c>
      <c r="AQ775" t="s">
        <v>1314</v>
      </c>
    </row>
    <row r="776" spans="1:43" x14ac:dyDescent="0.3">
      <c r="A776" t="s">
        <v>26</v>
      </c>
      <c r="B776" t="s">
        <v>28</v>
      </c>
      <c r="C776" t="s">
        <v>29</v>
      </c>
      <c r="D776" t="s">
        <v>460</v>
      </c>
      <c r="E776" t="s">
        <v>33</v>
      </c>
      <c r="F776" t="s">
        <v>35</v>
      </c>
      <c r="G776" t="s">
        <v>463</v>
      </c>
      <c r="H776" t="s">
        <v>39</v>
      </c>
      <c r="I776" t="s">
        <v>56</v>
      </c>
      <c r="J776" t="s">
        <v>48</v>
      </c>
      <c r="K776" t="s">
        <v>504</v>
      </c>
      <c r="L776">
        <v>16</v>
      </c>
      <c r="M776">
        <v>2936000</v>
      </c>
      <c r="N776">
        <v>46970000</v>
      </c>
      <c r="O776">
        <v>0</v>
      </c>
      <c r="P776">
        <v>46970000</v>
      </c>
      <c r="R776">
        <v>3914000</v>
      </c>
      <c r="S776">
        <v>3914000</v>
      </c>
      <c r="T776">
        <v>3914000</v>
      </c>
      <c r="U776">
        <v>3914000</v>
      </c>
      <c r="V776">
        <v>3914000</v>
      </c>
      <c r="W776">
        <v>3914000</v>
      </c>
      <c r="X776">
        <v>3914000</v>
      </c>
      <c r="Y776">
        <v>3914000</v>
      </c>
      <c r="Z776">
        <v>3914000</v>
      </c>
      <c r="AA776">
        <v>3914000</v>
      </c>
      <c r="AB776">
        <v>3914000</v>
      </c>
      <c r="AC776">
        <v>3916000</v>
      </c>
      <c r="AD776" t="s">
        <v>1395</v>
      </c>
      <c r="AE776" t="s">
        <v>1420</v>
      </c>
      <c r="AF776" t="s">
        <v>1421</v>
      </c>
      <c r="AG776" t="s">
        <v>1422</v>
      </c>
      <c r="AH776" t="s">
        <v>7336</v>
      </c>
      <c r="AI776" t="s">
        <v>6061</v>
      </c>
      <c r="AJ776" t="s">
        <v>6352</v>
      </c>
      <c r="AK776" t="s">
        <v>44</v>
      </c>
      <c r="AN776" t="s">
        <v>1311</v>
      </c>
      <c r="AO776" t="s">
        <v>1312</v>
      </c>
      <c r="AP776" t="s">
        <v>1336</v>
      </c>
      <c r="AQ776" t="s">
        <v>1314</v>
      </c>
    </row>
    <row r="777" spans="1:43" x14ac:dyDescent="0.3">
      <c r="A777" t="s">
        <v>26</v>
      </c>
      <c r="B777" t="s">
        <v>28</v>
      </c>
      <c r="C777" t="s">
        <v>29</v>
      </c>
      <c r="D777" t="s">
        <v>460</v>
      </c>
      <c r="E777" t="s">
        <v>33</v>
      </c>
      <c r="F777" t="s">
        <v>35</v>
      </c>
      <c r="G777" t="s">
        <v>463</v>
      </c>
      <c r="H777" t="s">
        <v>39</v>
      </c>
      <c r="I777" t="s">
        <v>60</v>
      </c>
      <c r="J777" t="s">
        <v>58</v>
      </c>
      <c r="K777" t="s">
        <v>510</v>
      </c>
      <c r="L777">
        <v>12</v>
      </c>
      <c r="M777">
        <v>900000</v>
      </c>
      <c r="N777">
        <v>10800000</v>
      </c>
      <c r="O777">
        <v>0</v>
      </c>
      <c r="P777">
        <v>10800000</v>
      </c>
      <c r="R777">
        <v>900000</v>
      </c>
      <c r="S777">
        <v>900000</v>
      </c>
      <c r="T777">
        <v>900000</v>
      </c>
      <c r="U777">
        <v>900000</v>
      </c>
      <c r="V777">
        <v>900000</v>
      </c>
      <c r="W777">
        <v>900000</v>
      </c>
      <c r="X777">
        <v>900000</v>
      </c>
      <c r="Y777">
        <v>900000</v>
      </c>
      <c r="Z777">
        <v>900000</v>
      </c>
      <c r="AA777">
        <v>900000</v>
      </c>
      <c r="AB777">
        <v>900000</v>
      </c>
      <c r="AC777">
        <v>900000</v>
      </c>
      <c r="AD777" t="s">
        <v>1427</v>
      </c>
      <c r="AE777" t="s">
        <v>1441</v>
      </c>
      <c r="AF777" t="s">
        <v>1442</v>
      </c>
      <c r="AG777" t="s">
        <v>1443</v>
      </c>
      <c r="AH777" t="s">
        <v>7337</v>
      </c>
      <c r="AI777" t="s">
        <v>6061</v>
      </c>
      <c r="AJ777" t="s">
        <v>6356</v>
      </c>
      <c r="AK777" t="s">
        <v>44</v>
      </c>
      <c r="AN777" t="s">
        <v>1311</v>
      </c>
      <c r="AO777" t="s">
        <v>1312</v>
      </c>
      <c r="AP777" t="s">
        <v>1331</v>
      </c>
      <c r="AQ777" t="s">
        <v>1314</v>
      </c>
    </row>
    <row r="778" spans="1:43" x14ac:dyDescent="0.3">
      <c r="A778" t="s">
        <v>26</v>
      </c>
      <c r="B778" t="s">
        <v>28</v>
      </c>
      <c r="C778" t="s">
        <v>29</v>
      </c>
      <c r="D778" t="s">
        <v>460</v>
      </c>
      <c r="E778" t="s">
        <v>33</v>
      </c>
      <c r="F778" t="s">
        <v>35</v>
      </c>
      <c r="G778" t="s">
        <v>463</v>
      </c>
      <c r="H778" t="s">
        <v>39</v>
      </c>
      <c r="I778" t="s">
        <v>60</v>
      </c>
      <c r="J778" t="s">
        <v>48</v>
      </c>
      <c r="K778" t="s">
        <v>511</v>
      </c>
      <c r="L778">
        <v>15</v>
      </c>
      <c r="M778">
        <v>3500000</v>
      </c>
      <c r="N778">
        <v>52500000</v>
      </c>
      <c r="O778">
        <v>0</v>
      </c>
      <c r="P778">
        <v>52500000</v>
      </c>
      <c r="R778">
        <v>4375000</v>
      </c>
      <c r="S778">
        <v>4375000</v>
      </c>
      <c r="T778">
        <v>4375000</v>
      </c>
      <c r="U778">
        <v>4375000</v>
      </c>
      <c r="V778">
        <v>4375000</v>
      </c>
      <c r="W778">
        <v>4375000</v>
      </c>
      <c r="X778">
        <v>4375000</v>
      </c>
      <c r="Y778">
        <v>4375000</v>
      </c>
      <c r="Z778">
        <v>4375000</v>
      </c>
      <c r="AA778">
        <v>4375000</v>
      </c>
      <c r="AB778">
        <v>4375000</v>
      </c>
      <c r="AC778">
        <v>4375000</v>
      </c>
      <c r="AD778" t="s">
        <v>1427</v>
      </c>
      <c r="AE778" t="s">
        <v>1445</v>
      </c>
      <c r="AF778" t="s">
        <v>1446</v>
      </c>
      <c r="AG778" t="s">
        <v>1447</v>
      </c>
      <c r="AH778" t="s">
        <v>7338</v>
      </c>
      <c r="AI778" t="s">
        <v>6061</v>
      </c>
      <c r="AJ778" t="s">
        <v>6356</v>
      </c>
      <c r="AK778" t="s">
        <v>44</v>
      </c>
      <c r="AN778" t="s">
        <v>1311</v>
      </c>
      <c r="AO778" t="s">
        <v>1312</v>
      </c>
      <c r="AP778" t="s">
        <v>1336</v>
      </c>
      <c r="AQ778" t="s">
        <v>1314</v>
      </c>
    </row>
    <row r="779" spans="1:43" x14ac:dyDescent="0.3">
      <c r="A779" t="s">
        <v>26</v>
      </c>
      <c r="B779" t="s">
        <v>28</v>
      </c>
      <c r="C779" t="s">
        <v>29</v>
      </c>
      <c r="D779" t="s">
        <v>460</v>
      </c>
      <c r="E779" t="s">
        <v>33</v>
      </c>
      <c r="F779" t="s">
        <v>35</v>
      </c>
      <c r="G779" t="s">
        <v>463</v>
      </c>
      <c r="H779" t="s">
        <v>62</v>
      </c>
      <c r="I779" t="s">
        <v>63</v>
      </c>
      <c r="J779" t="s">
        <v>43</v>
      </c>
      <c r="K779" t="s">
        <v>506</v>
      </c>
      <c r="L779">
        <v>1</v>
      </c>
      <c r="M779">
        <v>1405000</v>
      </c>
      <c r="N779">
        <v>1405000</v>
      </c>
      <c r="O779">
        <v>0</v>
      </c>
      <c r="P779">
        <v>1405000</v>
      </c>
      <c r="R779">
        <v>117000</v>
      </c>
      <c r="S779">
        <v>117000</v>
      </c>
      <c r="T779">
        <v>117000</v>
      </c>
      <c r="U779">
        <v>117000</v>
      </c>
      <c r="V779">
        <v>117000</v>
      </c>
      <c r="W779">
        <v>117000</v>
      </c>
      <c r="X779">
        <v>117000</v>
      </c>
      <c r="Y779">
        <v>117000</v>
      </c>
      <c r="Z779">
        <v>117000</v>
      </c>
      <c r="AA779">
        <v>117000</v>
      </c>
      <c r="AB779">
        <v>117000</v>
      </c>
      <c r="AC779">
        <v>118000</v>
      </c>
      <c r="AD779" t="s">
        <v>1452</v>
      </c>
      <c r="AE779" t="s">
        <v>1453</v>
      </c>
      <c r="AF779" t="s">
        <v>1454</v>
      </c>
      <c r="AG779" t="s">
        <v>1455</v>
      </c>
      <c r="AH779" t="s">
        <v>7339</v>
      </c>
      <c r="AI779" t="s">
        <v>6061</v>
      </c>
      <c r="AJ779" t="s">
        <v>6794</v>
      </c>
      <c r="AK779" t="s">
        <v>44</v>
      </c>
      <c r="AN779" t="s">
        <v>1311</v>
      </c>
      <c r="AO779" t="s">
        <v>1312</v>
      </c>
      <c r="AP779" t="s">
        <v>1313</v>
      </c>
      <c r="AQ779" t="s">
        <v>1314</v>
      </c>
    </row>
    <row r="780" spans="1:43" x14ac:dyDescent="0.3">
      <c r="A780" t="s">
        <v>26</v>
      </c>
      <c r="B780" t="s">
        <v>28</v>
      </c>
      <c r="C780" t="s">
        <v>29</v>
      </c>
      <c r="D780" t="s">
        <v>460</v>
      </c>
      <c r="E780" t="s">
        <v>33</v>
      </c>
      <c r="F780" t="s">
        <v>35</v>
      </c>
      <c r="G780" t="s">
        <v>463</v>
      </c>
      <c r="H780" t="s">
        <v>62</v>
      </c>
      <c r="I780" t="s">
        <v>64</v>
      </c>
      <c r="J780" t="s">
        <v>48</v>
      </c>
      <c r="K780" t="s">
        <v>518</v>
      </c>
      <c r="L780">
        <v>10</v>
      </c>
      <c r="M780">
        <v>1500000</v>
      </c>
      <c r="N780">
        <v>15000000</v>
      </c>
      <c r="O780">
        <v>0</v>
      </c>
      <c r="P780">
        <v>15000000</v>
      </c>
      <c r="R780">
        <v>1250000</v>
      </c>
      <c r="S780">
        <v>1250000</v>
      </c>
      <c r="T780">
        <v>1250000</v>
      </c>
      <c r="U780">
        <v>1250000</v>
      </c>
      <c r="V780">
        <v>1250000</v>
      </c>
      <c r="W780">
        <v>1250000</v>
      </c>
      <c r="X780">
        <v>1250000</v>
      </c>
      <c r="Y780">
        <v>1250000</v>
      </c>
      <c r="Z780">
        <v>1250000</v>
      </c>
      <c r="AA780">
        <v>1250000</v>
      </c>
      <c r="AB780">
        <v>1250000</v>
      </c>
      <c r="AC780">
        <v>1250000</v>
      </c>
      <c r="AD780" t="s">
        <v>1463</v>
      </c>
      <c r="AE780" t="s">
        <v>1488</v>
      </c>
      <c r="AF780" t="s">
        <v>1489</v>
      </c>
      <c r="AG780" t="s">
        <v>1490</v>
      </c>
      <c r="AH780" t="s">
        <v>7341</v>
      </c>
      <c r="AI780" t="s">
        <v>6061</v>
      </c>
      <c r="AJ780" t="s">
        <v>6360</v>
      </c>
      <c r="AK780" t="s">
        <v>44</v>
      </c>
      <c r="AN780" t="s">
        <v>1311</v>
      </c>
      <c r="AO780" t="s">
        <v>1312</v>
      </c>
      <c r="AP780" t="s">
        <v>1336</v>
      </c>
      <c r="AQ780" t="s">
        <v>1314</v>
      </c>
    </row>
    <row r="781" spans="1:43" x14ac:dyDescent="0.3">
      <c r="A781" t="s">
        <v>26</v>
      </c>
      <c r="B781" t="s">
        <v>28</v>
      </c>
      <c r="C781" t="s">
        <v>29</v>
      </c>
      <c r="D781" t="s">
        <v>460</v>
      </c>
      <c r="E781" t="s">
        <v>33</v>
      </c>
      <c r="F781" t="s">
        <v>35</v>
      </c>
      <c r="G781" t="s">
        <v>463</v>
      </c>
      <c r="H781" t="s">
        <v>62</v>
      </c>
      <c r="I781" t="s">
        <v>64</v>
      </c>
      <c r="J781" t="s">
        <v>50</v>
      </c>
      <c r="K781" t="s">
        <v>519</v>
      </c>
      <c r="L781">
        <v>80</v>
      </c>
      <c r="M781">
        <v>450000</v>
      </c>
      <c r="N781">
        <v>36000000</v>
      </c>
      <c r="O781">
        <v>0</v>
      </c>
      <c r="P781">
        <v>36000000</v>
      </c>
      <c r="R781">
        <v>3000000</v>
      </c>
      <c r="S781">
        <v>3000000</v>
      </c>
      <c r="T781">
        <v>3000000</v>
      </c>
      <c r="U781">
        <v>3000000</v>
      </c>
      <c r="V781">
        <v>3000000</v>
      </c>
      <c r="W781">
        <v>3000000</v>
      </c>
      <c r="X781">
        <v>3000000</v>
      </c>
      <c r="Y781">
        <v>3000000</v>
      </c>
      <c r="Z781">
        <v>3000000</v>
      </c>
      <c r="AA781">
        <v>3000000</v>
      </c>
      <c r="AB781">
        <v>3000000</v>
      </c>
      <c r="AC781">
        <v>3000000</v>
      </c>
      <c r="AD781" t="s">
        <v>1463</v>
      </c>
      <c r="AE781" t="s">
        <v>1492</v>
      </c>
      <c r="AF781" t="s">
        <v>1493</v>
      </c>
      <c r="AG781" t="s">
        <v>1494</v>
      </c>
      <c r="AH781" t="s">
        <v>7342</v>
      </c>
      <c r="AI781" t="s">
        <v>6061</v>
      </c>
      <c r="AJ781" t="s">
        <v>6360</v>
      </c>
      <c r="AK781" t="s">
        <v>44</v>
      </c>
      <c r="AN781" t="s">
        <v>1311</v>
      </c>
      <c r="AO781" t="s">
        <v>1312</v>
      </c>
      <c r="AP781" t="s">
        <v>1336</v>
      </c>
      <c r="AQ781" t="s">
        <v>1314</v>
      </c>
    </row>
    <row r="782" spans="1:43" x14ac:dyDescent="0.3">
      <c r="A782" t="s">
        <v>26</v>
      </c>
      <c r="B782" t="s">
        <v>28</v>
      </c>
      <c r="C782" t="s">
        <v>29</v>
      </c>
      <c r="D782" t="s">
        <v>460</v>
      </c>
      <c r="E782" t="s">
        <v>33</v>
      </c>
      <c r="F782" t="s">
        <v>35</v>
      </c>
      <c r="G782" t="s">
        <v>463</v>
      </c>
      <c r="H782" t="s">
        <v>62</v>
      </c>
      <c r="I782" t="s">
        <v>70</v>
      </c>
      <c r="J782" t="s">
        <v>50</v>
      </c>
      <c r="K782" t="s">
        <v>523</v>
      </c>
      <c r="L782">
        <v>60</v>
      </c>
      <c r="M782">
        <v>450000</v>
      </c>
      <c r="N782">
        <v>27000000</v>
      </c>
      <c r="O782">
        <v>0</v>
      </c>
      <c r="P782">
        <v>27000000</v>
      </c>
      <c r="R782">
        <v>2250000</v>
      </c>
      <c r="S782">
        <v>2250000</v>
      </c>
      <c r="T782">
        <v>2250000</v>
      </c>
      <c r="U782">
        <v>2250000</v>
      </c>
      <c r="V782">
        <v>2250000</v>
      </c>
      <c r="W782">
        <v>2250000</v>
      </c>
      <c r="X782">
        <v>2250000</v>
      </c>
      <c r="Y782">
        <v>2250000</v>
      </c>
      <c r="Z782">
        <v>2250000</v>
      </c>
      <c r="AA782">
        <v>2250000</v>
      </c>
      <c r="AB782">
        <v>2250000</v>
      </c>
      <c r="AC782">
        <v>2250000</v>
      </c>
      <c r="AD782" t="s">
        <v>1510</v>
      </c>
      <c r="AE782" t="s">
        <v>1528</v>
      </c>
      <c r="AF782" t="s">
        <v>1529</v>
      </c>
      <c r="AG782" t="s">
        <v>1530</v>
      </c>
      <c r="AH782" t="s">
        <v>7343</v>
      </c>
      <c r="AI782" t="s">
        <v>6061</v>
      </c>
      <c r="AJ782" t="s">
        <v>6366</v>
      </c>
      <c r="AK782" t="s">
        <v>44</v>
      </c>
      <c r="AN782" t="s">
        <v>1311</v>
      </c>
      <c r="AO782" t="s">
        <v>1312</v>
      </c>
      <c r="AP782" t="s">
        <v>1336</v>
      </c>
      <c r="AQ782" t="s">
        <v>1314</v>
      </c>
    </row>
    <row r="783" spans="1:43" x14ac:dyDescent="0.3">
      <c r="A783" t="s">
        <v>26</v>
      </c>
      <c r="B783" t="s">
        <v>28</v>
      </c>
      <c r="C783" t="s">
        <v>29</v>
      </c>
      <c r="D783" t="s">
        <v>460</v>
      </c>
      <c r="E783" t="s">
        <v>33</v>
      </c>
      <c r="F783" t="s">
        <v>35</v>
      </c>
      <c r="G783" t="s">
        <v>463</v>
      </c>
      <c r="H783" t="s">
        <v>62</v>
      </c>
      <c r="I783" t="s">
        <v>71</v>
      </c>
      <c r="J783" t="s">
        <v>73</v>
      </c>
      <c r="K783" t="s">
        <v>527</v>
      </c>
      <c r="L783">
        <v>24</v>
      </c>
      <c r="M783">
        <v>150000</v>
      </c>
      <c r="N783">
        <v>3600000</v>
      </c>
      <c r="O783">
        <v>0</v>
      </c>
      <c r="P783">
        <v>3600000</v>
      </c>
      <c r="R783">
        <v>300000</v>
      </c>
      <c r="S783">
        <v>300000</v>
      </c>
      <c r="T783">
        <v>300000</v>
      </c>
      <c r="U783">
        <v>300000</v>
      </c>
      <c r="V783">
        <v>300000</v>
      </c>
      <c r="W783">
        <v>300000</v>
      </c>
      <c r="X783">
        <v>300000</v>
      </c>
      <c r="Y783">
        <v>300000</v>
      </c>
      <c r="Z783">
        <v>300000</v>
      </c>
      <c r="AA783">
        <v>300000</v>
      </c>
      <c r="AB783">
        <v>300000</v>
      </c>
      <c r="AC783">
        <v>300000</v>
      </c>
      <c r="AD783" t="s">
        <v>1535</v>
      </c>
      <c r="AE783" t="s">
        <v>1549</v>
      </c>
      <c r="AF783" t="s">
        <v>1550</v>
      </c>
      <c r="AG783" t="s">
        <v>1551</v>
      </c>
      <c r="AH783" t="s">
        <v>7344</v>
      </c>
      <c r="AI783" t="s">
        <v>6061</v>
      </c>
      <c r="AJ783" t="s">
        <v>6370</v>
      </c>
      <c r="AK783" t="s">
        <v>44</v>
      </c>
      <c r="AN783" t="s">
        <v>1311</v>
      </c>
      <c r="AO783" t="s">
        <v>1312</v>
      </c>
      <c r="AP783" t="s">
        <v>1336</v>
      </c>
      <c r="AQ783" t="s">
        <v>1314</v>
      </c>
    </row>
    <row r="784" spans="1:43" x14ac:dyDescent="0.3">
      <c r="A784" t="s">
        <v>26</v>
      </c>
      <c r="B784" t="s">
        <v>28</v>
      </c>
      <c r="C784" t="s">
        <v>29</v>
      </c>
      <c r="D784" t="s">
        <v>460</v>
      </c>
      <c r="E784" t="s">
        <v>33</v>
      </c>
      <c r="F784" t="s">
        <v>35</v>
      </c>
      <c r="G784" t="s">
        <v>463</v>
      </c>
      <c r="H784" t="s">
        <v>62</v>
      </c>
      <c r="I784" t="s">
        <v>71</v>
      </c>
      <c r="J784" t="s">
        <v>75</v>
      </c>
      <c r="K784" t="s">
        <v>528</v>
      </c>
      <c r="L784">
        <v>24</v>
      </c>
      <c r="M784">
        <v>130000</v>
      </c>
      <c r="N784">
        <v>3120000</v>
      </c>
      <c r="O784">
        <v>0</v>
      </c>
      <c r="P784">
        <v>3120000</v>
      </c>
      <c r="R784">
        <v>260000</v>
      </c>
      <c r="S784">
        <v>260000</v>
      </c>
      <c r="T784">
        <v>260000</v>
      </c>
      <c r="U784">
        <v>260000</v>
      </c>
      <c r="V784">
        <v>260000</v>
      </c>
      <c r="W784">
        <v>260000</v>
      </c>
      <c r="X784">
        <v>260000</v>
      </c>
      <c r="Y784">
        <v>260000</v>
      </c>
      <c r="Z784">
        <v>260000</v>
      </c>
      <c r="AA784">
        <v>260000</v>
      </c>
      <c r="AB784">
        <v>260000</v>
      </c>
      <c r="AC784">
        <v>260000</v>
      </c>
      <c r="AD784" t="s">
        <v>1535</v>
      </c>
      <c r="AE784" t="s">
        <v>1553</v>
      </c>
      <c r="AF784" t="s">
        <v>1554</v>
      </c>
      <c r="AG784" t="s">
        <v>1555</v>
      </c>
      <c r="AH784" t="s">
        <v>7345</v>
      </c>
      <c r="AI784" t="s">
        <v>6061</v>
      </c>
      <c r="AJ784" t="s">
        <v>6370</v>
      </c>
      <c r="AK784" t="s">
        <v>44</v>
      </c>
      <c r="AN784" t="s">
        <v>1311</v>
      </c>
      <c r="AO784" t="s">
        <v>1312</v>
      </c>
      <c r="AP784" t="s">
        <v>1336</v>
      </c>
      <c r="AQ784" t="s">
        <v>1314</v>
      </c>
    </row>
    <row r="785" spans="1:43" x14ac:dyDescent="0.3">
      <c r="A785" t="s">
        <v>26</v>
      </c>
      <c r="B785" t="s">
        <v>28</v>
      </c>
      <c r="C785" t="s">
        <v>29</v>
      </c>
      <c r="D785" t="s">
        <v>460</v>
      </c>
      <c r="E785" t="s">
        <v>33</v>
      </c>
      <c r="F785" t="s">
        <v>35</v>
      </c>
      <c r="G785" t="s">
        <v>463</v>
      </c>
      <c r="H785" t="s">
        <v>62</v>
      </c>
      <c r="I785" t="s">
        <v>77</v>
      </c>
      <c r="J785" t="s">
        <v>46</v>
      </c>
      <c r="K785" t="s">
        <v>510</v>
      </c>
      <c r="L785">
        <v>12</v>
      </c>
      <c r="M785">
        <v>900000</v>
      </c>
      <c r="N785">
        <v>10800000</v>
      </c>
      <c r="O785">
        <v>0</v>
      </c>
      <c r="P785">
        <v>10800000</v>
      </c>
      <c r="R785">
        <v>900000</v>
      </c>
      <c r="S785">
        <v>900000</v>
      </c>
      <c r="T785">
        <v>900000</v>
      </c>
      <c r="U785">
        <v>900000</v>
      </c>
      <c r="V785">
        <v>900000</v>
      </c>
      <c r="W785">
        <v>900000</v>
      </c>
      <c r="X785">
        <v>900000</v>
      </c>
      <c r="Y785">
        <v>900000</v>
      </c>
      <c r="Z785">
        <v>900000</v>
      </c>
      <c r="AA785">
        <v>900000</v>
      </c>
      <c r="AB785">
        <v>900000</v>
      </c>
      <c r="AC785">
        <v>900000</v>
      </c>
      <c r="AD785" t="s">
        <v>1557</v>
      </c>
      <c r="AE785" t="s">
        <v>1568</v>
      </c>
      <c r="AF785" t="s">
        <v>1569</v>
      </c>
      <c r="AG785" t="s">
        <v>1570</v>
      </c>
      <c r="AH785" t="s">
        <v>7346</v>
      </c>
      <c r="AI785" t="s">
        <v>6061</v>
      </c>
      <c r="AJ785" t="s">
        <v>6373</v>
      </c>
      <c r="AK785" t="s">
        <v>44</v>
      </c>
      <c r="AN785" t="s">
        <v>1311</v>
      </c>
      <c r="AO785" t="s">
        <v>1312</v>
      </c>
      <c r="AP785" t="s">
        <v>1331</v>
      </c>
      <c r="AQ785" t="s">
        <v>1314</v>
      </c>
    </row>
    <row r="786" spans="1:43" x14ac:dyDescent="0.3">
      <c r="A786" t="s">
        <v>26</v>
      </c>
      <c r="B786" t="s">
        <v>28</v>
      </c>
      <c r="C786" t="s">
        <v>29</v>
      </c>
      <c r="D786" t="s">
        <v>460</v>
      </c>
      <c r="E786" t="s">
        <v>33</v>
      </c>
      <c r="F786" t="s">
        <v>35</v>
      </c>
      <c r="G786" t="s">
        <v>463</v>
      </c>
      <c r="H786" t="s">
        <v>62</v>
      </c>
      <c r="I786" t="s">
        <v>77</v>
      </c>
      <c r="J786" t="s">
        <v>48</v>
      </c>
      <c r="K786" t="s">
        <v>530</v>
      </c>
      <c r="L786">
        <v>10</v>
      </c>
      <c r="M786">
        <v>3638000</v>
      </c>
      <c r="N786">
        <v>36380000</v>
      </c>
      <c r="O786">
        <v>0</v>
      </c>
      <c r="P786">
        <v>36380000</v>
      </c>
      <c r="R786">
        <v>3031000</v>
      </c>
      <c r="S786">
        <v>3031000</v>
      </c>
      <c r="T786">
        <v>3031000</v>
      </c>
      <c r="U786">
        <v>3031000</v>
      </c>
      <c r="V786">
        <v>3031000</v>
      </c>
      <c r="W786">
        <v>3031000</v>
      </c>
      <c r="X786">
        <v>3031000</v>
      </c>
      <c r="Y786">
        <v>3031000</v>
      </c>
      <c r="Z786">
        <v>3031000</v>
      </c>
      <c r="AA786">
        <v>3031000</v>
      </c>
      <c r="AB786">
        <v>3031000</v>
      </c>
      <c r="AC786">
        <v>3039000</v>
      </c>
      <c r="AD786" t="s">
        <v>1557</v>
      </c>
      <c r="AE786" t="s">
        <v>1572</v>
      </c>
      <c r="AF786" t="s">
        <v>1573</v>
      </c>
      <c r="AG786" t="s">
        <v>1574</v>
      </c>
      <c r="AH786" t="s">
        <v>7347</v>
      </c>
      <c r="AI786" t="s">
        <v>6061</v>
      </c>
      <c r="AJ786" t="s">
        <v>6373</v>
      </c>
      <c r="AK786" t="s">
        <v>44</v>
      </c>
      <c r="AN786" t="s">
        <v>1311</v>
      </c>
      <c r="AO786" t="s">
        <v>1312</v>
      </c>
      <c r="AP786" t="s">
        <v>1336</v>
      </c>
      <c r="AQ786" t="s">
        <v>1314</v>
      </c>
    </row>
    <row r="787" spans="1:43" x14ac:dyDescent="0.3">
      <c r="A787" t="s">
        <v>26</v>
      </c>
      <c r="B787" t="s">
        <v>28</v>
      </c>
      <c r="C787" t="s">
        <v>29</v>
      </c>
      <c r="D787" t="s">
        <v>460</v>
      </c>
      <c r="E787" t="s">
        <v>33</v>
      </c>
      <c r="F787" t="s">
        <v>35</v>
      </c>
      <c r="G787" t="s">
        <v>463</v>
      </c>
      <c r="H787" t="s">
        <v>62</v>
      </c>
      <c r="I787" t="s">
        <v>77</v>
      </c>
      <c r="J787" t="s">
        <v>50</v>
      </c>
      <c r="K787" t="s">
        <v>519</v>
      </c>
      <c r="L787">
        <v>80</v>
      </c>
      <c r="M787">
        <v>450000</v>
      </c>
      <c r="N787">
        <v>36000000</v>
      </c>
      <c r="O787">
        <v>0</v>
      </c>
      <c r="P787">
        <v>36000000</v>
      </c>
      <c r="R787">
        <v>3000000</v>
      </c>
      <c r="S787">
        <v>3000000</v>
      </c>
      <c r="T787">
        <v>3000000</v>
      </c>
      <c r="U787">
        <v>3000000</v>
      </c>
      <c r="V787">
        <v>3000000</v>
      </c>
      <c r="W787">
        <v>3000000</v>
      </c>
      <c r="X787">
        <v>3000000</v>
      </c>
      <c r="Y787">
        <v>3000000</v>
      </c>
      <c r="Z787">
        <v>3000000</v>
      </c>
      <c r="AA787">
        <v>3000000</v>
      </c>
      <c r="AB787">
        <v>3000000</v>
      </c>
      <c r="AC787">
        <v>3000000</v>
      </c>
      <c r="AD787" t="s">
        <v>1557</v>
      </c>
      <c r="AE787" t="s">
        <v>1576</v>
      </c>
      <c r="AF787" t="s">
        <v>1577</v>
      </c>
      <c r="AG787" t="s">
        <v>1578</v>
      </c>
      <c r="AH787" t="s">
        <v>7348</v>
      </c>
      <c r="AI787" t="s">
        <v>6061</v>
      </c>
      <c r="AJ787" t="s">
        <v>6373</v>
      </c>
      <c r="AK787" t="s">
        <v>44</v>
      </c>
      <c r="AN787" t="s">
        <v>1311</v>
      </c>
      <c r="AO787" t="s">
        <v>1312</v>
      </c>
      <c r="AP787" t="s">
        <v>1336</v>
      </c>
      <c r="AQ787" t="s">
        <v>1314</v>
      </c>
    </row>
    <row r="788" spans="1:43" x14ac:dyDescent="0.3">
      <c r="A788" t="s">
        <v>26</v>
      </c>
      <c r="B788" t="s">
        <v>28</v>
      </c>
      <c r="C788" t="s">
        <v>29</v>
      </c>
      <c r="D788" t="s">
        <v>460</v>
      </c>
      <c r="E788" t="s">
        <v>33</v>
      </c>
      <c r="F788" t="s">
        <v>35</v>
      </c>
      <c r="G788" t="s">
        <v>463</v>
      </c>
      <c r="H788" t="s">
        <v>79</v>
      </c>
      <c r="I788" t="s">
        <v>80</v>
      </c>
      <c r="J788" t="s">
        <v>48</v>
      </c>
      <c r="K788" t="s">
        <v>534</v>
      </c>
      <c r="L788">
        <v>18</v>
      </c>
      <c r="M788">
        <v>2500000</v>
      </c>
      <c r="N788">
        <v>45000000</v>
      </c>
      <c r="O788">
        <v>0</v>
      </c>
      <c r="P788">
        <v>45000000</v>
      </c>
      <c r="R788">
        <v>3750000</v>
      </c>
      <c r="S788">
        <v>3750000</v>
      </c>
      <c r="T788">
        <v>3750000</v>
      </c>
      <c r="U788">
        <v>3750000</v>
      </c>
      <c r="V788">
        <v>3750000</v>
      </c>
      <c r="W788">
        <v>3750000</v>
      </c>
      <c r="X788">
        <v>3750000</v>
      </c>
      <c r="Y788">
        <v>3750000</v>
      </c>
      <c r="Z788">
        <v>3750000</v>
      </c>
      <c r="AA788">
        <v>3750000</v>
      </c>
      <c r="AB788">
        <v>3750000</v>
      </c>
      <c r="AC788">
        <v>3750000</v>
      </c>
      <c r="AD788" t="s">
        <v>1583</v>
      </c>
      <c r="AE788" t="s">
        <v>1600</v>
      </c>
      <c r="AF788" t="s">
        <v>1601</v>
      </c>
      <c r="AG788" t="s">
        <v>1602</v>
      </c>
      <c r="AH788" t="s">
        <v>7349</v>
      </c>
      <c r="AI788" t="s">
        <v>6061</v>
      </c>
      <c r="AJ788" t="s">
        <v>6375</v>
      </c>
      <c r="AK788" t="s">
        <v>44</v>
      </c>
      <c r="AN788" t="s">
        <v>1311</v>
      </c>
      <c r="AO788" t="s">
        <v>1312</v>
      </c>
      <c r="AP788" t="s">
        <v>1336</v>
      </c>
      <c r="AQ788" t="s">
        <v>1314</v>
      </c>
    </row>
    <row r="789" spans="1:43" x14ac:dyDescent="0.3">
      <c r="A789" t="s">
        <v>26</v>
      </c>
      <c r="B789" t="s">
        <v>28</v>
      </c>
      <c r="C789" t="s">
        <v>29</v>
      </c>
      <c r="D789" t="s">
        <v>460</v>
      </c>
      <c r="E789" t="s">
        <v>33</v>
      </c>
      <c r="F789" t="s">
        <v>35</v>
      </c>
      <c r="G789" t="s">
        <v>463</v>
      </c>
      <c r="H789" t="s">
        <v>79</v>
      </c>
      <c r="I789" t="s">
        <v>80</v>
      </c>
      <c r="J789" t="s">
        <v>75</v>
      </c>
      <c r="K789" t="s">
        <v>535</v>
      </c>
      <c r="L789">
        <v>25</v>
      </c>
      <c r="M789">
        <v>150000</v>
      </c>
      <c r="N789">
        <v>3750000</v>
      </c>
      <c r="O789">
        <v>0</v>
      </c>
      <c r="P789">
        <v>3750000</v>
      </c>
      <c r="R789">
        <v>312000</v>
      </c>
      <c r="S789">
        <v>312000</v>
      </c>
      <c r="T789">
        <v>312000</v>
      </c>
      <c r="U789">
        <v>312000</v>
      </c>
      <c r="V789">
        <v>312000</v>
      </c>
      <c r="W789">
        <v>312000</v>
      </c>
      <c r="X789">
        <v>312000</v>
      </c>
      <c r="Y789">
        <v>312000</v>
      </c>
      <c r="Z789">
        <v>312000</v>
      </c>
      <c r="AA789">
        <v>312000</v>
      </c>
      <c r="AB789">
        <v>312000</v>
      </c>
      <c r="AC789">
        <v>318000</v>
      </c>
      <c r="AD789" t="s">
        <v>1583</v>
      </c>
      <c r="AE789" t="s">
        <v>1604</v>
      </c>
      <c r="AF789" t="s">
        <v>1605</v>
      </c>
      <c r="AG789" t="s">
        <v>1606</v>
      </c>
      <c r="AH789" t="s">
        <v>7350</v>
      </c>
      <c r="AI789" t="s">
        <v>6061</v>
      </c>
      <c r="AJ789" t="s">
        <v>6375</v>
      </c>
      <c r="AK789" t="s">
        <v>44</v>
      </c>
      <c r="AN789" t="s">
        <v>1311</v>
      </c>
      <c r="AO789" t="s">
        <v>1312</v>
      </c>
      <c r="AP789" t="s">
        <v>1336</v>
      </c>
      <c r="AQ789" t="s">
        <v>1314</v>
      </c>
    </row>
    <row r="790" spans="1:43" x14ac:dyDescent="0.3">
      <c r="A790" t="s">
        <v>26</v>
      </c>
      <c r="B790" t="s">
        <v>28</v>
      </c>
      <c r="C790" t="s">
        <v>29</v>
      </c>
      <c r="D790" t="s">
        <v>460</v>
      </c>
      <c r="E790" t="s">
        <v>33</v>
      </c>
      <c r="F790" t="s">
        <v>35</v>
      </c>
      <c r="G790" t="s">
        <v>463</v>
      </c>
      <c r="H790" t="s">
        <v>79</v>
      </c>
      <c r="I790" t="s">
        <v>80</v>
      </c>
      <c r="J790" t="s">
        <v>50</v>
      </c>
      <c r="K790" t="s">
        <v>537</v>
      </c>
      <c r="L790">
        <v>270</v>
      </c>
      <c r="M790">
        <v>280000</v>
      </c>
      <c r="N790">
        <v>75600000</v>
      </c>
      <c r="O790">
        <v>0</v>
      </c>
      <c r="P790">
        <v>75600000</v>
      </c>
      <c r="R790">
        <v>6300000</v>
      </c>
      <c r="S790">
        <v>6300000</v>
      </c>
      <c r="T790">
        <v>6300000</v>
      </c>
      <c r="U790">
        <v>6300000</v>
      </c>
      <c r="V790">
        <v>6300000</v>
      </c>
      <c r="W790">
        <v>6300000</v>
      </c>
      <c r="X790">
        <v>6300000</v>
      </c>
      <c r="Y790">
        <v>6300000</v>
      </c>
      <c r="Z790">
        <v>6300000</v>
      </c>
      <c r="AA790">
        <v>6300000</v>
      </c>
      <c r="AB790">
        <v>6300000</v>
      </c>
      <c r="AC790">
        <v>6300000</v>
      </c>
      <c r="AD790" t="s">
        <v>1583</v>
      </c>
      <c r="AE790" t="s">
        <v>1611</v>
      </c>
      <c r="AF790" t="s">
        <v>1612</v>
      </c>
      <c r="AG790" t="s">
        <v>1613</v>
      </c>
      <c r="AH790" t="s">
        <v>7351</v>
      </c>
      <c r="AI790" t="s">
        <v>6061</v>
      </c>
      <c r="AJ790" t="s">
        <v>6375</v>
      </c>
      <c r="AK790" t="s">
        <v>44</v>
      </c>
      <c r="AN790" t="s">
        <v>1311</v>
      </c>
      <c r="AO790" t="s">
        <v>1312</v>
      </c>
      <c r="AP790" t="s">
        <v>1336</v>
      </c>
      <c r="AQ790" t="s">
        <v>1314</v>
      </c>
    </row>
    <row r="791" spans="1:43" x14ac:dyDescent="0.3">
      <c r="A791" t="s">
        <v>26</v>
      </c>
      <c r="B791" t="s">
        <v>28</v>
      </c>
      <c r="C791" t="s">
        <v>29</v>
      </c>
      <c r="D791" t="s">
        <v>460</v>
      </c>
      <c r="E791" t="s">
        <v>33</v>
      </c>
      <c r="F791" t="s">
        <v>35</v>
      </c>
      <c r="G791" t="s">
        <v>463</v>
      </c>
      <c r="H791" t="s">
        <v>79</v>
      </c>
      <c r="I791" t="s">
        <v>81</v>
      </c>
      <c r="J791" t="s">
        <v>46</v>
      </c>
      <c r="K791" t="s">
        <v>541</v>
      </c>
      <c r="L791">
        <v>18</v>
      </c>
      <c r="M791">
        <v>900000</v>
      </c>
      <c r="N791">
        <v>16200000</v>
      </c>
      <c r="O791">
        <v>0</v>
      </c>
      <c r="P791">
        <v>16200000</v>
      </c>
      <c r="R791">
        <v>1350000</v>
      </c>
      <c r="S791">
        <v>1350000</v>
      </c>
      <c r="T791">
        <v>1350000</v>
      </c>
      <c r="U791">
        <v>1350000</v>
      </c>
      <c r="V791">
        <v>1350000</v>
      </c>
      <c r="W791">
        <v>1350000</v>
      </c>
      <c r="X791">
        <v>1350000</v>
      </c>
      <c r="Y791">
        <v>1350000</v>
      </c>
      <c r="Z791">
        <v>1350000</v>
      </c>
      <c r="AA791">
        <v>1350000</v>
      </c>
      <c r="AB791">
        <v>1350000</v>
      </c>
      <c r="AC791">
        <v>1350000</v>
      </c>
      <c r="AD791" t="s">
        <v>1615</v>
      </c>
      <c r="AE791" t="s">
        <v>1632</v>
      </c>
      <c r="AF791" t="s">
        <v>1633</v>
      </c>
      <c r="AG791" t="s">
        <v>1634</v>
      </c>
      <c r="AH791" t="s">
        <v>7352</v>
      </c>
      <c r="AI791" t="s">
        <v>6061</v>
      </c>
      <c r="AJ791" t="s">
        <v>6378</v>
      </c>
      <c r="AK791" t="s">
        <v>44</v>
      </c>
      <c r="AN791" t="s">
        <v>1311</v>
      </c>
      <c r="AO791" t="s">
        <v>1312</v>
      </c>
      <c r="AP791" t="s">
        <v>1331</v>
      </c>
      <c r="AQ791" t="s">
        <v>1314</v>
      </c>
    </row>
    <row r="792" spans="1:43" x14ac:dyDescent="0.3">
      <c r="A792" t="s">
        <v>26</v>
      </c>
      <c r="B792" t="s">
        <v>28</v>
      </c>
      <c r="C792" t="s">
        <v>29</v>
      </c>
      <c r="D792" t="s">
        <v>460</v>
      </c>
      <c r="E792" t="s">
        <v>33</v>
      </c>
      <c r="F792" t="s">
        <v>35</v>
      </c>
      <c r="G792" t="s">
        <v>463</v>
      </c>
      <c r="H792" t="s">
        <v>79</v>
      </c>
      <c r="I792" t="s">
        <v>81</v>
      </c>
      <c r="J792" t="s">
        <v>48</v>
      </c>
      <c r="K792" t="s">
        <v>542</v>
      </c>
      <c r="L792">
        <v>18</v>
      </c>
      <c r="M792">
        <v>2500000</v>
      </c>
      <c r="N792">
        <v>45000000</v>
      </c>
      <c r="O792">
        <v>0</v>
      </c>
      <c r="P792">
        <v>45000000</v>
      </c>
      <c r="R792">
        <v>3750000</v>
      </c>
      <c r="S792">
        <v>3750000</v>
      </c>
      <c r="T792">
        <v>3750000</v>
      </c>
      <c r="U792">
        <v>3750000</v>
      </c>
      <c r="V792">
        <v>3750000</v>
      </c>
      <c r="W792">
        <v>3750000</v>
      </c>
      <c r="X792">
        <v>3750000</v>
      </c>
      <c r="Y792">
        <v>3750000</v>
      </c>
      <c r="Z792">
        <v>3750000</v>
      </c>
      <c r="AA792">
        <v>3750000</v>
      </c>
      <c r="AB792">
        <v>3750000</v>
      </c>
      <c r="AC792">
        <v>3750000</v>
      </c>
      <c r="AD792" t="s">
        <v>1615</v>
      </c>
      <c r="AE792" t="s">
        <v>1636</v>
      </c>
      <c r="AF792" t="s">
        <v>1637</v>
      </c>
      <c r="AG792" t="s">
        <v>1638</v>
      </c>
      <c r="AH792" t="s">
        <v>7353</v>
      </c>
      <c r="AI792" t="s">
        <v>6061</v>
      </c>
      <c r="AJ792" t="s">
        <v>6378</v>
      </c>
      <c r="AK792" t="s">
        <v>44</v>
      </c>
      <c r="AN792" t="s">
        <v>1311</v>
      </c>
      <c r="AO792" t="s">
        <v>1312</v>
      </c>
      <c r="AP792" t="s">
        <v>1336</v>
      </c>
      <c r="AQ792" t="s">
        <v>1314</v>
      </c>
    </row>
    <row r="793" spans="1:43" x14ac:dyDescent="0.3">
      <c r="A793" t="s">
        <v>26</v>
      </c>
      <c r="B793" t="s">
        <v>28</v>
      </c>
      <c r="C793" t="s">
        <v>29</v>
      </c>
      <c r="D793" t="s">
        <v>460</v>
      </c>
      <c r="E793" t="s">
        <v>33</v>
      </c>
      <c r="F793" t="s">
        <v>35</v>
      </c>
      <c r="G793" t="s">
        <v>463</v>
      </c>
      <c r="H793" t="s">
        <v>79</v>
      </c>
      <c r="I793" t="s">
        <v>81</v>
      </c>
      <c r="J793" t="s">
        <v>50</v>
      </c>
      <c r="K793" t="s">
        <v>543</v>
      </c>
      <c r="L793">
        <v>180</v>
      </c>
      <c r="M793">
        <v>280000</v>
      </c>
      <c r="N793">
        <v>50400000</v>
      </c>
      <c r="O793">
        <v>0</v>
      </c>
      <c r="P793">
        <v>50400000</v>
      </c>
      <c r="R793">
        <v>4200000</v>
      </c>
      <c r="S793">
        <v>4200000</v>
      </c>
      <c r="T793">
        <v>4200000</v>
      </c>
      <c r="U793">
        <v>4200000</v>
      </c>
      <c r="V793">
        <v>4200000</v>
      </c>
      <c r="W793">
        <v>4200000</v>
      </c>
      <c r="X793">
        <v>4200000</v>
      </c>
      <c r="Y793">
        <v>4200000</v>
      </c>
      <c r="Z793">
        <v>4200000</v>
      </c>
      <c r="AA793">
        <v>4200000</v>
      </c>
      <c r="AB793">
        <v>4200000</v>
      </c>
      <c r="AC793">
        <v>4200000</v>
      </c>
      <c r="AD793" t="s">
        <v>1615</v>
      </c>
      <c r="AE793" t="s">
        <v>1640</v>
      </c>
      <c r="AF793" t="s">
        <v>1641</v>
      </c>
      <c r="AG793" t="s">
        <v>1642</v>
      </c>
      <c r="AH793" t="s">
        <v>7354</v>
      </c>
      <c r="AI793" t="s">
        <v>6061</v>
      </c>
      <c r="AJ793" t="s">
        <v>6378</v>
      </c>
      <c r="AK793" t="s">
        <v>44</v>
      </c>
      <c r="AN793" t="s">
        <v>1311</v>
      </c>
      <c r="AO793" t="s">
        <v>1312</v>
      </c>
      <c r="AP793" t="s">
        <v>1336</v>
      </c>
      <c r="AQ793" t="s">
        <v>1314</v>
      </c>
    </row>
    <row r="794" spans="1:43" x14ac:dyDescent="0.3">
      <c r="A794" t="s">
        <v>26</v>
      </c>
      <c r="B794" t="s">
        <v>28</v>
      </c>
      <c r="C794" t="s">
        <v>29</v>
      </c>
      <c r="D794" t="s">
        <v>460</v>
      </c>
      <c r="E794" t="s">
        <v>33</v>
      </c>
      <c r="F794" t="s">
        <v>35</v>
      </c>
      <c r="G794" t="s">
        <v>463</v>
      </c>
      <c r="H794" t="s">
        <v>79</v>
      </c>
      <c r="I794" t="s">
        <v>82</v>
      </c>
      <c r="J794" t="s">
        <v>84</v>
      </c>
      <c r="K794" t="s">
        <v>546</v>
      </c>
      <c r="L794">
        <v>3</v>
      </c>
      <c r="M794">
        <v>3000000</v>
      </c>
      <c r="N794">
        <v>9000000</v>
      </c>
      <c r="O794">
        <v>0</v>
      </c>
      <c r="P794">
        <v>9000000</v>
      </c>
      <c r="R794">
        <v>750000</v>
      </c>
      <c r="S794">
        <v>750000</v>
      </c>
      <c r="T794">
        <v>750000</v>
      </c>
      <c r="U794">
        <v>750000</v>
      </c>
      <c r="V794">
        <v>750000</v>
      </c>
      <c r="W794">
        <v>750000</v>
      </c>
      <c r="X794">
        <v>750000</v>
      </c>
      <c r="Y794">
        <v>750000</v>
      </c>
      <c r="Z794">
        <v>750000</v>
      </c>
      <c r="AA794">
        <v>750000</v>
      </c>
      <c r="AB794">
        <v>750000</v>
      </c>
      <c r="AC794">
        <v>750000</v>
      </c>
      <c r="AD794" t="s">
        <v>1644</v>
      </c>
      <c r="AE794" t="s">
        <v>1661</v>
      </c>
      <c r="AF794" t="s">
        <v>1662</v>
      </c>
      <c r="AG794" t="s">
        <v>1663</v>
      </c>
      <c r="AH794" t="s">
        <v>7355</v>
      </c>
      <c r="AI794" t="s">
        <v>6061</v>
      </c>
      <c r="AJ794" t="s">
        <v>6382</v>
      </c>
      <c r="AK794" t="s">
        <v>44</v>
      </c>
      <c r="AN794" t="s">
        <v>1311</v>
      </c>
      <c r="AO794" t="s">
        <v>1312</v>
      </c>
      <c r="AP794" t="s">
        <v>1485</v>
      </c>
      <c r="AQ794" t="s">
        <v>1314</v>
      </c>
    </row>
    <row r="795" spans="1:43" x14ac:dyDescent="0.3">
      <c r="A795" t="s">
        <v>26</v>
      </c>
      <c r="B795" t="s">
        <v>28</v>
      </c>
      <c r="C795" t="s">
        <v>29</v>
      </c>
      <c r="D795" t="s">
        <v>460</v>
      </c>
      <c r="E795" t="s">
        <v>33</v>
      </c>
      <c r="F795" t="s">
        <v>35</v>
      </c>
      <c r="G795" t="s">
        <v>463</v>
      </c>
      <c r="H795" t="s">
        <v>79</v>
      </c>
      <c r="I795" t="s">
        <v>82</v>
      </c>
      <c r="J795" t="s">
        <v>48</v>
      </c>
      <c r="K795" t="s">
        <v>548</v>
      </c>
      <c r="L795">
        <v>9</v>
      </c>
      <c r="M795">
        <v>3000000</v>
      </c>
      <c r="N795">
        <v>27000000</v>
      </c>
      <c r="O795">
        <v>0</v>
      </c>
      <c r="P795">
        <v>27000000</v>
      </c>
      <c r="R795">
        <v>2250000</v>
      </c>
      <c r="S795">
        <v>2250000</v>
      </c>
      <c r="T795">
        <v>2250000</v>
      </c>
      <c r="U795">
        <v>2250000</v>
      </c>
      <c r="V795">
        <v>2250000</v>
      </c>
      <c r="W795">
        <v>2250000</v>
      </c>
      <c r="X795">
        <v>2250000</v>
      </c>
      <c r="Y795">
        <v>2250000</v>
      </c>
      <c r="Z795">
        <v>2250000</v>
      </c>
      <c r="AA795">
        <v>2250000</v>
      </c>
      <c r="AB795">
        <v>2250000</v>
      </c>
      <c r="AC795">
        <v>2250000</v>
      </c>
      <c r="AD795" t="s">
        <v>1644</v>
      </c>
      <c r="AE795" t="s">
        <v>1669</v>
      </c>
      <c r="AF795" t="s">
        <v>1670</v>
      </c>
      <c r="AG795" t="s">
        <v>1671</v>
      </c>
      <c r="AH795" t="s">
        <v>7356</v>
      </c>
      <c r="AI795" t="s">
        <v>6061</v>
      </c>
      <c r="AJ795" t="s">
        <v>6382</v>
      </c>
      <c r="AK795" t="s">
        <v>44</v>
      </c>
      <c r="AN795" t="s">
        <v>1311</v>
      </c>
      <c r="AO795" t="s">
        <v>1312</v>
      </c>
      <c r="AP795" t="s">
        <v>1336</v>
      </c>
      <c r="AQ795" t="s">
        <v>1314</v>
      </c>
    </row>
    <row r="796" spans="1:43" x14ac:dyDescent="0.3">
      <c r="A796" t="s">
        <v>26</v>
      </c>
      <c r="B796" t="s">
        <v>28</v>
      </c>
      <c r="C796" t="s">
        <v>29</v>
      </c>
      <c r="D796" t="s">
        <v>460</v>
      </c>
      <c r="E796" t="s">
        <v>33</v>
      </c>
      <c r="F796" t="s">
        <v>35</v>
      </c>
      <c r="G796" t="s">
        <v>463</v>
      </c>
      <c r="H796" t="s">
        <v>79</v>
      </c>
      <c r="I796" t="s">
        <v>82</v>
      </c>
      <c r="J796" t="s">
        <v>75</v>
      </c>
      <c r="K796" t="s">
        <v>549</v>
      </c>
      <c r="L796">
        <v>20</v>
      </c>
      <c r="M796">
        <v>130000</v>
      </c>
      <c r="N796">
        <v>2600000</v>
      </c>
      <c r="O796">
        <v>0</v>
      </c>
      <c r="P796">
        <v>2600000</v>
      </c>
      <c r="R796">
        <v>216000</v>
      </c>
      <c r="S796">
        <v>216000</v>
      </c>
      <c r="T796">
        <v>216000</v>
      </c>
      <c r="U796">
        <v>216000</v>
      </c>
      <c r="V796">
        <v>216000</v>
      </c>
      <c r="W796">
        <v>216000</v>
      </c>
      <c r="X796">
        <v>216000</v>
      </c>
      <c r="Y796">
        <v>216000</v>
      </c>
      <c r="Z796">
        <v>216000</v>
      </c>
      <c r="AA796">
        <v>216000</v>
      </c>
      <c r="AB796">
        <v>216000</v>
      </c>
      <c r="AC796">
        <v>224000</v>
      </c>
      <c r="AD796" t="s">
        <v>1644</v>
      </c>
      <c r="AE796" t="s">
        <v>1673</v>
      </c>
      <c r="AF796" t="s">
        <v>1674</v>
      </c>
      <c r="AG796" t="s">
        <v>1675</v>
      </c>
      <c r="AH796" t="s">
        <v>7357</v>
      </c>
      <c r="AI796" t="s">
        <v>6061</v>
      </c>
      <c r="AJ796" t="s">
        <v>6382</v>
      </c>
      <c r="AK796" t="s">
        <v>44</v>
      </c>
      <c r="AN796" t="s">
        <v>1311</v>
      </c>
      <c r="AO796" t="s">
        <v>1312</v>
      </c>
      <c r="AP796" t="s">
        <v>1336</v>
      </c>
      <c r="AQ796" t="s">
        <v>1314</v>
      </c>
    </row>
    <row r="797" spans="1:43" x14ac:dyDescent="0.3">
      <c r="A797" t="s">
        <v>26</v>
      </c>
      <c r="B797" t="s">
        <v>28</v>
      </c>
      <c r="C797" t="s">
        <v>29</v>
      </c>
      <c r="D797" t="s">
        <v>460</v>
      </c>
      <c r="E797" t="s">
        <v>33</v>
      </c>
      <c r="F797" t="s">
        <v>35</v>
      </c>
      <c r="G797" t="s">
        <v>463</v>
      </c>
      <c r="H797" t="s">
        <v>79</v>
      </c>
      <c r="I797" t="s">
        <v>82</v>
      </c>
      <c r="J797" t="s">
        <v>50</v>
      </c>
      <c r="K797" t="s">
        <v>551</v>
      </c>
      <c r="L797">
        <v>60</v>
      </c>
      <c r="M797">
        <v>280000</v>
      </c>
      <c r="N797">
        <v>16800000</v>
      </c>
      <c r="O797">
        <v>0</v>
      </c>
      <c r="P797">
        <v>16800000</v>
      </c>
      <c r="R797">
        <v>1400000</v>
      </c>
      <c r="S797">
        <v>1400000</v>
      </c>
      <c r="T797">
        <v>1400000</v>
      </c>
      <c r="U797">
        <v>1400000</v>
      </c>
      <c r="V797">
        <v>1400000</v>
      </c>
      <c r="W797">
        <v>1400000</v>
      </c>
      <c r="X797">
        <v>1400000</v>
      </c>
      <c r="Y797">
        <v>1400000</v>
      </c>
      <c r="Z797">
        <v>1400000</v>
      </c>
      <c r="AA797">
        <v>1400000</v>
      </c>
      <c r="AB797">
        <v>1400000</v>
      </c>
      <c r="AC797">
        <v>1400000</v>
      </c>
      <c r="AD797" t="s">
        <v>1644</v>
      </c>
      <c r="AE797" t="s">
        <v>1680</v>
      </c>
      <c r="AF797" t="s">
        <v>1681</v>
      </c>
      <c r="AG797" t="s">
        <v>1682</v>
      </c>
      <c r="AH797" t="s">
        <v>7358</v>
      </c>
      <c r="AI797" t="s">
        <v>6061</v>
      </c>
      <c r="AJ797" t="s">
        <v>6382</v>
      </c>
      <c r="AK797" t="s">
        <v>44</v>
      </c>
      <c r="AN797" t="s">
        <v>1311</v>
      </c>
      <c r="AO797" t="s">
        <v>1312</v>
      </c>
      <c r="AP797" t="s">
        <v>1336</v>
      </c>
      <c r="AQ797" t="s">
        <v>1314</v>
      </c>
    </row>
    <row r="798" spans="1:43" x14ac:dyDescent="0.3">
      <c r="A798" t="s">
        <v>26</v>
      </c>
      <c r="B798" t="s">
        <v>28</v>
      </c>
      <c r="C798" t="s">
        <v>29</v>
      </c>
      <c r="D798" t="s">
        <v>460</v>
      </c>
      <c r="E798" t="s">
        <v>33</v>
      </c>
      <c r="F798" t="s">
        <v>35</v>
      </c>
      <c r="G798" t="s">
        <v>463</v>
      </c>
      <c r="H798" t="s">
        <v>79</v>
      </c>
      <c r="I798" t="s">
        <v>85</v>
      </c>
      <c r="J798" t="s">
        <v>48</v>
      </c>
      <c r="K798" t="s">
        <v>555</v>
      </c>
      <c r="L798">
        <v>10</v>
      </c>
      <c r="M798">
        <v>3000000</v>
      </c>
      <c r="N798">
        <v>30000000</v>
      </c>
      <c r="O798">
        <v>0</v>
      </c>
      <c r="P798">
        <v>30000000</v>
      </c>
      <c r="R798">
        <v>2500000</v>
      </c>
      <c r="S798">
        <v>2500000</v>
      </c>
      <c r="T798">
        <v>2500000</v>
      </c>
      <c r="U798">
        <v>2500000</v>
      </c>
      <c r="V798">
        <v>2500000</v>
      </c>
      <c r="W798">
        <v>2500000</v>
      </c>
      <c r="X798">
        <v>2500000</v>
      </c>
      <c r="Y798">
        <v>2500000</v>
      </c>
      <c r="Z798">
        <v>2500000</v>
      </c>
      <c r="AA798">
        <v>2500000</v>
      </c>
      <c r="AB798">
        <v>2500000</v>
      </c>
      <c r="AC798">
        <v>2500000</v>
      </c>
      <c r="AD798" t="s">
        <v>1684</v>
      </c>
      <c r="AE798" t="s">
        <v>1708</v>
      </c>
      <c r="AF798" t="s">
        <v>1709</v>
      </c>
      <c r="AG798" t="s">
        <v>1710</v>
      </c>
      <c r="AH798" t="s">
        <v>7359</v>
      </c>
      <c r="AI798" t="s">
        <v>6061</v>
      </c>
      <c r="AJ798" t="s">
        <v>6386</v>
      </c>
      <c r="AK798" t="s">
        <v>44</v>
      </c>
      <c r="AN798" t="s">
        <v>1311</v>
      </c>
      <c r="AO798" t="s">
        <v>1312</v>
      </c>
      <c r="AP798" t="s">
        <v>1336</v>
      </c>
      <c r="AQ798" t="s">
        <v>1314</v>
      </c>
    </row>
    <row r="799" spans="1:43" x14ac:dyDescent="0.3">
      <c r="A799" t="s">
        <v>26</v>
      </c>
      <c r="B799" t="s">
        <v>28</v>
      </c>
      <c r="C799" t="s">
        <v>29</v>
      </c>
      <c r="D799" t="s">
        <v>460</v>
      </c>
      <c r="E799" t="s">
        <v>33</v>
      </c>
      <c r="F799" t="s">
        <v>35</v>
      </c>
      <c r="G799" t="s">
        <v>463</v>
      </c>
      <c r="H799" t="s">
        <v>79</v>
      </c>
      <c r="I799" t="s">
        <v>85</v>
      </c>
      <c r="J799" t="s">
        <v>75</v>
      </c>
      <c r="K799" t="s">
        <v>556</v>
      </c>
      <c r="L799">
        <v>25</v>
      </c>
      <c r="M799">
        <v>400000</v>
      </c>
      <c r="N799">
        <v>10000000</v>
      </c>
      <c r="O799">
        <v>0</v>
      </c>
      <c r="P799">
        <v>10000000</v>
      </c>
      <c r="R799">
        <v>833000</v>
      </c>
      <c r="S799">
        <v>833000</v>
      </c>
      <c r="T799">
        <v>833000</v>
      </c>
      <c r="U799">
        <v>833000</v>
      </c>
      <c r="V799">
        <v>833000</v>
      </c>
      <c r="W799">
        <v>833000</v>
      </c>
      <c r="X799">
        <v>833000</v>
      </c>
      <c r="Y799">
        <v>833000</v>
      </c>
      <c r="Z799">
        <v>833000</v>
      </c>
      <c r="AA799">
        <v>833000</v>
      </c>
      <c r="AB799">
        <v>833000</v>
      </c>
      <c r="AC799">
        <v>837000</v>
      </c>
      <c r="AD799" t="s">
        <v>1684</v>
      </c>
      <c r="AE799" t="s">
        <v>1712</v>
      </c>
      <c r="AF799" t="s">
        <v>1713</v>
      </c>
      <c r="AG799" t="s">
        <v>1714</v>
      </c>
      <c r="AH799" t="s">
        <v>7360</v>
      </c>
      <c r="AI799" t="s">
        <v>6061</v>
      </c>
      <c r="AJ799" t="s">
        <v>6386</v>
      </c>
      <c r="AK799" t="s">
        <v>44</v>
      </c>
      <c r="AN799" t="s">
        <v>1311</v>
      </c>
      <c r="AO799" t="s">
        <v>1312</v>
      </c>
      <c r="AP799" t="s">
        <v>1336</v>
      </c>
      <c r="AQ799" t="s">
        <v>1314</v>
      </c>
    </row>
    <row r="800" spans="1:43" x14ac:dyDescent="0.3">
      <c r="A800" t="s">
        <v>26</v>
      </c>
      <c r="B800" t="s">
        <v>28</v>
      </c>
      <c r="C800" t="s">
        <v>29</v>
      </c>
      <c r="D800" t="s">
        <v>460</v>
      </c>
      <c r="E800" t="s">
        <v>33</v>
      </c>
      <c r="F800" t="s">
        <v>35</v>
      </c>
      <c r="G800" t="s">
        <v>463</v>
      </c>
      <c r="H800" t="s">
        <v>87</v>
      </c>
      <c r="I800" t="s">
        <v>88</v>
      </c>
      <c r="J800" t="s">
        <v>48</v>
      </c>
      <c r="K800" t="s">
        <v>560</v>
      </c>
      <c r="L800">
        <v>10</v>
      </c>
      <c r="M800">
        <v>2000000</v>
      </c>
      <c r="N800">
        <v>20000000</v>
      </c>
      <c r="O800">
        <v>0</v>
      </c>
      <c r="P800">
        <v>20000000</v>
      </c>
      <c r="R800">
        <v>1666000</v>
      </c>
      <c r="S800">
        <v>1666000</v>
      </c>
      <c r="T800">
        <v>1666000</v>
      </c>
      <c r="U800">
        <v>1666000</v>
      </c>
      <c r="V800">
        <v>1666000</v>
      </c>
      <c r="W800">
        <v>1666000</v>
      </c>
      <c r="X800">
        <v>1666000</v>
      </c>
      <c r="Y800">
        <v>1666000</v>
      </c>
      <c r="Z800">
        <v>1666000</v>
      </c>
      <c r="AA800">
        <v>1666000</v>
      </c>
      <c r="AB800">
        <v>1666000</v>
      </c>
      <c r="AC800">
        <v>1674000</v>
      </c>
      <c r="AD800" t="s">
        <v>1719</v>
      </c>
      <c r="AE800" t="s">
        <v>1736</v>
      </c>
      <c r="AF800" t="s">
        <v>1737</v>
      </c>
      <c r="AG800" t="s">
        <v>1738</v>
      </c>
      <c r="AH800" t="s">
        <v>7361</v>
      </c>
      <c r="AI800" t="s">
        <v>6061</v>
      </c>
      <c r="AJ800" t="s">
        <v>6391</v>
      </c>
      <c r="AK800" t="s">
        <v>44</v>
      </c>
      <c r="AN800" t="s">
        <v>1311</v>
      </c>
      <c r="AO800" t="s">
        <v>1312</v>
      </c>
      <c r="AP800" t="s">
        <v>1336</v>
      </c>
      <c r="AQ800" t="s">
        <v>1314</v>
      </c>
    </row>
    <row r="801" spans="1:43" x14ac:dyDescent="0.3">
      <c r="A801" t="s">
        <v>26</v>
      </c>
      <c r="B801" t="s">
        <v>28</v>
      </c>
      <c r="C801" t="s">
        <v>29</v>
      </c>
      <c r="D801" t="s">
        <v>460</v>
      </c>
      <c r="E801" t="s">
        <v>33</v>
      </c>
      <c r="F801" t="s">
        <v>35</v>
      </c>
      <c r="G801" t="s">
        <v>463</v>
      </c>
      <c r="H801" t="s">
        <v>87</v>
      </c>
      <c r="I801" t="s">
        <v>88</v>
      </c>
      <c r="J801" t="s">
        <v>75</v>
      </c>
      <c r="K801" t="s">
        <v>562</v>
      </c>
      <c r="L801">
        <v>75</v>
      </c>
      <c r="M801">
        <v>280000</v>
      </c>
      <c r="N801">
        <v>21000000</v>
      </c>
      <c r="O801">
        <v>0</v>
      </c>
      <c r="P801">
        <v>21000000</v>
      </c>
      <c r="R801">
        <v>1750000</v>
      </c>
      <c r="S801">
        <v>1750000</v>
      </c>
      <c r="T801">
        <v>1750000</v>
      </c>
      <c r="U801">
        <v>1750000</v>
      </c>
      <c r="V801">
        <v>1750000</v>
      </c>
      <c r="W801">
        <v>1750000</v>
      </c>
      <c r="X801">
        <v>1750000</v>
      </c>
      <c r="Y801">
        <v>1750000</v>
      </c>
      <c r="Z801">
        <v>1750000</v>
      </c>
      <c r="AA801">
        <v>1750000</v>
      </c>
      <c r="AB801">
        <v>1750000</v>
      </c>
      <c r="AC801">
        <v>1750000</v>
      </c>
      <c r="AD801" t="s">
        <v>1719</v>
      </c>
      <c r="AE801" t="s">
        <v>1743</v>
      </c>
      <c r="AF801" t="s">
        <v>1744</v>
      </c>
      <c r="AG801" t="s">
        <v>1745</v>
      </c>
      <c r="AH801" t="s">
        <v>7362</v>
      </c>
      <c r="AI801" t="s">
        <v>6061</v>
      </c>
      <c r="AJ801" t="s">
        <v>6391</v>
      </c>
      <c r="AK801" t="s">
        <v>44</v>
      </c>
      <c r="AN801" t="s">
        <v>1311</v>
      </c>
      <c r="AO801" t="s">
        <v>1312</v>
      </c>
      <c r="AP801" t="s">
        <v>1336</v>
      </c>
      <c r="AQ801" t="s">
        <v>1314</v>
      </c>
    </row>
    <row r="802" spans="1:43" x14ac:dyDescent="0.3">
      <c r="A802" t="s">
        <v>26</v>
      </c>
      <c r="B802" t="s">
        <v>28</v>
      </c>
      <c r="C802" t="s">
        <v>29</v>
      </c>
      <c r="D802" t="s">
        <v>460</v>
      </c>
      <c r="E802" t="s">
        <v>33</v>
      </c>
      <c r="F802" t="s">
        <v>35</v>
      </c>
      <c r="G802" t="s">
        <v>463</v>
      </c>
      <c r="H802" t="s">
        <v>87</v>
      </c>
      <c r="I802" t="s">
        <v>89</v>
      </c>
      <c r="J802" t="s">
        <v>48</v>
      </c>
      <c r="K802" t="s">
        <v>567</v>
      </c>
      <c r="L802">
        <v>16</v>
      </c>
      <c r="M802">
        <v>3203000</v>
      </c>
      <c r="N802">
        <v>51250000</v>
      </c>
      <c r="O802">
        <v>0</v>
      </c>
      <c r="P802">
        <v>51250000</v>
      </c>
      <c r="R802">
        <v>4270000</v>
      </c>
      <c r="S802">
        <v>4270000</v>
      </c>
      <c r="T802">
        <v>4270000</v>
      </c>
      <c r="U802">
        <v>4270000</v>
      </c>
      <c r="V802">
        <v>4270000</v>
      </c>
      <c r="W802">
        <v>4270000</v>
      </c>
      <c r="X802">
        <v>4270000</v>
      </c>
      <c r="Y802">
        <v>4270000</v>
      </c>
      <c r="Z802">
        <v>4270000</v>
      </c>
      <c r="AA802">
        <v>4270000</v>
      </c>
      <c r="AB802">
        <v>4270000</v>
      </c>
      <c r="AC802">
        <v>4280000</v>
      </c>
      <c r="AD802" t="s">
        <v>1747</v>
      </c>
      <c r="AE802" t="s">
        <v>1767</v>
      </c>
      <c r="AF802" t="s">
        <v>1768</v>
      </c>
      <c r="AG802" t="s">
        <v>1769</v>
      </c>
      <c r="AH802" t="s">
        <v>7363</v>
      </c>
      <c r="AI802" t="s">
        <v>6061</v>
      </c>
      <c r="AJ802" t="s">
        <v>6394</v>
      </c>
      <c r="AK802" t="s">
        <v>44</v>
      </c>
      <c r="AN802" t="s">
        <v>1311</v>
      </c>
      <c r="AO802" t="s">
        <v>1312</v>
      </c>
      <c r="AP802" t="s">
        <v>1336</v>
      </c>
      <c r="AQ802" t="s">
        <v>1314</v>
      </c>
    </row>
    <row r="803" spans="1:43" x14ac:dyDescent="0.3">
      <c r="A803" t="s">
        <v>26</v>
      </c>
      <c r="B803" t="s">
        <v>28</v>
      </c>
      <c r="C803" t="s">
        <v>29</v>
      </c>
      <c r="D803" t="s">
        <v>460</v>
      </c>
      <c r="E803" t="s">
        <v>33</v>
      </c>
      <c r="F803" t="s">
        <v>35</v>
      </c>
      <c r="G803" t="s">
        <v>463</v>
      </c>
      <c r="H803" t="s">
        <v>87</v>
      </c>
      <c r="I803" t="s">
        <v>89</v>
      </c>
      <c r="J803" t="s">
        <v>75</v>
      </c>
      <c r="K803" t="s">
        <v>568</v>
      </c>
      <c r="L803">
        <v>50</v>
      </c>
      <c r="M803">
        <v>280000</v>
      </c>
      <c r="N803">
        <v>14000000</v>
      </c>
      <c r="O803">
        <v>0</v>
      </c>
      <c r="P803">
        <v>14000000</v>
      </c>
      <c r="R803">
        <v>1166000</v>
      </c>
      <c r="S803">
        <v>1166000</v>
      </c>
      <c r="T803">
        <v>1166000</v>
      </c>
      <c r="U803">
        <v>1166000</v>
      </c>
      <c r="V803">
        <v>1166000</v>
      </c>
      <c r="W803">
        <v>1166000</v>
      </c>
      <c r="X803">
        <v>1166000</v>
      </c>
      <c r="Y803">
        <v>1166000</v>
      </c>
      <c r="Z803">
        <v>1166000</v>
      </c>
      <c r="AA803">
        <v>1166000</v>
      </c>
      <c r="AB803">
        <v>1166000</v>
      </c>
      <c r="AC803">
        <v>1174000</v>
      </c>
      <c r="AD803" t="s">
        <v>1747</v>
      </c>
      <c r="AE803" t="s">
        <v>1771</v>
      </c>
      <c r="AF803" t="s">
        <v>1772</v>
      </c>
      <c r="AG803" t="s">
        <v>1773</v>
      </c>
      <c r="AH803" t="s">
        <v>7364</v>
      </c>
      <c r="AI803" t="s">
        <v>6061</v>
      </c>
      <c r="AJ803" t="s">
        <v>6394</v>
      </c>
      <c r="AK803" t="s">
        <v>44</v>
      </c>
      <c r="AN803" t="s">
        <v>1311</v>
      </c>
      <c r="AO803" t="s">
        <v>1312</v>
      </c>
      <c r="AP803" t="s">
        <v>1336</v>
      </c>
      <c r="AQ803" t="s">
        <v>1314</v>
      </c>
    </row>
    <row r="804" spans="1:43" x14ac:dyDescent="0.3">
      <c r="A804" t="s">
        <v>26</v>
      </c>
      <c r="B804" t="s">
        <v>28</v>
      </c>
      <c r="C804" t="s">
        <v>29</v>
      </c>
      <c r="D804" t="s">
        <v>460</v>
      </c>
      <c r="E804" t="s">
        <v>33</v>
      </c>
      <c r="F804" t="s">
        <v>35</v>
      </c>
      <c r="G804" t="s">
        <v>463</v>
      </c>
      <c r="H804" t="s">
        <v>87</v>
      </c>
      <c r="I804" t="s">
        <v>89</v>
      </c>
      <c r="J804" t="s">
        <v>50</v>
      </c>
      <c r="K804" t="s">
        <v>569</v>
      </c>
      <c r="L804">
        <v>50</v>
      </c>
      <c r="M804">
        <v>350000</v>
      </c>
      <c r="N804">
        <v>17500000</v>
      </c>
      <c r="O804">
        <v>0</v>
      </c>
      <c r="P804">
        <v>17500000</v>
      </c>
      <c r="R804">
        <v>1458000</v>
      </c>
      <c r="S804">
        <v>1458000</v>
      </c>
      <c r="T804">
        <v>1458000</v>
      </c>
      <c r="U804">
        <v>1458000</v>
      </c>
      <c r="V804">
        <v>1458000</v>
      </c>
      <c r="W804">
        <v>1458000</v>
      </c>
      <c r="X804">
        <v>1458000</v>
      </c>
      <c r="Y804">
        <v>1458000</v>
      </c>
      <c r="Z804">
        <v>1458000</v>
      </c>
      <c r="AA804">
        <v>1458000</v>
      </c>
      <c r="AB804">
        <v>1458000</v>
      </c>
      <c r="AC804">
        <v>1462000</v>
      </c>
      <c r="AD804" t="s">
        <v>1747</v>
      </c>
      <c r="AE804" t="s">
        <v>1775</v>
      </c>
      <c r="AF804" t="s">
        <v>1776</v>
      </c>
      <c r="AG804" t="s">
        <v>1777</v>
      </c>
      <c r="AH804" t="s">
        <v>7365</v>
      </c>
      <c r="AI804" t="s">
        <v>6061</v>
      </c>
      <c r="AJ804" t="s">
        <v>6394</v>
      </c>
      <c r="AK804" t="s">
        <v>44</v>
      </c>
      <c r="AN804" t="s">
        <v>1311</v>
      </c>
      <c r="AO804" t="s">
        <v>1312</v>
      </c>
      <c r="AP804" t="s">
        <v>1336</v>
      </c>
      <c r="AQ804" t="s">
        <v>1314</v>
      </c>
    </row>
    <row r="805" spans="1:43" x14ac:dyDescent="0.3">
      <c r="A805" t="s">
        <v>26</v>
      </c>
      <c r="B805" t="s">
        <v>28</v>
      </c>
      <c r="C805" t="s">
        <v>29</v>
      </c>
      <c r="D805" t="s">
        <v>460</v>
      </c>
      <c r="E805" t="s">
        <v>33</v>
      </c>
      <c r="F805" t="s">
        <v>35</v>
      </c>
      <c r="G805" t="s">
        <v>463</v>
      </c>
      <c r="H805" t="s">
        <v>87</v>
      </c>
      <c r="I805" t="s">
        <v>90</v>
      </c>
      <c r="J805" t="s">
        <v>43</v>
      </c>
      <c r="K805" t="s">
        <v>570</v>
      </c>
      <c r="L805">
        <v>300</v>
      </c>
      <c r="M805">
        <v>75000</v>
      </c>
      <c r="N805">
        <v>22500000</v>
      </c>
      <c r="O805">
        <v>0</v>
      </c>
      <c r="P805">
        <v>22500000</v>
      </c>
      <c r="R805">
        <v>1875000</v>
      </c>
      <c r="S805">
        <v>1875000</v>
      </c>
      <c r="T805">
        <v>1875000</v>
      </c>
      <c r="U805">
        <v>1875000</v>
      </c>
      <c r="V805">
        <v>1875000</v>
      </c>
      <c r="W805">
        <v>1875000</v>
      </c>
      <c r="X805">
        <v>1875000</v>
      </c>
      <c r="Y805">
        <v>1875000</v>
      </c>
      <c r="Z805">
        <v>1875000</v>
      </c>
      <c r="AA805">
        <v>1875000</v>
      </c>
      <c r="AB805">
        <v>1875000</v>
      </c>
      <c r="AC805">
        <v>1875000</v>
      </c>
      <c r="AD805" t="s">
        <v>1779</v>
      </c>
      <c r="AE805" t="s">
        <v>1780</v>
      </c>
      <c r="AF805" t="s">
        <v>1781</v>
      </c>
      <c r="AG805" t="s">
        <v>1782</v>
      </c>
      <c r="AH805" t="s">
        <v>7366</v>
      </c>
      <c r="AI805" t="s">
        <v>6061</v>
      </c>
      <c r="AJ805" t="s">
        <v>6397</v>
      </c>
      <c r="AK805" t="s">
        <v>44</v>
      </c>
      <c r="AN805" t="s">
        <v>1311</v>
      </c>
      <c r="AO805" t="s">
        <v>1312</v>
      </c>
      <c r="AP805" t="s">
        <v>1313</v>
      </c>
      <c r="AQ805" t="s">
        <v>1314</v>
      </c>
    </row>
    <row r="806" spans="1:43" x14ac:dyDescent="0.3">
      <c r="A806" t="s">
        <v>26</v>
      </c>
      <c r="B806" t="s">
        <v>28</v>
      </c>
      <c r="C806" t="s">
        <v>29</v>
      </c>
      <c r="D806" t="s">
        <v>460</v>
      </c>
      <c r="E806" t="s">
        <v>33</v>
      </c>
      <c r="F806" t="s">
        <v>35</v>
      </c>
      <c r="G806" t="s">
        <v>463</v>
      </c>
      <c r="H806" t="s">
        <v>87</v>
      </c>
      <c r="I806" t="s">
        <v>90</v>
      </c>
      <c r="J806" t="s">
        <v>46</v>
      </c>
      <c r="K806" t="s">
        <v>574</v>
      </c>
      <c r="L806">
        <v>10</v>
      </c>
      <c r="M806">
        <v>500000</v>
      </c>
      <c r="N806">
        <v>5000000</v>
      </c>
      <c r="O806">
        <v>0</v>
      </c>
      <c r="P806">
        <v>5000000</v>
      </c>
      <c r="R806">
        <v>416000</v>
      </c>
      <c r="S806">
        <v>416000</v>
      </c>
      <c r="T806">
        <v>416000</v>
      </c>
      <c r="U806">
        <v>416000</v>
      </c>
      <c r="V806">
        <v>416000</v>
      </c>
      <c r="W806">
        <v>416000</v>
      </c>
      <c r="X806">
        <v>416000</v>
      </c>
      <c r="Y806">
        <v>416000</v>
      </c>
      <c r="Z806">
        <v>416000</v>
      </c>
      <c r="AA806">
        <v>416000</v>
      </c>
      <c r="AB806">
        <v>416000</v>
      </c>
      <c r="AC806">
        <v>424000</v>
      </c>
      <c r="AD806" t="s">
        <v>1779</v>
      </c>
      <c r="AE806" t="s">
        <v>1793</v>
      </c>
      <c r="AF806" t="s">
        <v>1794</v>
      </c>
      <c r="AG806" t="s">
        <v>1795</v>
      </c>
      <c r="AH806" t="s">
        <v>7367</v>
      </c>
      <c r="AI806" t="s">
        <v>6061</v>
      </c>
      <c r="AJ806" t="s">
        <v>6397</v>
      </c>
      <c r="AK806" t="s">
        <v>44</v>
      </c>
      <c r="AN806" t="s">
        <v>1311</v>
      </c>
      <c r="AO806" t="s">
        <v>1312</v>
      </c>
      <c r="AP806" t="s">
        <v>1331</v>
      </c>
      <c r="AQ806" t="s">
        <v>1314</v>
      </c>
    </row>
    <row r="807" spans="1:43" x14ac:dyDescent="0.3">
      <c r="A807" t="s">
        <v>26</v>
      </c>
      <c r="B807" t="s">
        <v>28</v>
      </c>
      <c r="C807" t="s">
        <v>29</v>
      </c>
      <c r="D807" t="s">
        <v>460</v>
      </c>
      <c r="E807" t="s">
        <v>33</v>
      </c>
      <c r="F807" t="s">
        <v>35</v>
      </c>
      <c r="G807" t="s">
        <v>463</v>
      </c>
      <c r="H807" t="s">
        <v>87</v>
      </c>
      <c r="I807" t="s">
        <v>90</v>
      </c>
      <c r="J807" t="s">
        <v>48</v>
      </c>
      <c r="K807" t="s">
        <v>575</v>
      </c>
      <c r="L807">
        <v>10</v>
      </c>
      <c r="M807">
        <v>3500000</v>
      </c>
      <c r="N807">
        <v>35000000</v>
      </c>
      <c r="O807">
        <v>0</v>
      </c>
      <c r="P807">
        <v>35000000</v>
      </c>
      <c r="R807">
        <v>2916000</v>
      </c>
      <c r="S807">
        <v>2916000</v>
      </c>
      <c r="T807">
        <v>2916000</v>
      </c>
      <c r="U807">
        <v>2916000</v>
      </c>
      <c r="V807">
        <v>2916000</v>
      </c>
      <c r="W807">
        <v>2916000</v>
      </c>
      <c r="X807">
        <v>2916000</v>
      </c>
      <c r="Y807">
        <v>2916000</v>
      </c>
      <c r="Z807">
        <v>2916000</v>
      </c>
      <c r="AA807">
        <v>2916000</v>
      </c>
      <c r="AB807">
        <v>2916000</v>
      </c>
      <c r="AC807">
        <v>2924000</v>
      </c>
      <c r="AD807" t="s">
        <v>1779</v>
      </c>
      <c r="AE807" t="s">
        <v>1797</v>
      </c>
      <c r="AF807" t="s">
        <v>1798</v>
      </c>
      <c r="AG807" t="s">
        <v>1799</v>
      </c>
      <c r="AH807" t="s">
        <v>7368</v>
      </c>
      <c r="AI807" t="s">
        <v>6061</v>
      </c>
      <c r="AJ807" t="s">
        <v>6397</v>
      </c>
      <c r="AK807" t="s">
        <v>44</v>
      </c>
      <c r="AN807" t="s">
        <v>1311</v>
      </c>
      <c r="AO807" t="s">
        <v>1312</v>
      </c>
      <c r="AP807" t="s">
        <v>1336</v>
      </c>
      <c r="AQ807" t="s">
        <v>1314</v>
      </c>
    </row>
    <row r="808" spans="1:43" x14ac:dyDescent="0.3">
      <c r="A808" t="s">
        <v>26</v>
      </c>
      <c r="B808" t="s">
        <v>28</v>
      </c>
      <c r="C808" t="s">
        <v>29</v>
      </c>
      <c r="D808" t="s">
        <v>460</v>
      </c>
      <c r="E808" t="s">
        <v>33</v>
      </c>
      <c r="F808" t="s">
        <v>35</v>
      </c>
      <c r="G808" t="s">
        <v>463</v>
      </c>
      <c r="H808" t="s">
        <v>87</v>
      </c>
      <c r="I808" t="s">
        <v>90</v>
      </c>
      <c r="J808" t="s">
        <v>75</v>
      </c>
      <c r="K808" t="s">
        <v>576</v>
      </c>
      <c r="L808">
        <v>200</v>
      </c>
      <c r="M808">
        <v>280000</v>
      </c>
      <c r="N808">
        <v>56000000</v>
      </c>
      <c r="O808">
        <v>0</v>
      </c>
      <c r="P808">
        <v>56000000</v>
      </c>
      <c r="R808">
        <v>4666000</v>
      </c>
      <c r="S808">
        <v>4666000</v>
      </c>
      <c r="T808">
        <v>4666000</v>
      </c>
      <c r="U808">
        <v>4666000</v>
      </c>
      <c r="V808">
        <v>4666000</v>
      </c>
      <c r="W808">
        <v>4666000</v>
      </c>
      <c r="X808">
        <v>4666000</v>
      </c>
      <c r="Y808">
        <v>4666000</v>
      </c>
      <c r="Z808">
        <v>4666000</v>
      </c>
      <c r="AA808">
        <v>4666000</v>
      </c>
      <c r="AB808">
        <v>4666000</v>
      </c>
      <c r="AC808">
        <v>4674000</v>
      </c>
      <c r="AD808" t="s">
        <v>1779</v>
      </c>
      <c r="AE808" t="s">
        <v>1801</v>
      </c>
      <c r="AF808" t="s">
        <v>1802</v>
      </c>
      <c r="AG808" t="s">
        <v>1803</v>
      </c>
      <c r="AH808" t="s">
        <v>7369</v>
      </c>
      <c r="AI808" t="s">
        <v>6061</v>
      </c>
      <c r="AJ808" t="s">
        <v>6397</v>
      </c>
      <c r="AK808" t="s">
        <v>44</v>
      </c>
      <c r="AN808" t="s">
        <v>1311</v>
      </c>
      <c r="AO808" t="s">
        <v>1312</v>
      </c>
      <c r="AP808" t="s">
        <v>1336</v>
      </c>
      <c r="AQ808" t="s">
        <v>1314</v>
      </c>
    </row>
    <row r="809" spans="1:43" x14ac:dyDescent="0.3">
      <c r="A809" t="s">
        <v>26</v>
      </c>
      <c r="B809" t="s">
        <v>28</v>
      </c>
      <c r="C809" t="s">
        <v>29</v>
      </c>
      <c r="D809" t="s">
        <v>460</v>
      </c>
      <c r="E809" t="s">
        <v>33</v>
      </c>
      <c r="F809" t="s">
        <v>35</v>
      </c>
      <c r="G809" t="s">
        <v>463</v>
      </c>
      <c r="H809" t="s">
        <v>87</v>
      </c>
      <c r="I809" t="s">
        <v>91</v>
      </c>
      <c r="J809" t="s">
        <v>48</v>
      </c>
      <c r="K809" t="s">
        <v>580</v>
      </c>
      <c r="L809">
        <v>15</v>
      </c>
      <c r="M809">
        <v>3000000</v>
      </c>
      <c r="N809">
        <v>45000000</v>
      </c>
      <c r="O809">
        <v>0</v>
      </c>
      <c r="P809">
        <v>45000000</v>
      </c>
      <c r="R809">
        <v>3750000</v>
      </c>
      <c r="S809">
        <v>3750000</v>
      </c>
      <c r="T809">
        <v>3750000</v>
      </c>
      <c r="U809">
        <v>3750000</v>
      </c>
      <c r="V809">
        <v>3750000</v>
      </c>
      <c r="W809">
        <v>3750000</v>
      </c>
      <c r="X809">
        <v>3750000</v>
      </c>
      <c r="Y809">
        <v>3750000</v>
      </c>
      <c r="Z809">
        <v>3750000</v>
      </c>
      <c r="AA809">
        <v>3750000</v>
      </c>
      <c r="AB809">
        <v>3750000</v>
      </c>
      <c r="AC809">
        <v>3750000</v>
      </c>
      <c r="AD809" t="s">
        <v>1805</v>
      </c>
      <c r="AE809" t="s">
        <v>1822</v>
      </c>
      <c r="AF809" t="s">
        <v>1823</v>
      </c>
      <c r="AG809" t="s">
        <v>1824</v>
      </c>
      <c r="AH809" t="s">
        <v>7370</v>
      </c>
      <c r="AI809" t="s">
        <v>6061</v>
      </c>
      <c r="AJ809" t="s">
        <v>6401</v>
      </c>
      <c r="AK809" t="s">
        <v>44</v>
      </c>
      <c r="AN809" t="s">
        <v>1311</v>
      </c>
      <c r="AO809" t="s">
        <v>1312</v>
      </c>
      <c r="AP809" t="s">
        <v>1336</v>
      </c>
      <c r="AQ809" t="s">
        <v>1314</v>
      </c>
    </row>
    <row r="810" spans="1:43" x14ac:dyDescent="0.3">
      <c r="A810" t="s">
        <v>26</v>
      </c>
      <c r="B810" t="s">
        <v>28</v>
      </c>
      <c r="C810" t="s">
        <v>29</v>
      </c>
      <c r="D810" t="s">
        <v>460</v>
      </c>
      <c r="E810" t="s">
        <v>33</v>
      </c>
      <c r="F810" t="s">
        <v>35</v>
      </c>
      <c r="G810" t="s">
        <v>463</v>
      </c>
      <c r="H810" t="s">
        <v>87</v>
      </c>
      <c r="I810" t="s">
        <v>91</v>
      </c>
      <c r="J810" t="s">
        <v>75</v>
      </c>
      <c r="K810" t="s">
        <v>581</v>
      </c>
      <c r="L810">
        <v>30</v>
      </c>
      <c r="M810">
        <v>280000</v>
      </c>
      <c r="N810">
        <v>8400000</v>
      </c>
      <c r="O810">
        <v>0</v>
      </c>
      <c r="P810">
        <v>8400000</v>
      </c>
      <c r="R810">
        <v>700000</v>
      </c>
      <c r="S810">
        <v>700000</v>
      </c>
      <c r="T810">
        <v>700000</v>
      </c>
      <c r="U810">
        <v>700000</v>
      </c>
      <c r="V810">
        <v>700000</v>
      </c>
      <c r="W810">
        <v>700000</v>
      </c>
      <c r="X810">
        <v>700000</v>
      </c>
      <c r="Y810">
        <v>700000</v>
      </c>
      <c r="Z810">
        <v>700000</v>
      </c>
      <c r="AA810">
        <v>700000</v>
      </c>
      <c r="AB810">
        <v>700000</v>
      </c>
      <c r="AC810">
        <v>700000</v>
      </c>
      <c r="AD810" t="s">
        <v>1805</v>
      </c>
      <c r="AE810" t="s">
        <v>1826</v>
      </c>
      <c r="AF810" t="s">
        <v>1827</v>
      </c>
      <c r="AG810" t="s">
        <v>1828</v>
      </c>
      <c r="AH810" t="s">
        <v>7371</v>
      </c>
      <c r="AI810" t="s">
        <v>6061</v>
      </c>
      <c r="AJ810" t="s">
        <v>6401</v>
      </c>
      <c r="AK810" t="s">
        <v>44</v>
      </c>
      <c r="AN810" t="s">
        <v>1311</v>
      </c>
      <c r="AO810" t="s">
        <v>1312</v>
      </c>
      <c r="AP810" t="s">
        <v>1336</v>
      </c>
      <c r="AQ810" t="s">
        <v>1314</v>
      </c>
    </row>
    <row r="811" spans="1:43" x14ac:dyDescent="0.3">
      <c r="A811" t="s">
        <v>26</v>
      </c>
      <c r="B811" t="s">
        <v>28</v>
      </c>
      <c r="C811" t="s">
        <v>29</v>
      </c>
      <c r="D811" t="s">
        <v>461</v>
      </c>
      <c r="E811" t="s">
        <v>118</v>
      </c>
      <c r="F811" t="s">
        <v>130</v>
      </c>
      <c r="G811" t="s">
        <v>466</v>
      </c>
      <c r="H811" t="s">
        <v>134</v>
      </c>
      <c r="I811" t="s">
        <v>135</v>
      </c>
      <c r="J811" t="s">
        <v>43</v>
      </c>
      <c r="K811" t="s">
        <v>599</v>
      </c>
      <c r="L811">
        <v>9</v>
      </c>
      <c r="M811">
        <v>250000</v>
      </c>
      <c r="N811">
        <v>2250000</v>
      </c>
      <c r="O811">
        <v>0</v>
      </c>
      <c r="P811">
        <v>2250000</v>
      </c>
      <c r="R811">
        <v>27302</v>
      </c>
      <c r="S811">
        <v>139313</v>
      </c>
      <c r="T811">
        <v>442125</v>
      </c>
      <c r="U811">
        <v>185225</v>
      </c>
      <c r="V811">
        <v>72425</v>
      </c>
      <c r="W811">
        <v>93013</v>
      </c>
      <c r="X811">
        <v>97975</v>
      </c>
      <c r="Y811">
        <v>168813</v>
      </c>
      <c r="Z811">
        <v>143813</v>
      </c>
      <c r="AA811">
        <v>633891</v>
      </c>
      <c r="AB811">
        <v>174225</v>
      </c>
      <c r="AC811">
        <v>71880</v>
      </c>
      <c r="AD811" t="s">
        <v>2015</v>
      </c>
      <c r="AE811" t="s">
        <v>2016</v>
      </c>
      <c r="AF811" t="s">
        <v>2017</v>
      </c>
      <c r="AG811" t="s">
        <v>2018</v>
      </c>
      <c r="AH811" t="s">
        <v>7395</v>
      </c>
      <c r="AI811" t="s">
        <v>6061</v>
      </c>
      <c r="AJ811" t="s">
        <v>6062</v>
      </c>
      <c r="AK811" t="s">
        <v>136</v>
      </c>
      <c r="AN811" t="s">
        <v>1311</v>
      </c>
      <c r="AO811" t="s">
        <v>1312</v>
      </c>
      <c r="AP811" t="s">
        <v>1313</v>
      </c>
      <c r="AQ811" t="s">
        <v>1314</v>
      </c>
    </row>
    <row r="812" spans="1:43" x14ac:dyDescent="0.3">
      <c r="A812" t="s">
        <v>26</v>
      </c>
      <c r="B812" t="s">
        <v>28</v>
      </c>
      <c r="C812" t="s">
        <v>29</v>
      </c>
      <c r="D812" t="s">
        <v>461</v>
      </c>
      <c r="E812" t="s">
        <v>118</v>
      </c>
      <c r="F812" t="s">
        <v>130</v>
      </c>
      <c r="G812" t="s">
        <v>466</v>
      </c>
      <c r="H812" t="s">
        <v>134</v>
      </c>
      <c r="I812" t="s">
        <v>135</v>
      </c>
      <c r="J812" t="s">
        <v>46</v>
      </c>
      <c r="K812" t="s">
        <v>601</v>
      </c>
      <c r="L812">
        <v>12</v>
      </c>
      <c r="M812">
        <v>900000</v>
      </c>
      <c r="N812">
        <v>10800000</v>
      </c>
      <c r="O812">
        <v>0</v>
      </c>
      <c r="P812">
        <v>10800000</v>
      </c>
      <c r="R812">
        <v>131047</v>
      </c>
      <c r="S812">
        <v>668700</v>
      </c>
      <c r="T812">
        <v>2122200</v>
      </c>
      <c r="U812">
        <v>889080</v>
      </c>
      <c r="V812">
        <v>347640</v>
      </c>
      <c r="W812">
        <v>446460</v>
      </c>
      <c r="X812">
        <v>470280</v>
      </c>
      <c r="Y812">
        <v>810300</v>
      </c>
      <c r="Z812">
        <v>690300</v>
      </c>
      <c r="AA812">
        <v>3042678</v>
      </c>
      <c r="AB812">
        <v>836280</v>
      </c>
      <c r="AC812">
        <v>345035</v>
      </c>
      <c r="AD812" t="s">
        <v>2015</v>
      </c>
      <c r="AE812" t="s">
        <v>2031</v>
      </c>
      <c r="AF812" t="s">
        <v>2032</v>
      </c>
      <c r="AG812" t="s">
        <v>2033</v>
      </c>
      <c r="AH812" t="s">
        <v>7396</v>
      </c>
      <c r="AI812" t="s">
        <v>6061</v>
      </c>
      <c r="AJ812" t="s">
        <v>6062</v>
      </c>
      <c r="AK812" t="s">
        <v>136</v>
      </c>
      <c r="AN812" t="s">
        <v>1311</v>
      </c>
      <c r="AO812" t="s">
        <v>1312</v>
      </c>
      <c r="AP812" t="s">
        <v>1331</v>
      </c>
      <c r="AQ812" t="s">
        <v>1314</v>
      </c>
    </row>
    <row r="813" spans="1:43" x14ac:dyDescent="0.3">
      <c r="A813" t="s">
        <v>26</v>
      </c>
      <c r="B813" t="s">
        <v>28</v>
      </c>
      <c r="C813" t="s">
        <v>29</v>
      </c>
      <c r="D813" t="s">
        <v>461</v>
      </c>
      <c r="E813" t="s">
        <v>118</v>
      </c>
      <c r="F813" t="s">
        <v>130</v>
      </c>
      <c r="G813" t="s">
        <v>466</v>
      </c>
      <c r="H813" t="s">
        <v>134</v>
      </c>
      <c r="I813" t="s">
        <v>135</v>
      </c>
      <c r="J813" t="s">
        <v>48</v>
      </c>
      <c r="K813" t="s">
        <v>602</v>
      </c>
      <c r="L813">
        <v>24</v>
      </c>
      <c r="M813">
        <v>8395000</v>
      </c>
      <c r="N813">
        <v>201480000</v>
      </c>
      <c r="O813">
        <v>0</v>
      </c>
      <c r="P813">
        <v>201480000</v>
      </c>
      <c r="R813">
        <v>2444759</v>
      </c>
      <c r="S813">
        <v>12474970</v>
      </c>
      <c r="T813">
        <v>39590820</v>
      </c>
      <c r="U813">
        <v>16586280.999999998</v>
      </c>
      <c r="V813">
        <v>6485417</v>
      </c>
      <c r="W813">
        <v>8328959.0000000009</v>
      </c>
      <c r="X813">
        <v>8773335</v>
      </c>
      <c r="Y813">
        <v>15116597</v>
      </c>
      <c r="Z813">
        <v>12877930</v>
      </c>
      <c r="AA813">
        <v>56762848</v>
      </c>
      <c r="AB813">
        <v>15601268</v>
      </c>
      <c r="AC813">
        <v>6436816</v>
      </c>
      <c r="AD813" t="s">
        <v>2015</v>
      </c>
      <c r="AE813" t="s">
        <v>2035</v>
      </c>
      <c r="AF813" t="s">
        <v>2036</v>
      </c>
      <c r="AG813" t="s">
        <v>2037</v>
      </c>
      <c r="AH813" t="s">
        <v>7397</v>
      </c>
      <c r="AI813" t="s">
        <v>6061</v>
      </c>
      <c r="AJ813" t="s">
        <v>6062</v>
      </c>
      <c r="AK813" t="s">
        <v>136</v>
      </c>
      <c r="AN813" t="s">
        <v>1311</v>
      </c>
      <c r="AO813" t="s">
        <v>1312</v>
      </c>
      <c r="AP813" t="s">
        <v>1336</v>
      </c>
      <c r="AQ813" t="s">
        <v>1314</v>
      </c>
    </row>
    <row r="814" spans="1:43" x14ac:dyDescent="0.3">
      <c r="A814" t="s">
        <v>26</v>
      </c>
      <c r="B814" t="s">
        <v>28</v>
      </c>
      <c r="C814" t="s">
        <v>29</v>
      </c>
      <c r="D814" t="s">
        <v>461</v>
      </c>
      <c r="E814" t="s">
        <v>118</v>
      </c>
      <c r="F814" t="s">
        <v>130</v>
      </c>
      <c r="G814" t="s">
        <v>466</v>
      </c>
      <c r="H814" t="s">
        <v>134</v>
      </c>
      <c r="I814" t="s">
        <v>139</v>
      </c>
      <c r="J814" t="s">
        <v>43</v>
      </c>
      <c r="K814" t="s">
        <v>485</v>
      </c>
      <c r="L814">
        <v>10</v>
      </c>
      <c r="M814">
        <v>292000</v>
      </c>
      <c r="N814">
        <v>2920000</v>
      </c>
      <c r="O814">
        <v>0</v>
      </c>
      <c r="P814">
        <v>2920000</v>
      </c>
      <c r="R814">
        <v>35431</v>
      </c>
      <c r="S814">
        <v>180797</v>
      </c>
      <c r="T814">
        <v>573780</v>
      </c>
      <c r="U814">
        <v>240381</v>
      </c>
      <c r="V814">
        <v>93992</v>
      </c>
      <c r="W814">
        <v>120710</v>
      </c>
      <c r="X814">
        <v>127150</v>
      </c>
      <c r="Y814">
        <v>219081</v>
      </c>
      <c r="Z814">
        <v>186637</v>
      </c>
      <c r="AA814">
        <v>822650</v>
      </c>
      <c r="AB814">
        <v>226105</v>
      </c>
      <c r="AC814">
        <v>93286</v>
      </c>
      <c r="AD814" t="s">
        <v>2039</v>
      </c>
      <c r="AE814" t="s">
        <v>2040</v>
      </c>
      <c r="AF814" t="s">
        <v>2041</v>
      </c>
      <c r="AG814" t="s">
        <v>2042</v>
      </c>
      <c r="AH814" t="s">
        <v>7398</v>
      </c>
      <c r="AI814" t="s">
        <v>6061</v>
      </c>
      <c r="AJ814" t="s">
        <v>6066</v>
      </c>
      <c r="AK814" t="s">
        <v>136</v>
      </c>
      <c r="AN814" t="s">
        <v>1311</v>
      </c>
      <c r="AO814" t="s">
        <v>1312</v>
      </c>
      <c r="AP814" t="s">
        <v>1313</v>
      </c>
      <c r="AQ814" t="s">
        <v>1314</v>
      </c>
    </row>
    <row r="815" spans="1:43" x14ac:dyDescent="0.3">
      <c r="A815" t="s">
        <v>26</v>
      </c>
      <c r="B815" t="s">
        <v>28</v>
      </c>
      <c r="C815" t="s">
        <v>29</v>
      </c>
      <c r="D815" t="s">
        <v>461</v>
      </c>
      <c r="E815" t="s">
        <v>118</v>
      </c>
      <c r="F815" t="s">
        <v>130</v>
      </c>
      <c r="G815" t="s">
        <v>466</v>
      </c>
      <c r="H815" t="s">
        <v>134</v>
      </c>
      <c r="I815" t="s">
        <v>139</v>
      </c>
      <c r="J815" t="s">
        <v>46</v>
      </c>
      <c r="K815" t="s">
        <v>603</v>
      </c>
      <c r="L815">
        <v>12</v>
      </c>
      <c r="M815">
        <v>900000</v>
      </c>
      <c r="N815">
        <v>10800000</v>
      </c>
      <c r="O815">
        <v>0</v>
      </c>
      <c r="P815">
        <v>10800000</v>
      </c>
      <c r="R815">
        <v>131047</v>
      </c>
      <c r="S815">
        <v>668700</v>
      </c>
      <c r="T815">
        <v>2122200</v>
      </c>
      <c r="U815">
        <v>889080</v>
      </c>
      <c r="V815">
        <v>347640</v>
      </c>
      <c r="W815">
        <v>446460</v>
      </c>
      <c r="X815">
        <v>470280</v>
      </c>
      <c r="Y815">
        <v>810300</v>
      </c>
      <c r="Z815">
        <v>690300</v>
      </c>
      <c r="AA815">
        <v>3042678</v>
      </c>
      <c r="AB815">
        <v>836280</v>
      </c>
      <c r="AC815">
        <v>345035</v>
      </c>
      <c r="AD815" t="s">
        <v>2039</v>
      </c>
      <c r="AE815" t="s">
        <v>2051</v>
      </c>
      <c r="AF815" t="s">
        <v>2052</v>
      </c>
      <c r="AG815" t="s">
        <v>2053</v>
      </c>
      <c r="AH815" t="s">
        <v>7399</v>
      </c>
      <c r="AI815" t="s">
        <v>6061</v>
      </c>
      <c r="AJ815" t="s">
        <v>6066</v>
      </c>
      <c r="AK815" t="s">
        <v>136</v>
      </c>
      <c r="AN815" t="s">
        <v>1311</v>
      </c>
      <c r="AO815" t="s">
        <v>1312</v>
      </c>
      <c r="AP815" t="s">
        <v>1331</v>
      </c>
      <c r="AQ815" t="s">
        <v>1314</v>
      </c>
    </row>
    <row r="816" spans="1:43" x14ac:dyDescent="0.3">
      <c r="A816" t="s">
        <v>26</v>
      </c>
      <c r="B816" t="s">
        <v>28</v>
      </c>
      <c r="C816" t="s">
        <v>29</v>
      </c>
      <c r="D816" t="s">
        <v>461</v>
      </c>
      <c r="E816" t="s">
        <v>118</v>
      </c>
      <c r="F816" t="s">
        <v>130</v>
      </c>
      <c r="G816" t="s">
        <v>466</v>
      </c>
      <c r="H816" t="s">
        <v>134</v>
      </c>
      <c r="I816" t="s">
        <v>139</v>
      </c>
      <c r="J816" t="s">
        <v>48</v>
      </c>
      <c r="K816" t="s">
        <v>604</v>
      </c>
      <c r="L816">
        <v>18</v>
      </c>
      <c r="M816">
        <v>7000000</v>
      </c>
      <c r="N816">
        <v>126000000</v>
      </c>
      <c r="O816">
        <v>0</v>
      </c>
      <c r="P816">
        <v>126000000</v>
      </c>
      <c r="R816">
        <v>1528884</v>
      </c>
      <c r="S816">
        <v>7801500</v>
      </c>
      <c r="T816">
        <v>24759000</v>
      </c>
      <c r="U816">
        <v>10372600</v>
      </c>
      <c r="V816">
        <v>4055800</v>
      </c>
      <c r="W816">
        <v>5208700</v>
      </c>
      <c r="X816">
        <v>5486600</v>
      </c>
      <c r="Y816">
        <v>9453500</v>
      </c>
      <c r="Z816">
        <v>8053500</v>
      </c>
      <c r="AA816">
        <v>35497910</v>
      </c>
      <c r="AB816">
        <v>9756600</v>
      </c>
      <c r="AC816">
        <v>4025406</v>
      </c>
      <c r="AD816" t="s">
        <v>2039</v>
      </c>
      <c r="AE816" t="s">
        <v>2055</v>
      </c>
      <c r="AF816" t="s">
        <v>2056</v>
      </c>
      <c r="AG816" t="s">
        <v>2057</v>
      </c>
      <c r="AH816" t="s">
        <v>7400</v>
      </c>
      <c r="AI816" t="s">
        <v>6061</v>
      </c>
      <c r="AJ816" t="s">
        <v>6066</v>
      </c>
      <c r="AK816" t="s">
        <v>136</v>
      </c>
      <c r="AN816" t="s">
        <v>1311</v>
      </c>
      <c r="AO816" t="s">
        <v>1312</v>
      </c>
      <c r="AP816" t="s">
        <v>1336</v>
      </c>
      <c r="AQ816" t="s">
        <v>1314</v>
      </c>
    </row>
    <row r="817" spans="1:43" x14ac:dyDescent="0.3">
      <c r="A817" t="s">
        <v>26</v>
      </c>
      <c r="B817" t="s">
        <v>28</v>
      </c>
      <c r="C817" t="s">
        <v>29</v>
      </c>
      <c r="D817" t="s">
        <v>461</v>
      </c>
      <c r="E817" t="s">
        <v>118</v>
      </c>
      <c r="F817" t="s">
        <v>130</v>
      </c>
      <c r="G817" t="s">
        <v>466</v>
      </c>
      <c r="H817" t="s">
        <v>134</v>
      </c>
      <c r="I817" t="s">
        <v>139</v>
      </c>
      <c r="J817" t="s">
        <v>73</v>
      </c>
      <c r="K817" t="s">
        <v>605</v>
      </c>
      <c r="L817">
        <v>24</v>
      </c>
      <c r="M817">
        <v>150000</v>
      </c>
      <c r="N817">
        <v>3600000</v>
      </c>
      <c r="O817">
        <v>0</v>
      </c>
      <c r="P817">
        <v>3600000</v>
      </c>
      <c r="R817">
        <v>43682</v>
      </c>
      <c r="S817">
        <v>222900</v>
      </c>
      <c r="T817">
        <v>707400</v>
      </c>
      <c r="U817">
        <v>296360</v>
      </c>
      <c r="V817">
        <v>115880</v>
      </c>
      <c r="W817">
        <v>148820</v>
      </c>
      <c r="X817">
        <v>156760</v>
      </c>
      <c r="Y817">
        <v>270100</v>
      </c>
      <c r="Z817">
        <v>230100</v>
      </c>
      <c r="AA817">
        <v>1014226</v>
      </c>
      <c r="AB817">
        <v>278760</v>
      </c>
      <c r="AC817">
        <v>115012</v>
      </c>
      <c r="AD817" t="s">
        <v>2039</v>
      </c>
      <c r="AE817" t="s">
        <v>2059</v>
      </c>
      <c r="AF817" t="s">
        <v>2060</v>
      </c>
      <c r="AG817" t="s">
        <v>2061</v>
      </c>
      <c r="AH817" t="s">
        <v>7401</v>
      </c>
      <c r="AI817" t="s">
        <v>6061</v>
      </c>
      <c r="AJ817" t="s">
        <v>6066</v>
      </c>
      <c r="AK817" t="s">
        <v>136</v>
      </c>
      <c r="AN817" t="s">
        <v>1311</v>
      </c>
      <c r="AO817" t="s">
        <v>1312</v>
      </c>
      <c r="AP817" t="s">
        <v>1336</v>
      </c>
      <c r="AQ817" t="s">
        <v>1314</v>
      </c>
    </row>
    <row r="818" spans="1:43" x14ac:dyDescent="0.3">
      <c r="A818" t="s">
        <v>26</v>
      </c>
      <c r="B818" t="s">
        <v>28</v>
      </c>
      <c r="C818" t="s">
        <v>29</v>
      </c>
      <c r="D818" t="s">
        <v>461</v>
      </c>
      <c r="E818" t="s">
        <v>118</v>
      </c>
      <c r="F818" t="s">
        <v>130</v>
      </c>
      <c r="G818" t="s">
        <v>466</v>
      </c>
      <c r="H818" t="s">
        <v>134</v>
      </c>
      <c r="I818" t="s">
        <v>140</v>
      </c>
      <c r="J818" t="s">
        <v>43</v>
      </c>
      <c r="K818" t="s">
        <v>485</v>
      </c>
      <c r="L818">
        <v>50</v>
      </c>
      <c r="M818">
        <v>200000</v>
      </c>
      <c r="N818">
        <v>10000000</v>
      </c>
      <c r="O818">
        <v>0</v>
      </c>
      <c r="P818">
        <v>10000000</v>
      </c>
      <c r="R818">
        <v>121340</v>
      </c>
      <c r="S818">
        <v>619167</v>
      </c>
      <c r="T818">
        <v>1965000</v>
      </c>
      <c r="U818">
        <v>823222</v>
      </c>
      <c r="V818">
        <v>321889</v>
      </c>
      <c r="W818">
        <v>413389</v>
      </c>
      <c r="X818">
        <v>435444</v>
      </c>
      <c r="Y818">
        <v>750278</v>
      </c>
      <c r="Z818">
        <v>639167</v>
      </c>
      <c r="AA818">
        <v>2817294</v>
      </c>
      <c r="AB818">
        <v>774333</v>
      </c>
      <c r="AC818">
        <v>319477</v>
      </c>
      <c r="AD818" t="s">
        <v>2063</v>
      </c>
      <c r="AE818" t="s">
        <v>2064</v>
      </c>
      <c r="AF818" t="s">
        <v>2065</v>
      </c>
      <c r="AG818" t="s">
        <v>2066</v>
      </c>
      <c r="AH818" t="s">
        <v>7402</v>
      </c>
      <c r="AI818" t="s">
        <v>6061</v>
      </c>
      <c r="AJ818" t="s">
        <v>6069</v>
      </c>
      <c r="AK818" t="s">
        <v>136</v>
      </c>
      <c r="AN818" t="s">
        <v>1311</v>
      </c>
      <c r="AO818" t="s">
        <v>1312</v>
      </c>
      <c r="AP818" t="s">
        <v>1313</v>
      </c>
      <c r="AQ818" t="s">
        <v>1314</v>
      </c>
    </row>
    <row r="819" spans="1:43" x14ac:dyDescent="0.3">
      <c r="A819" t="s">
        <v>26</v>
      </c>
      <c r="B819" t="s">
        <v>28</v>
      </c>
      <c r="C819" t="s">
        <v>29</v>
      </c>
      <c r="D819" t="s">
        <v>461</v>
      </c>
      <c r="E819" t="s">
        <v>118</v>
      </c>
      <c r="F819" t="s">
        <v>130</v>
      </c>
      <c r="G819" t="s">
        <v>466</v>
      </c>
      <c r="H819" t="s">
        <v>134</v>
      </c>
      <c r="I819" t="s">
        <v>140</v>
      </c>
      <c r="J819" t="s">
        <v>46</v>
      </c>
      <c r="K819" t="s">
        <v>608</v>
      </c>
      <c r="L819">
        <v>16</v>
      </c>
      <c r="M819">
        <v>900000</v>
      </c>
      <c r="N819">
        <v>14400000</v>
      </c>
      <c r="O819">
        <v>0</v>
      </c>
      <c r="P819">
        <v>14400000</v>
      </c>
      <c r="R819">
        <v>174730</v>
      </c>
      <c r="S819">
        <v>891600</v>
      </c>
      <c r="T819">
        <v>2829600</v>
      </c>
      <c r="U819">
        <v>1185440</v>
      </c>
      <c r="V819">
        <v>463520</v>
      </c>
      <c r="W819">
        <v>595280</v>
      </c>
      <c r="X819">
        <v>627040</v>
      </c>
      <c r="Y819">
        <v>1080400</v>
      </c>
      <c r="Z819">
        <v>920400</v>
      </c>
      <c r="AA819">
        <v>4056904</v>
      </c>
      <c r="AB819">
        <v>1115040</v>
      </c>
      <c r="AC819">
        <v>460046</v>
      </c>
      <c r="AD819" t="s">
        <v>2063</v>
      </c>
      <c r="AE819" t="s">
        <v>2082</v>
      </c>
      <c r="AF819" t="s">
        <v>2083</v>
      </c>
      <c r="AG819" t="s">
        <v>2084</v>
      </c>
      <c r="AH819" t="s">
        <v>7403</v>
      </c>
      <c r="AI819" t="s">
        <v>6061</v>
      </c>
      <c r="AJ819" t="s">
        <v>6069</v>
      </c>
      <c r="AK819" t="s">
        <v>136</v>
      </c>
      <c r="AN819" t="s">
        <v>1311</v>
      </c>
      <c r="AO819" t="s">
        <v>1312</v>
      </c>
      <c r="AP819" t="s">
        <v>1331</v>
      </c>
      <c r="AQ819" t="s">
        <v>1314</v>
      </c>
    </row>
    <row r="820" spans="1:43" x14ac:dyDescent="0.3">
      <c r="A820" t="s">
        <v>26</v>
      </c>
      <c r="B820" t="s">
        <v>28</v>
      </c>
      <c r="C820" t="s">
        <v>29</v>
      </c>
      <c r="D820" t="s">
        <v>461</v>
      </c>
      <c r="E820" t="s">
        <v>118</v>
      </c>
      <c r="F820" t="s">
        <v>130</v>
      </c>
      <c r="G820" t="s">
        <v>466</v>
      </c>
      <c r="H820" t="s">
        <v>134</v>
      </c>
      <c r="I820" t="s">
        <v>140</v>
      </c>
      <c r="J820" t="s">
        <v>48</v>
      </c>
      <c r="K820" t="s">
        <v>609</v>
      </c>
      <c r="L820">
        <v>32</v>
      </c>
      <c r="M820">
        <v>6000000</v>
      </c>
      <c r="N820">
        <v>192000000</v>
      </c>
      <c r="O820">
        <v>0</v>
      </c>
      <c r="P820">
        <v>192000000</v>
      </c>
      <c r="R820">
        <v>2329728</v>
      </c>
      <c r="S820">
        <v>11888000</v>
      </c>
      <c r="T820">
        <v>37728000</v>
      </c>
      <c r="U820">
        <v>15805867</v>
      </c>
      <c r="V820">
        <v>6180267</v>
      </c>
      <c r="W820">
        <v>7937067</v>
      </c>
      <c r="X820">
        <v>8360532.9999999991</v>
      </c>
      <c r="Y820">
        <v>14405333</v>
      </c>
      <c r="Z820">
        <v>12272000</v>
      </c>
      <c r="AA820">
        <v>54092053</v>
      </c>
      <c r="AB820">
        <v>14867200</v>
      </c>
      <c r="AC820">
        <v>6133952</v>
      </c>
      <c r="AD820" t="s">
        <v>2063</v>
      </c>
      <c r="AE820" t="s">
        <v>2086</v>
      </c>
      <c r="AF820" t="s">
        <v>2087</v>
      </c>
      <c r="AG820" t="s">
        <v>2088</v>
      </c>
      <c r="AH820" t="s">
        <v>7404</v>
      </c>
      <c r="AI820" t="s">
        <v>6061</v>
      </c>
      <c r="AJ820" t="s">
        <v>6069</v>
      </c>
      <c r="AK820" t="s">
        <v>136</v>
      </c>
      <c r="AN820" t="s">
        <v>1311</v>
      </c>
      <c r="AO820" t="s">
        <v>1312</v>
      </c>
      <c r="AP820" t="s">
        <v>1336</v>
      </c>
      <c r="AQ820" t="s">
        <v>1314</v>
      </c>
    </row>
    <row r="821" spans="1:43" x14ac:dyDescent="0.3">
      <c r="A821" t="s">
        <v>26</v>
      </c>
      <c r="B821" t="s">
        <v>28</v>
      </c>
      <c r="C821" t="s">
        <v>29</v>
      </c>
      <c r="D821" t="s">
        <v>461</v>
      </c>
      <c r="E821" t="s">
        <v>118</v>
      </c>
      <c r="F821" t="s">
        <v>130</v>
      </c>
      <c r="G821" t="s">
        <v>466</v>
      </c>
      <c r="H821" t="s">
        <v>134</v>
      </c>
      <c r="I821" t="s">
        <v>140</v>
      </c>
      <c r="J821" t="s">
        <v>73</v>
      </c>
      <c r="K821" t="s">
        <v>527</v>
      </c>
      <c r="L821">
        <v>45</v>
      </c>
      <c r="M821">
        <v>150000</v>
      </c>
      <c r="N821">
        <v>6750000</v>
      </c>
      <c r="O821">
        <v>0</v>
      </c>
      <c r="P821">
        <v>6750000</v>
      </c>
      <c r="R821">
        <v>81905</v>
      </c>
      <c r="S821">
        <v>417938</v>
      </c>
      <c r="T821">
        <v>1326375</v>
      </c>
      <c r="U821">
        <v>555675</v>
      </c>
      <c r="V821">
        <v>217275</v>
      </c>
      <c r="W821">
        <v>279038</v>
      </c>
      <c r="X821">
        <v>293925</v>
      </c>
      <c r="Y821">
        <v>506438</v>
      </c>
      <c r="Z821">
        <v>431438</v>
      </c>
      <c r="AA821">
        <v>1901674</v>
      </c>
      <c r="AB821">
        <v>522674.99999999994</v>
      </c>
      <c r="AC821">
        <v>215644</v>
      </c>
      <c r="AD821" t="s">
        <v>2063</v>
      </c>
      <c r="AE821" t="s">
        <v>2093</v>
      </c>
      <c r="AF821" t="s">
        <v>2094</v>
      </c>
      <c r="AG821" t="s">
        <v>2095</v>
      </c>
      <c r="AH821" t="s">
        <v>7405</v>
      </c>
      <c r="AI821" t="s">
        <v>6061</v>
      </c>
      <c r="AJ821" t="s">
        <v>6069</v>
      </c>
      <c r="AK821" t="s">
        <v>136</v>
      </c>
      <c r="AN821" t="s">
        <v>1311</v>
      </c>
      <c r="AO821" t="s">
        <v>1312</v>
      </c>
      <c r="AP821" t="s">
        <v>1336</v>
      </c>
      <c r="AQ821" t="s">
        <v>1314</v>
      </c>
    </row>
    <row r="822" spans="1:43" x14ac:dyDescent="0.3">
      <c r="A822" t="s">
        <v>26</v>
      </c>
      <c r="B822" t="s">
        <v>28</v>
      </c>
      <c r="C822" t="s">
        <v>29</v>
      </c>
      <c r="D822" t="s">
        <v>461</v>
      </c>
      <c r="E822" t="s">
        <v>118</v>
      </c>
      <c r="F822" t="s">
        <v>130</v>
      </c>
      <c r="G822" t="s">
        <v>466</v>
      </c>
      <c r="H822" t="s">
        <v>134</v>
      </c>
      <c r="I822" t="s">
        <v>140</v>
      </c>
      <c r="J822" t="s">
        <v>75</v>
      </c>
      <c r="K822" t="s">
        <v>611</v>
      </c>
      <c r="L822">
        <v>36</v>
      </c>
      <c r="M822">
        <v>210000</v>
      </c>
      <c r="N822">
        <v>7560000</v>
      </c>
      <c r="O822">
        <v>0</v>
      </c>
      <c r="P822">
        <v>7560000</v>
      </c>
      <c r="R822">
        <v>91733</v>
      </c>
      <c r="S822">
        <v>468090</v>
      </c>
      <c r="T822">
        <v>1485540</v>
      </c>
      <c r="U822">
        <v>622356</v>
      </c>
      <c r="V822">
        <v>243348</v>
      </c>
      <c r="W822">
        <v>312522</v>
      </c>
      <c r="X822">
        <v>329196</v>
      </c>
      <c r="Y822">
        <v>567210</v>
      </c>
      <c r="Z822">
        <v>483210</v>
      </c>
      <c r="AA822">
        <v>2129875</v>
      </c>
      <c r="AB822">
        <v>585396</v>
      </c>
      <c r="AC822">
        <v>241524</v>
      </c>
      <c r="AD822" t="s">
        <v>2063</v>
      </c>
      <c r="AE822" t="s">
        <v>2097</v>
      </c>
      <c r="AF822" t="s">
        <v>2098</v>
      </c>
      <c r="AG822" t="s">
        <v>2099</v>
      </c>
      <c r="AH822" t="s">
        <v>7406</v>
      </c>
      <c r="AI822" t="s">
        <v>6061</v>
      </c>
      <c r="AJ822" t="s">
        <v>6069</v>
      </c>
      <c r="AK822" t="s">
        <v>136</v>
      </c>
      <c r="AN822" t="s">
        <v>1311</v>
      </c>
      <c r="AO822" t="s">
        <v>1312</v>
      </c>
      <c r="AP822" t="s">
        <v>1336</v>
      </c>
      <c r="AQ822" t="s">
        <v>1314</v>
      </c>
    </row>
    <row r="823" spans="1:43" x14ac:dyDescent="0.3">
      <c r="A823" t="s">
        <v>26</v>
      </c>
      <c r="B823" t="s">
        <v>28</v>
      </c>
      <c r="C823" t="s">
        <v>29</v>
      </c>
      <c r="D823" t="s">
        <v>461</v>
      </c>
      <c r="E823" t="s">
        <v>118</v>
      </c>
      <c r="F823" t="s">
        <v>130</v>
      </c>
      <c r="G823" t="s">
        <v>466</v>
      </c>
      <c r="H823" t="s">
        <v>134</v>
      </c>
      <c r="I823" t="s">
        <v>141</v>
      </c>
      <c r="J823" t="s">
        <v>48</v>
      </c>
      <c r="K823" t="s">
        <v>617</v>
      </c>
      <c r="L823">
        <v>115</v>
      </c>
      <c r="M823">
        <v>2462000</v>
      </c>
      <c r="N823">
        <v>283072000</v>
      </c>
      <c r="O823">
        <v>0</v>
      </c>
      <c r="P823">
        <v>283072000</v>
      </c>
      <c r="R823">
        <v>3434796</v>
      </c>
      <c r="S823">
        <v>17526875</v>
      </c>
      <c r="T823">
        <v>55623648</v>
      </c>
      <c r="U823">
        <v>23303116</v>
      </c>
      <c r="V823">
        <v>9111773</v>
      </c>
      <c r="W823">
        <v>11701882</v>
      </c>
      <c r="X823">
        <v>12326213</v>
      </c>
      <c r="Y823">
        <v>21238263</v>
      </c>
      <c r="Z823">
        <v>18093019</v>
      </c>
      <c r="AA823">
        <v>79749717</v>
      </c>
      <c r="AB823">
        <v>21919209</v>
      </c>
      <c r="AC823">
        <v>9043489</v>
      </c>
      <c r="AD823" t="s">
        <v>2104</v>
      </c>
      <c r="AE823" t="s">
        <v>2128</v>
      </c>
      <c r="AF823" t="s">
        <v>2129</v>
      </c>
      <c r="AG823" t="s">
        <v>2130</v>
      </c>
      <c r="AH823" t="s">
        <v>7407</v>
      </c>
      <c r="AI823" t="s">
        <v>6061</v>
      </c>
      <c r="AJ823" t="s">
        <v>6072</v>
      </c>
      <c r="AK823" t="s">
        <v>136</v>
      </c>
      <c r="AN823" t="s">
        <v>1311</v>
      </c>
      <c r="AO823" t="s">
        <v>1312</v>
      </c>
      <c r="AP823" t="s">
        <v>1336</v>
      </c>
      <c r="AQ823" t="s">
        <v>1314</v>
      </c>
    </row>
    <row r="824" spans="1:43" x14ac:dyDescent="0.3">
      <c r="A824" t="s">
        <v>26</v>
      </c>
      <c r="B824" t="s">
        <v>28</v>
      </c>
      <c r="C824" t="s">
        <v>29</v>
      </c>
      <c r="D824" t="s">
        <v>461</v>
      </c>
      <c r="E824" t="s">
        <v>118</v>
      </c>
      <c r="F824" t="s">
        <v>130</v>
      </c>
      <c r="G824" t="s">
        <v>466</v>
      </c>
      <c r="H824" t="s">
        <v>134</v>
      </c>
      <c r="I824" t="s">
        <v>142</v>
      </c>
      <c r="J824" t="s">
        <v>43</v>
      </c>
      <c r="K824" t="s">
        <v>485</v>
      </c>
      <c r="L824">
        <v>10</v>
      </c>
      <c r="M824">
        <v>300000</v>
      </c>
      <c r="N824">
        <v>3000000</v>
      </c>
      <c r="O824">
        <v>0</v>
      </c>
      <c r="P824">
        <v>3000000</v>
      </c>
      <c r="R824">
        <v>36402</v>
      </c>
      <c r="S824">
        <v>185750</v>
      </c>
      <c r="T824">
        <v>589500</v>
      </c>
      <c r="U824">
        <v>246967</v>
      </c>
      <c r="V824">
        <v>96567</v>
      </c>
      <c r="W824">
        <v>124017</v>
      </c>
      <c r="X824">
        <v>130633.00000000001</v>
      </c>
      <c r="Y824">
        <v>225083</v>
      </c>
      <c r="Z824">
        <v>191750</v>
      </c>
      <c r="AA824">
        <v>845188</v>
      </c>
      <c r="AB824">
        <v>232300</v>
      </c>
      <c r="AC824">
        <v>95843</v>
      </c>
      <c r="AD824" t="s">
        <v>2132</v>
      </c>
      <c r="AE824" t="s">
        <v>2133</v>
      </c>
      <c r="AF824" t="s">
        <v>2134</v>
      </c>
      <c r="AG824" t="s">
        <v>2135</v>
      </c>
      <c r="AH824" t="s">
        <v>7408</v>
      </c>
      <c r="AI824" t="s">
        <v>6061</v>
      </c>
      <c r="AJ824" t="s">
        <v>6078</v>
      </c>
      <c r="AK824" t="s">
        <v>136</v>
      </c>
      <c r="AN824" t="s">
        <v>1311</v>
      </c>
      <c r="AO824" t="s">
        <v>1312</v>
      </c>
      <c r="AP824" t="s">
        <v>1313</v>
      </c>
      <c r="AQ824" t="s">
        <v>1314</v>
      </c>
    </row>
    <row r="825" spans="1:43" x14ac:dyDescent="0.3">
      <c r="A825" t="s">
        <v>26</v>
      </c>
      <c r="B825" t="s">
        <v>28</v>
      </c>
      <c r="C825" t="s">
        <v>29</v>
      </c>
      <c r="D825" t="s">
        <v>461</v>
      </c>
      <c r="E825" t="s">
        <v>118</v>
      </c>
      <c r="F825" t="s">
        <v>130</v>
      </c>
      <c r="G825" t="s">
        <v>466</v>
      </c>
      <c r="H825" t="s">
        <v>134</v>
      </c>
      <c r="I825" t="s">
        <v>142</v>
      </c>
      <c r="J825" t="s">
        <v>46</v>
      </c>
      <c r="K825" t="s">
        <v>608</v>
      </c>
      <c r="L825">
        <v>8</v>
      </c>
      <c r="M825">
        <v>900000</v>
      </c>
      <c r="N825">
        <v>7200000</v>
      </c>
      <c r="O825">
        <v>0</v>
      </c>
      <c r="P825">
        <v>7200000</v>
      </c>
      <c r="R825">
        <v>87365</v>
      </c>
      <c r="S825">
        <v>445800</v>
      </c>
      <c r="T825">
        <v>1414800</v>
      </c>
      <c r="U825">
        <v>592720</v>
      </c>
      <c r="V825">
        <v>231760</v>
      </c>
      <c r="W825">
        <v>297640</v>
      </c>
      <c r="X825">
        <v>313520</v>
      </c>
      <c r="Y825">
        <v>540200</v>
      </c>
      <c r="Z825">
        <v>460200</v>
      </c>
      <c r="AA825">
        <v>2028452</v>
      </c>
      <c r="AB825">
        <v>557520</v>
      </c>
      <c r="AC825">
        <v>230023</v>
      </c>
      <c r="AD825" t="s">
        <v>2132</v>
      </c>
      <c r="AE825" t="s">
        <v>2144</v>
      </c>
      <c r="AF825" t="s">
        <v>2145</v>
      </c>
      <c r="AG825" t="s">
        <v>2146</v>
      </c>
      <c r="AH825" t="s">
        <v>7409</v>
      </c>
      <c r="AI825" t="s">
        <v>6061</v>
      </c>
      <c r="AJ825" t="s">
        <v>6078</v>
      </c>
      <c r="AK825" t="s">
        <v>136</v>
      </c>
      <c r="AN825" t="s">
        <v>1311</v>
      </c>
      <c r="AO825" t="s">
        <v>1312</v>
      </c>
      <c r="AP825" t="s">
        <v>1331</v>
      </c>
      <c r="AQ825" t="s">
        <v>1314</v>
      </c>
    </row>
    <row r="826" spans="1:43" x14ac:dyDescent="0.3">
      <c r="A826" t="s">
        <v>26</v>
      </c>
      <c r="B826" t="s">
        <v>28</v>
      </c>
      <c r="C826" t="s">
        <v>29</v>
      </c>
      <c r="D826" t="s">
        <v>461</v>
      </c>
      <c r="E826" t="s">
        <v>118</v>
      </c>
      <c r="F826" t="s">
        <v>130</v>
      </c>
      <c r="G826" t="s">
        <v>466</v>
      </c>
      <c r="H826" t="s">
        <v>134</v>
      </c>
      <c r="I826" t="s">
        <v>142</v>
      </c>
      <c r="J826" t="s">
        <v>48</v>
      </c>
      <c r="K826" t="s">
        <v>618</v>
      </c>
      <c r="L826">
        <v>10</v>
      </c>
      <c r="M826">
        <v>8000000</v>
      </c>
      <c r="N826">
        <v>80000000</v>
      </c>
      <c r="O826">
        <v>0</v>
      </c>
      <c r="P826">
        <v>80000000</v>
      </c>
      <c r="R826">
        <v>970720</v>
      </c>
      <c r="S826">
        <v>4953333</v>
      </c>
      <c r="T826">
        <v>15720000</v>
      </c>
      <c r="U826">
        <v>6585778</v>
      </c>
      <c r="V826">
        <v>2575111</v>
      </c>
      <c r="W826">
        <v>3307111</v>
      </c>
      <c r="X826">
        <v>3483556</v>
      </c>
      <c r="Y826">
        <v>6002222</v>
      </c>
      <c r="Z826">
        <v>5113333</v>
      </c>
      <c r="AA826">
        <v>22538356</v>
      </c>
      <c r="AB826">
        <v>6194667</v>
      </c>
      <c r="AC826">
        <v>2555813</v>
      </c>
      <c r="AD826" t="s">
        <v>2132</v>
      </c>
      <c r="AE826" t="s">
        <v>2148</v>
      </c>
      <c r="AF826" t="s">
        <v>2149</v>
      </c>
      <c r="AG826" t="s">
        <v>2150</v>
      </c>
      <c r="AH826" t="s">
        <v>7410</v>
      </c>
      <c r="AI826" t="s">
        <v>6061</v>
      </c>
      <c r="AJ826" t="s">
        <v>6078</v>
      </c>
      <c r="AK826" t="s">
        <v>136</v>
      </c>
      <c r="AN826" t="s">
        <v>1311</v>
      </c>
      <c r="AO826" t="s">
        <v>1312</v>
      </c>
      <c r="AP826" t="s">
        <v>1336</v>
      </c>
      <c r="AQ826" t="s">
        <v>1314</v>
      </c>
    </row>
    <row r="827" spans="1:43" x14ac:dyDescent="0.3">
      <c r="A827" t="s">
        <v>26</v>
      </c>
      <c r="B827" t="s">
        <v>28</v>
      </c>
      <c r="C827" t="s">
        <v>29</v>
      </c>
      <c r="D827" t="s">
        <v>461</v>
      </c>
      <c r="E827" t="s">
        <v>118</v>
      </c>
      <c r="F827" t="s">
        <v>130</v>
      </c>
      <c r="G827" t="s">
        <v>466</v>
      </c>
      <c r="H827" t="s">
        <v>134</v>
      </c>
      <c r="I827" t="s">
        <v>143</v>
      </c>
      <c r="J827" t="s">
        <v>48</v>
      </c>
      <c r="K827" t="s">
        <v>621</v>
      </c>
      <c r="L827">
        <v>110</v>
      </c>
      <c r="M827">
        <v>2276000</v>
      </c>
      <c r="N827">
        <v>250360000</v>
      </c>
      <c r="O827">
        <v>0</v>
      </c>
      <c r="P827">
        <v>250360000</v>
      </c>
      <c r="R827">
        <v>3037869</v>
      </c>
      <c r="S827">
        <v>15501457</v>
      </c>
      <c r="T827">
        <v>49195740</v>
      </c>
      <c r="U827">
        <v>20610192</v>
      </c>
      <c r="V827">
        <v>8058810</v>
      </c>
      <c r="W827">
        <v>10349604</v>
      </c>
      <c r="X827">
        <v>10901787</v>
      </c>
      <c r="Y827">
        <v>18783954</v>
      </c>
      <c r="Z827">
        <v>16002177</v>
      </c>
      <c r="AA827">
        <v>70533784</v>
      </c>
      <c r="AB827">
        <v>19386209</v>
      </c>
      <c r="AC827">
        <v>7998417</v>
      </c>
      <c r="AD827" t="s">
        <v>2155</v>
      </c>
      <c r="AE827" t="s">
        <v>2179</v>
      </c>
      <c r="AF827" t="s">
        <v>2180</v>
      </c>
      <c r="AG827" t="s">
        <v>2181</v>
      </c>
      <c r="AH827" t="s">
        <v>7411</v>
      </c>
      <c r="AI827" t="s">
        <v>6061</v>
      </c>
      <c r="AJ827" t="s">
        <v>6081</v>
      </c>
      <c r="AK827" t="s">
        <v>136</v>
      </c>
      <c r="AN827" t="s">
        <v>1311</v>
      </c>
      <c r="AO827" t="s">
        <v>1312</v>
      </c>
      <c r="AP827" t="s">
        <v>1336</v>
      </c>
      <c r="AQ827" t="s">
        <v>1314</v>
      </c>
    </row>
    <row r="828" spans="1:43" x14ac:dyDescent="0.3">
      <c r="A828" t="s">
        <v>26</v>
      </c>
      <c r="B828" t="s">
        <v>28</v>
      </c>
      <c r="C828" t="s">
        <v>29</v>
      </c>
      <c r="D828" t="s">
        <v>461</v>
      </c>
      <c r="E828" t="s">
        <v>118</v>
      </c>
      <c r="F828" t="s">
        <v>130</v>
      </c>
      <c r="G828" t="s">
        <v>466</v>
      </c>
      <c r="H828" t="s">
        <v>134</v>
      </c>
      <c r="I828" t="s">
        <v>145</v>
      </c>
      <c r="J828" t="s">
        <v>43</v>
      </c>
      <c r="K828" t="s">
        <v>485</v>
      </c>
      <c r="L828">
        <v>10</v>
      </c>
      <c r="M828">
        <v>261000</v>
      </c>
      <c r="N828">
        <v>2607000</v>
      </c>
      <c r="O828">
        <v>0</v>
      </c>
      <c r="P828">
        <v>2607000</v>
      </c>
      <c r="R828">
        <v>31633</v>
      </c>
      <c r="S828">
        <v>161417</v>
      </c>
      <c r="T828">
        <v>512275.99999999994</v>
      </c>
      <c r="U828">
        <v>214614</v>
      </c>
      <c r="V828">
        <v>83916</v>
      </c>
      <c r="W828">
        <v>107770</v>
      </c>
      <c r="X828">
        <v>113520</v>
      </c>
      <c r="Y828">
        <v>195597</v>
      </c>
      <c r="Z828">
        <v>166631</v>
      </c>
      <c r="AA828">
        <v>734469</v>
      </c>
      <c r="AB828">
        <v>201869</v>
      </c>
      <c r="AC828">
        <v>83288</v>
      </c>
      <c r="AD828" t="s">
        <v>2183</v>
      </c>
      <c r="AE828" t="s">
        <v>2184</v>
      </c>
      <c r="AF828" t="s">
        <v>2185</v>
      </c>
      <c r="AG828" t="s">
        <v>2186</v>
      </c>
      <c r="AH828" t="s">
        <v>7412</v>
      </c>
      <c r="AI828" t="s">
        <v>6061</v>
      </c>
      <c r="AJ828" t="s">
        <v>6088</v>
      </c>
      <c r="AK828" t="s">
        <v>136</v>
      </c>
      <c r="AN828" t="s">
        <v>1311</v>
      </c>
      <c r="AO828" t="s">
        <v>1312</v>
      </c>
      <c r="AP828" t="s">
        <v>1313</v>
      </c>
      <c r="AQ828" t="s">
        <v>1314</v>
      </c>
    </row>
    <row r="829" spans="1:43" x14ac:dyDescent="0.3">
      <c r="A829" t="s">
        <v>26</v>
      </c>
      <c r="B829" t="s">
        <v>28</v>
      </c>
      <c r="C829" t="s">
        <v>29</v>
      </c>
      <c r="D829" t="s">
        <v>461</v>
      </c>
      <c r="E829" t="s">
        <v>118</v>
      </c>
      <c r="F829" t="s">
        <v>130</v>
      </c>
      <c r="G829" t="s">
        <v>466</v>
      </c>
      <c r="H829" t="s">
        <v>134</v>
      </c>
      <c r="I829" t="s">
        <v>145</v>
      </c>
      <c r="J829" t="s">
        <v>46</v>
      </c>
      <c r="K829" t="s">
        <v>608</v>
      </c>
      <c r="L829">
        <v>8</v>
      </c>
      <c r="M829">
        <v>900000</v>
      </c>
      <c r="N829">
        <v>7200000</v>
      </c>
      <c r="O829">
        <v>0</v>
      </c>
      <c r="P829">
        <v>7200000</v>
      </c>
      <c r="R829">
        <v>87365</v>
      </c>
      <c r="S829">
        <v>445800</v>
      </c>
      <c r="T829">
        <v>1414800</v>
      </c>
      <c r="U829">
        <v>592720</v>
      </c>
      <c r="V829">
        <v>231760</v>
      </c>
      <c r="W829">
        <v>297640</v>
      </c>
      <c r="X829">
        <v>313520</v>
      </c>
      <c r="Y829">
        <v>540200</v>
      </c>
      <c r="Z829">
        <v>460200</v>
      </c>
      <c r="AA829">
        <v>2028452</v>
      </c>
      <c r="AB829">
        <v>557520</v>
      </c>
      <c r="AC829">
        <v>230023</v>
      </c>
      <c r="AD829" t="s">
        <v>2183</v>
      </c>
      <c r="AE829" t="s">
        <v>2195</v>
      </c>
      <c r="AF829" t="s">
        <v>2196</v>
      </c>
      <c r="AG829" t="s">
        <v>2197</v>
      </c>
      <c r="AH829" t="s">
        <v>7413</v>
      </c>
      <c r="AI829" t="s">
        <v>6061</v>
      </c>
      <c r="AJ829" t="s">
        <v>6088</v>
      </c>
      <c r="AK829" t="s">
        <v>136</v>
      </c>
      <c r="AN829" t="s">
        <v>1311</v>
      </c>
      <c r="AO829" t="s">
        <v>1312</v>
      </c>
      <c r="AP829" t="s">
        <v>1331</v>
      </c>
      <c r="AQ829" t="s">
        <v>1314</v>
      </c>
    </row>
    <row r="830" spans="1:43" x14ac:dyDescent="0.3">
      <c r="A830" t="s">
        <v>26</v>
      </c>
      <c r="B830" t="s">
        <v>28</v>
      </c>
      <c r="C830" t="s">
        <v>29</v>
      </c>
      <c r="D830" t="s">
        <v>461</v>
      </c>
      <c r="E830" t="s">
        <v>118</v>
      </c>
      <c r="F830" t="s">
        <v>130</v>
      </c>
      <c r="G830" t="s">
        <v>466</v>
      </c>
      <c r="H830" t="s">
        <v>134</v>
      </c>
      <c r="I830" t="s">
        <v>145</v>
      </c>
      <c r="J830" t="s">
        <v>48</v>
      </c>
      <c r="K830" t="s">
        <v>622</v>
      </c>
      <c r="L830">
        <v>12</v>
      </c>
      <c r="M830">
        <v>6000000</v>
      </c>
      <c r="N830">
        <v>72000000</v>
      </c>
      <c r="O830">
        <v>0</v>
      </c>
      <c r="P830">
        <v>72000000</v>
      </c>
      <c r="R830">
        <v>873648</v>
      </c>
      <c r="S830">
        <v>4458000</v>
      </c>
      <c r="T830">
        <v>14148000</v>
      </c>
      <c r="U830">
        <v>5927200</v>
      </c>
      <c r="V830">
        <v>2317600</v>
      </c>
      <c r="W830">
        <v>2976400</v>
      </c>
      <c r="X830">
        <v>3135200</v>
      </c>
      <c r="Y830">
        <v>5402000</v>
      </c>
      <c r="Z830">
        <v>4602000</v>
      </c>
      <c r="AA830">
        <v>20284520</v>
      </c>
      <c r="AB830">
        <v>5575200</v>
      </c>
      <c r="AC830">
        <v>2300232</v>
      </c>
      <c r="AD830" t="s">
        <v>2183</v>
      </c>
      <c r="AE830" t="s">
        <v>2199</v>
      </c>
      <c r="AF830" t="s">
        <v>2200</v>
      </c>
      <c r="AG830" t="s">
        <v>2201</v>
      </c>
      <c r="AH830" t="s">
        <v>7414</v>
      </c>
      <c r="AI830" t="s">
        <v>6061</v>
      </c>
      <c r="AJ830" t="s">
        <v>6088</v>
      </c>
      <c r="AK830" t="s">
        <v>136</v>
      </c>
      <c r="AN830" t="s">
        <v>1311</v>
      </c>
      <c r="AO830" t="s">
        <v>1312</v>
      </c>
      <c r="AP830" t="s">
        <v>1336</v>
      </c>
      <c r="AQ830" t="s">
        <v>1314</v>
      </c>
    </row>
    <row r="831" spans="1:43" x14ac:dyDescent="0.3">
      <c r="A831" t="s">
        <v>26</v>
      </c>
      <c r="B831" t="s">
        <v>28</v>
      </c>
      <c r="C831" t="s">
        <v>29</v>
      </c>
      <c r="D831" t="s">
        <v>461</v>
      </c>
      <c r="E831" t="s">
        <v>118</v>
      </c>
      <c r="F831" t="s">
        <v>130</v>
      </c>
      <c r="G831" t="s">
        <v>466</v>
      </c>
      <c r="H831" t="s">
        <v>134</v>
      </c>
      <c r="I831" t="s">
        <v>145</v>
      </c>
      <c r="J831" t="s">
        <v>73</v>
      </c>
      <c r="K831" t="s">
        <v>527</v>
      </c>
      <c r="L831">
        <v>20</v>
      </c>
      <c r="M831">
        <v>150000</v>
      </c>
      <c r="N831">
        <v>3000000</v>
      </c>
      <c r="O831">
        <v>0</v>
      </c>
      <c r="P831">
        <v>3000000</v>
      </c>
      <c r="R831">
        <v>36402</v>
      </c>
      <c r="S831">
        <v>185745</v>
      </c>
      <c r="T831">
        <v>589500</v>
      </c>
      <c r="U831">
        <v>246965</v>
      </c>
      <c r="V831">
        <v>96563</v>
      </c>
      <c r="W831">
        <v>124012</v>
      </c>
      <c r="X831">
        <v>130633.00000000001</v>
      </c>
      <c r="Y831">
        <v>225083</v>
      </c>
      <c r="Z831">
        <v>191745</v>
      </c>
      <c r="AA831">
        <v>845188</v>
      </c>
      <c r="AB831">
        <v>232300</v>
      </c>
      <c r="AC831">
        <v>95864</v>
      </c>
      <c r="AD831" t="s">
        <v>2183</v>
      </c>
      <c r="AE831" t="s">
        <v>2203</v>
      </c>
      <c r="AF831" t="s">
        <v>2204</v>
      </c>
      <c r="AG831" t="s">
        <v>2205</v>
      </c>
      <c r="AH831" t="s">
        <v>7415</v>
      </c>
      <c r="AI831" t="s">
        <v>6061</v>
      </c>
      <c r="AJ831" t="s">
        <v>6088</v>
      </c>
      <c r="AK831" t="s">
        <v>136</v>
      </c>
      <c r="AN831" t="s">
        <v>1311</v>
      </c>
      <c r="AO831" t="s">
        <v>1312</v>
      </c>
      <c r="AP831" t="s">
        <v>1336</v>
      </c>
      <c r="AQ831" t="s">
        <v>1314</v>
      </c>
    </row>
    <row r="832" spans="1:43" x14ac:dyDescent="0.3">
      <c r="A832" t="s">
        <v>26</v>
      </c>
      <c r="B832" t="s">
        <v>28</v>
      </c>
      <c r="C832" t="s">
        <v>29</v>
      </c>
      <c r="D832" t="s">
        <v>461</v>
      </c>
      <c r="E832" t="s">
        <v>118</v>
      </c>
      <c r="F832" t="s">
        <v>130</v>
      </c>
      <c r="G832" t="s">
        <v>468</v>
      </c>
      <c r="H832" t="s">
        <v>153</v>
      </c>
      <c r="I832" t="s">
        <v>154</v>
      </c>
      <c r="J832" t="s">
        <v>43</v>
      </c>
      <c r="K832" t="s">
        <v>635</v>
      </c>
      <c r="L832">
        <v>12</v>
      </c>
      <c r="M832">
        <v>8300000</v>
      </c>
      <c r="N832">
        <v>99600000</v>
      </c>
      <c r="O832">
        <v>0</v>
      </c>
      <c r="P832">
        <v>99600000</v>
      </c>
      <c r="R832">
        <v>1116072</v>
      </c>
      <c r="S832">
        <v>8028618</v>
      </c>
      <c r="T832">
        <v>8767603</v>
      </c>
      <c r="U832">
        <v>8028618</v>
      </c>
      <c r="V832">
        <v>8329258</v>
      </c>
      <c r="W832">
        <v>8466964</v>
      </c>
      <c r="X832">
        <v>8329258</v>
      </c>
      <c r="Y832">
        <v>8028618</v>
      </c>
      <c r="Z832">
        <v>8466964</v>
      </c>
      <c r="AA832">
        <v>8329258</v>
      </c>
      <c r="AB832">
        <v>8028618</v>
      </c>
      <c r="AC832">
        <v>15680151</v>
      </c>
      <c r="AD832" t="s">
        <v>2271</v>
      </c>
      <c r="AE832" t="s">
        <v>2272</v>
      </c>
      <c r="AF832" t="s">
        <v>2273</v>
      </c>
      <c r="AG832" t="s">
        <v>2274</v>
      </c>
      <c r="AH832" t="s">
        <v>7422</v>
      </c>
      <c r="AI832" t="s">
        <v>6061</v>
      </c>
      <c r="AJ832" t="s">
        <v>6100</v>
      </c>
      <c r="AK832" t="s">
        <v>136</v>
      </c>
      <c r="AN832" t="s">
        <v>1311</v>
      </c>
      <c r="AO832" t="s">
        <v>1312</v>
      </c>
      <c r="AP832" t="s">
        <v>1313</v>
      </c>
      <c r="AQ832" t="s">
        <v>1314</v>
      </c>
    </row>
    <row r="833" spans="1:43" x14ac:dyDescent="0.3">
      <c r="A833" t="s">
        <v>26</v>
      </c>
      <c r="B833" t="s">
        <v>28</v>
      </c>
      <c r="C833" t="s">
        <v>29</v>
      </c>
      <c r="D833" t="s">
        <v>461</v>
      </c>
      <c r="E833" t="s">
        <v>118</v>
      </c>
      <c r="F833" t="s">
        <v>130</v>
      </c>
      <c r="G833" t="s">
        <v>468</v>
      </c>
      <c r="H833" t="s">
        <v>153</v>
      </c>
      <c r="I833" t="s">
        <v>154</v>
      </c>
      <c r="J833" t="s">
        <v>46</v>
      </c>
      <c r="K833" t="s">
        <v>650</v>
      </c>
      <c r="L833">
        <v>9</v>
      </c>
      <c r="M833">
        <v>1400000</v>
      </c>
      <c r="N833">
        <v>12600000</v>
      </c>
      <c r="O833">
        <v>0</v>
      </c>
      <c r="P833">
        <v>12600000</v>
      </c>
      <c r="R833">
        <v>141190</v>
      </c>
      <c r="S833">
        <v>1015669</v>
      </c>
      <c r="T833">
        <v>1109155</v>
      </c>
      <c r="U833">
        <v>1015669</v>
      </c>
      <c r="V833">
        <v>1053701</v>
      </c>
      <c r="W833">
        <v>1071122</v>
      </c>
      <c r="X833">
        <v>1053701</v>
      </c>
      <c r="Y833">
        <v>1015669</v>
      </c>
      <c r="Z833">
        <v>1071122</v>
      </c>
      <c r="AA833">
        <v>1053701</v>
      </c>
      <c r="AB833">
        <v>1015669</v>
      </c>
      <c r="AC833">
        <v>1983632</v>
      </c>
      <c r="AD833" t="s">
        <v>2271</v>
      </c>
      <c r="AE833" t="s">
        <v>2318</v>
      </c>
      <c r="AF833" t="s">
        <v>2319</v>
      </c>
      <c r="AG833" t="s">
        <v>2320</v>
      </c>
      <c r="AH833" t="s">
        <v>7426</v>
      </c>
      <c r="AI833" t="s">
        <v>6061</v>
      </c>
      <c r="AJ833" t="s">
        <v>6100</v>
      </c>
      <c r="AK833" t="s">
        <v>136</v>
      </c>
      <c r="AN833" t="s">
        <v>1311</v>
      </c>
      <c r="AO833" t="s">
        <v>1312</v>
      </c>
      <c r="AP833" t="s">
        <v>1331</v>
      </c>
      <c r="AQ833" t="s">
        <v>1314</v>
      </c>
    </row>
    <row r="834" spans="1:43" x14ac:dyDescent="0.3">
      <c r="A834" t="s">
        <v>26</v>
      </c>
      <c r="B834" t="s">
        <v>28</v>
      </c>
      <c r="C834" t="s">
        <v>29</v>
      </c>
      <c r="D834" t="s">
        <v>461</v>
      </c>
      <c r="E834" t="s">
        <v>118</v>
      </c>
      <c r="F834" t="s">
        <v>130</v>
      </c>
      <c r="G834" t="s">
        <v>468</v>
      </c>
      <c r="H834" t="s">
        <v>153</v>
      </c>
      <c r="I834" t="s">
        <v>154</v>
      </c>
      <c r="J834" t="s">
        <v>58</v>
      </c>
      <c r="K834" t="s">
        <v>653</v>
      </c>
      <c r="L834">
        <v>1</v>
      </c>
      <c r="M834">
        <v>57440000</v>
      </c>
      <c r="N834">
        <v>57440000</v>
      </c>
      <c r="O834">
        <v>0</v>
      </c>
      <c r="P834">
        <v>57440000</v>
      </c>
      <c r="R834">
        <v>643646</v>
      </c>
      <c r="S834">
        <v>4630159</v>
      </c>
      <c r="T834">
        <v>5056337</v>
      </c>
      <c r="U834">
        <v>4630159</v>
      </c>
      <c r="V834">
        <v>4803540</v>
      </c>
      <c r="W834">
        <v>4882956</v>
      </c>
      <c r="X834">
        <v>4803540</v>
      </c>
      <c r="Y834">
        <v>4630159</v>
      </c>
      <c r="Z834">
        <v>4882956</v>
      </c>
      <c r="AA834">
        <v>4803540</v>
      </c>
      <c r="AB834">
        <v>4630159</v>
      </c>
      <c r="AC834">
        <v>9042849</v>
      </c>
      <c r="AD834" t="s">
        <v>2271</v>
      </c>
      <c r="AE834" t="s">
        <v>2328</v>
      </c>
      <c r="AF834" t="s">
        <v>2329</v>
      </c>
      <c r="AG834" t="s">
        <v>2330</v>
      </c>
      <c r="AH834" t="s">
        <v>7427</v>
      </c>
      <c r="AI834" t="s">
        <v>6061</v>
      </c>
      <c r="AJ834" t="s">
        <v>6100</v>
      </c>
      <c r="AK834" t="s">
        <v>136</v>
      </c>
      <c r="AN834" t="s">
        <v>1311</v>
      </c>
      <c r="AO834" t="s">
        <v>1312</v>
      </c>
      <c r="AP834" t="s">
        <v>1331</v>
      </c>
      <c r="AQ834" t="s">
        <v>1314</v>
      </c>
    </row>
    <row r="835" spans="1:43" x14ac:dyDescent="0.3">
      <c r="A835" t="s">
        <v>26</v>
      </c>
      <c r="B835" t="s">
        <v>28</v>
      </c>
      <c r="C835" t="s">
        <v>29</v>
      </c>
      <c r="D835" t="s">
        <v>461</v>
      </c>
      <c r="E835" t="s">
        <v>118</v>
      </c>
      <c r="F835" t="s">
        <v>130</v>
      </c>
      <c r="G835" t="s">
        <v>468</v>
      </c>
      <c r="H835" t="s">
        <v>153</v>
      </c>
      <c r="I835" t="s">
        <v>154</v>
      </c>
      <c r="J835" t="s">
        <v>48</v>
      </c>
      <c r="K835" t="s">
        <v>655</v>
      </c>
      <c r="L835">
        <v>80</v>
      </c>
      <c r="M835">
        <v>5000000</v>
      </c>
      <c r="N835">
        <v>400000000</v>
      </c>
      <c r="O835">
        <v>0</v>
      </c>
      <c r="P835">
        <v>400000000</v>
      </c>
      <c r="R835">
        <v>4482216</v>
      </c>
      <c r="S835">
        <v>32243447</v>
      </c>
      <c r="T835">
        <v>35211258</v>
      </c>
      <c r="U835">
        <v>32243448</v>
      </c>
      <c r="V835">
        <v>33450835</v>
      </c>
      <c r="W835">
        <v>34003870</v>
      </c>
      <c r="X835">
        <v>33450835</v>
      </c>
      <c r="Y835">
        <v>32243448</v>
      </c>
      <c r="Z835">
        <v>34003870</v>
      </c>
      <c r="AA835">
        <v>33450835</v>
      </c>
      <c r="AB835">
        <v>32243448</v>
      </c>
      <c r="AC835">
        <v>62972490</v>
      </c>
      <c r="AD835" t="s">
        <v>2271</v>
      </c>
      <c r="AE835" t="s">
        <v>2335</v>
      </c>
      <c r="AF835" t="s">
        <v>2336</v>
      </c>
      <c r="AG835" t="s">
        <v>2337</v>
      </c>
      <c r="AH835" t="s">
        <v>7428</v>
      </c>
      <c r="AI835" t="s">
        <v>6061</v>
      </c>
      <c r="AJ835" t="s">
        <v>6100</v>
      </c>
      <c r="AK835" t="s">
        <v>136</v>
      </c>
      <c r="AN835" t="s">
        <v>1311</v>
      </c>
      <c r="AO835" t="s">
        <v>1312</v>
      </c>
      <c r="AP835" t="s">
        <v>1336</v>
      </c>
      <c r="AQ835" t="s">
        <v>1314</v>
      </c>
    </row>
    <row r="836" spans="1:43" x14ac:dyDescent="0.3">
      <c r="A836" t="s">
        <v>26</v>
      </c>
      <c r="B836" t="s">
        <v>28</v>
      </c>
      <c r="C836" t="s">
        <v>29</v>
      </c>
      <c r="D836" t="s">
        <v>461</v>
      </c>
      <c r="E836" t="s">
        <v>118</v>
      </c>
      <c r="F836" t="s">
        <v>130</v>
      </c>
      <c r="G836" t="s">
        <v>468</v>
      </c>
      <c r="H836" t="s">
        <v>153</v>
      </c>
      <c r="I836" t="s">
        <v>154</v>
      </c>
      <c r="J836" t="s">
        <v>75</v>
      </c>
      <c r="K836" t="s">
        <v>657</v>
      </c>
      <c r="L836">
        <v>680</v>
      </c>
      <c r="M836">
        <v>150000</v>
      </c>
      <c r="N836">
        <v>102000000</v>
      </c>
      <c r="O836">
        <v>0</v>
      </c>
      <c r="P836">
        <v>102000000</v>
      </c>
      <c r="R836">
        <v>1142965</v>
      </c>
      <c r="S836">
        <v>8222079</v>
      </c>
      <c r="T836">
        <v>8978871</v>
      </c>
      <c r="U836">
        <v>8222079</v>
      </c>
      <c r="V836">
        <v>8529963</v>
      </c>
      <c r="W836">
        <v>8670987</v>
      </c>
      <c r="X836">
        <v>8529963</v>
      </c>
      <c r="Y836">
        <v>8222079</v>
      </c>
      <c r="Z836">
        <v>8670987</v>
      </c>
      <c r="AA836">
        <v>8529963</v>
      </c>
      <c r="AB836">
        <v>8222079</v>
      </c>
      <c r="AC836">
        <v>16057985</v>
      </c>
      <c r="AD836" t="s">
        <v>2271</v>
      </c>
      <c r="AE836" t="s">
        <v>2342</v>
      </c>
      <c r="AF836" t="s">
        <v>2343</v>
      </c>
      <c r="AG836" t="s">
        <v>2344</v>
      </c>
      <c r="AH836" t="s">
        <v>7429</v>
      </c>
      <c r="AI836" t="s">
        <v>6061</v>
      </c>
      <c r="AJ836" t="s">
        <v>6100</v>
      </c>
      <c r="AK836" t="s">
        <v>136</v>
      </c>
      <c r="AN836" t="s">
        <v>1311</v>
      </c>
      <c r="AO836" t="s">
        <v>1312</v>
      </c>
      <c r="AP836" t="s">
        <v>1336</v>
      </c>
      <c r="AQ836" t="s">
        <v>1314</v>
      </c>
    </row>
    <row r="837" spans="1:43" x14ac:dyDescent="0.3">
      <c r="A837" t="s">
        <v>26</v>
      </c>
      <c r="B837" t="s">
        <v>28</v>
      </c>
      <c r="C837" t="s">
        <v>29</v>
      </c>
      <c r="D837" t="s">
        <v>461</v>
      </c>
      <c r="E837" t="s">
        <v>118</v>
      </c>
      <c r="F837" t="s">
        <v>130</v>
      </c>
      <c r="G837" t="s">
        <v>470</v>
      </c>
      <c r="H837" t="s">
        <v>181</v>
      </c>
      <c r="I837" t="s">
        <v>182</v>
      </c>
      <c r="J837" t="s">
        <v>48</v>
      </c>
      <c r="K837" t="s">
        <v>695</v>
      </c>
      <c r="L837">
        <v>30</v>
      </c>
      <c r="M837">
        <v>5000000</v>
      </c>
      <c r="N837">
        <v>150000000</v>
      </c>
      <c r="O837">
        <v>0</v>
      </c>
      <c r="P837">
        <v>150000000</v>
      </c>
      <c r="R837">
        <v>3484905</v>
      </c>
      <c r="S837">
        <v>13119375</v>
      </c>
      <c r="T837">
        <v>11836875</v>
      </c>
      <c r="U837">
        <v>13119375</v>
      </c>
      <c r="V837">
        <v>11244375</v>
      </c>
      <c r="W837">
        <v>14424375</v>
      </c>
      <c r="X837">
        <v>11439375</v>
      </c>
      <c r="Y837">
        <v>13494375</v>
      </c>
      <c r="Z837">
        <v>12451875</v>
      </c>
      <c r="AA837">
        <v>13644375</v>
      </c>
      <c r="AB837">
        <v>11619375</v>
      </c>
      <c r="AC837">
        <v>20121345</v>
      </c>
      <c r="AD837" t="s">
        <v>2609</v>
      </c>
      <c r="AE837" t="s">
        <v>2621</v>
      </c>
      <c r="AF837" t="s">
        <v>2622</v>
      </c>
      <c r="AG837" t="s">
        <v>2623</v>
      </c>
      <c r="AH837" t="s">
        <v>7451</v>
      </c>
      <c r="AI837" t="s">
        <v>6061</v>
      </c>
      <c r="AJ837" t="s">
        <v>6138</v>
      </c>
      <c r="AK837" t="s">
        <v>136</v>
      </c>
      <c r="AN837" t="s">
        <v>1311</v>
      </c>
      <c r="AO837" t="s">
        <v>1312</v>
      </c>
      <c r="AP837" t="s">
        <v>1336</v>
      </c>
      <c r="AQ837" t="s">
        <v>1314</v>
      </c>
    </row>
    <row r="838" spans="1:43" x14ac:dyDescent="0.3">
      <c r="A838" t="s">
        <v>26</v>
      </c>
      <c r="B838" t="s">
        <v>28</v>
      </c>
      <c r="C838" t="s">
        <v>29</v>
      </c>
      <c r="D838" t="s">
        <v>461</v>
      </c>
      <c r="E838" t="s">
        <v>118</v>
      </c>
      <c r="F838" t="s">
        <v>130</v>
      </c>
      <c r="G838" t="s">
        <v>470</v>
      </c>
      <c r="H838" t="s">
        <v>181</v>
      </c>
      <c r="I838" t="s">
        <v>182</v>
      </c>
      <c r="J838" t="s">
        <v>75</v>
      </c>
      <c r="K838" t="s">
        <v>527</v>
      </c>
      <c r="L838">
        <v>90</v>
      </c>
      <c r="M838">
        <v>150000</v>
      </c>
      <c r="N838">
        <v>13500000</v>
      </c>
      <c r="O838">
        <v>0</v>
      </c>
      <c r="P838">
        <v>13500000</v>
      </c>
      <c r="R838">
        <v>313641</v>
      </c>
      <c r="S838">
        <v>1180744</v>
      </c>
      <c r="T838">
        <v>1065319</v>
      </c>
      <c r="U838">
        <v>1180744</v>
      </c>
      <c r="V838">
        <v>1011994</v>
      </c>
      <c r="W838">
        <v>1298194</v>
      </c>
      <c r="X838">
        <v>1029544.0000000001</v>
      </c>
      <c r="Y838">
        <v>1214494</v>
      </c>
      <c r="Z838">
        <v>1120669</v>
      </c>
      <c r="AA838">
        <v>1227994</v>
      </c>
      <c r="AB838">
        <v>1045743.9999999999</v>
      </c>
      <c r="AC838">
        <v>1810919</v>
      </c>
      <c r="AD838" t="s">
        <v>2609</v>
      </c>
      <c r="AE838" t="s">
        <v>2628</v>
      </c>
      <c r="AF838" t="s">
        <v>2629</v>
      </c>
      <c r="AG838" t="s">
        <v>2630</v>
      </c>
      <c r="AH838" t="s">
        <v>7452</v>
      </c>
      <c r="AI838" t="s">
        <v>6061</v>
      </c>
      <c r="AJ838" t="s">
        <v>6138</v>
      </c>
      <c r="AK838" t="s">
        <v>136</v>
      </c>
      <c r="AN838" t="s">
        <v>1311</v>
      </c>
      <c r="AO838" t="s">
        <v>1312</v>
      </c>
      <c r="AP838" t="s">
        <v>1336</v>
      </c>
      <c r="AQ838" t="s">
        <v>1314</v>
      </c>
    </row>
    <row r="839" spans="1:43" x14ac:dyDescent="0.3">
      <c r="A839" t="s">
        <v>26</v>
      </c>
      <c r="B839" t="s">
        <v>28</v>
      </c>
      <c r="C839" t="s">
        <v>29</v>
      </c>
      <c r="D839" t="s">
        <v>461</v>
      </c>
      <c r="E839" t="s">
        <v>118</v>
      </c>
      <c r="F839" t="s">
        <v>130</v>
      </c>
      <c r="G839" t="s">
        <v>470</v>
      </c>
      <c r="H839" t="s">
        <v>181</v>
      </c>
      <c r="I839" t="s">
        <v>183</v>
      </c>
      <c r="J839" t="s">
        <v>46</v>
      </c>
      <c r="K839" t="s">
        <v>699</v>
      </c>
      <c r="L839">
        <v>24</v>
      </c>
      <c r="M839">
        <v>1200000</v>
      </c>
      <c r="N839">
        <v>28800000</v>
      </c>
      <c r="O839">
        <v>0</v>
      </c>
      <c r="P839">
        <v>28800000</v>
      </c>
      <c r="R839">
        <v>669102</v>
      </c>
      <c r="S839">
        <v>2518920</v>
      </c>
      <c r="T839">
        <v>2272680</v>
      </c>
      <c r="U839">
        <v>2518920</v>
      </c>
      <c r="V839">
        <v>2158920</v>
      </c>
      <c r="W839">
        <v>2769480</v>
      </c>
      <c r="X839">
        <v>2196360</v>
      </c>
      <c r="Y839">
        <v>2590920</v>
      </c>
      <c r="Z839">
        <v>2390760</v>
      </c>
      <c r="AA839">
        <v>2619720</v>
      </c>
      <c r="AB839">
        <v>2230920</v>
      </c>
      <c r="AC839">
        <v>3863298</v>
      </c>
      <c r="AD839" t="s">
        <v>2632</v>
      </c>
      <c r="AE839" t="s">
        <v>2647</v>
      </c>
      <c r="AF839" t="s">
        <v>2648</v>
      </c>
      <c r="AG839" t="s">
        <v>2649</v>
      </c>
      <c r="AH839" t="s">
        <v>7453</v>
      </c>
      <c r="AI839" t="s">
        <v>6061</v>
      </c>
      <c r="AJ839" t="s">
        <v>6142</v>
      </c>
      <c r="AK839" t="s">
        <v>136</v>
      </c>
      <c r="AN839" t="s">
        <v>1311</v>
      </c>
      <c r="AO839" t="s">
        <v>1312</v>
      </c>
      <c r="AP839" t="s">
        <v>1331</v>
      </c>
      <c r="AQ839" t="s">
        <v>1314</v>
      </c>
    </row>
    <row r="840" spans="1:43" x14ac:dyDescent="0.3">
      <c r="A840" t="s">
        <v>26</v>
      </c>
      <c r="B840" t="s">
        <v>28</v>
      </c>
      <c r="C840" t="s">
        <v>29</v>
      </c>
      <c r="D840" t="s">
        <v>461</v>
      </c>
      <c r="E840" t="s">
        <v>118</v>
      </c>
      <c r="F840" t="s">
        <v>130</v>
      </c>
      <c r="G840" t="s">
        <v>470</v>
      </c>
      <c r="H840" t="s">
        <v>181</v>
      </c>
      <c r="I840" t="s">
        <v>183</v>
      </c>
      <c r="J840" t="s">
        <v>48</v>
      </c>
      <c r="K840" t="s">
        <v>701</v>
      </c>
      <c r="L840">
        <v>16</v>
      </c>
      <c r="M840">
        <v>4850000</v>
      </c>
      <c r="N840">
        <v>77600000</v>
      </c>
      <c r="O840">
        <v>0</v>
      </c>
      <c r="P840">
        <v>77600000</v>
      </c>
      <c r="R840">
        <v>1802857</v>
      </c>
      <c r="S840">
        <v>6787090</v>
      </c>
      <c r="T840">
        <v>6123610</v>
      </c>
      <c r="U840">
        <v>6787090</v>
      </c>
      <c r="V840">
        <v>5817090</v>
      </c>
      <c r="W840">
        <v>7462210</v>
      </c>
      <c r="X840">
        <v>5917970</v>
      </c>
      <c r="Y840">
        <v>6981090</v>
      </c>
      <c r="Z840">
        <v>6441770</v>
      </c>
      <c r="AA840">
        <v>7058690</v>
      </c>
      <c r="AB840">
        <v>6011090</v>
      </c>
      <c r="AC840">
        <v>10409443</v>
      </c>
      <c r="AD840" t="s">
        <v>2632</v>
      </c>
      <c r="AE840" t="s">
        <v>2654</v>
      </c>
      <c r="AF840" t="s">
        <v>2655</v>
      </c>
      <c r="AG840" t="s">
        <v>2656</v>
      </c>
      <c r="AH840" t="s">
        <v>7454</v>
      </c>
      <c r="AI840" t="s">
        <v>6061</v>
      </c>
      <c r="AJ840" t="s">
        <v>6142</v>
      </c>
      <c r="AK840" t="s">
        <v>136</v>
      </c>
      <c r="AN840" t="s">
        <v>1311</v>
      </c>
      <c r="AO840" t="s">
        <v>1312</v>
      </c>
      <c r="AP840" t="s">
        <v>1336</v>
      </c>
      <c r="AQ840" t="s">
        <v>1314</v>
      </c>
    </row>
    <row r="841" spans="1:43" x14ac:dyDescent="0.3">
      <c r="A841" t="s">
        <v>26</v>
      </c>
      <c r="B841" t="s">
        <v>28</v>
      </c>
      <c r="C841" t="s">
        <v>29</v>
      </c>
      <c r="D841" t="s">
        <v>461</v>
      </c>
      <c r="E841" t="s">
        <v>118</v>
      </c>
      <c r="F841" t="s">
        <v>130</v>
      </c>
      <c r="G841" t="s">
        <v>470</v>
      </c>
      <c r="H841" t="s">
        <v>181</v>
      </c>
      <c r="I841" t="s">
        <v>183</v>
      </c>
      <c r="J841" t="s">
        <v>75</v>
      </c>
      <c r="K841" t="s">
        <v>611</v>
      </c>
      <c r="L841">
        <v>70</v>
      </c>
      <c r="M841">
        <v>210000</v>
      </c>
      <c r="N841">
        <v>14700000</v>
      </c>
      <c r="O841">
        <v>0</v>
      </c>
      <c r="P841">
        <v>14700000</v>
      </c>
      <c r="R841">
        <v>341521</v>
      </c>
      <c r="S841">
        <v>1285699</v>
      </c>
      <c r="T841">
        <v>1160014</v>
      </c>
      <c r="U841">
        <v>1285699</v>
      </c>
      <c r="V841">
        <v>1101949</v>
      </c>
      <c r="W841">
        <v>1413589</v>
      </c>
      <c r="X841">
        <v>1121059</v>
      </c>
      <c r="Y841">
        <v>1322449</v>
      </c>
      <c r="Z841">
        <v>1220284</v>
      </c>
      <c r="AA841">
        <v>1337149</v>
      </c>
      <c r="AB841">
        <v>1138699</v>
      </c>
      <c r="AC841">
        <v>1971889</v>
      </c>
      <c r="AD841" t="s">
        <v>2632</v>
      </c>
      <c r="AE841" t="s">
        <v>2664</v>
      </c>
      <c r="AF841" t="s">
        <v>2665</v>
      </c>
      <c r="AG841" t="s">
        <v>2666</v>
      </c>
      <c r="AH841" t="s">
        <v>7455</v>
      </c>
      <c r="AI841" t="s">
        <v>6061</v>
      </c>
      <c r="AJ841" t="s">
        <v>6142</v>
      </c>
      <c r="AK841" t="s">
        <v>136</v>
      </c>
      <c r="AN841" t="s">
        <v>1311</v>
      </c>
      <c r="AO841" t="s">
        <v>1312</v>
      </c>
      <c r="AP841" t="s">
        <v>1336</v>
      </c>
      <c r="AQ841" t="s">
        <v>1314</v>
      </c>
    </row>
    <row r="842" spans="1:43" x14ac:dyDescent="0.3">
      <c r="A842" t="s">
        <v>26</v>
      </c>
      <c r="B842" t="s">
        <v>28</v>
      </c>
      <c r="C842" t="s">
        <v>29</v>
      </c>
      <c r="D842" t="s">
        <v>461</v>
      </c>
      <c r="E842" t="s">
        <v>118</v>
      </c>
      <c r="F842" t="s">
        <v>130</v>
      </c>
      <c r="G842" t="s">
        <v>470</v>
      </c>
      <c r="H842" t="s">
        <v>482</v>
      </c>
      <c r="I842" t="s">
        <v>186</v>
      </c>
      <c r="J842" t="s">
        <v>43</v>
      </c>
      <c r="K842" t="s">
        <v>704</v>
      </c>
      <c r="L842">
        <v>36</v>
      </c>
      <c r="M842">
        <v>22000</v>
      </c>
      <c r="N842">
        <v>792000</v>
      </c>
      <c r="O842">
        <v>0</v>
      </c>
      <c r="P842">
        <v>792000</v>
      </c>
      <c r="R842">
        <v>66000</v>
      </c>
      <c r="S842">
        <v>66000</v>
      </c>
      <c r="T842">
        <v>66000</v>
      </c>
      <c r="U842">
        <v>66000</v>
      </c>
      <c r="V842">
        <v>66000</v>
      </c>
      <c r="W842">
        <v>66000</v>
      </c>
      <c r="X842">
        <v>66000</v>
      </c>
      <c r="Y842">
        <v>66000</v>
      </c>
      <c r="Z842">
        <v>66000</v>
      </c>
      <c r="AA842">
        <v>66000</v>
      </c>
      <c r="AB842">
        <v>66000</v>
      </c>
      <c r="AC842">
        <v>66000</v>
      </c>
      <c r="AD842" t="s">
        <v>2671</v>
      </c>
      <c r="AE842" t="s">
        <v>2672</v>
      </c>
      <c r="AF842" t="s">
        <v>2673</v>
      </c>
      <c r="AG842" t="s">
        <v>2674</v>
      </c>
      <c r="AH842" t="s">
        <v>7456</v>
      </c>
      <c r="AI842" t="s">
        <v>6061</v>
      </c>
      <c r="AJ842" t="s">
        <v>6145</v>
      </c>
      <c r="AK842" t="s">
        <v>44</v>
      </c>
      <c r="AN842" t="s">
        <v>1311</v>
      </c>
      <c r="AO842" t="s">
        <v>1312</v>
      </c>
      <c r="AP842" t="s">
        <v>1313</v>
      </c>
      <c r="AQ842" t="s">
        <v>1314</v>
      </c>
    </row>
    <row r="843" spans="1:43" x14ac:dyDescent="0.3">
      <c r="A843" t="s">
        <v>26</v>
      </c>
      <c r="B843" t="s">
        <v>28</v>
      </c>
      <c r="C843" t="s">
        <v>29</v>
      </c>
      <c r="D843" t="s">
        <v>461</v>
      </c>
      <c r="E843" t="s">
        <v>118</v>
      </c>
      <c r="F843" t="s">
        <v>130</v>
      </c>
      <c r="G843" t="s">
        <v>470</v>
      </c>
      <c r="H843" t="s">
        <v>482</v>
      </c>
      <c r="I843" t="s">
        <v>186</v>
      </c>
      <c r="J843" t="s">
        <v>48</v>
      </c>
      <c r="K843" t="s">
        <v>705</v>
      </c>
      <c r="L843">
        <v>4</v>
      </c>
      <c r="M843">
        <v>6000000</v>
      </c>
      <c r="N843">
        <v>24000000</v>
      </c>
      <c r="O843">
        <v>0</v>
      </c>
      <c r="P843">
        <v>24000000</v>
      </c>
      <c r="R843">
        <v>2000000</v>
      </c>
      <c r="S843">
        <v>2000000</v>
      </c>
      <c r="T843">
        <v>2000000</v>
      </c>
      <c r="U843">
        <v>2000000</v>
      </c>
      <c r="V843">
        <v>2000000</v>
      </c>
      <c r="W843">
        <v>2000000</v>
      </c>
      <c r="X843">
        <v>2000000</v>
      </c>
      <c r="Y843">
        <v>2000000</v>
      </c>
      <c r="Z843">
        <v>2000000</v>
      </c>
      <c r="AA843">
        <v>2000000</v>
      </c>
      <c r="AB843">
        <v>2000000</v>
      </c>
      <c r="AC843">
        <v>2000000</v>
      </c>
      <c r="AD843" t="s">
        <v>2671</v>
      </c>
      <c r="AE843" t="s">
        <v>2683</v>
      </c>
      <c r="AF843" t="s">
        <v>2684</v>
      </c>
      <c r="AG843" t="s">
        <v>2685</v>
      </c>
      <c r="AH843" t="s">
        <v>7457</v>
      </c>
      <c r="AI843" t="s">
        <v>6061</v>
      </c>
      <c r="AJ843" t="s">
        <v>6145</v>
      </c>
      <c r="AK843" t="s">
        <v>44</v>
      </c>
      <c r="AN843" t="s">
        <v>1311</v>
      </c>
      <c r="AO843" t="s">
        <v>1312</v>
      </c>
      <c r="AP843" t="s">
        <v>1336</v>
      </c>
      <c r="AQ843" t="s">
        <v>1314</v>
      </c>
    </row>
    <row r="844" spans="1:43" x14ac:dyDescent="0.3">
      <c r="A844" t="s">
        <v>26</v>
      </c>
      <c r="B844" t="s">
        <v>28</v>
      </c>
      <c r="C844" t="s">
        <v>29</v>
      </c>
      <c r="D844" t="s">
        <v>461</v>
      </c>
      <c r="E844" t="s">
        <v>118</v>
      </c>
      <c r="F844" t="s">
        <v>130</v>
      </c>
      <c r="G844" t="s">
        <v>470</v>
      </c>
      <c r="H844" t="s">
        <v>482</v>
      </c>
      <c r="I844" t="s">
        <v>186</v>
      </c>
      <c r="J844" t="s">
        <v>73</v>
      </c>
      <c r="K844" t="s">
        <v>706</v>
      </c>
      <c r="L844">
        <v>10</v>
      </c>
      <c r="M844">
        <v>150000</v>
      </c>
      <c r="N844">
        <v>1500000</v>
      </c>
      <c r="O844">
        <v>0</v>
      </c>
      <c r="P844">
        <v>1500000</v>
      </c>
      <c r="R844">
        <v>125000</v>
      </c>
      <c r="S844">
        <v>125000</v>
      </c>
      <c r="T844">
        <v>125000</v>
      </c>
      <c r="U844">
        <v>125000</v>
      </c>
      <c r="V844">
        <v>125000</v>
      </c>
      <c r="W844">
        <v>125000</v>
      </c>
      <c r="X844">
        <v>125000</v>
      </c>
      <c r="Y844">
        <v>125000</v>
      </c>
      <c r="Z844">
        <v>125000</v>
      </c>
      <c r="AA844">
        <v>125000</v>
      </c>
      <c r="AB844">
        <v>125000</v>
      </c>
      <c r="AC844">
        <v>125000</v>
      </c>
      <c r="AD844" t="s">
        <v>2671</v>
      </c>
      <c r="AE844" t="s">
        <v>2687</v>
      </c>
      <c r="AF844" t="s">
        <v>2688</v>
      </c>
      <c r="AG844" t="s">
        <v>2689</v>
      </c>
      <c r="AH844" t="s">
        <v>7458</v>
      </c>
      <c r="AI844" t="s">
        <v>6061</v>
      </c>
      <c r="AJ844" t="s">
        <v>6145</v>
      </c>
      <c r="AK844" t="s">
        <v>44</v>
      </c>
      <c r="AN844" t="s">
        <v>1311</v>
      </c>
      <c r="AO844" t="s">
        <v>1312</v>
      </c>
      <c r="AP844" t="s">
        <v>1336</v>
      </c>
      <c r="AQ844" t="s">
        <v>1314</v>
      </c>
    </row>
    <row r="845" spans="1:43" x14ac:dyDescent="0.3">
      <c r="A845" t="s">
        <v>26</v>
      </c>
      <c r="B845" t="s">
        <v>28</v>
      </c>
      <c r="C845" t="s">
        <v>29</v>
      </c>
      <c r="D845" t="s">
        <v>461</v>
      </c>
      <c r="E845" t="s">
        <v>118</v>
      </c>
      <c r="F845" t="s">
        <v>130</v>
      </c>
      <c r="G845" t="s">
        <v>470</v>
      </c>
      <c r="H845" t="s">
        <v>482</v>
      </c>
      <c r="I845" t="s">
        <v>187</v>
      </c>
      <c r="J845" t="s">
        <v>43</v>
      </c>
      <c r="K845" t="s">
        <v>485</v>
      </c>
      <c r="L845">
        <v>1</v>
      </c>
      <c r="M845">
        <v>688000</v>
      </c>
      <c r="N845">
        <v>688000</v>
      </c>
      <c r="O845">
        <v>0</v>
      </c>
      <c r="P845">
        <v>688000</v>
      </c>
      <c r="R845">
        <v>57000</v>
      </c>
      <c r="S845">
        <v>57000</v>
      </c>
      <c r="T845">
        <v>57000</v>
      </c>
      <c r="U845">
        <v>57000</v>
      </c>
      <c r="V845">
        <v>57000</v>
      </c>
      <c r="W845">
        <v>57000</v>
      </c>
      <c r="X845">
        <v>57000</v>
      </c>
      <c r="Y845">
        <v>57000</v>
      </c>
      <c r="Z845">
        <v>57000</v>
      </c>
      <c r="AA845">
        <v>57000</v>
      </c>
      <c r="AB845">
        <v>57000</v>
      </c>
      <c r="AC845">
        <v>61000</v>
      </c>
      <c r="AD845" t="s">
        <v>2691</v>
      </c>
      <c r="AE845" t="s">
        <v>2692</v>
      </c>
      <c r="AF845" t="s">
        <v>2693</v>
      </c>
      <c r="AG845" t="s">
        <v>2694</v>
      </c>
      <c r="AH845" t="s">
        <v>7459</v>
      </c>
      <c r="AI845" t="s">
        <v>6061</v>
      </c>
      <c r="AJ845" t="s">
        <v>6148</v>
      </c>
      <c r="AK845" t="s">
        <v>44</v>
      </c>
      <c r="AN845" t="s">
        <v>1311</v>
      </c>
      <c r="AO845" t="s">
        <v>1312</v>
      </c>
      <c r="AP845" t="s">
        <v>1313</v>
      </c>
      <c r="AQ845" t="s">
        <v>1314</v>
      </c>
    </row>
    <row r="846" spans="1:43" x14ac:dyDescent="0.3">
      <c r="A846" t="s">
        <v>26</v>
      </c>
      <c r="B846" t="s">
        <v>28</v>
      </c>
      <c r="C846" t="s">
        <v>29</v>
      </c>
      <c r="D846" t="s">
        <v>461</v>
      </c>
      <c r="E846" t="s">
        <v>118</v>
      </c>
      <c r="F846" t="s">
        <v>130</v>
      </c>
      <c r="G846" t="s">
        <v>470</v>
      </c>
      <c r="H846" t="s">
        <v>482</v>
      </c>
      <c r="I846" t="s">
        <v>187</v>
      </c>
      <c r="J846" t="s">
        <v>48</v>
      </c>
      <c r="K846" t="s">
        <v>709</v>
      </c>
      <c r="L846">
        <v>6</v>
      </c>
      <c r="M846">
        <v>8000000</v>
      </c>
      <c r="N846">
        <v>48000000</v>
      </c>
      <c r="O846">
        <v>0</v>
      </c>
      <c r="P846">
        <v>48000000</v>
      </c>
      <c r="R846">
        <v>4000000</v>
      </c>
      <c r="S846">
        <v>4000000</v>
      </c>
      <c r="T846">
        <v>4000000</v>
      </c>
      <c r="U846">
        <v>4000000</v>
      </c>
      <c r="V846">
        <v>4000000</v>
      </c>
      <c r="W846">
        <v>4000000</v>
      </c>
      <c r="X846">
        <v>4000000</v>
      </c>
      <c r="Y846">
        <v>4000000</v>
      </c>
      <c r="Z846">
        <v>4000000</v>
      </c>
      <c r="AA846">
        <v>4000000</v>
      </c>
      <c r="AB846">
        <v>4000000</v>
      </c>
      <c r="AC846">
        <v>4000000</v>
      </c>
      <c r="AD846" t="s">
        <v>2691</v>
      </c>
      <c r="AE846" t="s">
        <v>2710</v>
      </c>
      <c r="AF846" t="s">
        <v>2711</v>
      </c>
      <c r="AG846" t="s">
        <v>2712</v>
      </c>
      <c r="AH846" t="s">
        <v>7460</v>
      </c>
      <c r="AI846" t="s">
        <v>6061</v>
      </c>
      <c r="AJ846" t="s">
        <v>6148</v>
      </c>
      <c r="AK846" t="s">
        <v>44</v>
      </c>
      <c r="AN846" t="s">
        <v>1311</v>
      </c>
      <c r="AO846" t="s">
        <v>1312</v>
      </c>
      <c r="AP846" t="s">
        <v>1336</v>
      </c>
      <c r="AQ846" t="s">
        <v>1314</v>
      </c>
    </row>
    <row r="847" spans="1:43" x14ac:dyDescent="0.3">
      <c r="A847" t="s">
        <v>26</v>
      </c>
      <c r="B847" t="s">
        <v>28</v>
      </c>
      <c r="C847" t="s">
        <v>29</v>
      </c>
      <c r="D847" t="s">
        <v>461</v>
      </c>
      <c r="E847" t="s">
        <v>118</v>
      </c>
      <c r="F847" t="s">
        <v>130</v>
      </c>
      <c r="G847" t="s">
        <v>470</v>
      </c>
      <c r="H847" t="s">
        <v>482</v>
      </c>
      <c r="I847" t="s">
        <v>187</v>
      </c>
      <c r="J847" t="s">
        <v>73</v>
      </c>
      <c r="K847" t="s">
        <v>711</v>
      </c>
      <c r="L847">
        <v>10</v>
      </c>
      <c r="M847">
        <v>150000</v>
      </c>
      <c r="N847">
        <v>1500000</v>
      </c>
      <c r="O847">
        <v>0</v>
      </c>
      <c r="P847">
        <v>1500000</v>
      </c>
      <c r="R847">
        <v>125000</v>
      </c>
      <c r="S847">
        <v>125000</v>
      </c>
      <c r="T847">
        <v>125000</v>
      </c>
      <c r="U847">
        <v>125000</v>
      </c>
      <c r="V847">
        <v>125000</v>
      </c>
      <c r="W847">
        <v>125000</v>
      </c>
      <c r="X847">
        <v>125000</v>
      </c>
      <c r="Y847">
        <v>125000</v>
      </c>
      <c r="Z847">
        <v>125000</v>
      </c>
      <c r="AA847">
        <v>125000</v>
      </c>
      <c r="AB847">
        <v>125000</v>
      </c>
      <c r="AC847">
        <v>125000</v>
      </c>
      <c r="AD847" t="s">
        <v>2691</v>
      </c>
      <c r="AE847" t="s">
        <v>2717</v>
      </c>
      <c r="AF847" t="s">
        <v>2718</v>
      </c>
      <c r="AG847" t="s">
        <v>2719</v>
      </c>
      <c r="AH847" t="s">
        <v>7461</v>
      </c>
      <c r="AI847" t="s">
        <v>6061</v>
      </c>
      <c r="AJ847" t="s">
        <v>6148</v>
      </c>
      <c r="AK847" t="s">
        <v>44</v>
      </c>
      <c r="AN847" t="s">
        <v>1311</v>
      </c>
      <c r="AO847" t="s">
        <v>1312</v>
      </c>
      <c r="AP847" t="s">
        <v>1336</v>
      </c>
      <c r="AQ847" t="s">
        <v>1314</v>
      </c>
    </row>
    <row r="848" spans="1:43" x14ac:dyDescent="0.3">
      <c r="A848" t="s">
        <v>26</v>
      </c>
      <c r="B848" t="s">
        <v>28</v>
      </c>
      <c r="C848" t="s">
        <v>29</v>
      </c>
      <c r="D848" t="s">
        <v>461</v>
      </c>
      <c r="E848" t="s">
        <v>118</v>
      </c>
      <c r="F848" t="s">
        <v>130</v>
      </c>
      <c r="G848" t="s">
        <v>470</v>
      </c>
      <c r="H848" t="s">
        <v>482</v>
      </c>
      <c r="I848" t="s">
        <v>188</v>
      </c>
      <c r="J848" t="s">
        <v>48</v>
      </c>
      <c r="K848" t="s">
        <v>712</v>
      </c>
      <c r="L848">
        <v>4</v>
      </c>
      <c r="M848">
        <v>1500000</v>
      </c>
      <c r="N848">
        <v>6000000</v>
      </c>
      <c r="O848">
        <v>0</v>
      </c>
      <c r="P848">
        <v>6000000</v>
      </c>
      <c r="R848">
        <v>500000</v>
      </c>
      <c r="S848">
        <v>500000</v>
      </c>
      <c r="T848">
        <v>500000</v>
      </c>
      <c r="U848">
        <v>500000</v>
      </c>
      <c r="V848">
        <v>500000</v>
      </c>
      <c r="W848">
        <v>500000</v>
      </c>
      <c r="X848">
        <v>500000</v>
      </c>
      <c r="Y848">
        <v>500000</v>
      </c>
      <c r="Z848">
        <v>500000</v>
      </c>
      <c r="AA848">
        <v>500000</v>
      </c>
      <c r="AB848">
        <v>500000</v>
      </c>
      <c r="AC848">
        <v>500000</v>
      </c>
      <c r="AD848" t="s">
        <v>2721</v>
      </c>
      <c r="AE848" t="s">
        <v>2729</v>
      </c>
      <c r="AF848" t="s">
        <v>2730</v>
      </c>
      <c r="AG848" t="s">
        <v>2731</v>
      </c>
      <c r="AH848" t="s">
        <v>7462</v>
      </c>
      <c r="AI848" t="s">
        <v>6061</v>
      </c>
      <c r="AJ848" t="s">
        <v>6152</v>
      </c>
      <c r="AK848" t="s">
        <v>44</v>
      </c>
      <c r="AN848" t="s">
        <v>1311</v>
      </c>
      <c r="AO848" t="s">
        <v>1312</v>
      </c>
      <c r="AP848" t="s">
        <v>1336</v>
      </c>
      <c r="AQ848" t="s">
        <v>1314</v>
      </c>
    </row>
    <row r="849" spans="1:43" x14ac:dyDescent="0.3">
      <c r="A849" t="s">
        <v>26</v>
      </c>
      <c r="B849" t="s">
        <v>28</v>
      </c>
      <c r="C849" t="s">
        <v>29</v>
      </c>
      <c r="D849" t="s">
        <v>461</v>
      </c>
      <c r="E849" t="s">
        <v>118</v>
      </c>
      <c r="F849" t="s">
        <v>130</v>
      </c>
      <c r="G849" t="s">
        <v>470</v>
      </c>
      <c r="H849" t="s">
        <v>482</v>
      </c>
      <c r="I849" t="s">
        <v>189</v>
      </c>
      <c r="J849" t="s">
        <v>46</v>
      </c>
      <c r="K849" t="s">
        <v>715</v>
      </c>
      <c r="L849">
        <v>10</v>
      </c>
      <c r="M849">
        <v>1280000</v>
      </c>
      <c r="N849">
        <v>12800000</v>
      </c>
      <c r="O849">
        <v>0</v>
      </c>
      <c r="P849">
        <v>12800000</v>
      </c>
      <c r="R849">
        <v>1066000</v>
      </c>
      <c r="S849">
        <v>1066000</v>
      </c>
      <c r="T849">
        <v>1066000</v>
      </c>
      <c r="U849">
        <v>1066000</v>
      </c>
      <c r="V849">
        <v>1066000</v>
      </c>
      <c r="W849">
        <v>1066000</v>
      </c>
      <c r="X849">
        <v>1066000</v>
      </c>
      <c r="Y849">
        <v>1066000</v>
      </c>
      <c r="Z849">
        <v>1066000</v>
      </c>
      <c r="AA849">
        <v>1066000</v>
      </c>
      <c r="AB849">
        <v>1066000</v>
      </c>
      <c r="AC849">
        <v>1074000</v>
      </c>
      <c r="AD849" t="s">
        <v>2733</v>
      </c>
      <c r="AE849" t="s">
        <v>2744</v>
      </c>
      <c r="AF849" t="s">
        <v>2745</v>
      </c>
      <c r="AG849" t="s">
        <v>2746</v>
      </c>
      <c r="AH849" t="s">
        <v>7463</v>
      </c>
      <c r="AI849" t="s">
        <v>6061</v>
      </c>
      <c r="AJ849" t="s">
        <v>6155</v>
      </c>
      <c r="AK849" t="s">
        <v>44</v>
      </c>
      <c r="AN849" t="s">
        <v>1311</v>
      </c>
      <c r="AO849" t="s">
        <v>1312</v>
      </c>
      <c r="AP849" t="s">
        <v>1331</v>
      </c>
      <c r="AQ849" t="s">
        <v>1314</v>
      </c>
    </row>
    <row r="850" spans="1:43" x14ac:dyDescent="0.3">
      <c r="A850" t="s">
        <v>26</v>
      </c>
      <c r="B850" t="s">
        <v>28</v>
      </c>
      <c r="C850" t="s">
        <v>29</v>
      </c>
      <c r="D850" t="s">
        <v>461</v>
      </c>
      <c r="E850" t="s">
        <v>118</v>
      </c>
      <c r="F850" t="s">
        <v>130</v>
      </c>
      <c r="G850" t="s">
        <v>470</v>
      </c>
      <c r="H850" t="s">
        <v>482</v>
      </c>
      <c r="I850" t="s">
        <v>189</v>
      </c>
      <c r="J850" t="s">
        <v>48</v>
      </c>
      <c r="K850" t="s">
        <v>716</v>
      </c>
      <c r="L850">
        <v>27</v>
      </c>
      <c r="M850">
        <v>6000000</v>
      </c>
      <c r="N850">
        <v>162000000</v>
      </c>
      <c r="O850">
        <v>0</v>
      </c>
      <c r="P850">
        <v>162000000</v>
      </c>
      <c r="R850">
        <v>13500000</v>
      </c>
      <c r="S850">
        <v>13500000</v>
      </c>
      <c r="T850">
        <v>13500000</v>
      </c>
      <c r="U850">
        <v>13500000</v>
      </c>
      <c r="V850">
        <v>13500000</v>
      </c>
      <c r="W850">
        <v>13500000</v>
      </c>
      <c r="X850">
        <v>13500000</v>
      </c>
      <c r="Y850">
        <v>13500000</v>
      </c>
      <c r="Z850">
        <v>13500000</v>
      </c>
      <c r="AA850">
        <v>13500000</v>
      </c>
      <c r="AB850">
        <v>13500000</v>
      </c>
      <c r="AC850">
        <v>13500000</v>
      </c>
      <c r="AD850" t="s">
        <v>2733</v>
      </c>
      <c r="AE850" t="s">
        <v>2748</v>
      </c>
      <c r="AF850" t="s">
        <v>2749</v>
      </c>
      <c r="AG850" t="s">
        <v>2750</v>
      </c>
      <c r="AH850" t="s">
        <v>7464</v>
      </c>
      <c r="AI850" t="s">
        <v>6061</v>
      </c>
      <c r="AJ850" t="s">
        <v>6155</v>
      </c>
      <c r="AK850" t="s">
        <v>44</v>
      </c>
      <c r="AN850" t="s">
        <v>1311</v>
      </c>
      <c r="AO850" t="s">
        <v>1312</v>
      </c>
      <c r="AP850" t="s">
        <v>1336</v>
      </c>
      <c r="AQ850" t="s">
        <v>1314</v>
      </c>
    </row>
    <row r="851" spans="1:43" x14ac:dyDescent="0.3">
      <c r="A851" t="s">
        <v>26</v>
      </c>
      <c r="B851" t="s">
        <v>28</v>
      </c>
      <c r="C851" t="s">
        <v>29</v>
      </c>
      <c r="D851" t="s">
        <v>461</v>
      </c>
      <c r="E851" t="s">
        <v>118</v>
      </c>
      <c r="F851" t="s">
        <v>130</v>
      </c>
      <c r="G851" t="s">
        <v>470</v>
      </c>
      <c r="H851" t="s">
        <v>482</v>
      </c>
      <c r="I851" t="s">
        <v>190</v>
      </c>
      <c r="J851" t="s">
        <v>43</v>
      </c>
      <c r="K851" t="s">
        <v>718</v>
      </c>
      <c r="L851">
        <v>150</v>
      </c>
      <c r="M851">
        <v>75000</v>
      </c>
      <c r="N851">
        <v>11250000</v>
      </c>
      <c r="O851">
        <v>0</v>
      </c>
      <c r="P851">
        <v>11250000</v>
      </c>
      <c r="R851">
        <v>937000</v>
      </c>
      <c r="S851">
        <v>937000</v>
      </c>
      <c r="T851">
        <v>937000</v>
      </c>
      <c r="U851">
        <v>937000</v>
      </c>
      <c r="V851">
        <v>937000</v>
      </c>
      <c r="W851">
        <v>937000</v>
      </c>
      <c r="X851">
        <v>937000</v>
      </c>
      <c r="Y851">
        <v>937000</v>
      </c>
      <c r="Z851">
        <v>937000</v>
      </c>
      <c r="AA851">
        <v>937000</v>
      </c>
      <c r="AB851">
        <v>937000</v>
      </c>
      <c r="AC851">
        <v>943000</v>
      </c>
      <c r="AD851" t="s">
        <v>2755</v>
      </c>
      <c r="AE851" t="s">
        <v>2756</v>
      </c>
      <c r="AF851" t="s">
        <v>2757</v>
      </c>
      <c r="AG851" t="s">
        <v>2758</v>
      </c>
      <c r="AH851" t="s">
        <v>7465</v>
      </c>
      <c r="AI851" t="s">
        <v>6061</v>
      </c>
      <c r="AJ851" t="s">
        <v>7379</v>
      </c>
      <c r="AK851" t="s">
        <v>44</v>
      </c>
      <c r="AN851" t="s">
        <v>1311</v>
      </c>
      <c r="AO851" t="s">
        <v>1312</v>
      </c>
      <c r="AP851" t="s">
        <v>1313</v>
      </c>
      <c r="AQ851" t="s">
        <v>1314</v>
      </c>
    </row>
    <row r="852" spans="1:43" x14ac:dyDescent="0.3">
      <c r="A852" t="s">
        <v>26</v>
      </c>
      <c r="B852" t="s">
        <v>28</v>
      </c>
      <c r="C852" t="s">
        <v>29</v>
      </c>
      <c r="D852" t="s">
        <v>461</v>
      </c>
      <c r="E852" t="s">
        <v>118</v>
      </c>
      <c r="F852" t="s">
        <v>130</v>
      </c>
      <c r="G852" t="s">
        <v>470</v>
      </c>
      <c r="H852" t="s">
        <v>482</v>
      </c>
      <c r="I852" t="s">
        <v>190</v>
      </c>
      <c r="J852" t="s">
        <v>48</v>
      </c>
      <c r="K852" t="s">
        <v>721</v>
      </c>
      <c r="L852">
        <v>60</v>
      </c>
      <c r="M852">
        <v>6407000</v>
      </c>
      <c r="N852">
        <v>384420000</v>
      </c>
      <c r="O852">
        <v>0</v>
      </c>
      <c r="P852">
        <v>384420000</v>
      </c>
      <c r="R852">
        <v>32035000</v>
      </c>
      <c r="S852">
        <v>32035000</v>
      </c>
      <c r="T852">
        <v>32035000</v>
      </c>
      <c r="U852">
        <v>32035000</v>
      </c>
      <c r="V852">
        <v>32035000</v>
      </c>
      <c r="W852">
        <v>32035000</v>
      </c>
      <c r="X852">
        <v>32035000</v>
      </c>
      <c r="Y852">
        <v>32035000</v>
      </c>
      <c r="Z852">
        <v>32035000</v>
      </c>
      <c r="AA852">
        <v>32035000</v>
      </c>
      <c r="AB852">
        <v>32035000</v>
      </c>
      <c r="AC852">
        <v>32035000</v>
      </c>
      <c r="AD852" t="s">
        <v>2755</v>
      </c>
      <c r="AE852" t="s">
        <v>2768</v>
      </c>
      <c r="AF852" t="s">
        <v>2769</v>
      </c>
      <c r="AG852" t="s">
        <v>2770</v>
      </c>
      <c r="AH852" t="s">
        <v>7466</v>
      </c>
      <c r="AI852" t="s">
        <v>6061</v>
      </c>
      <c r="AJ852" t="s">
        <v>7379</v>
      </c>
      <c r="AK852" t="s">
        <v>44</v>
      </c>
      <c r="AN852" t="s">
        <v>1311</v>
      </c>
      <c r="AO852" t="s">
        <v>1312</v>
      </c>
      <c r="AP852" t="s">
        <v>1336</v>
      </c>
      <c r="AQ852" t="s">
        <v>1314</v>
      </c>
    </row>
    <row r="853" spans="1:43" x14ac:dyDescent="0.3">
      <c r="A853" t="s">
        <v>26</v>
      </c>
      <c r="B853" t="s">
        <v>28</v>
      </c>
      <c r="C853" t="s">
        <v>29</v>
      </c>
      <c r="D853" t="s">
        <v>461</v>
      </c>
      <c r="E853" t="s">
        <v>118</v>
      </c>
      <c r="F853" t="s">
        <v>130</v>
      </c>
      <c r="G853" t="s">
        <v>470</v>
      </c>
      <c r="H853" t="s">
        <v>482</v>
      </c>
      <c r="I853" t="s">
        <v>193</v>
      </c>
      <c r="J853" t="s">
        <v>66</v>
      </c>
      <c r="K853" t="s">
        <v>724</v>
      </c>
      <c r="L853">
        <v>1</v>
      </c>
      <c r="M853">
        <v>450000</v>
      </c>
      <c r="N853">
        <v>450000</v>
      </c>
      <c r="O853">
        <v>0</v>
      </c>
      <c r="P853">
        <v>450000</v>
      </c>
      <c r="R853">
        <v>37000</v>
      </c>
      <c r="S853">
        <v>37000</v>
      </c>
      <c r="T853">
        <v>37000</v>
      </c>
      <c r="U853">
        <v>37000</v>
      </c>
      <c r="V853">
        <v>37000</v>
      </c>
      <c r="W853">
        <v>37000</v>
      </c>
      <c r="X853">
        <v>37000</v>
      </c>
      <c r="Y853">
        <v>37000</v>
      </c>
      <c r="Z853">
        <v>37000</v>
      </c>
      <c r="AA853">
        <v>37000</v>
      </c>
      <c r="AB853">
        <v>37000</v>
      </c>
      <c r="AC853">
        <v>43000</v>
      </c>
      <c r="AD853" t="s">
        <v>2772</v>
      </c>
      <c r="AE853" t="s">
        <v>2786</v>
      </c>
      <c r="AF853" t="s">
        <v>2787</v>
      </c>
      <c r="AG853" t="s">
        <v>2788</v>
      </c>
      <c r="AH853" t="s">
        <v>7467</v>
      </c>
      <c r="AI853" t="s">
        <v>6061</v>
      </c>
      <c r="AJ853" t="s">
        <v>6157</v>
      </c>
      <c r="AK853" t="s">
        <v>44</v>
      </c>
      <c r="AN853" t="s">
        <v>1311</v>
      </c>
      <c r="AO853" t="s">
        <v>1312</v>
      </c>
      <c r="AP853" t="s">
        <v>1480</v>
      </c>
      <c r="AQ853" t="s">
        <v>1314</v>
      </c>
    </row>
    <row r="854" spans="1:43" x14ac:dyDescent="0.3">
      <c r="A854" t="s">
        <v>26</v>
      </c>
      <c r="B854" t="s">
        <v>28</v>
      </c>
      <c r="C854" t="s">
        <v>29</v>
      </c>
      <c r="D854" t="s">
        <v>461</v>
      </c>
      <c r="E854" t="s">
        <v>118</v>
      </c>
      <c r="F854" t="s">
        <v>130</v>
      </c>
      <c r="G854" t="s">
        <v>470</v>
      </c>
      <c r="H854" t="s">
        <v>482</v>
      </c>
      <c r="I854" t="s">
        <v>193</v>
      </c>
      <c r="J854" t="s">
        <v>84</v>
      </c>
      <c r="K854" t="s">
        <v>728</v>
      </c>
      <c r="L854">
        <v>1</v>
      </c>
      <c r="M854">
        <v>100000000</v>
      </c>
      <c r="N854">
        <v>100000000</v>
      </c>
      <c r="O854">
        <v>0</v>
      </c>
      <c r="P854">
        <v>100000000</v>
      </c>
      <c r="R854">
        <v>8333000</v>
      </c>
      <c r="S854">
        <v>8333000</v>
      </c>
      <c r="T854">
        <v>8333000</v>
      </c>
      <c r="U854">
        <v>8333000</v>
      </c>
      <c r="V854">
        <v>8333000</v>
      </c>
      <c r="W854">
        <v>8333000</v>
      </c>
      <c r="X854">
        <v>8333000</v>
      </c>
      <c r="Y854">
        <v>8333000</v>
      </c>
      <c r="Z854">
        <v>8333000</v>
      </c>
      <c r="AA854">
        <v>8333000</v>
      </c>
      <c r="AB854">
        <v>8333000</v>
      </c>
      <c r="AC854">
        <v>8337000</v>
      </c>
      <c r="AD854" t="s">
        <v>2772</v>
      </c>
      <c r="AE854" t="s">
        <v>2799</v>
      </c>
      <c r="AF854" t="s">
        <v>2800</v>
      </c>
      <c r="AG854" t="s">
        <v>2801</v>
      </c>
      <c r="AH854" t="s">
        <v>7468</v>
      </c>
      <c r="AI854" t="s">
        <v>6061</v>
      </c>
      <c r="AJ854" t="s">
        <v>6157</v>
      </c>
      <c r="AK854" t="s">
        <v>44</v>
      </c>
      <c r="AN854" t="s">
        <v>1311</v>
      </c>
      <c r="AO854" t="s">
        <v>1312</v>
      </c>
      <c r="AP854" t="s">
        <v>1485</v>
      </c>
      <c r="AQ854" t="s">
        <v>1314</v>
      </c>
    </row>
    <row r="855" spans="1:43" x14ac:dyDescent="0.3">
      <c r="A855" t="s">
        <v>26</v>
      </c>
      <c r="B855" t="s">
        <v>28</v>
      </c>
      <c r="C855" t="s">
        <v>29</v>
      </c>
      <c r="D855" t="s">
        <v>461</v>
      </c>
      <c r="E855" t="s">
        <v>118</v>
      </c>
      <c r="F855" t="s">
        <v>130</v>
      </c>
      <c r="G855" t="s">
        <v>470</v>
      </c>
      <c r="H855" t="s">
        <v>482</v>
      </c>
      <c r="I855" t="s">
        <v>193</v>
      </c>
      <c r="J855" t="s">
        <v>195</v>
      </c>
      <c r="K855" t="s">
        <v>729</v>
      </c>
      <c r="L855">
        <v>2</v>
      </c>
      <c r="M855">
        <v>905000</v>
      </c>
      <c r="N855">
        <v>1810000</v>
      </c>
      <c r="O855">
        <v>0</v>
      </c>
      <c r="P855">
        <v>1810000</v>
      </c>
      <c r="R855">
        <v>150000</v>
      </c>
      <c r="S855">
        <v>150000</v>
      </c>
      <c r="T855">
        <v>150000</v>
      </c>
      <c r="U855">
        <v>150000</v>
      </c>
      <c r="V855">
        <v>150000</v>
      </c>
      <c r="W855">
        <v>150000</v>
      </c>
      <c r="X855">
        <v>150000</v>
      </c>
      <c r="Y855">
        <v>150000</v>
      </c>
      <c r="Z855">
        <v>150000</v>
      </c>
      <c r="AA855">
        <v>150000</v>
      </c>
      <c r="AB855">
        <v>150000</v>
      </c>
      <c r="AC855">
        <v>160000</v>
      </c>
      <c r="AD855" t="s">
        <v>2772</v>
      </c>
      <c r="AE855" t="s">
        <v>2803</v>
      </c>
      <c r="AF855" t="s">
        <v>2804</v>
      </c>
      <c r="AG855" t="s">
        <v>2805</v>
      </c>
      <c r="AH855" t="s">
        <v>7469</v>
      </c>
      <c r="AI855" t="s">
        <v>6061</v>
      </c>
      <c r="AJ855" t="s">
        <v>6157</v>
      </c>
      <c r="AK855" t="s">
        <v>44</v>
      </c>
      <c r="AN855" t="s">
        <v>1311</v>
      </c>
      <c r="AO855" t="s">
        <v>1312</v>
      </c>
      <c r="AP855" t="s">
        <v>2806</v>
      </c>
      <c r="AQ855" t="s">
        <v>1314</v>
      </c>
    </row>
    <row r="856" spans="1:43" x14ac:dyDescent="0.3">
      <c r="A856" t="s">
        <v>26</v>
      </c>
      <c r="B856" t="s">
        <v>28</v>
      </c>
      <c r="C856" t="s">
        <v>29</v>
      </c>
      <c r="D856" t="s">
        <v>461</v>
      </c>
      <c r="E856" t="s">
        <v>118</v>
      </c>
      <c r="F856" t="s">
        <v>130</v>
      </c>
      <c r="G856" t="s">
        <v>470</v>
      </c>
      <c r="H856" t="s">
        <v>482</v>
      </c>
      <c r="I856" t="s">
        <v>193</v>
      </c>
      <c r="J856" t="s">
        <v>46</v>
      </c>
      <c r="K856" t="s">
        <v>730</v>
      </c>
      <c r="L856">
        <v>4</v>
      </c>
      <c r="M856">
        <v>1400000</v>
      </c>
      <c r="N856">
        <v>5600000</v>
      </c>
      <c r="O856">
        <v>0</v>
      </c>
      <c r="P856">
        <v>5600000</v>
      </c>
      <c r="R856">
        <v>466000</v>
      </c>
      <c r="S856">
        <v>466000</v>
      </c>
      <c r="T856">
        <v>466000</v>
      </c>
      <c r="U856">
        <v>466000</v>
      </c>
      <c r="V856">
        <v>466000</v>
      </c>
      <c r="W856">
        <v>466000</v>
      </c>
      <c r="X856">
        <v>466000</v>
      </c>
      <c r="Y856">
        <v>466000</v>
      </c>
      <c r="Z856">
        <v>466000</v>
      </c>
      <c r="AA856">
        <v>466000</v>
      </c>
      <c r="AB856">
        <v>466000</v>
      </c>
      <c r="AC856">
        <v>474000</v>
      </c>
      <c r="AD856" t="s">
        <v>2772</v>
      </c>
      <c r="AE856" t="s">
        <v>2808</v>
      </c>
      <c r="AF856" t="s">
        <v>2809</v>
      </c>
      <c r="AG856" t="s">
        <v>2810</v>
      </c>
      <c r="AH856" t="s">
        <v>7470</v>
      </c>
      <c r="AI856" t="s">
        <v>6061</v>
      </c>
      <c r="AJ856" t="s">
        <v>6157</v>
      </c>
      <c r="AK856" t="s">
        <v>44</v>
      </c>
      <c r="AN856" t="s">
        <v>1311</v>
      </c>
      <c r="AO856" t="s">
        <v>1312</v>
      </c>
      <c r="AP856" t="s">
        <v>1331</v>
      </c>
      <c r="AQ856" t="s">
        <v>1314</v>
      </c>
    </row>
    <row r="857" spans="1:43" x14ac:dyDescent="0.3">
      <c r="A857" t="s">
        <v>26</v>
      </c>
      <c r="B857" t="s">
        <v>28</v>
      </c>
      <c r="C857" t="s">
        <v>29</v>
      </c>
      <c r="D857" t="s">
        <v>461</v>
      </c>
      <c r="E857" t="s">
        <v>118</v>
      </c>
      <c r="F857" t="s">
        <v>130</v>
      </c>
      <c r="G857" t="s">
        <v>470</v>
      </c>
      <c r="H857" t="s">
        <v>482</v>
      </c>
      <c r="I857" t="s">
        <v>193</v>
      </c>
      <c r="J857" t="s">
        <v>48</v>
      </c>
      <c r="K857" t="s">
        <v>732</v>
      </c>
      <c r="L857">
        <v>10</v>
      </c>
      <c r="M857">
        <v>3750000</v>
      </c>
      <c r="N857">
        <v>37500000</v>
      </c>
      <c r="O857">
        <v>0</v>
      </c>
      <c r="P857">
        <v>37500000</v>
      </c>
      <c r="R857">
        <v>3125000</v>
      </c>
      <c r="S857">
        <v>3125000</v>
      </c>
      <c r="T857">
        <v>3125000</v>
      </c>
      <c r="U857">
        <v>3125000</v>
      </c>
      <c r="V857">
        <v>3125000</v>
      </c>
      <c r="W857">
        <v>3125000</v>
      </c>
      <c r="X857">
        <v>3125000</v>
      </c>
      <c r="Y857">
        <v>3125000</v>
      </c>
      <c r="Z857">
        <v>3125000</v>
      </c>
      <c r="AA857">
        <v>3125000</v>
      </c>
      <c r="AB857">
        <v>3125000</v>
      </c>
      <c r="AC857">
        <v>3125000</v>
      </c>
      <c r="AD857" t="s">
        <v>2772</v>
      </c>
      <c r="AE857" t="s">
        <v>2815</v>
      </c>
      <c r="AF857" t="s">
        <v>2816</v>
      </c>
      <c r="AG857" t="s">
        <v>2817</v>
      </c>
      <c r="AH857" t="s">
        <v>7471</v>
      </c>
      <c r="AI857" t="s">
        <v>6061</v>
      </c>
      <c r="AJ857" t="s">
        <v>6157</v>
      </c>
      <c r="AK857" t="s">
        <v>44</v>
      </c>
      <c r="AN857" t="s">
        <v>1311</v>
      </c>
      <c r="AO857" t="s">
        <v>1312</v>
      </c>
      <c r="AP857" t="s">
        <v>1336</v>
      </c>
      <c r="AQ857" t="s">
        <v>1314</v>
      </c>
    </row>
    <row r="858" spans="1:43" x14ac:dyDescent="0.3">
      <c r="A858" t="s">
        <v>26</v>
      </c>
      <c r="B858" t="s">
        <v>28</v>
      </c>
      <c r="C858" t="s">
        <v>29</v>
      </c>
      <c r="D858" t="s">
        <v>461</v>
      </c>
      <c r="E858" t="s">
        <v>118</v>
      </c>
      <c r="F858" t="s">
        <v>130</v>
      </c>
      <c r="G858" t="s">
        <v>470</v>
      </c>
      <c r="H858" t="s">
        <v>482</v>
      </c>
      <c r="I858" t="s">
        <v>193</v>
      </c>
      <c r="J858" t="s">
        <v>50</v>
      </c>
      <c r="K858" t="s">
        <v>734</v>
      </c>
      <c r="L858">
        <v>100</v>
      </c>
      <c r="M858">
        <v>300000</v>
      </c>
      <c r="N858">
        <v>30000000</v>
      </c>
      <c r="O858">
        <v>0</v>
      </c>
      <c r="P858">
        <v>30000000</v>
      </c>
      <c r="R858">
        <v>2500000</v>
      </c>
      <c r="S858">
        <v>2500000</v>
      </c>
      <c r="T858">
        <v>2500000</v>
      </c>
      <c r="U858">
        <v>2500000</v>
      </c>
      <c r="V858">
        <v>2500000</v>
      </c>
      <c r="W858">
        <v>2500000</v>
      </c>
      <c r="X858">
        <v>2500000</v>
      </c>
      <c r="Y858">
        <v>2500000</v>
      </c>
      <c r="Z858">
        <v>2500000</v>
      </c>
      <c r="AA858">
        <v>2500000</v>
      </c>
      <c r="AB858">
        <v>2500000</v>
      </c>
      <c r="AC858">
        <v>2500000</v>
      </c>
      <c r="AD858" t="s">
        <v>2772</v>
      </c>
      <c r="AE858" t="s">
        <v>2822</v>
      </c>
      <c r="AF858" t="s">
        <v>2823</v>
      </c>
      <c r="AG858" t="s">
        <v>2824</v>
      </c>
      <c r="AH858" t="s">
        <v>7472</v>
      </c>
      <c r="AI858" t="s">
        <v>6061</v>
      </c>
      <c r="AJ858" t="s">
        <v>6157</v>
      </c>
      <c r="AK858" t="s">
        <v>44</v>
      </c>
      <c r="AN858" t="s">
        <v>1311</v>
      </c>
      <c r="AO858" t="s">
        <v>1312</v>
      </c>
      <c r="AP858" t="s">
        <v>1336</v>
      </c>
      <c r="AQ858" t="s">
        <v>1314</v>
      </c>
    </row>
    <row r="859" spans="1:43" x14ac:dyDescent="0.3">
      <c r="A859" t="s">
        <v>26</v>
      </c>
      <c r="B859" t="s">
        <v>28</v>
      </c>
      <c r="C859" t="s">
        <v>29</v>
      </c>
      <c r="D859" t="s">
        <v>461</v>
      </c>
      <c r="E859" t="s">
        <v>118</v>
      </c>
      <c r="F859" t="s">
        <v>130</v>
      </c>
      <c r="G859" t="s">
        <v>472</v>
      </c>
      <c r="H859" t="s">
        <v>252</v>
      </c>
      <c r="I859" t="s">
        <v>253</v>
      </c>
      <c r="J859" t="s">
        <v>255</v>
      </c>
      <c r="K859" t="s">
        <v>829</v>
      </c>
      <c r="L859">
        <v>1</v>
      </c>
      <c r="M859">
        <v>1682831000</v>
      </c>
      <c r="N859">
        <v>1682831000</v>
      </c>
      <c r="O859">
        <v>0</v>
      </c>
      <c r="P859">
        <v>1682831000</v>
      </c>
      <c r="R859">
        <v>110449657</v>
      </c>
      <c r="S859">
        <v>132482409.00000001</v>
      </c>
      <c r="T859">
        <v>132952897.99999999</v>
      </c>
      <c r="U859">
        <v>132952897.99999999</v>
      </c>
      <c r="V859">
        <v>133011263</v>
      </c>
      <c r="W859">
        <v>133014132.00000001</v>
      </c>
      <c r="X859">
        <v>133072497.99999999</v>
      </c>
      <c r="Y859">
        <v>133015973</v>
      </c>
      <c r="Z859">
        <v>133108147.99999999</v>
      </c>
      <c r="AA859">
        <v>132952897.99999999</v>
      </c>
      <c r="AB859">
        <v>182610263</v>
      </c>
      <c r="AC859">
        <v>193207963</v>
      </c>
      <c r="AD859" t="s">
        <v>3405</v>
      </c>
      <c r="AE859" t="s">
        <v>3406</v>
      </c>
      <c r="AF859" t="s">
        <v>3407</v>
      </c>
      <c r="AG859" t="s">
        <v>3408</v>
      </c>
      <c r="AH859" t="s">
        <v>7292</v>
      </c>
      <c r="AI859" t="s">
        <v>6061</v>
      </c>
      <c r="AJ859" t="s">
        <v>7145</v>
      </c>
      <c r="AK859" t="s">
        <v>136</v>
      </c>
      <c r="AN859" t="s">
        <v>1311</v>
      </c>
      <c r="AO859" t="s">
        <v>3409</v>
      </c>
      <c r="AP859" t="s">
        <v>3410</v>
      </c>
      <c r="AQ859" t="s">
        <v>1314</v>
      </c>
    </row>
    <row r="860" spans="1:43" x14ac:dyDescent="0.3">
      <c r="A860" t="s">
        <v>26</v>
      </c>
      <c r="B860" t="s">
        <v>28</v>
      </c>
      <c r="C860" t="s">
        <v>29</v>
      </c>
      <c r="D860" t="s">
        <v>461</v>
      </c>
      <c r="E860" t="s">
        <v>118</v>
      </c>
      <c r="F860" t="s">
        <v>130</v>
      </c>
      <c r="G860" t="s">
        <v>472</v>
      </c>
      <c r="H860" t="s">
        <v>252</v>
      </c>
      <c r="I860" t="s">
        <v>253</v>
      </c>
      <c r="J860" t="s">
        <v>257</v>
      </c>
      <c r="K860" t="s">
        <v>836</v>
      </c>
      <c r="L860">
        <v>260</v>
      </c>
      <c r="M860">
        <v>670000</v>
      </c>
      <c r="N860">
        <v>174200000</v>
      </c>
      <c r="O860">
        <v>0</v>
      </c>
      <c r="P860">
        <v>174200000</v>
      </c>
      <c r="R860">
        <v>11433311</v>
      </c>
      <c r="S860">
        <v>13714054</v>
      </c>
      <c r="T860">
        <v>13762757</v>
      </c>
      <c r="U860">
        <v>13762757</v>
      </c>
      <c r="V860">
        <v>13768799</v>
      </c>
      <c r="W860">
        <v>13769096</v>
      </c>
      <c r="X860">
        <v>13775138</v>
      </c>
      <c r="Y860">
        <v>13769287</v>
      </c>
      <c r="Z860">
        <v>13778828</v>
      </c>
      <c r="AA860">
        <v>13762757</v>
      </c>
      <c r="AB860">
        <v>18903091</v>
      </c>
      <c r="AC860">
        <v>20000125</v>
      </c>
      <c r="AD860" t="s">
        <v>3405</v>
      </c>
      <c r="AE860" t="s">
        <v>3430</v>
      </c>
      <c r="AF860" t="s">
        <v>3431</v>
      </c>
      <c r="AG860" t="s">
        <v>3432</v>
      </c>
      <c r="AH860" t="s">
        <v>7293</v>
      </c>
      <c r="AI860" t="s">
        <v>6061</v>
      </c>
      <c r="AJ860" t="s">
        <v>7145</v>
      </c>
      <c r="AK860" t="s">
        <v>136</v>
      </c>
      <c r="AN860" t="s">
        <v>1311</v>
      </c>
      <c r="AO860" t="s">
        <v>3409</v>
      </c>
      <c r="AP860" t="s">
        <v>3433</v>
      </c>
      <c r="AQ860" t="s">
        <v>1314</v>
      </c>
    </row>
    <row r="861" spans="1:43" x14ac:dyDescent="0.3">
      <c r="A861" t="s">
        <v>26</v>
      </c>
      <c r="B861" t="s">
        <v>28</v>
      </c>
      <c r="C861" t="s">
        <v>29</v>
      </c>
      <c r="D861" t="s">
        <v>461</v>
      </c>
      <c r="E861" t="s">
        <v>118</v>
      </c>
      <c r="F861" t="s">
        <v>130</v>
      </c>
      <c r="G861" t="s">
        <v>472</v>
      </c>
      <c r="H861" t="s">
        <v>252</v>
      </c>
      <c r="I861" t="s">
        <v>253</v>
      </c>
      <c r="J861" t="s">
        <v>138</v>
      </c>
      <c r="K861" t="s">
        <v>837</v>
      </c>
      <c r="L861">
        <v>72</v>
      </c>
      <c r="M861">
        <v>2500000</v>
      </c>
      <c r="N861">
        <v>180000000</v>
      </c>
      <c r="O861">
        <v>0</v>
      </c>
      <c r="P861">
        <v>180000000</v>
      </c>
      <c r="R861">
        <v>11813984</v>
      </c>
      <c r="S861">
        <v>14170665</v>
      </c>
      <c r="T861">
        <v>14220989</v>
      </c>
      <c r="U861">
        <v>14220989</v>
      </c>
      <c r="V861">
        <v>14227232</v>
      </c>
      <c r="W861">
        <v>14227539</v>
      </c>
      <c r="X861">
        <v>14233782</v>
      </c>
      <c r="Y861">
        <v>14227736</v>
      </c>
      <c r="Z861">
        <v>14237595</v>
      </c>
      <c r="AA861">
        <v>14220989</v>
      </c>
      <c r="AB861">
        <v>19532471</v>
      </c>
      <c r="AC861">
        <v>20666029</v>
      </c>
      <c r="AD861" t="s">
        <v>3405</v>
      </c>
      <c r="AE861" t="s">
        <v>3435</v>
      </c>
      <c r="AF861" t="s">
        <v>3436</v>
      </c>
      <c r="AG861" t="s">
        <v>3437</v>
      </c>
      <c r="AH861" t="s">
        <v>7294</v>
      </c>
      <c r="AI861" t="s">
        <v>6061</v>
      </c>
      <c r="AJ861" t="s">
        <v>7145</v>
      </c>
      <c r="AK861" t="s">
        <v>136</v>
      </c>
      <c r="AN861" t="s">
        <v>1311</v>
      </c>
      <c r="AO861" t="s">
        <v>3409</v>
      </c>
      <c r="AP861" t="s">
        <v>2026</v>
      </c>
      <c r="AQ861" t="s">
        <v>1314</v>
      </c>
    </row>
    <row r="862" spans="1:43" x14ac:dyDescent="0.3">
      <c r="A862" t="s">
        <v>26</v>
      </c>
      <c r="B862" t="s">
        <v>28</v>
      </c>
      <c r="C862" t="s">
        <v>29</v>
      </c>
      <c r="D862" t="s">
        <v>461</v>
      </c>
      <c r="E862" t="s">
        <v>118</v>
      </c>
      <c r="F862" t="s">
        <v>130</v>
      </c>
      <c r="G862" t="s">
        <v>472</v>
      </c>
      <c r="H862" t="s">
        <v>252</v>
      </c>
      <c r="I862" t="s">
        <v>253</v>
      </c>
      <c r="J862" t="s">
        <v>58</v>
      </c>
      <c r="K862" t="s">
        <v>840</v>
      </c>
      <c r="L862">
        <v>19</v>
      </c>
      <c r="M862">
        <v>2500000</v>
      </c>
      <c r="N862">
        <v>47500000</v>
      </c>
      <c r="O862">
        <v>0</v>
      </c>
      <c r="P862">
        <v>47500000</v>
      </c>
      <c r="R862">
        <v>3117579</v>
      </c>
      <c r="S862">
        <v>3739481</v>
      </c>
      <c r="T862">
        <v>3752761</v>
      </c>
      <c r="U862">
        <v>3752761</v>
      </c>
      <c r="V862">
        <v>3754409</v>
      </c>
      <c r="W862">
        <v>3754489</v>
      </c>
      <c r="X862">
        <v>3756137</v>
      </c>
      <c r="Y862">
        <v>3754541</v>
      </c>
      <c r="Z862">
        <v>3757143</v>
      </c>
      <c r="AA862">
        <v>3752761</v>
      </c>
      <c r="AB862">
        <v>5154402</v>
      </c>
      <c r="AC862">
        <v>5453536</v>
      </c>
      <c r="AD862" t="s">
        <v>3405</v>
      </c>
      <c r="AE862" t="s">
        <v>3445</v>
      </c>
      <c r="AF862" t="s">
        <v>3446</v>
      </c>
      <c r="AG862" t="s">
        <v>3447</v>
      </c>
      <c r="AH862" t="s">
        <v>7295</v>
      </c>
      <c r="AI862" t="s">
        <v>6061</v>
      </c>
      <c r="AJ862" t="s">
        <v>7145</v>
      </c>
      <c r="AK862" t="s">
        <v>136</v>
      </c>
      <c r="AN862" t="s">
        <v>1311</v>
      </c>
      <c r="AO862" t="s">
        <v>3409</v>
      </c>
      <c r="AP862" t="s">
        <v>1331</v>
      </c>
      <c r="AQ862" t="s">
        <v>1314</v>
      </c>
    </row>
    <row r="863" spans="1:43" x14ac:dyDescent="0.3">
      <c r="A863" t="s">
        <v>26</v>
      </c>
      <c r="B863" t="s">
        <v>28</v>
      </c>
      <c r="C863" t="s">
        <v>29</v>
      </c>
      <c r="D863" t="s">
        <v>461</v>
      </c>
      <c r="E863" t="s">
        <v>118</v>
      </c>
      <c r="F863" t="s">
        <v>130</v>
      </c>
      <c r="G863" t="s">
        <v>472</v>
      </c>
      <c r="H863" t="s">
        <v>252</v>
      </c>
      <c r="I863" t="s">
        <v>259</v>
      </c>
      <c r="J863" t="s">
        <v>255</v>
      </c>
      <c r="K863" t="s">
        <v>842</v>
      </c>
      <c r="L863">
        <v>12</v>
      </c>
      <c r="M863">
        <v>5000000</v>
      </c>
      <c r="N863">
        <v>60000000</v>
      </c>
      <c r="O863">
        <v>0</v>
      </c>
      <c r="P863">
        <v>60000000</v>
      </c>
      <c r="R863">
        <v>3937995</v>
      </c>
      <c r="S863">
        <v>4723555</v>
      </c>
      <c r="T863">
        <v>4740330</v>
      </c>
      <c r="U863">
        <v>4740330</v>
      </c>
      <c r="V863">
        <v>4742411</v>
      </c>
      <c r="W863">
        <v>4742513</v>
      </c>
      <c r="X863">
        <v>4744594</v>
      </c>
      <c r="Y863">
        <v>4742579</v>
      </c>
      <c r="Z863">
        <v>4745865</v>
      </c>
      <c r="AA863">
        <v>4740330</v>
      </c>
      <c r="AB863">
        <v>6510824</v>
      </c>
      <c r="AC863">
        <v>6888674</v>
      </c>
      <c r="AD863" t="s">
        <v>3452</v>
      </c>
      <c r="AE863" t="s">
        <v>3453</v>
      </c>
      <c r="AF863" t="s">
        <v>3454</v>
      </c>
      <c r="AG863" t="s">
        <v>3455</v>
      </c>
      <c r="AH863" t="s">
        <v>7296</v>
      </c>
      <c r="AI863" t="s">
        <v>6061</v>
      </c>
      <c r="AJ863" t="s">
        <v>6999</v>
      </c>
      <c r="AK863" t="s">
        <v>136</v>
      </c>
      <c r="AN863" t="s">
        <v>1311</v>
      </c>
      <c r="AO863" t="s">
        <v>3409</v>
      </c>
      <c r="AP863" t="s">
        <v>3410</v>
      </c>
      <c r="AQ863" t="s">
        <v>1314</v>
      </c>
    </row>
    <row r="864" spans="1:43" x14ac:dyDescent="0.3">
      <c r="A864" t="s">
        <v>26</v>
      </c>
      <c r="B864" t="s">
        <v>28</v>
      </c>
      <c r="C864" t="s">
        <v>29</v>
      </c>
      <c r="D864" t="s">
        <v>461</v>
      </c>
      <c r="E864" t="s">
        <v>118</v>
      </c>
      <c r="F864" t="s">
        <v>130</v>
      </c>
      <c r="G864" t="s">
        <v>472</v>
      </c>
      <c r="H864" t="s">
        <v>252</v>
      </c>
      <c r="I864" t="s">
        <v>259</v>
      </c>
      <c r="J864" t="s">
        <v>261</v>
      </c>
      <c r="K864" t="s">
        <v>843</v>
      </c>
      <c r="L864">
        <v>12</v>
      </c>
      <c r="M864">
        <v>30000000</v>
      </c>
      <c r="N864">
        <v>360000000</v>
      </c>
      <c r="O864">
        <v>0</v>
      </c>
      <c r="P864">
        <v>360000000</v>
      </c>
      <c r="R864">
        <v>23627968</v>
      </c>
      <c r="S864">
        <v>28341329</v>
      </c>
      <c r="T864">
        <v>28441979</v>
      </c>
      <c r="U864">
        <v>28441979</v>
      </c>
      <c r="V864">
        <v>28454464</v>
      </c>
      <c r="W864">
        <v>28455078</v>
      </c>
      <c r="X864">
        <v>28467564</v>
      </c>
      <c r="Y864">
        <v>28455472</v>
      </c>
      <c r="Z864">
        <v>28475191</v>
      </c>
      <c r="AA864">
        <v>28441979</v>
      </c>
      <c r="AB864">
        <v>39064941</v>
      </c>
      <c r="AC864">
        <v>41332056</v>
      </c>
      <c r="AD864" t="s">
        <v>3452</v>
      </c>
      <c r="AE864" t="s">
        <v>3457</v>
      </c>
      <c r="AF864" t="s">
        <v>3458</v>
      </c>
      <c r="AG864" t="s">
        <v>3459</v>
      </c>
      <c r="AH864" t="s">
        <v>7297</v>
      </c>
      <c r="AI864" t="s">
        <v>6061</v>
      </c>
      <c r="AJ864" t="s">
        <v>6999</v>
      </c>
      <c r="AK864" t="s">
        <v>136</v>
      </c>
      <c r="AN864" t="s">
        <v>1311</v>
      </c>
      <c r="AO864" t="s">
        <v>3409</v>
      </c>
      <c r="AP864" t="s">
        <v>3460</v>
      </c>
      <c r="AQ864" t="s">
        <v>1314</v>
      </c>
    </row>
    <row r="865" spans="1:43" x14ac:dyDescent="0.3">
      <c r="A865" t="s">
        <v>26</v>
      </c>
      <c r="B865" t="s">
        <v>28</v>
      </c>
      <c r="C865" t="s">
        <v>29</v>
      </c>
      <c r="D865" t="s">
        <v>461</v>
      </c>
      <c r="E865" t="s">
        <v>118</v>
      </c>
      <c r="F865" t="s">
        <v>130</v>
      </c>
      <c r="G865" t="s">
        <v>472</v>
      </c>
      <c r="H865" t="s">
        <v>252</v>
      </c>
      <c r="I865" t="s">
        <v>259</v>
      </c>
      <c r="J865" t="s">
        <v>195</v>
      </c>
      <c r="K865" t="s">
        <v>844</v>
      </c>
      <c r="L865">
        <v>24</v>
      </c>
      <c r="M865">
        <v>5500000</v>
      </c>
      <c r="N865">
        <v>132000000</v>
      </c>
      <c r="O865">
        <v>0</v>
      </c>
      <c r="P865">
        <v>132000000</v>
      </c>
      <c r="R865">
        <v>8663588</v>
      </c>
      <c r="S865">
        <v>10391821</v>
      </c>
      <c r="T865">
        <v>10428725</v>
      </c>
      <c r="U865">
        <v>10428725</v>
      </c>
      <c r="V865">
        <v>10433304</v>
      </c>
      <c r="W865">
        <v>10433529</v>
      </c>
      <c r="X865">
        <v>10438107</v>
      </c>
      <c r="Y865">
        <v>10433673</v>
      </c>
      <c r="Z865">
        <v>10440903</v>
      </c>
      <c r="AA865">
        <v>10428725</v>
      </c>
      <c r="AB865">
        <v>14323812</v>
      </c>
      <c r="AC865">
        <v>15155088</v>
      </c>
      <c r="AD865" t="s">
        <v>3452</v>
      </c>
      <c r="AE865" t="s">
        <v>3462</v>
      </c>
      <c r="AF865" t="s">
        <v>3463</v>
      </c>
      <c r="AG865" t="s">
        <v>3464</v>
      </c>
      <c r="AH865" t="s">
        <v>7298</v>
      </c>
      <c r="AI865" t="s">
        <v>6061</v>
      </c>
      <c r="AJ865" t="s">
        <v>6999</v>
      </c>
      <c r="AK865" t="s">
        <v>136</v>
      </c>
      <c r="AN865" t="s">
        <v>1311</v>
      </c>
      <c r="AO865" t="s">
        <v>3409</v>
      </c>
      <c r="AP865" t="s">
        <v>2806</v>
      </c>
      <c r="AQ865" t="s">
        <v>1314</v>
      </c>
    </row>
    <row r="866" spans="1:43" x14ac:dyDescent="0.3">
      <c r="A866" t="s">
        <v>26</v>
      </c>
      <c r="B866" t="s">
        <v>28</v>
      </c>
      <c r="C866" t="s">
        <v>29</v>
      </c>
      <c r="D866" t="s">
        <v>461</v>
      </c>
      <c r="E866" t="s">
        <v>118</v>
      </c>
      <c r="F866" t="s">
        <v>130</v>
      </c>
      <c r="G866" t="s">
        <v>472</v>
      </c>
      <c r="H866" t="s">
        <v>252</v>
      </c>
      <c r="I866" t="s">
        <v>263</v>
      </c>
      <c r="J866" t="s">
        <v>267</v>
      </c>
      <c r="K866" t="s">
        <v>849</v>
      </c>
      <c r="L866">
        <v>233</v>
      </c>
      <c r="M866">
        <v>125000</v>
      </c>
      <c r="N866">
        <v>29125000</v>
      </c>
      <c r="O866">
        <v>0</v>
      </c>
      <c r="P866">
        <v>29125000</v>
      </c>
      <c r="R866">
        <v>1911568</v>
      </c>
      <c r="S866">
        <v>2292892</v>
      </c>
      <c r="T866">
        <v>2301035</v>
      </c>
      <c r="U866">
        <v>2301035</v>
      </c>
      <c r="V866">
        <v>2302045</v>
      </c>
      <c r="W866">
        <v>2302095</v>
      </c>
      <c r="X866">
        <v>2303105</v>
      </c>
      <c r="Y866">
        <v>2302127</v>
      </c>
      <c r="Z866">
        <v>2303722</v>
      </c>
      <c r="AA866">
        <v>2301035</v>
      </c>
      <c r="AB866">
        <v>3160462</v>
      </c>
      <c r="AC866">
        <v>3343879</v>
      </c>
      <c r="AD866" t="s">
        <v>3469</v>
      </c>
      <c r="AE866" t="s">
        <v>3480</v>
      </c>
      <c r="AF866" t="s">
        <v>3481</v>
      </c>
      <c r="AG866" t="s">
        <v>3482</v>
      </c>
      <c r="AH866" t="s">
        <v>7300</v>
      </c>
      <c r="AI866" t="s">
        <v>6061</v>
      </c>
      <c r="AJ866" t="s">
        <v>6404</v>
      </c>
      <c r="AK866" t="s">
        <v>136</v>
      </c>
      <c r="AN866" t="s">
        <v>1311</v>
      </c>
      <c r="AO866" t="s">
        <v>3409</v>
      </c>
      <c r="AP866" t="s">
        <v>3483</v>
      </c>
      <c r="AQ866" t="s">
        <v>1314</v>
      </c>
    </row>
    <row r="867" spans="1:43" x14ac:dyDescent="0.3">
      <c r="A867" t="s">
        <v>26</v>
      </c>
      <c r="B867" t="s">
        <v>28</v>
      </c>
      <c r="C867" t="s">
        <v>29</v>
      </c>
      <c r="D867" t="s">
        <v>461</v>
      </c>
      <c r="E867" t="s">
        <v>118</v>
      </c>
      <c r="F867" t="s">
        <v>130</v>
      </c>
      <c r="G867" t="s">
        <v>472</v>
      </c>
      <c r="H867" t="s">
        <v>252</v>
      </c>
      <c r="I867" t="s">
        <v>263</v>
      </c>
      <c r="J867" t="s">
        <v>269</v>
      </c>
      <c r="K867" t="s">
        <v>850</v>
      </c>
      <c r="L867">
        <v>125</v>
      </c>
      <c r="M867">
        <v>730000</v>
      </c>
      <c r="N867">
        <v>91250000</v>
      </c>
      <c r="O867">
        <v>0</v>
      </c>
      <c r="P867">
        <v>91250000</v>
      </c>
      <c r="R867">
        <v>5989033</v>
      </c>
      <c r="S867">
        <v>7183740</v>
      </c>
      <c r="T867">
        <v>7209252</v>
      </c>
      <c r="U867">
        <v>7209252</v>
      </c>
      <c r="V867">
        <v>7212416</v>
      </c>
      <c r="W867">
        <v>7212572</v>
      </c>
      <c r="X867">
        <v>7215737</v>
      </c>
      <c r="Y867">
        <v>7212672</v>
      </c>
      <c r="Z867">
        <v>7217670</v>
      </c>
      <c r="AA867">
        <v>7209252</v>
      </c>
      <c r="AB867">
        <v>9901878</v>
      </c>
      <c r="AC867">
        <v>10476526</v>
      </c>
      <c r="AD867" t="s">
        <v>3469</v>
      </c>
      <c r="AE867" t="s">
        <v>3485</v>
      </c>
      <c r="AF867" t="s">
        <v>3486</v>
      </c>
      <c r="AG867" t="s">
        <v>3487</v>
      </c>
      <c r="AH867" t="s">
        <v>7301</v>
      </c>
      <c r="AI867" t="s">
        <v>6061</v>
      </c>
      <c r="AJ867" t="s">
        <v>6404</v>
      </c>
      <c r="AK867" t="s">
        <v>136</v>
      </c>
      <c r="AN867" t="s">
        <v>1311</v>
      </c>
      <c r="AO867" t="s">
        <v>3409</v>
      </c>
      <c r="AP867" t="s">
        <v>3483</v>
      </c>
      <c r="AQ867" t="s">
        <v>1314</v>
      </c>
    </row>
    <row r="868" spans="1:43" x14ac:dyDescent="0.3">
      <c r="A868" t="s">
        <v>26</v>
      </c>
      <c r="B868" t="s">
        <v>28</v>
      </c>
      <c r="C868" t="s">
        <v>29</v>
      </c>
      <c r="D868" t="s">
        <v>461</v>
      </c>
      <c r="E868" t="s">
        <v>118</v>
      </c>
      <c r="F868" t="s">
        <v>130</v>
      </c>
      <c r="G868" t="s">
        <v>472</v>
      </c>
      <c r="H868" t="s">
        <v>252</v>
      </c>
      <c r="I868" t="s">
        <v>273</v>
      </c>
      <c r="J868" t="s">
        <v>255</v>
      </c>
      <c r="K868" t="s">
        <v>873</v>
      </c>
      <c r="L868">
        <v>494</v>
      </c>
      <c r="M868">
        <v>5104000</v>
      </c>
      <c r="N868">
        <v>2521376000</v>
      </c>
      <c r="O868">
        <v>0</v>
      </c>
      <c r="P868">
        <v>2521376000</v>
      </c>
      <c r="R868">
        <v>165486085</v>
      </c>
      <c r="S868">
        <v>198497631</v>
      </c>
      <c r="T868">
        <v>199202562</v>
      </c>
      <c r="U868">
        <v>199202562</v>
      </c>
      <c r="V868">
        <v>199290010</v>
      </c>
      <c r="W868">
        <v>199294309</v>
      </c>
      <c r="X868">
        <v>199381757</v>
      </c>
      <c r="Y868">
        <v>199297067</v>
      </c>
      <c r="Z868">
        <v>199435172</v>
      </c>
      <c r="AA868">
        <v>199202562</v>
      </c>
      <c r="AB868">
        <v>273603905</v>
      </c>
      <c r="AC868">
        <v>289482378</v>
      </c>
      <c r="AD868" t="s">
        <v>3550</v>
      </c>
      <c r="AE868" t="s">
        <v>3551</v>
      </c>
      <c r="AF868" t="s">
        <v>3552</v>
      </c>
      <c r="AG868" t="s">
        <v>3553</v>
      </c>
      <c r="AH868" t="s">
        <v>7302</v>
      </c>
      <c r="AI868" t="s">
        <v>6061</v>
      </c>
      <c r="AJ868" t="s">
        <v>7180</v>
      </c>
      <c r="AK868" t="s">
        <v>136</v>
      </c>
      <c r="AN868" t="s">
        <v>1311</v>
      </c>
      <c r="AO868" t="s">
        <v>3409</v>
      </c>
      <c r="AP868" t="s">
        <v>3410</v>
      </c>
      <c r="AQ868" t="s">
        <v>1314</v>
      </c>
    </row>
    <row r="869" spans="1:43" x14ac:dyDescent="0.3">
      <c r="A869" t="s">
        <v>26</v>
      </c>
      <c r="B869" t="s">
        <v>28</v>
      </c>
      <c r="C869" t="s">
        <v>29</v>
      </c>
      <c r="D869" t="s">
        <v>461</v>
      </c>
      <c r="E869" t="s">
        <v>118</v>
      </c>
      <c r="F869" t="s">
        <v>130</v>
      </c>
      <c r="G869" t="s">
        <v>472</v>
      </c>
      <c r="H869" t="s">
        <v>252</v>
      </c>
      <c r="I869" t="s">
        <v>273</v>
      </c>
      <c r="J869" t="s">
        <v>43</v>
      </c>
      <c r="K869" t="s">
        <v>902</v>
      </c>
      <c r="L869">
        <v>12</v>
      </c>
      <c r="M869">
        <v>4281000</v>
      </c>
      <c r="N869">
        <v>51375000</v>
      </c>
      <c r="O869">
        <v>0</v>
      </c>
      <c r="P869">
        <v>51375000</v>
      </c>
      <c r="R869">
        <v>3371908</v>
      </c>
      <c r="S869">
        <v>4044544</v>
      </c>
      <c r="T869">
        <v>4058907</v>
      </c>
      <c r="U869">
        <v>4058907</v>
      </c>
      <c r="V869">
        <v>4060689</v>
      </c>
      <c r="W869">
        <v>4060777</v>
      </c>
      <c r="X869">
        <v>4062559</v>
      </c>
      <c r="Y869">
        <v>4060833</v>
      </c>
      <c r="Z869">
        <v>4063647</v>
      </c>
      <c r="AA869">
        <v>4058907</v>
      </c>
      <c r="AB869">
        <v>5574893</v>
      </c>
      <c r="AC869">
        <v>5898429</v>
      </c>
      <c r="AD869" t="s">
        <v>3550</v>
      </c>
      <c r="AE869" t="s">
        <v>3629</v>
      </c>
      <c r="AF869" t="s">
        <v>3630</v>
      </c>
      <c r="AG869" t="s">
        <v>3631</v>
      </c>
      <c r="AH869" t="s">
        <v>7306</v>
      </c>
      <c r="AI869" t="s">
        <v>6061</v>
      </c>
      <c r="AJ869" t="s">
        <v>7180</v>
      </c>
      <c r="AK869" t="s">
        <v>136</v>
      </c>
      <c r="AN869" t="s">
        <v>1311</v>
      </c>
      <c r="AO869" t="s">
        <v>3409</v>
      </c>
      <c r="AP869" t="s">
        <v>1313</v>
      </c>
      <c r="AQ869" t="s">
        <v>1314</v>
      </c>
    </row>
    <row r="870" spans="1:43" x14ac:dyDescent="0.3">
      <c r="A870" t="s">
        <v>26</v>
      </c>
      <c r="B870" t="s">
        <v>28</v>
      </c>
      <c r="C870" t="s">
        <v>29</v>
      </c>
      <c r="D870" t="s">
        <v>461</v>
      </c>
      <c r="E870" t="s">
        <v>118</v>
      </c>
      <c r="F870" t="s">
        <v>130</v>
      </c>
      <c r="G870" t="s">
        <v>472</v>
      </c>
      <c r="H870" t="s">
        <v>252</v>
      </c>
      <c r="I870" t="s">
        <v>273</v>
      </c>
      <c r="J870" t="s">
        <v>138</v>
      </c>
      <c r="K870" t="s">
        <v>905</v>
      </c>
      <c r="L870">
        <v>12</v>
      </c>
      <c r="M870">
        <v>5000000</v>
      </c>
      <c r="N870">
        <v>60000000</v>
      </c>
      <c r="O870">
        <v>0</v>
      </c>
      <c r="P870">
        <v>60000000</v>
      </c>
      <c r="R870">
        <v>3937995</v>
      </c>
      <c r="S870">
        <v>4723555</v>
      </c>
      <c r="T870">
        <v>4740330</v>
      </c>
      <c r="U870">
        <v>4740330</v>
      </c>
      <c r="V870">
        <v>4742411</v>
      </c>
      <c r="W870">
        <v>4742513</v>
      </c>
      <c r="X870">
        <v>4744594</v>
      </c>
      <c r="Y870">
        <v>4742579</v>
      </c>
      <c r="Z870">
        <v>4745865</v>
      </c>
      <c r="AA870">
        <v>4740330</v>
      </c>
      <c r="AB870">
        <v>6510824</v>
      </c>
      <c r="AC870">
        <v>6888674</v>
      </c>
      <c r="AD870" t="s">
        <v>3550</v>
      </c>
      <c r="AE870" t="s">
        <v>3639</v>
      </c>
      <c r="AF870" t="s">
        <v>3640</v>
      </c>
      <c r="AG870" t="s">
        <v>3641</v>
      </c>
      <c r="AH870" t="s">
        <v>7307</v>
      </c>
      <c r="AI870" t="s">
        <v>6061</v>
      </c>
      <c r="AJ870" t="s">
        <v>7180</v>
      </c>
      <c r="AK870" t="s">
        <v>136</v>
      </c>
      <c r="AN870" t="s">
        <v>1311</v>
      </c>
      <c r="AO870" t="s">
        <v>3409</v>
      </c>
      <c r="AP870" t="s">
        <v>2026</v>
      </c>
      <c r="AQ870" t="s">
        <v>1314</v>
      </c>
    </row>
    <row r="871" spans="1:43" x14ac:dyDescent="0.3">
      <c r="A871" t="s">
        <v>26</v>
      </c>
      <c r="B871" t="s">
        <v>28</v>
      </c>
      <c r="C871" t="s">
        <v>29</v>
      </c>
      <c r="D871" t="s">
        <v>461</v>
      </c>
      <c r="E871" t="s">
        <v>118</v>
      </c>
      <c r="F871" t="s">
        <v>130</v>
      </c>
      <c r="G871" t="s">
        <v>472</v>
      </c>
      <c r="H871" t="s">
        <v>252</v>
      </c>
      <c r="I871" t="s">
        <v>276</v>
      </c>
      <c r="J871" t="s">
        <v>255</v>
      </c>
      <c r="K871" t="s">
        <v>906</v>
      </c>
      <c r="L871">
        <v>12</v>
      </c>
      <c r="M871">
        <v>2310000</v>
      </c>
      <c r="N871">
        <v>27720000</v>
      </c>
      <c r="O871">
        <v>0</v>
      </c>
      <c r="P871">
        <v>27720000</v>
      </c>
      <c r="R871">
        <v>1819354</v>
      </c>
      <c r="S871">
        <v>2182282</v>
      </c>
      <c r="T871">
        <v>2190032</v>
      </c>
      <c r="U871">
        <v>2190032</v>
      </c>
      <c r="V871">
        <v>2190994</v>
      </c>
      <c r="W871">
        <v>2191041</v>
      </c>
      <c r="X871">
        <v>2192002</v>
      </c>
      <c r="Y871">
        <v>2191071</v>
      </c>
      <c r="Z871">
        <v>2192590</v>
      </c>
      <c r="AA871">
        <v>2190032</v>
      </c>
      <c r="AB871">
        <v>3008000</v>
      </c>
      <c r="AC871">
        <v>3182570</v>
      </c>
      <c r="AD871" t="s">
        <v>3643</v>
      </c>
      <c r="AE871" t="s">
        <v>3644</v>
      </c>
      <c r="AF871" t="s">
        <v>3645</v>
      </c>
      <c r="AG871" t="s">
        <v>3646</v>
      </c>
      <c r="AH871" t="s">
        <v>7308</v>
      </c>
      <c r="AI871" t="s">
        <v>6061</v>
      </c>
      <c r="AJ871" t="s">
        <v>7216</v>
      </c>
      <c r="AK871" t="s">
        <v>136</v>
      </c>
      <c r="AN871" t="s">
        <v>1311</v>
      </c>
      <c r="AO871" t="s">
        <v>3409</v>
      </c>
      <c r="AP871" t="s">
        <v>3410</v>
      </c>
      <c r="AQ871" t="s">
        <v>1314</v>
      </c>
    </row>
    <row r="872" spans="1:43" x14ac:dyDescent="0.3">
      <c r="A872" t="s">
        <v>26</v>
      </c>
      <c r="B872" t="s">
        <v>28</v>
      </c>
      <c r="C872" t="s">
        <v>29</v>
      </c>
      <c r="D872" t="s">
        <v>461</v>
      </c>
      <c r="E872" t="s">
        <v>118</v>
      </c>
      <c r="F872" t="s">
        <v>130</v>
      </c>
      <c r="G872" t="s">
        <v>472</v>
      </c>
      <c r="H872" t="s">
        <v>252</v>
      </c>
      <c r="I872" t="s">
        <v>278</v>
      </c>
      <c r="J872" t="s">
        <v>280</v>
      </c>
      <c r="K872" t="s">
        <v>909</v>
      </c>
      <c r="L872">
        <v>12</v>
      </c>
      <c r="M872">
        <v>160000000</v>
      </c>
      <c r="N872">
        <v>1920000000</v>
      </c>
      <c r="O872">
        <v>0</v>
      </c>
      <c r="P872">
        <v>1920000000</v>
      </c>
      <c r="R872">
        <v>126015828</v>
      </c>
      <c r="S872">
        <v>151153755</v>
      </c>
      <c r="T872">
        <v>151690552</v>
      </c>
      <c r="U872">
        <v>151690552</v>
      </c>
      <c r="V872">
        <v>151757144</v>
      </c>
      <c r="W872">
        <v>151760417</v>
      </c>
      <c r="X872">
        <v>151827008</v>
      </c>
      <c r="Y872">
        <v>151762517</v>
      </c>
      <c r="Z872">
        <v>151867683</v>
      </c>
      <c r="AA872">
        <v>151690552</v>
      </c>
      <c r="AB872">
        <v>208346355</v>
      </c>
      <c r="AC872">
        <v>220437637</v>
      </c>
      <c r="AD872" t="s">
        <v>3654</v>
      </c>
      <c r="AE872" t="s">
        <v>3655</v>
      </c>
      <c r="AF872" t="s">
        <v>3656</v>
      </c>
      <c r="AG872" t="s">
        <v>3657</v>
      </c>
      <c r="AH872" t="s">
        <v>7309</v>
      </c>
      <c r="AI872" t="s">
        <v>6061</v>
      </c>
      <c r="AJ872" t="s">
        <v>7310</v>
      </c>
      <c r="AK872" t="s">
        <v>136</v>
      </c>
      <c r="AN872" t="s">
        <v>1311</v>
      </c>
      <c r="AO872" t="s">
        <v>3409</v>
      </c>
      <c r="AP872" t="s">
        <v>3433</v>
      </c>
      <c r="AQ872" t="s">
        <v>1314</v>
      </c>
    </row>
    <row r="873" spans="1:43" x14ac:dyDescent="0.3">
      <c r="A873" t="s">
        <v>26</v>
      </c>
      <c r="B873" t="s">
        <v>28</v>
      </c>
      <c r="C873" t="s">
        <v>29</v>
      </c>
      <c r="D873" t="s">
        <v>461</v>
      </c>
      <c r="E873" t="s">
        <v>118</v>
      </c>
      <c r="F873" t="s">
        <v>130</v>
      </c>
      <c r="G873" t="s">
        <v>472</v>
      </c>
      <c r="H873" t="s">
        <v>252</v>
      </c>
      <c r="I873" t="s">
        <v>278</v>
      </c>
      <c r="J873" t="s">
        <v>282</v>
      </c>
      <c r="K873" t="s">
        <v>910</v>
      </c>
      <c r="L873">
        <v>12</v>
      </c>
      <c r="M873">
        <v>7500000</v>
      </c>
      <c r="N873">
        <v>90000000</v>
      </c>
      <c r="O873">
        <v>0</v>
      </c>
      <c r="P873">
        <v>90000000</v>
      </c>
      <c r="R873">
        <v>5906992</v>
      </c>
      <c r="S873">
        <v>7085332</v>
      </c>
      <c r="T873">
        <v>7110495</v>
      </c>
      <c r="U873">
        <v>7110495</v>
      </c>
      <c r="V873">
        <v>7113616</v>
      </c>
      <c r="W873">
        <v>7113770</v>
      </c>
      <c r="X873">
        <v>7116891</v>
      </c>
      <c r="Y873">
        <v>7113868</v>
      </c>
      <c r="Z873">
        <v>7118798</v>
      </c>
      <c r="AA873">
        <v>7110495</v>
      </c>
      <c r="AB873">
        <v>9766235</v>
      </c>
      <c r="AC873">
        <v>10333013</v>
      </c>
      <c r="AD873" t="s">
        <v>3654</v>
      </c>
      <c r="AE873" t="s">
        <v>3659</v>
      </c>
      <c r="AF873" t="s">
        <v>3660</v>
      </c>
      <c r="AG873" t="s">
        <v>3661</v>
      </c>
      <c r="AH873" t="s">
        <v>7311</v>
      </c>
      <c r="AI873" t="s">
        <v>6061</v>
      </c>
      <c r="AJ873" t="s">
        <v>7310</v>
      </c>
      <c r="AK873" t="s">
        <v>136</v>
      </c>
      <c r="AN873" t="s">
        <v>1311</v>
      </c>
      <c r="AO873" t="s">
        <v>3409</v>
      </c>
      <c r="AP873" t="s">
        <v>3433</v>
      </c>
      <c r="AQ873" t="s">
        <v>1314</v>
      </c>
    </row>
    <row r="874" spans="1:43" x14ac:dyDescent="0.3">
      <c r="A874" t="s">
        <v>26</v>
      </c>
      <c r="B874" t="s">
        <v>28</v>
      </c>
      <c r="C874" t="s">
        <v>29</v>
      </c>
      <c r="D874" t="s">
        <v>461</v>
      </c>
      <c r="E874" t="s">
        <v>118</v>
      </c>
      <c r="F874" t="s">
        <v>130</v>
      </c>
      <c r="G874" t="s">
        <v>472</v>
      </c>
      <c r="H874" t="s">
        <v>252</v>
      </c>
      <c r="I874" t="s">
        <v>278</v>
      </c>
      <c r="J874" t="s">
        <v>284</v>
      </c>
      <c r="K874" t="s">
        <v>911</v>
      </c>
      <c r="L874">
        <v>12</v>
      </c>
      <c r="M874">
        <v>17850000</v>
      </c>
      <c r="N874">
        <v>214200000</v>
      </c>
      <c r="O874">
        <v>0</v>
      </c>
      <c r="P874">
        <v>214200000</v>
      </c>
      <c r="R874">
        <v>14058641</v>
      </c>
      <c r="S874">
        <v>16863091</v>
      </c>
      <c r="T874">
        <v>16922977</v>
      </c>
      <c r="U874">
        <v>16922977</v>
      </c>
      <c r="V874">
        <v>16930406</v>
      </c>
      <c r="W874">
        <v>16930772</v>
      </c>
      <c r="X874">
        <v>16938201</v>
      </c>
      <c r="Y874">
        <v>16931006</v>
      </c>
      <c r="Z874">
        <v>16942738</v>
      </c>
      <c r="AA874">
        <v>16922977</v>
      </c>
      <c r="AB874">
        <v>23243640</v>
      </c>
      <c r="AC874">
        <v>24592574</v>
      </c>
      <c r="AD874" t="s">
        <v>3654</v>
      </c>
      <c r="AE874" t="s">
        <v>3663</v>
      </c>
      <c r="AF874" t="s">
        <v>3664</v>
      </c>
      <c r="AG874" t="s">
        <v>3665</v>
      </c>
      <c r="AH874" t="s">
        <v>7312</v>
      </c>
      <c r="AI874" t="s">
        <v>6061</v>
      </c>
      <c r="AJ874" t="s">
        <v>7310</v>
      </c>
      <c r="AK874" t="s">
        <v>136</v>
      </c>
      <c r="AN874" t="s">
        <v>1311</v>
      </c>
      <c r="AO874" t="s">
        <v>3409</v>
      </c>
      <c r="AP874" t="s">
        <v>3433</v>
      </c>
      <c r="AQ874" t="s">
        <v>1314</v>
      </c>
    </row>
    <row r="875" spans="1:43" x14ac:dyDescent="0.3">
      <c r="A875" t="s">
        <v>26</v>
      </c>
      <c r="B875" t="s">
        <v>28</v>
      </c>
      <c r="C875" t="s">
        <v>29</v>
      </c>
      <c r="D875" t="s">
        <v>461</v>
      </c>
      <c r="E875" t="s">
        <v>118</v>
      </c>
      <c r="F875" t="s">
        <v>130</v>
      </c>
      <c r="G875" t="s">
        <v>472</v>
      </c>
      <c r="H875" t="s">
        <v>252</v>
      </c>
      <c r="I875" t="s">
        <v>278</v>
      </c>
      <c r="J875" t="s">
        <v>286</v>
      </c>
      <c r="K875" t="s">
        <v>912</v>
      </c>
      <c r="L875">
        <v>12</v>
      </c>
      <c r="M875">
        <v>53000000</v>
      </c>
      <c r="N875">
        <v>636000000</v>
      </c>
      <c r="O875">
        <v>0</v>
      </c>
      <c r="P875">
        <v>636000000</v>
      </c>
      <c r="R875">
        <v>41742743</v>
      </c>
      <c r="S875">
        <v>50069681</v>
      </c>
      <c r="T875">
        <v>50247495</v>
      </c>
      <c r="U875">
        <v>50247495</v>
      </c>
      <c r="V875">
        <v>50269554</v>
      </c>
      <c r="W875">
        <v>50270638</v>
      </c>
      <c r="X875">
        <v>50292696</v>
      </c>
      <c r="Y875">
        <v>50271334</v>
      </c>
      <c r="Z875">
        <v>50306170</v>
      </c>
      <c r="AA875">
        <v>50247495</v>
      </c>
      <c r="AB875">
        <v>69014730</v>
      </c>
      <c r="AC875">
        <v>73019969</v>
      </c>
      <c r="AD875" t="s">
        <v>3654</v>
      </c>
      <c r="AE875" t="s">
        <v>3667</v>
      </c>
      <c r="AF875" t="s">
        <v>3668</v>
      </c>
      <c r="AG875" t="s">
        <v>3669</v>
      </c>
      <c r="AH875" t="s">
        <v>7313</v>
      </c>
      <c r="AI875" t="s">
        <v>6061</v>
      </c>
      <c r="AJ875" t="s">
        <v>7310</v>
      </c>
      <c r="AK875" t="s">
        <v>136</v>
      </c>
      <c r="AN875" t="s">
        <v>1311</v>
      </c>
      <c r="AO875" t="s">
        <v>3409</v>
      </c>
      <c r="AP875" t="s">
        <v>1331</v>
      </c>
      <c r="AQ875" t="s">
        <v>1314</v>
      </c>
    </row>
    <row r="876" spans="1:43" x14ac:dyDescent="0.3">
      <c r="A876" t="s">
        <v>26</v>
      </c>
      <c r="B876" t="s">
        <v>28</v>
      </c>
      <c r="C876" t="s">
        <v>29</v>
      </c>
      <c r="D876" t="s">
        <v>461</v>
      </c>
      <c r="E876" t="s">
        <v>118</v>
      </c>
      <c r="F876" t="s">
        <v>130</v>
      </c>
      <c r="G876" t="s">
        <v>472</v>
      </c>
      <c r="H876" t="s">
        <v>252</v>
      </c>
      <c r="I876" t="s">
        <v>288</v>
      </c>
      <c r="J876" t="s">
        <v>257</v>
      </c>
      <c r="K876" t="s">
        <v>913</v>
      </c>
      <c r="L876">
        <v>12</v>
      </c>
      <c r="M876">
        <v>12235000</v>
      </c>
      <c r="N876">
        <v>146820000</v>
      </c>
      <c r="O876">
        <v>0</v>
      </c>
      <c r="P876">
        <v>146820000</v>
      </c>
      <c r="R876">
        <v>9636273</v>
      </c>
      <c r="S876">
        <v>11558539</v>
      </c>
      <c r="T876">
        <v>11599587</v>
      </c>
      <c r="U876">
        <v>11599587</v>
      </c>
      <c r="V876">
        <v>11604679</v>
      </c>
      <c r="W876">
        <v>11604929</v>
      </c>
      <c r="X876">
        <v>11610022</v>
      </c>
      <c r="Y876">
        <v>11605090</v>
      </c>
      <c r="Z876">
        <v>11613132</v>
      </c>
      <c r="AA876">
        <v>11599587</v>
      </c>
      <c r="AB876">
        <v>15931985</v>
      </c>
      <c r="AC876">
        <v>16856590</v>
      </c>
      <c r="AD876" t="s">
        <v>3671</v>
      </c>
      <c r="AE876" t="s">
        <v>3672</v>
      </c>
      <c r="AF876" t="s">
        <v>3673</v>
      </c>
      <c r="AG876" t="s">
        <v>3674</v>
      </c>
      <c r="AH876" t="s">
        <v>7314</v>
      </c>
      <c r="AI876" t="s">
        <v>6061</v>
      </c>
      <c r="AJ876" t="s">
        <v>6406</v>
      </c>
      <c r="AK876" t="s">
        <v>136</v>
      </c>
      <c r="AN876" t="s">
        <v>1311</v>
      </c>
      <c r="AO876" t="s">
        <v>3409</v>
      </c>
      <c r="AP876" t="s">
        <v>3433</v>
      </c>
      <c r="AQ876" t="s">
        <v>1314</v>
      </c>
    </row>
    <row r="877" spans="1:43" x14ac:dyDescent="0.3">
      <c r="A877" t="s">
        <v>26</v>
      </c>
      <c r="B877" t="s">
        <v>28</v>
      </c>
      <c r="C877" t="s">
        <v>29</v>
      </c>
      <c r="D877" t="s">
        <v>461</v>
      </c>
      <c r="E877" t="s">
        <v>118</v>
      </c>
      <c r="F877" t="s">
        <v>130</v>
      </c>
      <c r="G877" t="s">
        <v>472</v>
      </c>
      <c r="H877" t="s">
        <v>252</v>
      </c>
      <c r="I877" t="s">
        <v>288</v>
      </c>
      <c r="J877" t="s">
        <v>267</v>
      </c>
      <c r="K877" t="s">
        <v>915</v>
      </c>
      <c r="L877">
        <v>10502</v>
      </c>
      <c r="M877">
        <v>206000</v>
      </c>
      <c r="N877">
        <v>2163412000</v>
      </c>
      <c r="O877">
        <v>0</v>
      </c>
      <c r="P877">
        <v>2163412000</v>
      </c>
      <c r="R877">
        <v>141991747</v>
      </c>
      <c r="S877">
        <v>170316588</v>
      </c>
      <c r="T877">
        <v>170921438</v>
      </c>
      <c r="U877">
        <v>170921438</v>
      </c>
      <c r="V877">
        <v>170996472</v>
      </c>
      <c r="W877">
        <v>171000160</v>
      </c>
      <c r="X877">
        <v>171075193</v>
      </c>
      <c r="Y877">
        <v>171002526</v>
      </c>
      <c r="Z877">
        <v>171121025</v>
      </c>
      <c r="AA877">
        <v>170921438</v>
      </c>
      <c r="AB877">
        <v>234759898</v>
      </c>
      <c r="AC877">
        <v>248384077</v>
      </c>
      <c r="AD877" t="s">
        <v>3671</v>
      </c>
      <c r="AE877" t="s">
        <v>3679</v>
      </c>
      <c r="AF877" t="s">
        <v>3680</v>
      </c>
      <c r="AG877" t="s">
        <v>3681</v>
      </c>
      <c r="AH877" t="s">
        <v>7315</v>
      </c>
      <c r="AI877" t="s">
        <v>6061</v>
      </c>
      <c r="AJ877" t="s">
        <v>6406</v>
      </c>
      <c r="AK877" t="s">
        <v>136</v>
      </c>
      <c r="AN877" t="s">
        <v>1311</v>
      </c>
      <c r="AO877" t="s">
        <v>3409</v>
      </c>
      <c r="AP877" t="s">
        <v>3483</v>
      </c>
      <c r="AQ877" t="s">
        <v>1314</v>
      </c>
    </row>
    <row r="878" spans="1:43" x14ac:dyDescent="0.3">
      <c r="A878" t="s">
        <v>26</v>
      </c>
      <c r="B878" t="s">
        <v>28</v>
      </c>
      <c r="C878" t="s">
        <v>29</v>
      </c>
      <c r="D878" t="s">
        <v>461</v>
      </c>
      <c r="E878" t="s">
        <v>118</v>
      </c>
      <c r="F878" t="s">
        <v>130</v>
      </c>
      <c r="G878" t="s">
        <v>472</v>
      </c>
      <c r="H878" t="s">
        <v>252</v>
      </c>
      <c r="I878" t="s">
        <v>288</v>
      </c>
      <c r="J878" t="s">
        <v>269</v>
      </c>
      <c r="K878" t="s">
        <v>916</v>
      </c>
      <c r="L878">
        <v>5</v>
      </c>
      <c r="M878">
        <v>690000</v>
      </c>
      <c r="N878">
        <v>3450000</v>
      </c>
      <c r="O878">
        <v>0</v>
      </c>
      <c r="P878">
        <v>3450000</v>
      </c>
      <c r="R878">
        <v>226435</v>
      </c>
      <c r="S878">
        <v>271604</v>
      </c>
      <c r="T878">
        <v>272569</v>
      </c>
      <c r="U878">
        <v>272569</v>
      </c>
      <c r="V878">
        <v>272689</v>
      </c>
      <c r="W878">
        <v>272694</v>
      </c>
      <c r="X878">
        <v>272814</v>
      </c>
      <c r="Y878">
        <v>272698</v>
      </c>
      <c r="Z878">
        <v>272887</v>
      </c>
      <c r="AA878">
        <v>272569</v>
      </c>
      <c r="AB878">
        <v>374372</v>
      </c>
      <c r="AC878">
        <v>396100</v>
      </c>
      <c r="AD878" t="s">
        <v>3671</v>
      </c>
      <c r="AE878" t="s">
        <v>3683</v>
      </c>
      <c r="AF878" t="s">
        <v>3684</v>
      </c>
      <c r="AG878" t="s">
        <v>3685</v>
      </c>
      <c r="AH878" t="s">
        <v>7316</v>
      </c>
      <c r="AI878" t="s">
        <v>6061</v>
      </c>
      <c r="AJ878" t="s">
        <v>6406</v>
      </c>
      <c r="AK878" t="s">
        <v>136</v>
      </c>
      <c r="AN878" t="s">
        <v>1311</v>
      </c>
      <c r="AO878" t="s">
        <v>3409</v>
      </c>
      <c r="AP878" t="s">
        <v>3483</v>
      </c>
      <c r="AQ878" t="s">
        <v>1314</v>
      </c>
    </row>
    <row r="879" spans="1:43" x14ac:dyDescent="0.3">
      <c r="A879" t="s">
        <v>26</v>
      </c>
      <c r="B879" t="s">
        <v>28</v>
      </c>
      <c r="C879" t="s">
        <v>29</v>
      </c>
      <c r="D879" t="s">
        <v>461</v>
      </c>
      <c r="E879" t="s">
        <v>118</v>
      </c>
      <c r="F879" t="s">
        <v>130</v>
      </c>
      <c r="G879" t="s">
        <v>472</v>
      </c>
      <c r="H879" t="s">
        <v>252</v>
      </c>
      <c r="I879" t="s">
        <v>288</v>
      </c>
      <c r="J879" t="s">
        <v>271</v>
      </c>
      <c r="K879" t="s">
        <v>936</v>
      </c>
      <c r="L879">
        <v>1</v>
      </c>
      <c r="M879">
        <v>50000000</v>
      </c>
      <c r="N879">
        <v>50000000</v>
      </c>
      <c r="O879">
        <v>0</v>
      </c>
      <c r="P879">
        <v>50000000</v>
      </c>
      <c r="R879">
        <v>3281662</v>
      </c>
      <c r="S879">
        <v>3936296</v>
      </c>
      <c r="T879">
        <v>3950275</v>
      </c>
      <c r="U879">
        <v>3950275</v>
      </c>
      <c r="V879">
        <v>3952009</v>
      </c>
      <c r="W879">
        <v>3952094</v>
      </c>
      <c r="X879">
        <v>3953828</v>
      </c>
      <c r="Y879">
        <v>3952149</v>
      </c>
      <c r="Z879">
        <v>3954888</v>
      </c>
      <c r="AA879">
        <v>3950275</v>
      </c>
      <c r="AB879">
        <v>5425686</v>
      </c>
      <c r="AC879">
        <v>5740563</v>
      </c>
      <c r="AD879" t="s">
        <v>3671</v>
      </c>
      <c r="AE879" t="s">
        <v>3741</v>
      </c>
      <c r="AF879" t="s">
        <v>3742</v>
      </c>
      <c r="AG879" t="s">
        <v>3743</v>
      </c>
      <c r="AH879" t="s">
        <v>7317</v>
      </c>
      <c r="AI879" t="s">
        <v>6061</v>
      </c>
      <c r="AJ879" t="s">
        <v>6406</v>
      </c>
      <c r="AK879" t="s">
        <v>136</v>
      </c>
      <c r="AN879" t="s">
        <v>1311</v>
      </c>
      <c r="AO879" t="s">
        <v>3409</v>
      </c>
      <c r="AP879" t="s">
        <v>3483</v>
      </c>
      <c r="AQ879" t="s">
        <v>1314</v>
      </c>
    </row>
    <row r="880" spans="1:43" x14ac:dyDescent="0.3">
      <c r="A880" t="s">
        <v>26</v>
      </c>
      <c r="B880" t="s">
        <v>28</v>
      </c>
      <c r="C880" t="s">
        <v>29</v>
      </c>
      <c r="D880" t="s">
        <v>461</v>
      </c>
      <c r="E880" t="s">
        <v>118</v>
      </c>
      <c r="F880" t="s">
        <v>130</v>
      </c>
      <c r="G880" t="s">
        <v>472</v>
      </c>
      <c r="H880" t="s">
        <v>252</v>
      </c>
      <c r="I880" t="s">
        <v>289</v>
      </c>
      <c r="J880" t="s">
        <v>255</v>
      </c>
      <c r="K880" t="s">
        <v>940</v>
      </c>
      <c r="L880">
        <v>50</v>
      </c>
      <c r="M880">
        <v>1520000</v>
      </c>
      <c r="N880">
        <v>76000000</v>
      </c>
      <c r="O880">
        <v>0</v>
      </c>
      <c r="P880">
        <v>76000000</v>
      </c>
      <c r="R880">
        <v>4988127</v>
      </c>
      <c r="S880">
        <v>5983169</v>
      </c>
      <c r="T880">
        <v>6004418</v>
      </c>
      <c r="U880">
        <v>6004418</v>
      </c>
      <c r="V880">
        <v>6007054</v>
      </c>
      <c r="W880">
        <v>6007183</v>
      </c>
      <c r="X880">
        <v>6009819</v>
      </c>
      <c r="Y880">
        <v>6007266</v>
      </c>
      <c r="Z880">
        <v>6011429</v>
      </c>
      <c r="AA880">
        <v>6004418</v>
      </c>
      <c r="AB880">
        <v>8247043</v>
      </c>
      <c r="AC880">
        <v>8725656</v>
      </c>
      <c r="AD880" t="s">
        <v>3754</v>
      </c>
      <c r="AE880" t="s">
        <v>3755</v>
      </c>
      <c r="AF880" t="s">
        <v>3756</v>
      </c>
      <c r="AG880" t="s">
        <v>3757</v>
      </c>
      <c r="AH880" t="s">
        <v>7318</v>
      </c>
      <c r="AI880" t="s">
        <v>6061</v>
      </c>
      <c r="AJ880" t="s">
        <v>6408</v>
      </c>
      <c r="AK880" t="s">
        <v>44</v>
      </c>
      <c r="AN880" t="s">
        <v>1311</v>
      </c>
      <c r="AO880" t="s">
        <v>3409</v>
      </c>
      <c r="AP880" t="s">
        <v>3410</v>
      </c>
      <c r="AQ880" t="s">
        <v>1314</v>
      </c>
    </row>
    <row r="881" spans="1:43" x14ac:dyDescent="0.3">
      <c r="A881" t="s">
        <v>26</v>
      </c>
      <c r="B881" t="s">
        <v>28</v>
      </c>
      <c r="C881" t="s">
        <v>29</v>
      </c>
      <c r="D881" t="s">
        <v>461</v>
      </c>
      <c r="E881" t="s">
        <v>118</v>
      </c>
      <c r="F881" t="s">
        <v>130</v>
      </c>
      <c r="G881" t="s">
        <v>472</v>
      </c>
      <c r="H881" t="s">
        <v>252</v>
      </c>
      <c r="I881" t="s">
        <v>289</v>
      </c>
      <c r="J881" t="s">
        <v>257</v>
      </c>
      <c r="K881" t="s">
        <v>945</v>
      </c>
      <c r="L881">
        <v>12</v>
      </c>
      <c r="M881">
        <v>2400000</v>
      </c>
      <c r="N881">
        <v>28800000</v>
      </c>
      <c r="O881">
        <v>0</v>
      </c>
      <c r="P881">
        <v>28800000</v>
      </c>
      <c r="R881">
        <v>1890237</v>
      </c>
      <c r="S881">
        <v>2267306</v>
      </c>
      <c r="T881">
        <v>2275358</v>
      </c>
      <c r="U881">
        <v>2275358</v>
      </c>
      <c r="V881">
        <v>2276357</v>
      </c>
      <c r="W881">
        <v>2276406</v>
      </c>
      <c r="X881">
        <v>2277405</v>
      </c>
      <c r="Y881">
        <v>2276438</v>
      </c>
      <c r="Z881">
        <v>2278015</v>
      </c>
      <c r="AA881">
        <v>2275358</v>
      </c>
      <c r="AB881">
        <v>3125195</v>
      </c>
      <c r="AC881">
        <v>3306567</v>
      </c>
      <c r="AD881" t="s">
        <v>3754</v>
      </c>
      <c r="AE881" t="s">
        <v>3771</v>
      </c>
      <c r="AF881" t="s">
        <v>3772</v>
      </c>
      <c r="AG881" t="s">
        <v>3773</v>
      </c>
      <c r="AH881" t="s">
        <v>7319</v>
      </c>
      <c r="AI881" t="s">
        <v>6061</v>
      </c>
      <c r="AJ881" t="s">
        <v>6408</v>
      </c>
      <c r="AK881" t="s">
        <v>44</v>
      </c>
      <c r="AN881" t="s">
        <v>1311</v>
      </c>
      <c r="AO881" t="s">
        <v>3409</v>
      </c>
      <c r="AP881" t="s">
        <v>3433</v>
      </c>
      <c r="AQ881" t="s">
        <v>1314</v>
      </c>
    </row>
    <row r="882" spans="1:43" x14ac:dyDescent="0.3">
      <c r="A882" t="s">
        <v>26</v>
      </c>
      <c r="B882" t="s">
        <v>28</v>
      </c>
      <c r="C882" t="s">
        <v>29</v>
      </c>
      <c r="D882" t="s">
        <v>461</v>
      </c>
      <c r="E882" t="s">
        <v>118</v>
      </c>
      <c r="F882" t="s">
        <v>130</v>
      </c>
      <c r="G882" t="s">
        <v>472</v>
      </c>
      <c r="H882" t="s">
        <v>252</v>
      </c>
      <c r="I882" t="s">
        <v>289</v>
      </c>
      <c r="J882" t="s">
        <v>58</v>
      </c>
      <c r="K882" t="s">
        <v>949</v>
      </c>
      <c r="L882">
        <v>2</v>
      </c>
      <c r="M882">
        <v>198353000</v>
      </c>
      <c r="N882">
        <v>396706000</v>
      </c>
      <c r="O882">
        <v>0</v>
      </c>
      <c r="P882">
        <v>396706000</v>
      </c>
      <c r="R882">
        <v>26037102</v>
      </c>
      <c r="S882">
        <v>31231043</v>
      </c>
      <c r="T882">
        <v>31341954</v>
      </c>
      <c r="U882">
        <v>31341954</v>
      </c>
      <c r="V882">
        <v>31355713</v>
      </c>
      <c r="W882">
        <v>31356390</v>
      </c>
      <c r="X882">
        <v>31370148</v>
      </c>
      <c r="Y882">
        <v>31356823</v>
      </c>
      <c r="Z882">
        <v>31378553</v>
      </c>
      <c r="AA882">
        <v>31341954</v>
      </c>
      <c r="AB882">
        <v>43048046</v>
      </c>
      <c r="AC882">
        <v>45546320</v>
      </c>
      <c r="AD882" t="s">
        <v>3754</v>
      </c>
      <c r="AE882" t="s">
        <v>3792</v>
      </c>
      <c r="AF882" t="s">
        <v>3793</v>
      </c>
      <c r="AG882" t="s">
        <v>3794</v>
      </c>
      <c r="AH882" t="s">
        <v>7321</v>
      </c>
      <c r="AI882" t="s">
        <v>6061</v>
      </c>
      <c r="AJ882" t="s">
        <v>6408</v>
      </c>
      <c r="AK882" t="s">
        <v>44</v>
      </c>
      <c r="AN882" t="s">
        <v>1311</v>
      </c>
      <c r="AO882" t="s">
        <v>3409</v>
      </c>
      <c r="AP882" t="s">
        <v>1331</v>
      </c>
      <c r="AQ882" t="s">
        <v>1314</v>
      </c>
    </row>
    <row r="883" spans="1:43" x14ac:dyDescent="0.3">
      <c r="A883" t="s">
        <v>26</v>
      </c>
      <c r="B883" t="s">
        <v>28</v>
      </c>
      <c r="C883" t="s">
        <v>29</v>
      </c>
      <c r="D883" t="s">
        <v>461</v>
      </c>
      <c r="E883" t="s">
        <v>118</v>
      </c>
      <c r="F883" t="s">
        <v>130</v>
      </c>
      <c r="G883" t="s">
        <v>472</v>
      </c>
      <c r="H883" t="s">
        <v>252</v>
      </c>
      <c r="I883" t="s">
        <v>290</v>
      </c>
      <c r="J883" t="s">
        <v>261</v>
      </c>
      <c r="K883" t="s">
        <v>951</v>
      </c>
      <c r="L883">
        <v>12</v>
      </c>
      <c r="M883">
        <v>2000000</v>
      </c>
      <c r="N883">
        <v>24000000</v>
      </c>
      <c r="O883">
        <v>0</v>
      </c>
      <c r="P883">
        <v>24000000</v>
      </c>
      <c r="R883">
        <v>1575198</v>
      </c>
      <c r="S883">
        <v>1889422</v>
      </c>
      <c r="T883">
        <v>1896132</v>
      </c>
      <c r="U883">
        <v>1896132</v>
      </c>
      <c r="V883">
        <v>1896964</v>
      </c>
      <c r="W883">
        <v>1897005</v>
      </c>
      <c r="X883">
        <v>1897838</v>
      </c>
      <c r="Y883">
        <v>1897031</v>
      </c>
      <c r="Z883">
        <v>1898346</v>
      </c>
      <c r="AA883">
        <v>1896132</v>
      </c>
      <c r="AB883">
        <v>2604329</v>
      </c>
      <c r="AC883">
        <v>2755471</v>
      </c>
      <c r="AD883" t="s">
        <v>3799</v>
      </c>
      <c r="AE883" t="s">
        <v>3800</v>
      </c>
      <c r="AF883" t="s">
        <v>3801</v>
      </c>
      <c r="AG883" t="s">
        <v>3802</v>
      </c>
      <c r="AH883" t="s">
        <v>7322</v>
      </c>
      <c r="AI883" t="s">
        <v>6061</v>
      </c>
      <c r="AJ883" t="s">
        <v>6411</v>
      </c>
      <c r="AK883" t="s">
        <v>44</v>
      </c>
      <c r="AN883" t="s">
        <v>1311</v>
      </c>
      <c r="AO883" t="s">
        <v>3409</v>
      </c>
      <c r="AP883" t="s">
        <v>3460</v>
      </c>
      <c r="AQ883" t="s">
        <v>1314</v>
      </c>
    </row>
    <row r="884" spans="1:43" x14ac:dyDescent="0.3">
      <c r="A884" t="s">
        <v>26</v>
      </c>
      <c r="B884" t="s">
        <v>28</v>
      </c>
      <c r="C884" t="s">
        <v>29</v>
      </c>
      <c r="D884" t="s">
        <v>461</v>
      </c>
      <c r="E884" t="s">
        <v>118</v>
      </c>
      <c r="F884" t="s">
        <v>130</v>
      </c>
      <c r="G884" t="s">
        <v>472</v>
      </c>
      <c r="H884" t="s">
        <v>252</v>
      </c>
      <c r="I884" t="s">
        <v>290</v>
      </c>
      <c r="J884" t="s">
        <v>195</v>
      </c>
      <c r="K884" t="s">
        <v>955</v>
      </c>
      <c r="L884">
        <v>12</v>
      </c>
      <c r="M884">
        <v>4100000</v>
      </c>
      <c r="N884">
        <v>49200000</v>
      </c>
      <c r="O884">
        <v>0</v>
      </c>
      <c r="P884">
        <v>49200000</v>
      </c>
      <c r="R884">
        <v>3229156</v>
      </c>
      <c r="S884">
        <v>3873315</v>
      </c>
      <c r="T884">
        <v>3887070</v>
      </c>
      <c r="U884">
        <v>3887070</v>
      </c>
      <c r="V884">
        <v>3888777</v>
      </c>
      <c r="W884">
        <v>3888861</v>
      </c>
      <c r="X884">
        <v>3890567</v>
      </c>
      <c r="Y884">
        <v>3888915</v>
      </c>
      <c r="Z884">
        <v>3891609</v>
      </c>
      <c r="AA884">
        <v>3887070</v>
      </c>
      <c r="AB884">
        <v>5338875</v>
      </c>
      <c r="AC884">
        <v>5648715</v>
      </c>
      <c r="AD884" t="s">
        <v>3799</v>
      </c>
      <c r="AE884" t="s">
        <v>3814</v>
      </c>
      <c r="AF884" t="s">
        <v>3815</v>
      </c>
      <c r="AG884" t="s">
        <v>3816</v>
      </c>
      <c r="AH884" t="s">
        <v>7324</v>
      </c>
      <c r="AI884" t="s">
        <v>6061</v>
      </c>
      <c r="AJ884" t="s">
        <v>6411</v>
      </c>
      <c r="AK884" t="s">
        <v>44</v>
      </c>
      <c r="AN884" t="s">
        <v>1311</v>
      </c>
      <c r="AO884" t="s">
        <v>3409</v>
      </c>
      <c r="AP884" t="s">
        <v>2806</v>
      </c>
      <c r="AQ884" t="s">
        <v>1314</v>
      </c>
    </row>
    <row r="885" spans="1:43" x14ac:dyDescent="0.3">
      <c r="A885" t="s">
        <v>26</v>
      </c>
      <c r="B885" t="s">
        <v>28</v>
      </c>
      <c r="C885" t="s">
        <v>29</v>
      </c>
      <c r="D885" t="s">
        <v>461</v>
      </c>
      <c r="E885" t="s">
        <v>118</v>
      </c>
      <c r="F885" t="s">
        <v>130</v>
      </c>
      <c r="G885" t="s">
        <v>472</v>
      </c>
      <c r="H885" t="s">
        <v>252</v>
      </c>
      <c r="I885" t="s">
        <v>292</v>
      </c>
      <c r="J885" t="s">
        <v>269</v>
      </c>
      <c r="K885" t="s">
        <v>960</v>
      </c>
      <c r="L885">
        <v>30</v>
      </c>
      <c r="M885">
        <v>700000</v>
      </c>
      <c r="N885">
        <v>21000000</v>
      </c>
      <c r="O885">
        <v>0</v>
      </c>
      <c r="P885">
        <v>21000000</v>
      </c>
      <c r="R885">
        <v>1378298</v>
      </c>
      <c r="S885">
        <v>1653244</v>
      </c>
      <c r="T885">
        <v>1659115</v>
      </c>
      <c r="U885">
        <v>1659115</v>
      </c>
      <c r="V885">
        <v>1659844</v>
      </c>
      <c r="W885">
        <v>1659880</v>
      </c>
      <c r="X885">
        <v>1660608</v>
      </c>
      <c r="Y885">
        <v>1659903</v>
      </c>
      <c r="Z885">
        <v>1661053</v>
      </c>
      <c r="AA885">
        <v>1659115</v>
      </c>
      <c r="AB885">
        <v>2278788</v>
      </c>
      <c r="AC885">
        <v>2411037</v>
      </c>
      <c r="AD885" t="s">
        <v>3831</v>
      </c>
      <c r="AE885" t="s">
        <v>3832</v>
      </c>
      <c r="AF885" t="s">
        <v>3833</v>
      </c>
      <c r="AG885" t="s">
        <v>3834</v>
      </c>
      <c r="AH885" t="s">
        <v>7325</v>
      </c>
      <c r="AI885" t="s">
        <v>6061</v>
      </c>
      <c r="AJ885" t="s">
        <v>7252</v>
      </c>
      <c r="AK885" t="s">
        <v>44</v>
      </c>
      <c r="AN885" t="s">
        <v>1311</v>
      </c>
      <c r="AO885" t="s">
        <v>3409</v>
      </c>
      <c r="AP885" t="s">
        <v>3483</v>
      </c>
      <c r="AQ885" t="s">
        <v>1314</v>
      </c>
    </row>
    <row r="886" spans="1:43" x14ac:dyDescent="0.3">
      <c r="A886" t="s">
        <v>26</v>
      </c>
      <c r="B886" t="s">
        <v>28</v>
      </c>
      <c r="C886" t="s">
        <v>29</v>
      </c>
      <c r="D886" t="s">
        <v>461</v>
      </c>
      <c r="E886" t="s">
        <v>118</v>
      </c>
      <c r="F886" t="s">
        <v>130</v>
      </c>
      <c r="G886" t="s">
        <v>472</v>
      </c>
      <c r="H886" t="s">
        <v>252</v>
      </c>
      <c r="I886" t="s">
        <v>294</v>
      </c>
      <c r="J886" t="s">
        <v>255</v>
      </c>
      <c r="K886" t="s">
        <v>968</v>
      </c>
      <c r="L886">
        <v>1000</v>
      </c>
      <c r="M886">
        <v>30000</v>
      </c>
      <c r="N886">
        <v>30000000</v>
      </c>
      <c r="O886">
        <v>0</v>
      </c>
      <c r="P886">
        <v>30000000</v>
      </c>
      <c r="R886">
        <v>1968997</v>
      </c>
      <c r="S886">
        <v>2361777</v>
      </c>
      <c r="T886">
        <v>2370165</v>
      </c>
      <c r="U886">
        <v>2370165</v>
      </c>
      <c r="V886">
        <v>2371205</v>
      </c>
      <c r="W886">
        <v>2371257</v>
      </c>
      <c r="X886">
        <v>2372297</v>
      </c>
      <c r="Y886">
        <v>2371289</v>
      </c>
      <c r="Z886">
        <v>2372933</v>
      </c>
      <c r="AA886">
        <v>2370165</v>
      </c>
      <c r="AB886">
        <v>3255412</v>
      </c>
      <c r="AC886">
        <v>3444338</v>
      </c>
      <c r="AD886" t="s">
        <v>3857</v>
      </c>
      <c r="AE886" t="s">
        <v>3858</v>
      </c>
      <c r="AF886" t="s">
        <v>3859</v>
      </c>
      <c r="AG886" t="s">
        <v>3860</v>
      </c>
      <c r="AH886" t="s">
        <v>7326</v>
      </c>
      <c r="AI886" t="s">
        <v>6061</v>
      </c>
      <c r="AJ886" t="s">
        <v>7260</v>
      </c>
      <c r="AK886" t="s">
        <v>44</v>
      </c>
      <c r="AN886" t="s">
        <v>1311</v>
      </c>
      <c r="AO886" t="s">
        <v>3409</v>
      </c>
      <c r="AP886" t="s">
        <v>3410</v>
      </c>
      <c r="AQ886" t="s">
        <v>1314</v>
      </c>
    </row>
    <row r="887" spans="1:43" x14ac:dyDescent="0.3">
      <c r="A887" t="s">
        <v>26</v>
      </c>
      <c r="B887" t="s">
        <v>28</v>
      </c>
      <c r="C887" t="s">
        <v>29</v>
      </c>
      <c r="D887" t="s">
        <v>461</v>
      </c>
      <c r="E887" t="s">
        <v>118</v>
      </c>
      <c r="F887" t="s">
        <v>130</v>
      </c>
      <c r="G887" t="s">
        <v>472</v>
      </c>
      <c r="H887" t="s">
        <v>252</v>
      </c>
      <c r="I887" t="s">
        <v>294</v>
      </c>
      <c r="J887" t="s">
        <v>275</v>
      </c>
      <c r="K887" t="s">
        <v>969</v>
      </c>
      <c r="L887">
        <v>12</v>
      </c>
      <c r="M887">
        <v>2920000</v>
      </c>
      <c r="N887">
        <v>35040000</v>
      </c>
      <c r="O887">
        <v>0</v>
      </c>
      <c r="P887">
        <v>35040000</v>
      </c>
      <c r="R887">
        <v>2299789</v>
      </c>
      <c r="S887">
        <v>2758556</v>
      </c>
      <c r="T887">
        <v>2768353</v>
      </c>
      <c r="U887">
        <v>2768353</v>
      </c>
      <c r="V887">
        <v>2769568</v>
      </c>
      <c r="W887">
        <v>2769628</v>
      </c>
      <c r="X887">
        <v>2770843</v>
      </c>
      <c r="Y887">
        <v>2769666</v>
      </c>
      <c r="Z887">
        <v>2771585</v>
      </c>
      <c r="AA887">
        <v>2768353</v>
      </c>
      <c r="AB887">
        <v>3802321</v>
      </c>
      <c r="AC887">
        <v>4022985</v>
      </c>
      <c r="AD887" t="s">
        <v>3857</v>
      </c>
      <c r="AE887" t="s">
        <v>3862</v>
      </c>
      <c r="AF887" t="s">
        <v>3863</v>
      </c>
      <c r="AG887" t="s">
        <v>3864</v>
      </c>
      <c r="AH887" t="s">
        <v>7327</v>
      </c>
      <c r="AI887" t="s">
        <v>6061</v>
      </c>
      <c r="AJ887" t="s">
        <v>7260</v>
      </c>
      <c r="AK887" t="s">
        <v>44</v>
      </c>
      <c r="AN887" t="s">
        <v>1311</v>
      </c>
      <c r="AO887" t="s">
        <v>3409</v>
      </c>
      <c r="AP887" t="s">
        <v>3567</v>
      </c>
      <c r="AQ887" t="s">
        <v>1314</v>
      </c>
    </row>
    <row r="888" spans="1:43" x14ac:dyDescent="0.3">
      <c r="A888" t="s">
        <v>26</v>
      </c>
      <c r="B888" t="s">
        <v>28</v>
      </c>
      <c r="C888" t="s">
        <v>29</v>
      </c>
      <c r="D888" t="s">
        <v>461</v>
      </c>
      <c r="E888" t="s">
        <v>118</v>
      </c>
      <c r="F888" t="s">
        <v>130</v>
      </c>
      <c r="G888" t="s">
        <v>472</v>
      </c>
      <c r="H888" t="s">
        <v>252</v>
      </c>
      <c r="I888" t="s">
        <v>294</v>
      </c>
      <c r="J888" t="s">
        <v>257</v>
      </c>
      <c r="K888" t="s">
        <v>973</v>
      </c>
      <c r="L888">
        <v>68</v>
      </c>
      <c r="M888">
        <v>670000</v>
      </c>
      <c r="N888">
        <v>45560000</v>
      </c>
      <c r="O888">
        <v>0</v>
      </c>
      <c r="P888">
        <v>45560000</v>
      </c>
      <c r="R888">
        <v>2990251</v>
      </c>
      <c r="S888">
        <v>3586753</v>
      </c>
      <c r="T888">
        <v>3599490</v>
      </c>
      <c r="U888">
        <v>3599490</v>
      </c>
      <c r="V888">
        <v>3601071</v>
      </c>
      <c r="W888">
        <v>3601148</v>
      </c>
      <c r="X888">
        <v>3602728</v>
      </c>
      <c r="Y888">
        <v>3601198</v>
      </c>
      <c r="Z888">
        <v>3603694</v>
      </c>
      <c r="AA888">
        <v>3599490</v>
      </c>
      <c r="AB888">
        <v>4943885</v>
      </c>
      <c r="AC888">
        <v>5230802</v>
      </c>
      <c r="AD888" t="s">
        <v>3857</v>
      </c>
      <c r="AE888" t="s">
        <v>3875</v>
      </c>
      <c r="AF888" t="s">
        <v>3876</v>
      </c>
      <c r="AG888" t="s">
        <v>3877</v>
      </c>
      <c r="AH888" t="s">
        <v>7328</v>
      </c>
      <c r="AI888" t="s">
        <v>6061</v>
      </c>
      <c r="AJ888" t="s">
        <v>7260</v>
      </c>
      <c r="AK888" t="s">
        <v>44</v>
      </c>
      <c r="AN888" t="s">
        <v>1311</v>
      </c>
      <c r="AO888" t="s">
        <v>3409</v>
      </c>
      <c r="AP888" t="s">
        <v>3433</v>
      </c>
      <c r="AQ888" t="s">
        <v>1314</v>
      </c>
    </row>
    <row r="889" spans="1:43" x14ac:dyDescent="0.3">
      <c r="A889" t="s">
        <v>26</v>
      </c>
      <c r="B889" t="s">
        <v>28</v>
      </c>
      <c r="C889" t="s">
        <v>29</v>
      </c>
      <c r="D889" t="s">
        <v>461</v>
      </c>
      <c r="E889" t="s">
        <v>118</v>
      </c>
      <c r="F889" t="s">
        <v>321</v>
      </c>
      <c r="G889" t="s">
        <v>475</v>
      </c>
      <c r="H889" t="s">
        <v>324</v>
      </c>
      <c r="I889" t="s">
        <v>325</v>
      </c>
      <c r="J889" t="s">
        <v>66</v>
      </c>
      <c r="K889" t="s">
        <v>1024</v>
      </c>
      <c r="L889">
        <v>5</v>
      </c>
      <c r="M889">
        <v>300000</v>
      </c>
      <c r="N889">
        <v>1500000</v>
      </c>
      <c r="O889">
        <v>0</v>
      </c>
      <c r="P889">
        <v>1500000</v>
      </c>
      <c r="R889">
        <v>541886</v>
      </c>
      <c r="S889">
        <v>71878</v>
      </c>
      <c r="T889">
        <v>134466</v>
      </c>
      <c r="U889">
        <v>83350</v>
      </c>
      <c r="V889">
        <v>110958</v>
      </c>
      <c r="W889">
        <v>50251</v>
      </c>
      <c r="X889">
        <v>67703</v>
      </c>
      <c r="Y889">
        <v>57021</v>
      </c>
      <c r="Z889">
        <v>118480</v>
      </c>
      <c r="AA889">
        <v>69057</v>
      </c>
      <c r="AB889">
        <v>56043</v>
      </c>
      <c r="AC889">
        <v>138907</v>
      </c>
      <c r="AD889" t="s">
        <v>4059</v>
      </c>
      <c r="AE889" t="s">
        <v>4064</v>
      </c>
      <c r="AF889" t="s">
        <v>4065</v>
      </c>
      <c r="AG889" t="s">
        <v>4066</v>
      </c>
      <c r="AH889" t="s">
        <v>7500</v>
      </c>
      <c r="AI889" t="s">
        <v>6061</v>
      </c>
      <c r="AJ889" t="s">
        <v>6187</v>
      </c>
      <c r="AK889" t="s">
        <v>136</v>
      </c>
      <c r="AN889" t="s">
        <v>1311</v>
      </c>
      <c r="AO889" t="s">
        <v>1312</v>
      </c>
      <c r="AP889" t="s">
        <v>1480</v>
      </c>
      <c r="AQ889" t="s">
        <v>1314</v>
      </c>
    </row>
    <row r="890" spans="1:43" x14ac:dyDescent="0.3">
      <c r="A890" t="s">
        <v>26</v>
      </c>
      <c r="B890" t="s">
        <v>28</v>
      </c>
      <c r="C890" t="s">
        <v>29</v>
      </c>
      <c r="D890" t="s">
        <v>461</v>
      </c>
      <c r="E890" t="s">
        <v>118</v>
      </c>
      <c r="F890" t="s">
        <v>321</v>
      </c>
      <c r="G890" t="s">
        <v>475</v>
      </c>
      <c r="H890" t="s">
        <v>324</v>
      </c>
      <c r="I890" t="s">
        <v>325</v>
      </c>
      <c r="J890" t="s">
        <v>84</v>
      </c>
      <c r="K890" t="s">
        <v>1026</v>
      </c>
      <c r="L890">
        <v>2</v>
      </c>
      <c r="M890">
        <v>3000000</v>
      </c>
      <c r="N890">
        <v>6000000</v>
      </c>
      <c r="O890">
        <v>0</v>
      </c>
      <c r="P890">
        <v>6000000</v>
      </c>
      <c r="R890">
        <v>2167545</v>
      </c>
      <c r="S890">
        <v>287513</v>
      </c>
      <c r="T890">
        <v>537864</v>
      </c>
      <c r="U890">
        <v>333400</v>
      </c>
      <c r="V890">
        <v>443831</v>
      </c>
      <c r="W890">
        <v>201003</v>
      </c>
      <c r="X890">
        <v>270812</v>
      </c>
      <c r="Y890">
        <v>228084</v>
      </c>
      <c r="Z890">
        <v>473922</v>
      </c>
      <c r="AA890">
        <v>276229</v>
      </c>
      <c r="AB890">
        <v>224173</v>
      </c>
      <c r="AC890">
        <v>555624</v>
      </c>
      <c r="AD890" t="s">
        <v>4059</v>
      </c>
      <c r="AE890" t="s">
        <v>4071</v>
      </c>
      <c r="AF890" t="s">
        <v>4072</v>
      </c>
      <c r="AG890" t="s">
        <v>4073</v>
      </c>
      <c r="AH890" t="s">
        <v>7501</v>
      </c>
      <c r="AI890" t="s">
        <v>6061</v>
      </c>
      <c r="AJ890" t="s">
        <v>6187</v>
      </c>
      <c r="AK890" t="s">
        <v>136</v>
      </c>
      <c r="AN890" t="s">
        <v>1311</v>
      </c>
      <c r="AO890" t="s">
        <v>1312</v>
      </c>
      <c r="AP890" t="s">
        <v>1485</v>
      </c>
      <c r="AQ890" t="s">
        <v>1314</v>
      </c>
    </row>
    <row r="891" spans="1:43" x14ac:dyDescent="0.3">
      <c r="A891" t="s">
        <v>26</v>
      </c>
      <c r="B891" t="s">
        <v>28</v>
      </c>
      <c r="C891" t="s">
        <v>29</v>
      </c>
      <c r="D891" t="s">
        <v>461</v>
      </c>
      <c r="E891" t="s">
        <v>118</v>
      </c>
      <c r="F891" t="s">
        <v>321</v>
      </c>
      <c r="G891" t="s">
        <v>475</v>
      </c>
      <c r="H891" t="s">
        <v>324</v>
      </c>
      <c r="I891" t="s">
        <v>325</v>
      </c>
      <c r="J891" t="s">
        <v>58</v>
      </c>
      <c r="K891" t="s">
        <v>1027</v>
      </c>
      <c r="L891">
        <v>5</v>
      </c>
      <c r="M891">
        <v>4000000</v>
      </c>
      <c r="N891">
        <v>20000000</v>
      </c>
      <c r="O891">
        <v>0</v>
      </c>
      <c r="P891">
        <v>20000000</v>
      </c>
      <c r="R891">
        <v>7225150</v>
      </c>
      <c r="S891">
        <v>958375</v>
      </c>
      <c r="T891">
        <v>1792879</v>
      </c>
      <c r="U891">
        <v>1111334</v>
      </c>
      <c r="V891">
        <v>1479438</v>
      </c>
      <c r="W891">
        <v>670010</v>
      </c>
      <c r="X891">
        <v>902708</v>
      </c>
      <c r="Y891">
        <v>760281</v>
      </c>
      <c r="Z891">
        <v>1579739</v>
      </c>
      <c r="AA891">
        <v>920762</v>
      </c>
      <c r="AB891">
        <v>747242</v>
      </c>
      <c r="AC891">
        <v>1852082</v>
      </c>
      <c r="AD891" t="s">
        <v>4059</v>
      </c>
      <c r="AE891" t="s">
        <v>4089</v>
      </c>
      <c r="AF891" t="s">
        <v>4090</v>
      </c>
      <c r="AG891" t="s">
        <v>4091</v>
      </c>
      <c r="AH891" t="s">
        <v>7502</v>
      </c>
      <c r="AI891" t="s">
        <v>6061</v>
      </c>
      <c r="AJ891" t="s">
        <v>6187</v>
      </c>
      <c r="AK891" t="s">
        <v>136</v>
      </c>
      <c r="AN891" t="s">
        <v>1311</v>
      </c>
      <c r="AO891" t="s">
        <v>1312</v>
      </c>
      <c r="AP891" t="s">
        <v>1331</v>
      </c>
      <c r="AQ891" t="s">
        <v>1314</v>
      </c>
    </row>
    <row r="892" spans="1:43" x14ac:dyDescent="0.3">
      <c r="A892" t="s">
        <v>26</v>
      </c>
      <c r="B892" t="s">
        <v>28</v>
      </c>
      <c r="C892" t="s">
        <v>29</v>
      </c>
      <c r="D892" t="s">
        <v>461</v>
      </c>
      <c r="E892" t="s">
        <v>118</v>
      </c>
      <c r="F892" t="s">
        <v>321</v>
      </c>
      <c r="G892" t="s">
        <v>475</v>
      </c>
      <c r="H892" t="s">
        <v>324</v>
      </c>
      <c r="I892" t="s">
        <v>325</v>
      </c>
      <c r="J892" t="s">
        <v>48</v>
      </c>
      <c r="K892" t="s">
        <v>1029</v>
      </c>
      <c r="L892">
        <v>10</v>
      </c>
      <c r="M892">
        <v>3000000</v>
      </c>
      <c r="N892">
        <v>30000000</v>
      </c>
      <c r="O892">
        <v>0</v>
      </c>
      <c r="P892">
        <v>30000000</v>
      </c>
      <c r="R892">
        <v>10837725</v>
      </c>
      <c r="S892">
        <v>1437563</v>
      </c>
      <c r="T892">
        <v>2689318</v>
      </c>
      <c r="U892">
        <v>1667001</v>
      </c>
      <c r="V892">
        <v>2219157</v>
      </c>
      <c r="W892">
        <v>1005015</v>
      </c>
      <c r="X892">
        <v>1354062</v>
      </c>
      <c r="Y892">
        <v>1140421</v>
      </c>
      <c r="Z892">
        <v>2369609</v>
      </c>
      <c r="AA892">
        <v>1381143</v>
      </c>
      <c r="AB892">
        <v>1120863</v>
      </c>
      <c r="AC892">
        <v>2778123</v>
      </c>
      <c r="AD892" t="s">
        <v>4059</v>
      </c>
      <c r="AE892" t="s">
        <v>4096</v>
      </c>
      <c r="AF892" t="s">
        <v>4097</v>
      </c>
      <c r="AG892" t="s">
        <v>4098</v>
      </c>
      <c r="AH892" t="s">
        <v>7503</v>
      </c>
      <c r="AI892" t="s">
        <v>6061</v>
      </c>
      <c r="AJ892" t="s">
        <v>6187</v>
      </c>
      <c r="AK892" t="s">
        <v>136</v>
      </c>
      <c r="AN892" t="s">
        <v>1311</v>
      </c>
      <c r="AO892" t="s">
        <v>1312</v>
      </c>
      <c r="AP892" t="s">
        <v>1336</v>
      </c>
      <c r="AQ892" t="s">
        <v>1314</v>
      </c>
    </row>
    <row r="893" spans="1:43" x14ac:dyDescent="0.3">
      <c r="A893" t="s">
        <v>26</v>
      </c>
      <c r="B893" t="s">
        <v>28</v>
      </c>
      <c r="C893" t="s">
        <v>29</v>
      </c>
      <c r="D893" t="s">
        <v>461</v>
      </c>
      <c r="E893" t="s">
        <v>118</v>
      </c>
      <c r="F893" t="s">
        <v>321</v>
      </c>
      <c r="G893" t="s">
        <v>475</v>
      </c>
      <c r="H893" t="s">
        <v>324</v>
      </c>
      <c r="I893" t="s">
        <v>325</v>
      </c>
      <c r="J893" t="s">
        <v>75</v>
      </c>
      <c r="K893" t="s">
        <v>1031</v>
      </c>
      <c r="L893">
        <v>10</v>
      </c>
      <c r="M893">
        <v>150000</v>
      </c>
      <c r="N893">
        <v>1500000</v>
      </c>
      <c r="O893">
        <v>0</v>
      </c>
      <c r="P893">
        <v>1500000</v>
      </c>
      <c r="R893">
        <v>541886</v>
      </c>
      <c r="S893">
        <v>71878</v>
      </c>
      <c r="T893">
        <v>134466</v>
      </c>
      <c r="U893">
        <v>83350</v>
      </c>
      <c r="V893">
        <v>110958</v>
      </c>
      <c r="W893">
        <v>50251</v>
      </c>
      <c r="X893">
        <v>67703</v>
      </c>
      <c r="Y893">
        <v>57021</v>
      </c>
      <c r="Z893">
        <v>118480</v>
      </c>
      <c r="AA893">
        <v>69057</v>
      </c>
      <c r="AB893">
        <v>56043</v>
      </c>
      <c r="AC893">
        <v>138907</v>
      </c>
      <c r="AD893" t="s">
        <v>4059</v>
      </c>
      <c r="AE893" t="s">
        <v>4103</v>
      </c>
      <c r="AF893" t="s">
        <v>4104</v>
      </c>
      <c r="AG893" t="s">
        <v>4105</v>
      </c>
      <c r="AH893" t="s">
        <v>7504</v>
      </c>
      <c r="AI893" t="s">
        <v>6061</v>
      </c>
      <c r="AJ893" t="s">
        <v>6187</v>
      </c>
      <c r="AK893" t="s">
        <v>136</v>
      </c>
      <c r="AN893" t="s">
        <v>1311</v>
      </c>
      <c r="AO893" t="s">
        <v>1312</v>
      </c>
      <c r="AP893" t="s">
        <v>1336</v>
      </c>
      <c r="AQ893" t="s">
        <v>1314</v>
      </c>
    </row>
    <row r="894" spans="1:43" x14ac:dyDescent="0.3">
      <c r="A894" t="s">
        <v>26</v>
      </c>
      <c r="B894" t="s">
        <v>28</v>
      </c>
      <c r="C894" t="s">
        <v>29</v>
      </c>
      <c r="D894" t="s">
        <v>461</v>
      </c>
      <c r="E894" t="s">
        <v>118</v>
      </c>
      <c r="F894" t="s">
        <v>321</v>
      </c>
      <c r="G894" t="s">
        <v>475</v>
      </c>
      <c r="H894" t="s">
        <v>324</v>
      </c>
      <c r="I894" t="s">
        <v>326</v>
      </c>
      <c r="J894" t="s">
        <v>43</v>
      </c>
      <c r="K894" t="s">
        <v>1033</v>
      </c>
      <c r="L894">
        <v>130</v>
      </c>
      <c r="M894">
        <v>300000</v>
      </c>
      <c r="N894">
        <v>39000000</v>
      </c>
      <c r="O894">
        <v>0</v>
      </c>
      <c r="P894">
        <v>39000000</v>
      </c>
      <c r="R894">
        <v>14089042</v>
      </c>
      <c r="S894">
        <v>1868831</v>
      </c>
      <c r="T894">
        <v>3496113</v>
      </c>
      <c r="U894">
        <v>2167101</v>
      </c>
      <c r="V894">
        <v>2884905</v>
      </c>
      <c r="W894">
        <v>1306520</v>
      </c>
      <c r="X894">
        <v>1760281</v>
      </c>
      <c r="Y894">
        <v>1482548</v>
      </c>
      <c r="Z894">
        <v>3080491</v>
      </c>
      <c r="AA894">
        <v>1795486</v>
      </c>
      <c r="AB894">
        <v>1457121</v>
      </c>
      <c r="AC894">
        <v>3611561</v>
      </c>
      <c r="AD894" t="s">
        <v>4110</v>
      </c>
      <c r="AE894" t="s">
        <v>4111</v>
      </c>
      <c r="AF894" t="s">
        <v>4112</v>
      </c>
      <c r="AG894" t="s">
        <v>4113</v>
      </c>
      <c r="AH894" t="s">
        <v>7505</v>
      </c>
      <c r="AI894" t="s">
        <v>6061</v>
      </c>
      <c r="AJ894" t="s">
        <v>6192</v>
      </c>
      <c r="AK894" t="s">
        <v>136</v>
      </c>
      <c r="AN894" t="s">
        <v>1311</v>
      </c>
      <c r="AO894" t="s">
        <v>1312</v>
      </c>
      <c r="AP894" t="s">
        <v>1313</v>
      </c>
      <c r="AQ894" t="s">
        <v>1314</v>
      </c>
    </row>
    <row r="895" spans="1:43" x14ac:dyDescent="0.3">
      <c r="A895" t="s">
        <v>26</v>
      </c>
      <c r="B895" t="s">
        <v>28</v>
      </c>
      <c r="C895" t="s">
        <v>29</v>
      </c>
      <c r="D895" t="s">
        <v>461</v>
      </c>
      <c r="E895" t="s">
        <v>118</v>
      </c>
      <c r="F895" t="s">
        <v>321</v>
      </c>
      <c r="G895" t="s">
        <v>475</v>
      </c>
      <c r="H895" t="s">
        <v>324</v>
      </c>
      <c r="I895" t="s">
        <v>326</v>
      </c>
      <c r="J895" t="s">
        <v>58</v>
      </c>
      <c r="K895" t="s">
        <v>1035</v>
      </c>
      <c r="L895">
        <v>1</v>
      </c>
      <c r="M895">
        <v>195000000</v>
      </c>
      <c r="N895">
        <v>195000000</v>
      </c>
      <c r="O895">
        <v>0</v>
      </c>
      <c r="P895">
        <v>195000000</v>
      </c>
      <c r="R895">
        <v>70445211</v>
      </c>
      <c r="S895">
        <v>9344157</v>
      </c>
      <c r="T895">
        <v>17480567</v>
      </c>
      <c r="U895">
        <v>10835507</v>
      </c>
      <c r="V895">
        <v>14424524</v>
      </c>
      <c r="W895">
        <v>6532598</v>
      </c>
      <c r="X895">
        <v>8801404</v>
      </c>
      <c r="Y895">
        <v>7412738</v>
      </c>
      <c r="Z895">
        <v>15402457</v>
      </c>
      <c r="AA895">
        <v>8977432</v>
      </c>
      <c r="AB895">
        <v>7285607</v>
      </c>
      <c r="AC895">
        <v>18057798</v>
      </c>
      <c r="AD895" t="s">
        <v>4110</v>
      </c>
      <c r="AE895" t="s">
        <v>4118</v>
      </c>
      <c r="AF895" t="s">
        <v>4119</v>
      </c>
      <c r="AG895" t="s">
        <v>4120</v>
      </c>
      <c r="AH895" t="s">
        <v>7506</v>
      </c>
      <c r="AI895" t="s">
        <v>6061</v>
      </c>
      <c r="AJ895" t="s">
        <v>6192</v>
      </c>
      <c r="AK895" t="s">
        <v>136</v>
      </c>
      <c r="AN895" t="s">
        <v>1311</v>
      </c>
      <c r="AO895" t="s">
        <v>1312</v>
      </c>
      <c r="AP895" t="s">
        <v>1331</v>
      </c>
      <c r="AQ895" t="s">
        <v>1314</v>
      </c>
    </row>
    <row r="896" spans="1:43" x14ac:dyDescent="0.3">
      <c r="A896" t="s">
        <v>26</v>
      </c>
      <c r="B896" t="s">
        <v>28</v>
      </c>
      <c r="C896" t="s">
        <v>29</v>
      </c>
      <c r="D896" t="s">
        <v>461</v>
      </c>
      <c r="E896" t="s">
        <v>118</v>
      </c>
      <c r="F896" t="s">
        <v>321</v>
      </c>
      <c r="G896" t="s">
        <v>475</v>
      </c>
      <c r="H896" t="s">
        <v>324</v>
      </c>
      <c r="I896" t="s">
        <v>326</v>
      </c>
      <c r="J896" t="s">
        <v>48</v>
      </c>
      <c r="K896" t="s">
        <v>1036</v>
      </c>
      <c r="L896">
        <v>42</v>
      </c>
      <c r="M896">
        <v>5000000</v>
      </c>
      <c r="N896">
        <v>210000000</v>
      </c>
      <c r="O896">
        <v>0</v>
      </c>
      <c r="P896">
        <v>210000000</v>
      </c>
      <c r="R896">
        <v>75864072</v>
      </c>
      <c r="S896">
        <v>10062938</v>
      </c>
      <c r="T896">
        <v>18825226</v>
      </c>
      <c r="U896">
        <v>11669007</v>
      </c>
      <c r="V896">
        <v>15534102</v>
      </c>
      <c r="W896">
        <v>7035104</v>
      </c>
      <c r="X896">
        <v>9478435</v>
      </c>
      <c r="Y896">
        <v>7982949</v>
      </c>
      <c r="Z896">
        <v>16587261.999999998</v>
      </c>
      <c r="AA896">
        <v>9668004</v>
      </c>
      <c r="AB896">
        <v>7846037</v>
      </c>
      <c r="AC896">
        <v>19446864</v>
      </c>
      <c r="AD896" t="s">
        <v>4110</v>
      </c>
      <c r="AE896" t="s">
        <v>4122</v>
      </c>
      <c r="AF896" t="s">
        <v>4123</v>
      </c>
      <c r="AG896" t="s">
        <v>4124</v>
      </c>
      <c r="AH896" t="s">
        <v>7507</v>
      </c>
      <c r="AI896" t="s">
        <v>6061</v>
      </c>
      <c r="AJ896" t="s">
        <v>6192</v>
      </c>
      <c r="AK896" t="s">
        <v>136</v>
      </c>
      <c r="AN896" t="s">
        <v>1311</v>
      </c>
      <c r="AO896" t="s">
        <v>1312</v>
      </c>
      <c r="AP896" t="s">
        <v>1336</v>
      </c>
      <c r="AQ896" t="s">
        <v>1314</v>
      </c>
    </row>
    <row r="897" spans="1:43" x14ac:dyDescent="0.3">
      <c r="A897" t="s">
        <v>26</v>
      </c>
      <c r="B897" t="s">
        <v>28</v>
      </c>
      <c r="C897" t="s">
        <v>29</v>
      </c>
      <c r="D897" t="s">
        <v>461</v>
      </c>
      <c r="E897" t="s">
        <v>118</v>
      </c>
      <c r="F897" t="s">
        <v>334</v>
      </c>
      <c r="G897" t="s">
        <v>476</v>
      </c>
      <c r="H897" t="s">
        <v>337</v>
      </c>
      <c r="I897" t="s">
        <v>338</v>
      </c>
      <c r="J897" t="s">
        <v>48</v>
      </c>
      <c r="K897" t="s">
        <v>1061</v>
      </c>
      <c r="L897">
        <v>20</v>
      </c>
      <c r="M897">
        <v>5000000</v>
      </c>
      <c r="N897">
        <v>100000000</v>
      </c>
      <c r="O897">
        <v>0</v>
      </c>
      <c r="P897">
        <v>100000000</v>
      </c>
      <c r="R897">
        <v>603318</v>
      </c>
      <c r="S897">
        <v>24094000</v>
      </c>
      <c r="T897">
        <v>5064400</v>
      </c>
      <c r="U897">
        <v>33833200</v>
      </c>
      <c r="V897">
        <v>4944400</v>
      </c>
      <c r="W897">
        <v>4006800</v>
      </c>
      <c r="X897">
        <v>5418800</v>
      </c>
      <c r="Y897">
        <v>3876400</v>
      </c>
      <c r="Z897">
        <v>5188400</v>
      </c>
      <c r="AA897">
        <v>3964400</v>
      </c>
      <c r="AB897">
        <v>4958800</v>
      </c>
      <c r="AC897">
        <v>4047082</v>
      </c>
      <c r="AD897" t="s">
        <v>4260</v>
      </c>
      <c r="AE897" t="s">
        <v>4291</v>
      </c>
      <c r="AF897" t="s">
        <v>4292</v>
      </c>
      <c r="AG897" t="s">
        <v>4293</v>
      </c>
      <c r="AH897" t="s">
        <v>7523</v>
      </c>
      <c r="AI897" t="s">
        <v>6061</v>
      </c>
      <c r="AJ897" t="s">
        <v>6208</v>
      </c>
      <c r="AK897" t="s">
        <v>136</v>
      </c>
      <c r="AN897" t="s">
        <v>1311</v>
      </c>
      <c r="AO897" t="s">
        <v>1312</v>
      </c>
      <c r="AP897" t="s">
        <v>1336</v>
      </c>
      <c r="AQ897" t="s">
        <v>1314</v>
      </c>
    </row>
    <row r="898" spans="1:43" x14ac:dyDescent="0.3">
      <c r="A898" t="s">
        <v>26</v>
      </c>
      <c r="B898" t="s">
        <v>28</v>
      </c>
      <c r="C898" t="s">
        <v>29</v>
      </c>
      <c r="D898" t="s">
        <v>461</v>
      </c>
      <c r="E898" t="s">
        <v>118</v>
      </c>
      <c r="F898" t="s">
        <v>334</v>
      </c>
      <c r="G898" t="s">
        <v>476</v>
      </c>
      <c r="H898" t="s">
        <v>337</v>
      </c>
      <c r="I898" t="s">
        <v>338</v>
      </c>
      <c r="J898" t="s">
        <v>73</v>
      </c>
      <c r="K898" t="s">
        <v>527</v>
      </c>
      <c r="L898">
        <v>14</v>
      </c>
      <c r="M898">
        <v>150000</v>
      </c>
      <c r="N898">
        <v>2100000</v>
      </c>
      <c r="O898">
        <v>0</v>
      </c>
      <c r="P898">
        <v>2100000</v>
      </c>
      <c r="R898">
        <v>12670</v>
      </c>
      <c r="S898">
        <v>505974</v>
      </c>
      <c r="T898">
        <v>106352</v>
      </c>
      <c r="U898">
        <v>710497</v>
      </c>
      <c r="V898">
        <v>103832</v>
      </c>
      <c r="W898">
        <v>84143</v>
      </c>
      <c r="X898">
        <v>113795</v>
      </c>
      <c r="Y898">
        <v>81404</v>
      </c>
      <c r="Z898">
        <v>108956</v>
      </c>
      <c r="AA898">
        <v>83252</v>
      </c>
      <c r="AB898">
        <v>104135</v>
      </c>
      <c r="AC898">
        <v>84990</v>
      </c>
      <c r="AD898" t="s">
        <v>4260</v>
      </c>
      <c r="AE898" t="s">
        <v>4295</v>
      </c>
      <c r="AF898" t="s">
        <v>4296</v>
      </c>
      <c r="AG898" t="s">
        <v>4297</v>
      </c>
      <c r="AH898" t="s">
        <v>7524</v>
      </c>
      <c r="AI898" t="s">
        <v>6061</v>
      </c>
      <c r="AJ898" t="s">
        <v>6208</v>
      </c>
      <c r="AK898" t="s">
        <v>136</v>
      </c>
      <c r="AN898" t="s">
        <v>1311</v>
      </c>
      <c r="AO898" t="s">
        <v>1312</v>
      </c>
      <c r="AP898" t="s">
        <v>1336</v>
      </c>
      <c r="AQ898" t="s">
        <v>1314</v>
      </c>
    </row>
    <row r="899" spans="1:43" x14ac:dyDescent="0.3">
      <c r="A899" t="s">
        <v>26</v>
      </c>
      <c r="B899" t="s">
        <v>28</v>
      </c>
      <c r="C899" t="s">
        <v>29</v>
      </c>
      <c r="D899" t="s">
        <v>461</v>
      </c>
      <c r="E899" t="s">
        <v>118</v>
      </c>
      <c r="F899" t="s">
        <v>334</v>
      </c>
      <c r="G899" t="s">
        <v>476</v>
      </c>
      <c r="H899" t="s">
        <v>337</v>
      </c>
      <c r="I899" t="s">
        <v>338</v>
      </c>
      <c r="J899" t="s">
        <v>75</v>
      </c>
      <c r="K899" t="s">
        <v>692</v>
      </c>
      <c r="L899">
        <v>20</v>
      </c>
      <c r="M899">
        <v>150000</v>
      </c>
      <c r="N899">
        <v>3000000</v>
      </c>
      <c r="O899">
        <v>0</v>
      </c>
      <c r="P899">
        <v>3000000</v>
      </c>
      <c r="R899">
        <v>18100</v>
      </c>
      <c r="S899">
        <v>722820</v>
      </c>
      <c r="T899">
        <v>151932</v>
      </c>
      <c r="U899">
        <v>1014996</v>
      </c>
      <c r="V899">
        <v>148332</v>
      </c>
      <c r="W899">
        <v>120204</v>
      </c>
      <c r="X899">
        <v>162564</v>
      </c>
      <c r="Y899">
        <v>116292</v>
      </c>
      <c r="Z899">
        <v>155652</v>
      </c>
      <c r="AA899">
        <v>118932</v>
      </c>
      <c r="AB899">
        <v>148764</v>
      </c>
      <c r="AC899">
        <v>121412</v>
      </c>
      <c r="AD899" t="s">
        <v>4260</v>
      </c>
      <c r="AE899" t="s">
        <v>4299</v>
      </c>
      <c r="AF899" t="s">
        <v>4300</v>
      </c>
      <c r="AG899" t="s">
        <v>4301</v>
      </c>
      <c r="AH899" t="s">
        <v>7525</v>
      </c>
      <c r="AI899" t="s">
        <v>6061</v>
      </c>
      <c r="AJ899" t="s">
        <v>6208</v>
      </c>
      <c r="AK899" t="s">
        <v>136</v>
      </c>
      <c r="AN899" t="s">
        <v>1311</v>
      </c>
      <c r="AO899" t="s">
        <v>1312</v>
      </c>
      <c r="AP899" t="s">
        <v>1336</v>
      </c>
      <c r="AQ899" t="s">
        <v>1314</v>
      </c>
    </row>
    <row r="900" spans="1:43" x14ac:dyDescent="0.3">
      <c r="A900" t="s">
        <v>26</v>
      </c>
      <c r="B900" t="s">
        <v>28</v>
      </c>
      <c r="C900" t="s">
        <v>29</v>
      </c>
      <c r="D900" t="s">
        <v>461</v>
      </c>
      <c r="E900" t="s">
        <v>118</v>
      </c>
      <c r="F900" t="s">
        <v>334</v>
      </c>
      <c r="G900" t="s">
        <v>476</v>
      </c>
      <c r="H900" t="s">
        <v>337</v>
      </c>
      <c r="I900" t="s">
        <v>339</v>
      </c>
      <c r="J900" t="s">
        <v>43</v>
      </c>
      <c r="K900" t="s">
        <v>1066</v>
      </c>
      <c r="L900">
        <v>100</v>
      </c>
      <c r="M900">
        <v>125000</v>
      </c>
      <c r="N900">
        <v>12500000</v>
      </c>
      <c r="O900">
        <v>0</v>
      </c>
      <c r="P900">
        <v>12500000</v>
      </c>
      <c r="R900">
        <v>75415</v>
      </c>
      <c r="S900">
        <v>3011750</v>
      </c>
      <c r="T900">
        <v>633050</v>
      </c>
      <c r="U900">
        <v>4229150</v>
      </c>
      <c r="V900">
        <v>618050</v>
      </c>
      <c r="W900">
        <v>500850</v>
      </c>
      <c r="X900">
        <v>677350</v>
      </c>
      <c r="Y900">
        <v>484550</v>
      </c>
      <c r="Z900">
        <v>648550</v>
      </c>
      <c r="AA900">
        <v>495550</v>
      </c>
      <c r="AB900">
        <v>619850</v>
      </c>
      <c r="AC900">
        <v>505885</v>
      </c>
      <c r="AD900" t="s">
        <v>4316</v>
      </c>
      <c r="AE900" t="s">
        <v>4317</v>
      </c>
      <c r="AF900" t="s">
        <v>4318</v>
      </c>
      <c r="AG900" t="s">
        <v>4319</v>
      </c>
      <c r="AH900" t="s">
        <v>7529</v>
      </c>
      <c r="AI900" t="s">
        <v>6061</v>
      </c>
      <c r="AJ900" t="s">
        <v>6212</v>
      </c>
      <c r="AK900" t="s">
        <v>136</v>
      </c>
      <c r="AN900" t="s">
        <v>1311</v>
      </c>
      <c r="AO900" t="s">
        <v>1312</v>
      </c>
      <c r="AP900" t="s">
        <v>1313</v>
      </c>
      <c r="AQ900" t="s">
        <v>1314</v>
      </c>
    </row>
    <row r="901" spans="1:43" x14ac:dyDescent="0.3">
      <c r="A901" t="s">
        <v>26</v>
      </c>
      <c r="B901" t="s">
        <v>28</v>
      </c>
      <c r="C901" t="s">
        <v>29</v>
      </c>
      <c r="D901" t="s">
        <v>461</v>
      </c>
      <c r="E901" t="s">
        <v>118</v>
      </c>
      <c r="F901" t="s">
        <v>334</v>
      </c>
      <c r="G901" t="s">
        <v>476</v>
      </c>
      <c r="H901" t="s">
        <v>337</v>
      </c>
      <c r="I901" t="s">
        <v>339</v>
      </c>
      <c r="J901" t="s">
        <v>48</v>
      </c>
      <c r="K901" t="s">
        <v>1068</v>
      </c>
      <c r="L901">
        <v>50</v>
      </c>
      <c r="M901">
        <v>5000000</v>
      </c>
      <c r="N901">
        <v>250000000</v>
      </c>
      <c r="O901">
        <v>0</v>
      </c>
      <c r="P901">
        <v>250000000</v>
      </c>
      <c r="R901">
        <v>1508296</v>
      </c>
      <c r="S901">
        <v>60235000</v>
      </c>
      <c r="T901">
        <v>12661000</v>
      </c>
      <c r="U901">
        <v>84583000</v>
      </c>
      <c r="V901">
        <v>12361000</v>
      </c>
      <c r="W901">
        <v>10017000</v>
      </c>
      <c r="X901">
        <v>13547000</v>
      </c>
      <c r="Y901">
        <v>9691000</v>
      </c>
      <c r="Z901">
        <v>12971000</v>
      </c>
      <c r="AA901">
        <v>9911000</v>
      </c>
      <c r="AB901">
        <v>12397000</v>
      </c>
      <c r="AC901">
        <v>10117704</v>
      </c>
      <c r="AD901" t="s">
        <v>4316</v>
      </c>
      <c r="AE901" t="s">
        <v>4338</v>
      </c>
      <c r="AF901" t="s">
        <v>4339</v>
      </c>
      <c r="AG901" t="s">
        <v>4340</v>
      </c>
      <c r="AH901" t="s">
        <v>7530</v>
      </c>
      <c r="AI901" t="s">
        <v>6061</v>
      </c>
      <c r="AJ901" t="s">
        <v>6212</v>
      </c>
      <c r="AK901" t="s">
        <v>136</v>
      </c>
      <c r="AN901" t="s">
        <v>1311</v>
      </c>
      <c r="AO901" t="s">
        <v>1312</v>
      </c>
      <c r="AP901" t="s">
        <v>1336</v>
      </c>
      <c r="AQ901" t="s">
        <v>1314</v>
      </c>
    </row>
    <row r="902" spans="1:43" x14ac:dyDescent="0.3">
      <c r="A902" t="s">
        <v>26</v>
      </c>
      <c r="B902" t="s">
        <v>28</v>
      </c>
      <c r="C902" t="s">
        <v>29</v>
      </c>
      <c r="D902" t="s">
        <v>461</v>
      </c>
      <c r="E902" t="s">
        <v>118</v>
      </c>
      <c r="F902" t="s">
        <v>334</v>
      </c>
      <c r="G902" t="s">
        <v>476</v>
      </c>
      <c r="H902" t="s">
        <v>337</v>
      </c>
      <c r="I902" t="s">
        <v>339</v>
      </c>
      <c r="J902" t="s">
        <v>73</v>
      </c>
      <c r="K902" t="s">
        <v>1071</v>
      </c>
      <c r="L902">
        <v>200</v>
      </c>
      <c r="M902">
        <v>150000</v>
      </c>
      <c r="N902">
        <v>30000000</v>
      </c>
      <c r="O902">
        <v>0</v>
      </c>
      <c r="P902">
        <v>30000000</v>
      </c>
      <c r="R902">
        <v>180996</v>
      </c>
      <c r="S902">
        <v>7228200</v>
      </c>
      <c r="T902">
        <v>1519320</v>
      </c>
      <c r="U902">
        <v>10149960</v>
      </c>
      <c r="V902">
        <v>1483320</v>
      </c>
      <c r="W902">
        <v>1202040</v>
      </c>
      <c r="X902">
        <v>1625640</v>
      </c>
      <c r="Y902">
        <v>1162920</v>
      </c>
      <c r="Z902">
        <v>1556520</v>
      </c>
      <c r="AA902">
        <v>1189320</v>
      </c>
      <c r="AB902">
        <v>1487640</v>
      </c>
      <c r="AC902">
        <v>1214124</v>
      </c>
      <c r="AD902" t="s">
        <v>4316</v>
      </c>
      <c r="AE902" t="s">
        <v>4348</v>
      </c>
      <c r="AF902" t="s">
        <v>4349</v>
      </c>
      <c r="AG902" t="s">
        <v>4350</v>
      </c>
      <c r="AH902" t="s">
        <v>7531</v>
      </c>
      <c r="AI902" t="s">
        <v>6061</v>
      </c>
      <c r="AJ902" t="s">
        <v>6212</v>
      </c>
      <c r="AK902" t="s">
        <v>136</v>
      </c>
      <c r="AN902" t="s">
        <v>1311</v>
      </c>
      <c r="AO902" t="s">
        <v>1312</v>
      </c>
      <c r="AP902" t="s">
        <v>1336</v>
      </c>
      <c r="AQ902" t="s">
        <v>1314</v>
      </c>
    </row>
    <row r="903" spans="1:43" x14ac:dyDescent="0.3">
      <c r="A903" t="s">
        <v>26</v>
      </c>
      <c r="B903" t="s">
        <v>28</v>
      </c>
      <c r="C903" t="s">
        <v>29</v>
      </c>
      <c r="D903" t="s">
        <v>461</v>
      </c>
      <c r="E903" t="s">
        <v>118</v>
      </c>
      <c r="F903" t="s">
        <v>334</v>
      </c>
      <c r="G903" t="s">
        <v>476</v>
      </c>
      <c r="H903" t="s">
        <v>337</v>
      </c>
      <c r="I903" t="s">
        <v>339</v>
      </c>
      <c r="J903" t="s">
        <v>75</v>
      </c>
      <c r="K903" t="s">
        <v>1071</v>
      </c>
      <c r="L903">
        <v>200</v>
      </c>
      <c r="M903">
        <v>150000</v>
      </c>
      <c r="N903">
        <v>30000000</v>
      </c>
      <c r="O903">
        <v>0</v>
      </c>
      <c r="P903">
        <v>30000000</v>
      </c>
      <c r="R903">
        <v>180996</v>
      </c>
      <c r="S903">
        <v>7228200</v>
      </c>
      <c r="T903">
        <v>1519320</v>
      </c>
      <c r="U903">
        <v>10149960</v>
      </c>
      <c r="V903">
        <v>1483320</v>
      </c>
      <c r="W903">
        <v>1202040</v>
      </c>
      <c r="X903">
        <v>1625640</v>
      </c>
      <c r="Y903">
        <v>1162920</v>
      </c>
      <c r="Z903">
        <v>1556520</v>
      </c>
      <c r="AA903">
        <v>1189320</v>
      </c>
      <c r="AB903">
        <v>1487640</v>
      </c>
      <c r="AC903">
        <v>1214124</v>
      </c>
      <c r="AD903" t="s">
        <v>4316</v>
      </c>
      <c r="AE903" t="s">
        <v>4355</v>
      </c>
      <c r="AF903" t="s">
        <v>4356</v>
      </c>
      <c r="AG903" t="s">
        <v>4357</v>
      </c>
      <c r="AH903" t="s">
        <v>7532</v>
      </c>
      <c r="AI903" t="s">
        <v>6061</v>
      </c>
      <c r="AJ903" t="s">
        <v>6212</v>
      </c>
      <c r="AK903" t="s">
        <v>136</v>
      </c>
      <c r="AN903" t="s">
        <v>1311</v>
      </c>
      <c r="AO903" t="s">
        <v>1312</v>
      </c>
      <c r="AP903" t="s">
        <v>1336</v>
      </c>
      <c r="AQ903" t="s">
        <v>1314</v>
      </c>
    </row>
    <row r="904" spans="1:43" x14ac:dyDescent="0.3">
      <c r="A904" t="s">
        <v>26</v>
      </c>
      <c r="B904" t="s">
        <v>28</v>
      </c>
      <c r="C904" t="s">
        <v>29</v>
      </c>
      <c r="D904" t="s">
        <v>461</v>
      </c>
      <c r="E904" t="s">
        <v>118</v>
      </c>
      <c r="F904" t="s">
        <v>334</v>
      </c>
      <c r="G904" t="s">
        <v>476</v>
      </c>
      <c r="H904" t="s">
        <v>337</v>
      </c>
      <c r="I904" t="s">
        <v>340</v>
      </c>
      <c r="J904" t="s">
        <v>48</v>
      </c>
      <c r="K904" t="s">
        <v>1075</v>
      </c>
      <c r="L904">
        <v>10</v>
      </c>
      <c r="M904">
        <v>5000000</v>
      </c>
      <c r="N904">
        <v>50000000</v>
      </c>
      <c r="O904">
        <v>0</v>
      </c>
      <c r="P904">
        <v>50000000</v>
      </c>
      <c r="R904">
        <v>301659</v>
      </c>
      <c r="S904">
        <v>12047000</v>
      </c>
      <c r="T904">
        <v>2532200</v>
      </c>
      <c r="U904">
        <v>16916600</v>
      </c>
      <c r="V904">
        <v>2472200</v>
      </c>
      <c r="W904">
        <v>2003400</v>
      </c>
      <c r="X904">
        <v>2709400</v>
      </c>
      <c r="Y904">
        <v>1938200</v>
      </c>
      <c r="Z904">
        <v>2594200</v>
      </c>
      <c r="AA904">
        <v>1982200</v>
      </c>
      <c r="AB904">
        <v>2479400</v>
      </c>
      <c r="AC904">
        <v>2023541</v>
      </c>
      <c r="AD904" t="s">
        <v>4368</v>
      </c>
      <c r="AE904" t="s">
        <v>4383</v>
      </c>
      <c r="AF904" t="s">
        <v>4384</v>
      </c>
      <c r="AG904" t="s">
        <v>4385</v>
      </c>
      <c r="AH904" t="s">
        <v>7533</v>
      </c>
      <c r="AI904" t="s">
        <v>6061</v>
      </c>
      <c r="AJ904" t="s">
        <v>6216</v>
      </c>
      <c r="AK904" t="s">
        <v>136</v>
      </c>
      <c r="AN904" t="s">
        <v>1311</v>
      </c>
      <c r="AO904" t="s">
        <v>1312</v>
      </c>
      <c r="AP904" t="s">
        <v>1336</v>
      </c>
      <c r="AQ904" t="s">
        <v>1314</v>
      </c>
    </row>
    <row r="905" spans="1:43" x14ac:dyDescent="0.3">
      <c r="A905" t="s">
        <v>26</v>
      </c>
      <c r="B905" t="s">
        <v>28</v>
      </c>
      <c r="C905" t="s">
        <v>29</v>
      </c>
      <c r="D905" t="s">
        <v>461</v>
      </c>
      <c r="E905" t="s">
        <v>118</v>
      </c>
      <c r="F905" t="s">
        <v>334</v>
      </c>
      <c r="G905" t="s">
        <v>476</v>
      </c>
      <c r="H905" t="s">
        <v>337</v>
      </c>
      <c r="I905" t="s">
        <v>340</v>
      </c>
      <c r="J905" t="s">
        <v>73</v>
      </c>
      <c r="K905" t="s">
        <v>1077</v>
      </c>
      <c r="L905">
        <v>20</v>
      </c>
      <c r="M905">
        <v>150000</v>
      </c>
      <c r="N905">
        <v>3000000</v>
      </c>
      <c r="O905">
        <v>0</v>
      </c>
      <c r="P905">
        <v>3000000</v>
      </c>
      <c r="R905">
        <v>18100</v>
      </c>
      <c r="S905">
        <v>722820</v>
      </c>
      <c r="T905">
        <v>151932</v>
      </c>
      <c r="U905">
        <v>1014996</v>
      </c>
      <c r="V905">
        <v>148332</v>
      </c>
      <c r="W905">
        <v>120204</v>
      </c>
      <c r="X905">
        <v>162564</v>
      </c>
      <c r="Y905">
        <v>116292</v>
      </c>
      <c r="Z905">
        <v>155652</v>
      </c>
      <c r="AA905">
        <v>118932</v>
      </c>
      <c r="AB905">
        <v>148764</v>
      </c>
      <c r="AC905">
        <v>121412</v>
      </c>
      <c r="AD905" t="s">
        <v>4368</v>
      </c>
      <c r="AE905" t="s">
        <v>4390</v>
      </c>
      <c r="AF905" t="s">
        <v>4391</v>
      </c>
      <c r="AG905" t="s">
        <v>4392</v>
      </c>
      <c r="AH905" t="s">
        <v>7534</v>
      </c>
      <c r="AI905" t="s">
        <v>6061</v>
      </c>
      <c r="AJ905" t="s">
        <v>6216</v>
      </c>
      <c r="AK905" t="s">
        <v>136</v>
      </c>
      <c r="AN905" t="s">
        <v>1311</v>
      </c>
      <c r="AO905" t="s">
        <v>1312</v>
      </c>
      <c r="AP905" t="s">
        <v>1336</v>
      </c>
      <c r="AQ905" t="s">
        <v>1314</v>
      </c>
    </row>
    <row r="906" spans="1:43" x14ac:dyDescent="0.3">
      <c r="A906" t="s">
        <v>26</v>
      </c>
      <c r="B906" t="s">
        <v>28</v>
      </c>
      <c r="C906" t="s">
        <v>29</v>
      </c>
      <c r="D906" t="s">
        <v>461</v>
      </c>
      <c r="E906" t="s">
        <v>118</v>
      </c>
      <c r="F906" t="s">
        <v>334</v>
      </c>
      <c r="G906" t="s">
        <v>476</v>
      </c>
      <c r="H906" t="s">
        <v>337</v>
      </c>
      <c r="I906" t="s">
        <v>340</v>
      </c>
      <c r="J906" t="s">
        <v>75</v>
      </c>
      <c r="K906" t="s">
        <v>633</v>
      </c>
      <c r="L906">
        <v>20</v>
      </c>
      <c r="M906">
        <v>210000</v>
      </c>
      <c r="N906">
        <v>4200000</v>
      </c>
      <c r="O906">
        <v>0</v>
      </c>
      <c r="P906">
        <v>4200000</v>
      </c>
      <c r="R906">
        <v>25339</v>
      </c>
      <c r="S906">
        <v>1011948</v>
      </c>
      <c r="T906">
        <v>212705</v>
      </c>
      <c r="U906">
        <v>1420994</v>
      </c>
      <c r="V906">
        <v>207665</v>
      </c>
      <c r="W906">
        <v>168286</v>
      </c>
      <c r="X906">
        <v>227590</v>
      </c>
      <c r="Y906">
        <v>162809</v>
      </c>
      <c r="Z906">
        <v>217913</v>
      </c>
      <c r="AA906">
        <v>166505</v>
      </c>
      <c r="AB906">
        <v>208270</v>
      </c>
      <c r="AC906">
        <v>169976</v>
      </c>
      <c r="AD906" t="s">
        <v>4368</v>
      </c>
      <c r="AE906" t="s">
        <v>4394</v>
      </c>
      <c r="AF906" t="s">
        <v>4395</v>
      </c>
      <c r="AG906" t="s">
        <v>4396</v>
      </c>
      <c r="AH906" t="s">
        <v>7535</v>
      </c>
      <c r="AI906" t="s">
        <v>6061</v>
      </c>
      <c r="AJ906" t="s">
        <v>6216</v>
      </c>
      <c r="AK906" t="s">
        <v>136</v>
      </c>
      <c r="AN906" t="s">
        <v>1311</v>
      </c>
      <c r="AO906" t="s">
        <v>1312</v>
      </c>
      <c r="AP906" t="s">
        <v>1336</v>
      </c>
      <c r="AQ906" t="s">
        <v>1314</v>
      </c>
    </row>
    <row r="907" spans="1:43" x14ac:dyDescent="0.3">
      <c r="A907" t="s">
        <v>26</v>
      </c>
      <c r="B907" t="s">
        <v>28</v>
      </c>
      <c r="C907" t="s">
        <v>29</v>
      </c>
      <c r="D907" t="s">
        <v>461</v>
      </c>
      <c r="E907" t="s">
        <v>118</v>
      </c>
      <c r="F907" t="s">
        <v>334</v>
      </c>
      <c r="G907" t="s">
        <v>476</v>
      </c>
      <c r="H907" t="s">
        <v>337</v>
      </c>
      <c r="I907" t="s">
        <v>341</v>
      </c>
      <c r="J907" t="s">
        <v>46</v>
      </c>
      <c r="K907" t="s">
        <v>660</v>
      </c>
      <c r="L907">
        <v>8</v>
      </c>
      <c r="M907">
        <v>1400000</v>
      </c>
      <c r="N907">
        <v>11200000</v>
      </c>
      <c r="O907">
        <v>0</v>
      </c>
      <c r="P907">
        <v>11200000</v>
      </c>
      <c r="R907">
        <v>67572</v>
      </c>
      <c r="S907">
        <v>2698528</v>
      </c>
      <c r="T907">
        <v>567213</v>
      </c>
      <c r="U907">
        <v>3789318</v>
      </c>
      <c r="V907">
        <v>553773</v>
      </c>
      <c r="W907">
        <v>448762</v>
      </c>
      <c r="X907">
        <v>606906</v>
      </c>
      <c r="Y907">
        <v>434157</v>
      </c>
      <c r="Z907">
        <v>581101</v>
      </c>
      <c r="AA907">
        <v>444013</v>
      </c>
      <c r="AB907">
        <v>555386</v>
      </c>
      <c r="AC907">
        <v>453271</v>
      </c>
      <c r="AD907" t="s">
        <v>4401</v>
      </c>
      <c r="AE907" t="s">
        <v>4453</v>
      </c>
      <c r="AF907" t="s">
        <v>4454</v>
      </c>
      <c r="AG907" t="s">
        <v>4455</v>
      </c>
      <c r="AH907" t="s">
        <v>7539</v>
      </c>
      <c r="AI907" t="s">
        <v>6061</v>
      </c>
      <c r="AJ907" t="s">
        <v>6220</v>
      </c>
      <c r="AK907" t="s">
        <v>136</v>
      </c>
      <c r="AN907" t="s">
        <v>1311</v>
      </c>
      <c r="AO907" t="s">
        <v>1312</v>
      </c>
      <c r="AP907" t="s">
        <v>1331</v>
      </c>
      <c r="AQ907" t="s">
        <v>1314</v>
      </c>
    </row>
    <row r="908" spans="1:43" x14ac:dyDescent="0.3">
      <c r="A908" t="s">
        <v>26</v>
      </c>
      <c r="B908" t="s">
        <v>28</v>
      </c>
      <c r="C908" t="s">
        <v>29</v>
      </c>
      <c r="D908" t="s">
        <v>461</v>
      </c>
      <c r="E908" t="s">
        <v>118</v>
      </c>
      <c r="F908" t="s">
        <v>334</v>
      </c>
      <c r="G908" t="s">
        <v>476</v>
      </c>
      <c r="H908" t="s">
        <v>337</v>
      </c>
      <c r="I908" t="s">
        <v>341</v>
      </c>
      <c r="J908" t="s">
        <v>48</v>
      </c>
      <c r="K908" t="s">
        <v>1094</v>
      </c>
      <c r="L908">
        <v>24</v>
      </c>
      <c r="M908">
        <v>5000000</v>
      </c>
      <c r="N908">
        <v>120000000</v>
      </c>
      <c r="O908">
        <v>0</v>
      </c>
      <c r="P908">
        <v>120000000</v>
      </c>
      <c r="R908">
        <v>723982</v>
      </c>
      <c r="S908">
        <v>28912800</v>
      </c>
      <c r="T908">
        <v>6077280</v>
      </c>
      <c r="U908">
        <v>40599840</v>
      </c>
      <c r="V908">
        <v>5933280</v>
      </c>
      <c r="W908">
        <v>4808160</v>
      </c>
      <c r="X908">
        <v>6502560</v>
      </c>
      <c r="Y908">
        <v>4651680</v>
      </c>
      <c r="Z908">
        <v>6226080</v>
      </c>
      <c r="AA908">
        <v>4757280</v>
      </c>
      <c r="AB908">
        <v>5950560</v>
      </c>
      <c r="AC908">
        <v>4856498</v>
      </c>
      <c r="AD908" t="s">
        <v>4401</v>
      </c>
      <c r="AE908" t="s">
        <v>4467</v>
      </c>
      <c r="AF908" t="s">
        <v>4468</v>
      </c>
      <c r="AG908" t="s">
        <v>4469</v>
      </c>
      <c r="AH908" t="s">
        <v>7540</v>
      </c>
      <c r="AI908" t="s">
        <v>6061</v>
      </c>
      <c r="AJ908" t="s">
        <v>6220</v>
      </c>
      <c r="AK908" t="s">
        <v>136</v>
      </c>
      <c r="AN908" t="s">
        <v>1311</v>
      </c>
      <c r="AO908" t="s">
        <v>1312</v>
      </c>
      <c r="AP908" t="s">
        <v>1336</v>
      </c>
      <c r="AQ908" t="s">
        <v>1314</v>
      </c>
    </row>
    <row r="909" spans="1:43" x14ac:dyDescent="0.3">
      <c r="A909" t="s">
        <v>26</v>
      </c>
      <c r="B909" t="s">
        <v>28</v>
      </c>
      <c r="C909" t="s">
        <v>29</v>
      </c>
      <c r="D909" t="s">
        <v>461</v>
      </c>
      <c r="E909" t="s">
        <v>118</v>
      </c>
      <c r="F909" t="s">
        <v>334</v>
      </c>
      <c r="G909" t="s">
        <v>476</v>
      </c>
      <c r="H909" t="s">
        <v>337</v>
      </c>
      <c r="I909" t="s">
        <v>341</v>
      </c>
      <c r="J909" t="s">
        <v>75</v>
      </c>
      <c r="K909" t="s">
        <v>633</v>
      </c>
      <c r="L909">
        <v>20</v>
      </c>
      <c r="M909">
        <v>210000</v>
      </c>
      <c r="N909">
        <v>4200000</v>
      </c>
      <c r="O909">
        <v>0</v>
      </c>
      <c r="P909">
        <v>4200000</v>
      </c>
      <c r="R909">
        <v>25339</v>
      </c>
      <c r="S909">
        <v>1011948</v>
      </c>
      <c r="T909">
        <v>212705</v>
      </c>
      <c r="U909">
        <v>1420994</v>
      </c>
      <c r="V909">
        <v>207665</v>
      </c>
      <c r="W909">
        <v>168286</v>
      </c>
      <c r="X909">
        <v>227590</v>
      </c>
      <c r="Y909">
        <v>162809</v>
      </c>
      <c r="Z909">
        <v>217913</v>
      </c>
      <c r="AA909">
        <v>166505</v>
      </c>
      <c r="AB909">
        <v>208270</v>
      </c>
      <c r="AC909">
        <v>169976</v>
      </c>
      <c r="AD909" t="s">
        <v>4401</v>
      </c>
      <c r="AE909" t="s">
        <v>4471</v>
      </c>
      <c r="AF909" t="s">
        <v>4472</v>
      </c>
      <c r="AG909" t="s">
        <v>4473</v>
      </c>
      <c r="AH909" t="s">
        <v>7541</v>
      </c>
      <c r="AI909" t="s">
        <v>6061</v>
      </c>
      <c r="AJ909" t="s">
        <v>6220</v>
      </c>
      <c r="AK909" t="s">
        <v>136</v>
      </c>
      <c r="AN909" t="s">
        <v>1311</v>
      </c>
      <c r="AO909" t="s">
        <v>1312</v>
      </c>
      <c r="AP909" t="s">
        <v>1336</v>
      </c>
      <c r="AQ909" t="s">
        <v>1314</v>
      </c>
    </row>
    <row r="910" spans="1:43" x14ac:dyDescent="0.3">
      <c r="A910" t="s">
        <v>26</v>
      </c>
      <c r="B910" t="s">
        <v>28</v>
      </c>
      <c r="C910" t="s">
        <v>29</v>
      </c>
      <c r="D910" t="s">
        <v>461</v>
      </c>
      <c r="E910" t="s">
        <v>118</v>
      </c>
      <c r="F910" t="s">
        <v>334</v>
      </c>
      <c r="G910" t="s">
        <v>476</v>
      </c>
      <c r="H910" t="s">
        <v>337</v>
      </c>
      <c r="I910" t="s">
        <v>341</v>
      </c>
      <c r="J910" t="s">
        <v>50</v>
      </c>
      <c r="K910" t="s">
        <v>1095</v>
      </c>
      <c r="L910">
        <v>600</v>
      </c>
      <c r="M910">
        <v>822000</v>
      </c>
      <c r="N910">
        <v>493200000</v>
      </c>
      <c r="O910">
        <v>0</v>
      </c>
      <c r="P910">
        <v>493200000</v>
      </c>
      <c r="R910">
        <v>2975566</v>
      </c>
      <c r="S910">
        <v>118831608</v>
      </c>
      <c r="T910">
        <v>24977621</v>
      </c>
      <c r="U910">
        <v>166865342</v>
      </c>
      <c r="V910">
        <v>24385781</v>
      </c>
      <c r="W910">
        <v>19761538</v>
      </c>
      <c r="X910">
        <v>26725522</v>
      </c>
      <c r="Y910">
        <v>19118405</v>
      </c>
      <c r="Z910">
        <v>25589189</v>
      </c>
      <c r="AA910">
        <v>19552421</v>
      </c>
      <c r="AB910">
        <v>24456802</v>
      </c>
      <c r="AC910">
        <v>19960205</v>
      </c>
      <c r="AD910" t="s">
        <v>4401</v>
      </c>
      <c r="AE910" t="s">
        <v>4478</v>
      </c>
      <c r="AF910" t="s">
        <v>4479</v>
      </c>
      <c r="AG910" t="s">
        <v>4480</v>
      </c>
      <c r="AH910" t="s">
        <v>7542</v>
      </c>
      <c r="AI910" t="s">
        <v>6061</v>
      </c>
      <c r="AJ910" t="s">
        <v>6220</v>
      </c>
      <c r="AK910" t="s">
        <v>136</v>
      </c>
      <c r="AN910" t="s">
        <v>1311</v>
      </c>
      <c r="AO910" t="s">
        <v>1312</v>
      </c>
      <c r="AP910" t="s">
        <v>1336</v>
      </c>
      <c r="AQ910" t="s">
        <v>1314</v>
      </c>
    </row>
    <row r="911" spans="1:43" x14ac:dyDescent="0.3">
      <c r="A911" t="s">
        <v>26</v>
      </c>
      <c r="B911" t="s">
        <v>28</v>
      </c>
      <c r="C911" t="s">
        <v>29</v>
      </c>
      <c r="D911" t="s">
        <v>461</v>
      </c>
      <c r="E911" t="s">
        <v>118</v>
      </c>
      <c r="F911" t="s">
        <v>334</v>
      </c>
      <c r="G911" t="s">
        <v>476</v>
      </c>
      <c r="H911" t="s">
        <v>342</v>
      </c>
      <c r="I911" t="s">
        <v>343</v>
      </c>
      <c r="J911" t="s">
        <v>48</v>
      </c>
      <c r="K911" t="s">
        <v>1100</v>
      </c>
      <c r="L911">
        <v>20</v>
      </c>
      <c r="M911">
        <v>4000000</v>
      </c>
      <c r="N911">
        <v>80000000</v>
      </c>
      <c r="O911">
        <v>0</v>
      </c>
      <c r="P911">
        <v>80000000</v>
      </c>
      <c r="R911">
        <v>6666000</v>
      </c>
      <c r="S911">
        <v>6666000</v>
      </c>
      <c r="T911">
        <v>6666000</v>
      </c>
      <c r="U911">
        <v>6666000</v>
      </c>
      <c r="V911">
        <v>6666000</v>
      </c>
      <c r="W911">
        <v>6666000</v>
      </c>
      <c r="X911">
        <v>6666000</v>
      </c>
      <c r="Y911">
        <v>6666000</v>
      </c>
      <c r="Z911">
        <v>6666000</v>
      </c>
      <c r="AA911">
        <v>6666000</v>
      </c>
      <c r="AB911">
        <v>6666000</v>
      </c>
      <c r="AC911">
        <v>6674000</v>
      </c>
      <c r="AD911" t="s">
        <v>4488</v>
      </c>
      <c r="AE911" t="s">
        <v>4502</v>
      </c>
      <c r="AF911" t="s">
        <v>4503</v>
      </c>
      <c r="AG911" t="s">
        <v>4504</v>
      </c>
      <c r="AH911" t="s">
        <v>7543</v>
      </c>
      <c r="AI911" t="s">
        <v>6061</v>
      </c>
      <c r="AJ911" t="s">
        <v>6224</v>
      </c>
      <c r="AK911" t="s">
        <v>44</v>
      </c>
      <c r="AN911" t="s">
        <v>1311</v>
      </c>
      <c r="AO911" t="s">
        <v>1312</v>
      </c>
      <c r="AP911" t="s">
        <v>1336</v>
      </c>
      <c r="AQ911" t="s">
        <v>1314</v>
      </c>
    </row>
    <row r="912" spans="1:43" x14ac:dyDescent="0.3">
      <c r="A912" t="s">
        <v>26</v>
      </c>
      <c r="B912" t="s">
        <v>28</v>
      </c>
      <c r="C912" t="s">
        <v>29</v>
      </c>
      <c r="D912" t="s">
        <v>461</v>
      </c>
      <c r="E912" t="s">
        <v>118</v>
      </c>
      <c r="F912" t="s">
        <v>334</v>
      </c>
      <c r="G912" t="s">
        <v>476</v>
      </c>
      <c r="H912" t="s">
        <v>342</v>
      </c>
      <c r="I912" t="s">
        <v>344</v>
      </c>
      <c r="J912" t="s">
        <v>48</v>
      </c>
      <c r="K912" t="s">
        <v>1100</v>
      </c>
      <c r="L912">
        <v>20</v>
      </c>
      <c r="M912">
        <v>4000000</v>
      </c>
      <c r="N912">
        <v>80000000</v>
      </c>
      <c r="O912">
        <v>0</v>
      </c>
      <c r="P912">
        <v>80000000</v>
      </c>
      <c r="R912">
        <v>6666000</v>
      </c>
      <c r="S912">
        <v>6666000</v>
      </c>
      <c r="T912">
        <v>6666000</v>
      </c>
      <c r="U912">
        <v>6666000</v>
      </c>
      <c r="V912">
        <v>6666000</v>
      </c>
      <c r="W912">
        <v>6666000</v>
      </c>
      <c r="X912">
        <v>6666000</v>
      </c>
      <c r="Y912">
        <v>6666000</v>
      </c>
      <c r="Z912">
        <v>6666000</v>
      </c>
      <c r="AA912">
        <v>6666000</v>
      </c>
      <c r="AB912">
        <v>6666000</v>
      </c>
      <c r="AC912">
        <v>6674000</v>
      </c>
      <c r="AD912" t="s">
        <v>4506</v>
      </c>
      <c r="AE912" t="s">
        <v>4520</v>
      </c>
      <c r="AF912" t="s">
        <v>4521</v>
      </c>
      <c r="AG912" t="s">
        <v>4522</v>
      </c>
      <c r="AH912" t="s">
        <v>7544</v>
      </c>
      <c r="AI912" t="s">
        <v>6061</v>
      </c>
      <c r="AJ912" t="s">
        <v>6227</v>
      </c>
      <c r="AK912" t="s">
        <v>44</v>
      </c>
      <c r="AN912" t="s">
        <v>1311</v>
      </c>
      <c r="AO912" t="s">
        <v>1312</v>
      </c>
      <c r="AP912" t="s">
        <v>1336</v>
      </c>
      <c r="AQ912" t="s">
        <v>1314</v>
      </c>
    </row>
    <row r="913" spans="1:43" x14ac:dyDescent="0.3">
      <c r="A913" t="s">
        <v>26</v>
      </c>
      <c r="B913" t="s">
        <v>28</v>
      </c>
      <c r="C913" t="s">
        <v>29</v>
      </c>
      <c r="D913" t="s">
        <v>461</v>
      </c>
      <c r="E913" t="s">
        <v>118</v>
      </c>
      <c r="F913" t="s">
        <v>334</v>
      </c>
      <c r="G913" t="s">
        <v>476</v>
      </c>
      <c r="H913" t="s">
        <v>342</v>
      </c>
      <c r="I913" t="s">
        <v>344</v>
      </c>
      <c r="J913" t="s">
        <v>73</v>
      </c>
      <c r="K913" t="s">
        <v>1102</v>
      </c>
      <c r="L913">
        <v>20</v>
      </c>
      <c r="M913">
        <v>150000</v>
      </c>
      <c r="N913">
        <v>3000000</v>
      </c>
      <c r="O913">
        <v>0</v>
      </c>
      <c r="P913">
        <v>3000000</v>
      </c>
      <c r="R913">
        <v>250000</v>
      </c>
      <c r="S913">
        <v>250000</v>
      </c>
      <c r="T913">
        <v>250000</v>
      </c>
      <c r="U913">
        <v>250000</v>
      </c>
      <c r="V913">
        <v>250000</v>
      </c>
      <c r="W913">
        <v>250000</v>
      </c>
      <c r="X913">
        <v>250000</v>
      </c>
      <c r="Y913">
        <v>250000</v>
      </c>
      <c r="Z913">
        <v>250000</v>
      </c>
      <c r="AA913">
        <v>250000</v>
      </c>
      <c r="AB913">
        <v>250000</v>
      </c>
      <c r="AC913">
        <v>250000</v>
      </c>
      <c r="AD913" t="s">
        <v>4506</v>
      </c>
      <c r="AE913" t="s">
        <v>4524</v>
      </c>
      <c r="AF913" t="s">
        <v>4525</v>
      </c>
      <c r="AG913" t="s">
        <v>4526</v>
      </c>
      <c r="AH913" t="s">
        <v>7545</v>
      </c>
      <c r="AI913" t="s">
        <v>6061</v>
      </c>
      <c r="AJ913" t="s">
        <v>6227</v>
      </c>
      <c r="AK913" t="s">
        <v>44</v>
      </c>
      <c r="AN913" t="s">
        <v>1311</v>
      </c>
      <c r="AO913" t="s">
        <v>1312</v>
      </c>
      <c r="AP913" t="s">
        <v>1336</v>
      </c>
      <c r="AQ913" t="s">
        <v>1314</v>
      </c>
    </row>
    <row r="914" spans="1:43" x14ac:dyDescent="0.3">
      <c r="A914" t="s">
        <v>26</v>
      </c>
      <c r="B914" t="s">
        <v>28</v>
      </c>
      <c r="C914" t="s">
        <v>29</v>
      </c>
      <c r="D914" t="s">
        <v>461</v>
      </c>
      <c r="E914" t="s">
        <v>118</v>
      </c>
      <c r="F914" t="s">
        <v>334</v>
      </c>
      <c r="G914" t="s">
        <v>476</v>
      </c>
      <c r="H914" t="s">
        <v>342</v>
      </c>
      <c r="I914" t="s">
        <v>345</v>
      </c>
      <c r="J914" t="s">
        <v>46</v>
      </c>
      <c r="K914" t="s">
        <v>1107</v>
      </c>
      <c r="L914">
        <v>8</v>
      </c>
      <c r="M914">
        <v>1400000</v>
      </c>
      <c r="N914">
        <v>11200000</v>
      </c>
      <c r="O914">
        <v>0</v>
      </c>
      <c r="P914">
        <v>11200000</v>
      </c>
      <c r="R914">
        <v>933000</v>
      </c>
      <c r="S914">
        <v>933000</v>
      </c>
      <c r="T914">
        <v>933000</v>
      </c>
      <c r="U914">
        <v>933000</v>
      </c>
      <c r="V914">
        <v>933000</v>
      </c>
      <c r="W914">
        <v>933000</v>
      </c>
      <c r="X914">
        <v>933000</v>
      </c>
      <c r="Y914">
        <v>933000</v>
      </c>
      <c r="Z914">
        <v>933000</v>
      </c>
      <c r="AA914">
        <v>933000</v>
      </c>
      <c r="AB914">
        <v>933000</v>
      </c>
      <c r="AC914">
        <v>937000</v>
      </c>
      <c r="AD914" t="s">
        <v>4528</v>
      </c>
      <c r="AE914" t="s">
        <v>4548</v>
      </c>
      <c r="AF914" t="s">
        <v>4549</v>
      </c>
      <c r="AG914" t="s">
        <v>4550</v>
      </c>
      <c r="AH914" t="s">
        <v>7546</v>
      </c>
      <c r="AI914" t="s">
        <v>6061</v>
      </c>
      <c r="AJ914" t="s">
        <v>6230</v>
      </c>
      <c r="AK914" t="s">
        <v>44</v>
      </c>
      <c r="AN914" t="s">
        <v>1311</v>
      </c>
      <c r="AO914" t="s">
        <v>1312</v>
      </c>
      <c r="AP914" t="s">
        <v>1331</v>
      </c>
      <c r="AQ914" t="s">
        <v>1314</v>
      </c>
    </row>
    <row r="915" spans="1:43" x14ac:dyDescent="0.3">
      <c r="A915" t="s">
        <v>26</v>
      </c>
      <c r="B915" t="s">
        <v>28</v>
      </c>
      <c r="C915" t="s">
        <v>29</v>
      </c>
      <c r="D915" t="s">
        <v>461</v>
      </c>
      <c r="E915" t="s">
        <v>118</v>
      </c>
      <c r="F915" t="s">
        <v>334</v>
      </c>
      <c r="G915" t="s">
        <v>476</v>
      </c>
      <c r="H915" t="s">
        <v>342</v>
      </c>
      <c r="I915" t="s">
        <v>345</v>
      </c>
      <c r="J915" t="s">
        <v>48</v>
      </c>
      <c r="K915" t="s">
        <v>1110</v>
      </c>
      <c r="L915">
        <v>15</v>
      </c>
      <c r="M915">
        <v>4000000</v>
      </c>
      <c r="N915">
        <v>60000000</v>
      </c>
      <c r="O915">
        <v>0</v>
      </c>
      <c r="P915">
        <v>60000000</v>
      </c>
      <c r="R915">
        <v>5000000</v>
      </c>
      <c r="S915">
        <v>5000000</v>
      </c>
      <c r="T915">
        <v>5000000</v>
      </c>
      <c r="U915">
        <v>5000000</v>
      </c>
      <c r="V915">
        <v>5000000</v>
      </c>
      <c r="W915">
        <v>5000000</v>
      </c>
      <c r="X915">
        <v>5000000</v>
      </c>
      <c r="Y915">
        <v>5000000</v>
      </c>
      <c r="Z915">
        <v>5000000</v>
      </c>
      <c r="AA915">
        <v>5000000</v>
      </c>
      <c r="AB915">
        <v>5000000</v>
      </c>
      <c r="AC915">
        <v>5000000</v>
      </c>
      <c r="AD915" t="s">
        <v>4528</v>
      </c>
      <c r="AE915" t="s">
        <v>4558</v>
      </c>
      <c r="AF915" t="s">
        <v>4559</v>
      </c>
      <c r="AG915" t="s">
        <v>4560</v>
      </c>
      <c r="AH915" t="s">
        <v>7547</v>
      </c>
      <c r="AI915" t="s">
        <v>6061</v>
      </c>
      <c r="AJ915" t="s">
        <v>6230</v>
      </c>
      <c r="AK915" t="s">
        <v>44</v>
      </c>
      <c r="AN915" t="s">
        <v>1311</v>
      </c>
      <c r="AO915" t="s">
        <v>1312</v>
      </c>
      <c r="AP915" t="s">
        <v>1336</v>
      </c>
      <c r="AQ915" t="s">
        <v>1314</v>
      </c>
    </row>
    <row r="916" spans="1:43" x14ac:dyDescent="0.3">
      <c r="A916" t="s">
        <v>26</v>
      </c>
      <c r="B916" t="s">
        <v>28</v>
      </c>
      <c r="C916" t="s">
        <v>29</v>
      </c>
      <c r="D916" t="s">
        <v>461</v>
      </c>
      <c r="E916" t="s">
        <v>118</v>
      </c>
      <c r="F916" t="s">
        <v>334</v>
      </c>
      <c r="G916" t="s">
        <v>476</v>
      </c>
      <c r="H916" t="s">
        <v>342</v>
      </c>
      <c r="I916" t="s">
        <v>345</v>
      </c>
      <c r="J916" t="s">
        <v>50</v>
      </c>
      <c r="K916" t="s">
        <v>1111</v>
      </c>
      <c r="L916">
        <v>320</v>
      </c>
      <c r="M916">
        <v>820000</v>
      </c>
      <c r="N916">
        <v>262400000</v>
      </c>
      <c r="O916">
        <v>0</v>
      </c>
      <c r="P916">
        <v>262400000</v>
      </c>
      <c r="R916">
        <v>21866000</v>
      </c>
      <c r="S916">
        <v>21866000</v>
      </c>
      <c r="T916">
        <v>21866000</v>
      </c>
      <c r="U916">
        <v>21866000</v>
      </c>
      <c r="V916">
        <v>21866000</v>
      </c>
      <c r="W916">
        <v>21866000</v>
      </c>
      <c r="X916">
        <v>21866000</v>
      </c>
      <c r="Y916">
        <v>21866000</v>
      </c>
      <c r="Z916">
        <v>21866000</v>
      </c>
      <c r="AA916">
        <v>21866000</v>
      </c>
      <c r="AB916">
        <v>21866000</v>
      </c>
      <c r="AC916">
        <v>21874000</v>
      </c>
      <c r="AD916" t="s">
        <v>4528</v>
      </c>
      <c r="AE916" t="s">
        <v>4562</v>
      </c>
      <c r="AF916" t="s">
        <v>4563</v>
      </c>
      <c r="AG916" t="s">
        <v>4564</v>
      </c>
      <c r="AH916" t="s">
        <v>7548</v>
      </c>
      <c r="AI916" t="s">
        <v>6061</v>
      </c>
      <c r="AJ916" t="s">
        <v>6230</v>
      </c>
      <c r="AK916" t="s">
        <v>44</v>
      </c>
      <c r="AN916" t="s">
        <v>1311</v>
      </c>
      <c r="AO916" t="s">
        <v>1312</v>
      </c>
      <c r="AP916" t="s">
        <v>1336</v>
      </c>
      <c r="AQ916" t="s">
        <v>1314</v>
      </c>
    </row>
    <row r="917" spans="1:43" x14ac:dyDescent="0.3">
      <c r="A917" t="s">
        <v>26</v>
      </c>
      <c r="B917" t="s">
        <v>28</v>
      </c>
      <c r="C917" t="s">
        <v>29</v>
      </c>
      <c r="D917" t="s">
        <v>461</v>
      </c>
      <c r="E917" t="s">
        <v>118</v>
      </c>
      <c r="F917" t="s">
        <v>334</v>
      </c>
      <c r="G917" t="s">
        <v>476</v>
      </c>
      <c r="H917" t="s">
        <v>342</v>
      </c>
      <c r="I917" t="s">
        <v>346</v>
      </c>
      <c r="J917" t="s">
        <v>46</v>
      </c>
      <c r="K917" t="s">
        <v>1116</v>
      </c>
      <c r="L917">
        <v>3</v>
      </c>
      <c r="M917">
        <v>1700000</v>
      </c>
      <c r="N917">
        <v>5100000</v>
      </c>
      <c r="O917">
        <v>0</v>
      </c>
      <c r="P917">
        <v>5100000</v>
      </c>
      <c r="R917">
        <v>425000</v>
      </c>
      <c r="S917">
        <v>425000</v>
      </c>
      <c r="T917">
        <v>425000</v>
      </c>
      <c r="U917">
        <v>425000</v>
      </c>
      <c r="V917">
        <v>425000</v>
      </c>
      <c r="W917">
        <v>425000</v>
      </c>
      <c r="X917">
        <v>425000</v>
      </c>
      <c r="Y917">
        <v>425000</v>
      </c>
      <c r="Z917">
        <v>425000</v>
      </c>
      <c r="AA917">
        <v>425000</v>
      </c>
      <c r="AB917">
        <v>425000</v>
      </c>
      <c r="AC917">
        <v>425000</v>
      </c>
      <c r="AD917" t="s">
        <v>4569</v>
      </c>
      <c r="AE917" t="s">
        <v>4587</v>
      </c>
      <c r="AF917" t="s">
        <v>4588</v>
      </c>
      <c r="AG917" t="s">
        <v>4589</v>
      </c>
      <c r="AH917" t="s">
        <v>7549</v>
      </c>
      <c r="AI917" t="s">
        <v>6061</v>
      </c>
      <c r="AJ917" t="s">
        <v>6234</v>
      </c>
      <c r="AK917" t="s">
        <v>44</v>
      </c>
      <c r="AN917" t="s">
        <v>1311</v>
      </c>
      <c r="AO917" t="s">
        <v>1312</v>
      </c>
      <c r="AP917" t="s">
        <v>1331</v>
      </c>
      <c r="AQ917" t="s">
        <v>1314</v>
      </c>
    </row>
    <row r="918" spans="1:43" x14ac:dyDescent="0.3">
      <c r="A918" t="s">
        <v>26</v>
      </c>
      <c r="B918" t="s">
        <v>28</v>
      </c>
      <c r="C918" t="s">
        <v>29</v>
      </c>
      <c r="D918" t="s">
        <v>461</v>
      </c>
      <c r="E918" t="s">
        <v>118</v>
      </c>
      <c r="F918" t="s">
        <v>334</v>
      </c>
      <c r="G918" t="s">
        <v>476</v>
      </c>
      <c r="H918" t="s">
        <v>342</v>
      </c>
      <c r="I918" t="s">
        <v>346</v>
      </c>
      <c r="J918" t="s">
        <v>58</v>
      </c>
      <c r="K918" t="s">
        <v>1120</v>
      </c>
      <c r="L918">
        <v>2</v>
      </c>
      <c r="M918">
        <v>35000000</v>
      </c>
      <c r="N918">
        <v>70000000</v>
      </c>
      <c r="O918">
        <v>0</v>
      </c>
      <c r="P918">
        <v>70000000</v>
      </c>
      <c r="R918">
        <v>5833000</v>
      </c>
      <c r="S918">
        <v>5833000</v>
      </c>
      <c r="T918">
        <v>5833000</v>
      </c>
      <c r="U918">
        <v>5833000</v>
      </c>
      <c r="V918">
        <v>5833000</v>
      </c>
      <c r="W918">
        <v>5833000</v>
      </c>
      <c r="X918">
        <v>5833000</v>
      </c>
      <c r="Y918">
        <v>5833000</v>
      </c>
      <c r="Z918">
        <v>5833000</v>
      </c>
      <c r="AA918">
        <v>5833000</v>
      </c>
      <c r="AB918">
        <v>5833000</v>
      </c>
      <c r="AC918">
        <v>5837000</v>
      </c>
      <c r="AD918" t="s">
        <v>4569</v>
      </c>
      <c r="AE918" t="s">
        <v>4600</v>
      </c>
      <c r="AF918" t="s">
        <v>4601</v>
      </c>
      <c r="AG918" t="s">
        <v>4602</v>
      </c>
      <c r="AH918" t="s">
        <v>7550</v>
      </c>
      <c r="AI918" t="s">
        <v>6061</v>
      </c>
      <c r="AJ918" t="s">
        <v>6234</v>
      </c>
      <c r="AK918" t="s">
        <v>44</v>
      </c>
      <c r="AN918" t="s">
        <v>1311</v>
      </c>
      <c r="AO918" t="s">
        <v>1312</v>
      </c>
      <c r="AP918" t="s">
        <v>1331</v>
      </c>
      <c r="AQ918" t="s">
        <v>1314</v>
      </c>
    </row>
    <row r="919" spans="1:43" x14ac:dyDescent="0.3">
      <c r="A919" t="s">
        <v>26</v>
      </c>
      <c r="B919" t="s">
        <v>28</v>
      </c>
      <c r="C919" t="s">
        <v>29</v>
      </c>
      <c r="D919" t="s">
        <v>461</v>
      </c>
      <c r="E919" t="s">
        <v>118</v>
      </c>
      <c r="F919" t="s">
        <v>334</v>
      </c>
      <c r="G919" t="s">
        <v>476</v>
      </c>
      <c r="H919" t="s">
        <v>342</v>
      </c>
      <c r="I919" t="s">
        <v>346</v>
      </c>
      <c r="J919" t="s">
        <v>48</v>
      </c>
      <c r="K919" t="s">
        <v>1121</v>
      </c>
      <c r="L919">
        <v>25</v>
      </c>
      <c r="M919">
        <v>4000000</v>
      </c>
      <c r="N919">
        <v>100000000</v>
      </c>
      <c r="O919">
        <v>0</v>
      </c>
      <c r="P919">
        <v>100000000</v>
      </c>
      <c r="R919">
        <v>8333000</v>
      </c>
      <c r="S919">
        <v>8333000</v>
      </c>
      <c r="T919">
        <v>8333000</v>
      </c>
      <c r="U919">
        <v>8333000</v>
      </c>
      <c r="V919">
        <v>8333000</v>
      </c>
      <c r="W919">
        <v>8333000</v>
      </c>
      <c r="X919">
        <v>8333000</v>
      </c>
      <c r="Y919">
        <v>8333000</v>
      </c>
      <c r="Z919">
        <v>8333000</v>
      </c>
      <c r="AA919">
        <v>8333000</v>
      </c>
      <c r="AB919">
        <v>8333000</v>
      </c>
      <c r="AC919">
        <v>8337000</v>
      </c>
      <c r="AD919" t="s">
        <v>4569</v>
      </c>
      <c r="AE919" t="s">
        <v>4604</v>
      </c>
      <c r="AF919" t="s">
        <v>4605</v>
      </c>
      <c r="AG919" t="s">
        <v>4606</v>
      </c>
      <c r="AH919" t="s">
        <v>7551</v>
      </c>
      <c r="AI919" t="s">
        <v>6061</v>
      </c>
      <c r="AJ919" t="s">
        <v>6234</v>
      </c>
      <c r="AK919" t="s">
        <v>44</v>
      </c>
      <c r="AN919" t="s">
        <v>1311</v>
      </c>
      <c r="AO919" t="s">
        <v>1312</v>
      </c>
      <c r="AP919" t="s">
        <v>1336</v>
      </c>
      <c r="AQ919" t="s">
        <v>1314</v>
      </c>
    </row>
    <row r="920" spans="1:43" x14ac:dyDescent="0.3">
      <c r="A920" t="s">
        <v>26</v>
      </c>
      <c r="B920" t="s">
        <v>28</v>
      </c>
      <c r="C920" t="s">
        <v>29</v>
      </c>
      <c r="D920" t="s">
        <v>461</v>
      </c>
      <c r="E920" t="s">
        <v>118</v>
      </c>
      <c r="F920" t="s">
        <v>334</v>
      </c>
      <c r="G920" t="s">
        <v>476</v>
      </c>
      <c r="H920" t="s">
        <v>342</v>
      </c>
      <c r="I920" t="s">
        <v>346</v>
      </c>
      <c r="J920" t="s">
        <v>73</v>
      </c>
      <c r="K920" t="s">
        <v>1122</v>
      </c>
      <c r="L920">
        <v>20</v>
      </c>
      <c r="M920">
        <v>150000</v>
      </c>
      <c r="N920">
        <v>3000000</v>
      </c>
      <c r="O920">
        <v>0</v>
      </c>
      <c r="P920">
        <v>3000000</v>
      </c>
      <c r="R920">
        <v>250000</v>
      </c>
      <c r="S920">
        <v>250000</v>
      </c>
      <c r="T920">
        <v>250000</v>
      </c>
      <c r="U920">
        <v>250000</v>
      </c>
      <c r="V920">
        <v>250000</v>
      </c>
      <c r="W920">
        <v>250000</v>
      </c>
      <c r="X920">
        <v>250000</v>
      </c>
      <c r="Y920">
        <v>250000</v>
      </c>
      <c r="Z920">
        <v>250000</v>
      </c>
      <c r="AA920">
        <v>250000</v>
      </c>
      <c r="AB920">
        <v>250000</v>
      </c>
      <c r="AC920">
        <v>250000</v>
      </c>
      <c r="AD920" t="s">
        <v>4569</v>
      </c>
      <c r="AE920" t="s">
        <v>4608</v>
      </c>
      <c r="AF920" t="s">
        <v>4609</v>
      </c>
      <c r="AG920" t="s">
        <v>4610</v>
      </c>
      <c r="AH920" t="s">
        <v>7552</v>
      </c>
      <c r="AI920" t="s">
        <v>6061</v>
      </c>
      <c r="AJ920" t="s">
        <v>6234</v>
      </c>
      <c r="AK920" t="s">
        <v>44</v>
      </c>
      <c r="AN920" t="s">
        <v>1311</v>
      </c>
      <c r="AO920" t="s">
        <v>1312</v>
      </c>
      <c r="AP920" t="s">
        <v>1336</v>
      </c>
      <c r="AQ920" t="s">
        <v>1314</v>
      </c>
    </row>
    <row r="921" spans="1:43" x14ac:dyDescent="0.3">
      <c r="A921" t="s">
        <v>26</v>
      </c>
      <c r="B921" t="s">
        <v>28</v>
      </c>
      <c r="C921" t="s">
        <v>29</v>
      </c>
      <c r="D921" t="s">
        <v>461</v>
      </c>
      <c r="E921" t="s">
        <v>118</v>
      </c>
      <c r="F921" t="s">
        <v>334</v>
      </c>
      <c r="G921" t="s">
        <v>477</v>
      </c>
      <c r="H921" t="s">
        <v>366</v>
      </c>
      <c r="I921" t="s">
        <v>367</v>
      </c>
      <c r="J921" t="s">
        <v>43</v>
      </c>
      <c r="K921" t="s">
        <v>1174</v>
      </c>
      <c r="L921">
        <v>80</v>
      </c>
      <c r="M921">
        <v>75000</v>
      </c>
      <c r="N921">
        <v>6000000</v>
      </c>
      <c r="O921">
        <v>0</v>
      </c>
      <c r="P921">
        <v>6000000</v>
      </c>
      <c r="R921">
        <v>500000</v>
      </c>
      <c r="S921">
        <v>500000</v>
      </c>
      <c r="T921">
        <v>500000</v>
      </c>
      <c r="U921">
        <v>500000</v>
      </c>
      <c r="V921">
        <v>500000</v>
      </c>
      <c r="W921">
        <v>500000</v>
      </c>
      <c r="X921">
        <v>500000</v>
      </c>
      <c r="Y921">
        <v>500000</v>
      </c>
      <c r="Z921">
        <v>500000</v>
      </c>
      <c r="AA921">
        <v>500000</v>
      </c>
      <c r="AB921">
        <v>500000</v>
      </c>
      <c r="AC921">
        <v>500000</v>
      </c>
      <c r="AD921" t="s">
        <v>5110</v>
      </c>
      <c r="AE921" t="s">
        <v>5111</v>
      </c>
      <c r="AF921" t="s">
        <v>5112</v>
      </c>
      <c r="AG921" t="s">
        <v>5113</v>
      </c>
      <c r="AH921" t="s">
        <v>7579</v>
      </c>
      <c r="AI921" t="s">
        <v>6061</v>
      </c>
      <c r="AJ921" t="s">
        <v>6271</v>
      </c>
      <c r="AK921" t="s">
        <v>44</v>
      </c>
      <c r="AN921" t="s">
        <v>1311</v>
      </c>
      <c r="AO921" t="s">
        <v>1312</v>
      </c>
      <c r="AP921" t="s">
        <v>1313</v>
      </c>
      <c r="AQ921" t="s">
        <v>1314</v>
      </c>
    </row>
    <row r="922" spans="1:43" x14ac:dyDescent="0.3">
      <c r="A922" t="s">
        <v>26</v>
      </c>
      <c r="B922" t="s">
        <v>28</v>
      </c>
      <c r="C922" t="s">
        <v>29</v>
      </c>
      <c r="D922" t="s">
        <v>461</v>
      </c>
      <c r="E922" t="s">
        <v>118</v>
      </c>
      <c r="F922" t="s">
        <v>334</v>
      </c>
      <c r="G922" t="s">
        <v>477</v>
      </c>
      <c r="H922" t="s">
        <v>366</v>
      </c>
      <c r="I922" t="s">
        <v>367</v>
      </c>
      <c r="J922" t="s">
        <v>48</v>
      </c>
      <c r="K922" t="s">
        <v>1177</v>
      </c>
      <c r="L922">
        <v>40</v>
      </c>
      <c r="M922">
        <v>6500000</v>
      </c>
      <c r="N922">
        <v>260000000</v>
      </c>
      <c r="O922">
        <v>0</v>
      </c>
      <c r="P922">
        <v>260000000</v>
      </c>
      <c r="R922">
        <v>21666000</v>
      </c>
      <c r="S922">
        <v>21666000</v>
      </c>
      <c r="T922">
        <v>21666000</v>
      </c>
      <c r="U922">
        <v>21666000</v>
      </c>
      <c r="V922">
        <v>21666000</v>
      </c>
      <c r="W922">
        <v>21666000</v>
      </c>
      <c r="X922">
        <v>21666000</v>
      </c>
      <c r="Y922">
        <v>21666000</v>
      </c>
      <c r="Z922">
        <v>21666000</v>
      </c>
      <c r="AA922">
        <v>21666000</v>
      </c>
      <c r="AB922">
        <v>21666000</v>
      </c>
      <c r="AC922">
        <v>21674000</v>
      </c>
      <c r="AD922" t="s">
        <v>5110</v>
      </c>
      <c r="AE922" t="s">
        <v>5124</v>
      </c>
      <c r="AF922" t="s">
        <v>5125</v>
      </c>
      <c r="AG922" t="s">
        <v>5126</v>
      </c>
      <c r="AH922" t="s">
        <v>7580</v>
      </c>
      <c r="AI922" t="s">
        <v>6061</v>
      </c>
      <c r="AJ922" t="s">
        <v>6271</v>
      </c>
      <c r="AK922" t="s">
        <v>44</v>
      </c>
      <c r="AN922" t="s">
        <v>1311</v>
      </c>
      <c r="AO922" t="s">
        <v>1312</v>
      </c>
      <c r="AP922" t="s">
        <v>1336</v>
      </c>
      <c r="AQ922" t="s">
        <v>1314</v>
      </c>
    </row>
    <row r="923" spans="1:43" x14ac:dyDescent="0.3">
      <c r="A923" t="s">
        <v>26</v>
      </c>
      <c r="B923" t="s">
        <v>28</v>
      </c>
      <c r="C923" t="s">
        <v>29</v>
      </c>
      <c r="D923" t="s">
        <v>461</v>
      </c>
      <c r="E923" t="s">
        <v>118</v>
      </c>
      <c r="F923" t="s">
        <v>334</v>
      </c>
      <c r="G923" t="s">
        <v>477</v>
      </c>
      <c r="H923" t="s">
        <v>366</v>
      </c>
      <c r="I923" t="s">
        <v>368</v>
      </c>
      <c r="J923" t="s">
        <v>48</v>
      </c>
      <c r="K923" t="s">
        <v>1180</v>
      </c>
      <c r="L923">
        <v>15</v>
      </c>
      <c r="M923">
        <v>2000000</v>
      </c>
      <c r="N923">
        <v>30000000</v>
      </c>
      <c r="O923">
        <v>0</v>
      </c>
      <c r="P923">
        <v>30000000</v>
      </c>
      <c r="R923">
        <v>2500000</v>
      </c>
      <c r="S923">
        <v>2500000</v>
      </c>
      <c r="T923">
        <v>2500000</v>
      </c>
      <c r="U923">
        <v>2500000</v>
      </c>
      <c r="V923">
        <v>2500000</v>
      </c>
      <c r="W923">
        <v>2500000</v>
      </c>
      <c r="X923">
        <v>2500000</v>
      </c>
      <c r="Y923">
        <v>2500000</v>
      </c>
      <c r="Z923">
        <v>2500000</v>
      </c>
      <c r="AA923">
        <v>2500000</v>
      </c>
      <c r="AB923">
        <v>2500000</v>
      </c>
      <c r="AC923">
        <v>2500000</v>
      </c>
      <c r="AD923" t="s">
        <v>5128</v>
      </c>
      <c r="AE923" t="s">
        <v>5139</v>
      </c>
      <c r="AF923" t="s">
        <v>5140</v>
      </c>
      <c r="AG923" t="s">
        <v>5141</v>
      </c>
      <c r="AH923" t="s">
        <v>7581</v>
      </c>
      <c r="AI923" t="s">
        <v>6061</v>
      </c>
      <c r="AJ923" t="s">
        <v>6274</v>
      </c>
      <c r="AK923" t="s">
        <v>44</v>
      </c>
      <c r="AN923" t="s">
        <v>1311</v>
      </c>
      <c r="AO923" t="s">
        <v>1312</v>
      </c>
      <c r="AP923" t="s">
        <v>1336</v>
      </c>
      <c r="AQ923" t="s">
        <v>1314</v>
      </c>
    </row>
    <row r="924" spans="1:43" x14ac:dyDescent="0.3">
      <c r="A924" t="s">
        <v>26</v>
      </c>
      <c r="B924" t="s">
        <v>28</v>
      </c>
      <c r="C924" t="s">
        <v>29</v>
      </c>
      <c r="D924" t="s">
        <v>461</v>
      </c>
      <c r="E924" t="s">
        <v>118</v>
      </c>
      <c r="F924" t="s">
        <v>334</v>
      </c>
      <c r="G924" t="s">
        <v>477</v>
      </c>
      <c r="H924" t="s">
        <v>370</v>
      </c>
      <c r="I924" t="s">
        <v>371</v>
      </c>
      <c r="J924" t="s">
        <v>43</v>
      </c>
      <c r="K924" t="s">
        <v>690</v>
      </c>
      <c r="L924">
        <v>4</v>
      </c>
      <c r="M924">
        <v>1275000</v>
      </c>
      <c r="N924">
        <v>5100000</v>
      </c>
      <c r="O924">
        <v>0</v>
      </c>
      <c r="P924">
        <v>5100000</v>
      </c>
      <c r="R924">
        <v>425000</v>
      </c>
      <c r="S924">
        <v>425000</v>
      </c>
      <c r="T924">
        <v>425000</v>
      </c>
      <c r="U924">
        <v>425000</v>
      </c>
      <c r="V924">
        <v>425000</v>
      </c>
      <c r="W924">
        <v>425000</v>
      </c>
      <c r="X924">
        <v>425000</v>
      </c>
      <c r="Y924">
        <v>425000</v>
      </c>
      <c r="Z924">
        <v>425000</v>
      </c>
      <c r="AA924">
        <v>425000</v>
      </c>
      <c r="AB924">
        <v>425000</v>
      </c>
      <c r="AC924">
        <v>425000</v>
      </c>
      <c r="AD924" t="s">
        <v>5143</v>
      </c>
      <c r="AE924" t="s">
        <v>5144</v>
      </c>
      <c r="AF924" t="s">
        <v>5145</v>
      </c>
      <c r="AG924" t="s">
        <v>5146</v>
      </c>
      <c r="AH924" t="s">
        <v>7582</v>
      </c>
      <c r="AI924" t="s">
        <v>6061</v>
      </c>
      <c r="AJ924" t="s">
        <v>6277</v>
      </c>
      <c r="AK924" t="s">
        <v>44</v>
      </c>
      <c r="AN924" t="s">
        <v>1311</v>
      </c>
      <c r="AO924" t="s">
        <v>1312</v>
      </c>
      <c r="AP924" t="s">
        <v>1313</v>
      </c>
      <c r="AQ924" t="s">
        <v>1314</v>
      </c>
    </row>
    <row r="925" spans="1:43" x14ac:dyDescent="0.3">
      <c r="A925" t="s">
        <v>26</v>
      </c>
      <c r="B925" t="s">
        <v>28</v>
      </c>
      <c r="C925" t="s">
        <v>29</v>
      </c>
      <c r="D925" t="s">
        <v>461</v>
      </c>
      <c r="E925" t="s">
        <v>118</v>
      </c>
      <c r="F925" t="s">
        <v>334</v>
      </c>
      <c r="G925" t="s">
        <v>477</v>
      </c>
      <c r="H925" t="s">
        <v>370</v>
      </c>
      <c r="I925" t="s">
        <v>371</v>
      </c>
      <c r="J925" t="s">
        <v>48</v>
      </c>
      <c r="K925" t="s">
        <v>1182</v>
      </c>
      <c r="L925">
        <v>36</v>
      </c>
      <c r="M925">
        <v>3700000</v>
      </c>
      <c r="N925">
        <v>133200000</v>
      </c>
      <c r="O925">
        <v>0</v>
      </c>
      <c r="P925">
        <v>133200000</v>
      </c>
      <c r="R925">
        <v>11100000</v>
      </c>
      <c r="S925">
        <v>11100000</v>
      </c>
      <c r="T925">
        <v>11100000</v>
      </c>
      <c r="U925">
        <v>11100000</v>
      </c>
      <c r="V925">
        <v>11100000</v>
      </c>
      <c r="W925">
        <v>11100000</v>
      </c>
      <c r="X925">
        <v>11100000</v>
      </c>
      <c r="Y925">
        <v>11100000</v>
      </c>
      <c r="Z925">
        <v>11100000</v>
      </c>
      <c r="AA925">
        <v>11100000</v>
      </c>
      <c r="AB925">
        <v>11100000</v>
      </c>
      <c r="AC925">
        <v>11100000</v>
      </c>
      <c r="AD925" t="s">
        <v>5143</v>
      </c>
      <c r="AE925" t="s">
        <v>5154</v>
      </c>
      <c r="AF925" t="s">
        <v>5155</v>
      </c>
      <c r="AG925" t="s">
        <v>5156</v>
      </c>
      <c r="AH925" t="s">
        <v>7583</v>
      </c>
      <c r="AI925" t="s">
        <v>6061</v>
      </c>
      <c r="AJ925" t="s">
        <v>6277</v>
      </c>
      <c r="AK925" t="s">
        <v>44</v>
      </c>
      <c r="AN925" t="s">
        <v>1311</v>
      </c>
      <c r="AO925" t="s">
        <v>1312</v>
      </c>
      <c r="AP925" t="s">
        <v>1336</v>
      </c>
      <c r="AQ925" t="s">
        <v>1314</v>
      </c>
    </row>
    <row r="926" spans="1:43" x14ac:dyDescent="0.3">
      <c r="A926" t="s">
        <v>26</v>
      </c>
      <c r="B926" t="s">
        <v>28</v>
      </c>
      <c r="C926" t="s">
        <v>29</v>
      </c>
      <c r="D926" t="s">
        <v>461</v>
      </c>
      <c r="E926" t="s">
        <v>118</v>
      </c>
      <c r="F926" t="s">
        <v>334</v>
      </c>
      <c r="G926" t="s">
        <v>477</v>
      </c>
      <c r="H926" t="s">
        <v>370</v>
      </c>
      <c r="I926" t="s">
        <v>372</v>
      </c>
      <c r="J926" t="s">
        <v>48</v>
      </c>
      <c r="K926" t="s">
        <v>1185</v>
      </c>
      <c r="L926">
        <v>12</v>
      </c>
      <c r="M926">
        <v>3000000</v>
      </c>
      <c r="N926">
        <v>36000000</v>
      </c>
      <c r="O926">
        <v>0</v>
      </c>
      <c r="P926">
        <v>36000000</v>
      </c>
      <c r="R926">
        <v>3000000</v>
      </c>
      <c r="S926">
        <v>3000000</v>
      </c>
      <c r="T926">
        <v>3000000</v>
      </c>
      <c r="U926">
        <v>3000000</v>
      </c>
      <c r="V926">
        <v>3000000</v>
      </c>
      <c r="W926">
        <v>3000000</v>
      </c>
      <c r="X926">
        <v>3000000</v>
      </c>
      <c r="Y926">
        <v>3000000</v>
      </c>
      <c r="Z926">
        <v>3000000</v>
      </c>
      <c r="AA926">
        <v>3000000</v>
      </c>
      <c r="AB926">
        <v>3000000</v>
      </c>
      <c r="AC926">
        <v>3000000</v>
      </c>
      <c r="AD926" t="s">
        <v>5158</v>
      </c>
      <c r="AE926" t="s">
        <v>5169</v>
      </c>
      <c r="AF926" t="s">
        <v>5170</v>
      </c>
      <c r="AG926" t="s">
        <v>5171</v>
      </c>
      <c r="AH926" t="s">
        <v>7584</v>
      </c>
      <c r="AI926" t="s">
        <v>6061</v>
      </c>
      <c r="AJ926" t="s">
        <v>6279</v>
      </c>
      <c r="AK926" t="s">
        <v>44</v>
      </c>
      <c r="AN926" t="s">
        <v>1311</v>
      </c>
      <c r="AO926" t="s">
        <v>1312</v>
      </c>
      <c r="AP926" t="s">
        <v>1336</v>
      </c>
      <c r="AQ926" t="s">
        <v>1314</v>
      </c>
    </row>
    <row r="927" spans="1:43" x14ac:dyDescent="0.3">
      <c r="A927" t="s">
        <v>26</v>
      </c>
      <c r="B927" t="s">
        <v>28</v>
      </c>
      <c r="C927" t="s">
        <v>29</v>
      </c>
      <c r="D927" t="s">
        <v>461</v>
      </c>
      <c r="E927" t="s">
        <v>118</v>
      </c>
      <c r="F927" t="s">
        <v>334</v>
      </c>
      <c r="G927" t="s">
        <v>477</v>
      </c>
      <c r="H927" t="s">
        <v>370</v>
      </c>
      <c r="I927" t="s">
        <v>373</v>
      </c>
      <c r="J927" t="s">
        <v>48</v>
      </c>
      <c r="K927" t="s">
        <v>1188</v>
      </c>
      <c r="L927">
        <v>18</v>
      </c>
      <c r="M927">
        <v>3500000</v>
      </c>
      <c r="N927">
        <v>63000000</v>
      </c>
      <c r="O927">
        <v>0</v>
      </c>
      <c r="P927">
        <v>63000000</v>
      </c>
      <c r="R927">
        <v>5250000</v>
      </c>
      <c r="S927">
        <v>5250000</v>
      </c>
      <c r="T927">
        <v>5250000</v>
      </c>
      <c r="U927">
        <v>5250000</v>
      </c>
      <c r="V927">
        <v>5250000</v>
      </c>
      <c r="W927">
        <v>5250000</v>
      </c>
      <c r="X927">
        <v>5250000</v>
      </c>
      <c r="Y927">
        <v>5250000</v>
      </c>
      <c r="Z927">
        <v>5250000</v>
      </c>
      <c r="AA927">
        <v>5250000</v>
      </c>
      <c r="AB927">
        <v>5250000</v>
      </c>
      <c r="AC927">
        <v>5250000</v>
      </c>
      <c r="AD927" t="s">
        <v>5173</v>
      </c>
      <c r="AE927" t="s">
        <v>5184</v>
      </c>
      <c r="AF927" t="s">
        <v>5185</v>
      </c>
      <c r="AG927" t="s">
        <v>5186</v>
      </c>
      <c r="AH927" t="s">
        <v>7585</v>
      </c>
      <c r="AI927" t="s">
        <v>6061</v>
      </c>
      <c r="AJ927" t="s">
        <v>6282</v>
      </c>
      <c r="AK927" t="s">
        <v>44</v>
      </c>
      <c r="AN927" t="s">
        <v>1311</v>
      </c>
      <c r="AO927" t="s">
        <v>1312</v>
      </c>
      <c r="AP927" t="s">
        <v>1336</v>
      </c>
      <c r="AQ927" t="s">
        <v>1314</v>
      </c>
    </row>
    <row r="928" spans="1:43" x14ac:dyDescent="0.3">
      <c r="A928" t="s">
        <v>26</v>
      </c>
      <c r="B928" t="s">
        <v>28</v>
      </c>
      <c r="C928" t="s">
        <v>29</v>
      </c>
      <c r="D928" t="s">
        <v>461</v>
      </c>
      <c r="E928" t="s">
        <v>118</v>
      </c>
      <c r="F928" t="s">
        <v>334</v>
      </c>
      <c r="G928" t="s">
        <v>477</v>
      </c>
      <c r="H928" t="s">
        <v>370</v>
      </c>
      <c r="I928" t="s">
        <v>374</v>
      </c>
      <c r="J928" t="s">
        <v>269</v>
      </c>
      <c r="K928" t="s">
        <v>1193</v>
      </c>
      <c r="L928">
        <v>1</v>
      </c>
      <c r="M928">
        <v>20000000</v>
      </c>
      <c r="N928">
        <v>20000000</v>
      </c>
      <c r="O928">
        <v>0</v>
      </c>
      <c r="P928">
        <v>20000000</v>
      </c>
      <c r="R928">
        <v>1666000</v>
      </c>
      <c r="S928">
        <v>1666000</v>
      </c>
      <c r="T928">
        <v>1666000</v>
      </c>
      <c r="U928">
        <v>1666000</v>
      </c>
      <c r="V928">
        <v>1666000</v>
      </c>
      <c r="W928">
        <v>1666000</v>
      </c>
      <c r="X928">
        <v>1666000</v>
      </c>
      <c r="Y928">
        <v>1666000</v>
      </c>
      <c r="Z928">
        <v>1666000</v>
      </c>
      <c r="AA928">
        <v>1666000</v>
      </c>
      <c r="AB928">
        <v>1666000</v>
      </c>
      <c r="AC928">
        <v>1674000</v>
      </c>
      <c r="AD928" t="s">
        <v>5188</v>
      </c>
      <c r="AE928" t="s">
        <v>5206</v>
      </c>
      <c r="AF928" t="s">
        <v>5207</v>
      </c>
      <c r="AG928" t="s">
        <v>5208</v>
      </c>
      <c r="AH928" t="s">
        <v>7586</v>
      </c>
      <c r="AI928" t="s">
        <v>6061</v>
      </c>
      <c r="AJ928" t="s">
        <v>6285</v>
      </c>
      <c r="AK928" t="s">
        <v>44</v>
      </c>
      <c r="AN928" t="s">
        <v>1311</v>
      </c>
      <c r="AO928" t="s">
        <v>1312</v>
      </c>
      <c r="AP928" t="s">
        <v>3483</v>
      </c>
      <c r="AQ928" t="s">
        <v>1314</v>
      </c>
    </row>
    <row r="929" spans="1:43" x14ac:dyDescent="0.3">
      <c r="A929" t="s">
        <v>26</v>
      </c>
      <c r="B929" t="s">
        <v>28</v>
      </c>
      <c r="C929" t="s">
        <v>29</v>
      </c>
      <c r="D929" t="s">
        <v>461</v>
      </c>
      <c r="E929" t="s">
        <v>118</v>
      </c>
      <c r="F929" t="s">
        <v>334</v>
      </c>
      <c r="G929" t="s">
        <v>477</v>
      </c>
      <c r="H929" t="s">
        <v>370</v>
      </c>
      <c r="I929" t="s">
        <v>374</v>
      </c>
      <c r="J929" t="s">
        <v>48</v>
      </c>
      <c r="K929" t="s">
        <v>1194</v>
      </c>
      <c r="L929">
        <v>30</v>
      </c>
      <c r="M929">
        <v>3000000</v>
      </c>
      <c r="N929">
        <v>90000000</v>
      </c>
      <c r="O929">
        <v>0</v>
      </c>
      <c r="P929">
        <v>90000000</v>
      </c>
      <c r="R929">
        <v>7500000</v>
      </c>
      <c r="S929">
        <v>7500000</v>
      </c>
      <c r="T929">
        <v>7500000</v>
      </c>
      <c r="U929">
        <v>7500000</v>
      </c>
      <c r="V929">
        <v>7500000</v>
      </c>
      <c r="W929">
        <v>7500000</v>
      </c>
      <c r="X929">
        <v>7500000</v>
      </c>
      <c r="Y929">
        <v>7500000</v>
      </c>
      <c r="Z929">
        <v>7500000</v>
      </c>
      <c r="AA929">
        <v>7500000</v>
      </c>
      <c r="AB929">
        <v>7500000</v>
      </c>
      <c r="AC929">
        <v>7500000</v>
      </c>
      <c r="AD929" t="s">
        <v>5188</v>
      </c>
      <c r="AE929" t="s">
        <v>5210</v>
      </c>
      <c r="AF929" t="s">
        <v>5211</v>
      </c>
      <c r="AG929" t="s">
        <v>5212</v>
      </c>
      <c r="AH929" t="s">
        <v>7587</v>
      </c>
      <c r="AI929" t="s">
        <v>6061</v>
      </c>
      <c r="AJ929" t="s">
        <v>6285</v>
      </c>
      <c r="AK929" t="s">
        <v>44</v>
      </c>
      <c r="AN929" t="s">
        <v>1311</v>
      </c>
      <c r="AO929" t="s">
        <v>1312</v>
      </c>
      <c r="AP929" t="s">
        <v>1336</v>
      </c>
      <c r="AQ929" t="s">
        <v>1314</v>
      </c>
    </row>
    <row r="930" spans="1:43" x14ac:dyDescent="0.3">
      <c r="A930" t="s">
        <v>26</v>
      </c>
      <c r="B930" t="s">
        <v>28</v>
      </c>
      <c r="C930" t="s">
        <v>29</v>
      </c>
      <c r="D930" t="s">
        <v>461</v>
      </c>
      <c r="E930" t="s">
        <v>118</v>
      </c>
      <c r="F930" t="s">
        <v>334</v>
      </c>
      <c r="G930" t="s">
        <v>478</v>
      </c>
      <c r="H930" t="s">
        <v>384</v>
      </c>
      <c r="I930" t="s">
        <v>385</v>
      </c>
      <c r="J930" t="s">
        <v>43</v>
      </c>
      <c r="K930" t="s">
        <v>1202</v>
      </c>
      <c r="L930">
        <v>300</v>
      </c>
      <c r="M930">
        <v>350000</v>
      </c>
      <c r="N930">
        <v>105000000</v>
      </c>
      <c r="O930">
        <v>0</v>
      </c>
      <c r="P930">
        <v>105000000</v>
      </c>
      <c r="R930">
        <v>949660</v>
      </c>
      <c r="S930">
        <v>16319854</v>
      </c>
      <c r="T930">
        <v>14952082</v>
      </c>
      <c r="U930">
        <v>9957211</v>
      </c>
      <c r="V930">
        <v>10886482</v>
      </c>
      <c r="W930">
        <v>8414782</v>
      </c>
      <c r="X930">
        <v>1117664</v>
      </c>
      <c r="Y930">
        <v>4983207</v>
      </c>
      <c r="Z930">
        <v>8692756</v>
      </c>
      <c r="AA930">
        <v>10920000</v>
      </c>
      <c r="AB930">
        <v>8679736</v>
      </c>
      <c r="AC930">
        <v>9126566</v>
      </c>
      <c r="AD930" t="s">
        <v>5317</v>
      </c>
      <c r="AE930" t="s">
        <v>5318</v>
      </c>
      <c r="AF930" t="s">
        <v>5319</v>
      </c>
      <c r="AG930" t="s">
        <v>5320</v>
      </c>
      <c r="AH930" t="s">
        <v>7588</v>
      </c>
      <c r="AI930" t="s">
        <v>6061</v>
      </c>
      <c r="AJ930" t="s">
        <v>6289</v>
      </c>
      <c r="AK930" t="s">
        <v>136</v>
      </c>
      <c r="AN930" t="s">
        <v>1311</v>
      </c>
      <c r="AO930" t="s">
        <v>1312</v>
      </c>
      <c r="AP930" t="s">
        <v>1313</v>
      </c>
      <c r="AQ930" t="s">
        <v>1314</v>
      </c>
    </row>
    <row r="931" spans="1:43" x14ac:dyDescent="0.3">
      <c r="A931" t="s">
        <v>26</v>
      </c>
      <c r="B931" t="s">
        <v>28</v>
      </c>
      <c r="C931" t="s">
        <v>29</v>
      </c>
      <c r="D931" t="s">
        <v>461</v>
      </c>
      <c r="E931" t="s">
        <v>118</v>
      </c>
      <c r="F931" t="s">
        <v>334</v>
      </c>
      <c r="G931" t="s">
        <v>478</v>
      </c>
      <c r="H931" t="s">
        <v>384</v>
      </c>
      <c r="I931" t="s">
        <v>385</v>
      </c>
      <c r="J931" t="s">
        <v>46</v>
      </c>
      <c r="K931" t="s">
        <v>608</v>
      </c>
      <c r="L931">
        <v>24</v>
      </c>
      <c r="M931">
        <v>900000</v>
      </c>
      <c r="N931">
        <v>21600000</v>
      </c>
      <c r="O931">
        <v>0</v>
      </c>
      <c r="P931">
        <v>21600000</v>
      </c>
      <c r="R931">
        <v>195359</v>
      </c>
      <c r="S931">
        <v>3357227</v>
      </c>
      <c r="T931">
        <v>3075857</v>
      </c>
      <c r="U931">
        <v>2048340.0000000002</v>
      </c>
      <c r="V931">
        <v>2239505</v>
      </c>
      <c r="W931">
        <v>1731041</v>
      </c>
      <c r="X931">
        <v>229919</v>
      </c>
      <c r="Y931">
        <v>1025117</v>
      </c>
      <c r="Z931">
        <v>1788224</v>
      </c>
      <c r="AA931">
        <v>2246400</v>
      </c>
      <c r="AB931">
        <v>1785546</v>
      </c>
      <c r="AC931">
        <v>1877465</v>
      </c>
      <c r="AD931" t="s">
        <v>5317</v>
      </c>
      <c r="AE931" t="s">
        <v>5347</v>
      </c>
      <c r="AF931" t="s">
        <v>5348</v>
      </c>
      <c r="AG931" t="s">
        <v>5349</v>
      </c>
      <c r="AH931" t="s">
        <v>7589</v>
      </c>
      <c r="AI931" t="s">
        <v>6061</v>
      </c>
      <c r="AJ931" t="s">
        <v>6289</v>
      </c>
      <c r="AK931" t="s">
        <v>136</v>
      </c>
      <c r="AN931" t="s">
        <v>1311</v>
      </c>
      <c r="AO931" t="s">
        <v>1312</v>
      </c>
      <c r="AP931" t="s">
        <v>1331</v>
      </c>
      <c r="AQ931" t="s">
        <v>1314</v>
      </c>
    </row>
    <row r="932" spans="1:43" x14ac:dyDescent="0.3">
      <c r="A932" t="s">
        <v>26</v>
      </c>
      <c r="B932" t="s">
        <v>28</v>
      </c>
      <c r="C932" t="s">
        <v>29</v>
      </c>
      <c r="D932" t="s">
        <v>461</v>
      </c>
      <c r="E932" t="s">
        <v>118</v>
      </c>
      <c r="F932" t="s">
        <v>334</v>
      </c>
      <c r="G932" t="s">
        <v>478</v>
      </c>
      <c r="H932" t="s">
        <v>384</v>
      </c>
      <c r="I932" t="s">
        <v>385</v>
      </c>
      <c r="J932" t="s">
        <v>48</v>
      </c>
      <c r="K932" t="s">
        <v>1208</v>
      </c>
      <c r="L932">
        <v>50</v>
      </c>
      <c r="M932">
        <v>2500000</v>
      </c>
      <c r="N932">
        <v>125000000</v>
      </c>
      <c r="O932">
        <v>0</v>
      </c>
      <c r="P932">
        <v>125000000</v>
      </c>
      <c r="R932">
        <v>1130548</v>
      </c>
      <c r="S932">
        <v>19428397</v>
      </c>
      <c r="T932">
        <v>17800097</v>
      </c>
      <c r="U932">
        <v>11853822</v>
      </c>
      <c r="V932">
        <v>12960097</v>
      </c>
      <c r="W932">
        <v>10017597</v>
      </c>
      <c r="X932">
        <v>1330552</v>
      </c>
      <c r="Y932">
        <v>5932389</v>
      </c>
      <c r="Z932">
        <v>10348519</v>
      </c>
      <c r="AA932">
        <v>13000000</v>
      </c>
      <c r="AB932">
        <v>10333019</v>
      </c>
      <c r="AC932">
        <v>10864963</v>
      </c>
      <c r="AD932" t="s">
        <v>5317</v>
      </c>
      <c r="AE932" t="s">
        <v>5351</v>
      </c>
      <c r="AF932" t="s">
        <v>5352</v>
      </c>
      <c r="AG932" t="s">
        <v>5353</v>
      </c>
      <c r="AH932" t="s">
        <v>7590</v>
      </c>
      <c r="AI932" t="s">
        <v>6061</v>
      </c>
      <c r="AJ932" t="s">
        <v>6289</v>
      </c>
      <c r="AK932" t="s">
        <v>136</v>
      </c>
      <c r="AN932" t="s">
        <v>1311</v>
      </c>
      <c r="AO932" t="s">
        <v>1312</v>
      </c>
      <c r="AP932" t="s">
        <v>1336</v>
      </c>
      <c r="AQ932" t="s">
        <v>1314</v>
      </c>
    </row>
    <row r="933" spans="1:43" x14ac:dyDescent="0.3">
      <c r="A933" t="s">
        <v>26</v>
      </c>
      <c r="B933" t="s">
        <v>28</v>
      </c>
      <c r="C933" t="s">
        <v>29</v>
      </c>
      <c r="D933" t="s">
        <v>461</v>
      </c>
      <c r="E933" t="s">
        <v>118</v>
      </c>
      <c r="F933" t="s">
        <v>334</v>
      </c>
      <c r="G933" t="s">
        <v>478</v>
      </c>
      <c r="H933" t="s">
        <v>384</v>
      </c>
      <c r="I933" t="s">
        <v>385</v>
      </c>
      <c r="J933" t="s">
        <v>73</v>
      </c>
      <c r="K933" t="s">
        <v>1212</v>
      </c>
      <c r="L933">
        <v>15</v>
      </c>
      <c r="M933">
        <v>360000</v>
      </c>
      <c r="N933">
        <v>5400000</v>
      </c>
      <c r="O933">
        <v>0</v>
      </c>
      <c r="P933">
        <v>5400000</v>
      </c>
      <c r="R933">
        <v>48840</v>
      </c>
      <c r="S933">
        <v>839307</v>
      </c>
      <c r="T933">
        <v>768964</v>
      </c>
      <c r="U933">
        <v>512085.00000000006</v>
      </c>
      <c r="V933">
        <v>559876</v>
      </c>
      <c r="W933">
        <v>432760</v>
      </c>
      <c r="X933">
        <v>57480</v>
      </c>
      <c r="Y933">
        <v>256279</v>
      </c>
      <c r="Z933">
        <v>447056</v>
      </c>
      <c r="AA933">
        <v>561600</v>
      </c>
      <c r="AB933">
        <v>446386</v>
      </c>
      <c r="AC933">
        <v>469367</v>
      </c>
      <c r="AD933" t="s">
        <v>5317</v>
      </c>
      <c r="AE933" t="s">
        <v>5364</v>
      </c>
      <c r="AF933" t="s">
        <v>5365</v>
      </c>
      <c r="AG933" t="s">
        <v>5366</v>
      </c>
      <c r="AH933" t="s">
        <v>7591</v>
      </c>
      <c r="AI933" t="s">
        <v>6061</v>
      </c>
      <c r="AJ933" t="s">
        <v>6289</v>
      </c>
      <c r="AK933" t="s">
        <v>136</v>
      </c>
      <c r="AN933" t="s">
        <v>1311</v>
      </c>
      <c r="AO933" t="s">
        <v>1312</v>
      </c>
      <c r="AP933" t="s">
        <v>1336</v>
      </c>
      <c r="AQ933" t="s">
        <v>1314</v>
      </c>
    </row>
    <row r="934" spans="1:43" x14ac:dyDescent="0.3">
      <c r="A934" t="s">
        <v>26</v>
      </c>
      <c r="B934" t="s">
        <v>28</v>
      </c>
      <c r="C934" t="s">
        <v>29</v>
      </c>
      <c r="D934" t="s">
        <v>461</v>
      </c>
      <c r="E934" t="s">
        <v>118</v>
      </c>
      <c r="F934" t="s">
        <v>334</v>
      </c>
      <c r="G934" t="s">
        <v>478</v>
      </c>
      <c r="H934" t="s">
        <v>384</v>
      </c>
      <c r="I934" t="s">
        <v>385</v>
      </c>
      <c r="J934" t="s">
        <v>50</v>
      </c>
      <c r="K934" t="s">
        <v>1213</v>
      </c>
      <c r="L934">
        <v>12</v>
      </c>
      <c r="M934">
        <v>2350000</v>
      </c>
      <c r="N934">
        <v>28200000</v>
      </c>
      <c r="O934">
        <v>0</v>
      </c>
      <c r="P934">
        <v>28200000</v>
      </c>
      <c r="R934">
        <v>255052</v>
      </c>
      <c r="S934">
        <v>4383046</v>
      </c>
      <c r="T934">
        <v>4015702</v>
      </c>
      <c r="U934">
        <v>2674222</v>
      </c>
      <c r="V934">
        <v>2923798</v>
      </c>
      <c r="W934">
        <v>2259970</v>
      </c>
      <c r="X934">
        <v>300173</v>
      </c>
      <c r="Y934">
        <v>1338347</v>
      </c>
      <c r="Z934">
        <v>2334626</v>
      </c>
      <c r="AA934">
        <v>2932800</v>
      </c>
      <c r="AB934">
        <v>2331129</v>
      </c>
      <c r="AC934">
        <v>2451135</v>
      </c>
      <c r="AD934" t="s">
        <v>5317</v>
      </c>
      <c r="AE934" t="s">
        <v>5368</v>
      </c>
      <c r="AF934" t="s">
        <v>5369</v>
      </c>
      <c r="AG934" t="s">
        <v>5370</v>
      </c>
      <c r="AH934" t="s">
        <v>7592</v>
      </c>
      <c r="AI934" t="s">
        <v>6061</v>
      </c>
      <c r="AJ934" t="s">
        <v>6289</v>
      </c>
      <c r="AK934" t="s">
        <v>136</v>
      </c>
      <c r="AN934" t="s">
        <v>1311</v>
      </c>
      <c r="AO934" t="s">
        <v>1312</v>
      </c>
      <c r="AP934" t="s">
        <v>1336</v>
      </c>
      <c r="AQ934" t="s">
        <v>1314</v>
      </c>
    </row>
    <row r="935" spans="1:43" x14ac:dyDescent="0.3">
      <c r="A935" t="s">
        <v>26</v>
      </c>
      <c r="B935" t="s">
        <v>28</v>
      </c>
      <c r="C935" t="s">
        <v>29</v>
      </c>
      <c r="D935" t="s">
        <v>461</v>
      </c>
      <c r="E935" t="s">
        <v>118</v>
      </c>
      <c r="F935" t="s">
        <v>334</v>
      </c>
      <c r="G935" t="s">
        <v>478</v>
      </c>
      <c r="H935" t="s">
        <v>384</v>
      </c>
      <c r="I935" t="s">
        <v>386</v>
      </c>
      <c r="J935" t="s">
        <v>43</v>
      </c>
      <c r="K935" t="s">
        <v>1202</v>
      </c>
      <c r="L935">
        <v>60</v>
      </c>
      <c r="M935">
        <v>300000</v>
      </c>
      <c r="N935">
        <v>18000000</v>
      </c>
      <c r="O935">
        <v>0</v>
      </c>
      <c r="P935">
        <v>18000000</v>
      </c>
      <c r="R935">
        <v>162799</v>
      </c>
      <c r="S935">
        <v>2797689</v>
      </c>
      <c r="T935">
        <v>2563214</v>
      </c>
      <c r="U935">
        <v>1706950</v>
      </c>
      <c r="V935">
        <v>1866254</v>
      </c>
      <c r="W935">
        <v>1442534</v>
      </c>
      <c r="X935">
        <v>191600</v>
      </c>
      <c r="Y935">
        <v>854264</v>
      </c>
      <c r="Z935">
        <v>1490187</v>
      </c>
      <c r="AA935">
        <v>1872000</v>
      </c>
      <c r="AB935">
        <v>1487955</v>
      </c>
      <c r="AC935">
        <v>1564554</v>
      </c>
      <c r="AD935" t="s">
        <v>5372</v>
      </c>
      <c r="AE935" t="s">
        <v>5373</v>
      </c>
      <c r="AF935" t="s">
        <v>5374</v>
      </c>
      <c r="AG935" t="s">
        <v>5375</v>
      </c>
      <c r="AH935" t="s">
        <v>7593</v>
      </c>
      <c r="AI935" t="s">
        <v>6061</v>
      </c>
      <c r="AJ935" t="s">
        <v>6293</v>
      </c>
      <c r="AK935" t="s">
        <v>136</v>
      </c>
      <c r="AN935" t="s">
        <v>1311</v>
      </c>
      <c r="AO935" t="s">
        <v>1312</v>
      </c>
      <c r="AP935" t="s">
        <v>1313</v>
      </c>
      <c r="AQ935" t="s">
        <v>1314</v>
      </c>
    </row>
    <row r="936" spans="1:43" x14ac:dyDescent="0.3">
      <c r="A936" t="s">
        <v>26</v>
      </c>
      <c r="B936" t="s">
        <v>28</v>
      </c>
      <c r="C936" t="s">
        <v>29</v>
      </c>
      <c r="D936" t="s">
        <v>461</v>
      </c>
      <c r="E936" t="s">
        <v>118</v>
      </c>
      <c r="F936" t="s">
        <v>334</v>
      </c>
      <c r="G936" t="s">
        <v>478</v>
      </c>
      <c r="H936" t="s">
        <v>384</v>
      </c>
      <c r="I936" t="s">
        <v>386</v>
      </c>
      <c r="J936" t="s">
        <v>46</v>
      </c>
      <c r="K936" t="s">
        <v>608</v>
      </c>
      <c r="L936">
        <v>12</v>
      </c>
      <c r="M936">
        <v>900000</v>
      </c>
      <c r="N936">
        <v>10800000</v>
      </c>
      <c r="O936">
        <v>0</v>
      </c>
      <c r="P936">
        <v>10800000</v>
      </c>
      <c r="R936">
        <v>97679</v>
      </c>
      <c r="S936">
        <v>1678614</v>
      </c>
      <c r="T936">
        <v>1537928</v>
      </c>
      <c r="U936">
        <v>1024170.0000000001</v>
      </c>
      <c r="V936">
        <v>1119752</v>
      </c>
      <c r="W936">
        <v>865520</v>
      </c>
      <c r="X936">
        <v>114960</v>
      </c>
      <c r="Y936">
        <v>512558</v>
      </c>
      <c r="Z936">
        <v>894112</v>
      </c>
      <c r="AA936">
        <v>1123200</v>
      </c>
      <c r="AB936">
        <v>892773</v>
      </c>
      <c r="AC936">
        <v>938734</v>
      </c>
      <c r="AD936" t="s">
        <v>5372</v>
      </c>
      <c r="AE936" t="s">
        <v>5399</v>
      </c>
      <c r="AF936" t="s">
        <v>5400</v>
      </c>
      <c r="AG936" t="s">
        <v>5401</v>
      </c>
      <c r="AH936" t="s">
        <v>7594</v>
      </c>
      <c r="AI936" t="s">
        <v>6061</v>
      </c>
      <c r="AJ936" t="s">
        <v>6293</v>
      </c>
      <c r="AK936" t="s">
        <v>136</v>
      </c>
      <c r="AN936" t="s">
        <v>1311</v>
      </c>
      <c r="AO936" t="s">
        <v>1312</v>
      </c>
      <c r="AP936" t="s">
        <v>1331</v>
      </c>
      <c r="AQ936" t="s">
        <v>1314</v>
      </c>
    </row>
    <row r="937" spans="1:43" x14ac:dyDescent="0.3">
      <c r="A937" t="s">
        <v>26</v>
      </c>
      <c r="B937" t="s">
        <v>28</v>
      </c>
      <c r="C937" t="s">
        <v>29</v>
      </c>
      <c r="D937" t="s">
        <v>461</v>
      </c>
      <c r="E937" t="s">
        <v>118</v>
      </c>
      <c r="F937" t="s">
        <v>334</v>
      </c>
      <c r="G937" t="s">
        <v>478</v>
      </c>
      <c r="H937" t="s">
        <v>384</v>
      </c>
      <c r="I937" t="s">
        <v>386</v>
      </c>
      <c r="J937" t="s">
        <v>48</v>
      </c>
      <c r="K937" t="s">
        <v>1215</v>
      </c>
      <c r="L937">
        <v>36</v>
      </c>
      <c r="M937">
        <v>5567000</v>
      </c>
      <c r="N937">
        <v>200400000</v>
      </c>
      <c r="O937">
        <v>0</v>
      </c>
      <c r="P937">
        <v>200400000</v>
      </c>
      <c r="R937">
        <v>1812495</v>
      </c>
      <c r="S937">
        <v>31147606</v>
      </c>
      <c r="T937">
        <v>28537116</v>
      </c>
      <c r="U937">
        <v>19004048</v>
      </c>
      <c r="V937">
        <v>20777628</v>
      </c>
      <c r="W937">
        <v>16060212</v>
      </c>
      <c r="X937">
        <v>2133141</v>
      </c>
      <c r="Y937">
        <v>9510807</v>
      </c>
      <c r="Z937">
        <v>16590746</v>
      </c>
      <c r="AA937">
        <v>20841600</v>
      </c>
      <c r="AB937">
        <v>16565897</v>
      </c>
      <c r="AC937">
        <v>17418704</v>
      </c>
      <c r="AD937" t="s">
        <v>5372</v>
      </c>
      <c r="AE937" t="s">
        <v>5403</v>
      </c>
      <c r="AF937" t="s">
        <v>5404</v>
      </c>
      <c r="AG937" t="s">
        <v>5405</v>
      </c>
      <c r="AH937" t="s">
        <v>7595</v>
      </c>
      <c r="AI937" t="s">
        <v>6061</v>
      </c>
      <c r="AJ937" t="s">
        <v>6293</v>
      </c>
      <c r="AK937" t="s">
        <v>136</v>
      </c>
      <c r="AN937" t="s">
        <v>1311</v>
      </c>
      <c r="AO937" t="s">
        <v>1312</v>
      </c>
      <c r="AP937" t="s">
        <v>1336</v>
      </c>
      <c r="AQ937" t="s">
        <v>1314</v>
      </c>
    </row>
    <row r="938" spans="1:43" x14ac:dyDescent="0.3">
      <c r="A938" t="s">
        <v>26</v>
      </c>
      <c r="B938" t="s">
        <v>28</v>
      </c>
      <c r="C938" t="s">
        <v>29</v>
      </c>
      <c r="D938" t="s">
        <v>461</v>
      </c>
      <c r="E938" t="s">
        <v>118</v>
      </c>
      <c r="F938" t="s">
        <v>334</v>
      </c>
      <c r="G938" t="s">
        <v>478</v>
      </c>
      <c r="H938" t="s">
        <v>384</v>
      </c>
      <c r="I938" t="s">
        <v>386</v>
      </c>
      <c r="J938" t="s">
        <v>73</v>
      </c>
      <c r="K938" t="s">
        <v>1212</v>
      </c>
      <c r="L938">
        <v>20</v>
      </c>
      <c r="M938">
        <v>360000</v>
      </c>
      <c r="N938">
        <v>7200000</v>
      </c>
      <c r="O938">
        <v>0</v>
      </c>
      <c r="P938">
        <v>7200000</v>
      </c>
      <c r="R938">
        <v>65120.000000000007</v>
      </c>
      <c r="S938">
        <v>1119076</v>
      </c>
      <c r="T938">
        <v>1025286</v>
      </c>
      <c r="U938">
        <v>682780</v>
      </c>
      <c r="V938">
        <v>746502</v>
      </c>
      <c r="W938">
        <v>577014</v>
      </c>
      <c r="X938">
        <v>76640</v>
      </c>
      <c r="Y938">
        <v>341706</v>
      </c>
      <c r="Z938">
        <v>596075</v>
      </c>
      <c r="AA938">
        <v>748800</v>
      </c>
      <c r="AB938">
        <v>595182</v>
      </c>
      <c r="AC938">
        <v>625819</v>
      </c>
      <c r="AD938" t="s">
        <v>5372</v>
      </c>
      <c r="AE938" t="s">
        <v>5407</v>
      </c>
      <c r="AF938" t="s">
        <v>5408</v>
      </c>
      <c r="AG938" t="s">
        <v>5409</v>
      </c>
      <c r="AH938" t="s">
        <v>7596</v>
      </c>
      <c r="AI938" t="s">
        <v>6061</v>
      </c>
      <c r="AJ938" t="s">
        <v>6293</v>
      </c>
      <c r="AK938" t="s">
        <v>136</v>
      </c>
      <c r="AN938" t="s">
        <v>1311</v>
      </c>
      <c r="AO938" t="s">
        <v>1312</v>
      </c>
      <c r="AP938" t="s">
        <v>1336</v>
      </c>
      <c r="AQ938" t="s">
        <v>1314</v>
      </c>
    </row>
    <row r="939" spans="1:43" x14ac:dyDescent="0.3">
      <c r="A939" t="s">
        <v>26</v>
      </c>
      <c r="B939" t="s">
        <v>28</v>
      </c>
      <c r="C939" t="s">
        <v>29</v>
      </c>
      <c r="D939" t="s">
        <v>461</v>
      </c>
      <c r="E939" t="s">
        <v>118</v>
      </c>
      <c r="F939" t="s">
        <v>334</v>
      </c>
      <c r="G939" t="s">
        <v>478</v>
      </c>
      <c r="H939" t="s">
        <v>384</v>
      </c>
      <c r="I939" t="s">
        <v>386</v>
      </c>
      <c r="J939" t="s">
        <v>50</v>
      </c>
      <c r="K939" t="s">
        <v>1213</v>
      </c>
      <c r="L939">
        <v>4</v>
      </c>
      <c r="M939">
        <v>1450000</v>
      </c>
      <c r="N939">
        <v>5800000</v>
      </c>
      <c r="O939">
        <v>0</v>
      </c>
      <c r="P939">
        <v>5800000</v>
      </c>
      <c r="R939">
        <v>52457</v>
      </c>
      <c r="S939">
        <v>901478</v>
      </c>
      <c r="T939">
        <v>825925</v>
      </c>
      <c r="U939">
        <v>550017</v>
      </c>
      <c r="V939">
        <v>601349</v>
      </c>
      <c r="W939">
        <v>464817</v>
      </c>
      <c r="X939">
        <v>61738</v>
      </c>
      <c r="Y939">
        <v>275263</v>
      </c>
      <c r="Z939">
        <v>480171</v>
      </c>
      <c r="AA939">
        <v>603200</v>
      </c>
      <c r="AB939">
        <v>479452</v>
      </c>
      <c r="AC939">
        <v>504133</v>
      </c>
      <c r="AD939" t="s">
        <v>5372</v>
      </c>
      <c r="AE939" t="s">
        <v>5411</v>
      </c>
      <c r="AF939" t="s">
        <v>5412</v>
      </c>
      <c r="AG939" t="s">
        <v>5413</v>
      </c>
      <c r="AH939" t="s">
        <v>7597</v>
      </c>
      <c r="AI939" t="s">
        <v>6061</v>
      </c>
      <c r="AJ939" t="s">
        <v>6293</v>
      </c>
      <c r="AK939" t="s">
        <v>136</v>
      </c>
      <c r="AN939" t="s">
        <v>1311</v>
      </c>
      <c r="AO939" t="s">
        <v>1312</v>
      </c>
      <c r="AP939" t="s">
        <v>1336</v>
      </c>
      <c r="AQ939" t="s">
        <v>1314</v>
      </c>
    </row>
    <row r="940" spans="1:43" x14ac:dyDescent="0.3">
      <c r="A940" t="s">
        <v>26</v>
      </c>
      <c r="B940" t="s">
        <v>28</v>
      </c>
      <c r="C940" t="s">
        <v>29</v>
      </c>
      <c r="D940" t="s">
        <v>461</v>
      </c>
      <c r="E940" t="s">
        <v>118</v>
      </c>
      <c r="F940" t="s">
        <v>334</v>
      </c>
      <c r="G940" t="s">
        <v>478</v>
      </c>
      <c r="H940" t="s">
        <v>384</v>
      </c>
      <c r="I940" t="s">
        <v>387</v>
      </c>
      <c r="J940" t="s">
        <v>43</v>
      </c>
      <c r="K940" t="s">
        <v>1216</v>
      </c>
      <c r="L940">
        <v>65</v>
      </c>
      <c r="M940">
        <v>400000</v>
      </c>
      <c r="N940">
        <v>26000000</v>
      </c>
      <c r="O940">
        <v>0</v>
      </c>
      <c r="P940">
        <v>26000000</v>
      </c>
      <c r="R940">
        <v>235154</v>
      </c>
      <c r="S940">
        <v>4041107</v>
      </c>
      <c r="T940">
        <v>3702420</v>
      </c>
      <c r="U940">
        <v>2465595</v>
      </c>
      <c r="V940">
        <v>2695700</v>
      </c>
      <c r="W940">
        <v>2083659.9999999998</v>
      </c>
      <c r="X940">
        <v>276755</v>
      </c>
      <c r="Y940">
        <v>1233937</v>
      </c>
      <c r="Z940">
        <v>2152492</v>
      </c>
      <c r="AA940">
        <v>2704000</v>
      </c>
      <c r="AB940">
        <v>2149268</v>
      </c>
      <c r="AC940">
        <v>2259912</v>
      </c>
      <c r="AD940" t="s">
        <v>5415</v>
      </c>
      <c r="AE940" t="s">
        <v>5416</v>
      </c>
      <c r="AF940" t="s">
        <v>5417</v>
      </c>
      <c r="AG940" t="s">
        <v>5418</v>
      </c>
      <c r="AH940" t="s">
        <v>7598</v>
      </c>
      <c r="AI940" t="s">
        <v>6061</v>
      </c>
      <c r="AJ940" t="s">
        <v>6297</v>
      </c>
      <c r="AK940" t="s">
        <v>136</v>
      </c>
      <c r="AN940" t="s">
        <v>1311</v>
      </c>
      <c r="AO940" t="s">
        <v>1312</v>
      </c>
      <c r="AP940" t="s">
        <v>1313</v>
      </c>
      <c r="AQ940" t="s">
        <v>1314</v>
      </c>
    </row>
    <row r="941" spans="1:43" x14ac:dyDescent="0.3">
      <c r="A941" t="s">
        <v>26</v>
      </c>
      <c r="B941" t="s">
        <v>28</v>
      </c>
      <c r="C941" t="s">
        <v>29</v>
      </c>
      <c r="D941" t="s">
        <v>461</v>
      </c>
      <c r="E941" t="s">
        <v>118</v>
      </c>
      <c r="F941" t="s">
        <v>334</v>
      </c>
      <c r="G941" t="s">
        <v>478</v>
      </c>
      <c r="H941" t="s">
        <v>384</v>
      </c>
      <c r="I941" t="s">
        <v>387</v>
      </c>
      <c r="J941" t="s">
        <v>48</v>
      </c>
      <c r="K941" t="s">
        <v>1217</v>
      </c>
      <c r="L941">
        <v>15</v>
      </c>
      <c r="M941">
        <v>1030000</v>
      </c>
      <c r="N941">
        <v>15450000</v>
      </c>
      <c r="O941">
        <v>0</v>
      </c>
      <c r="P941">
        <v>15450000</v>
      </c>
      <c r="R941">
        <v>139736</v>
      </c>
      <c r="S941">
        <v>2401350</v>
      </c>
      <c r="T941">
        <v>2200092</v>
      </c>
      <c r="U941">
        <v>1465132</v>
      </c>
      <c r="V941">
        <v>1601868</v>
      </c>
      <c r="W941">
        <v>1238175</v>
      </c>
      <c r="X941">
        <v>164456</v>
      </c>
      <c r="Y941">
        <v>733243</v>
      </c>
      <c r="Z941">
        <v>1279077</v>
      </c>
      <c r="AA941">
        <v>1606800</v>
      </c>
      <c r="AB941">
        <v>1277161</v>
      </c>
      <c r="AC941">
        <v>1342910</v>
      </c>
      <c r="AD941" t="s">
        <v>5415</v>
      </c>
      <c r="AE941" t="s">
        <v>5429</v>
      </c>
      <c r="AF941" t="s">
        <v>5430</v>
      </c>
      <c r="AG941" t="s">
        <v>5431</v>
      </c>
      <c r="AH941" t="s">
        <v>7599</v>
      </c>
      <c r="AI941" t="s">
        <v>6061</v>
      </c>
      <c r="AJ941" t="s">
        <v>6297</v>
      </c>
      <c r="AK941" t="s">
        <v>136</v>
      </c>
      <c r="AN941" t="s">
        <v>1311</v>
      </c>
      <c r="AO941" t="s">
        <v>1312</v>
      </c>
      <c r="AP941" t="s">
        <v>1336</v>
      </c>
      <c r="AQ941" t="s">
        <v>1314</v>
      </c>
    </row>
    <row r="942" spans="1:43" x14ac:dyDescent="0.3">
      <c r="A942" t="s">
        <v>26</v>
      </c>
      <c r="B942" t="s">
        <v>28</v>
      </c>
      <c r="C942" t="s">
        <v>29</v>
      </c>
      <c r="D942" t="s">
        <v>461</v>
      </c>
      <c r="E942" t="s">
        <v>118</v>
      </c>
      <c r="F942" t="s">
        <v>334</v>
      </c>
      <c r="G942" t="s">
        <v>478</v>
      </c>
      <c r="H942" t="s">
        <v>384</v>
      </c>
      <c r="I942" t="s">
        <v>388</v>
      </c>
      <c r="J942" t="s">
        <v>43</v>
      </c>
      <c r="K942" t="s">
        <v>1218</v>
      </c>
      <c r="L942">
        <v>12</v>
      </c>
      <c r="M942">
        <v>250000</v>
      </c>
      <c r="N942">
        <v>3000000</v>
      </c>
      <c r="O942">
        <v>0</v>
      </c>
      <c r="P942">
        <v>3000000</v>
      </c>
      <c r="R942">
        <v>27133</v>
      </c>
      <c r="S942">
        <v>466282</v>
      </c>
      <c r="T942">
        <v>427202</v>
      </c>
      <c r="U942">
        <v>284492</v>
      </c>
      <c r="V942">
        <v>311042</v>
      </c>
      <c r="W942">
        <v>240422</v>
      </c>
      <c r="X942">
        <v>31933</v>
      </c>
      <c r="Y942">
        <v>142377</v>
      </c>
      <c r="Z942">
        <v>248364</v>
      </c>
      <c r="AA942">
        <v>312000</v>
      </c>
      <c r="AB942">
        <v>247992</v>
      </c>
      <c r="AC942">
        <v>260761.00000000003</v>
      </c>
      <c r="AD942" t="s">
        <v>5433</v>
      </c>
      <c r="AE942" t="s">
        <v>5434</v>
      </c>
      <c r="AF942" t="s">
        <v>5435</v>
      </c>
      <c r="AG942" t="s">
        <v>5436</v>
      </c>
      <c r="AH942" t="s">
        <v>7600</v>
      </c>
      <c r="AI942" t="s">
        <v>6061</v>
      </c>
      <c r="AJ942" t="s">
        <v>6301</v>
      </c>
      <c r="AK942" t="s">
        <v>136</v>
      </c>
      <c r="AN942" t="s">
        <v>1311</v>
      </c>
      <c r="AO942" t="s">
        <v>1312</v>
      </c>
      <c r="AP942" t="s">
        <v>1313</v>
      </c>
      <c r="AQ942" t="s">
        <v>1314</v>
      </c>
    </row>
    <row r="943" spans="1:43" x14ac:dyDescent="0.3">
      <c r="A943" t="s">
        <v>26</v>
      </c>
      <c r="B943" t="s">
        <v>28</v>
      </c>
      <c r="C943" t="s">
        <v>29</v>
      </c>
      <c r="D943" t="s">
        <v>461</v>
      </c>
      <c r="E943" t="s">
        <v>118</v>
      </c>
      <c r="F943" t="s">
        <v>334</v>
      </c>
      <c r="G943" t="s">
        <v>478</v>
      </c>
      <c r="H943" t="s">
        <v>384</v>
      </c>
      <c r="I943" t="s">
        <v>388</v>
      </c>
      <c r="J943" t="s">
        <v>46</v>
      </c>
      <c r="K943" t="s">
        <v>1222</v>
      </c>
      <c r="L943">
        <v>16</v>
      </c>
      <c r="M943">
        <v>900000</v>
      </c>
      <c r="N943">
        <v>14400000</v>
      </c>
      <c r="O943">
        <v>0</v>
      </c>
      <c r="P943">
        <v>14400000</v>
      </c>
      <c r="R943">
        <v>130239</v>
      </c>
      <c r="S943">
        <v>2238151</v>
      </c>
      <c r="T943">
        <v>2050571</v>
      </c>
      <c r="U943">
        <v>1365560</v>
      </c>
      <c r="V943">
        <v>1493003</v>
      </c>
      <c r="W943">
        <v>1154027</v>
      </c>
      <c r="X943">
        <v>153280</v>
      </c>
      <c r="Y943">
        <v>683411</v>
      </c>
      <c r="Z943">
        <v>1192149</v>
      </c>
      <c r="AA943">
        <v>1497600</v>
      </c>
      <c r="AB943">
        <v>1190364</v>
      </c>
      <c r="AC943">
        <v>1251645</v>
      </c>
      <c r="AD943" t="s">
        <v>5433</v>
      </c>
      <c r="AE943" t="s">
        <v>5455</v>
      </c>
      <c r="AF943" t="s">
        <v>5456</v>
      </c>
      <c r="AG943" t="s">
        <v>5457</v>
      </c>
      <c r="AH943" t="s">
        <v>7601</v>
      </c>
      <c r="AI943" t="s">
        <v>6061</v>
      </c>
      <c r="AJ943" t="s">
        <v>6301</v>
      </c>
      <c r="AK943" t="s">
        <v>136</v>
      </c>
      <c r="AN943" t="s">
        <v>1311</v>
      </c>
      <c r="AO943" t="s">
        <v>1312</v>
      </c>
      <c r="AP943" t="s">
        <v>1331</v>
      </c>
      <c r="AQ943" t="s">
        <v>1314</v>
      </c>
    </row>
    <row r="944" spans="1:43" x14ac:dyDescent="0.3">
      <c r="A944" t="s">
        <v>26</v>
      </c>
      <c r="B944" t="s">
        <v>28</v>
      </c>
      <c r="C944" t="s">
        <v>29</v>
      </c>
      <c r="D944" t="s">
        <v>461</v>
      </c>
      <c r="E944" t="s">
        <v>118</v>
      </c>
      <c r="F944" t="s">
        <v>334</v>
      </c>
      <c r="G944" t="s">
        <v>478</v>
      </c>
      <c r="H944" t="s">
        <v>384</v>
      </c>
      <c r="I944" t="s">
        <v>388</v>
      </c>
      <c r="J944" t="s">
        <v>48</v>
      </c>
      <c r="K944" t="s">
        <v>1223</v>
      </c>
      <c r="L944">
        <v>80</v>
      </c>
      <c r="M944">
        <v>1030000</v>
      </c>
      <c r="N944">
        <v>82400000</v>
      </c>
      <c r="O944">
        <v>0</v>
      </c>
      <c r="P944">
        <v>82400000</v>
      </c>
      <c r="R944">
        <v>745257</v>
      </c>
      <c r="S944">
        <v>12807199</v>
      </c>
      <c r="T944">
        <v>11733824</v>
      </c>
      <c r="U944">
        <v>7814040</v>
      </c>
      <c r="V944">
        <v>8543296</v>
      </c>
      <c r="W944">
        <v>6603600</v>
      </c>
      <c r="X944">
        <v>877100</v>
      </c>
      <c r="Y944">
        <v>3910631</v>
      </c>
      <c r="Z944">
        <v>6821744</v>
      </c>
      <c r="AA944">
        <v>8569600</v>
      </c>
      <c r="AB944">
        <v>6811526</v>
      </c>
      <c r="AC944">
        <v>7162183</v>
      </c>
      <c r="AD944" t="s">
        <v>5433</v>
      </c>
      <c r="AE944" t="s">
        <v>5459</v>
      </c>
      <c r="AF944" t="s">
        <v>5460</v>
      </c>
      <c r="AG944" t="s">
        <v>5461</v>
      </c>
      <c r="AH944" t="s">
        <v>7602</v>
      </c>
      <c r="AI944" t="s">
        <v>6061</v>
      </c>
      <c r="AJ944" t="s">
        <v>6301</v>
      </c>
      <c r="AK944" t="s">
        <v>136</v>
      </c>
      <c r="AN944" t="s">
        <v>1311</v>
      </c>
      <c r="AO944" t="s">
        <v>1312</v>
      </c>
      <c r="AP944" t="s">
        <v>1336</v>
      </c>
      <c r="AQ944" t="s">
        <v>1314</v>
      </c>
    </row>
    <row r="945" spans="1:43" x14ac:dyDescent="0.3">
      <c r="A945" t="s">
        <v>26</v>
      </c>
      <c r="B945" t="s">
        <v>28</v>
      </c>
      <c r="C945" t="s">
        <v>29</v>
      </c>
      <c r="D945" t="s">
        <v>461</v>
      </c>
      <c r="E945" t="s">
        <v>118</v>
      </c>
      <c r="F945" t="s">
        <v>334</v>
      </c>
      <c r="G945" t="s">
        <v>478</v>
      </c>
      <c r="H945" t="s">
        <v>384</v>
      </c>
      <c r="I945" t="s">
        <v>388</v>
      </c>
      <c r="J945" t="s">
        <v>73</v>
      </c>
      <c r="K945" t="s">
        <v>1225</v>
      </c>
      <c r="L945">
        <v>36</v>
      </c>
      <c r="M945">
        <v>150000</v>
      </c>
      <c r="N945">
        <v>5400000</v>
      </c>
      <c r="O945">
        <v>0</v>
      </c>
      <c r="P945">
        <v>5400000</v>
      </c>
      <c r="R945">
        <v>48840</v>
      </c>
      <c r="S945">
        <v>839307</v>
      </c>
      <c r="T945">
        <v>768964</v>
      </c>
      <c r="U945">
        <v>512085.00000000006</v>
      </c>
      <c r="V945">
        <v>559876</v>
      </c>
      <c r="W945">
        <v>432760</v>
      </c>
      <c r="X945">
        <v>57480</v>
      </c>
      <c r="Y945">
        <v>256279</v>
      </c>
      <c r="Z945">
        <v>447056</v>
      </c>
      <c r="AA945">
        <v>561600</v>
      </c>
      <c r="AB945">
        <v>446386</v>
      </c>
      <c r="AC945">
        <v>469367</v>
      </c>
      <c r="AD945" t="s">
        <v>5433</v>
      </c>
      <c r="AE945" t="s">
        <v>5466</v>
      </c>
      <c r="AF945" t="s">
        <v>5467</v>
      </c>
      <c r="AG945" t="s">
        <v>5468</v>
      </c>
      <c r="AH945" t="s">
        <v>7603</v>
      </c>
      <c r="AI945" t="s">
        <v>6061</v>
      </c>
      <c r="AJ945" t="s">
        <v>6301</v>
      </c>
      <c r="AK945" t="s">
        <v>136</v>
      </c>
      <c r="AN945" t="s">
        <v>1311</v>
      </c>
      <c r="AO945" t="s">
        <v>1312</v>
      </c>
      <c r="AP945" t="s">
        <v>1336</v>
      </c>
      <c r="AQ945" t="s">
        <v>1314</v>
      </c>
    </row>
    <row r="946" spans="1:43" x14ac:dyDescent="0.3">
      <c r="A946" t="s">
        <v>26</v>
      </c>
      <c r="B946" t="s">
        <v>28</v>
      </c>
      <c r="C946" t="s">
        <v>29</v>
      </c>
      <c r="D946" t="s">
        <v>461</v>
      </c>
      <c r="E946" t="s">
        <v>118</v>
      </c>
      <c r="F946" t="s">
        <v>334</v>
      </c>
      <c r="G946" t="s">
        <v>478</v>
      </c>
      <c r="H946" t="s">
        <v>384</v>
      </c>
      <c r="I946" t="s">
        <v>389</v>
      </c>
      <c r="J946" t="s">
        <v>43</v>
      </c>
      <c r="K946" t="s">
        <v>1202</v>
      </c>
      <c r="L946">
        <v>120</v>
      </c>
      <c r="M946">
        <v>300000</v>
      </c>
      <c r="N946">
        <v>36000000</v>
      </c>
      <c r="O946">
        <v>0</v>
      </c>
      <c r="P946">
        <v>36000000</v>
      </c>
      <c r="R946">
        <v>325598</v>
      </c>
      <c r="S946">
        <v>5595378</v>
      </c>
      <c r="T946">
        <v>5126428</v>
      </c>
      <c r="U946">
        <v>3413901</v>
      </c>
      <c r="V946">
        <v>3732508</v>
      </c>
      <c r="W946">
        <v>2885068</v>
      </c>
      <c r="X946">
        <v>383199</v>
      </c>
      <c r="Y946">
        <v>1708528</v>
      </c>
      <c r="Z946">
        <v>2980374</v>
      </c>
      <c r="AA946">
        <v>3744000</v>
      </c>
      <c r="AB946">
        <v>2975910</v>
      </c>
      <c r="AC946">
        <v>3129108</v>
      </c>
      <c r="AD946" t="s">
        <v>5470</v>
      </c>
      <c r="AE946" t="s">
        <v>5471</v>
      </c>
      <c r="AF946" t="s">
        <v>5472</v>
      </c>
      <c r="AG946" t="s">
        <v>5473</v>
      </c>
      <c r="AH946" t="s">
        <v>7604</v>
      </c>
      <c r="AI946" t="s">
        <v>6061</v>
      </c>
      <c r="AJ946" t="s">
        <v>6304</v>
      </c>
      <c r="AK946" t="s">
        <v>136</v>
      </c>
      <c r="AN946" t="s">
        <v>1311</v>
      </c>
      <c r="AO946" t="s">
        <v>1312</v>
      </c>
      <c r="AP946" t="s">
        <v>1313</v>
      </c>
      <c r="AQ946" t="s">
        <v>1314</v>
      </c>
    </row>
    <row r="947" spans="1:43" x14ac:dyDescent="0.3">
      <c r="A947" t="s">
        <v>26</v>
      </c>
      <c r="B947" t="s">
        <v>28</v>
      </c>
      <c r="C947" t="s">
        <v>29</v>
      </c>
      <c r="D947" t="s">
        <v>461</v>
      </c>
      <c r="E947" t="s">
        <v>118</v>
      </c>
      <c r="F947" t="s">
        <v>334</v>
      </c>
      <c r="G947" t="s">
        <v>478</v>
      </c>
      <c r="H947" t="s">
        <v>384</v>
      </c>
      <c r="I947" t="s">
        <v>389</v>
      </c>
      <c r="J947" t="s">
        <v>48</v>
      </c>
      <c r="K947" t="s">
        <v>1230</v>
      </c>
      <c r="L947">
        <v>15</v>
      </c>
      <c r="M947">
        <v>3000000</v>
      </c>
      <c r="N947">
        <v>45000000</v>
      </c>
      <c r="O947">
        <v>0</v>
      </c>
      <c r="P947">
        <v>45000000</v>
      </c>
      <c r="R947">
        <v>406997</v>
      </c>
      <c r="S947">
        <v>6994223</v>
      </c>
      <c r="T947">
        <v>6408035</v>
      </c>
      <c r="U947">
        <v>4267376</v>
      </c>
      <c r="V947">
        <v>4665635</v>
      </c>
      <c r="W947">
        <v>3606335</v>
      </c>
      <c r="X947">
        <v>478999</v>
      </c>
      <c r="Y947">
        <v>2135660</v>
      </c>
      <c r="Z947">
        <v>3725467</v>
      </c>
      <c r="AA947">
        <v>4680000</v>
      </c>
      <c r="AB947">
        <v>3719887</v>
      </c>
      <c r="AC947">
        <v>3911386</v>
      </c>
      <c r="AD947" t="s">
        <v>5470</v>
      </c>
      <c r="AE947" t="s">
        <v>5497</v>
      </c>
      <c r="AF947" t="s">
        <v>5498</v>
      </c>
      <c r="AG947" t="s">
        <v>5499</v>
      </c>
      <c r="AH947" t="s">
        <v>7605</v>
      </c>
      <c r="AI947" t="s">
        <v>6061</v>
      </c>
      <c r="AJ947" t="s">
        <v>6304</v>
      </c>
      <c r="AK947" t="s">
        <v>136</v>
      </c>
      <c r="AN947" t="s">
        <v>1311</v>
      </c>
      <c r="AO947" t="s">
        <v>1312</v>
      </c>
      <c r="AP947" t="s">
        <v>1336</v>
      </c>
      <c r="AQ947" t="s">
        <v>1314</v>
      </c>
    </row>
    <row r="948" spans="1:43" x14ac:dyDescent="0.3">
      <c r="A948" t="s">
        <v>26</v>
      </c>
      <c r="B948" t="s">
        <v>28</v>
      </c>
      <c r="C948" t="s">
        <v>29</v>
      </c>
      <c r="D948" t="s">
        <v>461</v>
      </c>
      <c r="E948" t="s">
        <v>118</v>
      </c>
      <c r="F948" t="s">
        <v>334</v>
      </c>
      <c r="G948" t="s">
        <v>478</v>
      </c>
      <c r="H948" t="s">
        <v>384</v>
      </c>
      <c r="I948" t="s">
        <v>389</v>
      </c>
      <c r="J948" t="s">
        <v>73</v>
      </c>
      <c r="K948" t="s">
        <v>1234</v>
      </c>
      <c r="L948">
        <v>12</v>
      </c>
      <c r="M948">
        <v>360000</v>
      </c>
      <c r="N948">
        <v>4320000</v>
      </c>
      <c r="O948">
        <v>0</v>
      </c>
      <c r="P948">
        <v>4320000</v>
      </c>
      <c r="R948">
        <v>39072</v>
      </c>
      <c r="S948">
        <v>671445</v>
      </c>
      <c r="T948">
        <v>615171</v>
      </c>
      <c r="U948">
        <v>409668</v>
      </c>
      <c r="V948">
        <v>447901</v>
      </c>
      <c r="W948">
        <v>346208</v>
      </c>
      <c r="X948">
        <v>45984</v>
      </c>
      <c r="Y948">
        <v>205023</v>
      </c>
      <c r="Z948">
        <v>357645</v>
      </c>
      <c r="AA948">
        <v>449280</v>
      </c>
      <c r="AB948">
        <v>357109</v>
      </c>
      <c r="AC948">
        <v>375494</v>
      </c>
      <c r="AD948" t="s">
        <v>5470</v>
      </c>
      <c r="AE948" t="s">
        <v>5510</v>
      </c>
      <c r="AF948" t="s">
        <v>5511</v>
      </c>
      <c r="AG948" t="s">
        <v>5512</v>
      </c>
      <c r="AH948" t="s">
        <v>7606</v>
      </c>
      <c r="AI948" t="s">
        <v>6061</v>
      </c>
      <c r="AJ948" t="s">
        <v>6304</v>
      </c>
      <c r="AK948" t="s">
        <v>136</v>
      </c>
      <c r="AN948" t="s">
        <v>1311</v>
      </c>
      <c r="AO948" t="s">
        <v>1312</v>
      </c>
      <c r="AP948" t="s">
        <v>1336</v>
      </c>
      <c r="AQ948" t="s">
        <v>1314</v>
      </c>
    </row>
    <row r="949" spans="1:43" x14ac:dyDescent="0.3">
      <c r="A949" t="s">
        <v>26</v>
      </c>
      <c r="B949" t="s">
        <v>28</v>
      </c>
      <c r="C949" t="s">
        <v>29</v>
      </c>
      <c r="D949" t="s">
        <v>461</v>
      </c>
      <c r="E949" t="s">
        <v>118</v>
      </c>
      <c r="F949" t="s">
        <v>334</v>
      </c>
      <c r="G949" t="s">
        <v>478</v>
      </c>
      <c r="H949" t="s">
        <v>384</v>
      </c>
      <c r="I949" t="s">
        <v>389</v>
      </c>
      <c r="J949" t="s">
        <v>50</v>
      </c>
      <c r="K949" t="s">
        <v>1213</v>
      </c>
      <c r="L949">
        <v>16</v>
      </c>
      <c r="M949">
        <v>1200000</v>
      </c>
      <c r="N949">
        <v>19200000</v>
      </c>
      <c r="O949">
        <v>0</v>
      </c>
      <c r="P949">
        <v>19200000</v>
      </c>
      <c r="R949">
        <v>173652</v>
      </c>
      <c r="S949">
        <v>2984202</v>
      </c>
      <c r="T949">
        <v>2734095</v>
      </c>
      <c r="U949">
        <v>1820747</v>
      </c>
      <c r="V949">
        <v>1990671</v>
      </c>
      <c r="W949">
        <v>1538703</v>
      </c>
      <c r="X949">
        <v>204373</v>
      </c>
      <c r="Y949">
        <v>911215</v>
      </c>
      <c r="Z949">
        <v>1589533</v>
      </c>
      <c r="AA949">
        <v>1996800</v>
      </c>
      <c r="AB949">
        <v>1587152</v>
      </c>
      <c r="AC949">
        <v>1668857</v>
      </c>
      <c r="AD949" t="s">
        <v>5470</v>
      </c>
      <c r="AE949" t="s">
        <v>5514</v>
      </c>
      <c r="AF949" t="s">
        <v>5515</v>
      </c>
      <c r="AG949" t="s">
        <v>5516</v>
      </c>
      <c r="AH949" t="s">
        <v>7607</v>
      </c>
      <c r="AI949" t="s">
        <v>6061</v>
      </c>
      <c r="AJ949" t="s">
        <v>6304</v>
      </c>
      <c r="AK949" t="s">
        <v>136</v>
      </c>
      <c r="AN949" t="s">
        <v>1311</v>
      </c>
      <c r="AO949" t="s">
        <v>1312</v>
      </c>
      <c r="AP949" t="s">
        <v>1336</v>
      </c>
      <c r="AQ949" t="s">
        <v>1314</v>
      </c>
    </row>
    <row r="950" spans="1:43" x14ac:dyDescent="0.3">
      <c r="A950" t="s">
        <v>26</v>
      </c>
      <c r="B950" t="s">
        <v>28</v>
      </c>
      <c r="C950" t="s">
        <v>29</v>
      </c>
      <c r="D950" t="s">
        <v>461</v>
      </c>
      <c r="E950" t="s">
        <v>118</v>
      </c>
      <c r="F950" t="s">
        <v>334</v>
      </c>
      <c r="G950" t="s">
        <v>478</v>
      </c>
      <c r="H950" t="s">
        <v>384</v>
      </c>
      <c r="I950" t="s">
        <v>390</v>
      </c>
      <c r="J950" t="s">
        <v>43</v>
      </c>
      <c r="K950" t="s">
        <v>1235</v>
      </c>
      <c r="L950">
        <v>4</v>
      </c>
      <c r="M950">
        <v>2000000</v>
      </c>
      <c r="N950">
        <v>8000000</v>
      </c>
      <c r="O950">
        <v>0</v>
      </c>
      <c r="P950">
        <v>8000000</v>
      </c>
      <c r="R950">
        <v>72355</v>
      </c>
      <c r="S950">
        <v>1243417</v>
      </c>
      <c r="T950">
        <v>1139206</v>
      </c>
      <c r="U950">
        <v>758645</v>
      </c>
      <c r="V950">
        <v>829446</v>
      </c>
      <c r="W950">
        <v>641126</v>
      </c>
      <c r="X950">
        <v>85155</v>
      </c>
      <c r="Y950">
        <v>379673</v>
      </c>
      <c r="Z950">
        <v>662305</v>
      </c>
      <c r="AA950">
        <v>832000</v>
      </c>
      <c r="AB950">
        <v>661313</v>
      </c>
      <c r="AC950">
        <v>695359</v>
      </c>
      <c r="AD950" t="s">
        <v>5518</v>
      </c>
      <c r="AE950" t="s">
        <v>5519</v>
      </c>
      <c r="AF950" t="s">
        <v>5520</v>
      </c>
      <c r="AG950" t="s">
        <v>5521</v>
      </c>
      <c r="AH950" t="s">
        <v>7608</v>
      </c>
      <c r="AI950" t="s">
        <v>6061</v>
      </c>
      <c r="AJ950" t="s">
        <v>6308</v>
      </c>
      <c r="AK950" t="s">
        <v>136</v>
      </c>
      <c r="AN950" t="s">
        <v>1311</v>
      </c>
      <c r="AO950" t="s">
        <v>1312</v>
      </c>
      <c r="AP950" t="s">
        <v>1313</v>
      </c>
      <c r="AQ950" t="s">
        <v>1314</v>
      </c>
    </row>
    <row r="951" spans="1:43" x14ac:dyDescent="0.3">
      <c r="A951" t="s">
        <v>26</v>
      </c>
      <c r="B951" t="s">
        <v>28</v>
      </c>
      <c r="C951" t="s">
        <v>29</v>
      </c>
      <c r="D951" t="s">
        <v>461</v>
      </c>
      <c r="E951" t="s">
        <v>118</v>
      </c>
      <c r="F951" t="s">
        <v>334</v>
      </c>
      <c r="G951" t="s">
        <v>478</v>
      </c>
      <c r="H951" t="s">
        <v>384</v>
      </c>
      <c r="I951" t="s">
        <v>390</v>
      </c>
      <c r="J951" t="s">
        <v>46</v>
      </c>
      <c r="K951" t="s">
        <v>608</v>
      </c>
      <c r="L951">
        <v>8</v>
      </c>
      <c r="M951">
        <v>900000</v>
      </c>
      <c r="N951">
        <v>7200000</v>
      </c>
      <c r="O951">
        <v>0</v>
      </c>
      <c r="P951">
        <v>7200000</v>
      </c>
      <c r="R951">
        <v>65120.000000000007</v>
      </c>
      <c r="S951">
        <v>1119076</v>
      </c>
      <c r="T951">
        <v>1025286</v>
      </c>
      <c r="U951">
        <v>682780</v>
      </c>
      <c r="V951">
        <v>746502</v>
      </c>
      <c r="W951">
        <v>577014</v>
      </c>
      <c r="X951">
        <v>76640</v>
      </c>
      <c r="Y951">
        <v>341706</v>
      </c>
      <c r="Z951">
        <v>596075</v>
      </c>
      <c r="AA951">
        <v>748800</v>
      </c>
      <c r="AB951">
        <v>595182</v>
      </c>
      <c r="AC951">
        <v>625819</v>
      </c>
      <c r="AD951" t="s">
        <v>5518</v>
      </c>
      <c r="AE951" t="s">
        <v>5536</v>
      </c>
      <c r="AF951" t="s">
        <v>5537</v>
      </c>
      <c r="AG951" t="s">
        <v>5538</v>
      </c>
      <c r="AH951" t="s">
        <v>7609</v>
      </c>
      <c r="AI951" t="s">
        <v>6061</v>
      </c>
      <c r="AJ951" t="s">
        <v>6308</v>
      </c>
      <c r="AK951" t="s">
        <v>136</v>
      </c>
      <c r="AN951" t="s">
        <v>1311</v>
      </c>
      <c r="AO951" t="s">
        <v>1312</v>
      </c>
      <c r="AP951" t="s">
        <v>1331</v>
      </c>
      <c r="AQ951" t="s">
        <v>1314</v>
      </c>
    </row>
    <row r="952" spans="1:43" x14ac:dyDescent="0.3">
      <c r="A952" t="s">
        <v>26</v>
      </c>
      <c r="B952" t="s">
        <v>28</v>
      </c>
      <c r="C952" t="s">
        <v>29</v>
      </c>
      <c r="D952" t="s">
        <v>461</v>
      </c>
      <c r="E952" t="s">
        <v>118</v>
      </c>
      <c r="F952" t="s">
        <v>334</v>
      </c>
      <c r="G952" t="s">
        <v>478</v>
      </c>
      <c r="H952" t="s">
        <v>384</v>
      </c>
      <c r="I952" t="s">
        <v>390</v>
      </c>
      <c r="J952" t="s">
        <v>48</v>
      </c>
      <c r="K952" t="s">
        <v>1236</v>
      </c>
      <c r="L952">
        <v>48</v>
      </c>
      <c r="M952">
        <v>6000000</v>
      </c>
      <c r="N952">
        <v>288000000</v>
      </c>
      <c r="O952">
        <v>0</v>
      </c>
      <c r="P952">
        <v>288000000</v>
      </c>
      <c r="R952">
        <v>2604783</v>
      </c>
      <c r="S952">
        <v>44763027</v>
      </c>
      <c r="T952">
        <v>41011424</v>
      </c>
      <c r="U952">
        <v>27311206</v>
      </c>
      <c r="V952">
        <v>29860064</v>
      </c>
      <c r="W952">
        <v>23080544</v>
      </c>
      <c r="X952">
        <v>3065592</v>
      </c>
      <c r="Y952">
        <v>13668225</v>
      </c>
      <c r="Z952">
        <v>23842989</v>
      </c>
      <c r="AA952">
        <v>29952000</v>
      </c>
      <c r="AB952">
        <v>23807277</v>
      </c>
      <c r="AC952">
        <v>25032869</v>
      </c>
      <c r="AD952" t="s">
        <v>5518</v>
      </c>
      <c r="AE952" t="s">
        <v>5540</v>
      </c>
      <c r="AF952" t="s">
        <v>5541</v>
      </c>
      <c r="AG952" t="s">
        <v>5542</v>
      </c>
      <c r="AH952" t="s">
        <v>7610</v>
      </c>
      <c r="AI952" t="s">
        <v>6061</v>
      </c>
      <c r="AJ952" t="s">
        <v>6308</v>
      </c>
      <c r="AK952" t="s">
        <v>136</v>
      </c>
      <c r="AN952" t="s">
        <v>1311</v>
      </c>
      <c r="AO952" t="s">
        <v>1312</v>
      </c>
      <c r="AP952" t="s">
        <v>1336</v>
      </c>
      <c r="AQ952" t="s">
        <v>1314</v>
      </c>
    </row>
    <row r="953" spans="1:43" x14ac:dyDescent="0.3">
      <c r="A953" t="s">
        <v>26</v>
      </c>
      <c r="B953" t="s">
        <v>28</v>
      </c>
      <c r="C953" t="s">
        <v>29</v>
      </c>
      <c r="D953" t="s">
        <v>461</v>
      </c>
      <c r="E953" t="s">
        <v>118</v>
      </c>
      <c r="F953" t="s">
        <v>334</v>
      </c>
      <c r="G953" t="s">
        <v>478</v>
      </c>
      <c r="H953" t="s">
        <v>384</v>
      </c>
      <c r="I953" t="s">
        <v>390</v>
      </c>
      <c r="J953" t="s">
        <v>73</v>
      </c>
      <c r="K953" t="s">
        <v>1238</v>
      </c>
      <c r="L953">
        <v>30</v>
      </c>
      <c r="M953">
        <v>360000</v>
      </c>
      <c r="N953">
        <v>10800000</v>
      </c>
      <c r="O953">
        <v>0</v>
      </c>
      <c r="P953">
        <v>10800000</v>
      </c>
      <c r="R953">
        <v>97679</v>
      </c>
      <c r="S953">
        <v>1678614</v>
      </c>
      <c r="T953">
        <v>1537928</v>
      </c>
      <c r="U953">
        <v>1024170.0000000001</v>
      </c>
      <c r="V953">
        <v>1119752</v>
      </c>
      <c r="W953">
        <v>865520</v>
      </c>
      <c r="X953">
        <v>114960</v>
      </c>
      <c r="Y953">
        <v>512558</v>
      </c>
      <c r="Z953">
        <v>894112</v>
      </c>
      <c r="AA953">
        <v>1123200</v>
      </c>
      <c r="AB953">
        <v>892773</v>
      </c>
      <c r="AC953">
        <v>938734</v>
      </c>
      <c r="AD953" t="s">
        <v>5518</v>
      </c>
      <c r="AE953" t="s">
        <v>5547</v>
      </c>
      <c r="AF953" t="s">
        <v>5548</v>
      </c>
      <c r="AG953" t="s">
        <v>5549</v>
      </c>
      <c r="AH953" t="s">
        <v>7611</v>
      </c>
      <c r="AI953" t="s">
        <v>6061</v>
      </c>
      <c r="AJ953" t="s">
        <v>6308</v>
      </c>
      <c r="AK953" t="s">
        <v>136</v>
      </c>
      <c r="AN953" t="s">
        <v>1311</v>
      </c>
      <c r="AO953" t="s">
        <v>1312</v>
      </c>
      <c r="AP953" t="s">
        <v>1336</v>
      </c>
      <c r="AQ953" t="s">
        <v>1314</v>
      </c>
    </row>
    <row r="954" spans="1:43" x14ac:dyDescent="0.3">
      <c r="A954" t="s">
        <v>26</v>
      </c>
      <c r="B954" t="s">
        <v>28</v>
      </c>
      <c r="C954" t="s">
        <v>29</v>
      </c>
      <c r="D954" t="s">
        <v>461</v>
      </c>
      <c r="E954" t="s">
        <v>118</v>
      </c>
      <c r="F954" t="s">
        <v>334</v>
      </c>
      <c r="G954" t="s">
        <v>478</v>
      </c>
      <c r="H954" t="s">
        <v>384</v>
      </c>
      <c r="I954" t="s">
        <v>390</v>
      </c>
      <c r="J954" t="s">
        <v>50</v>
      </c>
      <c r="K954" t="s">
        <v>1239</v>
      </c>
      <c r="L954">
        <v>12</v>
      </c>
      <c r="M954">
        <v>1170000</v>
      </c>
      <c r="N954">
        <v>14040000</v>
      </c>
      <c r="O954">
        <v>0</v>
      </c>
      <c r="P954">
        <v>14040000</v>
      </c>
      <c r="R954">
        <v>126980</v>
      </c>
      <c r="S954">
        <v>2182198</v>
      </c>
      <c r="T954">
        <v>1999306</v>
      </c>
      <c r="U954">
        <v>1331421</v>
      </c>
      <c r="V954">
        <v>1455678</v>
      </c>
      <c r="W954">
        <v>1125175</v>
      </c>
      <c r="X954">
        <v>149444</v>
      </c>
      <c r="Y954">
        <v>666326</v>
      </c>
      <c r="Z954">
        <v>1162346</v>
      </c>
      <c r="AA954">
        <v>1460160</v>
      </c>
      <c r="AB954">
        <v>1160604</v>
      </c>
      <c r="AC954">
        <v>1220362</v>
      </c>
      <c r="AD954" t="s">
        <v>5518</v>
      </c>
      <c r="AE954" t="s">
        <v>5551</v>
      </c>
      <c r="AF954" t="s">
        <v>5552</v>
      </c>
      <c r="AG954" t="s">
        <v>5553</v>
      </c>
      <c r="AH954" t="s">
        <v>7612</v>
      </c>
      <c r="AI954" t="s">
        <v>6061</v>
      </c>
      <c r="AJ954" t="s">
        <v>6308</v>
      </c>
      <c r="AK954" t="s">
        <v>136</v>
      </c>
      <c r="AN954" t="s">
        <v>1311</v>
      </c>
      <c r="AO954" t="s">
        <v>1312</v>
      </c>
      <c r="AP954" t="s">
        <v>1336</v>
      </c>
      <c r="AQ954" t="s">
        <v>1314</v>
      </c>
    </row>
    <row r="955" spans="1:43" x14ac:dyDescent="0.3">
      <c r="A955" t="s">
        <v>26</v>
      </c>
      <c r="B955" t="s">
        <v>28</v>
      </c>
      <c r="C955" t="s">
        <v>29</v>
      </c>
      <c r="D955" t="s">
        <v>461</v>
      </c>
      <c r="E955" t="s">
        <v>118</v>
      </c>
      <c r="F955" t="s">
        <v>334</v>
      </c>
      <c r="G955" t="s">
        <v>478</v>
      </c>
      <c r="H955" t="s">
        <v>391</v>
      </c>
      <c r="I955" t="s">
        <v>392</v>
      </c>
      <c r="J955" t="s">
        <v>43</v>
      </c>
      <c r="K955" t="s">
        <v>506</v>
      </c>
      <c r="L955">
        <v>1</v>
      </c>
      <c r="M955">
        <v>1500000</v>
      </c>
      <c r="N955">
        <v>1500000</v>
      </c>
      <c r="O955">
        <v>0</v>
      </c>
      <c r="P955">
        <v>1500000</v>
      </c>
      <c r="R955">
        <v>125000</v>
      </c>
      <c r="S955">
        <v>125000</v>
      </c>
      <c r="T955">
        <v>125000</v>
      </c>
      <c r="U955">
        <v>125000</v>
      </c>
      <c r="V955">
        <v>125000</v>
      </c>
      <c r="W955">
        <v>125000</v>
      </c>
      <c r="X955">
        <v>125000</v>
      </c>
      <c r="Y955">
        <v>125000</v>
      </c>
      <c r="Z955">
        <v>125000</v>
      </c>
      <c r="AA955">
        <v>125000</v>
      </c>
      <c r="AB955">
        <v>125000</v>
      </c>
      <c r="AC955">
        <v>125000</v>
      </c>
      <c r="AD955" t="s">
        <v>5555</v>
      </c>
      <c r="AE955" t="s">
        <v>5556</v>
      </c>
      <c r="AF955" t="s">
        <v>5557</v>
      </c>
      <c r="AG955" t="s">
        <v>5558</v>
      </c>
      <c r="AH955" t="s">
        <v>7613</v>
      </c>
      <c r="AI955" t="s">
        <v>6061</v>
      </c>
      <c r="AJ955" t="s">
        <v>6311</v>
      </c>
      <c r="AK955" t="s">
        <v>44</v>
      </c>
      <c r="AN955" t="s">
        <v>1311</v>
      </c>
      <c r="AO955" t="s">
        <v>1312</v>
      </c>
      <c r="AP955" t="s">
        <v>1313</v>
      </c>
      <c r="AQ955" t="s">
        <v>1314</v>
      </c>
    </row>
    <row r="956" spans="1:43" x14ac:dyDescent="0.3">
      <c r="A956" t="s">
        <v>26</v>
      </c>
      <c r="B956" t="s">
        <v>28</v>
      </c>
      <c r="C956" t="s">
        <v>29</v>
      </c>
      <c r="D956" t="s">
        <v>461</v>
      </c>
      <c r="E956" t="s">
        <v>118</v>
      </c>
      <c r="F956" t="s">
        <v>334</v>
      </c>
      <c r="G956" t="s">
        <v>478</v>
      </c>
      <c r="H956" t="s">
        <v>391</v>
      </c>
      <c r="I956" t="s">
        <v>392</v>
      </c>
      <c r="J956" t="s">
        <v>50</v>
      </c>
      <c r="K956" t="s">
        <v>1243</v>
      </c>
      <c r="L956">
        <v>80</v>
      </c>
      <c r="M956">
        <v>750000</v>
      </c>
      <c r="N956">
        <v>60000000</v>
      </c>
      <c r="O956">
        <v>0</v>
      </c>
      <c r="P956">
        <v>60000000</v>
      </c>
      <c r="R956">
        <v>5000000</v>
      </c>
      <c r="S956">
        <v>5000000</v>
      </c>
      <c r="T956">
        <v>5000000</v>
      </c>
      <c r="U956">
        <v>5000000</v>
      </c>
      <c r="V956">
        <v>5000000</v>
      </c>
      <c r="W956">
        <v>5000000</v>
      </c>
      <c r="X956">
        <v>5000000</v>
      </c>
      <c r="Y956">
        <v>5000000</v>
      </c>
      <c r="Z956">
        <v>5000000</v>
      </c>
      <c r="AA956">
        <v>5000000</v>
      </c>
      <c r="AB956">
        <v>5000000</v>
      </c>
      <c r="AC956">
        <v>5000000</v>
      </c>
      <c r="AD956" t="s">
        <v>5555</v>
      </c>
      <c r="AE956" t="s">
        <v>5573</v>
      </c>
      <c r="AF956" t="s">
        <v>5574</v>
      </c>
      <c r="AG956" t="s">
        <v>5575</v>
      </c>
      <c r="AH956" t="s">
        <v>7614</v>
      </c>
      <c r="AI956" t="s">
        <v>6061</v>
      </c>
      <c r="AJ956" t="s">
        <v>6311</v>
      </c>
      <c r="AK956" t="s">
        <v>44</v>
      </c>
      <c r="AN956" t="s">
        <v>1311</v>
      </c>
      <c r="AO956" t="s">
        <v>1312</v>
      </c>
      <c r="AP956" t="s">
        <v>1336</v>
      </c>
      <c r="AQ956" t="s">
        <v>1314</v>
      </c>
    </row>
    <row r="957" spans="1:43" x14ac:dyDescent="0.3">
      <c r="A957" t="s">
        <v>26</v>
      </c>
      <c r="B957" t="s">
        <v>28</v>
      </c>
      <c r="C957" t="s">
        <v>29</v>
      </c>
      <c r="D957" t="s">
        <v>461</v>
      </c>
      <c r="E957" t="s">
        <v>118</v>
      </c>
      <c r="F957" t="s">
        <v>334</v>
      </c>
      <c r="G957" t="s">
        <v>478</v>
      </c>
      <c r="H957" t="s">
        <v>391</v>
      </c>
      <c r="I957" t="s">
        <v>393</v>
      </c>
      <c r="J957" t="s">
        <v>48</v>
      </c>
      <c r="K957" t="s">
        <v>1247</v>
      </c>
      <c r="L957">
        <v>9</v>
      </c>
      <c r="M957">
        <v>1500000</v>
      </c>
      <c r="N957">
        <v>13500000</v>
      </c>
      <c r="O957">
        <v>0</v>
      </c>
      <c r="P957">
        <v>13500000</v>
      </c>
      <c r="R957">
        <v>1125000</v>
      </c>
      <c r="S957">
        <v>1125000</v>
      </c>
      <c r="T957">
        <v>1125000</v>
      </c>
      <c r="U957">
        <v>1125000</v>
      </c>
      <c r="V957">
        <v>1125000</v>
      </c>
      <c r="W957">
        <v>1125000</v>
      </c>
      <c r="X957">
        <v>1125000</v>
      </c>
      <c r="Y957">
        <v>1125000</v>
      </c>
      <c r="Z957">
        <v>1125000</v>
      </c>
      <c r="AA957">
        <v>1125000</v>
      </c>
      <c r="AB957">
        <v>1125000</v>
      </c>
      <c r="AC957">
        <v>1125000</v>
      </c>
      <c r="AD957" t="s">
        <v>5580</v>
      </c>
      <c r="AE957" t="s">
        <v>5594</v>
      </c>
      <c r="AF957" t="s">
        <v>5595</v>
      </c>
      <c r="AG957" t="s">
        <v>5596</v>
      </c>
      <c r="AH957" t="s">
        <v>7615</v>
      </c>
      <c r="AI957" t="s">
        <v>6061</v>
      </c>
      <c r="AJ957" t="s">
        <v>6313</v>
      </c>
      <c r="AK957" t="s">
        <v>44</v>
      </c>
      <c r="AN957" t="s">
        <v>1311</v>
      </c>
      <c r="AO957" t="s">
        <v>1312</v>
      </c>
      <c r="AP957" t="s">
        <v>1336</v>
      </c>
      <c r="AQ957" t="s">
        <v>1314</v>
      </c>
    </row>
    <row r="958" spans="1:43" x14ac:dyDescent="0.3">
      <c r="A958" t="s">
        <v>26</v>
      </c>
      <c r="B958" t="s">
        <v>28</v>
      </c>
      <c r="C958" t="s">
        <v>29</v>
      </c>
      <c r="D958" t="s">
        <v>461</v>
      </c>
      <c r="E958" t="s">
        <v>118</v>
      </c>
      <c r="F958" t="s">
        <v>334</v>
      </c>
      <c r="G958" t="s">
        <v>478</v>
      </c>
      <c r="H958" t="s">
        <v>391</v>
      </c>
      <c r="I958" t="s">
        <v>394</v>
      </c>
      <c r="J958" t="s">
        <v>48</v>
      </c>
      <c r="K958" t="s">
        <v>1250</v>
      </c>
      <c r="L958">
        <v>4</v>
      </c>
      <c r="M958">
        <v>1800000</v>
      </c>
      <c r="N958">
        <v>7200000</v>
      </c>
      <c r="O958">
        <v>0</v>
      </c>
      <c r="P958">
        <v>7200000</v>
      </c>
      <c r="R958">
        <v>600000</v>
      </c>
      <c r="S958">
        <v>600000</v>
      </c>
      <c r="T958">
        <v>600000</v>
      </c>
      <c r="U958">
        <v>600000</v>
      </c>
      <c r="V958">
        <v>600000</v>
      </c>
      <c r="W958">
        <v>600000</v>
      </c>
      <c r="X958">
        <v>600000</v>
      </c>
      <c r="Y958">
        <v>600000</v>
      </c>
      <c r="Z958">
        <v>600000</v>
      </c>
      <c r="AA958">
        <v>600000</v>
      </c>
      <c r="AB958">
        <v>600000</v>
      </c>
      <c r="AC958">
        <v>600000</v>
      </c>
      <c r="AD958" t="s">
        <v>5601</v>
      </c>
      <c r="AE958" t="s">
        <v>5612</v>
      </c>
      <c r="AF958" t="s">
        <v>5613</v>
      </c>
      <c r="AG958" t="s">
        <v>5614</v>
      </c>
      <c r="AH958" t="s">
        <v>7616</v>
      </c>
      <c r="AI958" t="s">
        <v>6061</v>
      </c>
      <c r="AJ958" t="s">
        <v>6316</v>
      </c>
      <c r="AK958" t="s">
        <v>44</v>
      </c>
      <c r="AN958" t="s">
        <v>1311</v>
      </c>
      <c r="AO958" t="s">
        <v>1312</v>
      </c>
      <c r="AP958" t="s">
        <v>1336</v>
      </c>
      <c r="AQ958" t="s">
        <v>1314</v>
      </c>
    </row>
    <row r="959" spans="1:43" x14ac:dyDescent="0.3">
      <c r="A959" t="s">
        <v>26</v>
      </c>
      <c r="B959" t="s">
        <v>28</v>
      </c>
      <c r="C959" t="s">
        <v>29</v>
      </c>
      <c r="D959" t="s">
        <v>461</v>
      </c>
      <c r="E959" t="s">
        <v>118</v>
      </c>
      <c r="F959" t="s">
        <v>334</v>
      </c>
      <c r="G959" t="s">
        <v>478</v>
      </c>
      <c r="H959" t="s">
        <v>391</v>
      </c>
      <c r="I959" t="s">
        <v>394</v>
      </c>
      <c r="J959" t="s">
        <v>73</v>
      </c>
      <c r="K959" t="s">
        <v>1251</v>
      </c>
      <c r="L959">
        <v>8</v>
      </c>
      <c r="M959">
        <v>150000</v>
      </c>
      <c r="N959">
        <v>1200000</v>
      </c>
      <c r="O959">
        <v>0</v>
      </c>
      <c r="P959">
        <v>1200000</v>
      </c>
      <c r="R959">
        <v>100000</v>
      </c>
      <c r="S959">
        <v>100000</v>
      </c>
      <c r="T959">
        <v>100000</v>
      </c>
      <c r="U959">
        <v>100000</v>
      </c>
      <c r="V959">
        <v>100000</v>
      </c>
      <c r="W959">
        <v>100000</v>
      </c>
      <c r="X959">
        <v>100000</v>
      </c>
      <c r="Y959">
        <v>100000</v>
      </c>
      <c r="Z959">
        <v>100000</v>
      </c>
      <c r="AA959">
        <v>100000</v>
      </c>
      <c r="AB959">
        <v>100000</v>
      </c>
      <c r="AC959">
        <v>100000</v>
      </c>
      <c r="AD959" t="s">
        <v>5601</v>
      </c>
      <c r="AE959" t="s">
        <v>5616</v>
      </c>
      <c r="AF959" t="s">
        <v>5617</v>
      </c>
      <c r="AG959" t="s">
        <v>5618</v>
      </c>
      <c r="AH959" t="s">
        <v>7617</v>
      </c>
      <c r="AI959" t="s">
        <v>6061</v>
      </c>
      <c r="AJ959" t="s">
        <v>6316</v>
      </c>
      <c r="AK959" t="s">
        <v>44</v>
      </c>
      <c r="AN959" t="s">
        <v>1311</v>
      </c>
      <c r="AO959" t="s">
        <v>1312</v>
      </c>
      <c r="AP959" t="s">
        <v>1336</v>
      </c>
      <c r="AQ959" t="s">
        <v>1314</v>
      </c>
    </row>
    <row r="960" spans="1:43" x14ac:dyDescent="0.3">
      <c r="A960" t="s">
        <v>26</v>
      </c>
      <c r="B960" t="s">
        <v>28</v>
      </c>
      <c r="C960" t="s">
        <v>29</v>
      </c>
      <c r="D960" t="s">
        <v>461</v>
      </c>
      <c r="E960" t="s">
        <v>118</v>
      </c>
      <c r="F960" t="s">
        <v>334</v>
      </c>
      <c r="G960" t="s">
        <v>478</v>
      </c>
      <c r="H960" t="s">
        <v>391</v>
      </c>
      <c r="I960" t="s">
        <v>395</v>
      </c>
      <c r="J960" t="s">
        <v>48</v>
      </c>
      <c r="K960" t="s">
        <v>1252</v>
      </c>
      <c r="L960">
        <v>18</v>
      </c>
      <c r="M960">
        <v>6200000</v>
      </c>
      <c r="N960">
        <v>111600000</v>
      </c>
      <c r="O960">
        <v>0</v>
      </c>
      <c r="P960">
        <v>111600000</v>
      </c>
      <c r="R960">
        <v>9300000</v>
      </c>
      <c r="S960">
        <v>9300000</v>
      </c>
      <c r="T960">
        <v>9300000</v>
      </c>
      <c r="U960">
        <v>9300000</v>
      </c>
      <c r="V960">
        <v>9300000</v>
      </c>
      <c r="W960">
        <v>9300000</v>
      </c>
      <c r="X960">
        <v>9300000</v>
      </c>
      <c r="Y960">
        <v>9300000</v>
      </c>
      <c r="Z960">
        <v>9300000</v>
      </c>
      <c r="AA960">
        <v>9300000</v>
      </c>
      <c r="AB960">
        <v>9300000</v>
      </c>
      <c r="AC960">
        <v>9300000</v>
      </c>
      <c r="AD960" t="s">
        <v>5620</v>
      </c>
      <c r="AE960" t="s">
        <v>5628</v>
      </c>
      <c r="AF960" t="s">
        <v>5629</v>
      </c>
      <c r="AG960" t="s">
        <v>5630</v>
      </c>
      <c r="AH960" t="s">
        <v>7618</v>
      </c>
      <c r="AI960" t="s">
        <v>6061</v>
      </c>
      <c r="AJ960" t="s">
        <v>6319</v>
      </c>
      <c r="AK960" t="s">
        <v>44</v>
      </c>
      <c r="AN960" t="s">
        <v>1311</v>
      </c>
      <c r="AO960" t="s">
        <v>1312</v>
      </c>
      <c r="AP960" t="s">
        <v>1336</v>
      </c>
      <c r="AQ960" t="s">
        <v>1314</v>
      </c>
    </row>
    <row r="961" spans="1:43" x14ac:dyDescent="0.3">
      <c r="A961" t="s">
        <v>26</v>
      </c>
      <c r="B961" t="s">
        <v>28</v>
      </c>
      <c r="C961" t="s">
        <v>29</v>
      </c>
      <c r="D961" t="s">
        <v>461</v>
      </c>
      <c r="E961" t="s">
        <v>118</v>
      </c>
      <c r="F961" t="s">
        <v>334</v>
      </c>
      <c r="G961" t="s">
        <v>479</v>
      </c>
      <c r="H961" t="s">
        <v>406</v>
      </c>
      <c r="I961" t="s">
        <v>407</v>
      </c>
      <c r="J961" t="s">
        <v>43</v>
      </c>
      <c r="K961" t="s">
        <v>694</v>
      </c>
      <c r="L961">
        <v>2</v>
      </c>
      <c r="M961">
        <v>1275000</v>
      </c>
      <c r="N961">
        <v>2550000</v>
      </c>
      <c r="O961">
        <v>0</v>
      </c>
      <c r="P961">
        <v>2550000</v>
      </c>
      <c r="R961">
        <v>76500</v>
      </c>
      <c r="S961">
        <v>986668</v>
      </c>
      <c r="T961">
        <v>76500</v>
      </c>
      <c r="U961">
        <v>173764</v>
      </c>
      <c r="V961">
        <v>173764</v>
      </c>
      <c r="W961">
        <v>173764</v>
      </c>
      <c r="X961">
        <v>190886</v>
      </c>
      <c r="Y961">
        <v>173764</v>
      </c>
      <c r="Z961">
        <v>173764</v>
      </c>
      <c r="AA961">
        <v>181050</v>
      </c>
      <c r="AB961">
        <v>76500</v>
      </c>
      <c r="AC961">
        <v>93076</v>
      </c>
      <c r="AD961" t="s">
        <v>5789</v>
      </c>
      <c r="AE961" t="s">
        <v>5790</v>
      </c>
      <c r="AF961" t="s">
        <v>5791</v>
      </c>
      <c r="AG961" t="s">
        <v>5792</v>
      </c>
      <c r="AH961" t="s">
        <v>7619</v>
      </c>
      <c r="AI961" t="s">
        <v>6061</v>
      </c>
      <c r="AJ961" t="s">
        <v>6322</v>
      </c>
      <c r="AK961" t="s">
        <v>136</v>
      </c>
      <c r="AN961" t="s">
        <v>1311</v>
      </c>
      <c r="AO961" t="s">
        <v>1312</v>
      </c>
      <c r="AP961" t="s">
        <v>1313</v>
      </c>
      <c r="AQ961" t="s">
        <v>1314</v>
      </c>
    </row>
    <row r="962" spans="1:43" x14ac:dyDescent="0.3">
      <c r="A962" t="s">
        <v>26</v>
      </c>
      <c r="B962" t="s">
        <v>28</v>
      </c>
      <c r="C962" t="s">
        <v>29</v>
      </c>
      <c r="D962" t="s">
        <v>461</v>
      </c>
      <c r="E962" t="s">
        <v>118</v>
      </c>
      <c r="F962" t="s">
        <v>334</v>
      </c>
      <c r="G962" t="s">
        <v>479</v>
      </c>
      <c r="H962" t="s">
        <v>406</v>
      </c>
      <c r="I962" t="s">
        <v>407</v>
      </c>
      <c r="J962" t="s">
        <v>48</v>
      </c>
      <c r="K962" t="s">
        <v>1263</v>
      </c>
      <c r="L962">
        <v>18</v>
      </c>
      <c r="M962">
        <v>5000000</v>
      </c>
      <c r="N962">
        <v>90000000</v>
      </c>
      <c r="O962">
        <v>0</v>
      </c>
      <c r="P962">
        <v>90000000</v>
      </c>
      <c r="R962">
        <v>2700000</v>
      </c>
      <c r="S962">
        <v>34823571</v>
      </c>
      <c r="T962">
        <v>2700000</v>
      </c>
      <c r="U962">
        <v>6132857</v>
      </c>
      <c r="V962">
        <v>6132857</v>
      </c>
      <c r="W962">
        <v>6132857</v>
      </c>
      <c r="X962">
        <v>6737143</v>
      </c>
      <c r="Y962">
        <v>6132857</v>
      </c>
      <c r="Z962">
        <v>6132857</v>
      </c>
      <c r="AA962">
        <v>6390000</v>
      </c>
      <c r="AB962">
        <v>2700000</v>
      </c>
      <c r="AC962">
        <v>3285001</v>
      </c>
      <c r="AD962" t="s">
        <v>5789</v>
      </c>
      <c r="AE962" t="s">
        <v>5801</v>
      </c>
      <c r="AF962" t="s">
        <v>5802</v>
      </c>
      <c r="AG962" t="s">
        <v>5803</v>
      </c>
      <c r="AH962" t="s">
        <v>7620</v>
      </c>
      <c r="AI962" t="s">
        <v>6061</v>
      </c>
      <c r="AJ962" t="s">
        <v>6322</v>
      </c>
      <c r="AK962" t="s">
        <v>136</v>
      </c>
      <c r="AN962" t="s">
        <v>1311</v>
      </c>
      <c r="AO962" t="s">
        <v>1312</v>
      </c>
      <c r="AP962" t="s">
        <v>1336</v>
      </c>
      <c r="AQ962" t="s">
        <v>1314</v>
      </c>
    </row>
    <row r="963" spans="1:43" x14ac:dyDescent="0.3">
      <c r="A963" t="s">
        <v>26</v>
      </c>
      <c r="B963" t="s">
        <v>28</v>
      </c>
      <c r="C963" t="s">
        <v>29</v>
      </c>
      <c r="D963" t="s">
        <v>461</v>
      </c>
      <c r="E963" t="s">
        <v>118</v>
      </c>
      <c r="F963" t="s">
        <v>334</v>
      </c>
      <c r="G963" t="s">
        <v>479</v>
      </c>
      <c r="H963" t="s">
        <v>406</v>
      </c>
      <c r="I963" t="s">
        <v>408</v>
      </c>
      <c r="J963" t="s">
        <v>46</v>
      </c>
      <c r="K963" t="s">
        <v>608</v>
      </c>
      <c r="L963">
        <v>12</v>
      </c>
      <c r="M963">
        <v>900000</v>
      </c>
      <c r="N963">
        <v>10800000</v>
      </c>
      <c r="O963">
        <v>0</v>
      </c>
      <c r="P963">
        <v>10800000</v>
      </c>
      <c r="R963">
        <v>324000</v>
      </c>
      <c r="S963">
        <v>4178828.9999999995</v>
      </c>
      <c r="T963">
        <v>324000</v>
      </c>
      <c r="U963">
        <v>735943</v>
      </c>
      <c r="V963">
        <v>735943</v>
      </c>
      <c r="W963">
        <v>735943</v>
      </c>
      <c r="X963">
        <v>808457</v>
      </c>
      <c r="Y963">
        <v>735943</v>
      </c>
      <c r="Z963">
        <v>735943</v>
      </c>
      <c r="AA963">
        <v>766800</v>
      </c>
      <c r="AB963">
        <v>324000</v>
      </c>
      <c r="AC963">
        <v>394199</v>
      </c>
      <c r="AD963" t="s">
        <v>5805</v>
      </c>
      <c r="AE963" t="s">
        <v>5817</v>
      </c>
      <c r="AF963" t="s">
        <v>5818</v>
      </c>
      <c r="AG963" t="s">
        <v>5819</v>
      </c>
      <c r="AH963" t="s">
        <v>7621</v>
      </c>
      <c r="AI963" t="s">
        <v>6061</v>
      </c>
      <c r="AJ963" t="s">
        <v>6325</v>
      </c>
      <c r="AK963" t="s">
        <v>136</v>
      </c>
      <c r="AN963" t="s">
        <v>1311</v>
      </c>
      <c r="AO963" t="s">
        <v>1312</v>
      </c>
      <c r="AP963" t="s">
        <v>1331</v>
      </c>
      <c r="AQ963" t="s">
        <v>1314</v>
      </c>
    </row>
    <row r="964" spans="1:43" x14ac:dyDescent="0.3">
      <c r="A964" t="s">
        <v>26</v>
      </c>
      <c r="B964" t="s">
        <v>28</v>
      </c>
      <c r="C964" t="s">
        <v>29</v>
      </c>
      <c r="D964" t="s">
        <v>461</v>
      </c>
      <c r="E964" t="s">
        <v>118</v>
      </c>
      <c r="F964" t="s">
        <v>334</v>
      </c>
      <c r="G964" t="s">
        <v>479</v>
      </c>
      <c r="H964" t="s">
        <v>406</v>
      </c>
      <c r="I964" t="s">
        <v>408</v>
      </c>
      <c r="J964" t="s">
        <v>48</v>
      </c>
      <c r="K964" t="s">
        <v>1265</v>
      </c>
      <c r="L964">
        <v>30</v>
      </c>
      <c r="M964">
        <v>5000000</v>
      </c>
      <c r="N964">
        <v>150000000</v>
      </c>
      <c r="O964">
        <v>0</v>
      </c>
      <c r="P964">
        <v>150000000</v>
      </c>
      <c r="R964">
        <v>4500000</v>
      </c>
      <c r="S964">
        <v>58039286</v>
      </c>
      <c r="T964">
        <v>4500000</v>
      </c>
      <c r="U964">
        <v>10221428</v>
      </c>
      <c r="V964">
        <v>10221428</v>
      </c>
      <c r="W964">
        <v>10221428</v>
      </c>
      <c r="X964">
        <v>11228571</v>
      </c>
      <c r="Y964">
        <v>10221428</v>
      </c>
      <c r="Z964">
        <v>10221428</v>
      </c>
      <c r="AA964">
        <v>10650000</v>
      </c>
      <c r="AB964">
        <v>4500000</v>
      </c>
      <c r="AC964">
        <v>5475003</v>
      </c>
      <c r="AD964" t="s">
        <v>5805</v>
      </c>
      <c r="AE964" t="s">
        <v>5821</v>
      </c>
      <c r="AF964" t="s">
        <v>5822</v>
      </c>
      <c r="AG964" t="s">
        <v>5823</v>
      </c>
      <c r="AH964" t="s">
        <v>7622</v>
      </c>
      <c r="AI964" t="s">
        <v>6061</v>
      </c>
      <c r="AJ964" t="s">
        <v>6325</v>
      </c>
      <c r="AK964" t="s">
        <v>136</v>
      </c>
      <c r="AN964" t="s">
        <v>1311</v>
      </c>
      <c r="AO964" t="s">
        <v>1312</v>
      </c>
      <c r="AP964" t="s">
        <v>1336</v>
      </c>
      <c r="AQ964" t="s">
        <v>1314</v>
      </c>
    </row>
    <row r="965" spans="1:43" x14ac:dyDescent="0.3">
      <c r="A965" t="s">
        <v>26</v>
      </c>
      <c r="B965" t="s">
        <v>28</v>
      </c>
      <c r="C965" t="s">
        <v>29</v>
      </c>
      <c r="D965" t="s">
        <v>461</v>
      </c>
      <c r="E965" t="s">
        <v>118</v>
      </c>
      <c r="F965" t="s">
        <v>334</v>
      </c>
      <c r="G965" t="s">
        <v>479</v>
      </c>
      <c r="H965" t="s">
        <v>406</v>
      </c>
      <c r="I965" t="s">
        <v>408</v>
      </c>
      <c r="J965" t="s">
        <v>75</v>
      </c>
      <c r="K965" t="s">
        <v>611</v>
      </c>
      <c r="L965">
        <v>50</v>
      </c>
      <c r="M965">
        <v>210000</v>
      </c>
      <c r="N965">
        <v>10500000</v>
      </c>
      <c r="O965">
        <v>0</v>
      </c>
      <c r="P965">
        <v>10500000</v>
      </c>
      <c r="R965">
        <v>315000</v>
      </c>
      <c r="S965">
        <v>4062750</v>
      </c>
      <c r="T965">
        <v>315000</v>
      </c>
      <c r="U965">
        <v>715500</v>
      </c>
      <c r="V965">
        <v>715500</v>
      </c>
      <c r="W965">
        <v>715500</v>
      </c>
      <c r="X965">
        <v>786000</v>
      </c>
      <c r="Y965">
        <v>715500</v>
      </c>
      <c r="Z965">
        <v>715500</v>
      </c>
      <c r="AA965">
        <v>745500</v>
      </c>
      <c r="AB965">
        <v>315000</v>
      </c>
      <c r="AC965">
        <v>383250</v>
      </c>
      <c r="AD965" t="s">
        <v>5805</v>
      </c>
      <c r="AE965" t="s">
        <v>5825</v>
      </c>
      <c r="AF965" t="s">
        <v>5826</v>
      </c>
      <c r="AG965" t="s">
        <v>5827</v>
      </c>
      <c r="AH965" t="s">
        <v>7623</v>
      </c>
      <c r="AI965" t="s">
        <v>6061</v>
      </c>
      <c r="AJ965" t="s">
        <v>6325</v>
      </c>
      <c r="AK965" t="s">
        <v>136</v>
      </c>
      <c r="AN965" t="s">
        <v>1311</v>
      </c>
      <c r="AO965" t="s">
        <v>1312</v>
      </c>
      <c r="AP965" t="s">
        <v>1336</v>
      </c>
      <c r="AQ965" t="s">
        <v>1314</v>
      </c>
    </row>
    <row r="966" spans="1:43" x14ac:dyDescent="0.3">
      <c r="A966" t="s">
        <v>26</v>
      </c>
      <c r="B966" t="s">
        <v>28</v>
      </c>
      <c r="C966" t="s">
        <v>29</v>
      </c>
      <c r="D966" t="s">
        <v>461</v>
      </c>
      <c r="E966" t="s">
        <v>118</v>
      </c>
      <c r="F966" t="s">
        <v>334</v>
      </c>
      <c r="G966" t="s">
        <v>479</v>
      </c>
      <c r="H966" t="s">
        <v>406</v>
      </c>
      <c r="I966" t="s">
        <v>409</v>
      </c>
      <c r="J966" t="s">
        <v>48</v>
      </c>
      <c r="K966" t="s">
        <v>611</v>
      </c>
      <c r="L966">
        <v>18</v>
      </c>
      <c r="M966">
        <v>5000000</v>
      </c>
      <c r="N966">
        <v>90000000</v>
      </c>
      <c r="O966">
        <v>0</v>
      </c>
      <c r="P966">
        <v>90000000</v>
      </c>
      <c r="R966">
        <v>2700000</v>
      </c>
      <c r="S966">
        <v>34823571</v>
      </c>
      <c r="T966">
        <v>2700000</v>
      </c>
      <c r="U966">
        <v>6132857</v>
      </c>
      <c r="V966">
        <v>6132857</v>
      </c>
      <c r="W966">
        <v>6132857</v>
      </c>
      <c r="X966">
        <v>6737143</v>
      </c>
      <c r="Y966">
        <v>6132857</v>
      </c>
      <c r="Z966">
        <v>6132857</v>
      </c>
      <c r="AA966">
        <v>6390000</v>
      </c>
      <c r="AB966">
        <v>2700000</v>
      </c>
      <c r="AC966">
        <v>3285001</v>
      </c>
      <c r="AD966" t="s">
        <v>5832</v>
      </c>
      <c r="AE966" t="s">
        <v>5844</v>
      </c>
      <c r="AF966" t="s">
        <v>5845</v>
      </c>
      <c r="AG966" t="s">
        <v>5846</v>
      </c>
      <c r="AH966" t="s">
        <v>7624</v>
      </c>
      <c r="AI966" t="s">
        <v>6061</v>
      </c>
      <c r="AJ966" t="s">
        <v>6329</v>
      </c>
      <c r="AK966" t="s">
        <v>136</v>
      </c>
      <c r="AN966" t="s">
        <v>1311</v>
      </c>
      <c r="AO966" t="s">
        <v>1312</v>
      </c>
      <c r="AP966" t="s">
        <v>1336</v>
      </c>
      <c r="AQ966" t="s">
        <v>1314</v>
      </c>
    </row>
    <row r="967" spans="1:43" x14ac:dyDescent="0.3">
      <c r="A967" t="s">
        <v>26</v>
      </c>
      <c r="B967" t="s">
        <v>28</v>
      </c>
      <c r="C967" t="s">
        <v>29</v>
      </c>
      <c r="D967" t="s">
        <v>461</v>
      </c>
      <c r="E967" t="s">
        <v>118</v>
      </c>
      <c r="F967" t="s">
        <v>334</v>
      </c>
      <c r="G967" t="s">
        <v>479</v>
      </c>
      <c r="H967" t="s">
        <v>406</v>
      </c>
      <c r="I967" t="s">
        <v>410</v>
      </c>
      <c r="J967" t="s">
        <v>43</v>
      </c>
      <c r="K967" t="s">
        <v>1266</v>
      </c>
      <c r="L967">
        <v>1</v>
      </c>
      <c r="M967">
        <v>1005000</v>
      </c>
      <c r="N967">
        <v>1005000</v>
      </c>
      <c r="O967">
        <v>0</v>
      </c>
      <c r="P967">
        <v>1005000</v>
      </c>
      <c r="R967">
        <v>30150</v>
      </c>
      <c r="S967">
        <v>388863</v>
      </c>
      <c r="T967">
        <v>30150</v>
      </c>
      <c r="U967">
        <v>68484</v>
      </c>
      <c r="V967">
        <v>68484</v>
      </c>
      <c r="W967">
        <v>68484</v>
      </c>
      <c r="X967">
        <v>75231</v>
      </c>
      <c r="Y967">
        <v>68484</v>
      </c>
      <c r="Z967">
        <v>68484</v>
      </c>
      <c r="AA967">
        <v>71355</v>
      </c>
      <c r="AB967">
        <v>30150</v>
      </c>
      <c r="AC967">
        <v>36681</v>
      </c>
      <c r="AD967" t="s">
        <v>5848</v>
      </c>
      <c r="AE967" t="s">
        <v>5849</v>
      </c>
      <c r="AF967" t="s">
        <v>5850</v>
      </c>
      <c r="AG967" t="s">
        <v>5851</v>
      </c>
      <c r="AH967" t="s">
        <v>7625</v>
      </c>
      <c r="AI967" t="s">
        <v>6061</v>
      </c>
      <c r="AJ967" t="s">
        <v>6333</v>
      </c>
      <c r="AK967" t="s">
        <v>136</v>
      </c>
      <c r="AN967" t="s">
        <v>1311</v>
      </c>
      <c r="AO967" t="s">
        <v>1312</v>
      </c>
      <c r="AP967" t="s">
        <v>1313</v>
      </c>
      <c r="AQ967" t="s">
        <v>1314</v>
      </c>
    </row>
    <row r="968" spans="1:43" x14ac:dyDescent="0.3">
      <c r="A968" t="s">
        <v>26</v>
      </c>
      <c r="B968" t="s">
        <v>28</v>
      </c>
      <c r="C968" t="s">
        <v>29</v>
      </c>
      <c r="D968" t="s">
        <v>461</v>
      </c>
      <c r="E968" t="s">
        <v>118</v>
      </c>
      <c r="F968" t="s">
        <v>334</v>
      </c>
      <c r="G968" t="s">
        <v>479</v>
      </c>
      <c r="H968" t="s">
        <v>406</v>
      </c>
      <c r="I968" t="s">
        <v>410</v>
      </c>
      <c r="J968" t="s">
        <v>50</v>
      </c>
      <c r="K968" t="s">
        <v>1270</v>
      </c>
      <c r="L968">
        <v>190</v>
      </c>
      <c r="M968">
        <v>820000</v>
      </c>
      <c r="N968">
        <v>155800000</v>
      </c>
      <c r="O968">
        <v>0</v>
      </c>
      <c r="P968">
        <v>155800000</v>
      </c>
      <c r="R968">
        <v>4674000</v>
      </c>
      <c r="S968">
        <v>60283471</v>
      </c>
      <c r="T968">
        <v>4674000</v>
      </c>
      <c r="U968">
        <v>10616656</v>
      </c>
      <c r="V968">
        <v>10616656</v>
      </c>
      <c r="W968">
        <v>10616656</v>
      </c>
      <c r="X968">
        <v>11662743</v>
      </c>
      <c r="Y968">
        <v>10616656</v>
      </c>
      <c r="Z968">
        <v>10616656</v>
      </c>
      <c r="AA968">
        <v>11061800</v>
      </c>
      <c r="AB968">
        <v>4674000</v>
      </c>
      <c r="AC968">
        <v>5686706</v>
      </c>
      <c r="AD968" t="s">
        <v>5848</v>
      </c>
      <c r="AE968" t="s">
        <v>5872</v>
      </c>
      <c r="AF968" t="s">
        <v>5873</v>
      </c>
      <c r="AG968" t="s">
        <v>5874</v>
      </c>
      <c r="AH968" t="s">
        <v>7626</v>
      </c>
      <c r="AI968" t="s">
        <v>6061</v>
      </c>
      <c r="AJ968" t="s">
        <v>6333</v>
      </c>
      <c r="AK968" t="s">
        <v>136</v>
      </c>
      <c r="AN968" t="s">
        <v>1311</v>
      </c>
      <c r="AO968" t="s">
        <v>1312</v>
      </c>
      <c r="AP968" t="s">
        <v>1336</v>
      </c>
      <c r="AQ968" t="s">
        <v>1314</v>
      </c>
    </row>
    <row r="969" spans="1:43" x14ac:dyDescent="0.3">
      <c r="A969" t="s">
        <v>26</v>
      </c>
      <c r="B969" t="s">
        <v>28</v>
      </c>
      <c r="C969" t="s">
        <v>29</v>
      </c>
      <c r="D969" t="s">
        <v>461</v>
      </c>
      <c r="E969" t="s">
        <v>118</v>
      </c>
      <c r="F969" t="s">
        <v>130</v>
      </c>
      <c r="G969" t="s">
        <v>472</v>
      </c>
      <c r="H969" t="s">
        <v>219</v>
      </c>
      <c r="I969" t="s">
        <v>221</v>
      </c>
      <c r="J969" t="s">
        <v>223</v>
      </c>
      <c r="K969" t="s">
        <v>817</v>
      </c>
      <c r="L969">
        <v>14</v>
      </c>
      <c r="M969">
        <v>271000000</v>
      </c>
      <c r="N969">
        <v>3794000000</v>
      </c>
      <c r="O969">
        <v>0</v>
      </c>
      <c r="P969">
        <v>3794000000</v>
      </c>
      <c r="R969">
        <v>140454778</v>
      </c>
      <c r="S969">
        <v>273513904</v>
      </c>
      <c r="T969">
        <v>273513904</v>
      </c>
      <c r="U969">
        <v>529430479.00000006</v>
      </c>
      <c r="V969">
        <v>273513904</v>
      </c>
      <c r="W969">
        <v>529430479.00000006</v>
      </c>
      <c r="X969">
        <v>273513904</v>
      </c>
      <c r="Y969">
        <v>273513904</v>
      </c>
      <c r="Z969">
        <v>273513904</v>
      </c>
      <c r="AA969">
        <v>273513904</v>
      </c>
      <c r="AB969">
        <v>273513904</v>
      </c>
      <c r="AC969">
        <v>406573032</v>
      </c>
      <c r="AD969" t="s">
        <v>3264</v>
      </c>
      <c r="AE969" t="s">
        <v>3265</v>
      </c>
      <c r="AF969" t="s">
        <v>3266</v>
      </c>
      <c r="AG969" t="s">
        <v>3267</v>
      </c>
      <c r="AH969" t="s">
        <v>7266</v>
      </c>
      <c r="AI969" t="s">
        <v>6061</v>
      </c>
      <c r="AJ969" t="s">
        <v>7267</v>
      </c>
      <c r="AK969" t="s">
        <v>136</v>
      </c>
      <c r="AN969" t="s">
        <v>3268</v>
      </c>
      <c r="AO969" t="s">
        <v>3268</v>
      </c>
      <c r="AP969" t="s">
        <v>3269</v>
      </c>
      <c r="AQ969" t="s">
        <v>1314</v>
      </c>
    </row>
    <row r="970" spans="1:43" x14ac:dyDescent="0.3">
      <c r="A970" t="s">
        <v>26</v>
      </c>
      <c r="B970" t="s">
        <v>28</v>
      </c>
      <c r="C970" t="s">
        <v>29</v>
      </c>
      <c r="D970" t="s">
        <v>461</v>
      </c>
      <c r="E970" t="s">
        <v>118</v>
      </c>
      <c r="F970" t="s">
        <v>130</v>
      </c>
      <c r="G970" t="s">
        <v>472</v>
      </c>
      <c r="H970" t="s">
        <v>219</v>
      </c>
      <c r="I970" t="s">
        <v>221</v>
      </c>
      <c r="J970" t="s">
        <v>225</v>
      </c>
      <c r="K970" t="s">
        <v>818</v>
      </c>
      <c r="L970">
        <v>14</v>
      </c>
      <c r="M970">
        <v>3000</v>
      </c>
      <c r="N970">
        <v>44000</v>
      </c>
      <c r="O970">
        <v>0</v>
      </c>
      <c r="P970">
        <v>44000</v>
      </c>
      <c r="R970">
        <v>1629</v>
      </c>
      <c r="S970">
        <v>3172</v>
      </c>
      <c r="T970">
        <v>3172</v>
      </c>
      <c r="U970">
        <v>6140</v>
      </c>
      <c r="V970">
        <v>3172</v>
      </c>
      <c r="W970">
        <v>6140</v>
      </c>
      <c r="X970">
        <v>3172</v>
      </c>
      <c r="Y970">
        <v>3172</v>
      </c>
      <c r="Z970">
        <v>3172</v>
      </c>
      <c r="AA970">
        <v>3172</v>
      </c>
      <c r="AB970">
        <v>3172</v>
      </c>
      <c r="AC970">
        <v>4715</v>
      </c>
      <c r="AD970" t="s">
        <v>3264</v>
      </c>
      <c r="AE970" t="s">
        <v>3271</v>
      </c>
      <c r="AF970" t="s">
        <v>3272</v>
      </c>
      <c r="AG970" t="s">
        <v>3273</v>
      </c>
      <c r="AH970" t="s">
        <v>7268</v>
      </c>
      <c r="AI970" t="s">
        <v>6061</v>
      </c>
      <c r="AJ970" t="s">
        <v>7267</v>
      </c>
      <c r="AK970" t="s">
        <v>136</v>
      </c>
      <c r="AN970" t="s">
        <v>3268</v>
      </c>
      <c r="AO970" t="s">
        <v>3268</v>
      </c>
      <c r="AP970" t="s">
        <v>3269</v>
      </c>
      <c r="AQ970" t="s">
        <v>1314</v>
      </c>
    </row>
    <row r="971" spans="1:43" x14ac:dyDescent="0.3">
      <c r="A971" t="s">
        <v>26</v>
      </c>
      <c r="B971" t="s">
        <v>28</v>
      </c>
      <c r="C971" t="s">
        <v>29</v>
      </c>
      <c r="D971" t="s">
        <v>461</v>
      </c>
      <c r="E971" t="s">
        <v>118</v>
      </c>
      <c r="F971" t="s">
        <v>130</v>
      </c>
      <c r="G971" t="s">
        <v>472</v>
      </c>
      <c r="H971" t="s">
        <v>219</v>
      </c>
      <c r="I971" t="s">
        <v>221</v>
      </c>
      <c r="J971" t="s">
        <v>227</v>
      </c>
      <c r="K971" t="s">
        <v>819</v>
      </c>
      <c r="L971">
        <v>14</v>
      </c>
      <c r="M971">
        <v>16500000</v>
      </c>
      <c r="N971">
        <v>231000000</v>
      </c>
      <c r="O971">
        <v>0</v>
      </c>
      <c r="P971">
        <v>231000000</v>
      </c>
      <c r="R971">
        <v>8551675</v>
      </c>
      <c r="S971">
        <v>16653061.000000002</v>
      </c>
      <c r="T971">
        <v>16653061.000000002</v>
      </c>
      <c r="U971">
        <v>32234697</v>
      </c>
      <c r="V971">
        <v>16653061.000000002</v>
      </c>
      <c r="W971">
        <v>32234697</v>
      </c>
      <c r="X971">
        <v>16653061.000000002</v>
      </c>
      <c r="Y971">
        <v>16653061.000000002</v>
      </c>
      <c r="Z971">
        <v>16653061.000000002</v>
      </c>
      <c r="AA971">
        <v>16653061.000000002</v>
      </c>
      <c r="AB971">
        <v>16653061.000000002</v>
      </c>
      <c r="AC971">
        <v>24754443</v>
      </c>
      <c r="AD971" t="s">
        <v>3264</v>
      </c>
      <c r="AE971" t="s">
        <v>3275</v>
      </c>
      <c r="AF971" t="s">
        <v>3276</v>
      </c>
      <c r="AG971" t="s">
        <v>3277</v>
      </c>
      <c r="AH971" t="s">
        <v>7269</v>
      </c>
      <c r="AI971" t="s">
        <v>6061</v>
      </c>
      <c r="AJ971" t="s">
        <v>7267</v>
      </c>
      <c r="AK971" t="s">
        <v>136</v>
      </c>
      <c r="AN971" t="s">
        <v>3268</v>
      </c>
      <c r="AO971" t="s">
        <v>3268</v>
      </c>
      <c r="AP971" t="s">
        <v>3269</v>
      </c>
      <c r="AQ971" t="s">
        <v>1314</v>
      </c>
    </row>
    <row r="972" spans="1:43" x14ac:dyDescent="0.3">
      <c r="A972" t="s">
        <v>26</v>
      </c>
      <c r="B972" t="s">
        <v>28</v>
      </c>
      <c r="C972" t="s">
        <v>29</v>
      </c>
      <c r="D972" t="s">
        <v>461</v>
      </c>
      <c r="E972" t="s">
        <v>118</v>
      </c>
      <c r="F972" t="s">
        <v>130</v>
      </c>
      <c r="G972" t="s">
        <v>472</v>
      </c>
      <c r="H972" t="s">
        <v>219</v>
      </c>
      <c r="I972" t="s">
        <v>221</v>
      </c>
      <c r="J972" t="s">
        <v>229</v>
      </c>
      <c r="K972" t="s">
        <v>820</v>
      </c>
      <c r="L972">
        <v>14</v>
      </c>
      <c r="M972">
        <v>5750000</v>
      </c>
      <c r="N972">
        <v>80500000</v>
      </c>
      <c r="O972">
        <v>0</v>
      </c>
      <c r="P972">
        <v>80500000</v>
      </c>
      <c r="R972">
        <v>2980129</v>
      </c>
      <c r="S972">
        <v>5803339</v>
      </c>
      <c r="T972">
        <v>5803339</v>
      </c>
      <c r="U972">
        <v>11233304</v>
      </c>
      <c r="V972">
        <v>5803339</v>
      </c>
      <c r="W972">
        <v>11233304</v>
      </c>
      <c r="X972">
        <v>5803339</v>
      </c>
      <c r="Y972">
        <v>5803339</v>
      </c>
      <c r="Z972">
        <v>5803339</v>
      </c>
      <c r="AA972">
        <v>5803339</v>
      </c>
      <c r="AB972">
        <v>5803339</v>
      </c>
      <c r="AC972">
        <v>8626551</v>
      </c>
      <c r="AD972" t="s">
        <v>3264</v>
      </c>
      <c r="AE972" t="s">
        <v>3279</v>
      </c>
      <c r="AF972" t="s">
        <v>3280</v>
      </c>
      <c r="AG972" t="s">
        <v>3281</v>
      </c>
      <c r="AH972" t="s">
        <v>7270</v>
      </c>
      <c r="AI972" t="s">
        <v>6061</v>
      </c>
      <c r="AJ972" t="s">
        <v>7267</v>
      </c>
      <c r="AK972" t="s">
        <v>136</v>
      </c>
      <c r="AN972" t="s">
        <v>3268</v>
      </c>
      <c r="AO972" t="s">
        <v>3268</v>
      </c>
      <c r="AP972" t="s">
        <v>3269</v>
      </c>
      <c r="AQ972" t="s">
        <v>1314</v>
      </c>
    </row>
    <row r="973" spans="1:43" x14ac:dyDescent="0.3">
      <c r="A973" t="s">
        <v>26</v>
      </c>
      <c r="B973" t="s">
        <v>28</v>
      </c>
      <c r="C973" t="s">
        <v>29</v>
      </c>
      <c r="D973" t="s">
        <v>461</v>
      </c>
      <c r="E973" t="s">
        <v>118</v>
      </c>
      <c r="F973" t="s">
        <v>130</v>
      </c>
      <c r="G973" t="s">
        <v>472</v>
      </c>
      <c r="H973" t="s">
        <v>219</v>
      </c>
      <c r="I973" t="s">
        <v>221</v>
      </c>
      <c r="J973" t="s">
        <v>231</v>
      </c>
      <c r="K973" t="s">
        <v>821</v>
      </c>
      <c r="L973">
        <v>14</v>
      </c>
      <c r="M973">
        <v>15450000</v>
      </c>
      <c r="N973">
        <v>216300000</v>
      </c>
      <c r="O973">
        <v>0</v>
      </c>
      <c r="P973">
        <v>216300000</v>
      </c>
      <c r="R973">
        <v>8007477</v>
      </c>
      <c r="S973">
        <v>15593320</v>
      </c>
      <c r="T973">
        <v>15593320</v>
      </c>
      <c r="U973">
        <v>30183398</v>
      </c>
      <c r="V973">
        <v>15593320</v>
      </c>
      <c r="W973">
        <v>30183398</v>
      </c>
      <c r="X973">
        <v>15593320</v>
      </c>
      <c r="Y973">
        <v>15593320</v>
      </c>
      <c r="Z973">
        <v>15593320</v>
      </c>
      <c r="AA973">
        <v>15593320</v>
      </c>
      <c r="AB973">
        <v>15593320</v>
      </c>
      <c r="AC973">
        <v>23179167</v>
      </c>
      <c r="AD973" t="s">
        <v>3264</v>
      </c>
      <c r="AE973" t="s">
        <v>3283</v>
      </c>
      <c r="AF973" t="s">
        <v>3284</v>
      </c>
      <c r="AG973" t="s">
        <v>3285</v>
      </c>
      <c r="AH973" t="s">
        <v>7271</v>
      </c>
      <c r="AI973" t="s">
        <v>6061</v>
      </c>
      <c r="AJ973" t="s">
        <v>7267</v>
      </c>
      <c r="AK973" t="s">
        <v>136</v>
      </c>
      <c r="AN973" t="s">
        <v>3268</v>
      </c>
      <c r="AO973" t="s">
        <v>3268</v>
      </c>
      <c r="AP973" t="s">
        <v>3269</v>
      </c>
      <c r="AQ973" t="s">
        <v>1314</v>
      </c>
    </row>
    <row r="974" spans="1:43" x14ac:dyDescent="0.3">
      <c r="A974" t="s">
        <v>26</v>
      </c>
      <c r="B974" t="s">
        <v>28</v>
      </c>
      <c r="C974" t="s">
        <v>29</v>
      </c>
      <c r="D974" t="s">
        <v>461</v>
      </c>
      <c r="E974" t="s">
        <v>118</v>
      </c>
      <c r="F974" t="s">
        <v>130</v>
      </c>
      <c r="G974" t="s">
        <v>472</v>
      </c>
      <c r="H974" t="s">
        <v>219</v>
      </c>
      <c r="I974" t="s">
        <v>221</v>
      </c>
      <c r="J974" t="s">
        <v>233</v>
      </c>
      <c r="K974" t="s">
        <v>822</v>
      </c>
      <c r="L974">
        <v>14</v>
      </c>
      <c r="M974">
        <v>12350000</v>
      </c>
      <c r="N974">
        <v>172900000</v>
      </c>
      <c r="O974">
        <v>0</v>
      </c>
      <c r="P974">
        <v>172900000</v>
      </c>
      <c r="R974">
        <v>6400799</v>
      </c>
      <c r="S974">
        <v>12464564</v>
      </c>
      <c r="T974">
        <v>12464564</v>
      </c>
      <c r="U974">
        <v>24127182</v>
      </c>
      <c r="V974">
        <v>12464564</v>
      </c>
      <c r="W974">
        <v>24127182</v>
      </c>
      <c r="X974">
        <v>12464564</v>
      </c>
      <c r="Y974">
        <v>12464564</v>
      </c>
      <c r="Z974">
        <v>12464564</v>
      </c>
      <c r="AA974">
        <v>12464564</v>
      </c>
      <c r="AB974">
        <v>12464564</v>
      </c>
      <c r="AC974">
        <v>18528325</v>
      </c>
      <c r="AD974" t="s">
        <v>3264</v>
      </c>
      <c r="AE974" t="s">
        <v>3287</v>
      </c>
      <c r="AF974" t="s">
        <v>3288</v>
      </c>
      <c r="AG974" t="s">
        <v>3289</v>
      </c>
      <c r="AH974" t="s">
        <v>7272</v>
      </c>
      <c r="AI974" t="s">
        <v>6061</v>
      </c>
      <c r="AJ974" t="s">
        <v>7267</v>
      </c>
      <c r="AK974" t="s">
        <v>136</v>
      </c>
      <c r="AN974" t="s">
        <v>3268</v>
      </c>
      <c r="AO974" t="s">
        <v>3268</v>
      </c>
      <c r="AP974" t="s">
        <v>3269</v>
      </c>
      <c r="AQ974" t="s">
        <v>1314</v>
      </c>
    </row>
    <row r="975" spans="1:43" x14ac:dyDescent="0.3">
      <c r="A975" t="s">
        <v>26</v>
      </c>
      <c r="B975" t="s">
        <v>28</v>
      </c>
      <c r="C975" t="s">
        <v>29</v>
      </c>
      <c r="D975" t="s">
        <v>461</v>
      </c>
      <c r="E975" t="s">
        <v>118</v>
      </c>
      <c r="F975" t="s">
        <v>130</v>
      </c>
      <c r="G975" t="s">
        <v>472</v>
      </c>
      <c r="H975" t="s">
        <v>219</v>
      </c>
      <c r="I975" t="s">
        <v>221</v>
      </c>
      <c r="J975" t="s">
        <v>235</v>
      </c>
      <c r="K975" t="s">
        <v>823</v>
      </c>
      <c r="L975">
        <v>14</v>
      </c>
      <c r="M975">
        <v>495000</v>
      </c>
      <c r="N975">
        <v>6930000</v>
      </c>
      <c r="O975">
        <v>0</v>
      </c>
      <c r="P975">
        <v>6930000</v>
      </c>
      <c r="R975">
        <v>256550</v>
      </c>
      <c r="S975">
        <v>499592</v>
      </c>
      <c r="T975">
        <v>499592</v>
      </c>
      <c r="U975">
        <v>967041</v>
      </c>
      <c r="V975">
        <v>499592</v>
      </c>
      <c r="W975">
        <v>967041</v>
      </c>
      <c r="X975">
        <v>499592</v>
      </c>
      <c r="Y975">
        <v>499592</v>
      </c>
      <c r="Z975">
        <v>499592</v>
      </c>
      <c r="AA975">
        <v>499592</v>
      </c>
      <c r="AB975">
        <v>499592</v>
      </c>
      <c r="AC975">
        <v>742632</v>
      </c>
      <c r="AD975" t="s">
        <v>3264</v>
      </c>
      <c r="AE975" t="s">
        <v>3291</v>
      </c>
      <c r="AF975" t="s">
        <v>3292</v>
      </c>
      <c r="AG975" t="s">
        <v>3293</v>
      </c>
      <c r="AH975" t="s">
        <v>7273</v>
      </c>
      <c r="AI975" t="s">
        <v>6061</v>
      </c>
      <c r="AJ975" t="s">
        <v>7267</v>
      </c>
      <c r="AK975" t="s">
        <v>136</v>
      </c>
      <c r="AN975" t="s">
        <v>3268</v>
      </c>
      <c r="AO975" t="s">
        <v>3268</v>
      </c>
      <c r="AP975" t="s">
        <v>3269</v>
      </c>
      <c r="AQ975" t="s">
        <v>1314</v>
      </c>
    </row>
    <row r="976" spans="1:43" x14ac:dyDescent="0.3">
      <c r="A976" t="s">
        <v>26</v>
      </c>
      <c r="B976" t="s">
        <v>28</v>
      </c>
      <c r="C976" t="s">
        <v>29</v>
      </c>
      <c r="D976" t="s">
        <v>461</v>
      </c>
      <c r="E976" t="s">
        <v>118</v>
      </c>
      <c r="F976" t="s">
        <v>130</v>
      </c>
      <c r="G976" t="s">
        <v>472</v>
      </c>
      <c r="H976" t="s">
        <v>219</v>
      </c>
      <c r="I976" t="s">
        <v>221</v>
      </c>
      <c r="J976" t="s">
        <v>237</v>
      </c>
      <c r="K976" t="s">
        <v>824</v>
      </c>
      <c r="L976">
        <v>14</v>
      </c>
      <c r="M976">
        <v>14800000</v>
      </c>
      <c r="N976">
        <v>207200000</v>
      </c>
      <c r="O976">
        <v>0</v>
      </c>
      <c r="P976">
        <v>207200000</v>
      </c>
      <c r="R976">
        <v>7670593</v>
      </c>
      <c r="S976">
        <v>14937291</v>
      </c>
      <c r="T976">
        <v>14937291</v>
      </c>
      <c r="U976">
        <v>28913546</v>
      </c>
      <c r="V976">
        <v>14937291</v>
      </c>
      <c r="W976">
        <v>28913546</v>
      </c>
      <c r="X976">
        <v>14937291</v>
      </c>
      <c r="Y976">
        <v>14937291</v>
      </c>
      <c r="Z976">
        <v>14937291</v>
      </c>
      <c r="AA976">
        <v>14937291</v>
      </c>
      <c r="AB976">
        <v>14937291</v>
      </c>
      <c r="AC976">
        <v>22203987</v>
      </c>
      <c r="AD976" t="s">
        <v>3264</v>
      </c>
      <c r="AE976" t="s">
        <v>3295</v>
      </c>
      <c r="AF976" t="s">
        <v>3296</v>
      </c>
      <c r="AG976" t="s">
        <v>3297</v>
      </c>
      <c r="AH976" t="s">
        <v>7274</v>
      </c>
      <c r="AI976" t="s">
        <v>6061</v>
      </c>
      <c r="AJ976" t="s">
        <v>7267</v>
      </c>
      <c r="AK976" t="s">
        <v>136</v>
      </c>
      <c r="AN976" t="s">
        <v>3268</v>
      </c>
      <c r="AO976" t="s">
        <v>3268</v>
      </c>
      <c r="AP976" t="s">
        <v>3269</v>
      </c>
      <c r="AQ976" t="s">
        <v>1314</v>
      </c>
    </row>
    <row r="977" spans="1:43" x14ac:dyDescent="0.3">
      <c r="A977" t="s">
        <v>26</v>
      </c>
      <c r="B977" t="s">
        <v>28</v>
      </c>
      <c r="C977" t="s">
        <v>29</v>
      </c>
      <c r="D977" t="s">
        <v>461</v>
      </c>
      <c r="E977" t="s">
        <v>118</v>
      </c>
      <c r="F977" t="s">
        <v>130</v>
      </c>
      <c r="G977" t="s">
        <v>472</v>
      </c>
      <c r="H977" t="s">
        <v>219</v>
      </c>
      <c r="I977" t="s">
        <v>221</v>
      </c>
      <c r="J977" t="s">
        <v>239</v>
      </c>
      <c r="K977" t="s">
        <v>825</v>
      </c>
      <c r="L977">
        <v>12</v>
      </c>
      <c r="M977">
        <v>48000000</v>
      </c>
      <c r="N977">
        <v>576000000</v>
      </c>
      <c r="O977">
        <v>0</v>
      </c>
      <c r="P977">
        <v>576000000</v>
      </c>
      <c r="R977">
        <v>21323656</v>
      </c>
      <c r="S977">
        <v>41524515</v>
      </c>
      <c r="T977">
        <v>41524515</v>
      </c>
      <c r="U977">
        <v>80377426</v>
      </c>
      <c r="V977">
        <v>41524515</v>
      </c>
      <c r="W977">
        <v>80377426</v>
      </c>
      <c r="X977">
        <v>41524515</v>
      </c>
      <c r="Y977">
        <v>41524515</v>
      </c>
      <c r="Z977">
        <v>41524515</v>
      </c>
      <c r="AA977">
        <v>41524515</v>
      </c>
      <c r="AB977">
        <v>41524515</v>
      </c>
      <c r="AC977">
        <v>61725372</v>
      </c>
      <c r="AD977" t="s">
        <v>3264</v>
      </c>
      <c r="AE977" t="s">
        <v>3299</v>
      </c>
      <c r="AF977" t="s">
        <v>3300</v>
      </c>
      <c r="AG977" t="s">
        <v>3301</v>
      </c>
      <c r="AH977" t="s">
        <v>7275</v>
      </c>
      <c r="AI977" t="s">
        <v>6061</v>
      </c>
      <c r="AJ977" t="s">
        <v>7267</v>
      </c>
      <c r="AK977" t="s">
        <v>136</v>
      </c>
      <c r="AN977" t="s">
        <v>3268</v>
      </c>
      <c r="AO977" t="s">
        <v>3268</v>
      </c>
      <c r="AP977" t="s">
        <v>3269</v>
      </c>
      <c r="AQ977" t="s">
        <v>1314</v>
      </c>
    </row>
    <row r="978" spans="1:43" x14ac:dyDescent="0.3">
      <c r="A978" t="s">
        <v>26</v>
      </c>
      <c r="B978" t="s">
        <v>28</v>
      </c>
      <c r="C978" t="s">
        <v>29</v>
      </c>
      <c r="D978" t="s">
        <v>461</v>
      </c>
      <c r="E978" t="s">
        <v>118</v>
      </c>
      <c r="F978" t="s">
        <v>130</v>
      </c>
      <c r="G978" t="s">
        <v>472</v>
      </c>
      <c r="H978" t="s">
        <v>219</v>
      </c>
      <c r="I978" t="s">
        <v>221</v>
      </c>
      <c r="J978" t="s">
        <v>241</v>
      </c>
      <c r="K978" t="s">
        <v>826</v>
      </c>
      <c r="L978">
        <v>14</v>
      </c>
      <c r="M978">
        <v>8150000</v>
      </c>
      <c r="N978">
        <v>114100000</v>
      </c>
      <c r="O978">
        <v>0</v>
      </c>
      <c r="P978">
        <v>114100000</v>
      </c>
      <c r="R978">
        <v>4224009</v>
      </c>
      <c r="S978">
        <v>8225602.9999999991</v>
      </c>
      <c r="T978">
        <v>8225602.9999999991</v>
      </c>
      <c r="U978">
        <v>15921987</v>
      </c>
      <c r="V978">
        <v>8225602.9999999991</v>
      </c>
      <c r="W978">
        <v>15921987</v>
      </c>
      <c r="X978">
        <v>8225602.9999999991</v>
      </c>
      <c r="Y978">
        <v>8225602.9999999991</v>
      </c>
      <c r="Z978">
        <v>8225602.9999999991</v>
      </c>
      <c r="AA978">
        <v>8225602.9999999991</v>
      </c>
      <c r="AB978">
        <v>8225602.9999999991</v>
      </c>
      <c r="AC978">
        <v>12227193</v>
      </c>
      <c r="AD978" t="s">
        <v>3264</v>
      </c>
      <c r="AE978" t="s">
        <v>3303</v>
      </c>
      <c r="AF978" t="s">
        <v>3304</v>
      </c>
      <c r="AG978" t="s">
        <v>3305</v>
      </c>
      <c r="AH978" t="s">
        <v>7276</v>
      </c>
      <c r="AI978" t="s">
        <v>6061</v>
      </c>
      <c r="AJ978" t="s">
        <v>7267</v>
      </c>
      <c r="AK978" t="s">
        <v>136</v>
      </c>
      <c r="AN978" t="s">
        <v>3268</v>
      </c>
      <c r="AO978" t="s">
        <v>3268</v>
      </c>
      <c r="AP978" t="s">
        <v>3269</v>
      </c>
      <c r="AQ978" t="s">
        <v>1314</v>
      </c>
    </row>
    <row r="979" spans="1:43" x14ac:dyDescent="0.3">
      <c r="A979" t="s">
        <v>26</v>
      </c>
      <c r="B979" t="s">
        <v>28</v>
      </c>
      <c r="C979" t="s">
        <v>29</v>
      </c>
      <c r="D979" t="s">
        <v>461</v>
      </c>
      <c r="E979" t="s">
        <v>118</v>
      </c>
      <c r="F979" t="s">
        <v>130</v>
      </c>
      <c r="G979" t="s">
        <v>472</v>
      </c>
      <c r="H979" t="s">
        <v>219</v>
      </c>
      <c r="I979" t="s">
        <v>221</v>
      </c>
      <c r="J979" t="s">
        <v>243</v>
      </c>
      <c r="K979" t="s">
        <v>827</v>
      </c>
      <c r="L979">
        <v>14</v>
      </c>
      <c r="M979">
        <v>414359000</v>
      </c>
      <c r="N979">
        <v>5801026000</v>
      </c>
      <c r="O979">
        <v>0</v>
      </c>
      <c r="P979">
        <v>5801026000</v>
      </c>
      <c r="R979">
        <v>214755355</v>
      </c>
      <c r="S979">
        <v>418202760</v>
      </c>
      <c r="T979">
        <v>418202760</v>
      </c>
      <c r="U979">
        <v>809499202</v>
      </c>
      <c r="V979">
        <v>418202760</v>
      </c>
      <c r="W979">
        <v>809499202</v>
      </c>
      <c r="X979">
        <v>418202760</v>
      </c>
      <c r="Y979">
        <v>418202760</v>
      </c>
      <c r="Z979">
        <v>418202760</v>
      </c>
      <c r="AA979">
        <v>418202760</v>
      </c>
      <c r="AB979">
        <v>418202760</v>
      </c>
      <c r="AC979">
        <v>621650161</v>
      </c>
      <c r="AD979" t="s">
        <v>3264</v>
      </c>
      <c r="AE979" t="s">
        <v>3307</v>
      </c>
      <c r="AF979" t="s">
        <v>3308</v>
      </c>
      <c r="AG979" t="s">
        <v>3309</v>
      </c>
      <c r="AH979" t="s">
        <v>7277</v>
      </c>
      <c r="AI979" t="s">
        <v>6061</v>
      </c>
      <c r="AJ979" t="s">
        <v>7267</v>
      </c>
      <c r="AK979" t="s">
        <v>136</v>
      </c>
      <c r="AN979" t="s">
        <v>3268</v>
      </c>
      <c r="AO979" t="s">
        <v>3268</v>
      </c>
      <c r="AP979" t="s">
        <v>3269</v>
      </c>
      <c r="AQ979" t="s">
        <v>1314</v>
      </c>
    </row>
    <row r="980" spans="1:43" x14ac:dyDescent="0.3">
      <c r="A980" t="s">
        <v>26</v>
      </c>
      <c r="B980" t="s">
        <v>28</v>
      </c>
      <c r="C980" t="s">
        <v>29</v>
      </c>
      <c r="D980" t="s">
        <v>461</v>
      </c>
      <c r="E980" t="s">
        <v>118</v>
      </c>
      <c r="F980" t="s">
        <v>130</v>
      </c>
      <c r="G980" t="s">
        <v>472</v>
      </c>
      <c r="H980" t="s">
        <v>219</v>
      </c>
      <c r="I980" t="s">
        <v>245</v>
      </c>
      <c r="J980" t="s">
        <v>223</v>
      </c>
      <c r="K980" t="s">
        <v>817</v>
      </c>
      <c r="L980">
        <v>14</v>
      </c>
      <c r="M980">
        <v>161776000</v>
      </c>
      <c r="N980">
        <v>2264870000</v>
      </c>
      <c r="O980">
        <v>0</v>
      </c>
      <c r="P980">
        <v>2264870000</v>
      </c>
      <c r="R980">
        <v>83846023</v>
      </c>
      <c r="S980">
        <v>163277131</v>
      </c>
      <c r="T980">
        <v>163277131</v>
      </c>
      <c r="U980">
        <v>316049343</v>
      </c>
      <c r="V980">
        <v>163277131</v>
      </c>
      <c r="W980">
        <v>316049343</v>
      </c>
      <c r="X980">
        <v>163277131</v>
      </c>
      <c r="Y980">
        <v>163277131</v>
      </c>
      <c r="Z980">
        <v>163277131</v>
      </c>
      <c r="AA980">
        <v>163277131</v>
      </c>
      <c r="AB980">
        <v>163277131</v>
      </c>
      <c r="AC980">
        <v>242708243</v>
      </c>
      <c r="AD980" t="s">
        <v>3311</v>
      </c>
      <c r="AE980" t="s">
        <v>3312</v>
      </c>
      <c r="AF980" t="s">
        <v>3313</v>
      </c>
      <c r="AG980" t="s">
        <v>3314</v>
      </c>
      <c r="AH980" t="s">
        <v>7278</v>
      </c>
      <c r="AI980" t="s">
        <v>6061</v>
      </c>
      <c r="AJ980" t="s">
        <v>7279</v>
      </c>
      <c r="AK980" t="s">
        <v>44</v>
      </c>
      <c r="AN980" t="s">
        <v>3268</v>
      </c>
      <c r="AO980" t="s">
        <v>3268</v>
      </c>
      <c r="AP980" t="s">
        <v>3269</v>
      </c>
      <c r="AQ980" t="s">
        <v>1314</v>
      </c>
    </row>
    <row r="981" spans="1:43" x14ac:dyDescent="0.3">
      <c r="A981" t="s">
        <v>26</v>
      </c>
      <c r="B981" t="s">
        <v>28</v>
      </c>
      <c r="C981" t="s">
        <v>29</v>
      </c>
      <c r="D981" t="s">
        <v>461</v>
      </c>
      <c r="E981" t="s">
        <v>118</v>
      </c>
      <c r="F981" t="s">
        <v>130</v>
      </c>
      <c r="G981" t="s">
        <v>472</v>
      </c>
      <c r="H981" t="s">
        <v>219</v>
      </c>
      <c r="I981" t="s">
        <v>245</v>
      </c>
      <c r="J981" t="s">
        <v>225</v>
      </c>
      <c r="K981" t="s">
        <v>818</v>
      </c>
      <c r="L981">
        <v>14</v>
      </c>
      <c r="M981">
        <v>3000</v>
      </c>
      <c r="N981">
        <v>42000</v>
      </c>
      <c r="O981">
        <v>0</v>
      </c>
      <c r="P981">
        <v>42000</v>
      </c>
      <c r="R981">
        <v>1555</v>
      </c>
      <c r="S981">
        <v>3028</v>
      </c>
      <c r="T981">
        <v>3028</v>
      </c>
      <c r="U981">
        <v>5861</v>
      </c>
      <c r="V981">
        <v>3028</v>
      </c>
      <c r="W981">
        <v>5861</v>
      </c>
      <c r="X981">
        <v>3028</v>
      </c>
      <c r="Y981">
        <v>3028</v>
      </c>
      <c r="Z981">
        <v>3028</v>
      </c>
      <c r="AA981">
        <v>3028</v>
      </c>
      <c r="AB981">
        <v>3028</v>
      </c>
      <c r="AC981">
        <v>4499</v>
      </c>
      <c r="AD981" t="s">
        <v>3311</v>
      </c>
      <c r="AE981" t="s">
        <v>3316</v>
      </c>
      <c r="AF981" t="s">
        <v>3317</v>
      </c>
      <c r="AG981" t="s">
        <v>3318</v>
      </c>
      <c r="AH981" t="s">
        <v>7280</v>
      </c>
      <c r="AI981" t="s">
        <v>6061</v>
      </c>
      <c r="AJ981" t="s">
        <v>7279</v>
      </c>
      <c r="AK981" t="s">
        <v>44</v>
      </c>
      <c r="AN981" t="s">
        <v>3268</v>
      </c>
      <c r="AO981" t="s">
        <v>3268</v>
      </c>
      <c r="AP981" t="s">
        <v>3269</v>
      </c>
      <c r="AQ981" t="s">
        <v>1314</v>
      </c>
    </row>
    <row r="982" spans="1:43" x14ac:dyDescent="0.3">
      <c r="A982" t="s">
        <v>26</v>
      </c>
      <c r="B982" t="s">
        <v>28</v>
      </c>
      <c r="C982" t="s">
        <v>29</v>
      </c>
      <c r="D982" t="s">
        <v>461</v>
      </c>
      <c r="E982" t="s">
        <v>118</v>
      </c>
      <c r="F982" t="s">
        <v>130</v>
      </c>
      <c r="G982" t="s">
        <v>472</v>
      </c>
      <c r="H982" t="s">
        <v>219</v>
      </c>
      <c r="I982" t="s">
        <v>245</v>
      </c>
      <c r="J982" t="s">
        <v>227</v>
      </c>
      <c r="K982" t="s">
        <v>819</v>
      </c>
      <c r="L982">
        <v>14</v>
      </c>
      <c r="M982">
        <v>11850000</v>
      </c>
      <c r="N982">
        <v>165900000</v>
      </c>
      <c r="O982">
        <v>0</v>
      </c>
      <c r="P982">
        <v>165900000</v>
      </c>
      <c r="R982">
        <v>6141657</v>
      </c>
      <c r="S982">
        <v>11959925</v>
      </c>
      <c r="T982">
        <v>11959925</v>
      </c>
      <c r="U982">
        <v>23150373</v>
      </c>
      <c r="V982">
        <v>11959925</v>
      </c>
      <c r="W982">
        <v>23150373</v>
      </c>
      <c r="X982">
        <v>11959925</v>
      </c>
      <c r="Y982">
        <v>11959925</v>
      </c>
      <c r="Z982">
        <v>11959925</v>
      </c>
      <c r="AA982">
        <v>11959925</v>
      </c>
      <c r="AB982">
        <v>11959925</v>
      </c>
      <c r="AC982">
        <v>17778197</v>
      </c>
      <c r="AD982" t="s">
        <v>3311</v>
      </c>
      <c r="AE982" t="s">
        <v>3320</v>
      </c>
      <c r="AF982" t="s">
        <v>3321</v>
      </c>
      <c r="AG982" t="s">
        <v>3322</v>
      </c>
      <c r="AH982" t="s">
        <v>7281</v>
      </c>
      <c r="AI982" t="s">
        <v>6061</v>
      </c>
      <c r="AJ982" t="s">
        <v>7279</v>
      </c>
      <c r="AK982" t="s">
        <v>44</v>
      </c>
      <c r="AN982" t="s">
        <v>3268</v>
      </c>
      <c r="AO982" t="s">
        <v>3268</v>
      </c>
      <c r="AP982" t="s">
        <v>3269</v>
      </c>
      <c r="AQ982" t="s">
        <v>1314</v>
      </c>
    </row>
    <row r="983" spans="1:43" x14ac:dyDescent="0.3">
      <c r="A983" t="s">
        <v>26</v>
      </c>
      <c r="B983" t="s">
        <v>28</v>
      </c>
      <c r="C983" t="s">
        <v>29</v>
      </c>
      <c r="D983" t="s">
        <v>461</v>
      </c>
      <c r="E983" t="s">
        <v>118</v>
      </c>
      <c r="F983" t="s">
        <v>130</v>
      </c>
      <c r="G983" t="s">
        <v>472</v>
      </c>
      <c r="H983" t="s">
        <v>219</v>
      </c>
      <c r="I983" t="s">
        <v>245</v>
      </c>
      <c r="J983" t="s">
        <v>229</v>
      </c>
      <c r="K983" t="s">
        <v>820</v>
      </c>
      <c r="L983">
        <v>14</v>
      </c>
      <c r="M983">
        <v>3400000</v>
      </c>
      <c r="N983">
        <v>47600000</v>
      </c>
      <c r="O983">
        <v>0</v>
      </c>
      <c r="P983">
        <v>47600000</v>
      </c>
      <c r="R983">
        <v>1762163</v>
      </c>
      <c r="S983">
        <v>3431540</v>
      </c>
      <c r="T983">
        <v>3431540</v>
      </c>
      <c r="U983">
        <v>6642301</v>
      </c>
      <c r="V983">
        <v>3431540</v>
      </c>
      <c r="W983">
        <v>6642301</v>
      </c>
      <c r="X983">
        <v>3431540</v>
      </c>
      <c r="Y983">
        <v>3431540</v>
      </c>
      <c r="Z983">
        <v>3431540</v>
      </c>
      <c r="AA983">
        <v>3431540</v>
      </c>
      <c r="AB983">
        <v>3431540</v>
      </c>
      <c r="AC983">
        <v>5100915</v>
      </c>
      <c r="AD983" t="s">
        <v>3311</v>
      </c>
      <c r="AE983" t="s">
        <v>3324</v>
      </c>
      <c r="AF983" t="s">
        <v>3325</v>
      </c>
      <c r="AG983" t="s">
        <v>3326</v>
      </c>
      <c r="AH983" t="s">
        <v>7282</v>
      </c>
      <c r="AI983" t="s">
        <v>6061</v>
      </c>
      <c r="AJ983" t="s">
        <v>7279</v>
      </c>
      <c r="AK983" t="s">
        <v>44</v>
      </c>
      <c r="AN983" t="s">
        <v>3268</v>
      </c>
      <c r="AO983" t="s">
        <v>3268</v>
      </c>
      <c r="AP983" t="s">
        <v>3269</v>
      </c>
      <c r="AQ983" t="s">
        <v>1314</v>
      </c>
    </row>
    <row r="984" spans="1:43" x14ac:dyDescent="0.3">
      <c r="A984" t="s">
        <v>26</v>
      </c>
      <c r="B984" t="s">
        <v>28</v>
      </c>
      <c r="C984" t="s">
        <v>29</v>
      </c>
      <c r="D984" t="s">
        <v>461</v>
      </c>
      <c r="E984" t="s">
        <v>118</v>
      </c>
      <c r="F984" t="s">
        <v>130</v>
      </c>
      <c r="G984" t="s">
        <v>472</v>
      </c>
      <c r="H984" t="s">
        <v>219</v>
      </c>
      <c r="I984" t="s">
        <v>245</v>
      </c>
      <c r="J984" t="s">
        <v>231</v>
      </c>
      <c r="K984" t="s">
        <v>821</v>
      </c>
      <c r="L984">
        <v>14</v>
      </c>
      <c r="M984">
        <v>3250000</v>
      </c>
      <c r="N984">
        <v>45500000</v>
      </c>
      <c r="O984">
        <v>0</v>
      </c>
      <c r="P984">
        <v>45500000</v>
      </c>
      <c r="R984">
        <v>1684421</v>
      </c>
      <c r="S984">
        <v>3280148</v>
      </c>
      <c r="T984">
        <v>3280148</v>
      </c>
      <c r="U984">
        <v>6349259</v>
      </c>
      <c r="V984">
        <v>3280148</v>
      </c>
      <c r="W984">
        <v>6349259</v>
      </c>
      <c r="X984">
        <v>3280148</v>
      </c>
      <c r="Y984">
        <v>3280148</v>
      </c>
      <c r="Z984">
        <v>3280148</v>
      </c>
      <c r="AA984">
        <v>3280148</v>
      </c>
      <c r="AB984">
        <v>3280148</v>
      </c>
      <c r="AC984">
        <v>4875877</v>
      </c>
      <c r="AD984" t="s">
        <v>3311</v>
      </c>
      <c r="AE984" t="s">
        <v>3328</v>
      </c>
      <c r="AF984" t="s">
        <v>3329</v>
      </c>
      <c r="AG984" t="s">
        <v>3330</v>
      </c>
      <c r="AH984" t="s">
        <v>7283</v>
      </c>
      <c r="AI984" t="s">
        <v>6061</v>
      </c>
      <c r="AJ984" t="s">
        <v>7279</v>
      </c>
      <c r="AK984" t="s">
        <v>44</v>
      </c>
      <c r="AN984" t="s">
        <v>3268</v>
      </c>
      <c r="AO984" t="s">
        <v>3268</v>
      </c>
      <c r="AP984" t="s">
        <v>3269</v>
      </c>
      <c r="AQ984" t="s">
        <v>1314</v>
      </c>
    </row>
    <row r="985" spans="1:43" x14ac:dyDescent="0.3">
      <c r="A985" t="s">
        <v>26</v>
      </c>
      <c r="B985" t="s">
        <v>28</v>
      </c>
      <c r="C985" t="s">
        <v>29</v>
      </c>
      <c r="D985" t="s">
        <v>461</v>
      </c>
      <c r="E985" t="s">
        <v>118</v>
      </c>
      <c r="F985" t="s">
        <v>130</v>
      </c>
      <c r="G985" t="s">
        <v>472</v>
      </c>
      <c r="H985" t="s">
        <v>219</v>
      </c>
      <c r="I985" t="s">
        <v>245</v>
      </c>
      <c r="J985" t="s">
        <v>233</v>
      </c>
      <c r="K985" t="s">
        <v>822</v>
      </c>
      <c r="L985">
        <v>14</v>
      </c>
      <c r="M985">
        <v>12525000</v>
      </c>
      <c r="N985">
        <v>175350000</v>
      </c>
      <c r="O985">
        <v>0</v>
      </c>
      <c r="P985">
        <v>175350000</v>
      </c>
      <c r="R985">
        <v>6491498</v>
      </c>
      <c r="S985">
        <v>12641187</v>
      </c>
      <c r="T985">
        <v>12641187</v>
      </c>
      <c r="U985">
        <v>24469065</v>
      </c>
      <c r="V985">
        <v>12641187</v>
      </c>
      <c r="W985">
        <v>24469065</v>
      </c>
      <c r="X985">
        <v>12641187</v>
      </c>
      <c r="Y985">
        <v>12641187</v>
      </c>
      <c r="Z985">
        <v>12641187</v>
      </c>
      <c r="AA985">
        <v>12641187</v>
      </c>
      <c r="AB985">
        <v>12641187</v>
      </c>
      <c r="AC985">
        <v>18790876</v>
      </c>
      <c r="AD985" t="s">
        <v>3311</v>
      </c>
      <c r="AE985" t="s">
        <v>3332</v>
      </c>
      <c r="AF985" t="s">
        <v>3333</v>
      </c>
      <c r="AG985" t="s">
        <v>3334</v>
      </c>
      <c r="AH985" t="s">
        <v>7284</v>
      </c>
      <c r="AI985" t="s">
        <v>6061</v>
      </c>
      <c r="AJ985" t="s">
        <v>7279</v>
      </c>
      <c r="AK985" t="s">
        <v>44</v>
      </c>
      <c r="AN985" t="s">
        <v>3268</v>
      </c>
      <c r="AO985" t="s">
        <v>3268</v>
      </c>
      <c r="AP985" t="s">
        <v>3269</v>
      </c>
      <c r="AQ985" t="s">
        <v>1314</v>
      </c>
    </row>
    <row r="986" spans="1:43" x14ac:dyDescent="0.3">
      <c r="A986" t="s">
        <v>26</v>
      </c>
      <c r="B986" t="s">
        <v>28</v>
      </c>
      <c r="C986" t="s">
        <v>29</v>
      </c>
      <c r="D986" t="s">
        <v>461</v>
      </c>
      <c r="E986" t="s">
        <v>118</v>
      </c>
      <c r="F986" t="s">
        <v>130</v>
      </c>
      <c r="G986" t="s">
        <v>472</v>
      </c>
      <c r="H986" t="s">
        <v>219</v>
      </c>
      <c r="I986" t="s">
        <v>245</v>
      </c>
      <c r="J986" t="s">
        <v>235</v>
      </c>
      <c r="K986" t="s">
        <v>823</v>
      </c>
      <c r="L986">
        <v>14</v>
      </c>
      <c r="M986">
        <v>378000</v>
      </c>
      <c r="N986">
        <v>5292000</v>
      </c>
      <c r="O986">
        <v>0</v>
      </c>
      <c r="P986">
        <v>5292000</v>
      </c>
      <c r="R986">
        <v>195911</v>
      </c>
      <c r="S986">
        <v>381506</v>
      </c>
      <c r="T986">
        <v>381506</v>
      </c>
      <c r="U986">
        <v>738468</v>
      </c>
      <c r="V986">
        <v>381506</v>
      </c>
      <c r="W986">
        <v>738468</v>
      </c>
      <c r="X986">
        <v>381506</v>
      </c>
      <c r="Y986">
        <v>381506</v>
      </c>
      <c r="Z986">
        <v>381506</v>
      </c>
      <c r="AA986">
        <v>381506</v>
      </c>
      <c r="AB986">
        <v>381506</v>
      </c>
      <c r="AC986">
        <v>567105</v>
      </c>
      <c r="AD986" t="s">
        <v>3311</v>
      </c>
      <c r="AE986" t="s">
        <v>3336</v>
      </c>
      <c r="AF986" t="s">
        <v>3337</v>
      </c>
      <c r="AG986" t="s">
        <v>3338</v>
      </c>
      <c r="AH986" t="s">
        <v>7285</v>
      </c>
      <c r="AI986" t="s">
        <v>6061</v>
      </c>
      <c r="AJ986" t="s">
        <v>7279</v>
      </c>
      <c r="AK986" t="s">
        <v>44</v>
      </c>
      <c r="AN986" t="s">
        <v>3268</v>
      </c>
      <c r="AO986" t="s">
        <v>3268</v>
      </c>
      <c r="AP986" t="s">
        <v>3269</v>
      </c>
      <c r="AQ986" t="s">
        <v>1314</v>
      </c>
    </row>
    <row r="987" spans="1:43" x14ac:dyDescent="0.3">
      <c r="A987" t="s">
        <v>26</v>
      </c>
      <c r="B987" t="s">
        <v>28</v>
      </c>
      <c r="C987" t="s">
        <v>29</v>
      </c>
      <c r="D987" t="s">
        <v>461</v>
      </c>
      <c r="E987" t="s">
        <v>118</v>
      </c>
      <c r="F987" t="s">
        <v>130</v>
      </c>
      <c r="G987" t="s">
        <v>472</v>
      </c>
      <c r="H987" t="s">
        <v>219</v>
      </c>
      <c r="I987" t="s">
        <v>245</v>
      </c>
      <c r="J987" t="s">
        <v>237</v>
      </c>
      <c r="K987" t="s">
        <v>824</v>
      </c>
      <c r="L987">
        <v>12</v>
      </c>
      <c r="M987">
        <v>8500000</v>
      </c>
      <c r="N987">
        <v>102000000</v>
      </c>
      <c r="O987">
        <v>0</v>
      </c>
      <c r="P987">
        <v>102000000</v>
      </c>
      <c r="R987">
        <v>3776064</v>
      </c>
      <c r="S987">
        <v>7353299</v>
      </c>
      <c r="T987">
        <v>7353299</v>
      </c>
      <c r="U987">
        <v>14233503</v>
      </c>
      <c r="V987">
        <v>7353299</v>
      </c>
      <c r="W987">
        <v>14233503</v>
      </c>
      <c r="X987">
        <v>7353299</v>
      </c>
      <c r="Y987">
        <v>7353299</v>
      </c>
      <c r="Z987">
        <v>7353299</v>
      </c>
      <c r="AA987">
        <v>7353299</v>
      </c>
      <c r="AB987">
        <v>7353299</v>
      </c>
      <c r="AC987">
        <v>10930538</v>
      </c>
      <c r="AD987" t="s">
        <v>3311</v>
      </c>
      <c r="AE987" t="s">
        <v>3340</v>
      </c>
      <c r="AF987" t="s">
        <v>3341</v>
      </c>
      <c r="AG987" t="s">
        <v>3342</v>
      </c>
      <c r="AH987" t="s">
        <v>7286</v>
      </c>
      <c r="AI987" t="s">
        <v>6061</v>
      </c>
      <c r="AJ987" t="s">
        <v>7279</v>
      </c>
      <c r="AK987" t="s">
        <v>44</v>
      </c>
      <c r="AN987" t="s">
        <v>3268</v>
      </c>
      <c r="AO987" t="s">
        <v>3268</v>
      </c>
      <c r="AP987" t="s">
        <v>3269</v>
      </c>
      <c r="AQ987" t="s">
        <v>1314</v>
      </c>
    </row>
    <row r="988" spans="1:43" x14ac:dyDescent="0.3">
      <c r="A988" t="s">
        <v>26</v>
      </c>
      <c r="B988" t="s">
        <v>28</v>
      </c>
      <c r="C988" t="s">
        <v>29</v>
      </c>
      <c r="D988" t="s">
        <v>461</v>
      </c>
      <c r="E988" t="s">
        <v>118</v>
      </c>
      <c r="F988" t="s">
        <v>130</v>
      </c>
      <c r="G988" t="s">
        <v>472</v>
      </c>
      <c r="H988" t="s">
        <v>219</v>
      </c>
      <c r="I988" t="s">
        <v>245</v>
      </c>
      <c r="J988" t="s">
        <v>239</v>
      </c>
      <c r="K988" t="s">
        <v>825</v>
      </c>
      <c r="L988">
        <v>12</v>
      </c>
      <c r="M988">
        <v>27000000</v>
      </c>
      <c r="N988">
        <v>324000000</v>
      </c>
      <c r="O988">
        <v>0</v>
      </c>
      <c r="P988">
        <v>324000000</v>
      </c>
      <c r="R988">
        <v>11994557</v>
      </c>
      <c r="S988">
        <v>23357540</v>
      </c>
      <c r="T988">
        <v>23357540</v>
      </c>
      <c r="U988">
        <v>45212302</v>
      </c>
      <c r="V988">
        <v>23357540</v>
      </c>
      <c r="W988">
        <v>45212302</v>
      </c>
      <c r="X988">
        <v>23357540</v>
      </c>
      <c r="Y988">
        <v>23357540</v>
      </c>
      <c r="Z988">
        <v>23357540</v>
      </c>
      <c r="AA988">
        <v>23357540</v>
      </c>
      <c r="AB988">
        <v>23357540</v>
      </c>
      <c r="AC988">
        <v>34720519</v>
      </c>
      <c r="AD988" t="s">
        <v>3311</v>
      </c>
      <c r="AE988" t="s">
        <v>3344</v>
      </c>
      <c r="AF988" t="s">
        <v>3345</v>
      </c>
      <c r="AG988" t="s">
        <v>3346</v>
      </c>
      <c r="AH988" t="s">
        <v>7287</v>
      </c>
      <c r="AI988" t="s">
        <v>6061</v>
      </c>
      <c r="AJ988" t="s">
        <v>7279</v>
      </c>
      <c r="AK988" t="s">
        <v>44</v>
      </c>
      <c r="AN988" t="s">
        <v>3268</v>
      </c>
      <c r="AO988" t="s">
        <v>3268</v>
      </c>
      <c r="AP988" t="s">
        <v>3269</v>
      </c>
      <c r="AQ988" t="s">
        <v>1314</v>
      </c>
    </row>
    <row r="989" spans="1:43" x14ac:dyDescent="0.3">
      <c r="A989" t="s">
        <v>26</v>
      </c>
      <c r="B989" t="s">
        <v>28</v>
      </c>
      <c r="C989" t="s">
        <v>29</v>
      </c>
      <c r="D989" t="s">
        <v>461</v>
      </c>
      <c r="E989" t="s">
        <v>118</v>
      </c>
      <c r="F989" t="s">
        <v>130</v>
      </c>
      <c r="G989" t="s">
        <v>472</v>
      </c>
      <c r="H989" t="s">
        <v>219</v>
      </c>
      <c r="I989" t="s">
        <v>245</v>
      </c>
      <c r="J989" t="s">
        <v>241</v>
      </c>
      <c r="K989" t="s">
        <v>826</v>
      </c>
      <c r="L989">
        <v>14</v>
      </c>
      <c r="M989">
        <v>3525000</v>
      </c>
      <c r="N989">
        <v>49350000</v>
      </c>
      <c r="O989">
        <v>0</v>
      </c>
      <c r="P989">
        <v>49350000</v>
      </c>
      <c r="R989">
        <v>1826949</v>
      </c>
      <c r="S989">
        <v>3557699</v>
      </c>
      <c r="T989">
        <v>3557699</v>
      </c>
      <c r="U989">
        <v>6886503</v>
      </c>
      <c r="V989">
        <v>3557699</v>
      </c>
      <c r="W989">
        <v>6886503</v>
      </c>
      <c r="X989">
        <v>3557699</v>
      </c>
      <c r="Y989">
        <v>3557699</v>
      </c>
      <c r="Z989">
        <v>3557699</v>
      </c>
      <c r="AA989">
        <v>3557699</v>
      </c>
      <c r="AB989">
        <v>3557699</v>
      </c>
      <c r="AC989">
        <v>5288453</v>
      </c>
      <c r="AD989" t="s">
        <v>3311</v>
      </c>
      <c r="AE989" t="s">
        <v>3348</v>
      </c>
      <c r="AF989" t="s">
        <v>3349</v>
      </c>
      <c r="AG989" t="s">
        <v>3350</v>
      </c>
      <c r="AH989" t="s">
        <v>7288</v>
      </c>
      <c r="AI989" t="s">
        <v>6061</v>
      </c>
      <c r="AJ989" t="s">
        <v>7279</v>
      </c>
      <c r="AK989" t="s">
        <v>44</v>
      </c>
      <c r="AN989" t="s">
        <v>3268</v>
      </c>
      <c r="AO989" t="s">
        <v>3268</v>
      </c>
      <c r="AP989" t="s">
        <v>3269</v>
      </c>
      <c r="AQ989" t="s">
        <v>1314</v>
      </c>
    </row>
    <row r="990" spans="1:43" x14ac:dyDescent="0.3">
      <c r="A990" t="s">
        <v>26</v>
      </c>
      <c r="B990" t="s">
        <v>28</v>
      </c>
      <c r="C990" t="s">
        <v>29</v>
      </c>
      <c r="D990" t="s">
        <v>461</v>
      </c>
      <c r="E990" t="s">
        <v>118</v>
      </c>
      <c r="F990" t="s">
        <v>130</v>
      </c>
      <c r="G990" t="s">
        <v>472</v>
      </c>
      <c r="H990" t="s">
        <v>219</v>
      </c>
      <c r="I990" t="s">
        <v>245</v>
      </c>
      <c r="J990" t="s">
        <v>243</v>
      </c>
      <c r="K990" t="s">
        <v>827</v>
      </c>
      <c r="L990">
        <v>14</v>
      </c>
      <c r="M990">
        <v>204364000</v>
      </c>
      <c r="N990">
        <v>2861096000</v>
      </c>
      <c r="O990">
        <v>0</v>
      </c>
      <c r="P990">
        <v>2861096000</v>
      </c>
      <c r="R990">
        <v>105918451</v>
      </c>
      <c r="S990">
        <v>206259762</v>
      </c>
      <c r="T990">
        <v>206259762</v>
      </c>
      <c r="U990">
        <v>399249190</v>
      </c>
      <c r="V990">
        <v>206259762</v>
      </c>
      <c r="W990">
        <v>399249190</v>
      </c>
      <c r="X990">
        <v>206259762</v>
      </c>
      <c r="Y990">
        <v>206259762</v>
      </c>
      <c r="Z990">
        <v>206259762</v>
      </c>
      <c r="AA990">
        <v>206259762</v>
      </c>
      <c r="AB990">
        <v>206259762</v>
      </c>
      <c r="AC990">
        <v>306601073</v>
      </c>
      <c r="AD990" t="s">
        <v>3311</v>
      </c>
      <c r="AE990" t="s">
        <v>3352</v>
      </c>
      <c r="AF990" t="s">
        <v>3353</v>
      </c>
      <c r="AG990" t="s">
        <v>3354</v>
      </c>
      <c r="AH990" t="s">
        <v>7289</v>
      </c>
      <c r="AI990" t="s">
        <v>6061</v>
      </c>
      <c r="AJ990" t="s">
        <v>7279</v>
      </c>
      <c r="AK990" t="s">
        <v>44</v>
      </c>
      <c r="AN990" t="s">
        <v>3268</v>
      </c>
      <c r="AO990" t="s">
        <v>3268</v>
      </c>
      <c r="AP990" t="s">
        <v>3269</v>
      </c>
      <c r="AQ990" t="s">
        <v>1314</v>
      </c>
    </row>
    <row r="991" spans="1:43" x14ac:dyDescent="0.3">
      <c r="A991" t="s">
        <v>26</v>
      </c>
      <c r="B991" t="s">
        <v>28</v>
      </c>
      <c r="C991" t="s">
        <v>29</v>
      </c>
      <c r="D991" t="s">
        <v>461</v>
      </c>
      <c r="E991" t="s">
        <v>118</v>
      </c>
      <c r="F991" t="s">
        <v>304</v>
      </c>
      <c r="G991" t="s">
        <v>473</v>
      </c>
      <c r="H991" t="s">
        <v>483</v>
      </c>
      <c r="I991" t="s">
        <v>310</v>
      </c>
      <c r="J991" t="s">
        <v>126</v>
      </c>
      <c r="K991" t="s">
        <v>1016</v>
      </c>
      <c r="L991">
        <v>1</v>
      </c>
      <c r="M991">
        <v>550000000</v>
      </c>
      <c r="N991">
        <v>550000000</v>
      </c>
      <c r="O991">
        <v>0</v>
      </c>
      <c r="P991">
        <v>550000000</v>
      </c>
      <c r="R991">
        <v>0</v>
      </c>
      <c r="S991">
        <v>510700000</v>
      </c>
      <c r="T991">
        <v>0</v>
      </c>
      <c r="U991">
        <v>0</v>
      </c>
      <c r="V991">
        <v>0</v>
      </c>
      <c r="W991">
        <v>0</v>
      </c>
      <c r="X991">
        <v>0</v>
      </c>
      <c r="Y991">
        <v>0</v>
      </c>
      <c r="Z991">
        <v>0</v>
      </c>
      <c r="AA991">
        <v>0</v>
      </c>
      <c r="AB991">
        <v>0</v>
      </c>
      <c r="AC991">
        <v>39300000</v>
      </c>
      <c r="AD991" t="s">
        <v>4032</v>
      </c>
      <c r="AE991" t="s">
        <v>4033</v>
      </c>
      <c r="AF991" t="s">
        <v>4034</v>
      </c>
      <c r="AG991" t="s">
        <v>4035</v>
      </c>
      <c r="AH991" t="s">
        <v>7290</v>
      </c>
      <c r="AI991" t="s">
        <v>6061</v>
      </c>
      <c r="AJ991" t="s">
        <v>6835</v>
      </c>
      <c r="AK991" t="s">
        <v>136</v>
      </c>
      <c r="AN991" t="s">
        <v>2012</v>
      </c>
      <c r="AO991" t="s">
        <v>2012</v>
      </c>
      <c r="AP991" t="s">
        <v>2013</v>
      </c>
      <c r="AQ991" t="s">
        <v>1314</v>
      </c>
    </row>
    <row r="992" spans="1:43" x14ac:dyDescent="0.3">
      <c r="A992" t="s">
        <v>26</v>
      </c>
      <c r="B992" t="s">
        <v>28</v>
      </c>
      <c r="C992" t="s">
        <v>29</v>
      </c>
      <c r="D992" t="s">
        <v>461</v>
      </c>
      <c r="E992" t="s">
        <v>118</v>
      </c>
      <c r="F992" t="s">
        <v>304</v>
      </c>
      <c r="G992" t="s">
        <v>473</v>
      </c>
      <c r="H992" t="s">
        <v>483</v>
      </c>
      <c r="I992" t="s">
        <v>310</v>
      </c>
      <c r="J992" t="s">
        <v>126</v>
      </c>
      <c r="K992" t="s">
        <v>1017</v>
      </c>
      <c r="L992">
        <v>2</v>
      </c>
      <c r="M992">
        <v>142500000</v>
      </c>
      <c r="N992">
        <v>285000000</v>
      </c>
      <c r="O992">
        <v>0</v>
      </c>
      <c r="P992">
        <v>285000000</v>
      </c>
      <c r="R992">
        <v>0</v>
      </c>
      <c r="S992">
        <v>264320000</v>
      </c>
      <c r="T992">
        <v>0</v>
      </c>
      <c r="U992">
        <v>0</v>
      </c>
      <c r="V992">
        <v>0</v>
      </c>
      <c r="W992">
        <v>0</v>
      </c>
      <c r="X992">
        <v>0</v>
      </c>
      <c r="Y992">
        <v>0</v>
      </c>
      <c r="Z992">
        <v>0</v>
      </c>
      <c r="AA992">
        <v>0</v>
      </c>
      <c r="AB992">
        <v>0</v>
      </c>
      <c r="AC992">
        <v>20680000</v>
      </c>
      <c r="AD992" t="s">
        <v>4032</v>
      </c>
      <c r="AE992" t="s">
        <v>4033</v>
      </c>
      <c r="AF992" t="s">
        <v>4037</v>
      </c>
      <c r="AG992" t="s">
        <v>4038</v>
      </c>
      <c r="AH992" t="s">
        <v>6834</v>
      </c>
      <c r="AI992" t="s">
        <v>6064</v>
      </c>
      <c r="AJ992" t="s">
        <v>6835</v>
      </c>
      <c r="AK992" t="s">
        <v>136</v>
      </c>
      <c r="AN992" t="s">
        <v>2012</v>
      </c>
      <c r="AO992" t="s">
        <v>2012</v>
      </c>
      <c r="AP992" t="s">
        <v>2013</v>
      </c>
      <c r="AQ992" t="s">
        <v>1314</v>
      </c>
    </row>
    <row r="993" spans="1:43" x14ac:dyDescent="0.3">
      <c r="A993" t="s">
        <v>26</v>
      </c>
      <c r="B993" t="s">
        <v>28</v>
      </c>
      <c r="C993" t="s">
        <v>29</v>
      </c>
      <c r="D993" t="s">
        <v>461</v>
      </c>
      <c r="E993" t="s">
        <v>118</v>
      </c>
      <c r="F993" t="s">
        <v>304</v>
      </c>
      <c r="G993" t="s">
        <v>474</v>
      </c>
      <c r="H993" t="s">
        <v>316</v>
      </c>
      <c r="I993" t="s">
        <v>317</v>
      </c>
      <c r="J993" t="s">
        <v>319</v>
      </c>
      <c r="K993" t="s">
        <v>1019</v>
      </c>
      <c r="L993">
        <v>2</v>
      </c>
      <c r="M993">
        <v>150000000</v>
      </c>
      <c r="N993">
        <v>300000000</v>
      </c>
      <c r="O993">
        <v>0</v>
      </c>
      <c r="P993">
        <v>300000000</v>
      </c>
      <c r="R993">
        <v>0</v>
      </c>
      <c r="S993">
        <v>0</v>
      </c>
      <c r="T993">
        <v>0</v>
      </c>
      <c r="U993">
        <v>0</v>
      </c>
      <c r="V993">
        <v>0</v>
      </c>
      <c r="W993">
        <v>300000000</v>
      </c>
      <c r="X993">
        <v>0</v>
      </c>
      <c r="Y993">
        <v>0</v>
      </c>
      <c r="Z993">
        <v>0</v>
      </c>
      <c r="AA993">
        <v>0</v>
      </c>
      <c r="AB993">
        <v>0</v>
      </c>
      <c r="AC993">
        <v>0</v>
      </c>
      <c r="AD993" t="s">
        <v>4045</v>
      </c>
      <c r="AE993" t="s">
        <v>4046</v>
      </c>
      <c r="AF993" t="s">
        <v>4047</v>
      </c>
      <c r="AG993" t="s">
        <v>4048</v>
      </c>
      <c r="AH993" t="s">
        <v>7291</v>
      </c>
      <c r="AI993" t="s">
        <v>6061</v>
      </c>
      <c r="AJ993" t="s">
        <v>6837</v>
      </c>
      <c r="AK993" t="s">
        <v>136</v>
      </c>
      <c r="AN993" t="s">
        <v>2012</v>
      </c>
      <c r="AO993" t="s">
        <v>2012</v>
      </c>
      <c r="AP993" t="s">
        <v>2013</v>
      </c>
      <c r="AQ993" t="s">
        <v>1314</v>
      </c>
    </row>
    <row r="994" spans="1:43" x14ac:dyDescent="0.3">
      <c r="A994" t="s">
        <v>26</v>
      </c>
      <c r="B994" t="s">
        <v>28</v>
      </c>
      <c r="C994" t="s">
        <v>29</v>
      </c>
      <c r="D994" t="s">
        <v>461</v>
      </c>
      <c r="E994" t="s">
        <v>118</v>
      </c>
      <c r="F994" t="s">
        <v>304</v>
      </c>
      <c r="G994" t="s">
        <v>474</v>
      </c>
      <c r="H994" t="s">
        <v>316</v>
      </c>
      <c r="I994" t="s">
        <v>317</v>
      </c>
      <c r="J994" t="s">
        <v>319</v>
      </c>
      <c r="K994" t="s">
        <v>1020</v>
      </c>
      <c r="L994">
        <v>2</v>
      </c>
      <c r="M994">
        <v>150000000</v>
      </c>
      <c r="N994">
        <v>300000000</v>
      </c>
      <c r="O994">
        <v>0</v>
      </c>
      <c r="P994">
        <v>300000000</v>
      </c>
      <c r="R994">
        <v>0</v>
      </c>
      <c r="S994">
        <v>0</v>
      </c>
      <c r="T994">
        <v>300000000</v>
      </c>
      <c r="U994">
        <v>0</v>
      </c>
      <c r="V994">
        <v>0</v>
      </c>
      <c r="W994">
        <v>0</v>
      </c>
      <c r="X994">
        <v>0</v>
      </c>
      <c r="Y994">
        <v>0</v>
      </c>
      <c r="Z994">
        <v>0</v>
      </c>
      <c r="AA994">
        <v>0</v>
      </c>
      <c r="AB994">
        <v>0</v>
      </c>
      <c r="AC994">
        <v>0</v>
      </c>
      <c r="AD994" t="s">
        <v>4045</v>
      </c>
      <c r="AE994" t="s">
        <v>4046</v>
      </c>
      <c r="AF994" t="s">
        <v>4050</v>
      </c>
      <c r="AG994" t="s">
        <v>4051</v>
      </c>
      <c r="AH994" t="s">
        <v>6836</v>
      </c>
      <c r="AI994" t="s">
        <v>6064</v>
      </c>
      <c r="AJ994" t="s">
        <v>6837</v>
      </c>
      <c r="AK994" t="s">
        <v>136</v>
      </c>
      <c r="AN994" t="s">
        <v>2012</v>
      </c>
      <c r="AO994" t="s">
        <v>2012</v>
      </c>
      <c r="AP994" t="s">
        <v>2013</v>
      </c>
      <c r="AQ994" t="s">
        <v>1314</v>
      </c>
    </row>
    <row r="995" spans="1:43" x14ac:dyDescent="0.3">
      <c r="A995" t="s">
        <v>26</v>
      </c>
      <c r="B995" t="s">
        <v>28</v>
      </c>
      <c r="C995" t="s">
        <v>29</v>
      </c>
      <c r="D995" t="s">
        <v>461</v>
      </c>
      <c r="E995" t="s">
        <v>118</v>
      </c>
      <c r="F995" t="s">
        <v>304</v>
      </c>
      <c r="G995" t="s">
        <v>474</v>
      </c>
      <c r="H995" t="s">
        <v>316</v>
      </c>
      <c r="I995" t="s">
        <v>317</v>
      </c>
      <c r="J995" t="s">
        <v>319</v>
      </c>
      <c r="K995" t="s">
        <v>1021</v>
      </c>
      <c r="L995">
        <v>2</v>
      </c>
      <c r="M995">
        <v>150000000</v>
      </c>
      <c r="N995">
        <v>300000000</v>
      </c>
      <c r="O995">
        <v>0</v>
      </c>
      <c r="P995">
        <v>300000000</v>
      </c>
      <c r="R995">
        <v>0</v>
      </c>
      <c r="S995">
        <v>0</v>
      </c>
      <c r="T995">
        <v>0</v>
      </c>
      <c r="U995">
        <v>0</v>
      </c>
      <c r="V995">
        <v>0</v>
      </c>
      <c r="W995">
        <v>300000000</v>
      </c>
      <c r="X995">
        <v>0</v>
      </c>
      <c r="Y995">
        <v>0</v>
      </c>
      <c r="Z995">
        <v>0</v>
      </c>
      <c r="AA995">
        <v>0</v>
      </c>
      <c r="AB995">
        <v>0</v>
      </c>
      <c r="AC995">
        <v>0</v>
      </c>
      <c r="AD995" t="s">
        <v>4045</v>
      </c>
      <c r="AE995" t="s">
        <v>4046</v>
      </c>
      <c r="AF995" t="s">
        <v>4053</v>
      </c>
      <c r="AG995" t="s">
        <v>4054</v>
      </c>
      <c r="AH995" t="s">
        <v>6838</v>
      </c>
      <c r="AI995" t="s">
        <v>6075</v>
      </c>
      <c r="AJ995" t="s">
        <v>6837</v>
      </c>
      <c r="AK995" t="s">
        <v>136</v>
      </c>
      <c r="AN995" t="s">
        <v>2012</v>
      </c>
      <c r="AO995" t="s">
        <v>2012</v>
      </c>
      <c r="AP995" t="s">
        <v>2013</v>
      </c>
      <c r="AQ995" t="s">
        <v>1314</v>
      </c>
    </row>
    <row r="996" spans="1:43" x14ac:dyDescent="0.3">
      <c r="A996" t="s">
        <v>26</v>
      </c>
      <c r="B996" t="s">
        <v>28</v>
      </c>
      <c r="C996" t="s">
        <v>29</v>
      </c>
      <c r="D996" t="s">
        <v>461</v>
      </c>
      <c r="E996" t="s">
        <v>118</v>
      </c>
      <c r="F996" t="s">
        <v>304</v>
      </c>
      <c r="G996" t="s">
        <v>474</v>
      </c>
      <c r="H996" t="s">
        <v>316</v>
      </c>
      <c r="I996" t="s">
        <v>317</v>
      </c>
      <c r="J996" t="s">
        <v>319</v>
      </c>
      <c r="K996" t="s">
        <v>1022</v>
      </c>
      <c r="L996">
        <v>2</v>
      </c>
      <c r="M996">
        <v>150000000</v>
      </c>
      <c r="N996">
        <v>300000000</v>
      </c>
      <c r="O996">
        <v>0</v>
      </c>
      <c r="P996">
        <v>300000000</v>
      </c>
      <c r="R996">
        <v>0</v>
      </c>
      <c r="S996">
        <v>0</v>
      </c>
      <c r="T996">
        <v>300000000</v>
      </c>
      <c r="U996">
        <v>0</v>
      </c>
      <c r="V996">
        <v>0</v>
      </c>
      <c r="W996">
        <v>0</v>
      </c>
      <c r="X996">
        <v>0</v>
      </c>
      <c r="Y996">
        <v>0</v>
      </c>
      <c r="Z996">
        <v>0</v>
      </c>
      <c r="AA996">
        <v>0</v>
      </c>
      <c r="AB996">
        <v>0</v>
      </c>
      <c r="AC996">
        <v>0</v>
      </c>
      <c r="AD996" t="s">
        <v>4045</v>
      </c>
      <c r="AE996" t="s">
        <v>4046</v>
      </c>
      <c r="AF996" t="s">
        <v>4056</v>
      </c>
      <c r="AG996" t="s">
        <v>4057</v>
      </c>
      <c r="AH996" t="s">
        <v>6839</v>
      </c>
      <c r="AI996" t="s">
        <v>6085</v>
      </c>
      <c r="AJ996" t="s">
        <v>6837</v>
      </c>
      <c r="AK996" t="s">
        <v>136</v>
      </c>
      <c r="AN996" t="s">
        <v>2012</v>
      </c>
      <c r="AO996" t="s">
        <v>2012</v>
      </c>
      <c r="AP996" t="s">
        <v>2013</v>
      </c>
      <c r="AQ996" t="s">
        <v>1314</v>
      </c>
    </row>
    <row r="997" spans="1:43" x14ac:dyDescent="0.3">
      <c r="A997" t="s">
        <v>26</v>
      </c>
      <c r="B997" t="s">
        <v>28</v>
      </c>
      <c r="C997" t="s">
        <v>29</v>
      </c>
      <c r="D997" t="s">
        <v>461</v>
      </c>
      <c r="E997" t="s">
        <v>118</v>
      </c>
      <c r="F997" t="s">
        <v>130</v>
      </c>
      <c r="G997" t="s">
        <v>472</v>
      </c>
      <c r="H997" t="s">
        <v>252</v>
      </c>
      <c r="I997" t="s">
        <v>263</v>
      </c>
      <c r="J997" t="s">
        <v>269</v>
      </c>
      <c r="K997" t="s">
        <v>855</v>
      </c>
      <c r="L997">
        <v>0</v>
      </c>
      <c r="M997">
        <v>0</v>
      </c>
      <c r="N997">
        <v>0</v>
      </c>
      <c r="O997">
        <v>0</v>
      </c>
      <c r="P997">
        <v>0</v>
      </c>
      <c r="R997">
        <v>0</v>
      </c>
      <c r="S997">
        <v>0</v>
      </c>
      <c r="T997">
        <v>0</v>
      </c>
      <c r="U997">
        <v>0</v>
      </c>
      <c r="V997">
        <v>0</v>
      </c>
      <c r="W997">
        <v>0</v>
      </c>
      <c r="X997">
        <v>0</v>
      </c>
      <c r="Y997">
        <v>0</v>
      </c>
      <c r="Z997">
        <v>0</v>
      </c>
      <c r="AA997">
        <v>0</v>
      </c>
      <c r="AB997">
        <v>0</v>
      </c>
      <c r="AC997">
        <v>0</v>
      </c>
      <c r="AD997" t="s">
        <v>3469</v>
      </c>
      <c r="AE997" t="s">
        <v>3485</v>
      </c>
      <c r="AF997" t="s">
        <v>7158</v>
      </c>
      <c r="AG997" t="s">
        <v>7159</v>
      </c>
      <c r="AH997" t="s">
        <v>7160</v>
      </c>
      <c r="AI997" t="s">
        <v>6565</v>
      </c>
      <c r="AJ997" t="s">
        <v>6404</v>
      </c>
      <c r="AK997" t="s">
        <v>136</v>
      </c>
      <c r="AN997" t="s">
        <v>1311</v>
      </c>
      <c r="AO997" t="s">
        <v>3409</v>
      </c>
      <c r="AP997" t="s">
        <v>3483</v>
      </c>
      <c r="AQ997" t="s">
        <v>1314</v>
      </c>
    </row>
    <row r="998" spans="1:43" x14ac:dyDescent="0.3">
      <c r="A998" t="s">
        <v>26</v>
      </c>
      <c r="B998" t="s">
        <v>28</v>
      </c>
      <c r="C998" t="s">
        <v>29</v>
      </c>
      <c r="D998" t="s">
        <v>461</v>
      </c>
      <c r="E998" t="s">
        <v>118</v>
      </c>
      <c r="F998" t="s">
        <v>130</v>
      </c>
      <c r="G998" t="s">
        <v>472</v>
      </c>
      <c r="H998" t="s">
        <v>252</v>
      </c>
      <c r="I998" t="s">
        <v>263</v>
      </c>
      <c r="J998" t="s">
        <v>269</v>
      </c>
      <c r="K998" t="s">
        <v>860</v>
      </c>
      <c r="L998">
        <v>0</v>
      </c>
      <c r="M998">
        <v>0</v>
      </c>
      <c r="N998">
        <v>0</v>
      </c>
      <c r="O998">
        <v>0</v>
      </c>
      <c r="P998">
        <v>0</v>
      </c>
      <c r="R998">
        <v>0</v>
      </c>
      <c r="S998">
        <v>0</v>
      </c>
      <c r="T998">
        <v>0</v>
      </c>
      <c r="U998">
        <v>0</v>
      </c>
      <c r="V998">
        <v>0</v>
      </c>
      <c r="W998">
        <v>0</v>
      </c>
      <c r="X998">
        <v>0</v>
      </c>
      <c r="Y998">
        <v>0</v>
      </c>
      <c r="Z998">
        <v>0</v>
      </c>
      <c r="AA998">
        <v>0</v>
      </c>
      <c r="AB998">
        <v>0</v>
      </c>
      <c r="AC998">
        <v>0</v>
      </c>
      <c r="AD998" t="s">
        <v>3469</v>
      </c>
      <c r="AE998" t="s">
        <v>3485</v>
      </c>
      <c r="AF998" t="s">
        <v>7165</v>
      </c>
      <c r="AG998" t="s">
        <v>7166</v>
      </c>
      <c r="AH998" t="s">
        <v>7167</v>
      </c>
      <c r="AI998" t="s">
        <v>6891</v>
      </c>
      <c r="AJ998" t="s">
        <v>6404</v>
      </c>
      <c r="AK998" t="s">
        <v>136</v>
      </c>
      <c r="AN998" t="s">
        <v>1311</v>
      </c>
      <c r="AO998" t="s">
        <v>3409</v>
      </c>
      <c r="AP998" t="s">
        <v>3483</v>
      </c>
      <c r="AQ998" t="s">
        <v>1314</v>
      </c>
    </row>
    <row r="999" spans="1:43" x14ac:dyDescent="0.3">
      <c r="A999" t="s">
        <v>26</v>
      </c>
      <c r="B999" t="s">
        <v>28</v>
      </c>
      <c r="C999" t="s">
        <v>29</v>
      </c>
      <c r="D999" t="s">
        <v>461</v>
      </c>
      <c r="E999" t="s">
        <v>118</v>
      </c>
      <c r="F999" t="s">
        <v>130</v>
      </c>
      <c r="G999" t="s">
        <v>472</v>
      </c>
      <c r="H999" t="s">
        <v>252</v>
      </c>
      <c r="I999" t="s">
        <v>273</v>
      </c>
      <c r="J999" t="s">
        <v>275</v>
      </c>
      <c r="K999" t="s">
        <v>877</v>
      </c>
      <c r="L999">
        <v>0</v>
      </c>
      <c r="M999">
        <v>0</v>
      </c>
      <c r="N999">
        <v>0</v>
      </c>
      <c r="O999">
        <v>0</v>
      </c>
      <c r="P999">
        <v>0</v>
      </c>
      <c r="R999">
        <v>0</v>
      </c>
      <c r="S999">
        <v>0</v>
      </c>
      <c r="T999">
        <v>0</v>
      </c>
      <c r="U999">
        <v>0</v>
      </c>
      <c r="V999">
        <v>0</v>
      </c>
      <c r="W999">
        <v>0</v>
      </c>
      <c r="X999">
        <v>0</v>
      </c>
      <c r="Y999">
        <v>0</v>
      </c>
      <c r="Z999">
        <v>0</v>
      </c>
      <c r="AA999">
        <v>0</v>
      </c>
      <c r="AB999">
        <v>0</v>
      </c>
      <c r="AC999">
        <v>0</v>
      </c>
      <c r="AD999" t="s">
        <v>3550</v>
      </c>
      <c r="AE999" t="s">
        <v>3564</v>
      </c>
      <c r="AF999" t="s">
        <v>7303</v>
      </c>
      <c r="AG999" t="s">
        <v>7304</v>
      </c>
      <c r="AH999" t="s">
        <v>7305</v>
      </c>
      <c r="AI999" t="s">
        <v>6061</v>
      </c>
      <c r="AJ999" t="s">
        <v>7180</v>
      </c>
      <c r="AK999" t="s">
        <v>136</v>
      </c>
      <c r="AN999" t="s">
        <v>1311</v>
      </c>
      <c r="AO999" t="s">
        <v>3409</v>
      </c>
      <c r="AP999" t="s">
        <v>3567</v>
      </c>
      <c r="AQ999" t="s">
        <v>1314</v>
      </c>
    </row>
    <row r="1000" spans="1:43" x14ac:dyDescent="0.3">
      <c r="A1000" t="s">
        <v>26</v>
      </c>
      <c r="B1000" t="s">
        <v>28</v>
      </c>
      <c r="C1000" t="s">
        <v>29</v>
      </c>
      <c r="D1000" t="s">
        <v>461</v>
      </c>
      <c r="E1000" t="s">
        <v>118</v>
      </c>
      <c r="F1000" t="s">
        <v>130</v>
      </c>
      <c r="G1000" t="s">
        <v>472</v>
      </c>
      <c r="H1000" t="s">
        <v>252</v>
      </c>
      <c r="I1000" t="s">
        <v>273</v>
      </c>
      <c r="J1000" t="s">
        <v>275</v>
      </c>
      <c r="K1000" t="s">
        <v>884</v>
      </c>
      <c r="L1000">
        <v>0</v>
      </c>
      <c r="M1000">
        <v>0</v>
      </c>
      <c r="N1000">
        <v>0</v>
      </c>
      <c r="O1000">
        <v>0</v>
      </c>
      <c r="P1000">
        <v>0</v>
      </c>
      <c r="R1000">
        <v>0</v>
      </c>
      <c r="S1000">
        <v>0</v>
      </c>
      <c r="T1000">
        <v>0</v>
      </c>
      <c r="U1000">
        <v>0</v>
      </c>
      <c r="V1000">
        <v>0</v>
      </c>
      <c r="W1000">
        <v>0</v>
      </c>
      <c r="X1000">
        <v>0</v>
      </c>
      <c r="Y1000">
        <v>0</v>
      </c>
      <c r="Z1000">
        <v>0</v>
      </c>
      <c r="AA1000">
        <v>0</v>
      </c>
      <c r="AB1000">
        <v>0</v>
      </c>
      <c r="AC1000">
        <v>0</v>
      </c>
      <c r="AD1000" t="s">
        <v>3550</v>
      </c>
      <c r="AE1000" t="s">
        <v>3564</v>
      </c>
      <c r="AF1000" t="s">
        <v>7189</v>
      </c>
      <c r="AG1000" t="s">
        <v>7190</v>
      </c>
      <c r="AH1000" t="s">
        <v>7191</v>
      </c>
      <c r="AI1000" t="s">
        <v>6170</v>
      </c>
      <c r="AJ1000" t="s">
        <v>7180</v>
      </c>
      <c r="AK1000" t="s">
        <v>136</v>
      </c>
      <c r="AN1000" t="s">
        <v>1311</v>
      </c>
      <c r="AO1000" t="s">
        <v>3409</v>
      </c>
      <c r="AP1000" t="s">
        <v>3567</v>
      </c>
      <c r="AQ1000" t="s">
        <v>1314</v>
      </c>
    </row>
    <row r="1001" spans="1:43" x14ac:dyDescent="0.3">
      <c r="A1001" t="s">
        <v>26</v>
      </c>
      <c r="B1001" t="s">
        <v>28</v>
      </c>
      <c r="C1001" t="s">
        <v>29</v>
      </c>
      <c r="D1001" t="s">
        <v>461</v>
      </c>
      <c r="E1001" t="s">
        <v>118</v>
      </c>
      <c r="F1001" t="s">
        <v>130</v>
      </c>
      <c r="G1001" t="s">
        <v>472</v>
      </c>
      <c r="H1001" t="s">
        <v>252</v>
      </c>
      <c r="I1001" t="s">
        <v>273</v>
      </c>
      <c r="J1001" t="s">
        <v>275</v>
      </c>
      <c r="K1001" t="s">
        <v>890</v>
      </c>
      <c r="L1001">
        <v>0</v>
      </c>
      <c r="M1001">
        <v>0</v>
      </c>
      <c r="N1001">
        <v>0</v>
      </c>
      <c r="O1001">
        <v>0</v>
      </c>
      <c r="P1001">
        <v>0</v>
      </c>
      <c r="R1001">
        <v>0</v>
      </c>
      <c r="S1001">
        <v>0</v>
      </c>
      <c r="T1001">
        <v>0</v>
      </c>
      <c r="U1001">
        <v>0</v>
      </c>
      <c r="V1001">
        <v>0</v>
      </c>
      <c r="W1001">
        <v>0</v>
      </c>
      <c r="X1001">
        <v>0</v>
      </c>
      <c r="Y1001">
        <v>0</v>
      </c>
      <c r="Z1001">
        <v>0</v>
      </c>
      <c r="AA1001">
        <v>0</v>
      </c>
      <c r="AB1001">
        <v>0</v>
      </c>
      <c r="AC1001">
        <v>0</v>
      </c>
      <c r="AD1001" t="s">
        <v>3550</v>
      </c>
      <c r="AE1001" t="s">
        <v>3564</v>
      </c>
      <c r="AF1001" t="s">
        <v>7197</v>
      </c>
      <c r="AG1001" t="s">
        <v>7198</v>
      </c>
      <c r="AH1001" t="s">
        <v>7199</v>
      </c>
      <c r="AI1001" t="s">
        <v>7109</v>
      </c>
      <c r="AJ1001" t="s">
        <v>7180</v>
      </c>
      <c r="AK1001" t="s">
        <v>136</v>
      </c>
      <c r="AN1001" t="s">
        <v>1311</v>
      </c>
      <c r="AO1001" t="s">
        <v>3409</v>
      </c>
      <c r="AP1001" t="s">
        <v>3567</v>
      </c>
      <c r="AQ1001" t="s">
        <v>1314</v>
      </c>
    </row>
    <row r="1002" spans="1:43" x14ac:dyDescent="0.3">
      <c r="A1002" t="s">
        <v>26</v>
      </c>
      <c r="B1002" t="s">
        <v>28</v>
      </c>
      <c r="C1002" t="s">
        <v>29</v>
      </c>
      <c r="D1002" t="s">
        <v>461</v>
      </c>
      <c r="E1002" t="s">
        <v>118</v>
      </c>
      <c r="F1002" t="s">
        <v>130</v>
      </c>
      <c r="G1002" t="s">
        <v>472</v>
      </c>
      <c r="H1002" t="s">
        <v>252</v>
      </c>
      <c r="I1002" t="s">
        <v>273</v>
      </c>
      <c r="J1002" t="s">
        <v>275</v>
      </c>
      <c r="K1002" t="s">
        <v>901</v>
      </c>
      <c r="L1002">
        <v>0</v>
      </c>
      <c r="M1002">
        <v>0</v>
      </c>
      <c r="N1002">
        <v>0</v>
      </c>
      <c r="O1002">
        <v>0</v>
      </c>
      <c r="P1002">
        <v>0</v>
      </c>
      <c r="R1002">
        <v>0</v>
      </c>
      <c r="S1002">
        <v>0</v>
      </c>
      <c r="T1002">
        <v>0</v>
      </c>
      <c r="U1002">
        <v>0</v>
      </c>
      <c r="V1002">
        <v>0</v>
      </c>
      <c r="W1002">
        <v>0</v>
      </c>
      <c r="X1002">
        <v>0</v>
      </c>
      <c r="Y1002">
        <v>0</v>
      </c>
      <c r="Z1002">
        <v>0</v>
      </c>
      <c r="AA1002">
        <v>0</v>
      </c>
      <c r="AB1002">
        <v>0</v>
      </c>
      <c r="AC1002">
        <v>0</v>
      </c>
      <c r="AD1002" t="s">
        <v>3550</v>
      </c>
      <c r="AE1002" t="s">
        <v>3564</v>
      </c>
      <c r="AF1002" t="s">
        <v>7210</v>
      </c>
      <c r="AG1002" t="s">
        <v>7211</v>
      </c>
      <c r="AH1002" t="s">
        <v>7212</v>
      </c>
      <c r="AI1002" t="s">
        <v>7135</v>
      </c>
      <c r="AJ1002" t="s">
        <v>7180</v>
      </c>
      <c r="AK1002" t="s">
        <v>136</v>
      </c>
      <c r="AN1002" t="s">
        <v>1311</v>
      </c>
      <c r="AO1002" t="s">
        <v>3409</v>
      </c>
      <c r="AP1002" t="s">
        <v>3567</v>
      </c>
      <c r="AQ1002" t="s">
        <v>1314</v>
      </c>
    </row>
    <row r="1003" spans="1:43" x14ac:dyDescent="0.3">
      <c r="A1003" t="s">
        <v>26</v>
      </c>
      <c r="B1003" t="s">
        <v>28</v>
      </c>
      <c r="C1003" t="s">
        <v>29</v>
      </c>
      <c r="D1003" t="s">
        <v>461</v>
      </c>
      <c r="E1003" t="s">
        <v>118</v>
      </c>
      <c r="F1003" t="s">
        <v>130</v>
      </c>
      <c r="G1003" t="s">
        <v>472</v>
      </c>
      <c r="H1003" t="s">
        <v>252</v>
      </c>
      <c r="I1003" t="s">
        <v>288</v>
      </c>
      <c r="J1003" t="s">
        <v>269</v>
      </c>
      <c r="K1003" t="s">
        <v>930</v>
      </c>
      <c r="L1003">
        <v>0</v>
      </c>
      <c r="M1003">
        <v>0</v>
      </c>
      <c r="N1003">
        <v>0</v>
      </c>
      <c r="O1003">
        <v>0</v>
      </c>
      <c r="P1003">
        <v>0</v>
      </c>
      <c r="R1003">
        <v>0</v>
      </c>
      <c r="S1003">
        <v>0</v>
      </c>
      <c r="T1003">
        <v>0</v>
      </c>
      <c r="U1003">
        <v>0</v>
      </c>
      <c r="V1003">
        <v>0</v>
      </c>
      <c r="W1003">
        <v>0</v>
      </c>
      <c r="X1003">
        <v>0</v>
      </c>
      <c r="Y1003">
        <v>0</v>
      </c>
      <c r="Z1003">
        <v>0</v>
      </c>
      <c r="AA1003">
        <v>0</v>
      </c>
      <c r="AB1003">
        <v>0</v>
      </c>
      <c r="AC1003">
        <v>0</v>
      </c>
      <c r="AD1003" t="s">
        <v>3671</v>
      </c>
      <c r="AE1003" t="s">
        <v>3683</v>
      </c>
      <c r="AF1003" t="s">
        <v>7231</v>
      </c>
      <c r="AG1003" t="s">
        <v>7232</v>
      </c>
      <c r="AH1003" t="s">
        <v>7233</v>
      </c>
      <c r="AI1003" t="s">
        <v>7113</v>
      </c>
      <c r="AJ1003" t="s">
        <v>6406</v>
      </c>
      <c r="AK1003" t="s">
        <v>136</v>
      </c>
      <c r="AN1003" t="s">
        <v>1311</v>
      </c>
      <c r="AO1003" t="s">
        <v>3409</v>
      </c>
      <c r="AP1003" t="s">
        <v>3483</v>
      </c>
      <c r="AQ1003" t="s">
        <v>1314</v>
      </c>
    </row>
    <row r="1004" spans="1:43" x14ac:dyDescent="0.3">
      <c r="A1004" t="s">
        <v>26</v>
      </c>
      <c r="B1004" t="s">
        <v>28</v>
      </c>
      <c r="C1004" t="s">
        <v>29</v>
      </c>
      <c r="D1004" t="s">
        <v>461</v>
      </c>
      <c r="E1004" t="s">
        <v>118</v>
      </c>
      <c r="F1004" t="s">
        <v>130</v>
      </c>
      <c r="G1004" t="s">
        <v>467</v>
      </c>
      <c r="H1004" t="s">
        <v>148</v>
      </c>
      <c r="I1004" t="s">
        <v>149</v>
      </c>
      <c r="J1004" t="s">
        <v>68</v>
      </c>
      <c r="K1004" t="s">
        <v>625</v>
      </c>
      <c r="L1004">
        <v>108</v>
      </c>
      <c r="M1004">
        <v>200000</v>
      </c>
      <c r="N1004">
        <v>21600000</v>
      </c>
      <c r="O1004">
        <v>0</v>
      </c>
      <c r="P1004">
        <v>21600000</v>
      </c>
      <c r="R1004">
        <v>0</v>
      </c>
      <c r="S1004">
        <v>1476480</v>
      </c>
      <c r="T1004">
        <v>1745280</v>
      </c>
      <c r="U1004">
        <v>1620480</v>
      </c>
      <c r="V1004">
        <v>1716480</v>
      </c>
      <c r="W1004">
        <v>2570640</v>
      </c>
      <c r="X1004">
        <v>1668480</v>
      </c>
      <c r="Y1004">
        <v>2196480</v>
      </c>
      <c r="Z1004">
        <v>1937280</v>
      </c>
      <c r="AA1004">
        <v>2244480</v>
      </c>
      <c r="AB1004">
        <v>2474640</v>
      </c>
      <c r="AC1004">
        <v>1949280</v>
      </c>
      <c r="AD1004" t="s">
        <v>2207</v>
      </c>
      <c r="AE1004" t="s">
        <v>2215</v>
      </c>
      <c r="AF1004" t="s">
        <v>2216</v>
      </c>
      <c r="AG1004" t="s">
        <v>2217</v>
      </c>
      <c r="AH1004" t="s">
        <v>7373</v>
      </c>
      <c r="AI1004" t="s">
        <v>6061</v>
      </c>
      <c r="AJ1004" t="s">
        <v>6091</v>
      </c>
      <c r="AK1004" t="s">
        <v>136</v>
      </c>
      <c r="AN1004" t="s">
        <v>1311</v>
      </c>
      <c r="AO1004" t="s">
        <v>1312</v>
      </c>
      <c r="AP1004" t="s">
        <v>1485</v>
      </c>
      <c r="AQ1004" t="s">
        <v>1486</v>
      </c>
    </row>
    <row r="1005" spans="1:43" x14ac:dyDescent="0.3">
      <c r="A1005" t="s">
        <v>26</v>
      </c>
      <c r="B1005" t="s">
        <v>28</v>
      </c>
      <c r="C1005" t="s">
        <v>29</v>
      </c>
      <c r="D1005" t="s">
        <v>461</v>
      </c>
      <c r="E1005" t="s">
        <v>118</v>
      </c>
      <c r="F1005" t="s">
        <v>130</v>
      </c>
      <c r="G1005" t="s">
        <v>468</v>
      </c>
      <c r="H1005" t="s">
        <v>160</v>
      </c>
      <c r="I1005" t="s">
        <v>164</v>
      </c>
      <c r="J1005" t="s">
        <v>68</v>
      </c>
      <c r="K1005" t="s">
        <v>674</v>
      </c>
      <c r="L1005">
        <v>60</v>
      </c>
      <c r="M1005">
        <v>200000</v>
      </c>
      <c r="N1005">
        <v>12000000</v>
      </c>
      <c r="O1005">
        <v>0</v>
      </c>
      <c r="P1005">
        <v>12000000</v>
      </c>
      <c r="R1005">
        <v>0</v>
      </c>
      <c r="S1005">
        <v>1061597</v>
      </c>
      <c r="T1005">
        <v>1019194</v>
      </c>
      <c r="U1005">
        <v>607887</v>
      </c>
      <c r="V1005">
        <v>1061597</v>
      </c>
      <c r="W1005">
        <v>1273611</v>
      </c>
      <c r="X1005">
        <v>1087039</v>
      </c>
      <c r="Y1005">
        <v>1061597</v>
      </c>
      <c r="Z1005">
        <v>1231208</v>
      </c>
      <c r="AA1005">
        <v>1151491</v>
      </c>
      <c r="AB1005">
        <v>1000859</v>
      </c>
      <c r="AC1005">
        <v>1443920</v>
      </c>
      <c r="AD1005" t="s">
        <v>2413</v>
      </c>
      <c r="AE1005" t="s">
        <v>2427</v>
      </c>
      <c r="AF1005" t="s">
        <v>2428</v>
      </c>
      <c r="AG1005" t="s">
        <v>2429</v>
      </c>
      <c r="AH1005" t="s">
        <v>7375</v>
      </c>
      <c r="AI1005" t="s">
        <v>6061</v>
      </c>
      <c r="AJ1005" t="s">
        <v>6112</v>
      </c>
      <c r="AK1005" t="s">
        <v>136</v>
      </c>
      <c r="AN1005" t="s">
        <v>1311</v>
      </c>
      <c r="AO1005" t="s">
        <v>1312</v>
      </c>
      <c r="AP1005" t="s">
        <v>1485</v>
      </c>
      <c r="AQ1005" t="s">
        <v>1486</v>
      </c>
    </row>
    <row r="1006" spans="1:43" x14ac:dyDescent="0.3">
      <c r="A1006" t="s">
        <v>26</v>
      </c>
      <c r="B1006" t="s">
        <v>28</v>
      </c>
      <c r="C1006" t="s">
        <v>29</v>
      </c>
      <c r="D1006" t="s">
        <v>461</v>
      </c>
      <c r="E1006" t="s">
        <v>118</v>
      </c>
      <c r="F1006" t="s">
        <v>130</v>
      </c>
      <c r="G1006" t="s">
        <v>469</v>
      </c>
      <c r="H1006" t="s">
        <v>172</v>
      </c>
      <c r="I1006" t="s">
        <v>173</v>
      </c>
      <c r="J1006" t="s">
        <v>68</v>
      </c>
      <c r="K1006" t="s">
        <v>684</v>
      </c>
      <c r="L1006">
        <v>12</v>
      </c>
      <c r="M1006">
        <v>300000</v>
      </c>
      <c r="N1006">
        <v>3600000</v>
      </c>
      <c r="O1006">
        <v>0</v>
      </c>
      <c r="P1006">
        <v>3600000</v>
      </c>
      <c r="R1006">
        <v>0</v>
      </c>
      <c r="S1006">
        <v>285815</v>
      </c>
      <c r="T1006">
        <v>303197</v>
      </c>
      <c r="U1006">
        <v>315613</v>
      </c>
      <c r="V1006">
        <v>328029</v>
      </c>
      <c r="W1006">
        <v>328029</v>
      </c>
      <c r="X1006">
        <v>376451</v>
      </c>
      <c r="Y1006">
        <v>332499</v>
      </c>
      <c r="Z1006">
        <v>332499</v>
      </c>
      <c r="AA1006">
        <v>299721</v>
      </c>
      <c r="AB1006">
        <v>372975</v>
      </c>
      <c r="AC1006">
        <v>325172</v>
      </c>
      <c r="AD1006" t="s">
        <v>2492</v>
      </c>
      <c r="AE1006" t="s">
        <v>2497</v>
      </c>
      <c r="AF1006" t="s">
        <v>2498</v>
      </c>
      <c r="AG1006" t="s">
        <v>2499</v>
      </c>
      <c r="AH1006" t="s">
        <v>7376</v>
      </c>
      <c r="AI1006" t="s">
        <v>6061</v>
      </c>
      <c r="AJ1006" t="s">
        <v>6116</v>
      </c>
      <c r="AK1006" t="s">
        <v>136</v>
      </c>
      <c r="AN1006" t="s">
        <v>1311</v>
      </c>
      <c r="AO1006" t="s">
        <v>1312</v>
      </c>
      <c r="AP1006" t="s">
        <v>1485</v>
      </c>
      <c r="AQ1006" t="s">
        <v>1486</v>
      </c>
    </row>
    <row r="1007" spans="1:43" x14ac:dyDescent="0.3">
      <c r="A1007" t="s">
        <v>26</v>
      </c>
      <c r="B1007" t="s">
        <v>28</v>
      </c>
      <c r="C1007" t="s">
        <v>29</v>
      </c>
      <c r="D1007" t="s">
        <v>461</v>
      </c>
      <c r="E1007" t="s">
        <v>118</v>
      </c>
      <c r="F1007" t="s">
        <v>130</v>
      </c>
      <c r="G1007" t="s">
        <v>471</v>
      </c>
      <c r="H1007" t="s">
        <v>211</v>
      </c>
      <c r="I1007" t="s">
        <v>212</v>
      </c>
      <c r="J1007" t="s">
        <v>68</v>
      </c>
      <c r="K1007" t="s">
        <v>756</v>
      </c>
      <c r="L1007">
        <v>96</v>
      </c>
      <c r="M1007">
        <v>200000</v>
      </c>
      <c r="N1007">
        <v>19200000</v>
      </c>
      <c r="O1007">
        <v>0</v>
      </c>
      <c r="P1007">
        <v>19200000</v>
      </c>
      <c r="R1007">
        <v>0</v>
      </c>
      <c r="S1007">
        <v>4803155</v>
      </c>
      <c r="T1007">
        <v>2246625</v>
      </c>
      <c r="U1007">
        <v>1152757</v>
      </c>
      <c r="V1007">
        <v>1475544</v>
      </c>
      <c r="W1007">
        <v>815616</v>
      </c>
      <c r="X1007">
        <v>3301847</v>
      </c>
      <c r="Y1007">
        <v>1025777</v>
      </c>
      <c r="Z1007">
        <v>1220480</v>
      </c>
      <c r="AA1007">
        <v>1136195</v>
      </c>
      <c r="AB1007">
        <v>1308814</v>
      </c>
      <c r="AC1007">
        <v>713190</v>
      </c>
      <c r="AD1007" t="s">
        <v>3025</v>
      </c>
      <c r="AE1007" t="s">
        <v>3036</v>
      </c>
      <c r="AF1007" t="s">
        <v>3037</v>
      </c>
      <c r="AG1007" t="s">
        <v>3038</v>
      </c>
      <c r="AH1007" t="s">
        <v>7381</v>
      </c>
      <c r="AI1007" t="s">
        <v>6061</v>
      </c>
      <c r="AJ1007" t="s">
        <v>6160</v>
      </c>
      <c r="AK1007" t="s">
        <v>136</v>
      </c>
      <c r="AN1007" t="s">
        <v>1311</v>
      </c>
      <c r="AO1007" t="s">
        <v>1312</v>
      </c>
      <c r="AP1007" t="s">
        <v>1485</v>
      </c>
      <c r="AQ1007" t="s">
        <v>1486</v>
      </c>
    </row>
    <row r="1008" spans="1:43" x14ac:dyDescent="0.3">
      <c r="A1008" t="s">
        <v>26</v>
      </c>
      <c r="B1008" t="s">
        <v>28</v>
      </c>
      <c r="C1008" t="s">
        <v>29</v>
      </c>
      <c r="D1008" t="s">
        <v>461</v>
      </c>
      <c r="E1008" t="s">
        <v>118</v>
      </c>
      <c r="F1008" t="s">
        <v>321</v>
      </c>
      <c r="G1008" t="s">
        <v>475</v>
      </c>
      <c r="H1008" t="s">
        <v>327</v>
      </c>
      <c r="I1008" t="s">
        <v>328</v>
      </c>
      <c r="J1008" t="s">
        <v>68</v>
      </c>
      <c r="K1008" t="s">
        <v>684</v>
      </c>
      <c r="L1008">
        <v>12</v>
      </c>
      <c r="M1008">
        <v>300000</v>
      </c>
      <c r="N1008">
        <v>3600000</v>
      </c>
      <c r="O1008">
        <v>0</v>
      </c>
      <c r="P1008">
        <v>3600000</v>
      </c>
      <c r="R1008">
        <v>0</v>
      </c>
      <c r="S1008">
        <v>433860</v>
      </c>
      <c r="T1008">
        <v>442860</v>
      </c>
      <c r="U1008">
        <v>463860</v>
      </c>
      <c r="V1008">
        <v>280860</v>
      </c>
      <c r="W1008">
        <v>95220</v>
      </c>
      <c r="X1008">
        <v>161820</v>
      </c>
      <c r="Y1008">
        <v>458460</v>
      </c>
      <c r="Z1008">
        <v>458460</v>
      </c>
      <c r="AA1008">
        <v>445860</v>
      </c>
      <c r="AB1008">
        <v>260459.99999999997</v>
      </c>
      <c r="AC1008">
        <v>98280</v>
      </c>
      <c r="AD1008" t="s">
        <v>4126</v>
      </c>
      <c r="AE1008" t="s">
        <v>4137</v>
      </c>
      <c r="AF1008" t="s">
        <v>4138</v>
      </c>
      <c r="AG1008" t="s">
        <v>4139</v>
      </c>
      <c r="AH1008" t="s">
        <v>7382</v>
      </c>
      <c r="AI1008" t="s">
        <v>6061</v>
      </c>
      <c r="AJ1008" t="s">
        <v>6194</v>
      </c>
      <c r="AK1008" t="s">
        <v>136</v>
      </c>
      <c r="AN1008" t="s">
        <v>1311</v>
      </c>
      <c r="AO1008" t="s">
        <v>1312</v>
      </c>
      <c r="AP1008" t="s">
        <v>1485</v>
      </c>
      <c r="AQ1008" t="s">
        <v>1486</v>
      </c>
    </row>
    <row r="1009" spans="1:43" x14ac:dyDescent="0.3">
      <c r="A1009" t="s">
        <v>26</v>
      </c>
      <c r="B1009" t="s">
        <v>28</v>
      </c>
      <c r="C1009" t="s">
        <v>29</v>
      </c>
      <c r="D1009" t="s">
        <v>461</v>
      </c>
      <c r="E1009" t="s">
        <v>118</v>
      </c>
      <c r="F1009" t="s">
        <v>321</v>
      </c>
      <c r="G1009" t="s">
        <v>475</v>
      </c>
      <c r="H1009" t="s">
        <v>327</v>
      </c>
      <c r="I1009" t="s">
        <v>328</v>
      </c>
      <c r="J1009" t="s">
        <v>68</v>
      </c>
      <c r="K1009" t="s">
        <v>1040</v>
      </c>
      <c r="L1009">
        <v>72</v>
      </c>
      <c r="M1009">
        <v>200000</v>
      </c>
      <c r="N1009">
        <v>14400000</v>
      </c>
      <c r="O1009">
        <v>0</v>
      </c>
      <c r="P1009">
        <v>14400000</v>
      </c>
      <c r="R1009">
        <v>0</v>
      </c>
      <c r="S1009">
        <v>1735440</v>
      </c>
      <c r="T1009">
        <v>1771440</v>
      </c>
      <c r="U1009">
        <v>1855440</v>
      </c>
      <c r="V1009">
        <v>1123440</v>
      </c>
      <c r="W1009">
        <v>380880</v>
      </c>
      <c r="X1009">
        <v>647280</v>
      </c>
      <c r="Y1009">
        <v>1833840</v>
      </c>
      <c r="Z1009">
        <v>1833840</v>
      </c>
      <c r="AA1009">
        <v>1783440</v>
      </c>
      <c r="AB1009">
        <v>1041839.9999999999</v>
      </c>
      <c r="AC1009">
        <v>393120</v>
      </c>
      <c r="AD1009" t="s">
        <v>4126</v>
      </c>
      <c r="AE1009" t="s">
        <v>4137</v>
      </c>
      <c r="AF1009" t="s">
        <v>4141</v>
      </c>
      <c r="AG1009" t="s">
        <v>4142</v>
      </c>
      <c r="AH1009" t="s">
        <v>6853</v>
      </c>
      <c r="AI1009" t="s">
        <v>6064</v>
      </c>
      <c r="AJ1009" t="s">
        <v>6194</v>
      </c>
      <c r="AK1009" t="s">
        <v>136</v>
      </c>
      <c r="AN1009" t="s">
        <v>1311</v>
      </c>
      <c r="AO1009" t="s">
        <v>1312</v>
      </c>
      <c r="AP1009" t="s">
        <v>1485</v>
      </c>
      <c r="AQ1009" t="s">
        <v>1486</v>
      </c>
    </row>
    <row r="1010" spans="1:43" x14ac:dyDescent="0.3">
      <c r="A1010" t="s">
        <v>26</v>
      </c>
      <c r="B1010" t="s">
        <v>28</v>
      </c>
      <c r="C1010" t="s">
        <v>29</v>
      </c>
      <c r="D1010" t="s">
        <v>461</v>
      </c>
      <c r="E1010" t="s">
        <v>118</v>
      </c>
      <c r="F1010" t="s">
        <v>321</v>
      </c>
      <c r="G1010" t="s">
        <v>475</v>
      </c>
      <c r="H1010" t="s">
        <v>327</v>
      </c>
      <c r="I1010" t="s">
        <v>328</v>
      </c>
      <c r="J1010" t="s">
        <v>192</v>
      </c>
      <c r="K1010" t="s">
        <v>1041</v>
      </c>
      <c r="L1010">
        <v>46</v>
      </c>
      <c r="M1010">
        <v>200000</v>
      </c>
      <c r="N1010">
        <v>9200000</v>
      </c>
      <c r="O1010">
        <v>0</v>
      </c>
      <c r="P1010">
        <v>9200000</v>
      </c>
      <c r="R1010">
        <v>0</v>
      </c>
      <c r="S1010">
        <v>1108753</v>
      </c>
      <c r="T1010">
        <v>1131753</v>
      </c>
      <c r="U1010">
        <v>1185420</v>
      </c>
      <c r="V1010">
        <v>717753</v>
      </c>
      <c r="W1010">
        <v>243340</v>
      </c>
      <c r="X1010">
        <v>413540</v>
      </c>
      <c r="Y1010">
        <v>1171620</v>
      </c>
      <c r="Z1010">
        <v>1171620</v>
      </c>
      <c r="AA1010">
        <v>1139420</v>
      </c>
      <c r="AB1010">
        <v>665620</v>
      </c>
      <c r="AC1010">
        <v>251161</v>
      </c>
      <c r="AD1010" t="s">
        <v>4126</v>
      </c>
      <c r="AE1010" t="s">
        <v>4155</v>
      </c>
      <c r="AF1010" t="s">
        <v>4156</v>
      </c>
      <c r="AG1010" t="s">
        <v>4157</v>
      </c>
      <c r="AH1010" t="s">
        <v>7383</v>
      </c>
      <c r="AI1010" t="s">
        <v>6061</v>
      </c>
      <c r="AJ1010" t="s">
        <v>6194</v>
      </c>
      <c r="AK1010" t="s">
        <v>136</v>
      </c>
      <c r="AN1010" t="s">
        <v>1311</v>
      </c>
      <c r="AO1010" t="s">
        <v>1312</v>
      </c>
      <c r="AP1010" t="s">
        <v>1331</v>
      </c>
      <c r="AQ1010" t="s">
        <v>1486</v>
      </c>
    </row>
    <row r="1011" spans="1:43" x14ac:dyDescent="0.3">
      <c r="A1011" t="s">
        <v>26</v>
      </c>
      <c r="B1011" t="s">
        <v>28</v>
      </c>
      <c r="C1011" t="s">
        <v>29</v>
      </c>
      <c r="D1011" t="s">
        <v>461</v>
      </c>
      <c r="E1011" t="s">
        <v>118</v>
      </c>
      <c r="F1011" t="s">
        <v>321</v>
      </c>
      <c r="G1011" t="s">
        <v>475</v>
      </c>
      <c r="H1011" t="s">
        <v>7669</v>
      </c>
      <c r="I1011" t="s">
        <v>332</v>
      </c>
      <c r="J1011" t="s">
        <v>68</v>
      </c>
      <c r="K1011" t="s">
        <v>1049</v>
      </c>
      <c r="L1011">
        <v>84</v>
      </c>
      <c r="M1011">
        <v>200000</v>
      </c>
      <c r="N1011">
        <v>16800000</v>
      </c>
      <c r="O1011">
        <v>0</v>
      </c>
      <c r="P1011">
        <v>16800000</v>
      </c>
      <c r="R1011">
        <v>0</v>
      </c>
      <c r="S1011">
        <v>828310</v>
      </c>
      <c r="T1011">
        <v>1235785</v>
      </c>
      <c r="U1011">
        <v>422505</v>
      </c>
      <c r="V1011">
        <v>840000</v>
      </c>
      <c r="W1011">
        <v>3136223</v>
      </c>
      <c r="X1011">
        <v>1858688</v>
      </c>
      <c r="Y1011">
        <v>3136223</v>
      </c>
      <c r="Z1011">
        <v>806600</v>
      </c>
      <c r="AA1011">
        <v>2560080</v>
      </c>
      <c r="AB1011">
        <v>1583141</v>
      </c>
      <c r="AC1011">
        <v>392445</v>
      </c>
      <c r="AD1011" t="s">
        <v>4223</v>
      </c>
      <c r="AE1011" t="s">
        <v>4228</v>
      </c>
      <c r="AF1011" t="s">
        <v>4229</v>
      </c>
      <c r="AG1011" t="s">
        <v>4230</v>
      </c>
      <c r="AH1011" t="s">
        <v>7384</v>
      </c>
      <c r="AI1011" t="s">
        <v>6061</v>
      </c>
      <c r="AJ1011" t="s">
        <v>6204</v>
      </c>
      <c r="AK1011" t="s">
        <v>136</v>
      </c>
      <c r="AN1011" t="s">
        <v>1311</v>
      </c>
      <c r="AO1011" t="s">
        <v>1312</v>
      </c>
      <c r="AP1011" t="s">
        <v>1485</v>
      </c>
      <c r="AQ1011" t="s">
        <v>1486</v>
      </c>
    </row>
    <row r="1012" spans="1:43" x14ac:dyDescent="0.3">
      <c r="A1012" t="s">
        <v>26</v>
      </c>
      <c r="B1012" t="s">
        <v>28</v>
      </c>
      <c r="C1012" t="s">
        <v>29</v>
      </c>
      <c r="D1012" t="s">
        <v>461</v>
      </c>
      <c r="E1012" t="s">
        <v>118</v>
      </c>
      <c r="F1012" t="s">
        <v>321</v>
      </c>
      <c r="G1012" t="s">
        <v>475</v>
      </c>
      <c r="H1012" t="s">
        <v>7669</v>
      </c>
      <c r="I1012" t="s">
        <v>332</v>
      </c>
      <c r="J1012" t="s">
        <v>68</v>
      </c>
      <c r="K1012" t="s">
        <v>649</v>
      </c>
      <c r="L1012">
        <v>12</v>
      </c>
      <c r="M1012">
        <v>300000</v>
      </c>
      <c r="N1012">
        <v>3600000</v>
      </c>
      <c r="O1012">
        <v>0</v>
      </c>
      <c r="P1012">
        <v>3600000</v>
      </c>
      <c r="R1012">
        <v>0</v>
      </c>
      <c r="S1012">
        <v>177495</v>
      </c>
      <c r="T1012">
        <v>264811</v>
      </c>
      <c r="U1012">
        <v>90537</v>
      </c>
      <c r="V1012">
        <v>180000</v>
      </c>
      <c r="W1012">
        <v>672048</v>
      </c>
      <c r="X1012">
        <v>398290</v>
      </c>
      <c r="Y1012">
        <v>672048</v>
      </c>
      <c r="Z1012">
        <v>172843</v>
      </c>
      <c r="AA1012">
        <v>548588</v>
      </c>
      <c r="AB1012">
        <v>339245</v>
      </c>
      <c r="AC1012">
        <v>84095</v>
      </c>
      <c r="AD1012" t="s">
        <v>4223</v>
      </c>
      <c r="AE1012" t="s">
        <v>4228</v>
      </c>
      <c r="AF1012" t="s">
        <v>4232</v>
      </c>
      <c r="AG1012" t="s">
        <v>4233</v>
      </c>
      <c r="AH1012" t="s">
        <v>6854</v>
      </c>
      <c r="AI1012" t="s">
        <v>6064</v>
      </c>
      <c r="AJ1012" t="s">
        <v>6204</v>
      </c>
      <c r="AK1012" t="s">
        <v>136</v>
      </c>
      <c r="AN1012" t="s">
        <v>1311</v>
      </c>
      <c r="AO1012" t="s">
        <v>1312</v>
      </c>
      <c r="AP1012" t="s">
        <v>1485</v>
      </c>
      <c r="AQ1012" t="s">
        <v>1486</v>
      </c>
    </row>
    <row r="1013" spans="1:43" x14ac:dyDescent="0.3">
      <c r="A1013" t="s">
        <v>26</v>
      </c>
      <c r="B1013" t="s">
        <v>28</v>
      </c>
      <c r="C1013" t="s">
        <v>29</v>
      </c>
      <c r="D1013" t="s">
        <v>461</v>
      </c>
      <c r="E1013" t="s">
        <v>118</v>
      </c>
      <c r="F1013" t="s">
        <v>321</v>
      </c>
      <c r="G1013" t="s">
        <v>475</v>
      </c>
      <c r="H1013" t="s">
        <v>7669</v>
      </c>
      <c r="I1013" t="s">
        <v>332</v>
      </c>
      <c r="J1013" t="s">
        <v>192</v>
      </c>
      <c r="K1013" t="s">
        <v>1050</v>
      </c>
      <c r="L1013">
        <v>16</v>
      </c>
      <c r="M1013">
        <v>200000</v>
      </c>
      <c r="N1013">
        <v>3200000</v>
      </c>
      <c r="O1013">
        <v>0</v>
      </c>
      <c r="P1013">
        <v>3200000</v>
      </c>
      <c r="R1013">
        <v>0</v>
      </c>
      <c r="S1013">
        <v>157773</v>
      </c>
      <c r="T1013">
        <v>235388</v>
      </c>
      <c r="U1013">
        <v>80477</v>
      </c>
      <c r="V1013">
        <v>160000</v>
      </c>
      <c r="W1013">
        <v>597376</v>
      </c>
      <c r="X1013">
        <v>354036</v>
      </c>
      <c r="Y1013">
        <v>597376</v>
      </c>
      <c r="Z1013">
        <v>153638</v>
      </c>
      <c r="AA1013">
        <v>487634</v>
      </c>
      <c r="AB1013">
        <v>301551</v>
      </c>
      <c r="AC1013">
        <v>74751</v>
      </c>
      <c r="AD1013" t="s">
        <v>4223</v>
      </c>
      <c r="AE1013" t="s">
        <v>4242</v>
      </c>
      <c r="AF1013" t="s">
        <v>4243</v>
      </c>
      <c r="AG1013" t="s">
        <v>4244</v>
      </c>
      <c r="AH1013" t="s">
        <v>7385</v>
      </c>
      <c r="AI1013" t="s">
        <v>6061</v>
      </c>
      <c r="AJ1013" t="s">
        <v>6204</v>
      </c>
      <c r="AK1013" t="s">
        <v>136</v>
      </c>
      <c r="AN1013" t="s">
        <v>1311</v>
      </c>
      <c r="AO1013" t="s">
        <v>1312</v>
      </c>
      <c r="AP1013" t="s">
        <v>1331</v>
      </c>
      <c r="AQ1013" t="s">
        <v>1486</v>
      </c>
    </row>
    <row r="1014" spans="1:43" x14ac:dyDescent="0.3">
      <c r="A1014" t="s">
        <v>26</v>
      </c>
      <c r="B1014" t="s">
        <v>28</v>
      </c>
      <c r="C1014" t="s">
        <v>29</v>
      </c>
      <c r="D1014" t="s">
        <v>461</v>
      </c>
      <c r="E1014" t="s">
        <v>118</v>
      </c>
      <c r="F1014" t="s">
        <v>334</v>
      </c>
      <c r="G1014" t="s">
        <v>477</v>
      </c>
      <c r="H1014" t="s">
        <v>356</v>
      </c>
      <c r="I1014" t="s">
        <v>357</v>
      </c>
      <c r="J1014" t="s">
        <v>68</v>
      </c>
      <c r="K1014" t="s">
        <v>1139</v>
      </c>
      <c r="L1014">
        <v>84</v>
      </c>
      <c r="M1014">
        <v>200000</v>
      </c>
      <c r="N1014">
        <v>16800000</v>
      </c>
      <c r="O1014">
        <v>0</v>
      </c>
      <c r="P1014">
        <v>16800000</v>
      </c>
      <c r="R1014">
        <v>0</v>
      </c>
      <c r="S1014">
        <v>1112087</v>
      </c>
      <c r="T1014">
        <v>1681169</v>
      </c>
      <c r="U1014">
        <v>1887517</v>
      </c>
      <c r="V1014">
        <v>1801690</v>
      </c>
      <c r="W1014">
        <v>1958734</v>
      </c>
      <c r="X1014">
        <v>1476136</v>
      </c>
      <c r="Y1014">
        <v>1281475</v>
      </c>
      <c r="Z1014">
        <v>1206970</v>
      </c>
      <c r="AA1014">
        <v>1532598</v>
      </c>
      <c r="AB1014">
        <v>1365621</v>
      </c>
      <c r="AC1014">
        <v>1496003</v>
      </c>
      <c r="AD1014" t="s">
        <v>4769</v>
      </c>
      <c r="AE1014" t="s">
        <v>4789</v>
      </c>
      <c r="AF1014" t="s">
        <v>4790</v>
      </c>
      <c r="AG1014" t="s">
        <v>4791</v>
      </c>
      <c r="AH1014" t="s">
        <v>7389</v>
      </c>
      <c r="AI1014" t="s">
        <v>6061</v>
      </c>
      <c r="AJ1014" t="s">
        <v>6238</v>
      </c>
      <c r="AK1014" t="s">
        <v>136</v>
      </c>
      <c r="AN1014" t="s">
        <v>1311</v>
      </c>
      <c r="AO1014" t="s">
        <v>1312</v>
      </c>
      <c r="AP1014" t="s">
        <v>1485</v>
      </c>
      <c r="AQ1014" t="s">
        <v>1486</v>
      </c>
    </row>
    <row r="1015" spans="1:43" x14ac:dyDescent="0.3">
      <c r="A1015" t="s">
        <v>26</v>
      </c>
      <c r="B1015" t="s">
        <v>28</v>
      </c>
      <c r="C1015" t="s">
        <v>29</v>
      </c>
      <c r="D1015" t="s">
        <v>461</v>
      </c>
      <c r="E1015" t="s">
        <v>118</v>
      </c>
      <c r="F1015" t="s">
        <v>334</v>
      </c>
      <c r="G1015" t="s">
        <v>477</v>
      </c>
      <c r="H1015" t="s">
        <v>356</v>
      </c>
      <c r="I1015" t="s">
        <v>357</v>
      </c>
      <c r="J1015" t="s">
        <v>192</v>
      </c>
      <c r="K1015" t="s">
        <v>1093</v>
      </c>
      <c r="L1015">
        <v>168</v>
      </c>
      <c r="M1015">
        <v>150000</v>
      </c>
      <c r="N1015">
        <v>25200000</v>
      </c>
      <c r="O1015">
        <v>0</v>
      </c>
      <c r="P1015">
        <v>25200000</v>
      </c>
      <c r="R1015">
        <v>0</v>
      </c>
      <c r="S1015">
        <v>1668130</v>
      </c>
      <c r="T1015">
        <v>2521753</v>
      </c>
      <c r="U1015">
        <v>2831275</v>
      </c>
      <c r="V1015">
        <v>2702536</v>
      </c>
      <c r="W1015">
        <v>2938101</v>
      </c>
      <c r="X1015">
        <v>2214203</v>
      </c>
      <c r="Y1015">
        <v>1922212</v>
      </c>
      <c r="Z1015">
        <v>1810456</v>
      </c>
      <c r="AA1015">
        <v>2298897</v>
      </c>
      <c r="AB1015">
        <v>2048431</v>
      </c>
      <c r="AC1015">
        <v>2244006</v>
      </c>
      <c r="AD1015" t="s">
        <v>4769</v>
      </c>
      <c r="AE1015" t="s">
        <v>4807</v>
      </c>
      <c r="AF1015" t="s">
        <v>4808</v>
      </c>
      <c r="AG1015" t="s">
        <v>4809</v>
      </c>
      <c r="AH1015" t="s">
        <v>7390</v>
      </c>
      <c r="AI1015" t="s">
        <v>6061</v>
      </c>
      <c r="AJ1015" t="s">
        <v>6238</v>
      </c>
      <c r="AK1015" t="s">
        <v>136</v>
      </c>
      <c r="AN1015" t="s">
        <v>1311</v>
      </c>
      <c r="AO1015" t="s">
        <v>1312</v>
      </c>
      <c r="AP1015" t="s">
        <v>1331</v>
      </c>
      <c r="AQ1015" t="s">
        <v>1486</v>
      </c>
    </row>
    <row r="1016" spans="1:43" x14ac:dyDescent="0.3">
      <c r="A1016" t="s">
        <v>26</v>
      </c>
      <c r="B1016" t="s">
        <v>28</v>
      </c>
      <c r="C1016" t="s">
        <v>29</v>
      </c>
      <c r="D1016" t="s">
        <v>461</v>
      </c>
      <c r="E1016" t="s">
        <v>118</v>
      </c>
      <c r="F1016" t="s">
        <v>334</v>
      </c>
      <c r="G1016" t="s">
        <v>477</v>
      </c>
      <c r="H1016" t="s">
        <v>361</v>
      </c>
      <c r="I1016" t="s">
        <v>362</v>
      </c>
      <c r="J1016" t="s">
        <v>192</v>
      </c>
      <c r="K1016" t="s">
        <v>1093</v>
      </c>
      <c r="L1016">
        <v>107</v>
      </c>
      <c r="M1016">
        <v>300000</v>
      </c>
      <c r="N1016">
        <v>32100000</v>
      </c>
      <c r="O1016">
        <v>0</v>
      </c>
      <c r="P1016">
        <v>32100000</v>
      </c>
      <c r="R1016">
        <v>0</v>
      </c>
      <c r="S1016">
        <v>2301838</v>
      </c>
      <c r="T1016">
        <v>2301838</v>
      </c>
      <c r="U1016">
        <v>2876963</v>
      </c>
      <c r="V1016">
        <v>2315213</v>
      </c>
      <c r="W1016">
        <v>2315213</v>
      </c>
      <c r="X1016">
        <v>2890338</v>
      </c>
      <c r="Y1016">
        <v>2315213</v>
      </c>
      <c r="Z1016">
        <v>2408570</v>
      </c>
      <c r="AA1016">
        <v>2986638</v>
      </c>
      <c r="AB1016">
        <v>2411513</v>
      </c>
      <c r="AC1016">
        <v>6976663</v>
      </c>
      <c r="AD1016" t="s">
        <v>4955</v>
      </c>
      <c r="AE1016" t="s">
        <v>4974</v>
      </c>
      <c r="AF1016" t="s">
        <v>4975</v>
      </c>
      <c r="AG1016" t="s">
        <v>4976</v>
      </c>
      <c r="AH1016" t="s">
        <v>7391</v>
      </c>
      <c r="AI1016" t="s">
        <v>6061</v>
      </c>
      <c r="AJ1016" t="s">
        <v>6259</v>
      </c>
      <c r="AK1016" t="s">
        <v>136</v>
      </c>
      <c r="AN1016" t="s">
        <v>1311</v>
      </c>
      <c r="AO1016" t="s">
        <v>1312</v>
      </c>
      <c r="AP1016" t="s">
        <v>1331</v>
      </c>
      <c r="AQ1016" t="s">
        <v>1486</v>
      </c>
    </row>
    <row r="1017" spans="1:43" x14ac:dyDescent="0.3">
      <c r="A1017" t="s">
        <v>26</v>
      </c>
      <c r="B1017" t="s">
        <v>28</v>
      </c>
      <c r="C1017" t="s">
        <v>29</v>
      </c>
      <c r="D1017" t="s">
        <v>461</v>
      </c>
      <c r="E1017" t="s">
        <v>118</v>
      </c>
      <c r="F1017" t="s">
        <v>334</v>
      </c>
      <c r="G1017" t="s">
        <v>477</v>
      </c>
      <c r="H1017" t="s">
        <v>361</v>
      </c>
      <c r="I1017" t="s">
        <v>365</v>
      </c>
      <c r="J1017" t="s">
        <v>68</v>
      </c>
      <c r="K1017" t="s">
        <v>1168</v>
      </c>
      <c r="L1017">
        <v>84</v>
      </c>
      <c r="M1017">
        <v>200000</v>
      </c>
      <c r="N1017">
        <v>16800000</v>
      </c>
      <c r="O1017">
        <v>0</v>
      </c>
      <c r="P1017">
        <v>16800000</v>
      </c>
      <c r="R1017">
        <v>0</v>
      </c>
      <c r="S1017">
        <v>1204700</v>
      </c>
      <c r="T1017">
        <v>1204700</v>
      </c>
      <c r="U1017">
        <v>1505700</v>
      </c>
      <c r="V1017">
        <v>1211700</v>
      </c>
      <c r="W1017">
        <v>1211700</v>
      </c>
      <c r="X1017">
        <v>1512700</v>
      </c>
      <c r="Y1017">
        <v>1211700</v>
      </c>
      <c r="Z1017">
        <v>1260560</v>
      </c>
      <c r="AA1017">
        <v>1563100</v>
      </c>
      <c r="AB1017">
        <v>1262100</v>
      </c>
      <c r="AC1017">
        <v>3651340</v>
      </c>
      <c r="AD1017" t="s">
        <v>5060</v>
      </c>
      <c r="AE1017" t="s">
        <v>5074</v>
      </c>
      <c r="AF1017" t="s">
        <v>5075</v>
      </c>
      <c r="AG1017" t="s">
        <v>5076</v>
      </c>
      <c r="AH1017" t="s">
        <v>7392</v>
      </c>
      <c r="AI1017" t="s">
        <v>6061</v>
      </c>
      <c r="AJ1017" t="s">
        <v>6268</v>
      </c>
      <c r="AK1017" t="s">
        <v>136</v>
      </c>
      <c r="AN1017" t="s">
        <v>1311</v>
      </c>
      <c r="AO1017" t="s">
        <v>1312</v>
      </c>
      <c r="AP1017" t="s">
        <v>1485</v>
      </c>
      <c r="AQ1017" t="s">
        <v>1486</v>
      </c>
    </row>
    <row r="1018" spans="1:43" x14ac:dyDescent="0.3">
      <c r="A1018" t="s">
        <v>26</v>
      </c>
      <c r="B1018" t="s">
        <v>28</v>
      </c>
      <c r="C1018" t="s">
        <v>29</v>
      </c>
      <c r="D1018" t="s">
        <v>461</v>
      </c>
      <c r="E1018" t="s">
        <v>118</v>
      </c>
      <c r="F1018" t="s">
        <v>130</v>
      </c>
      <c r="G1018" t="s">
        <v>467</v>
      </c>
      <c r="H1018" t="s">
        <v>148</v>
      </c>
      <c r="I1018" t="s">
        <v>149</v>
      </c>
      <c r="J1018" t="s">
        <v>43</v>
      </c>
      <c r="K1018" t="s">
        <v>623</v>
      </c>
      <c r="L1018">
        <v>200</v>
      </c>
      <c r="M1018">
        <v>168000</v>
      </c>
      <c r="N1018">
        <v>33590000</v>
      </c>
      <c r="O1018">
        <v>0</v>
      </c>
      <c r="P1018">
        <v>33590000</v>
      </c>
      <c r="R1018">
        <v>0</v>
      </c>
      <c r="S1018">
        <v>2296063</v>
      </c>
      <c r="T1018">
        <v>2714072</v>
      </c>
      <c r="U1018">
        <v>2519996</v>
      </c>
      <c r="V1018">
        <v>2669285</v>
      </c>
      <c r="W1018">
        <v>3997583</v>
      </c>
      <c r="X1018">
        <v>2594641</v>
      </c>
      <c r="Y1018">
        <v>3415730</v>
      </c>
      <c r="Z1018">
        <v>3012650</v>
      </c>
      <c r="AA1018">
        <v>3490374</v>
      </c>
      <c r="AB1018">
        <v>3848294</v>
      </c>
      <c r="AC1018">
        <v>3031312</v>
      </c>
      <c r="AD1018" t="s">
        <v>2207</v>
      </c>
      <c r="AE1018" t="s">
        <v>2208</v>
      </c>
      <c r="AF1018" t="s">
        <v>2209</v>
      </c>
      <c r="AG1018" t="s">
        <v>2210</v>
      </c>
      <c r="AH1018" t="s">
        <v>7416</v>
      </c>
      <c r="AI1018" t="s">
        <v>6061</v>
      </c>
      <c r="AJ1018" t="s">
        <v>6091</v>
      </c>
      <c r="AK1018" t="s">
        <v>136</v>
      </c>
      <c r="AN1018" t="s">
        <v>1311</v>
      </c>
      <c r="AO1018" t="s">
        <v>1312</v>
      </c>
      <c r="AP1018" t="s">
        <v>1313</v>
      </c>
      <c r="AQ1018" t="s">
        <v>1314</v>
      </c>
    </row>
    <row r="1019" spans="1:43" x14ac:dyDescent="0.3">
      <c r="A1019" t="s">
        <v>26</v>
      </c>
      <c r="B1019" t="s">
        <v>28</v>
      </c>
      <c r="C1019" t="s">
        <v>29</v>
      </c>
      <c r="D1019" t="s">
        <v>461</v>
      </c>
      <c r="E1019" t="s">
        <v>118</v>
      </c>
      <c r="F1019" t="s">
        <v>130</v>
      </c>
      <c r="G1019" t="s">
        <v>467</v>
      </c>
      <c r="H1019" t="s">
        <v>148</v>
      </c>
      <c r="I1019" t="s">
        <v>149</v>
      </c>
      <c r="J1019" t="s">
        <v>48</v>
      </c>
      <c r="K1019" t="s">
        <v>626</v>
      </c>
      <c r="L1019">
        <v>48</v>
      </c>
      <c r="M1019">
        <v>3500000</v>
      </c>
      <c r="N1019">
        <v>168000000</v>
      </c>
      <c r="O1019">
        <v>0</v>
      </c>
      <c r="P1019">
        <v>168000000</v>
      </c>
      <c r="R1019">
        <v>0</v>
      </c>
      <c r="S1019">
        <v>11483733</v>
      </c>
      <c r="T1019">
        <v>13574400</v>
      </c>
      <c r="U1019">
        <v>12603733</v>
      </c>
      <c r="V1019">
        <v>13350400</v>
      </c>
      <c r="W1019">
        <v>19993867</v>
      </c>
      <c r="X1019">
        <v>12977067</v>
      </c>
      <c r="Y1019">
        <v>17083733</v>
      </c>
      <c r="Z1019">
        <v>15067733</v>
      </c>
      <c r="AA1019">
        <v>17457067</v>
      </c>
      <c r="AB1019">
        <v>19247200</v>
      </c>
      <c r="AC1019">
        <v>15161067</v>
      </c>
      <c r="AD1019" t="s">
        <v>2207</v>
      </c>
      <c r="AE1019" t="s">
        <v>2230</v>
      </c>
      <c r="AF1019" t="s">
        <v>2231</v>
      </c>
      <c r="AG1019" t="s">
        <v>2232</v>
      </c>
      <c r="AH1019" t="s">
        <v>7417</v>
      </c>
      <c r="AI1019" t="s">
        <v>6061</v>
      </c>
      <c r="AJ1019" t="s">
        <v>6091</v>
      </c>
      <c r="AK1019" t="s">
        <v>136</v>
      </c>
      <c r="AN1019" t="s">
        <v>1311</v>
      </c>
      <c r="AO1019" t="s">
        <v>1312</v>
      </c>
      <c r="AP1019" t="s">
        <v>1336</v>
      </c>
      <c r="AQ1019" t="s">
        <v>1314</v>
      </c>
    </row>
    <row r="1020" spans="1:43" x14ac:dyDescent="0.3">
      <c r="A1020" t="s">
        <v>26</v>
      </c>
      <c r="B1020" t="s">
        <v>28</v>
      </c>
      <c r="C1020" t="s">
        <v>29</v>
      </c>
      <c r="D1020" t="s">
        <v>461</v>
      </c>
      <c r="E1020" t="s">
        <v>118</v>
      </c>
      <c r="F1020" t="s">
        <v>130</v>
      </c>
      <c r="G1020" t="s">
        <v>467</v>
      </c>
      <c r="H1020" t="s">
        <v>148</v>
      </c>
      <c r="I1020" t="s">
        <v>149</v>
      </c>
      <c r="J1020" t="s">
        <v>75</v>
      </c>
      <c r="K1020" t="s">
        <v>627</v>
      </c>
      <c r="L1020">
        <v>20</v>
      </c>
      <c r="M1020">
        <v>150000</v>
      </c>
      <c r="N1020">
        <v>3000000</v>
      </c>
      <c r="O1020">
        <v>0</v>
      </c>
      <c r="P1020">
        <v>3000000</v>
      </c>
      <c r="R1020">
        <v>0</v>
      </c>
      <c r="S1020">
        <v>205067</v>
      </c>
      <c r="T1020">
        <v>242400</v>
      </c>
      <c r="U1020">
        <v>225067</v>
      </c>
      <c r="V1020">
        <v>238400</v>
      </c>
      <c r="W1020">
        <v>357033</v>
      </c>
      <c r="X1020">
        <v>231733</v>
      </c>
      <c r="Y1020">
        <v>305067</v>
      </c>
      <c r="Z1020">
        <v>269067</v>
      </c>
      <c r="AA1020">
        <v>311733</v>
      </c>
      <c r="AB1020">
        <v>343700</v>
      </c>
      <c r="AC1020">
        <v>270733</v>
      </c>
      <c r="AD1020" t="s">
        <v>2207</v>
      </c>
      <c r="AE1020" t="s">
        <v>2234</v>
      </c>
      <c r="AF1020" t="s">
        <v>2235</v>
      </c>
      <c r="AG1020" t="s">
        <v>2236</v>
      </c>
      <c r="AH1020" t="s">
        <v>7418</v>
      </c>
      <c r="AI1020" t="s">
        <v>6061</v>
      </c>
      <c r="AJ1020" t="s">
        <v>6091</v>
      </c>
      <c r="AK1020" t="s">
        <v>136</v>
      </c>
      <c r="AN1020" t="s">
        <v>1311</v>
      </c>
      <c r="AO1020" t="s">
        <v>1312</v>
      </c>
      <c r="AP1020" t="s">
        <v>1336</v>
      </c>
      <c r="AQ1020" t="s">
        <v>1314</v>
      </c>
    </row>
    <row r="1021" spans="1:43" x14ac:dyDescent="0.3">
      <c r="A1021" t="s">
        <v>26</v>
      </c>
      <c r="B1021" t="s">
        <v>28</v>
      </c>
      <c r="C1021" t="s">
        <v>29</v>
      </c>
      <c r="D1021" t="s">
        <v>461</v>
      </c>
      <c r="E1021" t="s">
        <v>118</v>
      </c>
      <c r="F1021" t="s">
        <v>130</v>
      </c>
      <c r="G1021" t="s">
        <v>467</v>
      </c>
      <c r="H1021" t="s">
        <v>148</v>
      </c>
      <c r="I1021" t="s">
        <v>149</v>
      </c>
      <c r="J1021" t="s">
        <v>75</v>
      </c>
      <c r="K1021" t="s">
        <v>628</v>
      </c>
      <c r="L1021">
        <v>20</v>
      </c>
      <c r="M1021">
        <v>210000</v>
      </c>
      <c r="N1021">
        <v>4200000</v>
      </c>
      <c r="O1021">
        <v>0</v>
      </c>
      <c r="P1021">
        <v>4200000</v>
      </c>
      <c r="R1021">
        <v>0</v>
      </c>
      <c r="S1021">
        <v>287093</v>
      </c>
      <c r="T1021">
        <v>339360</v>
      </c>
      <c r="U1021">
        <v>315093</v>
      </c>
      <c r="V1021">
        <v>333760</v>
      </c>
      <c r="W1021">
        <v>499847</v>
      </c>
      <c r="X1021">
        <v>324427</v>
      </c>
      <c r="Y1021">
        <v>427093</v>
      </c>
      <c r="Z1021">
        <v>376693</v>
      </c>
      <c r="AA1021">
        <v>436427</v>
      </c>
      <c r="AB1021">
        <v>481180</v>
      </c>
      <c r="AC1021">
        <v>379027</v>
      </c>
      <c r="AD1021" t="s">
        <v>2207</v>
      </c>
      <c r="AE1021" t="s">
        <v>2234</v>
      </c>
      <c r="AF1021" t="s">
        <v>2238</v>
      </c>
      <c r="AG1021" t="s">
        <v>2239</v>
      </c>
      <c r="AH1021" t="s">
        <v>7017</v>
      </c>
      <c r="AI1021" t="s">
        <v>6064</v>
      </c>
      <c r="AJ1021" t="s">
        <v>6091</v>
      </c>
      <c r="AK1021" t="s">
        <v>136</v>
      </c>
      <c r="AN1021" t="s">
        <v>1311</v>
      </c>
      <c r="AO1021" t="s">
        <v>1312</v>
      </c>
      <c r="AP1021" t="s">
        <v>1336</v>
      </c>
      <c r="AQ1021" t="s">
        <v>1314</v>
      </c>
    </row>
    <row r="1022" spans="1:43" x14ac:dyDescent="0.3">
      <c r="A1022" t="s">
        <v>26</v>
      </c>
      <c r="B1022" t="s">
        <v>28</v>
      </c>
      <c r="C1022" t="s">
        <v>29</v>
      </c>
      <c r="D1022" t="s">
        <v>461</v>
      </c>
      <c r="E1022" t="s">
        <v>118</v>
      </c>
      <c r="F1022" t="s">
        <v>130</v>
      </c>
      <c r="G1022" t="s">
        <v>467</v>
      </c>
      <c r="H1022" t="s">
        <v>148</v>
      </c>
      <c r="I1022" t="s">
        <v>150</v>
      </c>
      <c r="J1022" t="s">
        <v>46</v>
      </c>
      <c r="K1022" t="s">
        <v>630</v>
      </c>
      <c r="L1022">
        <v>2</v>
      </c>
      <c r="M1022">
        <v>1800000</v>
      </c>
      <c r="N1022">
        <v>3600000</v>
      </c>
      <c r="O1022">
        <v>0</v>
      </c>
      <c r="P1022">
        <v>3600000</v>
      </c>
      <c r="R1022">
        <v>0</v>
      </c>
      <c r="S1022">
        <v>246080</v>
      </c>
      <c r="T1022">
        <v>290880</v>
      </c>
      <c r="U1022">
        <v>270080</v>
      </c>
      <c r="V1022">
        <v>286080</v>
      </c>
      <c r="W1022">
        <v>428440</v>
      </c>
      <c r="X1022">
        <v>278080</v>
      </c>
      <c r="Y1022">
        <v>366080</v>
      </c>
      <c r="Z1022">
        <v>322880</v>
      </c>
      <c r="AA1022">
        <v>374080</v>
      </c>
      <c r="AB1022">
        <v>412440</v>
      </c>
      <c r="AC1022">
        <v>324880</v>
      </c>
      <c r="AD1022" t="s">
        <v>2241</v>
      </c>
      <c r="AE1022" t="s">
        <v>2253</v>
      </c>
      <c r="AF1022" t="s">
        <v>2254</v>
      </c>
      <c r="AG1022" t="s">
        <v>2255</v>
      </c>
      <c r="AH1022" t="s">
        <v>7419</v>
      </c>
      <c r="AI1022" t="s">
        <v>6061</v>
      </c>
      <c r="AJ1022" t="s">
        <v>6096</v>
      </c>
      <c r="AK1022" t="s">
        <v>136</v>
      </c>
      <c r="AN1022" t="s">
        <v>1311</v>
      </c>
      <c r="AO1022" t="s">
        <v>1312</v>
      </c>
      <c r="AP1022" t="s">
        <v>1331</v>
      </c>
      <c r="AQ1022" t="s">
        <v>1314</v>
      </c>
    </row>
    <row r="1023" spans="1:43" x14ac:dyDescent="0.3">
      <c r="A1023" t="s">
        <v>26</v>
      </c>
      <c r="B1023" t="s">
        <v>28</v>
      </c>
      <c r="C1023" t="s">
        <v>29</v>
      </c>
      <c r="D1023" t="s">
        <v>461</v>
      </c>
      <c r="E1023" t="s">
        <v>118</v>
      </c>
      <c r="F1023" t="s">
        <v>130</v>
      </c>
      <c r="G1023" t="s">
        <v>467</v>
      </c>
      <c r="H1023" t="s">
        <v>148</v>
      </c>
      <c r="I1023" t="s">
        <v>150</v>
      </c>
      <c r="J1023" t="s">
        <v>46</v>
      </c>
      <c r="K1023" t="s">
        <v>631</v>
      </c>
      <c r="L1023">
        <v>2</v>
      </c>
      <c r="M1023">
        <v>1800000</v>
      </c>
      <c r="N1023">
        <v>3600000</v>
      </c>
      <c r="O1023">
        <v>0</v>
      </c>
      <c r="P1023">
        <v>3600000</v>
      </c>
      <c r="R1023">
        <v>0</v>
      </c>
      <c r="S1023">
        <v>246080</v>
      </c>
      <c r="T1023">
        <v>290880</v>
      </c>
      <c r="U1023">
        <v>270080</v>
      </c>
      <c r="V1023">
        <v>286080</v>
      </c>
      <c r="W1023">
        <v>428440</v>
      </c>
      <c r="X1023">
        <v>278080</v>
      </c>
      <c r="Y1023">
        <v>366080</v>
      </c>
      <c r="Z1023">
        <v>322880</v>
      </c>
      <c r="AA1023">
        <v>374080</v>
      </c>
      <c r="AB1023">
        <v>412440</v>
      </c>
      <c r="AC1023">
        <v>324880</v>
      </c>
      <c r="AD1023" t="s">
        <v>2241</v>
      </c>
      <c r="AE1023" t="s">
        <v>2253</v>
      </c>
      <c r="AF1023" t="s">
        <v>2257</v>
      </c>
      <c r="AG1023" t="s">
        <v>2258</v>
      </c>
      <c r="AH1023" t="s">
        <v>7018</v>
      </c>
      <c r="AI1023" t="s">
        <v>6064</v>
      </c>
      <c r="AJ1023" t="s">
        <v>6096</v>
      </c>
      <c r="AK1023" t="s">
        <v>136</v>
      </c>
      <c r="AN1023" t="s">
        <v>1311</v>
      </c>
      <c r="AO1023" t="s">
        <v>1312</v>
      </c>
      <c r="AP1023" t="s">
        <v>1331</v>
      </c>
      <c r="AQ1023" t="s">
        <v>1314</v>
      </c>
    </row>
    <row r="1024" spans="1:43" x14ac:dyDescent="0.3">
      <c r="A1024" t="s">
        <v>26</v>
      </c>
      <c r="B1024" t="s">
        <v>28</v>
      </c>
      <c r="C1024" t="s">
        <v>29</v>
      </c>
      <c r="D1024" t="s">
        <v>461</v>
      </c>
      <c r="E1024" t="s">
        <v>118</v>
      </c>
      <c r="F1024" t="s">
        <v>130</v>
      </c>
      <c r="G1024" t="s">
        <v>467</v>
      </c>
      <c r="H1024" t="s">
        <v>148</v>
      </c>
      <c r="I1024" t="s">
        <v>150</v>
      </c>
      <c r="J1024" t="s">
        <v>48</v>
      </c>
      <c r="K1024" t="s">
        <v>632</v>
      </c>
      <c r="L1024">
        <v>40</v>
      </c>
      <c r="M1024">
        <v>3577000</v>
      </c>
      <c r="N1024">
        <v>143090000</v>
      </c>
      <c r="O1024">
        <v>0</v>
      </c>
      <c r="P1024">
        <v>143090000</v>
      </c>
      <c r="R1024">
        <v>0</v>
      </c>
      <c r="S1024">
        <v>9780996</v>
      </c>
      <c r="T1024">
        <v>11561672</v>
      </c>
      <c r="U1024">
        <v>10734930</v>
      </c>
      <c r="V1024">
        <v>11370885</v>
      </c>
      <c r="W1024">
        <v>17029300</v>
      </c>
      <c r="X1024">
        <v>11052908</v>
      </c>
      <c r="Y1024">
        <v>14550663</v>
      </c>
      <c r="Z1024">
        <v>12833583</v>
      </c>
      <c r="AA1024">
        <v>14868641</v>
      </c>
      <c r="AB1024">
        <v>16393344.000000002</v>
      </c>
      <c r="AC1024">
        <v>12913078</v>
      </c>
      <c r="AD1024" t="s">
        <v>2241</v>
      </c>
      <c r="AE1024" t="s">
        <v>2260</v>
      </c>
      <c r="AF1024" t="s">
        <v>2261</v>
      </c>
      <c r="AG1024" t="s">
        <v>2262</v>
      </c>
      <c r="AH1024" t="s">
        <v>7420</v>
      </c>
      <c r="AI1024" t="s">
        <v>6061</v>
      </c>
      <c r="AJ1024" t="s">
        <v>6096</v>
      </c>
      <c r="AK1024" t="s">
        <v>136</v>
      </c>
      <c r="AN1024" t="s">
        <v>1311</v>
      </c>
      <c r="AO1024" t="s">
        <v>1312</v>
      </c>
      <c r="AP1024" t="s">
        <v>1336</v>
      </c>
      <c r="AQ1024" t="s">
        <v>1314</v>
      </c>
    </row>
    <row r="1025" spans="1:43" x14ac:dyDescent="0.3">
      <c r="A1025" t="s">
        <v>26</v>
      </c>
      <c r="B1025" t="s">
        <v>28</v>
      </c>
      <c r="C1025" t="s">
        <v>29</v>
      </c>
      <c r="D1025" t="s">
        <v>461</v>
      </c>
      <c r="E1025" t="s">
        <v>118</v>
      </c>
      <c r="F1025" t="s">
        <v>130</v>
      </c>
      <c r="G1025" t="s">
        <v>467</v>
      </c>
      <c r="H1025" t="s">
        <v>148</v>
      </c>
      <c r="I1025" t="s">
        <v>150</v>
      </c>
      <c r="J1025" t="s">
        <v>75</v>
      </c>
      <c r="K1025" t="s">
        <v>633</v>
      </c>
      <c r="L1025">
        <v>12</v>
      </c>
      <c r="M1025">
        <v>210000</v>
      </c>
      <c r="N1025">
        <v>2520000</v>
      </c>
      <c r="O1025">
        <v>0</v>
      </c>
      <c r="P1025">
        <v>2520000</v>
      </c>
      <c r="R1025">
        <v>0</v>
      </c>
      <c r="S1025">
        <v>172256</v>
      </c>
      <c r="T1025">
        <v>203616</v>
      </c>
      <c r="U1025">
        <v>189056</v>
      </c>
      <c r="V1025">
        <v>200256</v>
      </c>
      <c r="W1025">
        <v>299908</v>
      </c>
      <c r="X1025">
        <v>194656</v>
      </c>
      <c r="Y1025">
        <v>256255.99999999997</v>
      </c>
      <c r="Z1025">
        <v>226016</v>
      </c>
      <c r="AA1025">
        <v>261856</v>
      </c>
      <c r="AB1025">
        <v>288708</v>
      </c>
      <c r="AC1025">
        <v>227416</v>
      </c>
      <c r="AD1025" t="s">
        <v>2241</v>
      </c>
      <c r="AE1025" t="s">
        <v>2264</v>
      </c>
      <c r="AF1025" t="s">
        <v>2265</v>
      </c>
      <c r="AG1025" t="s">
        <v>2266</v>
      </c>
      <c r="AH1025" t="s">
        <v>7421</v>
      </c>
      <c r="AI1025" t="s">
        <v>6061</v>
      </c>
      <c r="AJ1025" t="s">
        <v>6096</v>
      </c>
      <c r="AK1025" t="s">
        <v>136</v>
      </c>
      <c r="AN1025" t="s">
        <v>1311</v>
      </c>
      <c r="AO1025" t="s">
        <v>1312</v>
      </c>
      <c r="AP1025" t="s">
        <v>1336</v>
      </c>
      <c r="AQ1025" t="s">
        <v>1314</v>
      </c>
    </row>
    <row r="1026" spans="1:43" x14ac:dyDescent="0.3">
      <c r="A1026" t="s">
        <v>26</v>
      </c>
      <c r="B1026" t="s">
        <v>28</v>
      </c>
      <c r="C1026" t="s">
        <v>29</v>
      </c>
      <c r="D1026" t="s">
        <v>461</v>
      </c>
      <c r="E1026" t="s">
        <v>118</v>
      </c>
      <c r="F1026" t="s">
        <v>130</v>
      </c>
      <c r="G1026" t="s">
        <v>467</v>
      </c>
      <c r="H1026" t="s">
        <v>148</v>
      </c>
      <c r="I1026" t="s">
        <v>150</v>
      </c>
      <c r="J1026" t="s">
        <v>75</v>
      </c>
      <c r="K1026" t="s">
        <v>634</v>
      </c>
      <c r="L1026">
        <v>12</v>
      </c>
      <c r="M1026">
        <v>150000</v>
      </c>
      <c r="N1026">
        <v>1800000</v>
      </c>
      <c r="O1026">
        <v>0</v>
      </c>
      <c r="P1026">
        <v>1800000</v>
      </c>
      <c r="R1026">
        <v>0</v>
      </c>
      <c r="S1026">
        <v>123040</v>
      </c>
      <c r="T1026">
        <v>145440</v>
      </c>
      <c r="U1026">
        <v>135040</v>
      </c>
      <c r="V1026">
        <v>143040</v>
      </c>
      <c r="W1026">
        <v>214220</v>
      </c>
      <c r="X1026">
        <v>139040</v>
      </c>
      <c r="Y1026">
        <v>183039</v>
      </c>
      <c r="Z1026">
        <v>161439</v>
      </c>
      <c r="AA1026">
        <v>187040</v>
      </c>
      <c r="AB1026">
        <v>206220</v>
      </c>
      <c r="AC1026">
        <v>162442</v>
      </c>
      <c r="AD1026" t="s">
        <v>2241</v>
      </c>
      <c r="AE1026" t="s">
        <v>2264</v>
      </c>
      <c r="AF1026" t="s">
        <v>2268</v>
      </c>
      <c r="AG1026" t="s">
        <v>2269</v>
      </c>
      <c r="AH1026" t="s">
        <v>7019</v>
      </c>
      <c r="AI1026" t="s">
        <v>6064</v>
      </c>
      <c r="AJ1026" t="s">
        <v>6096</v>
      </c>
      <c r="AK1026" t="s">
        <v>136</v>
      </c>
      <c r="AN1026" t="s">
        <v>1311</v>
      </c>
      <c r="AO1026" t="s">
        <v>1312</v>
      </c>
      <c r="AP1026" t="s">
        <v>1336</v>
      </c>
      <c r="AQ1026" t="s">
        <v>1314</v>
      </c>
    </row>
    <row r="1027" spans="1:43" x14ac:dyDescent="0.3">
      <c r="A1027" t="s">
        <v>26</v>
      </c>
      <c r="B1027" t="s">
        <v>28</v>
      </c>
      <c r="C1027" t="s">
        <v>29</v>
      </c>
      <c r="D1027" t="s">
        <v>461</v>
      </c>
      <c r="E1027" t="s">
        <v>118</v>
      </c>
      <c r="F1027" t="s">
        <v>130</v>
      </c>
      <c r="G1027" t="s">
        <v>468</v>
      </c>
      <c r="H1027" t="s">
        <v>153</v>
      </c>
      <c r="I1027" t="s">
        <v>154</v>
      </c>
      <c r="J1027" t="s">
        <v>66</v>
      </c>
      <c r="K1027" t="s">
        <v>636</v>
      </c>
      <c r="L1027">
        <v>0</v>
      </c>
      <c r="M1027">
        <v>0</v>
      </c>
      <c r="N1027">
        <v>0</v>
      </c>
      <c r="O1027">
        <v>0</v>
      </c>
      <c r="P1027">
        <v>0</v>
      </c>
      <c r="R1027">
        <v>0</v>
      </c>
      <c r="S1027">
        <v>0</v>
      </c>
      <c r="T1027">
        <v>0</v>
      </c>
      <c r="U1027">
        <v>0</v>
      </c>
      <c r="V1027">
        <v>0</v>
      </c>
      <c r="W1027">
        <v>0</v>
      </c>
      <c r="X1027">
        <v>0</v>
      </c>
      <c r="Y1027">
        <v>0</v>
      </c>
      <c r="Z1027">
        <v>0</v>
      </c>
      <c r="AA1027">
        <v>0</v>
      </c>
      <c r="AB1027">
        <v>0</v>
      </c>
      <c r="AC1027">
        <v>0</v>
      </c>
      <c r="AD1027" t="s">
        <v>2271</v>
      </c>
      <c r="AE1027" t="s">
        <v>2276</v>
      </c>
      <c r="AF1027" t="s">
        <v>7423</v>
      </c>
      <c r="AG1027" t="s">
        <v>7424</v>
      </c>
      <c r="AH1027" t="s">
        <v>7425</v>
      </c>
      <c r="AI1027" t="s">
        <v>6061</v>
      </c>
      <c r="AJ1027" t="s">
        <v>6100</v>
      </c>
      <c r="AK1027" t="s">
        <v>136</v>
      </c>
      <c r="AN1027" t="s">
        <v>1311</v>
      </c>
      <c r="AO1027" t="s">
        <v>1312</v>
      </c>
      <c r="AP1027" t="s">
        <v>1480</v>
      </c>
      <c r="AQ1027" t="s">
        <v>1314</v>
      </c>
    </row>
    <row r="1028" spans="1:43" x14ac:dyDescent="0.3">
      <c r="A1028" t="s">
        <v>26</v>
      </c>
      <c r="B1028" t="s">
        <v>28</v>
      </c>
      <c r="C1028" t="s">
        <v>29</v>
      </c>
      <c r="D1028" t="s">
        <v>461</v>
      </c>
      <c r="E1028" t="s">
        <v>118</v>
      </c>
      <c r="F1028" t="s">
        <v>130</v>
      </c>
      <c r="G1028" t="s">
        <v>468</v>
      </c>
      <c r="H1028" t="s">
        <v>153</v>
      </c>
      <c r="I1028" t="s">
        <v>154</v>
      </c>
      <c r="J1028" t="s">
        <v>66</v>
      </c>
      <c r="K1028" t="s">
        <v>643</v>
      </c>
      <c r="L1028">
        <v>0</v>
      </c>
      <c r="M1028">
        <v>0</v>
      </c>
      <c r="N1028">
        <v>0</v>
      </c>
      <c r="O1028">
        <v>0</v>
      </c>
      <c r="P1028">
        <v>0</v>
      </c>
      <c r="R1028">
        <v>0</v>
      </c>
      <c r="S1028">
        <v>0</v>
      </c>
      <c r="T1028">
        <v>0</v>
      </c>
      <c r="U1028">
        <v>0</v>
      </c>
      <c r="V1028">
        <v>0</v>
      </c>
      <c r="W1028">
        <v>0</v>
      </c>
      <c r="X1028">
        <v>0</v>
      </c>
      <c r="Y1028">
        <v>0</v>
      </c>
      <c r="Z1028">
        <v>0</v>
      </c>
      <c r="AA1028">
        <v>0</v>
      </c>
      <c r="AB1028">
        <v>0</v>
      </c>
      <c r="AC1028">
        <v>0</v>
      </c>
      <c r="AD1028" t="s">
        <v>2271</v>
      </c>
      <c r="AE1028" t="s">
        <v>2276</v>
      </c>
      <c r="AF1028" t="s">
        <v>7026</v>
      </c>
      <c r="AG1028" t="s">
        <v>7027</v>
      </c>
      <c r="AH1028" t="s">
        <v>7028</v>
      </c>
      <c r="AI1028" t="s">
        <v>6170</v>
      </c>
      <c r="AJ1028" t="s">
        <v>6100</v>
      </c>
      <c r="AK1028" t="s">
        <v>136</v>
      </c>
      <c r="AN1028" t="s">
        <v>1311</v>
      </c>
      <c r="AO1028" t="s">
        <v>1312</v>
      </c>
      <c r="AP1028" t="s">
        <v>1480</v>
      </c>
      <c r="AQ1028" t="s">
        <v>1314</v>
      </c>
    </row>
    <row r="1029" spans="1:43" x14ac:dyDescent="0.3">
      <c r="A1029" t="s">
        <v>26</v>
      </c>
      <c r="B1029" t="s">
        <v>28</v>
      </c>
      <c r="C1029" t="s">
        <v>29</v>
      </c>
      <c r="D1029" t="s">
        <v>461</v>
      </c>
      <c r="E1029" t="s">
        <v>118</v>
      </c>
      <c r="F1029" t="s">
        <v>130</v>
      </c>
      <c r="G1029" t="s">
        <v>468</v>
      </c>
      <c r="H1029" t="s">
        <v>153</v>
      </c>
      <c r="I1029" t="s">
        <v>154</v>
      </c>
      <c r="J1029" t="s">
        <v>66</v>
      </c>
      <c r="K1029" t="s">
        <v>647</v>
      </c>
      <c r="L1029">
        <v>0</v>
      </c>
      <c r="M1029">
        <v>0</v>
      </c>
      <c r="N1029">
        <v>0</v>
      </c>
      <c r="O1029">
        <v>0</v>
      </c>
      <c r="P1029">
        <v>0</v>
      </c>
      <c r="R1029">
        <v>0</v>
      </c>
      <c r="S1029">
        <v>0</v>
      </c>
      <c r="T1029">
        <v>0</v>
      </c>
      <c r="U1029">
        <v>0</v>
      </c>
      <c r="V1029">
        <v>0</v>
      </c>
      <c r="W1029">
        <v>0</v>
      </c>
      <c r="X1029">
        <v>0</v>
      </c>
      <c r="Y1029">
        <v>0</v>
      </c>
      <c r="Z1029">
        <v>0</v>
      </c>
      <c r="AA1029">
        <v>0</v>
      </c>
      <c r="AB1029">
        <v>0</v>
      </c>
      <c r="AC1029">
        <v>0</v>
      </c>
      <c r="AD1029" t="s">
        <v>2271</v>
      </c>
      <c r="AE1029" t="s">
        <v>2276</v>
      </c>
      <c r="AF1029" t="s">
        <v>7032</v>
      </c>
      <c r="AG1029" t="s">
        <v>7033</v>
      </c>
      <c r="AH1029" t="s">
        <v>7034</v>
      </c>
      <c r="AI1029" t="s">
        <v>26</v>
      </c>
      <c r="AJ1029" t="s">
        <v>6100</v>
      </c>
      <c r="AK1029" t="s">
        <v>136</v>
      </c>
      <c r="AN1029" t="s">
        <v>1311</v>
      </c>
      <c r="AO1029" t="s">
        <v>1312</v>
      </c>
      <c r="AP1029" t="s">
        <v>1480</v>
      </c>
      <c r="AQ1029" t="s">
        <v>1314</v>
      </c>
    </row>
    <row r="1030" spans="1:43" x14ac:dyDescent="0.3">
      <c r="A1030" t="s">
        <v>26</v>
      </c>
      <c r="B1030" t="s">
        <v>28</v>
      </c>
      <c r="C1030" t="s">
        <v>29</v>
      </c>
      <c r="D1030" t="s">
        <v>461</v>
      </c>
      <c r="E1030" t="s">
        <v>118</v>
      </c>
      <c r="F1030" t="s">
        <v>130</v>
      </c>
      <c r="G1030" t="s">
        <v>468</v>
      </c>
      <c r="H1030" t="s">
        <v>156</v>
      </c>
      <c r="I1030" t="s">
        <v>154</v>
      </c>
      <c r="J1030" t="s">
        <v>138</v>
      </c>
      <c r="K1030" t="s">
        <v>659</v>
      </c>
      <c r="L1030">
        <v>2</v>
      </c>
      <c r="M1030">
        <v>100000</v>
      </c>
      <c r="N1030">
        <v>200000</v>
      </c>
      <c r="O1030">
        <v>0</v>
      </c>
      <c r="P1030">
        <v>200000</v>
      </c>
      <c r="R1030">
        <v>0</v>
      </c>
      <c r="S1030">
        <v>10256</v>
      </c>
      <c r="T1030">
        <v>10256</v>
      </c>
      <c r="U1030">
        <v>10256</v>
      </c>
      <c r="V1030">
        <v>10256</v>
      </c>
      <c r="W1030">
        <v>10256</v>
      </c>
      <c r="X1030">
        <v>10256</v>
      </c>
      <c r="Y1030">
        <v>23179</v>
      </c>
      <c r="Z1030">
        <v>74256</v>
      </c>
      <c r="AA1030">
        <v>10256</v>
      </c>
      <c r="AB1030">
        <v>10256</v>
      </c>
      <c r="AC1030">
        <v>20517</v>
      </c>
      <c r="AD1030" t="s">
        <v>2349</v>
      </c>
      <c r="AE1030" t="s">
        <v>2350</v>
      </c>
      <c r="AF1030" t="s">
        <v>2357</v>
      </c>
      <c r="AG1030" t="s">
        <v>2358</v>
      </c>
      <c r="AH1030" t="s">
        <v>7039</v>
      </c>
      <c r="AI1030" t="s">
        <v>6075</v>
      </c>
      <c r="AJ1030" t="s">
        <v>6100</v>
      </c>
      <c r="AK1030" t="s">
        <v>136</v>
      </c>
      <c r="AN1030" t="s">
        <v>1311</v>
      </c>
      <c r="AO1030" t="s">
        <v>1312</v>
      </c>
      <c r="AP1030" t="s">
        <v>2026</v>
      </c>
      <c r="AQ1030" t="s">
        <v>1314</v>
      </c>
    </row>
    <row r="1031" spans="1:43" x14ac:dyDescent="0.3">
      <c r="A1031" t="s">
        <v>26</v>
      </c>
      <c r="B1031" t="s">
        <v>28</v>
      </c>
      <c r="C1031" t="s">
        <v>29</v>
      </c>
      <c r="D1031" t="s">
        <v>461</v>
      </c>
      <c r="E1031" t="s">
        <v>118</v>
      </c>
      <c r="F1031" t="s">
        <v>130</v>
      </c>
      <c r="G1031" t="s">
        <v>468</v>
      </c>
      <c r="H1031" t="s">
        <v>156</v>
      </c>
      <c r="I1031" t="s">
        <v>154</v>
      </c>
      <c r="J1031" t="s">
        <v>46</v>
      </c>
      <c r="K1031" t="s">
        <v>660</v>
      </c>
      <c r="L1031">
        <v>12</v>
      </c>
      <c r="M1031">
        <v>1400000</v>
      </c>
      <c r="N1031">
        <v>16800000</v>
      </c>
      <c r="O1031">
        <v>0</v>
      </c>
      <c r="P1031">
        <v>16800000</v>
      </c>
      <c r="R1031">
        <v>0</v>
      </c>
      <c r="S1031">
        <v>861538</v>
      </c>
      <c r="T1031">
        <v>861538</v>
      </c>
      <c r="U1031">
        <v>861538</v>
      </c>
      <c r="V1031">
        <v>861538</v>
      </c>
      <c r="W1031">
        <v>861538</v>
      </c>
      <c r="X1031">
        <v>861538</v>
      </c>
      <c r="Y1031">
        <v>1947077</v>
      </c>
      <c r="Z1031">
        <v>6237538</v>
      </c>
      <c r="AA1031">
        <v>861538</v>
      </c>
      <c r="AB1031">
        <v>861538</v>
      </c>
      <c r="AC1031">
        <v>1723081</v>
      </c>
      <c r="AD1031" t="s">
        <v>2349</v>
      </c>
      <c r="AE1031" t="s">
        <v>2360</v>
      </c>
      <c r="AF1031" t="s">
        <v>2361</v>
      </c>
      <c r="AG1031" t="s">
        <v>2362</v>
      </c>
      <c r="AH1031" t="s">
        <v>7430</v>
      </c>
      <c r="AI1031" t="s">
        <v>6061</v>
      </c>
      <c r="AJ1031" t="s">
        <v>6100</v>
      </c>
      <c r="AK1031" t="s">
        <v>136</v>
      </c>
      <c r="AN1031" t="s">
        <v>1311</v>
      </c>
      <c r="AO1031" t="s">
        <v>1312</v>
      </c>
      <c r="AP1031" t="s">
        <v>1331</v>
      </c>
      <c r="AQ1031" t="s">
        <v>1314</v>
      </c>
    </row>
    <row r="1032" spans="1:43" x14ac:dyDescent="0.3">
      <c r="A1032" t="s">
        <v>26</v>
      </c>
      <c r="B1032" t="s">
        <v>28</v>
      </c>
      <c r="C1032" t="s">
        <v>29</v>
      </c>
      <c r="D1032" t="s">
        <v>461</v>
      </c>
      <c r="E1032" t="s">
        <v>118</v>
      </c>
      <c r="F1032" t="s">
        <v>130</v>
      </c>
      <c r="G1032" t="s">
        <v>468</v>
      </c>
      <c r="H1032" t="s">
        <v>156</v>
      </c>
      <c r="I1032" t="s">
        <v>154</v>
      </c>
      <c r="J1032" t="s">
        <v>48</v>
      </c>
      <c r="K1032" t="s">
        <v>662</v>
      </c>
      <c r="L1032">
        <v>8</v>
      </c>
      <c r="M1032">
        <v>5000000</v>
      </c>
      <c r="N1032">
        <v>40000000</v>
      </c>
      <c r="O1032">
        <v>0</v>
      </c>
      <c r="P1032">
        <v>40000000</v>
      </c>
      <c r="R1032">
        <v>0</v>
      </c>
      <c r="S1032">
        <v>2051281</v>
      </c>
      <c r="T1032">
        <v>2051281</v>
      </c>
      <c r="U1032">
        <v>2051281</v>
      </c>
      <c r="V1032">
        <v>2051281</v>
      </c>
      <c r="W1032">
        <v>2051281</v>
      </c>
      <c r="X1032">
        <v>2051281</v>
      </c>
      <c r="Y1032">
        <v>4635897</v>
      </c>
      <c r="Z1032">
        <v>14851282</v>
      </c>
      <c r="AA1032">
        <v>2051281</v>
      </c>
      <c r="AB1032">
        <v>2051281</v>
      </c>
      <c r="AC1032">
        <v>4102573.0000000005</v>
      </c>
      <c r="AD1032" t="s">
        <v>2349</v>
      </c>
      <c r="AE1032" t="s">
        <v>2367</v>
      </c>
      <c r="AF1032" t="s">
        <v>2368</v>
      </c>
      <c r="AG1032" t="s">
        <v>2369</v>
      </c>
      <c r="AH1032" t="s">
        <v>7431</v>
      </c>
      <c r="AI1032" t="s">
        <v>6061</v>
      </c>
      <c r="AJ1032" t="s">
        <v>6100</v>
      </c>
      <c r="AK1032" t="s">
        <v>136</v>
      </c>
      <c r="AN1032" t="s">
        <v>1311</v>
      </c>
      <c r="AO1032" t="s">
        <v>1312</v>
      </c>
      <c r="AP1032" t="s">
        <v>1336</v>
      </c>
      <c r="AQ1032" t="s">
        <v>1314</v>
      </c>
    </row>
    <row r="1033" spans="1:43" x14ac:dyDescent="0.3">
      <c r="A1033" t="s">
        <v>26</v>
      </c>
      <c r="B1033" t="s">
        <v>28</v>
      </c>
      <c r="C1033" t="s">
        <v>29</v>
      </c>
      <c r="D1033" t="s">
        <v>461</v>
      </c>
      <c r="E1033" t="s">
        <v>118</v>
      </c>
      <c r="F1033" t="s">
        <v>130</v>
      </c>
      <c r="G1033" t="s">
        <v>468</v>
      </c>
      <c r="H1033" t="s">
        <v>158</v>
      </c>
      <c r="I1033" t="s">
        <v>154</v>
      </c>
      <c r="J1033" t="s">
        <v>48</v>
      </c>
      <c r="K1033" t="s">
        <v>663</v>
      </c>
      <c r="L1033">
        <v>6</v>
      </c>
      <c r="M1033">
        <v>5000000</v>
      </c>
      <c r="N1033">
        <v>30000000</v>
      </c>
      <c r="O1033">
        <v>0</v>
      </c>
      <c r="P1033">
        <v>30000000</v>
      </c>
      <c r="R1033">
        <v>0</v>
      </c>
      <c r="S1033">
        <v>857143</v>
      </c>
      <c r="T1033">
        <v>3000000</v>
      </c>
      <c r="U1033">
        <v>3000000</v>
      </c>
      <c r="V1033">
        <v>3000000</v>
      </c>
      <c r="W1033">
        <v>2142857</v>
      </c>
      <c r="X1033">
        <v>3000000</v>
      </c>
      <c r="Y1033">
        <v>3000000</v>
      </c>
      <c r="Z1033">
        <v>3000000</v>
      </c>
      <c r="AA1033">
        <v>3000000</v>
      </c>
      <c r="AB1033">
        <v>3000000</v>
      </c>
      <c r="AC1033">
        <v>3000000</v>
      </c>
      <c r="AD1033" t="s">
        <v>2371</v>
      </c>
      <c r="AE1033" t="s">
        <v>2379</v>
      </c>
      <c r="AF1033" t="s">
        <v>2380</v>
      </c>
      <c r="AG1033" t="s">
        <v>2381</v>
      </c>
      <c r="AH1033" t="s">
        <v>7432</v>
      </c>
      <c r="AI1033" t="s">
        <v>6061</v>
      </c>
      <c r="AJ1033" t="s">
        <v>6100</v>
      </c>
      <c r="AK1033" t="s">
        <v>136</v>
      </c>
      <c r="AN1033" t="s">
        <v>1311</v>
      </c>
      <c r="AO1033" t="s">
        <v>1312</v>
      </c>
      <c r="AP1033" t="s">
        <v>1336</v>
      </c>
      <c r="AQ1033" t="s">
        <v>1314</v>
      </c>
    </row>
    <row r="1034" spans="1:43" x14ac:dyDescent="0.3">
      <c r="A1034" t="s">
        <v>26</v>
      </c>
      <c r="B1034" t="s">
        <v>28</v>
      </c>
      <c r="C1034" t="s">
        <v>29</v>
      </c>
      <c r="D1034" t="s">
        <v>461</v>
      </c>
      <c r="E1034" t="s">
        <v>118</v>
      </c>
      <c r="F1034" t="s">
        <v>130</v>
      </c>
      <c r="G1034" t="s">
        <v>468</v>
      </c>
      <c r="H1034" t="s">
        <v>158</v>
      </c>
      <c r="I1034" t="s">
        <v>154</v>
      </c>
      <c r="J1034" t="s">
        <v>48</v>
      </c>
      <c r="K1034" t="s">
        <v>664</v>
      </c>
      <c r="L1034">
        <v>4</v>
      </c>
      <c r="M1034">
        <v>5000000</v>
      </c>
      <c r="N1034">
        <v>20000000</v>
      </c>
      <c r="O1034">
        <v>0</v>
      </c>
      <c r="P1034">
        <v>20000000</v>
      </c>
      <c r="R1034">
        <v>0</v>
      </c>
      <c r="S1034">
        <v>571429</v>
      </c>
      <c r="T1034">
        <v>2000000</v>
      </c>
      <c r="U1034">
        <v>2000000</v>
      </c>
      <c r="V1034">
        <v>2000000</v>
      </c>
      <c r="W1034">
        <v>1428571</v>
      </c>
      <c r="X1034">
        <v>2000000</v>
      </c>
      <c r="Y1034">
        <v>2000000</v>
      </c>
      <c r="Z1034">
        <v>2000000</v>
      </c>
      <c r="AA1034">
        <v>2000000</v>
      </c>
      <c r="AB1034">
        <v>2000000</v>
      </c>
      <c r="AC1034">
        <v>2000000</v>
      </c>
      <c r="AD1034" t="s">
        <v>2371</v>
      </c>
      <c r="AE1034" t="s">
        <v>2379</v>
      </c>
      <c r="AF1034" t="s">
        <v>2383</v>
      </c>
      <c r="AG1034" t="s">
        <v>2384</v>
      </c>
      <c r="AH1034" t="s">
        <v>7040</v>
      </c>
      <c r="AI1034" t="s">
        <v>6064</v>
      </c>
      <c r="AJ1034" t="s">
        <v>6100</v>
      </c>
      <c r="AK1034" t="s">
        <v>136</v>
      </c>
      <c r="AN1034" t="s">
        <v>1311</v>
      </c>
      <c r="AO1034" t="s">
        <v>1312</v>
      </c>
      <c r="AP1034" t="s">
        <v>1336</v>
      </c>
      <c r="AQ1034" t="s">
        <v>1314</v>
      </c>
    </row>
    <row r="1035" spans="1:43" x14ac:dyDescent="0.3">
      <c r="A1035" t="s">
        <v>26</v>
      </c>
      <c r="B1035" t="s">
        <v>28</v>
      </c>
      <c r="C1035" t="s">
        <v>29</v>
      </c>
      <c r="D1035" t="s">
        <v>461</v>
      </c>
      <c r="E1035" t="s">
        <v>118</v>
      </c>
      <c r="F1035" t="s">
        <v>130</v>
      </c>
      <c r="G1035" t="s">
        <v>468</v>
      </c>
      <c r="H1035" t="s">
        <v>160</v>
      </c>
      <c r="I1035" t="s">
        <v>161</v>
      </c>
      <c r="J1035" t="s">
        <v>43</v>
      </c>
      <c r="K1035" t="s">
        <v>665</v>
      </c>
      <c r="L1035">
        <v>200</v>
      </c>
      <c r="M1035">
        <v>151000</v>
      </c>
      <c r="N1035">
        <v>30200000</v>
      </c>
      <c r="O1035">
        <v>0</v>
      </c>
      <c r="P1035">
        <v>30200000</v>
      </c>
      <c r="R1035">
        <v>0</v>
      </c>
      <c r="S1035">
        <v>2671686</v>
      </c>
      <c r="T1035">
        <v>2564972</v>
      </c>
      <c r="U1035">
        <v>1529849</v>
      </c>
      <c r="V1035">
        <v>2671686</v>
      </c>
      <c r="W1035">
        <v>3205255</v>
      </c>
      <c r="X1035">
        <v>2735714</v>
      </c>
      <c r="Y1035">
        <v>2671686</v>
      </c>
      <c r="Z1035">
        <v>3098541</v>
      </c>
      <c r="AA1035">
        <v>2897919</v>
      </c>
      <c r="AB1035">
        <v>2518829</v>
      </c>
      <c r="AC1035">
        <v>3633863</v>
      </c>
      <c r="AD1035" t="s">
        <v>2386</v>
      </c>
      <c r="AE1035" t="s">
        <v>2387</v>
      </c>
      <c r="AF1035" t="s">
        <v>2388</v>
      </c>
      <c r="AG1035" t="s">
        <v>2389</v>
      </c>
      <c r="AH1035" t="s">
        <v>7433</v>
      </c>
      <c r="AI1035" t="s">
        <v>6061</v>
      </c>
      <c r="AJ1035" t="s">
        <v>6109</v>
      </c>
      <c r="AK1035" t="s">
        <v>136</v>
      </c>
      <c r="AN1035" t="s">
        <v>1311</v>
      </c>
      <c r="AO1035" t="s">
        <v>1312</v>
      </c>
      <c r="AP1035" t="s">
        <v>1313</v>
      </c>
      <c r="AQ1035" t="s">
        <v>1314</v>
      </c>
    </row>
    <row r="1036" spans="1:43" x14ac:dyDescent="0.3">
      <c r="A1036" t="s">
        <v>26</v>
      </c>
      <c r="B1036" t="s">
        <v>28</v>
      </c>
      <c r="C1036" t="s">
        <v>29</v>
      </c>
      <c r="D1036" t="s">
        <v>461</v>
      </c>
      <c r="E1036" t="s">
        <v>118</v>
      </c>
      <c r="F1036" t="s">
        <v>130</v>
      </c>
      <c r="G1036" t="s">
        <v>468</v>
      </c>
      <c r="H1036" t="s">
        <v>160</v>
      </c>
      <c r="I1036" t="s">
        <v>161</v>
      </c>
      <c r="J1036" t="s">
        <v>48</v>
      </c>
      <c r="K1036" t="s">
        <v>666</v>
      </c>
      <c r="L1036">
        <v>50</v>
      </c>
      <c r="M1036">
        <v>4444000</v>
      </c>
      <c r="N1036">
        <v>222200000</v>
      </c>
      <c r="O1036">
        <v>0</v>
      </c>
      <c r="P1036">
        <v>222200000</v>
      </c>
      <c r="R1036">
        <v>0</v>
      </c>
      <c r="S1036">
        <v>19657241</v>
      </c>
      <c r="T1036">
        <v>18872082</v>
      </c>
      <c r="U1036">
        <v>11256040</v>
      </c>
      <c r="V1036">
        <v>19657241</v>
      </c>
      <c r="W1036">
        <v>23583036</v>
      </c>
      <c r="X1036">
        <v>20128336</v>
      </c>
      <c r="Y1036">
        <v>19657241</v>
      </c>
      <c r="Z1036">
        <v>22797877</v>
      </c>
      <c r="AA1036">
        <v>21321778</v>
      </c>
      <c r="AB1036">
        <v>18532579</v>
      </c>
      <c r="AC1036">
        <v>26736549</v>
      </c>
      <c r="AD1036" t="s">
        <v>2386</v>
      </c>
      <c r="AE1036" t="s">
        <v>2398</v>
      </c>
      <c r="AF1036" t="s">
        <v>2399</v>
      </c>
      <c r="AG1036" t="s">
        <v>2400</v>
      </c>
      <c r="AH1036" t="s">
        <v>7434</v>
      </c>
      <c r="AI1036" t="s">
        <v>6061</v>
      </c>
      <c r="AJ1036" t="s">
        <v>6109</v>
      </c>
      <c r="AK1036" t="s">
        <v>136</v>
      </c>
      <c r="AN1036" t="s">
        <v>1311</v>
      </c>
      <c r="AO1036" t="s">
        <v>1312</v>
      </c>
      <c r="AP1036" t="s">
        <v>1336</v>
      </c>
      <c r="AQ1036" t="s">
        <v>1314</v>
      </c>
    </row>
    <row r="1037" spans="1:43" x14ac:dyDescent="0.3">
      <c r="A1037" t="s">
        <v>26</v>
      </c>
      <c r="B1037" t="s">
        <v>28</v>
      </c>
      <c r="C1037" t="s">
        <v>29</v>
      </c>
      <c r="D1037" t="s">
        <v>461</v>
      </c>
      <c r="E1037" t="s">
        <v>118</v>
      </c>
      <c r="F1037" t="s">
        <v>130</v>
      </c>
      <c r="G1037" t="s">
        <v>468</v>
      </c>
      <c r="H1037" t="s">
        <v>160</v>
      </c>
      <c r="I1037" t="s">
        <v>161</v>
      </c>
      <c r="J1037" t="s">
        <v>73</v>
      </c>
      <c r="K1037" t="s">
        <v>667</v>
      </c>
      <c r="L1037">
        <v>150</v>
      </c>
      <c r="M1037">
        <v>210000</v>
      </c>
      <c r="N1037">
        <v>31500000</v>
      </c>
      <c r="O1037">
        <v>0</v>
      </c>
      <c r="P1037">
        <v>31500000</v>
      </c>
      <c r="R1037">
        <v>0</v>
      </c>
      <c r="S1037">
        <v>2786693</v>
      </c>
      <c r="T1037">
        <v>2675385</v>
      </c>
      <c r="U1037">
        <v>1595703</v>
      </c>
      <c r="V1037">
        <v>2786693</v>
      </c>
      <c r="W1037">
        <v>3343230</v>
      </c>
      <c r="X1037">
        <v>2853477</v>
      </c>
      <c r="Y1037">
        <v>2786693</v>
      </c>
      <c r="Z1037">
        <v>3231922</v>
      </c>
      <c r="AA1037">
        <v>3022664</v>
      </c>
      <c r="AB1037">
        <v>2627256</v>
      </c>
      <c r="AC1037">
        <v>3790284</v>
      </c>
      <c r="AD1037" t="s">
        <v>2386</v>
      </c>
      <c r="AE1037" t="s">
        <v>2402</v>
      </c>
      <c r="AF1037" t="s">
        <v>2403</v>
      </c>
      <c r="AG1037" t="s">
        <v>2404</v>
      </c>
      <c r="AH1037" t="s">
        <v>7435</v>
      </c>
      <c r="AI1037" t="s">
        <v>6061</v>
      </c>
      <c r="AJ1037" t="s">
        <v>6109</v>
      </c>
      <c r="AK1037" t="s">
        <v>136</v>
      </c>
      <c r="AN1037" t="s">
        <v>1311</v>
      </c>
      <c r="AO1037" t="s">
        <v>1312</v>
      </c>
      <c r="AP1037" t="s">
        <v>1336</v>
      </c>
      <c r="AQ1037" t="s">
        <v>1314</v>
      </c>
    </row>
    <row r="1038" spans="1:43" x14ac:dyDescent="0.3">
      <c r="A1038" t="s">
        <v>26</v>
      </c>
      <c r="B1038" t="s">
        <v>28</v>
      </c>
      <c r="C1038" t="s">
        <v>29</v>
      </c>
      <c r="D1038" t="s">
        <v>461</v>
      </c>
      <c r="E1038" t="s">
        <v>118</v>
      </c>
      <c r="F1038" t="s">
        <v>130</v>
      </c>
      <c r="G1038" t="s">
        <v>468</v>
      </c>
      <c r="H1038" t="s">
        <v>160</v>
      </c>
      <c r="I1038" t="s">
        <v>161</v>
      </c>
      <c r="J1038" t="s">
        <v>73</v>
      </c>
      <c r="K1038" t="s">
        <v>668</v>
      </c>
      <c r="L1038">
        <v>150</v>
      </c>
      <c r="M1038">
        <v>150000</v>
      </c>
      <c r="N1038">
        <v>22500000</v>
      </c>
      <c r="O1038">
        <v>0</v>
      </c>
      <c r="P1038">
        <v>22500000</v>
      </c>
      <c r="R1038">
        <v>0</v>
      </c>
      <c r="S1038">
        <v>1990495</v>
      </c>
      <c r="T1038">
        <v>1910989</v>
      </c>
      <c r="U1038">
        <v>1139788</v>
      </c>
      <c r="V1038">
        <v>1990495</v>
      </c>
      <c r="W1038">
        <v>2388021</v>
      </c>
      <c r="X1038">
        <v>2038198</v>
      </c>
      <c r="Y1038">
        <v>1990495</v>
      </c>
      <c r="Z1038">
        <v>2308516</v>
      </c>
      <c r="AA1038">
        <v>2159046</v>
      </c>
      <c r="AB1038">
        <v>1876611</v>
      </c>
      <c r="AC1038">
        <v>2707346</v>
      </c>
      <c r="AD1038" t="s">
        <v>2386</v>
      </c>
      <c r="AE1038" t="s">
        <v>2402</v>
      </c>
      <c r="AF1038" t="s">
        <v>2406</v>
      </c>
      <c r="AG1038" t="s">
        <v>2407</v>
      </c>
      <c r="AH1038" t="s">
        <v>7041</v>
      </c>
      <c r="AI1038" t="s">
        <v>6064</v>
      </c>
      <c r="AJ1038" t="s">
        <v>6109</v>
      </c>
      <c r="AK1038" t="s">
        <v>136</v>
      </c>
      <c r="AN1038" t="s">
        <v>1311</v>
      </c>
      <c r="AO1038" t="s">
        <v>1312</v>
      </c>
      <c r="AP1038" t="s">
        <v>1336</v>
      </c>
      <c r="AQ1038" t="s">
        <v>1314</v>
      </c>
    </row>
    <row r="1039" spans="1:43" x14ac:dyDescent="0.3">
      <c r="A1039" t="s">
        <v>26</v>
      </c>
      <c r="B1039" t="s">
        <v>28</v>
      </c>
      <c r="C1039" t="s">
        <v>29</v>
      </c>
      <c r="D1039" t="s">
        <v>461</v>
      </c>
      <c r="E1039" t="s">
        <v>118</v>
      </c>
      <c r="F1039" t="s">
        <v>130</v>
      </c>
      <c r="G1039" t="s">
        <v>468</v>
      </c>
      <c r="H1039" t="s">
        <v>160</v>
      </c>
      <c r="I1039" t="s">
        <v>161</v>
      </c>
      <c r="J1039" t="s">
        <v>163</v>
      </c>
      <c r="K1039" t="s">
        <v>669</v>
      </c>
      <c r="L1039">
        <v>32</v>
      </c>
      <c r="M1039">
        <v>62500000</v>
      </c>
      <c r="N1039">
        <v>2000000000</v>
      </c>
      <c r="O1039">
        <v>0</v>
      </c>
      <c r="P1039">
        <v>2000000000</v>
      </c>
      <c r="R1039">
        <v>0</v>
      </c>
      <c r="S1039">
        <v>176932862</v>
      </c>
      <c r="T1039">
        <v>169865722</v>
      </c>
      <c r="U1039">
        <v>101314488</v>
      </c>
      <c r="V1039">
        <v>176932862</v>
      </c>
      <c r="W1039">
        <v>212268551</v>
      </c>
      <c r="X1039">
        <v>181173145</v>
      </c>
      <c r="Y1039">
        <v>176932862</v>
      </c>
      <c r="Z1039">
        <v>205201413</v>
      </c>
      <c r="AA1039">
        <v>191915194</v>
      </c>
      <c r="AB1039">
        <v>166809894</v>
      </c>
      <c r="AC1039">
        <v>240653007</v>
      </c>
      <c r="AD1039" t="s">
        <v>2386</v>
      </c>
      <c r="AE1039" t="s">
        <v>2409</v>
      </c>
      <c r="AF1039" t="s">
        <v>2410</v>
      </c>
      <c r="AG1039" t="s">
        <v>2411</v>
      </c>
      <c r="AH1039" t="s">
        <v>7436</v>
      </c>
      <c r="AI1039" t="s">
        <v>6061</v>
      </c>
      <c r="AJ1039" t="s">
        <v>6109</v>
      </c>
      <c r="AK1039" t="s">
        <v>136</v>
      </c>
      <c r="AN1039" t="s">
        <v>1311</v>
      </c>
      <c r="AO1039" t="s">
        <v>1312</v>
      </c>
      <c r="AP1039" t="s">
        <v>1336</v>
      </c>
      <c r="AQ1039" t="s">
        <v>1314</v>
      </c>
    </row>
    <row r="1040" spans="1:43" x14ac:dyDescent="0.3">
      <c r="A1040" t="s">
        <v>26</v>
      </c>
      <c r="B1040" t="s">
        <v>28</v>
      </c>
      <c r="C1040" t="s">
        <v>29</v>
      </c>
      <c r="D1040" t="s">
        <v>461</v>
      </c>
      <c r="E1040" t="s">
        <v>118</v>
      </c>
      <c r="F1040" t="s">
        <v>130</v>
      </c>
      <c r="G1040" t="s">
        <v>468</v>
      </c>
      <c r="H1040" t="s">
        <v>160</v>
      </c>
      <c r="I1040" t="s">
        <v>164</v>
      </c>
      <c r="J1040" t="s">
        <v>43</v>
      </c>
      <c r="K1040" t="s">
        <v>670</v>
      </c>
      <c r="L1040">
        <v>40</v>
      </c>
      <c r="M1040">
        <v>150000</v>
      </c>
      <c r="N1040">
        <v>6000000</v>
      </c>
      <c r="O1040">
        <v>0</v>
      </c>
      <c r="P1040">
        <v>6000000</v>
      </c>
      <c r="R1040">
        <v>0</v>
      </c>
      <c r="S1040">
        <v>530799</v>
      </c>
      <c r="T1040">
        <v>509597</v>
      </c>
      <c r="U1040">
        <v>303943</v>
      </c>
      <c r="V1040">
        <v>530799</v>
      </c>
      <c r="W1040">
        <v>636806</v>
      </c>
      <c r="X1040">
        <v>543519</v>
      </c>
      <c r="Y1040">
        <v>530799</v>
      </c>
      <c r="Z1040">
        <v>615604</v>
      </c>
      <c r="AA1040">
        <v>575746</v>
      </c>
      <c r="AB1040">
        <v>500430</v>
      </c>
      <c r="AC1040">
        <v>721958</v>
      </c>
      <c r="AD1040" t="s">
        <v>2413</v>
      </c>
      <c r="AE1040" t="s">
        <v>2414</v>
      </c>
      <c r="AF1040" t="s">
        <v>2415</v>
      </c>
      <c r="AG1040" t="s">
        <v>2416</v>
      </c>
      <c r="AH1040" t="s">
        <v>7437</v>
      </c>
      <c r="AI1040" t="s">
        <v>6061</v>
      </c>
      <c r="AJ1040" t="s">
        <v>6112</v>
      </c>
      <c r="AK1040" t="s">
        <v>136</v>
      </c>
      <c r="AN1040" t="s">
        <v>1311</v>
      </c>
      <c r="AO1040" t="s">
        <v>1312</v>
      </c>
      <c r="AP1040" t="s">
        <v>1313</v>
      </c>
      <c r="AQ1040" t="s">
        <v>1314</v>
      </c>
    </row>
    <row r="1041" spans="1:43" x14ac:dyDescent="0.3">
      <c r="A1041" t="s">
        <v>26</v>
      </c>
      <c r="B1041" t="s">
        <v>28</v>
      </c>
      <c r="C1041" t="s">
        <v>29</v>
      </c>
      <c r="D1041" t="s">
        <v>461</v>
      </c>
      <c r="E1041" t="s">
        <v>118</v>
      </c>
      <c r="F1041" t="s">
        <v>130</v>
      </c>
      <c r="G1041" t="s">
        <v>468</v>
      </c>
      <c r="H1041" t="s">
        <v>160</v>
      </c>
      <c r="I1041" t="s">
        <v>164</v>
      </c>
      <c r="J1041" t="s">
        <v>43</v>
      </c>
      <c r="K1041" t="s">
        <v>671</v>
      </c>
      <c r="L1041">
        <v>40</v>
      </c>
      <c r="M1041">
        <v>150000</v>
      </c>
      <c r="N1041">
        <v>6000000</v>
      </c>
      <c r="O1041">
        <v>0</v>
      </c>
      <c r="P1041">
        <v>6000000</v>
      </c>
      <c r="R1041">
        <v>0</v>
      </c>
      <c r="S1041">
        <v>530799</v>
      </c>
      <c r="T1041">
        <v>509597</v>
      </c>
      <c r="U1041">
        <v>303943</v>
      </c>
      <c r="V1041">
        <v>530799</v>
      </c>
      <c r="W1041">
        <v>636806</v>
      </c>
      <c r="X1041">
        <v>543519</v>
      </c>
      <c r="Y1041">
        <v>530799</v>
      </c>
      <c r="Z1041">
        <v>615604</v>
      </c>
      <c r="AA1041">
        <v>575746</v>
      </c>
      <c r="AB1041">
        <v>500430</v>
      </c>
      <c r="AC1041">
        <v>721958</v>
      </c>
      <c r="AD1041" t="s">
        <v>2413</v>
      </c>
      <c r="AE1041" t="s">
        <v>2414</v>
      </c>
      <c r="AF1041" t="s">
        <v>2418</v>
      </c>
      <c r="AG1041" t="s">
        <v>2419</v>
      </c>
      <c r="AH1041" t="s">
        <v>7042</v>
      </c>
      <c r="AI1041" t="s">
        <v>6064</v>
      </c>
      <c r="AJ1041" t="s">
        <v>6112</v>
      </c>
      <c r="AK1041" t="s">
        <v>136</v>
      </c>
      <c r="AN1041" t="s">
        <v>1311</v>
      </c>
      <c r="AO1041" t="s">
        <v>1312</v>
      </c>
      <c r="AP1041" t="s">
        <v>1313</v>
      </c>
      <c r="AQ1041" t="s">
        <v>1314</v>
      </c>
    </row>
    <row r="1042" spans="1:43" x14ac:dyDescent="0.3">
      <c r="A1042" t="s">
        <v>26</v>
      </c>
      <c r="B1042" t="s">
        <v>28</v>
      </c>
      <c r="C1042" t="s">
        <v>29</v>
      </c>
      <c r="D1042" t="s">
        <v>461</v>
      </c>
      <c r="E1042" t="s">
        <v>118</v>
      </c>
      <c r="F1042" t="s">
        <v>130</v>
      </c>
      <c r="G1042" t="s">
        <v>468</v>
      </c>
      <c r="H1042" t="s">
        <v>160</v>
      </c>
      <c r="I1042" t="s">
        <v>164</v>
      </c>
      <c r="J1042" t="s">
        <v>43</v>
      </c>
      <c r="K1042" t="s">
        <v>672</v>
      </c>
      <c r="L1042">
        <v>40</v>
      </c>
      <c r="M1042">
        <v>150000</v>
      </c>
      <c r="N1042">
        <v>6000000</v>
      </c>
      <c r="O1042">
        <v>0</v>
      </c>
      <c r="P1042">
        <v>6000000</v>
      </c>
      <c r="R1042">
        <v>0</v>
      </c>
      <c r="S1042">
        <v>530799</v>
      </c>
      <c r="T1042">
        <v>509597</v>
      </c>
      <c r="U1042">
        <v>303943</v>
      </c>
      <c r="V1042">
        <v>530799</v>
      </c>
      <c r="W1042">
        <v>636806</v>
      </c>
      <c r="X1042">
        <v>543519</v>
      </c>
      <c r="Y1042">
        <v>530799</v>
      </c>
      <c r="Z1042">
        <v>615604</v>
      </c>
      <c r="AA1042">
        <v>575746</v>
      </c>
      <c r="AB1042">
        <v>500430</v>
      </c>
      <c r="AC1042">
        <v>721958</v>
      </c>
      <c r="AD1042" t="s">
        <v>2413</v>
      </c>
      <c r="AE1042" t="s">
        <v>2414</v>
      </c>
      <c r="AF1042" t="s">
        <v>2421</v>
      </c>
      <c r="AG1042" t="s">
        <v>2422</v>
      </c>
      <c r="AH1042" t="s">
        <v>7043</v>
      </c>
      <c r="AI1042" t="s">
        <v>6075</v>
      </c>
      <c r="AJ1042" t="s">
        <v>6112</v>
      </c>
      <c r="AK1042" t="s">
        <v>136</v>
      </c>
      <c r="AN1042" t="s">
        <v>1311</v>
      </c>
      <c r="AO1042" t="s">
        <v>1312</v>
      </c>
      <c r="AP1042" t="s">
        <v>1313</v>
      </c>
      <c r="AQ1042" t="s">
        <v>1314</v>
      </c>
    </row>
    <row r="1043" spans="1:43" x14ac:dyDescent="0.3">
      <c r="A1043" t="s">
        <v>26</v>
      </c>
      <c r="B1043" t="s">
        <v>28</v>
      </c>
      <c r="C1043" t="s">
        <v>29</v>
      </c>
      <c r="D1043" t="s">
        <v>461</v>
      </c>
      <c r="E1043" t="s">
        <v>118</v>
      </c>
      <c r="F1043" t="s">
        <v>130</v>
      </c>
      <c r="G1043" t="s">
        <v>468</v>
      </c>
      <c r="H1043" t="s">
        <v>160</v>
      </c>
      <c r="I1043" t="s">
        <v>164</v>
      </c>
      <c r="J1043" t="s">
        <v>43</v>
      </c>
      <c r="K1043" t="s">
        <v>673</v>
      </c>
      <c r="L1043">
        <v>40</v>
      </c>
      <c r="M1043">
        <v>150000</v>
      </c>
      <c r="N1043">
        <v>6000000</v>
      </c>
      <c r="O1043">
        <v>0</v>
      </c>
      <c r="P1043">
        <v>6000000</v>
      </c>
      <c r="R1043">
        <v>0</v>
      </c>
      <c r="S1043">
        <v>530799</v>
      </c>
      <c r="T1043">
        <v>509597</v>
      </c>
      <c r="U1043">
        <v>303943</v>
      </c>
      <c r="V1043">
        <v>530799</v>
      </c>
      <c r="W1043">
        <v>636806</v>
      </c>
      <c r="X1043">
        <v>543519</v>
      </c>
      <c r="Y1043">
        <v>530799</v>
      </c>
      <c r="Z1043">
        <v>615604</v>
      </c>
      <c r="AA1043">
        <v>575746</v>
      </c>
      <c r="AB1043">
        <v>500430</v>
      </c>
      <c r="AC1043">
        <v>721958</v>
      </c>
      <c r="AD1043" t="s">
        <v>2413</v>
      </c>
      <c r="AE1043" t="s">
        <v>2414</v>
      </c>
      <c r="AF1043" t="s">
        <v>2424</v>
      </c>
      <c r="AG1043" t="s">
        <v>2425</v>
      </c>
      <c r="AH1043" t="s">
        <v>7044</v>
      </c>
      <c r="AI1043" t="s">
        <v>6085</v>
      </c>
      <c r="AJ1043" t="s">
        <v>6112</v>
      </c>
      <c r="AK1043" t="s">
        <v>136</v>
      </c>
      <c r="AN1043" t="s">
        <v>1311</v>
      </c>
      <c r="AO1043" t="s">
        <v>1312</v>
      </c>
      <c r="AP1043" t="s">
        <v>1313</v>
      </c>
      <c r="AQ1043" t="s">
        <v>1314</v>
      </c>
    </row>
    <row r="1044" spans="1:43" x14ac:dyDescent="0.3">
      <c r="A1044" t="s">
        <v>26</v>
      </c>
      <c r="B1044" t="s">
        <v>28</v>
      </c>
      <c r="C1044" t="s">
        <v>29</v>
      </c>
      <c r="D1044" t="s">
        <v>461</v>
      </c>
      <c r="E1044" t="s">
        <v>118</v>
      </c>
      <c r="F1044" t="s">
        <v>130</v>
      </c>
      <c r="G1044" t="s">
        <v>468</v>
      </c>
      <c r="H1044" t="s">
        <v>160</v>
      </c>
      <c r="I1044" t="s">
        <v>164</v>
      </c>
      <c r="J1044" t="s">
        <v>46</v>
      </c>
      <c r="K1044" t="s">
        <v>660</v>
      </c>
      <c r="L1044">
        <v>8</v>
      </c>
      <c r="M1044">
        <v>1400000</v>
      </c>
      <c r="N1044">
        <v>11200000</v>
      </c>
      <c r="O1044">
        <v>0</v>
      </c>
      <c r="P1044">
        <v>11200000</v>
      </c>
      <c r="R1044">
        <v>0</v>
      </c>
      <c r="S1044">
        <v>990824</v>
      </c>
      <c r="T1044">
        <v>951248</v>
      </c>
      <c r="U1044">
        <v>567361</v>
      </c>
      <c r="V1044">
        <v>990824</v>
      </c>
      <c r="W1044">
        <v>1188704</v>
      </c>
      <c r="X1044">
        <v>1014570</v>
      </c>
      <c r="Y1044">
        <v>990824</v>
      </c>
      <c r="Z1044">
        <v>1149128</v>
      </c>
      <c r="AA1044">
        <v>1074725</v>
      </c>
      <c r="AB1044">
        <v>934135</v>
      </c>
      <c r="AC1044">
        <v>1347657</v>
      </c>
      <c r="AD1044" t="s">
        <v>2413</v>
      </c>
      <c r="AE1044" t="s">
        <v>2438</v>
      </c>
      <c r="AF1044" t="s">
        <v>2439</v>
      </c>
      <c r="AG1044" t="s">
        <v>2440</v>
      </c>
      <c r="AH1044" t="s">
        <v>7438</v>
      </c>
      <c r="AI1044" t="s">
        <v>6061</v>
      </c>
      <c r="AJ1044" t="s">
        <v>6112</v>
      </c>
      <c r="AK1044" t="s">
        <v>136</v>
      </c>
      <c r="AN1044" t="s">
        <v>1311</v>
      </c>
      <c r="AO1044" t="s">
        <v>1312</v>
      </c>
      <c r="AP1044" t="s">
        <v>1331</v>
      </c>
      <c r="AQ1044" t="s">
        <v>1314</v>
      </c>
    </row>
    <row r="1045" spans="1:43" x14ac:dyDescent="0.3">
      <c r="A1045" t="s">
        <v>26</v>
      </c>
      <c r="B1045" t="s">
        <v>28</v>
      </c>
      <c r="C1045" t="s">
        <v>29</v>
      </c>
      <c r="D1045" t="s">
        <v>461</v>
      </c>
      <c r="E1045" t="s">
        <v>118</v>
      </c>
      <c r="F1045" t="s">
        <v>130</v>
      </c>
      <c r="G1045" t="s">
        <v>468</v>
      </c>
      <c r="H1045" t="s">
        <v>160</v>
      </c>
      <c r="I1045" t="s">
        <v>164</v>
      </c>
      <c r="J1045" t="s">
        <v>46</v>
      </c>
      <c r="K1045" t="s">
        <v>675</v>
      </c>
      <c r="L1045">
        <v>8</v>
      </c>
      <c r="M1045">
        <v>900000</v>
      </c>
      <c r="N1045">
        <v>7200000</v>
      </c>
      <c r="O1045">
        <v>0</v>
      </c>
      <c r="P1045">
        <v>7200000</v>
      </c>
      <c r="R1045">
        <v>0</v>
      </c>
      <c r="S1045">
        <v>636958</v>
      </c>
      <c r="T1045">
        <v>611517</v>
      </c>
      <c r="U1045">
        <v>364732</v>
      </c>
      <c r="V1045">
        <v>636958</v>
      </c>
      <c r="W1045">
        <v>764167</v>
      </c>
      <c r="X1045">
        <v>652223</v>
      </c>
      <c r="Y1045">
        <v>636958</v>
      </c>
      <c r="Z1045">
        <v>738725</v>
      </c>
      <c r="AA1045">
        <v>690895</v>
      </c>
      <c r="AB1045">
        <v>600516</v>
      </c>
      <c r="AC1045">
        <v>866351</v>
      </c>
      <c r="AD1045" t="s">
        <v>2413</v>
      </c>
      <c r="AE1045" t="s">
        <v>2438</v>
      </c>
      <c r="AF1045" t="s">
        <v>2442</v>
      </c>
      <c r="AG1045" t="s">
        <v>2443</v>
      </c>
      <c r="AH1045" t="s">
        <v>7045</v>
      </c>
      <c r="AI1045" t="s">
        <v>6064</v>
      </c>
      <c r="AJ1045" t="s">
        <v>6112</v>
      </c>
      <c r="AK1045" t="s">
        <v>136</v>
      </c>
      <c r="AN1045" t="s">
        <v>1311</v>
      </c>
      <c r="AO1045" t="s">
        <v>1312</v>
      </c>
      <c r="AP1045" t="s">
        <v>1331</v>
      </c>
      <c r="AQ1045" t="s">
        <v>1314</v>
      </c>
    </row>
    <row r="1046" spans="1:43" x14ac:dyDescent="0.3">
      <c r="A1046" t="s">
        <v>26</v>
      </c>
      <c r="B1046" t="s">
        <v>28</v>
      </c>
      <c r="C1046" t="s">
        <v>29</v>
      </c>
      <c r="D1046" t="s">
        <v>461</v>
      </c>
      <c r="E1046" t="s">
        <v>118</v>
      </c>
      <c r="F1046" t="s">
        <v>130</v>
      </c>
      <c r="G1046" t="s">
        <v>468</v>
      </c>
      <c r="H1046" t="s">
        <v>160</v>
      </c>
      <c r="I1046" t="s">
        <v>164</v>
      </c>
      <c r="J1046" t="s">
        <v>48</v>
      </c>
      <c r="K1046" t="s">
        <v>677</v>
      </c>
      <c r="L1046">
        <v>50</v>
      </c>
      <c r="M1046">
        <v>5500000</v>
      </c>
      <c r="N1046">
        <v>275000000</v>
      </c>
      <c r="O1046">
        <v>0</v>
      </c>
      <c r="P1046">
        <v>275000000</v>
      </c>
      <c r="R1046">
        <v>0</v>
      </c>
      <c r="S1046">
        <v>24328269</v>
      </c>
      <c r="T1046">
        <v>23356537</v>
      </c>
      <c r="U1046">
        <v>13930742</v>
      </c>
      <c r="V1046">
        <v>24328269</v>
      </c>
      <c r="W1046">
        <v>29186926</v>
      </c>
      <c r="X1046">
        <v>24911307</v>
      </c>
      <c r="Y1046">
        <v>24328269</v>
      </c>
      <c r="Z1046">
        <v>28215194</v>
      </c>
      <c r="AA1046">
        <v>26388339</v>
      </c>
      <c r="AB1046">
        <v>22936360</v>
      </c>
      <c r="AC1046">
        <v>33089788</v>
      </c>
      <c r="AD1046" t="s">
        <v>2413</v>
      </c>
      <c r="AE1046" t="s">
        <v>2448</v>
      </c>
      <c r="AF1046" t="s">
        <v>2449</v>
      </c>
      <c r="AG1046" t="s">
        <v>2450</v>
      </c>
      <c r="AH1046" t="s">
        <v>7439</v>
      </c>
      <c r="AI1046" t="s">
        <v>6061</v>
      </c>
      <c r="AJ1046" t="s">
        <v>6112</v>
      </c>
      <c r="AK1046" t="s">
        <v>136</v>
      </c>
      <c r="AN1046" t="s">
        <v>1311</v>
      </c>
      <c r="AO1046" t="s">
        <v>1312</v>
      </c>
      <c r="AP1046" t="s">
        <v>1336</v>
      </c>
      <c r="AQ1046" t="s">
        <v>1314</v>
      </c>
    </row>
    <row r="1047" spans="1:43" x14ac:dyDescent="0.3">
      <c r="A1047" t="s">
        <v>26</v>
      </c>
      <c r="B1047" t="s">
        <v>28</v>
      </c>
      <c r="C1047" t="s">
        <v>29</v>
      </c>
      <c r="D1047" t="s">
        <v>461</v>
      </c>
      <c r="E1047" t="s">
        <v>118</v>
      </c>
      <c r="F1047" t="s">
        <v>130</v>
      </c>
      <c r="G1047" t="s">
        <v>468</v>
      </c>
      <c r="H1047" t="s">
        <v>160</v>
      </c>
      <c r="I1047" t="s">
        <v>164</v>
      </c>
      <c r="J1047" t="s">
        <v>73</v>
      </c>
      <c r="K1047" t="s">
        <v>678</v>
      </c>
      <c r="L1047">
        <v>150</v>
      </c>
      <c r="M1047">
        <v>210000</v>
      </c>
      <c r="N1047">
        <v>31500000</v>
      </c>
      <c r="O1047">
        <v>0</v>
      </c>
      <c r="P1047">
        <v>31500000</v>
      </c>
      <c r="R1047">
        <v>0</v>
      </c>
      <c r="S1047">
        <v>2786693</v>
      </c>
      <c r="T1047">
        <v>2675385</v>
      </c>
      <c r="U1047">
        <v>1595703</v>
      </c>
      <c r="V1047">
        <v>2786693</v>
      </c>
      <c r="W1047">
        <v>3343230</v>
      </c>
      <c r="X1047">
        <v>2853477</v>
      </c>
      <c r="Y1047">
        <v>2786693</v>
      </c>
      <c r="Z1047">
        <v>3231922</v>
      </c>
      <c r="AA1047">
        <v>3022664</v>
      </c>
      <c r="AB1047">
        <v>2627256</v>
      </c>
      <c r="AC1047">
        <v>3790284</v>
      </c>
      <c r="AD1047" t="s">
        <v>2413</v>
      </c>
      <c r="AE1047" t="s">
        <v>2452</v>
      </c>
      <c r="AF1047" t="s">
        <v>2453</v>
      </c>
      <c r="AG1047" t="s">
        <v>2454</v>
      </c>
      <c r="AH1047" t="s">
        <v>7440</v>
      </c>
      <c r="AI1047" t="s">
        <v>6061</v>
      </c>
      <c r="AJ1047" t="s">
        <v>6112</v>
      </c>
      <c r="AK1047" t="s">
        <v>136</v>
      </c>
      <c r="AN1047" t="s">
        <v>1311</v>
      </c>
      <c r="AO1047" t="s">
        <v>1312</v>
      </c>
      <c r="AP1047" t="s">
        <v>1336</v>
      </c>
      <c r="AQ1047" t="s">
        <v>1314</v>
      </c>
    </row>
    <row r="1048" spans="1:43" x14ac:dyDescent="0.3">
      <c r="A1048" t="s">
        <v>26</v>
      </c>
      <c r="B1048" t="s">
        <v>28</v>
      </c>
      <c r="C1048" t="s">
        <v>29</v>
      </c>
      <c r="D1048" t="s">
        <v>461</v>
      </c>
      <c r="E1048" t="s">
        <v>118</v>
      </c>
      <c r="F1048" t="s">
        <v>130</v>
      </c>
      <c r="G1048" t="s">
        <v>468</v>
      </c>
      <c r="H1048" t="s">
        <v>160</v>
      </c>
      <c r="I1048" t="s">
        <v>164</v>
      </c>
      <c r="J1048" t="s">
        <v>73</v>
      </c>
      <c r="K1048" t="s">
        <v>612</v>
      </c>
      <c r="L1048">
        <v>150</v>
      </c>
      <c r="M1048">
        <v>150000</v>
      </c>
      <c r="N1048">
        <v>22500000</v>
      </c>
      <c r="O1048">
        <v>0</v>
      </c>
      <c r="P1048">
        <v>22500000</v>
      </c>
      <c r="R1048">
        <v>0</v>
      </c>
      <c r="S1048">
        <v>1990495</v>
      </c>
      <c r="T1048">
        <v>1910989</v>
      </c>
      <c r="U1048">
        <v>1139788</v>
      </c>
      <c r="V1048">
        <v>1990495</v>
      </c>
      <c r="W1048">
        <v>2388021</v>
      </c>
      <c r="X1048">
        <v>2038198</v>
      </c>
      <c r="Y1048">
        <v>1990495</v>
      </c>
      <c r="Z1048">
        <v>2308516</v>
      </c>
      <c r="AA1048">
        <v>2159046</v>
      </c>
      <c r="AB1048">
        <v>1876611</v>
      </c>
      <c r="AC1048">
        <v>2707346</v>
      </c>
      <c r="AD1048" t="s">
        <v>2413</v>
      </c>
      <c r="AE1048" t="s">
        <v>2452</v>
      </c>
      <c r="AF1048" t="s">
        <v>2456</v>
      </c>
      <c r="AG1048" t="s">
        <v>2457</v>
      </c>
      <c r="AH1048" t="s">
        <v>7046</v>
      </c>
      <c r="AI1048" t="s">
        <v>6064</v>
      </c>
      <c r="AJ1048" t="s">
        <v>6112</v>
      </c>
      <c r="AK1048" t="s">
        <v>136</v>
      </c>
      <c r="AN1048" t="s">
        <v>1311</v>
      </c>
      <c r="AO1048" t="s">
        <v>1312</v>
      </c>
      <c r="AP1048" t="s">
        <v>1336</v>
      </c>
      <c r="AQ1048" t="s">
        <v>1314</v>
      </c>
    </row>
    <row r="1049" spans="1:43" x14ac:dyDescent="0.3">
      <c r="A1049" t="s">
        <v>26</v>
      </c>
      <c r="B1049" t="s">
        <v>28</v>
      </c>
      <c r="C1049" t="s">
        <v>29</v>
      </c>
      <c r="D1049" t="s">
        <v>461</v>
      </c>
      <c r="E1049" t="s">
        <v>118</v>
      </c>
      <c r="F1049" t="s">
        <v>130</v>
      </c>
      <c r="G1049" t="s">
        <v>468</v>
      </c>
      <c r="H1049" t="s">
        <v>160</v>
      </c>
      <c r="I1049" t="s">
        <v>164</v>
      </c>
      <c r="J1049" t="s">
        <v>50</v>
      </c>
      <c r="K1049" t="s">
        <v>679</v>
      </c>
      <c r="L1049">
        <v>100</v>
      </c>
      <c r="M1049">
        <v>822000</v>
      </c>
      <c r="N1049">
        <v>82200000</v>
      </c>
      <c r="O1049">
        <v>0</v>
      </c>
      <c r="P1049">
        <v>82200000</v>
      </c>
      <c r="R1049">
        <v>0</v>
      </c>
      <c r="S1049">
        <v>7271939</v>
      </c>
      <c r="T1049">
        <v>6981481</v>
      </c>
      <c r="U1049">
        <v>4164024.9999999995</v>
      </c>
      <c r="V1049">
        <v>7271939</v>
      </c>
      <c r="W1049">
        <v>8724237</v>
      </c>
      <c r="X1049">
        <v>7446216</v>
      </c>
      <c r="Y1049">
        <v>7271939</v>
      </c>
      <c r="Z1049">
        <v>8433778</v>
      </c>
      <c r="AA1049">
        <v>7887714</v>
      </c>
      <c r="AB1049">
        <v>6855887</v>
      </c>
      <c r="AC1049">
        <v>9890845</v>
      </c>
      <c r="AD1049" t="s">
        <v>2413</v>
      </c>
      <c r="AE1049" t="s">
        <v>2459</v>
      </c>
      <c r="AF1049" t="s">
        <v>2460</v>
      </c>
      <c r="AG1049" t="s">
        <v>2461</v>
      </c>
      <c r="AH1049" t="s">
        <v>7441</v>
      </c>
      <c r="AI1049" t="s">
        <v>6061</v>
      </c>
      <c r="AJ1049" t="s">
        <v>6112</v>
      </c>
      <c r="AK1049" t="s">
        <v>136</v>
      </c>
      <c r="AN1049" t="s">
        <v>1311</v>
      </c>
      <c r="AO1049" t="s">
        <v>1312</v>
      </c>
      <c r="AP1049" t="s">
        <v>1336</v>
      </c>
      <c r="AQ1049" t="s">
        <v>1314</v>
      </c>
    </row>
    <row r="1050" spans="1:43" x14ac:dyDescent="0.3">
      <c r="A1050" t="s">
        <v>26</v>
      </c>
      <c r="B1050" t="s">
        <v>28</v>
      </c>
      <c r="C1050" t="s">
        <v>29</v>
      </c>
      <c r="D1050" t="s">
        <v>461</v>
      </c>
      <c r="E1050" t="s">
        <v>118</v>
      </c>
      <c r="F1050" t="s">
        <v>130</v>
      </c>
      <c r="G1050" t="s">
        <v>469</v>
      </c>
      <c r="H1050" t="s">
        <v>172</v>
      </c>
      <c r="I1050" t="s">
        <v>173</v>
      </c>
      <c r="J1050" t="s">
        <v>48</v>
      </c>
      <c r="K1050" t="s">
        <v>685</v>
      </c>
      <c r="L1050">
        <v>20</v>
      </c>
      <c r="M1050">
        <v>5016000</v>
      </c>
      <c r="N1050">
        <v>100325000</v>
      </c>
      <c r="O1050">
        <v>0</v>
      </c>
      <c r="P1050">
        <v>100325000</v>
      </c>
      <c r="R1050">
        <v>0</v>
      </c>
      <c r="S1050">
        <v>7965103</v>
      </c>
      <c r="T1050">
        <v>8449514</v>
      </c>
      <c r="U1050">
        <v>8795522</v>
      </c>
      <c r="V1050">
        <v>9141530</v>
      </c>
      <c r="W1050">
        <v>9141530</v>
      </c>
      <c r="X1050">
        <v>10490961</v>
      </c>
      <c r="Y1050">
        <v>9266092</v>
      </c>
      <c r="Z1050">
        <v>9266092</v>
      </c>
      <c r="AA1050">
        <v>8352630.9999999991</v>
      </c>
      <c r="AB1050">
        <v>10394078</v>
      </c>
      <c r="AC1050">
        <v>9061947</v>
      </c>
      <c r="AD1050" t="s">
        <v>2492</v>
      </c>
      <c r="AE1050" t="s">
        <v>2512</v>
      </c>
      <c r="AF1050" t="s">
        <v>2513</v>
      </c>
      <c r="AG1050" t="s">
        <v>2514</v>
      </c>
      <c r="AH1050" t="s">
        <v>7442</v>
      </c>
      <c r="AI1050" t="s">
        <v>6061</v>
      </c>
      <c r="AJ1050" t="s">
        <v>6116</v>
      </c>
      <c r="AK1050" t="s">
        <v>136</v>
      </c>
      <c r="AN1050" t="s">
        <v>1311</v>
      </c>
      <c r="AO1050" t="s">
        <v>1312</v>
      </c>
      <c r="AP1050" t="s">
        <v>1336</v>
      </c>
      <c r="AQ1050" t="s">
        <v>1314</v>
      </c>
    </row>
    <row r="1051" spans="1:43" x14ac:dyDescent="0.3">
      <c r="A1051" t="s">
        <v>26</v>
      </c>
      <c r="B1051" t="s">
        <v>28</v>
      </c>
      <c r="C1051" t="s">
        <v>29</v>
      </c>
      <c r="D1051" t="s">
        <v>461</v>
      </c>
      <c r="E1051" t="s">
        <v>118</v>
      </c>
      <c r="F1051" t="s">
        <v>130</v>
      </c>
      <c r="G1051" t="s">
        <v>469</v>
      </c>
      <c r="H1051" t="s">
        <v>172</v>
      </c>
      <c r="I1051" t="s">
        <v>173</v>
      </c>
      <c r="J1051" t="s">
        <v>75</v>
      </c>
      <c r="K1051" t="s">
        <v>633</v>
      </c>
      <c r="L1051">
        <v>15</v>
      </c>
      <c r="M1051">
        <v>210000</v>
      </c>
      <c r="N1051">
        <v>3150000</v>
      </c>
      <c r="O1051">
        <v>0</v>
      </c>
      <c r="P1051">
        <v>3150000</v>
      </c>
      <c r="R1051">
        <v>0</v>
      </c>
      <c r="S1051">
        <v>250088</v>
      </c>
      <c r="T1051">
        <v>265297</v>
      </c>
      <c r="U1051">
        <v>276161</v>
      </c>
      <c r="V1051">
        <v>287025</v>
      </c>
      <c r="W1051">
        <v>287025</v>
      </c>
      <c r="X1051">
        <v>329395</v>
      </c>
      <c r="Y1051">
        <v>290936</v>
      </c>
      <c r="Z1051">
        <v>290936</v>
      </c>
      <c r="AA1051">
        <v>262256</v>
      </c>
      <c r="AB1051">
        <v>326353</v>
      </c>
      <c r="AC1051">
        <v>284528</v>
      </c>
      <c r="AD1051" t="s">
        <v>2492</v>
      </c>
      <c r="AE1051" t="s">
        <v>2516</v>
      </c>
      <c r="AF1051" t="s">
        <v>2517</v>
      </c>
      <c r="AG1051" t="s">
        <v>2518</v>
      </c>
      <c r="AH1051" t="s">
        <v>7443</v>
      </c>
      <c r="AI1051" t="s">
        <v>6061</v>
      </c>
      <c r="AJ1051" t="s">
        <v>6116</v>
      </c>
      <c r="AK1051" t="s">
        <v>136</v>
      </c>
      <c r="AN1051" t="s">
        <v>1311</v>
      </c>
      <c r="AO1051" t="s">
        <v>1312</v>
      </c>
      <c r="AP1051" t="s">
        <v>1336</v>
      </c>
      <c r="AQ1051" t="s">
        <v>1314</v>
      </c>
    </row>
    <row r="1052" spans="1:43" x14ac:dyDescent="0.3">
      <c r="A1052" t="s">
        <v>26</v>
      </c>
      <c r="B1052" t="s">
        <v>28</v>
      </c>
      <c r="C1052" t="s">
        <v>29</v>
      </c>
      <c r="D1052" t="s">
        <v>461</v>
      </c>
      <c r="E1052" t="s">
        <v>118</v>
      </c>
      <c r="F1052" t="s">
        <v>130</v>
      </c>
      <c r="G1052" t="s">
        <v>469</v>
      </c>
      <c r="H1052" t="s">
        <v>172</v>
      </c>
      <c r="I1052" t="s">
        <v>173</v>
      </c>
      <c r="J1052" t="s">
        <v>75</v>
      </c>
      <c r="K1052" t="s">
        <v>634</v>
      </c>
      <c r="L1052">
        <v>15</v>
      </c>
      <c r="M1052">
        <v>150000</v>
      </c>
      <c r="N1052">
        <v>2250000</v>
      </c>
      <c r="O1052">
        <v>0</v>
      </c>
      <c r="P1052">
        <v>2250000</v>
      </c>
      <c r="R1052">
        <v>0</v>
      </c>
      <c r="S1052">
        <v>178634</v>
      </c>
      <c r="T1052">
        <v>189498</v>
      </c>
      <c r="U1052">
        <v>197258</v>
      </c>
      <c r="V1052">
        <v>205018</v>
      </c>
      <c r="W1052">
        <v>205018</v>
      </c>
      <c r="X1052">
        <v>235282</v>
      </c>
      <c r="Y1052">
        <v>207812</v>
      </c>
      <c r="Z1052">
        <v>207812</v>
      </c>
      <c r="AA1052">
        <v>187325</v>
      </c>
      <c r="AB1052">
        <v>233109</v>
      </c>
      <c r="AC1052">
        <v>203234</v>
      </c>
      <c r="AD1052" t="s">
        <v>2492</v>
      </c>
      <c r="AE1052" t="s">
        <v>2516</v>
      </c>
      <c r="AF1052" t="s">
        <v>2520</v>
      </c>
      <c r="AG1052" t="s">
        <v>2521</v>
      </c>
      <c r="AH1052" t="s">
        <v>7047</v>
      </c>
      <c r="AI1052" t="s">
        <v>6064</v>
      </c>
      <c r="AJ1052" t="s">
        <v>6116</v>
      </c>
      <c r="AK1052" t="s">
        <v>136</v>
      </c>
      <c r="AN1052" t="s">
        <v>1311</v>
      </c>
      <c r="AO1052" t="s">
        <v>1312</v>
      </c>
      <c r="AP1052" t="s">
        <v>1336</v>
      </c>
      <c r="AQ1052" t="s">
        <v>1314</v>
      </c>
    </row>
    <row r="1053" spans="1:43" x14ac:dyDescent="0.3">
      <c r="A1053" t="s">
        <v>26</v>
      </c>
      <c r="B1053" t="s">
        <v>28</v>
      </c>
      <c r="C1053" t="s">
        <v>29</v>
      </c>
      <c r="D1053" t="s">
        <v>461</v>
      </c>
      <c r="E1053" t="s">
        <v>118</v>
      </c>
      <c r="F1053" t="s">
        <v>130</v>
      </c>
      <c r="G1053" t="s">
        <v>469</v>
      </c>
      <c r="H1053" t="s">
        <v>172</v>
      </c>
      <c r="I1053" t="s">
        <v>174</v>
      </c>
      <c r="J1053" t="s">
        <v>46</v>
      </c>
      <c r="K1053" t="s">
        <v>675</v>
      </c>
      <c r="L1053">
        <v>2</v>
      </c>
      <c r="M1053">
        <v>900000</v>
      </c>
      <c r="N1053">
        <v>1800000</v>
      </c>
      <c r="O1053">
        <v>0</v>
      </c>
      <c r="P1053">
        <v>1800000</v>
      </c>
      <c r="R1053">
        <v>0</v>
      </c>
      <c r="S1053">
        <v>142907</v>
      </c>
      <c r="T1053">
        <v>151599</v>
      </c>
      <c r="U1053">
        <v>157807</v>
      </c>
      <c r="V1053">
        <v>164014</v>
      </c>
      <c r="W1053">
        <v>164014</v>
      </c>
      <c r="X1053">
        <v>188226</v>
      </c>
      <c r="Y1053">
        <v>166249</v>
      </c>
      <c r="Z1053">
        <v>166249</v>
      </c>
      <c r="AA1053">
        <v>149860</v>
      </c>
      <c r="AB1053">
        <v>186487</v>
      </c>
      <c r="AC1053">
        <v>162588</v>
      </c>
      <c r="AD1053" t="s">
        <v>2523</v>
      </c>
      <c r="AE1053" t="s">
        <v>2535</v>
      </c>
      <c r="AF1053" t="s">
        <v>2539</v>
      </c>
      <c r="AG1053" t="s">
        <v>2540</v>
      </c>
      <c r="AH1053" t="s">
        <v>7048</v>
      </c>
      <c r="AI1053" t="s">
        <v>6064</v>
      </c>
      <c r="AJ1053" t="s">
        <v>6121</v>
      </c>
      <c r="AK1053" t="s">
        <v>136</v>
      </c>
      <c r="AN1053" t="s">
        <v>1311</v>
      </c>
      <c r="AO1053" t="s">
        <v>1312</v>
      </c>
      <c r="AP1053" t="s">
        <v>1331</v>
      </c>
      <c r="AQ1053" t="s">
        <v>1314</v>
      </c>
    </row>
    <row r="1054" spans="1:43" x14ac:dyDescent="0.3">
      <c r="A1054" t="s">
        <v>26</v>
      </c>
      <c r="B1054" t="s">
        <v>28</v>
      </c>
      <c r="C1054" t="s">
        <v>29</v>
      </c>
      <c r="D1054" t="s">
        <v>461</v>
      </c>
      <c r="E1054" t="s">
        <v>118</v>
      </c>
      <c r="F1054" t="s">
        <v>130</v>
      </c>
      <c r="G1054" t="s">
        <v>469</v>
      </c>
      <c r="H1054" t="s">
        <v>172</v>
      </c>
      <c r="I1054" t="s">
        <v>174</v>
      </c>
      <c r="J1054" t="s">
        <v>48</v>
      </c>
      <c r="K1054" t="s">
        <v>687</v>
      </c>
      <c r="L1054">
        <v>45</v>
      </c>
      <c r="M1054">
        <v>2365000</v>
      </c>
      <c r="N1054">
        <v>106425000</v>
      </c>
      <c r="O1054">
        <v>0</v>
      </c>
      <c r="P1054">
        <v>106425000</v>
      </c>
      <c r="R1054">
        <v>0</v>
      </c>
      <c r="S1054">
        <v>8449400</v>
      </c>
      <c r="T1054">
        <v>8963264</v>
      </c>
      <c r="U1054">
        <v>9330310</v>
      </c>
      <c r="V1054">
        <v>9697356</v>
      </c>
      <c r="W1054">
        <v>9697356</v>
      </c>
      <c r="X1054">
        <v>11128836</v>
      </c>
      <c r="Y1054">
        <v>9829493</v>
      </c>
      <c r="Z1054">
        <v>9829493</v>
      </c>
      <c r="AA1054">
        <v>8860491</v>
      </c>
      <c r="AB1054">
        <v>11026063</v>
      </c>
      <c r="AC1054">
        <v>9612938</v>
      </c>
      <c r="AD1054" t="s">
        <v>2523</v>
      </c>
      <c r="AE1054" t="s">
        <v>2542</v>
      </c>
      <c r="AF1054" t="s">
        <v>2543</v>
      </c>
      <c r="AG1054" t="s">
        <v>2544</v>
      </c>
      <c r="AH1054" t="s">
        <v>7444</v>
      </c>
      <c r="AI1054" t="s">
        <v>6061</v>
      </c>
      <c r="AJ1054" t="s">
        <v>6121</v>
      </c>
      <c r="AK1054" t="s">
        <v>136</v>
      </c>
      <c r="AN1054" t="s">
        <v>1311</v>
      </c>
      <c r="AO1054" t="s">
        <v>1312</v>
      </c>
      <c r="AP1054" t="s">
        <v>1336</v>
      </c>
      <c r="AQ1054" t="s">
        <v>1314</v>
      </c>
    </row>
    <row r="1055" spans="1:43" x14ac:dyDescent="0.3">
      <c r="A1055" t="s">
        <v>26</v>
      </c>
      <c r="B1055" t="s">
        <v>28</v>
      </c>
      <c r="C1055" t="s">
        <v>29</v>
      </c>
      <c r="D1055" t="s">
        <v>461</v>
      </c>
      <c r="E1055" t="s">
        <v>118</v>
      </c>
      <c r="F1055" t="s">
        <v>130</v>
      </c>
      <c r="G1055" t="s">
        <v>469</v>
      </c>
      <c r="H1055" t="s">
        <v>172</v>
      </c>
      <c r="I1055" t="s">
        <v>174</v>
      </c>
      <c r="J1055" t="s">
        <v>75</v>
      </c>
      <c r="K1055" t="s">
        <v>633</v>
      </c>
      <c r="L1055">
        <v>15</v>
      </c>
      <c r="M1055">
        <v>210000</v>
      </c>
      <c r="N1055">
        <v>3150000</v>
      </c>
      <c r="O1055">
        <v>0</v>
      </c>
      <c r="P1055">
        <v>3150000</v>
      </c>
      <c r="R1055">
        <v>0</v>
      </c>
      <c r="S1055">
        <v>250088</v>
      </c>
      <c r="T1055">
        <v>265297</v>
      </c>
      <c r="U1055">
        <v>276161</v>
      </c>
      <c r="V1055">
        <v>287025</v>
      </c>
      <c r="W1055">
        <v>287025</v>
      </c>
      <c r="X1055">
        <v>329395</v>
      </c>
      <c r="Y1055">
        <v>290936</v>
      </c>
      <c r="Z1055">
        <v>290936</v>
      </c>
      <c r="AA1055">
        <v>262256</v>
      </c>
      <c r="AB1055">
        <v>326353</v>
      </c>
      <c r="AC1055">
        <v>284528</v>
      </c>
      <c r="AD1055" t="s">
        <v>2523</v>
      </c>
      <c r="AE1055" t="s">
        <v>2546</v>
      </c>
      <c r="AF1055" t="s">
        <v>2547</v>
      </c>
      <c r="AG1055" t="s">
        <v>2548</v>
      </c>
      <c r="AH1055" t="s">
        <v>7445</v>
      </c>
      <c r="AI1055" t="s">
        <v>6061</v>
      </c>
      <c r="AJ1055" t="s">
        <v>6121</v>
      </c>
      <c r="AK1055" t="s">
        <v>136</v>
      </c>
      <c r="AN1055" t="s">
        <v>1311</v>
      </c>
      <c r="AO1055" t="s">
        <v>1312</v>
      </c>
      <c r="AP1055" t="s">
        <v>1336</v>
      </c>
      <c r="AQ1055" t="s">
        <v>1314</v>
      </c>
    </row>
    <row r="1056" spans="1:43" x14ac:dyDescent="0.3">
      <c r="A1056" t="s">
        <v>26</v>
      </c>
      <c r="B1056" t="s">
        <v>28</v>
      </c>
      <c r="C1056" t="s">
        <v>29</v>
      </c>
      <c r="D1056" t="s">
        <v>461</v>
      </c>
      <c r="E1056" t="s">
        <v>118</v>
      </c>
      <c r="F1056" t="s">
        <v>130</v>
      </c>
      <c r="G1056" t="s">
        <v>469</v>
      </c>
      <c r="H1056" t="s">
        <v>172</v>
      </c>
      <c r="I1056" t="s">
        <v>174</v>
      </c>
      <c r="J1056" t="s">
        <v>75</v>
      </c>
      <c r="K1056" t="s">
        <v>634</v>
      </c>
      <c r="L1056">
        <v>15</v>
      </c>
      <c r="M1056">
        <v>150000</v>
      </c>
      <c r="N1056">
        <v>2250000</v>
      </c>
      <c r="O1056">
        <v>0</v>
      </c>
      <c r="P1056">
        <v>2250000</v>
      </c>
      <c r="R1056">
        <v>0</v>
      </c>
      <c r="S1056">
        <v>178634</v>
      </c>
      <c r="T1056">
        <v>189498</v>
      </c>
      <c r="U1056">
        <v>197258</v>
      </c>
      <c r="V1056">
        <v>205018</v>
      </c>
      <c r="W1056">
        <v>205018</v>
      </c>
      <c r="X1056">
        <v>235279</v>
      </c>
      <c r="Y1056">
        <v>207811</v>
      </c>
      <c r="Z1056">
        <v>207811</v>
      </c>
      <c r="AA1056">
        <v>187325</v>
      </c>
      <c r="AB1056">
        <v>233108</v>
      </c>
      <c r="AC1056">
        <v>203240</v>
      </c>
      <c r="AD1056" t="s">
        <v>2523</v>
      </c>
      <c r="AE1056" t="s">
        <v>2546</v>
      </c>
      <c r="AF1056" t="s">
        <v>2550</v>
      </c>
      <c r="AG1056" t="s">
        <v>2551</v>
      </c>
      <c r="AH1056" t="s">
        <v>7049</v>
      </c>
      <c r="AI1056" t="s">
        <v>6064</v>
      </c>
      <c r="AJ1056" t="s">
        <v>6121</v>
      </c>
      <c r="AK1056" t="s">
        <v>136</v>
      </c>
      <c r="AN1056" t="s">
        <v>1311</v>
      </c>
      <c r="AO1056" t="s">
        <v>1312</v>
      </c>
      <c r="AP1056" t="s">
        <v>1336</v>
      </c>
      <c r="AQ1056" t="s">
        <v>1314</v>
      </c>
    </row>
    <row r="1057" spans="1:43" x14ac:dyDescent="0.3">
      <c r="A1057" t="s">
        <v>26</v>
      </c>
      <c r="B1057" t="s">
        <v>28</v>
      </c>
      <c r="C1057" t="s">
        <v>29</v>
      </c>
      <c r="D1057" t="s">
        <v>461</v>
      </c>
      <c r="E1057" t="s">
        <v>118</v>
      </c>
      <c r="F1057" t="s">
        <v>130</v>
      </c>
      <c r="G1057" t="s">
        <v>469</v>
      </c>
      <c r="H1057" t="s">
        <v>175</v>
      </c>
      <c r="I1057" t="s">
        <v>176</v>
      </c>
      <c r="J1057" t="s">
        <v>48</v>
      </c>
      <c r="K1057" t="s">
        <v>689</v>
      </c>
      <c r="L1057">
        <v>27</v>
      </c>
      <c r="M1057">
        <v>4750000</v>
      </c>
      <c r="N1057">
        <v>128250000</v>
      </c>
      <c r="O1057">
        <v>0</v>
      </c>
      <c r="P1057">
        <v>128250000</v>
      </c>
      <c r="R1057">
        <v>0</v>
      </c>
      <c r="S1057">
        <v>11875774</v>
      </c>
      <c r="T1057">
        <v>11736387</v>
      </c>
      <c r="U1057">
        <v>12572709</v>
      </c>
      <c r="V1057">
        <v>11081268</v>
      </c>
      <c r="W1057">
        <v>11039452</v>
      </c>
      <c r="X1057">
        <v>11875774</v>
      </c>
      <c r="Y1057">
        <v>12475139</v>
      </c>
      <c r="Z1057">
        <v>12614526</v>
      </c>
      <c r="AA1057">
        <v>11360042</v>
      </c>
      <c r="AB1057">
        <v>11917590</v>
      </c>
      <c r="AC1057">
        <v>9701339</v>
      </c>
      <c r="AD1057" t="s">
        <v>2553</v>
      </c>
      <c r="AE1057" t="s">
        <v>2565</v>
      </c>
      <c r="AF1057" t="s">
        <v>2566</v>
      </c>
      <c r="AG1057" t="s">
        <v>2567</v>
      </c>
      <c r="AH1057" t="s">
        <v>7446</v>
      </c>
      <c r="AI1057" t="s">
        <v>6061</v>
      </c>
      <c r="AJ1057" t="s">
        <v>6126</v>
      </c>
      <c r="AK1057" t="s">
        <v>136</v>
      </c>
      <c r="AN1057" t="s">
        <v>1311</v>
      </c>
      <c r="AO1057" t="s">
        <v>1312</v>
      </c>
      <c r="AP1057" t="s">
        <v>1336</v>
      </c>
      <c r="AQ1057" t="s">
        <v>1314</v>
      </c>
    </row>
    <row r="1058" spans="1:43" x14ac:dyDescent="0.3">
      <c r="A1058" t="s">
        <v>26</v>
      </c>
      <c r="B1058" t="s">
        <v>28</v>
      </c>
      <c r="C1058" t="s">
        <v>29</v>
      </c>
      <c r="D1058" t="s">
        <v>461</v>
      </c>
      <c r="E1058" t="s">
        <v>118</v>
      </c>
      <c r="F1058" t="s">
        <v>130</v>
      </c>
      <c r="G1058" t="s">
        <v>469</v>
      </c>
      <c r="H1058" t="s">
        <v>175</v>
      </c>
      <c r="I1058" t="s">
        <v>177</v>
      </c>
      <c r="J1058" t="s">
        <v>48</v>
      </c>
      <c r="K1058" t="s">
        <v>691</v>
      </c>
      <c r="L1058">
        <v>30</v>
      </c>
      <c r="M1058">
        <v>5000000</v>
      </c>
      <c r="N1058">
        <v>150000000</v>
      </c>
      <c r="O1058">
        <v>0</v>
      </c>
      <c r="P1058">
        <v>150000000</v>
      </c>
      <c r="R1058">
        <v>0</v>
      </c>
      <c r="S1058">
        <v>13889794</v>
      </c>
      <c r="T1058">
        <v>13726769</v>
      </c>
      <c r="U1058">
        <v>14704923</v>
      </c>
      <c r="V1058">
        <v>12960548</v>
      </c>
      <c r="W1058">
        <v>12911640</v>
      </c>
      <c r="X1058">
        <v>13889795</v>
      </c>
      <c r="Y1058">
        <v>14590805</v>
      </c>
      <c r="Z1058">
        <v>14753831</v>
      </c>
      <c r="AA1058">
        <v>13286599</v>
      </c>
      <c r="AB1058">
        <v>13938702</v>
      </c>
      <c r="AC1058">
        <v>11346594</v>
      </c>
      <c r="AD1058" t="s">
        <v>2569</v>
      </c>
      <c r="AE1058" t="s">
        <v>2581</v>
      </c>
      <c r="AF1058" t="s">
        <v>2582</v>
      </c>
      <c r="AG1058" t="s">
        <v>2583</v>
      </c>
      <c r="AH1058" t="s">
        <v>7447</v>
      </c>
      <c r="AI1058" t="s">
        <v>6061</v>
      </c>
      <c r="AJ1058" t="s">
        <v>6130</v>
      </c>
      <c r="AK1058" t="s">
        <v>136</v>
      </c>
      <c r="AN1058" t="s">
        <v>1311</v>
      </c>
      <c r="AO1058" t="s">
        <v>1312</v>
      </c>
      <c r="AP1058" t="s">
        <v>1336</v>
      </c>
      <c r="AQ1058" t="s">
        <v>1314</v>
      </c>
    </row>
    <row r="1059" spans="1:43" x14ac:dyDescent="0.3">
      <c r="A1059" t="s">
        <v>26</v>
      </c>
      <c r="B1059" t="s">
        <v>28</v>
      </c>
      <c r="C1059" t="s">
        <v>29</v>
      </c>
      <c r="D1059" t="s">
        <v>461</v>
      </c>
      <c r="E1059" t="s">
        <v>118</v>
      </c>
      <c r="F1059" t="s">
        <v>130</v>
      </c>
      <c r="G1059" t="s">
        <v>469</v>
      </c>
      <c r="H1059" t="s">
        <v>175</v>
      </c>
      <c r="I1059" t="s">
        <v>177</v>
      </c>
      <c r="J1059" t="s">
        <v>75</v>
      </c>
      <c r="K1059" t="s">
        <v>692</v>
      </c>
      <c r="L1059">
        <v>16</v>
      </c>
      <c r="M1059">
        <v>150000</v>
      </c>
      <c r="N1059">
        <v>2400000</v>
      </c>
      <c r="O1059">
        <v>0</v>
      </c>
      <c r="P1059">
        <v>2400000</v>
      </c>
      <c r="R1059">
        <v>0</v>
      </c>
      <c r="S1059">
        <v>222237</v>
      </c>
      <c r="T1059">
        <v>219628</v>
      </c>
      <c r="U1059">
        <v>235279</v>
      </c>
      <c r="V1059">
        <v>207369</v>
      </c>
      <c r="W1059">
        <v>206586</v>
      </c>
      <c r="X1059">
        <v>222237</v>
      </c>
      <c r="Y1059">
        <v>233453</v>
      </c>
      <c r="Z1059">
        <v>236061</v>
      </c>
      <c r="AA1059">
        <v>212586</v>
      </c>
      <c r="AB1059">
        <v>223019</v>
      </c>
      <c r="AC1059">
        <v>181545</v>
      </c>
      <c r="AD1059" t="s">
        <v>2569</v>
      </c>
      <c r="AE1059" t="s">
        <v>2585</v>
      </c>
      <c r="AF1059" t="s">
        <v>2586</v>
      </c>
      <c r="AG1059" t="s">
        <v>2587</v>
      </c>
      <c r="AH1059" t="s">
        <v>7448</v>
      </c>
      <c r="AI1059" t="s">
        <v>6061</v>
      </c>
      <c r="AJ1059" t="s">
        <v>6130</v>
      </c>
      <c r="AK1059" t="s">
        <v>136</v>
      </c>
      <c r="AN1059" t="s">
        <v>1311</v>
      </c>
      <c r="AO1059" t="s">
        <v>1312</v>
      </c>
      <c r="AP1059" t="s">
        <v>1336</v>
      </c>
      <c r="AQ1059" t="s">
        <v>1314</v>
      </c>
    </row>
    <row r="1060" spans="1:43" x14ac:dyDescent="0.3">
      <c r="A1060" t="s">
        <v>26</v>
      </c>
      <c r="B1060" t="s">
        <v>28</v>
      </c>
      <c r="C1060" t="s">
        <v>29</v>
      </c>
      <c r="D1060" t="s">
        <v>461</v>
      </c>
      <c r="E1060" t="s">
        <v>118</v>
      </c>
      <c r="F1060" t="s">
        <v>130</v>
      </c>
      <c r="G1060" t="s">
        <v>469</v>
      </c>
      <c r="H1060" t="s">
        <v>175</v>
      </c>
      <c r="I1060" t="s">
        <v>178</v>
      </c>
      <c r="J1060" t="s">
        <v>48</v>
      </c>
      <c r="K1060" t="s">
        <v>693</v>
      </c>
      <c r="L1060">
        <v>20</v>
      </c>
      <c r="M1060">
        <v>5130000</v>
      </c>
      <c r="N1060">
        <v>102600000</v>
      </c>
      <c r="O1060">
        <v>0</v>
      </c>
      <c r="P1060">
        <v>102600000</v>
      </c>
      <c r="R1060">
        <v>0</v>
      </c>
      <c r="S1060">
        <v>9500619</v>
      </c>
      <c r="T1060">
        <v>9389110</v>
      </c>
      <c r="U1060">
        <v>10058168</v>
      </c>
      <c r="V1060">
        <v>8865015</v>
      </c>
      <c r="W1060">
        <v>8831562</v>
      </c>
      <c r="X1060">
        <v>9500619</v>
      </c>
      <c r="Y1060">
        <v>9980111</v>
      </c>
      <c r="Z1060">
        <v>10091620</v>
      </c>
      <c r="AA1060">
        <v>9088034</v>
      </c>
      <c r="AB1060">
        <v>9534072</v>
      </c>
      <c r="AC1060">
        <v>7761070</v>
      </c>
      <c r="AD1060" t="s">
        <v>2589</v>
      </c>
      <c r="AE1060" t="s">
        <v>2601</v>
      </c>
      <c r="AF1060" t="s">
        <v>2602</v>
      </c>
      <c r="AG1060" t="s">
        <v>2603</v>
      </c>
      <c r="AH1060" t="s">
        <v>7449</v>
      </c>
      <c r="AI1060" t="s">
        <v>6061</v>
      </c>
      <c r="AJ1060" t="s">
        <v>6134</v>
      </c>
      <c r="AK1060" t="s">
        <v>136</v>
      </c>
      <c r="AN1060" t="s">
        <v>1311</v>
      </c>
      <c r="AO1060" t="s">
        <v>1312</v>
      </c>
      <c r="AP1060" t="s">
        <v>1336</v>
      </c>
      <c r="AQ1060" t="s">
        <v>1314</v>
      </c>
    </row>
    <row r="1061" spans="1:43" x14ac:dyDescent="0.3">
      <c r="A1061" t="s">
        <v>26</v>
      </c>
      <c r="B1061" t="s">
        <v>28</v>
      </c>
      <c r="C1061" t="s">
        <v>29</v>
      </c>
      <c r="D1061" t="s">
        <v>461</v>
      </c>
      <c r="E1061" t="s">
        <v>118</v>
      </c>
      <c r="F1061" t="s">
        <v>130</v>
      </c>
      <c r="G1061" t="s">
        <v>469</v>
      </c>
      <c r="H1061" t="s">
        <v>175</v>
      </c>
      <c r="I1061" t="s">
        <v>178</v>
      </c>
      <c r="J1061" t="s">
        <v>75</v>
      </c>
      <c r="K1061" t="s">
        <v>692</v>
      </c>
      <c r="L1061">
        <v>12</v>
      </c>
      <c r="M1061">
        <v>150000</v>
      </c>
      <c r="N1061">
        <v>1800000</v>
      </c>
      <c r="O1061">
        <v>0</v>
      </c>
      <c r="P1061">
        <v>1800000</v>
      </c>
      <c r="R1061">
        <v>0</v>
      </c>
      <c r="S1061">
        <v>166678</v>
      </c>
      <c r="T1061">
        <v>164721</v>
      </c>
      <c r="U1061">
        <v>176459</v>
      </c>
      <c r="V1061">
        <v>155524</v>
      </c>
      <c r="W1061">
        <v>154940</v>
      </c>
      <c r="X1061">
        <v>166678</v>
      </c>
      <c r="Y1061">
        <v>175090</v>
      </c>
      <c r="Z1061">
        <v>177046</v>
      </c>
      <c r="AA1061">
        <v>159439</v>
      </c>
      <c r="AB1061">
        <v>167264</v>
      </c>
      <c r="AC1061">
        <v>136161</v>
      </c>
      <c r="AD1061" t="s">
        <v>2589</v>
      </c>
      <c r="AE1061" t="s">
        <v>2605</v>
      </c>
      <c r="AF1061" t="s">
        <v>2606</v>
      </c>
      <c r="AG1061" t="s">
        <v>2607</v>
      </c>
      <c r="AH1061" t="s">
        <v>7450</v>
      </c>
      <c r="AI1061" t="s">
        <v>6061</v>
      </c>
      <c r="AJ1061" t="s">
        <v>6134</v>
      </c>
      <c r="AK1061" t="s">
        <v>136</v>
      </c>
      <c r="AN1061" t="s">
        <v>1311</v>
      </c>
      <c r="AO1061" t="s">
        <v>1312</v>
      </c>
      <c r="AP1061" t="s">
        <v>1336</v>
      </c>
      <c r="AQ1061" t="s">
        <v>1314</v>
      </c>
    </row>
    <row r="1062" spans="1:43" x14ac:dyDescent="0.3">
      <c r="A1062" t="s">
        <v>26</v>
      </c>
      <c r="B1062" t="s">
        <v>28</v>
      </c>
      <c r="C1062" t="s">
        <v>29</v>
      </c>
      <c r="D1062" t="s">
        <v>461</v>
      </c>
      <c r="E1062" t="s">
        <v>118</v>
      </c>
      <c r="F1062" t="s">
        <v>130</v>
      </c>
      <c r="G1062" t="s">
        <v>471</v>
      </c>
      <c r="H1062" t="s">
        <v>211</v>
      </c>
      <c r="I1062" t="s">
        <v>212</v>
      </c>
      <c r="J1062" t="s">
        <v>43</v>
      </c>
      <c r="K1062" t="s">
        <v>752</v>
      </c>
      <c r="L1062">
        <v>0</v>
      </c>
      <c r="M1062">
        <v>0</v>
      </c>
      <c r="N1062">
        <v>0</v>
      </c>
      <c r="O1062">
        <v>0</v>
      </c>
      <c r="P1062">
        <v>0</v>
      </c>
      <c r="R1062">
        <v>0</v>
      </c>
      <c r="S1062">
        <v>0</v>
      </c>
      <c r="T1062">
        <v>0</v>
      </c>
      <c r="U1062">
        <v>0</v>
      </c>
      <c r="V1062">
        <v>0</v>
      </c>
      <c r="W1062">
        <v>0</v>
      </c>
      <c r="X1062">
        <v>0</v>
      </c>
      <c r="Y1062">
        <v>0</v>
      </c>
      <c r="Z1062">
        <v>0</v>
      </c>
      <c r="AA1062">
        <v>0</v>
      </c>
      <c r="AB1062">
        <v>0</v>
      </c>
      <c r="AC1062">
        <v>0</v>
      </c>
      <c r="AD1062" t="s">
        <v>3025</v>
      </c>
      <c r="AE1062" t="s">
        <v>3026</v>
      </c>
      <c r="AF1062" t="s">
        <v>7473</v>
      </c>
      <c r="AG1062" t="s">
        <v>7474</v>
      </c>
      <c r="AH1062" t="s">
        <v>7475</v>
      </c>
      <c r="AI1062" t="s">
        <v>6061</v>
      </c>
      <c r="AJ1062" t="s">
        <v>6160</v>
      </c>
      <c r="AK1062" t="s">
        <v>136</v>
      </c>
      <c r="AN1062" t="s">
        <v>1311</v>
      </c>
      <c r="AO1062" t="s">
        <v>1312</v>
      </c>
      <c r="AP1062" t="s">
        <v>1313</v>
      </c>
      <c r="AQ1062" t="s">
        <v>1314</v>
      </c>
    </row>
    <row r="1063" spans="1:43" x14ac:dyDescent="0.3">
      <c r="A1063" t="s">
        <v>26</v>
      </c>
      <c r="B1063" t="s">
        <v>28</v>
      </c>
      <c r="C1063" t="s">
        <v>29</v>
      </c>
      <c r="D1063" t="s">
        <v>461</v>
      </c>
      <c r="E1063" t="s">
        <v>118</v>
      </c>
      <c r="F1063" t="s">
        <v>130</v>
      </c>
      <c r="G1063" t="s">
        <v>471</v>
      </c>
      <c r="H1063" t="s">
        <v>211</v>
      </c>
      <c r="I1063" t="s">
        <v>212</v>
      </c>
      <c r="J1063" t="s">
        <v>43</v>
      </c>
      <c r="K1063" t="s">
        <v>753</v>
      </c>
      <c r="L1063">
        <v>100</v>
      </c>
      <c r="M1063">
        <v>350000</v>
      </c>
      <c r="N1063">
        <v>35000000</v>
      </c>
      <c r="O1063">
        <v>0</v>
      </c>
      <c r="P1063">
        <v>35000000</v>
      </c>
      <c r="R1063">
        <v>0</v>
      </c>
      <c r="S1063">
        <v>8755752</v>
      </c>
      <c r="T1063">
        <v>4095411</v>
      </c>
      <c r="U1063">
        <v>2101380</v>
      </c>
      <c r="V1063">
        <v>2689794</v>
      </c>
      <c r="W1063">
        <v>1486800</v>
      </c>
      <c r="X1063">
        <v>6018992</v>
      </c>
      <c r="Y1063">
        <v>1869907</v>
      </c>
      <c r="Z1063">
        <v>2224833</v>
      </c>
      <c r="AA1063">
        <v>2071188</v>
      </c>
      <c r="AB1063">
        <v>2385858</v>
      </c>
      <c r="AC1063">
        <v>1300085</v>
      </c>
      <c r="AD1063" t="s">
        <v>3025</v>
      </c>
      <c r="AE1063" t="s">
        <v>3026</v>
      </c>
      <c r="AF1063" t="s">
        <v>3027</v>
      </c>
      <c r="AG1063" t="s">
        <v>3028</v>
      </c>
      <c r="AH1063" t="s">
        <v>7067</v>
      </c>
      <c r="AI1063" t="s">
        <v>6064</v>
      </c>
      <c r="AJ1063" t="s">
        <v>6160</v>
      </c>
      <c r="AK1063" t="s">
        <v>136</v>
      </c>
      <c r="AN1063" t="s">
        <v>1311</v>
      </c>
      <c r="AO1063" t="s">
        <v>1312</v>
      </c>
      <c r="AP1063" t="s">
        <v>1313</v>
      </c>
      <c r="AQ1063" t="s">
        <v>1314</v>
      </c>
    </row>
    <row r="1064" spans="1:43" x14ac:dyDescent="0.3">
      <c r="A1064" t="s">
        <v>26</v>
      </c>
      <c r="B1064" t="s">
        <v>28</v>
      </c>
      <c r="C1064" t="s">
        <v>29</v>
      </c>
      <c r="D1064" t="s">
        <v>461</v>
      </c>
      <c r="E1064" t="s">
        <v>118</v>
      </c>
      <c r="F1064" t="s">
        <v>130</v>
      </c>
      <c r="G1064" t="s">
        <v>471</v>
      </c>
      <c r="H1064" t="s">
        <v>211</v>
      </c>
      <c r="I1064" t="s">
        <v>212</v>
      </c>
      <c r="J1064" t="s">
        <v>43</v>
      </c>
      <c r="K1064" t="s">
        <v>754</v>
      </c>
      <c r="L1064">
        <v>50</v>
      </c>
      <c r="M1064">
        <v>250000</v>
      </c>
      <c r="N1064">
        <v>12500000</v>
      </c>
      <c r="O1064">
        <v>0</v>
      </c>
      <c r="P1064">
        <v>12500000</v>
      </c>
      <c r="R1064">
        <v>0</v>
      </c>
      <c r="S1064">
        <v>3127054</v>
      </c>
      <c r="T1064">
        <v>1462647</v>
      </c>
      <c r="U1064">
        <v>750493</v>
      </c>
      <c r="V1064">
        <v>960641</v>
      </c>
      <c r="W1064">
        <v>531000</v>
      </c>
      <c r="X1064">
        <v>2149640</v>
      </c>
      <c r="Y1064">
        <v>667824</v>
      </c>
      <c r="Z1064">
        <v>794583</v>
      </c>
      <c r="AA1064">
        <v>739710</v>
      </c>
      <c r="AB1064">
        <v>852092</v>
      </c>
      <c r="AC1064">
        <v>464316</v>
      </c>
      <c r="AD1064" t="s">
        <v>3025</v>
      </c>
      <c r="AE1064" t="s">
        <v>3026</v>
      </c>
      <c r="AF1064" t="s">
        <v>3030</v>
      </c>
      <c r="AG1064" t="s">
        <v>3031</v>
      </c>
      <c r="AH1064" t="s">
        <v>7068</v>
      </c>
      <c r="AI1064" t="s">
        <v>6075</v>
      </c>
      <c r="AJ1064" t="s">
        <v>6160</v>
      </c>
      <c r="AK1064" t="s">
        <v>136</v>
      </c>
      <c r="AN1064" t="s">
        <v>1311</v>
      </c>
      <c r="AO1064" t="s">
        <v>1312</v>
      </c>
      <c r="AP1064" t="s">
        <v>1313</v>
      </c>
      <c r="AQ1064" t="s">
        <v>1314</v>
      </c>
    </row>
    <row r="1065" spans="1:43" x14ac:dyDescent="0.3">
      <c r="A1065" t="s">
        <v>26</v>
      </c>
      <c r="B1065" t="s">
        <v>28</v>
      </c>
      <c r="C1065" t="s">
        <v>29</v>
      </c>
      <c r="D1065" t="s">
        <v>461</v>
      </c>
      <c r="E1065" t="s">
        <v>118</v>
      </c>
      <c r="F1065" t="s">
        <v>130</v>
      </c>
      <c r="G1065" t="s">
        <v>471</v>
      </c>
      <c r="H1065" t="s">
        <v>211</v>
      </c>
      <c r="I1065" t="s">
        <v>212</v>
      </c>
      <c r="J1065" t="s">
        <v>46</v>
      </c>
      <c r="K1065" t="s">
        <v>675</v>
      </c>
      <c r="L1065">
        <v>10</v>
      </c>
      <c r="M1065">
        <v>900000</v>
      </c>
      <c r="N1065">
        <v>9000000</v>
      </c>
      <c r="O1065">
        <v>0</v>
      </c>
      <c r="P1065">
        <v>9000000</v>
      </c>
      <c r="R1065">
        <v>0</v>
      </c>
      <c r="S1065">
        <v>2251479</v>
      </c>
      <c r="T1065">
        <v>1053106</v>
      </c>
      <c r="U1065">
        <v>540355</v>
      </c>
      <c r="V1065">
        <v>691661</v>
      </c>
      <c r="W1065">
        <v>382320</v>
      </c>
      <c r="X1065">
        <v>1547741</v>
      </c>
      <c r="Y1065">
        <v>480833</v>
      </c>
      <c r="Z1065">
        <v>572100</v>
      </c>
      <c r="AA1065">
        <v>532591</v>
      </c>
      <c r="AB1065">
        <v>613506</v>
      </c>
      <c r="AC1065">
        <v>334308</v>
      </c>
      <c r="AD1065" t="s">
        <v>3025</v>
      </c>
      <c r="AE1065" t="s">
        <v>3047</v>
      </c>
      <c r="AF1065" t="s">
        <v>3051</v>
      </c>
      <c r="AG1065" t="s">
        <v>3052</v>
      </c>
      <c r="AH1065" t="s">
        <v>7069</v>
      </c>
      <c r="AI1065" t="s">
        <v>6064</v>
      </c>
      <c r="AJ1065" t="s">
        <v>6160</v>
      </c>
      <c r="AK1065" t="s">
        <v>136</v>
      </c>
      <c r="AN1065" t="s">
        <v>1311</v>
      </c>
      <c r="AO1065" t="s">
        <v>1312</v>
      </c>
      <c r="AP1065" t="s">
        <v>1331</v>
      </c>
      <c r="AQ1065" t="s">
        <v>1314</v>
      </c>
    </row>
    <row r="1066" spans="1:43" x14ac:dyDescent="0.3">
      <c r="A1066" t="s">
        <v>26</v>
      </c>
      <c r="B1066" t="s">
        <v>28</v>
      </c>
      <c r="C1066" t="s">
        <v>29</v>
      </c>
      <c r="D1066" t="s">
        <v>461</v>
      </c>
      <c r="E1066" t="s">
        <v>118</v>
      </c>
      <c r="F1066" t="s">
        <v>130</v>
      </c>
      <c r="G1066" t="s">
        <v>471</v>
      </c>
      <c r="H1066" t="s">
        <v>211</v>
      </c>
      <c r="I1066" t="s">
        <v>212</v>
      </c>
      <c r="J1066" t="s">
        <v>58</v>
      </c>
      <c r="K1066" t="s">
        <v>757</v>
      </c>
      <c r="L1066">
        <v>12</v>
      </c>
      <c r="M1066">
        <v>5000000</v>
      </c>
      <c r="N1066">
        <v>60000000</v>
      </c>
      <c r="O1066">
        <v>0</v>
      </c>
      <c r="P1066">
        <v>60000000</v>
      </c>
      <c r="R1066">
        <v>0</v>
      </c>
      <c r="S1066">
        <v>15009860</v>
      </c>
      <c r="T1066">
        <v>7020704</v>
      </c>
      <c r="U1066">
        <v>3602366</v>
      </c>
      <c r="V1066">
        <v>4611075</v>
      </c>
      <c r="W1066">
        <v>2548801</v>
      </c>
      <c r="X1066">
        <v>10318272</v>
      </c>
      <c r="Y1066">
        <v>3205554</v>
      </c>
      <c r="Z1066">
        <v>3814000</v>
      </c>
      <c r="AA1066">
        <v>3550608</v>
      </c>
      <c r="AB1066">
        <v>4090043</v>
      </c>
      <c r="AC1066">
        <v>2228717</v>
      </c>
      <c r="AD1066" t="s">
        <v>3025</v>
      </c>
      <c r="AE1066" t="s">
        <v>3054</v>
      </c>
      <c r="AF1066" t="s">
        <v>3055</v>
      </c>
      <c r="AG1066" t="s">
        <v>3056</v>
      </c>
      <c r="AH1066" t="s">
        <v>7476</v>
      </c>
      <c r="AI1066" t="s">
        <v>6061</v>
      </c>
      <c r="AJ1066" t="s">
        <v>6160</v>
      </c>
      <c r="AK1066" t="s">
        <v>136</v>
      </c>
      <c r="AN1066" t="s">
        <v>1311</v>
      </c>
      <c r="AO1066" t="s">
        <v>1312</v>
      </c>
      <c r="AP1066" t="s">
        <v>1331</v>
      </c>
      <c r="AQ1066" t="s">
        <v>1314</v>
      </c>
    </row>
    <row r="1067" spans="1:43" x14ac:dyDescent="0.3">
      <c r="A1067" t="s">
        <v>26</v>
      </c>
      <c r="B1067" t="s">
        <v>28</v>
      </c>
      <c r="C1067" t="s">
        <v>29</v>
      </c>
      <c r="D1067" t="s">
        <v>461</v>
      </c>
      <c r="E1067" t="s">
        <v>118</v>
      </c>
      <c r="F1067" t="s">
        <v>130</v>
      </c>
      <c r="G1067" t="s">
        <v>471</v>
      </c>
      <c r="H1067" t="s">
        <v>211</v>
      </c>
      <c r="I1067" t="s">
        <v>212</v>
      </c>
      <c r="J1067" t="s">
        <v>48</v>
      </c>
      <c r="K1067" t="s">
        <v>758</v>
      </c>
      <c r="L1067">
        <v>27</v>
      </c>
      <c r="M1067">
        <v>5000000</v>
      </c>
      <c r="N1067">
        <v>135000000</v>
      </c>
      <c r="O1067">
        <v>0</v>
      </c>
      <c r="P1067">
        <v>135000000</v>
      </c>
      <c r="R1067">
        <v>0</v>
      </c>
      <c r="S1067">
        <v>33772186</v>
      </c>
      <c r="T1067">
        <v>15796584</v>
      </c>
      <c r="U1067">
        <v>8105324</v>
      </c>
      <c r="V1067">
        <v>10374919</v>
      </c>
      <c r="W1067">
        <v>5734801</v>
      </c>
      <c r="X1067">
        <v>23216112</v>
      </c>
      <c r="Y1067">
        <v>7212497</v>
      </c>
      <c r="Z1067">
        <v>8581499</v>
      </c>
      <c r="AA1067">
        <v>7988868</v>
      </c>
      <c r="AB1067">
        <v>9202596</v>
      </c>
      <c r="AC1067">
        <v>5014614</v>
      </c>
      <c r="AD1067" t="s">
        <v>3025</v>
      </c>
      <c r="AE1067" t="s">
        <v>3058</v>
      </c>
      <c r="AF1067" t="s">
        <v>3059</v>
      </c>
      <c r="AG1067" t="s">
        <v>3060</v>
      </c>
      <c r="AH1067" t="s">
        <v>7477</v>
      </c>
      <c r="AI1067" t="s">
        <v>6061</v>
      </c>
      <c r="AJ1067" t="s">
        <v>6160</v>
      </c>
      <c r="AK1067" t="s">
        <v>136</v>
      </c>
      <c r="AN1067" t="s">
        <v>1311</v>
      </c>
      <c r="AO1067" t="s">
        <v>1312</v>
      </c>
      <c r="AP1067" t="s">
        <v>1336</v>
      </c>
      <c r="AQ1067" t="s">
        <v>1314</v>
      </c>
    </row>
    <row r="1068" spans="1:43" x14ac:dyDescent="0.3">
      <c r="A1068" t="s">
        <v>26</v>
      </c>
      <c r="B1068" t="s">
        <v>28</v>
      </c>
      <c r="C1068" t="s">
        <v>29</v>
      </c>
      <c r="D1068" t="s">
        <v>461</v>
      </c>
      <c r="E1068" t="s">
        <v>118</v>
      </c>
      <c r="F1068" t="s">
        <v>130</v>
      </c>
      <c r="G1068" t="s">
        <v>471</v>
      </c>
      <c r="H1068" t="s">
        <v>211</v>
      </c>
      <c r="I1068" t="s">
        <v>212</v>
      </c>
      <c r="J1068" t="s">
        <v>73</v>
      </c>
      <c r="K1068" t="s">
        <v>527</v>
      </c>
      <c r="L1068">
        <v>50</v>
      </c>
      <c r="M1068">
        <v>150000</v>
      </c>
      <c r="N1068">
        <v>7500000</v>
      </c>
      <c r="O1068">
        <v>0</v>
      </c>
      <c r="P1068">
        <v>7500000</v>
      </c>
      <c r="R1068">
        <v>0</v>
      </c>
      <c r="S1068">
        <v>1876233</v>
      </c>
      <c r="T1068">
        <v>877588</v>
      </c>
      <c r="U1068">
        <v>450296</v>
      </c>
      <c r="V1068">
        <v>576384</v>
      </c>
      <c r="W1068">
        <v>318600</v>
      </c>
      <c r="X1068">
        <v>1289784</v>
      </c>
      <c r="Y1068">
        <v>400694</v>
      </c>
      <c r="Z1068">
        <v>476750</v>
      </c>
      <c r="AA1068">
        <v>443826</v>
      </c>
      <c r="AB1068">
        <v>511255</v>
      </c>
      <c r="AC1068">
        <v>278590</v>
      </c>
      <c r="AD1068" t="s">
        <v>3025</v>
      </c>
      <c r="AE1068" t="s">
        <v>3062</v>
      </c>
      <c r="AF1068" t="s">
        <v>3063</v>
      </c>
      <c r="AG1068" t="s">
        <v>3064</v>
      </c>
      <c r="AH1068" t="s">
        <v>7478</v>
      </c>
      <c r="AI1068" t="s">
        <v>6061</v>
      </c>
      <c r="AJ1068" t="s">
        <v>6160</v>
      </c>
      <c r="AK1068" t="s">
        <v>136</v>
      </c>
      <c r="AN1068" t="s">
        <v>1311</v>
      </c>
      <c r="AO1068" t="s">
        <v>1312</v>
      </c>
      <c r="AP1068" t="s">
        <v>1336</v>
      </c>
      <c r="AQ1068" t="s">
        <v>1314</v>
      </c>
    </row>
    <row r="1069" spans="1:43" x14ac:dyDescent="0.3">
      <c r="A1069" t="s">
        <v>26</v>
      </c>
      <c r="B1069" t="s">
        <v>28</v>
      </c>
      <c r="C1069" t="s">
        <v>29</v>
      </c>
      <c r="D1069" t="s">
        <v>461</v>
      </c>
      <c r="E1069" t="s">
        <v>118</v>
      </c>
      <c r="F1069" t="s">
        <v>130</v>
      </c>
      <c r="G1069" t="s">
        <v>471</v>
      </c>
      <c r="H1069" t="s">
        <v>211</v>
      </c>
      <c r="I1069" t="s">
        <v>212</v>
      </c>
      <c r="J1069" t="s">
        <v>73</v>
      </c>
      <c r="K1069" t="s">
        <v>759</v>
      </c>
      <c r="L1069">
        <v>30</v>
      </c>
      <c r="M1069">
        <v>210000</v>
      </c>
      <c r="N1069">
        <v>6300000</v>
      </c>
      <c r="O1069">
        <v>0</v>
      </c>
      <c r="P1069">
        <v>6300000</v>
      </c>
      <c r="R1069">
        <v>0</v>
      </c>
      <c r="S1069">
        <v>1576035</v>
      </c>
      <c r="T1069">
        <v>737174</v>
      </c>
      <c r="U1069">
        <v>378248</v>
      </c>
      <c r="V1069">
        <v>484163</v>
      </c>
      <c r="W1069">
        <v>267624</v>
      </c>
      <c r="X1069">
        <v>1083419</v>
      </c>
      <c r="Y1069">
        <v>336583</v>
      </c>
      <c r="Z1069">
        <v>400470</v>
      </c>
      <c r="AA1069">
        <v>372814</v>
      </c>
      <c r="AB1069">
        <v>429454</v>
      </c>
      <c r="AC1069">
        <v>234016</v>
      </c>
      <c r="AD1069" t="s">
        <v>3025</v>
      </c>
      <c r="AE1069" t="s">
        <v>3062</v>
      </c>
      <c r="AF1069" t="s">
        <v>3066</v>
      </c>
      <c r="AG1069" t="s">
        <v>3067</v>
      </c>
      <c r="AH1069" t="s">
        <v>7070</v>
      </c>
      <c r="AI1069" t="s">
        <v>6064</v>
      </c>
      <c r="AJ1069" t="s">
        <v>6160</v>
      </c>
      <c r="AK1069" t="s">
        <v>136</v>
      </c>
      <c r="AN1069" t="s">
        <v>1311</v>
      </c>
      <c r="AO1069" t="s">
        <v>1312</v>
      </c>
      <c r="AP1069" t="s">
        <v>1336</v>
      </c>
      <c r="AQ1069" t="s">
        <v>1314</v>
      </c>
    </row>
    <row r="1070" spans="1:43" x14ac:dyDescent="0.3">
      <c r="A1070" t="s">
        <v>26</v>
      </c>
      <c r="B1070" t="s">
        <v>28</v>
      </c>
      <c r="C1070" t="s">
        <v>29</v>
      </c>
      <c r="D1070" t="s">
        <v>461</v>
      </c>
      <c r="E1070" t="s">
        <v>118</v>
      </c>
      <c r="F1070" t="s">
        <v>130</v>
      </c>
      <c r="G1070" t="s">
        <v>471</v>
      </c>
      <c r="H1070" t="s">
        <v>211</v>
      </c>
      <c r="I1070" t="s">
        <v>212</v>
      </c>
      <c r="J1070" t="s">
        <v>75</v>
      </c>
      <c r="K1070" t="s">
        <v>760</v>
      </c>
      <c r="L1070">
        <v>30</v>
      </c>
      <c r="M1070">
        <v>130000</v>
      </c>
      <c r="N1070">
        <v>3900000</v>
      </c>
      <c r="O1070">
        <v>0</v>
      </c>
      <c r="P1070">
        <v>3900000</v>
      </c>
      <c r="R1070">
        <v>0</v>
      </c>
      <c r="S1070">
        <v>975641</v>
      </c>
      <c r="T1070">
        <v>456346</v>
      </c>
      <c r="U1070">
        <v>234154</v>
      </c>
      <c r="V1070">
        <v>299720</v>
      </c>
      <c r="W1070">
        <v>165672</v>
      </c>
      <c r="X1070">
        <v>670688</v>
      </c>
      <c r="Y1070">
        <v>208361</v>
      </c>
      <c r="Z1070">
        <v>247910</v>
      </c>
      <c r="AA1070">
        <v>230790</v>
      </c>
      <c r="AB1070">
        <v>265853</v>
      </c>
      <c r="AC1070">
        <v>144865</v>
      </c>
      <c r="AD1070" t="s">
        <v>3025</v>
      </c>
      <c r="AE1070" t="s">
        <v>3069</v>
      </c>
      <c r="AF1070" t="s">
        <v>3070</v>
      </c>
      <c r="AG1070" t="s">
        <v>3071</v>
      </c>
      <c r="AH1070" t="s">
        <v>7479</v>
      </c>
      <c r="AI1070" t="s">
        <v>6061</v>
      </c>
      <c r="AJ1070" t="s">
        <v>6160</v>
      </c>
      <c r="AK1070" t="s">
        <v>136</v>
      </c>
      <c r="AN1070" t="s">
        <v>1311</v>
      </c>
      <c r="AO1070" t="s">
        <v>1312</v>
      </c>
      <c r="AP1070" t="s">
        <v>1336</v>
      </c>
      <c r="AQ1070" t="s">
        <v>1314</v>
      </c>
    </row>
    <row r="1071" spans="1:43" x14ac:dyDescent="0.3">
      <c r="A1071" t="s">
        <v>26</v>
      </c>
      <c r="B1071" t="s">
        <v>28</v>
      </c>
      <c r="C1071" t="s">
        <v>29</v>
      </c>
      <c r="D1071" t="s">
        <v>461</v>
      </c>
      <c r="E1071" t="s">
        <v>118</v>
      </c>
      <c r="F1071" t="s">
        <v>130</v>
      </c>
      <c r="G1071" t="s">
        <v>471</v>
      </c>
      <c r="H1071" t="s">
        <v>211</v>
      </c>
      <c r="I1071" t="s">
        <v>212</v>
      </c>
      <c r="J1071" t="s">
        <v>75</v>
      </c>
      <c r="K1071" t="s">
        <v>761</v>
      </c>
      <c r="L1071">
        <v>30</v>
      </c>
      <c r="M1071">
        <v>150000</v>
      </c>
      <c r="N1071">
        <v>4500000</v>
      </c>
      <c r="O1071">
        <v>0</v>
      </c>
      <c r="P1071">
        <v>4500000</v>
      </c>
      <c r="R1071">
        <v>0</v>
      </c>
      <c r="S1071">
        <v>1125740</v>
      </c>
      <c r="T1071">
        <v>526553</v>
      </c>
      <c r="U1071">
        <v>270177</v>
      </c>
      <c r="V1071">
        <v>345831</v>
      </c>
      <c r="W1071">
        <v>191160</v>
      </c>
      <c r="X1071">
        <v>773870</v>
      </c>
      <c r="Y1071">
        <v>240417</v>
      </c>
      <c r="Z1071">
        <v>286050</v>
      </c>
      <c r="AA1071">
        <v>266296</v>
      </c>
      <c r="AB1071">
        <v>306753</v>
      </c>
      <c r="AC1071">
        <v>167153</v>
      </c>
      <c r="AD1071" t="s">
        <v>3025</v>
      </c>
      <c r="AE1071" t="s">
        <v>3069</v>
      </c>
      <c r="AF1071" t="s">
        <v>3073</v>
      </c>
      <c r="AG1071" t="s">
        <v>3074</v>
      </c>
      <c r="AH1071" t="s">
        <v>7071</v>
      </c>
      <c r="AI1071" t="s">
        <v>6064</v>
      </c>
      <c r="AJ1071" t="s">
        <v>6160</v>
      </c>
      <c r="AK1071" t="s">
        <v>136</v>
      </c>
      <c r="AN1071" t="s">
        <v>1311</v>
      </c>
      <c r="AO1071" t="s">
        <v>1312</v>
      </c>
      <c r="AP1071" t="s">
        <v>1336</v>
      </c>
      <c r="AQ1071" t="s">
        <v>1314</v>
      </c>
    </row>
    <row r="1072" spans="1:43" x14ac:dyDescent="0.3">
      <c r="A1072" t="s">
        <v>26</v>
      </c>
      <c r="B1072" t="s">
        <v>28</v>
      </c>
      <c r="C1072" t="s">
        <v>29</v>
      </c>
      <c r="D1072" t="s">
        <v>461</v>
      </c>
      <c r="E1072" t="s">
        <v>118</v>
      </c>
      <c r="F1072" t="s">
        <v>130</v>
      </c>
      <c r="G1072" t="s">
        <v>471</v>
      </c>
      <c r="H1072" t="s">
        <v>211</v>
      </c>
      <c r="I1072" t="s">
        <v>212</v>
      </c>
      <c r="J1072" t="s">
        <v>50</v>
      </c>
      <c r="K1072" t="s">
        <v>760</v>
      </c>
      <c r="L1072">
        <v>20</v>
      </c>
      <c r="M1072">
        <v>150000</v>
      </c>
      <c r="N1072">
        <v>3000000</v>
      </c>
      <c r="O1072">
        <v>0</v>
      </c>
      <c r="P1072">
        <v>3000000</v>
      </c>
      <c r="R1072">
        <v>0</v>
      </c>
      <c r="S1072">
        <v>750493</v>
      </c>
      <c r="T1072">
        <v>351035</v>
      </c>
      <c r="U1072">
        <v>180118</v>
      </c>
      <c r="V1072">
        <v>230554</v>
      </c>
      <c r="W1072">
        <v>127440</v>
      </c>
      <c r="X1072">
        <v>515914</v>
      </c>
      <c r="Y1072">
        <v>160278</v>
      </c>
      <c r="Z1072">
        <v>190700</v>
      </c>
      <c r="AA1072">
        <v>177530</v>
      </c>
      <c r="AB1072">
        <v>204502</v>
      </c>
      <c r="AC1072">
        <v>111436</v>
      </c>
      <c r="AD1072" t="s">
        <v>3025</v>
      </c>
      <c r="AE1072" t="s">
        <v>3076</v>
      </c>
      <c r="AF1072" t="s">
        <v>3077</v>
      </c>
      <c r="AG1072" t="s">
        <v>3078</v>
      </c>
      <c r="AH1072" t="s">
        <v>7480</v>
      </c>
      <c r="AI1072" t="s">
        <v>6061</v>
      </c>
      <c r="AJ1072" t="s">
        <v>6160</v>
      </c>
      <c r="AK1072" t="s">
        <v>136</v>
      </c>
      <c r="AN1072" t="s">
        <v>1311</v>
      </c>
      <c r="AO1072" t="s">
        <v>1312</v>
      </c>
      <c r="AP1072" t="s">
        <v>1336</v>
      </c>
      <c r="AQ1072" t="s">
        <v>1314</v>
      </c>
    </row>
    <row r="1073" spans="1:43" x14ac:dyDescent="0.3">
      <c r="A1073" t="s">
        <v>26</v>
      </c>
      <c r="B1073" t="s">
        <v>28</v>
      </c>
      <c r="C1073" t="s">
        <v>29</v>
      </c>
      <c r="D1073" t="s">
        <v>461</v>
      </c>
      <c r="E1073" t="s">
        <v>118</v>
      </c>
      <c r="F1073" t="s">
        <v>130</v>
      </c>
      <c r="G1073" t="s">
        <v>471</v>
      </c>
      <c r="H1073" t="s">
        <v>211</v>
      </c>
      <c r="I1073" t="s">
        <v>212</v>
      </c>
      <c r="J1073" t="s">
        <v>50</v>
      </c>
      <c r="K1073" t="s">
        <v>761</v>
      </c>
      <c r="L1073">
        <v>21</v>
      </c>
      <c r="M1073">
        <v>400000</v>
      </c>
      <c r="N1073">
        <v>8400000</v>
      </c>
      <c r="O1073">
        <v>0</v>
      </c>
      <c r="P1073">
        <v>8400000</v>
      </c>
      <c r="R1073">
        <v>0</v>
      </c>
      <c r="S1073">
        <v>2101380</v>
      </c>
      <c r="T1073">
        <v>982899</v>
      </c>
      <c r="U1073">
        <v>504331</v>
      </c>
      <c r="V1073">
        <v>645551</v>
      </c>
      <c r="W1073">
        <v>356832</v>
      </c>
      <c r="X1073">
        <v>1444558</v>
      </c>
      <c r="Y1073">
        <v>448778</v>
      </c>
      <c r="Z1073">
        <v>533960</v>
      </c>
      <c r="AA1073">
        <v>497085</v>
      </c>
      <c r="AB1073">
        <v>572606</v>
      </c>
      <c r="AC1073">
        <v>312020</v>
      </c>
      <c r="AD1073" t="s">
        <v>3025</v>
      </c>
      <c r="AE1073" t="s">
        <v>3076</v>
      </c>
      <c r="AF1073" t="s">
        <v>3080</v>
      </c>
      <c r="AG1073" t="s">
        <v>3081</v>
      </c>
      <c r="AH1073" t="s">
        <v>7072</v>
      </c>
      <c r="AI1073" t="s">
        <v>6064</v>
      </c>
      <c r="AJ1073" t="s">
        <v>6160</v>
      </c>
      <c r="AK1073" t="s">
        <v>136</v>
      </c>
      <c r="AN1073" t="s">
        <v>1311</v>
      </c>
      <c r="AO1073" t="s">
        <v>1312</v>
      </c>
      <c r="AP1073" t="s">
        <v>1336</v>
      </c>
      <c r="AQ1073" t="s">
        <v>1314</v>
      </c>
    </row>
    <row r="1074" spans="1:43" x14ac:dyDescent="0.3">
      <c r="A1074" t="s">
        <v>26</v>
      </c>
      <c r="B1074" t="s">
        <v>28</v>
      </c>
      <c r="C1074" t="s">
        <v>29</v>
      </c>
      <c r="D1074" t="s">
        <v>461</v>
      </c>
      <c r="E1074" t="s">
        <v>118</v>
      </c>
      <c r="F1074" t="s">
        <v>130</v>
      </c>
      <c r="G1074" t="s">
        <v>471</v>
      </c>
      <c r="H1074" t="s">
        <v>211</v>
      </c>
      <c r="I1074" t="s">
        <v>213</v>
      </c>
      <c r="J1074" t="s">
        <v>43</v>
      </c>
      <c r="K1074" t="s">
        <v>762</v>
      </c>
      <c r="L1074">
        <v>0</v>
      </c>
      <c r="M1074">
        <v>0</v>
      </c>
      <c r="N1074">
        <v>0</v>
      </c>
      <c r="O1074">
        <v>0</v>
      </c>
      <c r="P1074">
        <v>0</v>
      </c>
      <c r="R1074">
        <v>0</v>
      </c>
      <c r="S1074">
        <v>0</v>
      </c>
      <c r="T1074">
        <v>0</v>
      </c>
      <c r="U1074">
        <v>0</v>
      </c>
      <c r="V1074">
        <v>0</v>
      </c>
      <c r="W1074">
        <v>0</v>
      </c>
      <c r="X1074">
        <v>0</v>
      </c>
      <c r="Y1074">
        <v>0</v>
      </c>
      <c r="Z1074">
        <v>0</v>
      </c>
      <c r="AA1074">
        <v>0</v>
      </c>
      <c r="AB1074">
        <v>0</v>
      </c>
      <c r="AC1074">
        <v>0</v>
      </c>
      <c r="AD1074" t="s">
        <v>3083</v>
      </c>
      <c r="AE1074" t="s">
        <v>3084</v>
      </c>
      <c r="AF1074" t="s">
        <v>7481</v>
      </c>
      <c r="AG1074" t="s">
        <v>7482</v>
      </c>
      <c r="AH1074" t="s">
        <v>7483</v>
      </c>
      <c r="AI1074" t="s">
        <v>6061</v>
      </c>
      <c r="AJ1074" t="s">
        <v>6165</v>
      </c>
      <c r="AK1074" t="s">
        <v>136</v>
      </c>
      <c r="AN1074" t="s">
        <v>1311</v>
      </c>
      <c r="AO1074" t="s">
        <v>1312</v>
      </c>
      <c r="AP1074" t="s">
        <v>1313</v>
      </c>
      <c r="AQ1074" t="s">
        <v>1314</v>
      </c>
    </row>
    <row r="1075" spans="1:43" x14ac:dyDescent="0.3">
      <c r="A1075" t="s">
        <v>26</v>
      </c>
      <c r="B1075" t="s">
        <v>28</v>
      </c>
      <c r="C1075" t="s">
        <v>29</v>
      </c>
      <c r="D1075" t="s">
        <v>461</v>
      </c>
      <c r="E1075" t="s">
        <v>118</v>
      </c>
      <c r="F1075" t="s">
        <v>130</v>
      </c>
      <c r="G1075" t="s">
        <v>471</v>
      </c>
      <c r="H1075" t="s">
        <v>211</v>
      </c>
      <c r="I1075" t="s">
        <v>213</v>
      </c>
      <c r="J1075" t="s">
        <v>43</v>
      </c>
      <c r="K1075" t="s">
        <v>763</v>
      </c>
      <c r="L1075">
        <v>50</v>
      </c>
      <c r="M1075">
        <v>280000</v>
      </c>
      <c r="N1075">
        <v>14000000</v>
      </c>
      <c r="O1075">
        <v>0</v>
      </c>
      <c r="P1075">
        <v>14000000</v>
      </c>
      <c r="R1075">
        <v>0</v>
      </c>
      <c r="S1075">
        <v>3502301</v>
      </c>
      <c r="T1075">
        <v>1638164</v>
      </c>
      <c r="U1075">
        <v>840552</v>
      </c>
      <c r="V1075">
        <v>1075918</v>
      </c>
      <c r="W1075">
        <v>594720</v>
      </c>
      <c r="X1075">
        <v>2407597</v>
      </c>
      <c r="Y1075">
        <v>747963</v>
      </c>
      <c r="Z1075">
        <v>889933</v>
      </c>
      <c r="AA1075">
        <v>828475</v>
      </c>
      <c r="AB1075">
        <v>954343</v>
      </c>
      <c r="AC1075">
        <v>520034</v>
      </c>
      <c r="AD1075" t="s">
        <v>3083</v>
      </c>
      <c r="AE1075" t="s">
        <v>3084</v>
      </c>
      <c r="AF1075" t="s">
        <v>3085</v>
      </c>
      <c r="AG1075" t="s">
        <v>3086</v>
      </c>
      <c r="AH1075" t="s">
        <v>7073</v>
      </c>
      <c r="AI1075" t="s">
        <v>6064</v>
      </c>
      <c r="AJ1075" t="s">
        <v>6165</v>
      </c>
      <c r="AK1075" t="s">
        <v>136</v>
      </c>
      <c r="AN1075" t="s">
        <v>1311</v>
      </c>
      <c r="AO1075" t="s">
        <v>1312</v>
      </c>
      <c r="AP1075" t="s">
        <v>1313</v>
      </c>
      <c r="AQ1075" t="s">
        <v>1314</v>
      </c>
    </row>
    <row r="1076" spans="1:43" x14ac:dyDescent="0.3">
      <c r="A1076" t="s">
        <v>26</v>
      </c>
      <c r="B1076" t="s">
        <v>28</v>
      </c>
      <c r="C1076" t="s">
        <v>29</v>
      </c>
      <c r="D1076" t="s">
        <v>461</v>
      </c>
      <c r="E1076" t="s">
        <v>118</v>
      </c>
      <c r="F1076" t="s">
        <v>130</v>
      </c>
      <c r="G1076" t="s">
        <v>471</v>
      </c>
      <c r="H1076" t="s">
        <v>211</v>
      </c>
      <c r="I1076" t="s">
        <v>213</v>
      </c>
      <c r="J1076" t="s">
        <v>43</v>
      </c>
      <c r="K1076" t="s">
        <v>765</v>
      </c>
      <c r="L1076">
        <v>50</v>
      </c>
      <c r="M1076">
        <v>120000</v>
      </c>
      <c r="N1076">
        <v>6000000</v>
      </c>
      <c r="O1076">
        <v>0</v>
      </c>
      <c r="P1076">
        <v>6000000</v>
      </c>
      <c r="R1076">
        <v>0</v>
      </c>
      <c r="S1076">
        <v>1500986</v>
      </c>
      <c r="T1076">
        <v>702070</v>
      </c>
      <c r="U1076">
        <v>360237</v>
      </c>
      <c r="V1076">
        <v>461108</v>
      </c>
      <c r="W1076">
        <v>254880</v>
      </c>
      <c r="X1076">
        <v>1031827</v>
      </c>
      <c r="Y1076">
        <v>320555</v>
      </c>
      <c r="Z1076">
        <v>381400</v>
      </c>
      <c r="AA1076">
        <v>355061</v>
      </c>
      <c r="AB1076">
        <v>409004</v>
      </c>
      <c r="AC1076">
        <v>222872</v>
      </c>
      <c r="AD1076" t="s">
        <v>3083</v>
      </c>
      <c r="AE1076" t="s">
        <v>3084</v>
      </c>
      <c r="AF1076" t="s">
        <v>3097</v>
      </c>
      <c r="AG1076" t="s">
        <v>3098</v>
      </c>
      <c r="AH1076" t="s">
        <v>7074</v>
      </c>
      <c r="AI1076" t="s">
        <v>6565</v>
      </c>
      <c r="AJ1076" t="s">
        <v>6165</v>
      </c>
      <c r="AK1076" t="s">
        <v>136</v>
      </c>
      <c r="AN1076" t="s">
        <v>1311</v>
      </c>
      <c r="AO1076" t="s">
        <v>1312</v>
      </c>
      <c r="AP1076" t="s">
        <v>1313</v>
      </c>
      <c r="AQ1076" t="s">
        <v>1314</v>
      </c>
    </row>
    <row r="1077" spans="1:43" x14ac:dyDescent="0.3">
      <c r="A1077" t="s">
        <v>26</v>
      </c>
      <c r="B1077" t="s">
        <v>28</v>
      </c>
      <c r="C1077" t="s">
        <v>29</v>
      </c>
      <c r="D1077" t="s">
        <v>461</v>
      </c>
      <c r="E1077" t="s">
        <v>118</v>
      </c>
      <c r="F1077" t="s">
        <v>130</v>
      </c>
      <c r="G1077" t="s">
        <v>471</v>
      </c>
      <c r="H1077" t="s">
        <v>211</v>
      </c>
      <c r="I1077" t="s">
        <v>213</v>
      </c>
      <c r="J1077" t="s">
        <v>43</v>
      </c>
      <c r="K1077" t="s">
        <v>766</v>
      </c>
      <c r="L1077">
        <v>0</v>
      </c>
      <c r="M1077">
        <v>0</v>
      </c>
      <c r="N1077">
        <v>0</v>
      </c>
      <c r="O1077">
        <v>0</v>
      </c>
      <c r="P1077">
        <v>0</v>
      </c>
      <c r="R1077">
        <v>0</v>
      </c>
      <c r="S1077">
        <v>0</v>
      </c>
      <c r="T1077">
        <v>0</v>
      </c>
      <c r="U1077">
        <v>0</v>
      </c>
      <c r="V1077">
        <v>0</v>
      </c>
      <c r="W1077">
        <v>0</v>
      </c>
      <c r="X1077">
        <v>0</v>
      </c>
      <c r="Y1077">
        <v>0</v>
      </c>
      <c r="Z1077">
        <v>0</v>
      </c>
      <c r="AA1077">
        <v>0</v>
      </c>
      <c r="AB1077">
        <v>0</v>
      </c>
      <c r="AC1077">
        <v>0</v>
      </c>
      <c r="AD1077" t="s">
        <v>3083</v>
      </c>
      <c r="AE1077" t="s">
        <v>3084</v>
      </c>
      <c r="AF1077" t="s">
        <v>7075</v>
      </c>
      <c r="AG1077" t="s">
        <v>7076</v>
      </c>
      <c r="AH1077" t="s">
        <v>7077</v>
      </c>
      <c r="AI1077" t="s">
        <v>6567</v>
      </c>
      <c r="AJ1077" t="s">
        <v>6165</v>
      </c>
      <c r="AK1077" t="s">
        <v>136</v>
      </c>
      <c r="AN1077" t="s">
        <v>1311</v>
      </c>
      <c r="AO1077" t="s">
        <v>1312</v>
      </c>
      <c r="AP1077" t="s">
        <v>1313</v>
      </c>
      <c r="AQ1077" t="s">
        <v>1314</v>
      </c>
    </row>
    <row r="1078" spans="1:43" x14ac:dyDescent="0.3">
      <c r="A1078" t="s">
        <v>26</v>
      </c>
      <c r="B1078" t="s">
        <v>28</v>
      </c>
      <c r="C1078" t="s">
        <v>29</v>
      </c>
      <c r="D1078" t="s">
        <v>461</v>
      </c>
      <c r="E1078" t="s">
        <v>118</v>
      </c>
      <c r="F1078" t="s">
        <v>130</v>
      </c>
      <c r="G1078" t="s">
        <v>471</v>
      </c>
      <c r="H1078" t="s">
        <v>211</v>
      </c>
      <c r="I1078" t="s">
        <v>213</v>
      </c>
      <c r="J1078" t="s">
        <v>46</v>
      </c>
      <c r="K1078" t="s">
        <v>762</v>
      </c>
      <c r="L1078">
        <v>0</v>
      </c>
      <c r="M1078">
        <v>0</v>
      </c>
      <c r="N1078">
        <v>0</v>
      </c>
      <c r="O1078">
        <v>0</v>
      </c>
      <c r="P1078">
        <v>0</v>
      </c>
      <c r="R1078">
        <v>0</v>
      </c>
      <c r="S1078">
        <v>0</v>
      </c>
      <c r="T1078">
        <v>0</v>
      </c>
      <c r="U1078">
        <v>0</v>
      </c>
      <c r="V1078">
        <v>0</v>
      </c>
      <c r="W1078">
        <v>0</v>
      </c>
      <c r="X1078">
        <v>0</v>
      </c>
      <c r="Y1078">
        <v>0</v>
      </c>
      <c r="Z1078">
        <v>0</v>
      </c>
      <c r="AA1078">
        <v>0</v>
      </c>
      <c r="AB1078">
        <v>0</v>
      </c>
      <c r="AC1078">
        <v>0</v>
      </c>
      <c r="AD1078" t="s">
        <v>3083</v>
      </c>
      <c r="AE1078" t="s">
        <v>3109</v>
      </c>
      <c r="AF1078" t="s">
        <v>7484</v>
      </c>
      <c r="AG1078" t="s">
        <v>7485</v>
      </c>
      <c r="AH1078" t="s">
        <v>7486</v>
      </c>
      <c r="AI1078" t="s">
        <v>6061</v>
      </c>
      <c r="AJ1078" t="s">
        <v>6165</v>
      </c>
      <c r="AK1078" t="s">
        <v>136</v>
      </c>
      <c r="AN1078" t="s">
        <v>1311</v>
      </c>
      <c r="AO1078" t="s">
        <v>1312</v>
      </c>
      <c r="AP1078" t="s">
        <v>1331</v>
      </c>
      <c r="AQ1078" t="s">
        <v>1314</v>
      </c>
    </row>
    <row r="1079" spans="1:43" x14ac:dyDescent="0.3">
      <c r="A1079" t="s">
        <v>26</v>
      </c>
      <c r="B1079" t="s">
        <v>28</v>
      </c>
      <c r="C1079" t="s">
        <v>29</v>
      </c>
      <c r="D1079" t="s">
        <v>461</v>
      </c>
      <c r="E1079" t="s">
        <v>118</v>
      </c>
      <c r="F1079" t="s">
        <v>130</v>
      </c>
      <c r="G1079" t="s">
        <v>471</v>
      </c>
      <c r="H1079" t="s">
        <v>211</v>
      </c>
      <c r="I1079" t="s">
        <v>213</v>
      </c>
      <c r="J1079" t="s">
        <v>46</v>
      </c>
      <c r="K1079" t="s">
        <v>770</v>
      </c>
      <c r="L1079">
        <v>6</v>
      </c>
      <c r="M1079">
        <v>900000</v>
      </c>
      <c r="N1079">
        <v>5400000</v>
      </c>
      <c r="O1079">
        <v>0</v>
      </c>
      <c r="P1079">
        <v>5400000</v>
      </c>
      <c r="R1079">
        <v>0</v>
      </c>
      <c r="S1079">
        <v>1350887</v>
      </c>
      <c r="T1079">
        <v>631863</v>
      </c>
      <c r="U1079">
        <v>324213</v>
      </c>
      <c r="V1079">
        <v>414997</v>
      </c>
      <c r="W1079">
        <v>229392</v>
      </c>
      <c r="X1079">
        <v>928644</v>
      </c>
      <c r="Y1079">
        <v>288500</v>
      </c>
      <c r="Z1079">
        <v>343260</v>
      </c>
      <c r="AA1079">
        <v>319555</v>
      </c>
      <c r="AB1079">
        <v>368104</v>
      </c>
      <c r="AC1079">
        <v>200585</v>
      </c>
      <c r="AD1079" t="s">
        <v>3083</v>
      </c>
      <c r="AE1079" t="s">
        <v>3109</v>
      </c>
      <c r="AF1079" t="s">
        <v>3113</v>
      </c>
      <c r="AG1079" t="s">
        <v>3114</v>
      </c>
      <c r="AH1079" t="s">
        <v>7078</v>
      </c>
      <c r="AI1079" t="s">
        <v>6075</v>
      </c>
      <c r="AJ1079" t="s">
        <v>6165</v>
      </c>
      <c r="AK1079" t="s">
        <v>136</v>
      </c>
      <c r="AN1079" t="s">
        <v>1311</v>
      </c>
      <c r="AO1079" t="s">
        <v>1312</v>
      </c>
      <c r="AP1079" t="s">
        <v>1331</v>
      </c>
      <c r="AQ1079" t="s">
        <v>1314</v>
      </c>
    </row>
    <row r="1080" spans="1:43" x14ac:dyDescent="0.3">
      <c r="A1080" t="s">
        <v>26</v>
      </c>
      <c r="B1080" t="s">
        <v>28</v>
      </c>
      <c r="C1080" t="s">
        <v>29</v>
      </c>
      <c r="D1080" t="s">
        <v>461</v>
      </c>
      <c r="E1080" t="s">
        <v>118</v>
      </c>
      <c r="F1080" t="s">
        <v>130</v>
      </c>
      <c r="G1080" t="s">
        <v>471</v>
      </c>
      <c r="H1080" t="s">
        <v>211</v>
      </c>
      <c r="I1080" t="s">
        <v>213</v>
      </c>
      <c r="J1080" t="s">
        <v>46</v>
      </c>
      <c r="K1080" t="s">
        <v>771</v>
      </c>
      <c r="L1080">
        <v>0</v>
      </c>
      <c r="M1080">
        <v>0</v>
      </c>
      <c r="N1080">
        <v>0</v>
      </c>
      <c r="O1080">
        <v>0</v>
      </c>
      <c r="P1080">
        <v>0</v>
      </c>
      <c r="R1080">
        <v>0</v>
      </c>
      <c r="S1080">
        <v>0</v>
      </c>
      <c r="T1080">
        <v>0</v>
      </c>
      <c r="U1080">
        <v>0</v>
      </c>
      <c r="V1080">
        <v>0</v>
      </c>
      <c r="W1080">
        <v>0</v>
      </c>
      <c r="X1080">
        <v>0</v>
      </c>
      <c r="Y1080">
        <v>0</v>
      </c>
      <c r="Z1080">
        <v>0</v>
      </c>
      <c r="AA1080">
        <v>0</v>
      </c>
      <c r="AB1080">
        <v>0</v>
      </c>
      <c r="AC1080">
        <v>0</v>
      </c>
      <c r="AD1080" t="s">
        <v>3083</v>
      </c>
      <c r="AE1080" t="s">
        <v>3109</v>
      </c>
      <c r="AF1080" t="s">
        <v>7079</v>
      </c>
      <c r="AG1080" t="s">
        <v>7080</v>
      </c>
      <c r="AH1080" t="s">
        <v>7081</v>
      </c>
      <c r="AI1080" t="s">
        <v>6085</v>
      </c>
      <c r="AJ1080" t="s">
        <v>6165</v>
      </c>
      <c r="AK1080" t="s">
        <v>136</v>
      </c>
      <c r="AN1080" t="s">
        <v>1311</v>
      </c>
      <c r="AO1080" t="s">
        <v>1312</v>
      </c>
      <c r="AP1080" t="s">
        <v>1331</v>
      </c>
      <c r="AQ1080" t="s">
        <v>1314</v>
      </c>
    </row>
    <row r="1081" spans="1:43" x14ac:dyDescent="0.3">
      <c r="A1081" t="s">
        <v>26</v>
      </c>
      <c r="B1081" t="s">
        <v>28</v>
      </c>
      <c r="C1081" t="s">
        <v>29</v>
      </c>
      <c r="D1081" t="s">
        <v>461</v>
      </c>
      <c r="E1081" t="s">
        <v>118</v>
      </c>
      <c r="F1081" t="s">
        <v>130</v>
      </c>
      <c r="G1081" t="s">
        <v>471</v>
      </c>
      <c r="H1081" t="s">
        <v>211</v>
      </c>
      <c r="I1081" t="s">
        <v>213</v>
      </c>
      <c r="J1081" t="s">
        <v>48</v>
      </c>
      <c r="K1081" t="s">
        <v>774</v>
      </c>
      <c r="L1081">
        <v>2</v>
      </c>
      <c r="M1081">
        <v>5000000</v>
      </c>
      <c r="N1081">
        <v>10000000</v>
      </c>
      <c r="O1081">
        <v>0</v>
      </c>
      <c r="P1081">
        <v>10000000</v>
      </c>
      <c r="R1081">
        <v>0</v>
      </c>
      <c r="S1081">
        <v>2501643</v>
      </c>
      <c r="T1081">
        <v>1170117</v>
      </c>
      <c r="U1081">
        <v>600394</v>
      </c>
      <c r="V1081">
        <v>768513</v>
      </c>
      <c r="W1081">
        <v>424800</v>
      </c>
      <c r="X1081">
        <v>1719712</v>
      </c>
      <c r="Y1081">
        <v>534259</v>
      </c>
      <c r="Z1081">
        <v>635667</v>
      </c>
      <c r="AA1081">
        <v>591768</v>
      </c>
      <c r="AB1081">
        <v>681674</v>
      </c>
      <c r="AC1081">
        <v>371453</v>
      </c>
      <c r="AD1081" t="s">
        <v>3083</v>
      </c>
      <c r="AE1081" t="s">
        <v>3122</v>
      </c>
      <c r="AF1081" t="s">
        <v>3123</v>
      </c>
      <c r="AG1081" t="s">
        <v>3124</v>
      </c>
      <c r="AH1081" t="s">
        <v>7487</v>
      </c>
      <c r="AI1081" t="s">
        <v>6061</v>
      </c>
      <c r="AJ1081" t="s">
        <v>6165</v>
      </c>
      <c r="AK1081" t="s">
        <v>136</v>
      </c>
      <c r="AN1081" t="s">
        <v>1311</v>
      </c>
      <c r="AO1081" t="s">
        <v>1312</v>
      </c>
      <c r="AP1081" t="s">
        <v>1336</v>
      </c>
      <c r="AQ1081" t="s">
        <v>1314</v>
      </c>
    </row>
    <row r="1082" spans="1:43" x14ac:dyDescent="0.3">
      <c r="A1082" t="s">
        <v>26</v>
      </c>
      <c r="B1082" t="s">
        <v>28</v>
      </c>
      <c r="C1082" t="s">
        <v>29</v>
      </c>
      <c r="D1082" t="s">
        <v>461</v>
      </c>
      <c r="E1082" t="s">
        <v>118</v>
      </c>
      <c r="F1082" t="s">
        <v>130</v>
      </c>
      <c r="G1082" t="s">
        <v>471</v>
      </c>
      <c r="H1082" t="s">
        <v>211</v>
      </c>
      <c r="I1082" t="s">
        <v>213</v>
      </c>
      <c r="J1082" t="s">
        <v>75</v>
      </c>
      <c r="K1082" t="s">
        <v>7693</v>
      </c>
      <c r="L1082">
        <v>0</v>
      </c>
      <c r="M1082">
        <v>0</v>
      </c>
      <c r="N1082">
        <v>0</v>
      </c>
      <c r="O1082">
        <v>0</v>
      </c>
      <c r="P1082">
        <v>0</v>
      </c>
      <c r="R1082">
        <v>0</v>
      </c>
      <c r="S1082">
        <v>0</v>
      </c>
      <c r="T1082">
        <v>0</v>
      </c>
      <c r="U1082">
        <v>0</v>
      </c>
      <c r="V1082">
        <v>0</v>
      </c>
      <c r="W1082">
        <v>0</v>
      </c>
      <c r="X1082">
        <v>0</v>
      </c>
      <c r="Y1082">
        <v>0</v>
      </c>
      <c r="Z1082">
        <v>0</v>
      </c>
      <c r="AA1082">
        <v>0</v>
      </c>
      <c r="AB1082">
        <v>0</v>
      </c>
      <c r="AC1082">
        <v>0</v>
      </c>
      <c r="AD1082" t="s">
        <v>3083</v>
      </c>
      <c r="AE1082" t="s">
        <v>3126</v>
      </c>
      <c r="AF1082" t="s">
        <v>7488</v>
      </c>
      <c r="AG1082" t="s">
        <v>7489</v>
      </c>
      <c r="AH1082" t="s">
        <v>7490</v>
      </c>
      <c r="AI1082" t="s">
        <v>6061</v>
      </c>
      <c r="AJ1082" t="s">
        <v>6165</v>
      </c>
      <c r="AK1082" t="s">
        <v>136</v>
      </c>
      <c r="AN1082" t="s">
        <v>1311</v>
      </c>
      <c r="AO1082" t="s">
        <v>1312</v>
      </c>
      <c r="AP1082" t="s">
        <v>1336</v>
      </c>
      <c r="AQ1082" t="s">
        <v>1314</v>
      </c>
    </row>
    <row r="1083" spans="1:43" x14ac:dyDescent="0.3">
      <c r="A1083" t="s">
        <v>26</v>
      </c>
      <c r="B1083" t="s">
        <v>28</v>
      </c>
      <c r="C1083" t="s">
        <v>29</v>
      </c>
      <c r="D1083" t="s">
        <v>461</v>
      </c>
      <c r="E1083" t="s">
        <v>118</v>
      </c>
      <c r="F1083" t="s">
        <v>130</v>
      </c>
      <c r="G1083" t="s">
        <v>471</v>
      </c>
      <c r="H1083" t="s">
        <v>211</v>
      </c>
      <c r="I1083" t="s">
        <v>213</v>
      </c>
      <c r="J1083" t="s">
        <v>75</v>
      </c>
      <c r="K1083" t="s">
        <v>775</v>
      </c>
      <c r="L1083">
        <v>50</v>
      </c>
      <c r="M1083">
        <v>1197000</v>
      </c>
      <c r="N1083">
        <v>59850000</v>
      </c>
      <c r="O1083">
        <v>0</v>
      </c>
      <c r="P1083">
        <v>59850000</v>
      </c>
      <c r="R1083">
        <v>0</v>
      </c>
      <c r="S1083">
        <v>14972336</v>
      </c>
      <c r="T1083">
        <v>7003152</v>
      </c>
      <c r="U1083">
        <v>3593360</v>
      </c>
      <c r="V1083">
        <v>4599547</v>
      </c>
      <c r="W1083">
        <v>2542429</v>
      </c>
      <c r="X1083">
        <v>10292477</v>
      </c>
      <c r="Y1083">
        <v>3197540</v>
      </c>
      <c r="Z1083">
        <v>3804465</v>
      </c>
      <c r="AA1083">
        <v>3541731</v>
      </c>
      <c r="AB1083">
        <v>4079818</v>
      </c>
      <c r="AC1083">
        <v>2223145</v>
      </c>
      <c r="AD1083" t="s">
        <v>3083</v>
      </c>
      <c r="AE1083" t="s">
        <v>3126</v>
      </c>
      <c r="AF1083" t="s">
        <v>3127</v>
      </c>
      <c r="AG1083" t="s">
        <v>3128</v>
      </c>
      <c r="AH1083" t="s">
        <v>7083</v>
      </c>
      <c r="AI1083" t="s">
        <v>6064</v>
      </c>
      <c r="AJ1083" t="s">
        <v>6165</v>
      </c>
      <c r="AK1083" t="s">
        <v>136</v>
      </c>
      <c r="AN1083" t="s">
        <v>1311</v>
      </c>
      <c r="AO1083" t="s">
        <v>1312</v>
      </c>
      <c r="AP1083" t="s">
        <v>1336</v>
      </c>
      <c r="AQ1083" t="s">
        <v>1314</v>
      </c>
    </row>
    <row r="1084" spans="1:43" x14ac:dyDescent="0.3">
      <c r="A1084" t="s">
        <v>26</v>
      </c>
      <c r="B1084" t="s">
        <v>28</v>
      </c>
      <c r="C1084" t="s">
        <v>29</v>
      </c>
      <c r="D1084" t="s">
        <v>461</v>
      </c>
      <c r="E1084" t="s">
        <v>118</v>
      </c>
      <c r="F1084" t="s">
        <v>130</v>
      </c>
      <c r="G1084" t="s">
        <v>471</v>
      </c>
      <c r="H1084" t="s">
        <v>211</v>
      </c>
      <c r="I1084" t="s">
        <v>213</v>
      </c>
      <c r="J1084" t="s">
        <v>75</v>
      </c>
      <c r="K1084" t="s">
        <v>776</v>
      </c>
      <c r="L1084">
        <v>100</v>
      </c>
      <c r="M1084">
        <v>180000</v>
      </c>
      <c r="N1084">
        <v>18000000</v>
      </c>
      <c r="O1084">
        <v>0</v>
      </c>
      <c r="P1084">
        <v>18000000</v>
      </c>
      <c r="R1084">
        <v>0</v>
      </c>
      <c r="S1084">
        <v>4502958</v>
      </c>
      <c r="T1084">
        <v>2106211</v>
      </c>
      <c r="U1084">
        <v>1080710</v>
      </c>
      <c r="V1084">
        <v>1383323</v>
      </c>
      <c r="W1084">
        <v>764640</v>
      </c>
      <c r="X1084">
        <v>3095482</v>
      </c>
      <c r="Y1084">
        <v>961666</v>
      </c>
      <c r="Z1084">
        <v>1144200</v>
      </c>
      <c r="AA1084">
        <v>1065182</v>
      </c>
      <c r="AB1084">
        <v>1227013</v>
      </c>
      <c r="AC1084">
        <v>668615</v>
      </c>
      <c r="AD1084" t="s">
        <v>3083</v>
      </c>
      <c r="AE1084" t="s">
        <v>3126</v>
      </c>
      <c r="AF1084" t="s">
        <v>3130</v>
      </c>
      <c r="AG1084" t="s">
        <v>3131</v>
      </c>
      <c r="AH1084" t="s">
        <v>7084</v>
      </c>
      <c r="AI1084" t="s">
        <v>6075</v>
      </c>
      <c r="AJ1084" t="s">
        <v>6165</v>
      </c>
      <c r="AK1084" t="s">
        <v>136</v>
      </c>
      <c r="AN1084" t="s">
        <v>1311</v>
      </c>
      <c r="AO1084" t="s">
        <v>1312</v>
      </c>
      <c r="AP1084" t="s">
        <v>1336</v>
      </c>
      <c r="AQ1084" t="s">
        <v>1314</v>
      </c>
    </row>
    <row r="1085" spans="1:43" x14ac:dyDescent="0.3">
      <c r="A1085" t="s">
        <v>26</v>
      </c>
      <c r="B1085" t="s">
        <v>28</v>
      </c>
      <c r="C1085" t="s">
        <v>29</v>
      </c>
      <c r="D1085" t="s">
        <v>461</v>
      </c>
      <c r="E1085" t="s">
        <v>118</v>
      </c>
      <c r="F1085" t="s">
        <v>130</v>
      </c>
      <c r="G1085" t="s">
        <v>471</v>
      </c>
      <c r="H1085" t="s">
        <v>211</v>
      </c>
      <c r="I1085" t="s">
        <v>213</v>
      </c>
      <c r="J1085" t="s">
        <v>75</v>
      </c>
      <c r="K1085" t="s">
        <v>777</v>
      </c>
      <c r="L1085">
        <v>50</v>
      </c>
      <c r="M1085">
        <v>150000</v>
      </c>
      <c r="N1085">
        <v>7500000</v>
      </c>
      <c r="O1085">
        <v>0</v>
      </c>
      <c r="P1085">
        <v>7500000</v>
      </c>
      <c r="R1085">
        <v>0</v>
      </c>
      <c r="S1085">
        <v>1876233</v>
      </c>
      <c r="T1085">
        <v>877588</v>
      </c>
      <c r="U1085">
        <v>450296</v>
      </c>
      <c r="V1085">
        <v>576384</v>
      </c>
      <c r="W1085">
        <v>318600</v>
      </c>
      <c r="X1085">
        <v>1289784</v>
      </c>
      <c r="Y1085">
        <v>400694</v>
      </c>
      <c r="Z1085">
        <v>476750</v>
      </c>
      <c r="AA1085">
        <v>443826</v>
      </c>
      <c r="AB1085">
        <v>511255</v>
      </c>
      <c r="AC1085">
        <v>278590</v>
      </c>
      <c r="AD1085" t="s">
        <v>3083</v>
      </c>
      <c r="AE1085" t="s">
        <v>3126</v>
      </c>
      <c r="AF1085" t="s">
        <v>3133</v>
      </c>
      <c r="AG1085" t="s">
        <v>3134</v>
      </c>
      <c r="AH1085" t="s">
        <v>7085</v>
      </c>
      <c r="AI1085" t="s">
        <v>6085</v>
      </c>
      <c r="AJ1085" t="s">
        <v>6165</v>
      </c>
      <c r="AK1085" t="s">
        <v>136</v>
      </c>
      <c r="AN1085" t="s">
        <v>1311</v>
      </c>
      <c r="AO1085" t="s">
        <v>1312</v>
      </c>
      <c r="AP1085" t="s">
        <v>1336</v>
      </c>
      <c r="AQ1085" t="s">
        <v>1314</v>
      </c>
    </row>
    <row r="1086" spans="1:43" x14ac:dyDescent="0.3">
      <c r="A1086" t="s">
        <v>26</v>
      </c>
      <c r="B1086" t="s">
        <v>28</v>
      </c>
      <c r="C1086" t="s">
        <v>29</v>
      </c>
      <c r="D1086" t="s">
        <v>461</v>
      </c>
      <c r="E1086" t="s">
        <v>118</v>
      </c>
      <c r="F1086" t="s">
        <v>130</v>
      </c>
      <c r="G1086" t="s">
        <v>471</v>
      </c>
      <c r="H1086" t="s">
        <v>211</v>
      </c>
      <c r="I1086" t="s">
        <v>213</v>
      </c>
      <c r="J1086" t="s">
        <v>75</v>
      </c>
      <c r="K1086" t="s">
        <v>7694</v>
      </c>
      <c r="L1086">
        <v>0</v>
      </c>
      <c r="M1086">
        <v>0</v>
      </c>
      <c r="N1086">
        <v>0</v>
      </c>
      <c r="O1086">
        <v>0</v>
      </c>
      <c r="P1086">
        <v>0</v>
      </c>
      <c r="R1086">
        <v>0</v>
      </c>
      <c r="S1086">
        <v>0</v>
      </c>
      <c r="T1086">
        <v>0</v>
      </c>
      <c r="U1086">
        <v>0</v>
      </c>
      <c r="V1086">
        <v>0</v>
      </c>
      <c r="W1086">
        <v>0</v>
      </c>
      <c r="X1086">
        <v>0</v>
      </c>
      <c r="Y1086">
        <v>0</v>
      </c>
      <c r="Z1086">
        <v>0</v>
      </c>
      <c r="AA1086">
        <v>0</v>
      </c>
      <c r="AB1086">
        <v>0</v>
      </c>
      <c r="AC1086">
        <v>0</v>
      </c>
      <c r="AD1086" t="s">
        <v>3083</v>
      </c>
      <c r="AE1086" t="s">
        <v>3126</v>
      </c>
      <c r="AF1086" t="s">
        <v>7086</v>
      </c>
      <c r="AG1086" t="s">
        <v>7087</v>
      </c>
      <c r="AH1086" t="s">
        <v>7088</v>
      </c>
      <c r="AI1086" t="s">
        <v>6168</v>
      </c>
      <c r="AJ1086" t="s">
        <v>6165</v>
      </c>
      <c r="AK1086" t="s">
        <v>136</v>
      </c>
      <c r="AN1086" t="s">
        <v>1311</v>
      </c>
      <c r="AO1086" t="s">
        <v>1312</v>
      </c>
      <c r="AP1086" t="s">
        <v>1336</v>
      </c>
      <c r="AQ1086" t="s">
        <v>1314</v>
      </c>
    </row>
    <row r="1087" spans="1:43" x14ac:dyDescent="0.3">
      <c r="A1087" t="s">
        <v>26</v>
      </c>
      <c r="B1087" t="s">
        <v>28</v>
      </c>
      <c r="C1087" t="s">
        <v>29</v>
      </c>
      <c r="D1087" t="s">
        <v>461</v>
      </c>
      <c r="E1087" t="s">
        <v>118</v>
      </c>
      <c r="F1087" t="s">
        <v>130</v>
      </c>
      <c r="G1087" t="s">
        <v>471</v>
      </c>
      <c r="H1087" t="s">
        <v>211</v>
      </c>
      <c r="I1087" t="s">
        <v>213</v>
      </c>
      <c r="J1087" t="s">
        <v>75</v>
      </c>
      <c r="K1087" t="s">
        <v>779</v>
      </c>
      <c r="L1087">
        <v>50</v>
      </c>
      <c r="M1087">
        <v>433000</v>
      </c>
      <c r="N1087">
        <v>21650000</v>
      </c>
      <c r="O1087">
        <v>0</v>
      </c>
      <c r="P1087">
        <v>21650000</v>
      </c>
      <c r="R1087">
        <v>0</v>
      </c>
      <c r="S1087">
        <v>5416058</v>
      </c>
      <c r="T1087">
        <v>2533304</v>
      </c>
      <c r="U1087">
        <v>1299854</v>
      </c>
      <c r="V1087">
        <v>1663830</v>
      </c>
      <c r="W1087">
        <v>919692</v>
      </c>
      <c r="X1087">
        <v>3723177</v>
      </c>
      <c r="Y1087">
        <v>1156671</v>
      </c>
      <c r="Z1087">
        <v>1376218</v>
      </c>
      <c r="AA1087">
        <v>1281178</v>
      </c>
      <c r="AB1087">
        <v>1475824</v>
      </c>
      <c r="AC1087">
        <v>804194</v>
      </c>
      <c r="AD1087" t="s">
        <v>3083</v>
      </c>
      <c r="AE1087" t="s">
        <v>3126</v>
      </c>
      <c r="AF1087" t="s">
        <v>3136</v>
      </c>
      <c r="AG1087" t="s">
        <v>3137</v>
      </c>
      <c r="AH1087" t="s">
        <v>7089</v>
      </c>
      <c r="AI1087" t="s">
        <v>6565</v>
      </c>
      <c r="AJ1087" t="s">
        <v>6165</v>
      </c>
      <c r="AK1087" t="s">
        <v>136</v>
      </c>
      <c r="AN1087" t="s">
        <v>1311</v>
      </c>
      <c r="AO1087" t="s">
        <v>1312</v>
      </c>
      <c r="AP1087" t="s">
        <v>1336</v>
      </c>
      <c r="AQ1087" t="s">
        <v>1314</v>
      </c>
    </row>
    <row r="1088" spans="1:43" x14ac:dyDescent="0.3">
      <c r="A1088" t="s">
        <v>26</v>
      </c>
      <c r="B1088" t="s">
        <v>28</v>
      </c>
      <c r="C1088" t="s">
        <v>29</v>
      </c>
      <c r="D1088" t="s">
        <v>461</v>
      </c>
      <c r="E1088" t="s">
        <v>118</v>
      </c>
      <c r="F1088" t="s">
        <v>130</v>
      </c>
      <c r="G1088" t="s">
        <v>471</v>
      </c>
      <c r="H1088" t="s">
        <v>211</v>
      </c>
      <c r="I1088" t="s">
        <v>213</v>
      </c>
      <c r="J1088" t="s">
        <v>75</v>
      </c>
      <c r="K1088" t="s">
        <v>780</v>
      </c>
      <c r="L1088">
        <v>100</v>
      </c>
      <c r="M1088">
        <v>130000</v>
      </c>
      <c r="N1088">
        <v>13000000</v>
      </c>
      <c r="O1088">
        <v>0</v>
      </c>
      <c r="P1088">
        <v>13000000</v>
      </c>
      <c r="R1088">
        <v>0</v>
      </c>
      <c r="S1088">
        <v>3252136</v>
      </c>
      <c r="T1088">
        <v>1521153</v>
      </c>
      <c r="U1088">
        <v>780513</v>
      </c>
      <c r="V1088">
        <v>999066</v>
      </c>
      <c r="W1088">
        <v>552240</v>
      </c>
      <c r="X1088">
        <v>2235626</v>
      </c>
      <c r="Y1088">
        <v>694537</v>
      </c>
      <c r="Z1088">
        <v>826367</v>
      </c>
      <c r="AA1088">
        <v>769298</v>
      </c>
      <c r="AB1088">
        <v>886176</v>
      </c>
      <c r="AC1088">
        <v>482888</v>
      </c>
      <c r="AD1088" t="s">
        <v>3083</v>
      </c>
      <c r="AE1088" t="s">
        <v>3126</v>
      </c>
      <c r="AF1088" t="s">
        <v>3139</v>
      </c>
      <c r="AG1088" t="s">
        <v>3140</v>
      </c>
      <c r="AH1088" t="s">
        <v>7090</v>
      </c>
      <c r="AI1088" t="s">
        <v>6567</v>
      </c>
      <c r="AJ1088" t="s">
        <v>6165</v>
      </c>
      <c r="AK1088" t="s">
        <v>136</v>
      </c>
      <c r="AN1088" t="s">
        <v>1311</v>
      </c>
      <c r="AO1088" t="s">
        <v>1312</v>
      </c>
      <c r="AP1088" t="s">
        <v>1336</v>
      </c>
      <c r="AQ1088" t="s">
        <v>1314</v>
      </c>
    </row>
    <row r="1089" spans="1:43" x14ac:dyDescent="0.3">
      <c r="A1089" t="s">
        <v>26</v>
      </c>
      <c r="B1089" t="s">
        <v>28</v>
      </c>
      <c r="C1089" t="s">
        <v>29</v>
      </c>
      <c r="D1089" t="s">
        <v>461</v>
      </c>
      <c r="E1089" t="s">
        <v>118</v>
      </c>
      <c r="F1089" t="s">
        <v>130</v>
      </c>
      <c r="G1089" t="s">
        <v>471</v>
      </c>
      <c r="H1089" t="s">
        <v>211</v>
      </c>
      <c r="I1089" t="s">
        <v>213</v>
      </c>
      <c r="J1089" t="s">
        <v>75</v>
      </c>
      <c r="K1089" t="s">
        <v>781</v>
      </c>
      <c r="L1089">
        <v>50</v>
      </c>
      <c r="M1089">
        <v>150000</v>
      </c>
      <c r="N1089">
        <v>7500000</v>
      </c>
      <c r="O1089">
        <v>0</v>
      </c>
      <c r="P1089">
        <v>7500000</v>
      </c>
      <c r="R1089">
        <v>0</v>
      </c>
      <c r="S1089">
        <v>1876233</v>
      </c>
      <c r="T1089">
        <v>877586</v>
      </c>
      <c r="U1089">
        <v>450296</v>
      </c>
      <c r="V1089">
        <v>576382</v>
      </c>
      <c r="W1089">
        <v>318600</v>
      </c>
      <c r="X1089">
        <v>1289784</v>
      </c>
      <c r="Y1089">
        <v>400692</v>
      </c>
      <c r="Z1089">
        <v>476747</v>
      </c>
      <c r="AA1089">
        <v>443825</v>
      </c>
      <c r="AB1089">
        <v>511255</v>
      </c>
      <c r="AC1089">
        <v>278600</v>
      </c>
      <c r="AD1089" t="s">
        <v>3083</v>
      </c>
      <c r="AE1089" t="s">
        <v>3126</v>
      </c>
      <c r="AF1089" t="s">
        <v>3142</v>
      </c>
      <c r="AG1089" t="s">
        <v>3143</v>
      </c>
      <c r="AH1089" t="s">
        <v>7091</v>
      </c>
      <c r="AI1089" t="s">
        <v>6170</v>
      </c>
      <c r="AJ1089" t="s">
        <v>6165</v>
      </c>
      <c r="AK1089" t="s">
        <v>136</v>
      </c>
      <c r="AN1089" t="s">
        <v>1311</v>
      </c>
      <c r="AO1089" t="s">
        <v>1312</v>
      </c>
      <c r="AP1089" t="s">
        <v>1336</v>
      </c>
      <c r="AQ1089" t="s">
        <v>1314</v>
      </c>
    </row>
    <row r="1090" spans="1:43" x14ac:dyDescent="0.3">
      <c r="A1090" t="s">
        <v>26</v>
      </c>
      <c r="B1090" t="s">
        <v>28</v>
      </c>
      <c r="C1090" t="s">
        <v>29</v>
      </c>
      <c r="D1090" t="s">
        <v>461</v>
      </c>
      <c r="E1090" t="s">
        <v>118</v>
      </c>
      <c r="F1090" t="s">
        <v>130</v>
      </c>
      <c r="G1090" t="s">
        <v>471</v>
      </c>
      <c r="H1090" t="s">
        <v>214</v>
      </c>
      <c r="I1090" t="s">
        <v>215</v>
      </c>
      <c r="J1090" t="s">
        <v>66</v>
      </c>
      <c r="K1090" t="s">
        <v>782</v>
      </c>
      <c r="L1090">
        <v>0</v>
      </c>
      <c r="M1090">
        <v>0</v>
      </c>
      <c r="N1090">
        <v>0</v>
      </c>
      <c r="O1090">
        <v>0</v>
      </c>
      <c r="P1090">
        <v>0</v>
      </c>
      <c r="R1090">
        <v>0</v>
      </c>
      <c r="S1090">
        <v>0</v>
      </c>
      <c r="T1090">
        <v>0</v>
      </c>
      <c r="U1090">
        <v>0</v>
      </c>
      <c r="V1090">
        <v>0</v>
      </c>
      <c r="W1090">
        <v>0</v>
      </c>
      <c r="X1090">
        <v>0</v>
      </c>
      <c r="Y1090">
        <v>0</v>
      </c>
      <c r="Z1090">
        <v>0</v>
      </c>
      <c r="AA1090">
        <v>0</v>
      </c>
      <c r="AB1090">
        <v>0</v>
      </c>
      <c r="AC1090">
        <v>0</v>
      </c>
      <c r="AD1090" t="s">
        <v>3145</v>
      </c>
      <c r="AE1090" t="s">
        <v>3150</v>
      </c>
      <c r="AF1090" t="s">
        <v>7491</v>
      </c>
      <c r="AG1090" t="s">
        <v>7492</v>
      </c>
      <c r="AH1090" t="s">
        <v>7493</v>
      </c>
      <c r="AI1090" t="s">
        <v>6061</v>
      </c>
      <c r="AJ1090" t="s">
        <v>6178</v>
      </c>
      <c r="AK1090" t="s">
        <v>136</v>
      </c>
      <c r="AN1090" t="s">
        <v>1311</v>
      </c>
      <c r="AO1090" t="s">
        <v>1312</v>
      </c>
      <c r="AP1090" t="s">
        <v>1480</v>
      </c>
      <c r="AQ1090" t="s">
        <v>1314</v>
      </c>
    </row>
    <row r="1091" spans="1:43" x14ac:dyDescent="0.3">
      <c r="A1091" t="s">
        <v>26</v>
      </c>
      <c r="B1091" t="s">
        <v>28</v>
      </c>
      <c r="C1091" t="s">
        <v>29</v>
      </c>
      <c r="D1091" t="s">
        <v>461</v>
      </c>
      <c r="E1091" t="s">
        <v>118</v>
      </c>
      <c r="F1091" t="s">
        <v>130</v>
      </c>
      <c r="G1091" t="s">
        <v>471</v>
      </c>
      <c r="H1091" t="s">
        <v>214</v>
      </c>
      <c r="I1091" t="s">
        <v>215</v>
      </c>
      <c r="J1091" t="s">
        <v>66</v>
      </c>
      <c r="K1091" t="s">
        <v>783</v>
      </c>
      <c r="L1091">
        <v>0</v>
      </c>
      <c r="M1091">
        <v>0</v>
      </c>
      <c r="N1091">
        <v>0</v>
      </c>
      <c r="O1091">
        <v>0</v>
      </c>
      <c r="P1091">
        <v>0</v>
      </c>
      <c r="R1091">
        <v>0</v>
      </c>
      <c r="S1091">
        <v>0</v>
      </c>
      <c r="T1091">
        <v>0</v>
      </c>
      <c r="U1091">
        <v>0</v>
      </c>
      <c r="V1091">
        <v>0</v>
      </c>
      <c r="W1091">
        <v>0</v>
      </c>
      <c r="X1091">
        <v>0</v>
      </c>
      <c r="Y1091">
        <v>0</v>
      </c>
      <c r="Z1091">
        <v>0</v>
      </c>
      <c r="AA1091">
        <v>0</v>
      </c>
      <c r="AB1091">
        <v>0</v>
      </c>
      <c r="AC1091">
        <v>0</v>
      </c>
      <c r="AD1091" t="s">
        <v>3145</v>
      </c>
      <c r="AE1091" t="s">
        <v>3150</v>
      </c>
      <c r="AF1091" t="s">
        <v>7092</v>
      </c>
      <c r="AG1091" t="s">
        <v>7093</v>
      </c>
      <c r="AH1091" t="s">
        <v>7094</v>
      </c>
      <c r="AI1091" t="s">
        <v>6064</v>
      </c>
      <c r="AJ1091" t="s">
        <v>6178</v>
      </c>
      <c r="AK1091" t="s">
        <v>136</v>
      </c>
      <c r="AN1091" t="s">
        <v>1311</v>
      </c>
      <c r="AO1091" t="s">
        <v>1312</v>
      </c>
      <c r="AP1091" t="s">
        <v>1480</v>
      </c>
      <c r="AQ1091" t="s">
        <v>1314</v>
      </c>
    </row>
    <row r="1092" spans="1:43" x14ac:dyDescent="0.3">
      <c r="A1092" t="s">
        <v>26</v>
      </c>
      <c r="B1092" t="s">
        <v>28</v>
      </c>
      <c r="C1092" t="s">
        <v>29</v>
      </c>
      <c r="D1092" t="s">
        <v>461</v>
      </c>
      <c r="E1092" t="s">
        <v>118</v>
      </c>
      <c r="F1092" t="s">
        <v>130</v>
      </c>
      <c r="G1092" t="s">
        <v>471</v>
      </c>
      <c r="H1092" t="s">
        <v>214</v>
      </c>
      <c r="I1092" t="s">
        <v>215</v>
      </c>
      <c r="J1092" t="s">
        <v>66</v>
      </c>
      <c r="K1092" t="s">
        <v>784</v>
      </c>
      <c r="L1092">
        <v>2</v>
      </c>
      <c r="M1092">
        <v>500000</v>
      </c>
      <c r="N1092">
        <v>1000000</v>
      </c>
      <c r="O1092">
        <v>0</v>
      </c>
      <c r="P1092">
        <v>1000000</v>
      </c>
      <c r="R1092">
        <v>0</v>
      </c>
      <c r="S1092">
        <v>71820</v>
      </c>
      <c r="T1092">
        <v>91447</v>
      </c>
      <c r="U1092">
        <v>72355</v>
      </c>
      <c r="V1092">
        <v>112380</v>
      </c>
      <c r="W1092">
        <v>88117</v>
      </c>
      <c r="X1092">
        <v>83418</v>
      </c>
      <c r="Y1092">
        <v>88117</v>
      </c>
      <c r="Z1092">
        <v>106317</v>
      </c>
      <c r="AA1092">
        <v>88890</v>
      </c>
      <c r="AB1092">
        <v>102986</v>
      </c>
      <c r="AC1092">
        <v>94153</v>
      </c>
      <c r="AD1092" t="s">
        <v>3145</v>
      </c>
      <c r="AE1092" t="s">
        <v>3150</v>
      </c>
      <c r="AF1092" t="s">
        <v>3151</v>
      </c>
      <c r="AG1092" t="s">
        <v>3152</v>
      </c>
      <c r="AH1092" t="s">
        <v>7095</v>
      </c>
      <c r="AI1092" t="s">
        <v>6075</v>
      </c>
      <c r="AJ1092" t="s">
        <v>6178</v>
      </c>
      <c r="AK1092" t="s">
        <v>136</v>
      </c>
      <c r="AN1092" t="s">
        <v>1311</v>
      </c>
      <c r="AO1092" t="s">
        <v>1312</v>
      </c>
      <c r="AP1092" t="s">
        <v>1480</v>
      </c>
      <c r="AQ1092" t="s">
        <v>1314</v>
      </c>
    </row>
    <row r="1093" spans="1:43" x14ac:dyDescent="0.3">
      <c r="A1093" t="s">
        <v>26</v>
      </c>
      <c r="B1093" t="s">
        <v>28</v>
      </c>
      <c r="C1093" t="s">
        <v>29</v>
      </c>
      <c r="D1093" t="s">
        <v>461</v>
      </c>
      <c r="E1093" t="s">
        <v>118</v>
      </c>
      <c r="F1093" t="s">
        <v>130</v>
      </c>
      <c r="G1093" t="s">
        <v>471</v>
      </c>
      <c r="H1093" t="s">
        <v>214</v>
      </c>
      <c r="I1093" t="s">
        <v>215</v>
      </c>
      <c r="J1093" t="s">
        <v>66</v>
      </c>
      <c r="K1093" t="s">
        <v>785</v>
      </c>
      <c r="L1093">
        <v>2</v>
      </c>
      <c r="M1093">
        <v>400000</v>
      </c>
      <c r="N1093">
        <v>800000</v>
      </c>
      <c r="O1093">
        <v>0</v>
      </c>
      <c r="P1093">
        <v>800000</v>
      </c>
      <c r="R1093">
        <v>0</v>
      </c>
      <c r="S1093">
        <v>57456</v>
      </c>
      <c r="T1093">
        <v>73158</v>
      </c>
      <c r="U1093">
        <v>57884</v>
      </c>
      <c r="V1093">
        <v>89904</v>
      </c>
      <c r="W1093">
        <v>70493</v>
      </c>
      <c r="X1093">
        <v>66734</v>
      </c>
      <c r="Y1093">
        <v>70493</v>
      </c>
      <c r="Z1093">
        <v>85054</v>
      </c>
      <c r="AA1093">
        <v>71112</v>
      </c>
      <c r="AB1093">
        <v>82389</v>
      </c>
      <c r="AC1093">
        <v>75323</v>
      </c>
      <c r="AD1093" t="s">
        <v>3145</v>
      </c>
      <c r="AE1093" t="s">
        <v>3150</v>
      </c>
      <c r="AF1093" t="s">
        <v>3154</v>
      </c>
      <c r="AG1093" t="s">
        <v>3155</v>
      </c>
      <c r="AH1093" t="s">
        <v>7096</v>
      </c>
      <c r="AI1093" t="s">
        <v>6085</v>
      </c>
      <c r="AJ1093" t="s">
        <v>6178</v>
      </c>
      <c r="AK1093" t="s">
        <v>136</v>
      </c>
      <c r="AN1093" t="s">
        <v>1311</v>
      </c>
      <c r="AO1093" t="s">
        <v>1312</v>
      </c>
      <c r="AP1093" t="s">
        <v>1480</v>
      </c>
      <c r="AQ1093" t="s">
        <v>1314</v>
      </c>
    </row>
    <row r="1094" spans="1:43" x14ac:dyDescent="0.3">
      <c r="A1094" t="s">
        <v>26</v>
      </c>
      <c r="B1094" t="s">
        <v>28</v>
      </c>
      <c r="C1094" t="s">
        <v>29</v>
      </c>
      <c r="D1094" t="s">
        <v>461</v>
      </c>
      <c r="E1094" t="s">
        <v>118</v>
      </c>
      <c r="F1094" t="s">
        <v>130</v>
      </c>
      <c r="G1094" t="s">
        <v>471</v>
      </c>
      <c r="H1094" t="s">
        <v>214</v>
      </c>
      <c r="I1094" t="s">
        <v>215</v>
      </c>
      <c r="J1094" t="s">
        <v>66</v>
      </c>
      <c r="K1094" t="s">
        <v>786</v>
      </c>
      <c r="L1094">
        <v>20</v>
      </c>
      <c r="M1094">
        <v>300000</v>
      </c>
      <c r="N1094">
        <v>6000000</v>
      </c>
      <c r="O1094">
        <v>0</v>
      </c>
      <c r="P1094">
        <v>6000000</v>
      </c>
      <c r="R1094">
        <v>0</v>
      </c>
      <c r="S1094">
        <v>430918</v>
      </c>
      <c r="T1094">
        <v>548685</v>
      </c>
      <c r="U1094">
        <v>434130</v>
      </c>
      <c r="V1094">
        <v>674279</v>
      </c>
      <c r="W1094">
        <v>528700</v>
      </c>
      <c r="X1094">
        <v>500508</v>
      </c>
      <c r="Y1094">
        <v>528700</v>
      </c>
      <c r="Z1094">
        <v>637902</v>
      </c>
      <c r="AA1094">
        <v>533339</v>
      </c>
      <c r="AB1094">
        <v>617917</v>
      </c>
      <c r="AC1094">
        <v>564922</v>
      </c>
      <c r="AD1094" t="s">
        <v>3145</v>
      </c>
      <c r="AE1094" t="s">
        <v>3150</v>
      </c>
      <c r="AF1094" t="s">
        <v>3157</v>
      </c>
      <c r="AG1094" t="s">
        <v>3158</v>
      </c>
      <c r="AH1094" t="s">
        <v>7097</v>
      </c>
      <c r="AI1094" t="s">
        <v>6168</v>
      </c>
      <c r="AJ1094" t="s">
        <v>6178</v>
      </c>
      <c r="AK1094" t="s">
        <v>136</v>
      </c>
      <c r="AN1094" t="s">
        <v>1311</v>
      </c>
      <c r="AO1094" t="s">
        <v>1312</v>
      </c>
      <c r="AP1094" t="s">
        <v>1480</v>
      </c>
      <c r="AQ1094" t="s">
        <v>1314</v>
      </c>
    </row>
    <row r="1095" spans="1:43" x14ac:dyDescent="0.3">
      <c r="A1095" t="s">
        <v>26</v>
      </c>
      <c r="B1095" t="s">
        <v>28</v>
      </c>
      <c r="C1095" t="s">
        <v>29</v>
      </c>
      <c r="D1095" t="s">
        <v>461</v>
      </c>
      <c r="E1095" t="s">
        <v>118</v>
      </c>
      <c r="F1095" t="s">
        <v>130</v>
      </c>
      <c r="G1095" t="s">
        <v>471</v>
      </c>
      <c r="H1095" t="s">
        <v>214</v>
      </c>
      <c r="I1095" t="s">
        <v>215</v>
      </c>
      <c r="J1095" t="s">
        <v>66</v>
      </c>
      <c r="K1095" t="s">
        <v>787</v>
      </c>
      <c r="L1095">
        <v>2</v>
      </c>
      <c r="M1095">
        <v>180000</v>
      </c>
      <c r="N1095">
        <v>360000</v>
      </c>
      <c r="O1095">
        <v>0</v>
      </c>
      <c r="P1095">
        <v>360000</v>
      </c>
      <c r="R1095">
        <v>0</v>
      </c>
      <c r="S1095">
        <v>25855</v>
      </c>
      <c r="T1095">
        <v>32921</v>
      </c>
      <c r="U1095">
        <v>26048</v>
      </c>
      <c r="V1095">
        <v>40457</v>
      </c>
      <c r="W1095">
        <v>31722</v>
      </c>
      <c r="X1095">
        <v>30030</v>
      </c>
      <c r="Y1095">
        <v>31722</v>
      </c>
      <c r="Z1095">
        <v>38274</v>
      </c>
      <c r="AA1095">
        <v>32000</v>
      </c>
      <c r="AB1095">
        <v>37075</v>
      </c>
      <c r="AC1095">
        <v>33896</v>
      </c>
      <c r="AD1095" t="s">
        <v>3145</v>
      </c>
      <c r="AE1095" t="s">
        <v>3150</v>
      </c>
      <c r="AF1095" t="s">
        <v>3160</v>
      </c>
      <c r="AG1095" t="s">
        <v>3161</v>
      </c>
      <c r="AH1095" t="s">
        <v>7098</v>
      </c>
      <c r="AI1095" t="s">
        <v>6565</v>
      </c>
      <c r="AJ1095" t="s">
        <v>6178</v>
      </c>
      <c r="AK1095" t="s">
        <v>136</v>
      </c>
      <c r="AN1095" t="s">
        <v>1311</v>
      </c>
      <c r="AO1095" t="s">
        <v>1312</v>
      </c>
      <c r="AP1095" t="s">
        <v>1480</v>
      </c>
      <c r="AQ1095" t="s">
        <v>1314</v>
      </c>
    </row>
    <row r="1096" spans="1:43" x14ac:dyDescent="0.3">
      <c r="A1096" t="s">
        <v>26</v>
      </c>
      <c r="B1096" t="s">
        <v>28</v>
      </c>
      <c r="C1096" t="s">
        <v>29</v>
      </c>
      <c r="D1096" t="s">
        <v>461</v>
      </c>
      <c r="E1096" t="s">
        <v>118</v>
      </c>
      <c r="F1096" t="s">
        <v>130</v>
      </c>
      <c r="G1096" t="s">
        <v>471</v>
      </c>
      <c r="H1096" t="s">
        <v>214</v>
      </c>
      <c r="I1096" t="s">
        <v>215</v>
      </c>
      <c r="J1096" t="s">
        <v>66</v>
      </c>
      <c r="K1096" t="s">
        <v>788</v>
      </c>
      <c r="L1096">
        <v>4</v>
      </c>
      <c r="M1096">
        <v>150000</v>
      </c>
      <c r="N1096">
        <v>600000</v>
      </c>
      <c r="O1096">
        <v>0</v>
      </c>
      <c r="P1096">
        <v>600000</v>
      </c>
      <c r="R1096">
        <v>0</v>
      </c>
      <c r="S1096">
        <v>43092</v>
      </c>
      <c r="T1096">
        <v>54868</v>
      </c>
      <c r="U1096">
        <v>43413</v>
      </c>
      <c r="V1096">
        <v>67428</v>
      </c>
      <c r="W1096">
        <v>52870</v>
      </c>
      <c r="X1096">
        <v>50051</v>
      </c>
      <c r="Y1096">
        <v>52870</v>
      </c>
      <c r="Z1096">
        <v>63790</v>
      </c>
      <c r="AA1096">
        <v>53334</v>
      </c>
      <c r="AB1096">
        <v>61792</v>
      </c>
      <c r="AC1096">
        <v>56492</v>
      </c>
      <c r="AD1096" t="s">
        <v>3145</v>
      </c>
      <c r="AE1096" t="s">
        <v>3150</v>
      </c>
      <c r="AF1096" t="s">
        <v>3163</v>
      </c>
      <c r="AG1096" t="s">
        <v>3164</v>
      </c>
      <c r="AH1096" t="s">
        <v>7099</v>
      </c>
      <c r="AI1096" t="s">
        <v>6567</v>
      </c>
      <c r="AJ1096" t="s">
        <v>6178</v>
      </c>
      <c r="AK1096" t="s">
        <v>136</v>
      </c>
      <c r="AN1096" t="s">
        <v>1311</v>
      </c>
      <c r="AO1096" t="s">
        <v>1312</v>
      </c>
      <c r="AP1096" t="s">
        <v>1480</v>
      </c>
      <c r="AQ1096" t="s">
        <v>1314</v>
      </c>
    </row>
    <row r="1097" spans="1:43" x14ac:dyDescent="0.3">
      <c r="A1097" t="s">
        <v>26</v>
      </c>
      <c r="B1097" t="s">
        <v>28</v>
      </c>
      <c r="C1097" t="s">
        <v>29</v>
      </c>
      <c r="D1097" t="s">
        <v>461</v>
      </c>
      <c r="E1097" t="s">
        <v>118</v>
      </c>
      <c r="F1097" t="s">
        <v>130</v>
      </c>
      <c r="G1097" t="s">
        <v>471</v>
      </c>
      <c r="H1097" t="s">
        <v>214</v>
      </c>
      <c r="I1097" t="s">
        <v>215</v>
      </c>
      <c r="J1097" t="s">
        <v>66</v>
      </c>
      <c r="K1097" t="s">
        <v>789</v>
      </c>
      <c r="L1097">
        <v>0</v>
      </c>
      <c r="M1097">
        <v>0</v>
      </c>
      <c r="N1097">
        <v>0</v>
      </c>
      <c r="O1097">
        <v>0</v>
      </c>
      <c r="P1097">
        <v>0</v>
      </c>
      <c r="R1097">
        <v>0</v>
      </c>
      <c r="S1097">
        <v>0</v>
      </c>
      <c r="T1097">
        <v>0</v>
      </c>
      <c r="U1097">
        <v>0</v>
      </c>
      <c r="V1097">
        <v>0</v>
      </c>
      <c r="W1097">
        <v>0</v>
      </c>
      <c r="X1097">
        <v>0</v>
      </c>
      <c r="Y1097">
        <v>0</v>
      </c>
      <c r="Z1097">
        <v>0</v>
      </c>
      <c r="AA1097">
        <v>0</v>
      </c>
      <c r="AB1097">
        <v>0</v>
      </c>
      <c r="AC1097">
        <v>0</v>
      </c>
      <c r="AD1097" t="s">
        <v>3145</v>
      </c>
      <c r="AE1097" t="s">
        <v>3150</v>
      </c>
      <c r="AF1097" t="s">
        <v>7100</v>
      </c>
      <c r="AG1097" t="s">
        <v>7101</v>
      </c>
      <c r="AH1097" t="s">
        <v>7102</v>
      </c>
      <c r="AI1097" t="s">
        <v>6170</v>
      </c>
      <c r="AJ1097" t="s">
        <v>6178</v>
      </c>
      <c r="AK1097" t="s">
        <v>136</v>
      </c>
      <c r="AN1097" t="s">
        <v>1311</v>
      </c>
      <c r="AO1097" t="s">
        <v>1312</v>
      </c>
      <c r="AP1097" t="s">
        <v>1480</v>
      </c>
      <c r="AQ1097" t="s">
        <v>1314</v>
      </c>
    </row>
    <row r="1098" spans="1:43" x14ac:dyDescent="0.3">
      <c r="A1098" t="s">
        <v>26</v>
      </c>
      <c r="B1098" t="s">
        <v>28</v>
      </c>
      <c r="C1098" t="s">
        <v>29</v>
      </c>
      <c r="D1098" t="s">
        <v>461</v>
      </c>
      <c r="E1098" t="s">
        <v>118</v>
      </c>
      <c r="F1098" t="s">
        <v>130</v>
      </c>
      <c r="G1098" t="s">
        <v>471</v>
      </c>
      <c r="H1098" t="s">
        <v>214</v>
      </c>
      <c r="I1098" t="s">
        <v>215</v>
      </c>
      <c r="J1098" t="s">
        <v>66</v>
      </c>
      <c r="K1098" t="s">
        <v>790</v>
      </c>
      <c r="L1098">
        <v>4</v>
      </c>
      <c r="M1098">
        <v>150000</v>
      </c>
      <c r="N1098">
        <v>600000</v>
      </c>
      <c r="O1098">
        <v>0</v>
      </c>
      <c r="P1098">
        <v>600000</v>
      </c>
      <c r="R1098">
        <v>0</v>
      </c>
      <c r="S1098">
        <v>43092</v>
      </c>
      <c r="T1098">
        <v>54868</v>
      </c>
      <c r="U1098">
        <v>43413</v>
      </c>
      <c r="V1098">
        <v>67428</v>
      </c>
      <c r="W1098">
        <v>52870</v>
      </c>
      <c r="X1098">
        <v>50051</v>
      </c>
      <c r="Y1098">
        <v>52870</v>
      </c>
      <c r="Z1098">
        <v>63790</v>
      </c>
      <c r="AA1098">
        <v>53334</v>
      </c>
      <c r="AB1098">
        <v>61792</v>
      </c>
      <c r="AC1098">
        <v>56492</v>
      </c>
      <c r="AD1098" t="s">
        <v>3145</v>
      </c>
      <c r="AE1098" t="s">
        <v>3150</v>
      </c>
      <c r="AF1098" t="s">
        <v>3166</v>
      </c>
      <c r="AG1098" t="s">
        <v>3167</v>
      </c>
      <c r="AH1098" t="s">
        <v>7103</v>
      </c>
      <c r="AI1098" t="s">
        <v>6172</v>
      </c>
      <c r="AJ1098" t="s">
        <v>6178</v>
      </c>
      <c r="AK1098" t="s">
        <v>136</v>
      </c>
      <c r="AN1098" t="s">
        <v>1311</v>
      </c>
      <c r="AO1098" t="s">
        <v>1312</v>
      </c>
      <c r="AP1098" t="s">
        <v>1480</v>
      </c>
      <c r="AQ1098" t="s">
        <v>1314</v>
      </c>
    </row>
    <row r="1099" spans="1:43" x14ac:dyDescent="0.3">
      <c r="A1099" t="s">
        <v>26</v>
      </c>
      <c r="B1099" t="s">
        <v>28</v>
      </c>
      <c r="C1099" t="s">
        <v>29</v>
      </c>
      <c r="D1099" t="s">
        <v>461</v>
      </c>
      <c r="E1099" t="s">
        <v>118</v>
      </c>
      <c r="F1099" t="s">
        <v>130</v>
      </c>
      <c r="G1099" t="s">
        <v>471</v>
      </c>
      <c r="H1099" t="s">
        <v>214</v>
      </c>
      <c r="I1099" t="s">
        <v>215</v>
      </c>
      <c r="J1099" t="s">
        <v>66</v>
      </c>
      <c r="K1099" t="s">
        <v>791</v>
      </c>
      <c r="L1099">
        <v>2</v>
      </c>
      <c r="M1099">
        <v>180000</v>
      </c>
      <c r="N1099">
        <v>360000</v>
      </c>
      <c r="O1099">
        <v>0</v>
      </c>
      <c r="P1099">
        <v>360000</v>
      </c>
      <c r="R1099">
        <v>0</v>
      </c>
      <c r="S1099">
        <v>25855</v>
      </c>
      <c r="T1099">
        <v>32921</v>
      </c>
      <c r="U1099">
        <v>26048</v>
      </c>
      <c r="V1099">
        <v>40457</v>
      </c>
      <c r="W1099">
        <v>31722</v>
      </c>
      <c r="X1099">
        <v>30030</v>
      </c>
      <c r="Y1099">
        <v>31722</v>
      </c>
      <c r="Z1099">
        <v>38274</v>
      </c>
      <c r="AA1099">
        <v>32000</v>
      </c>
      <c r="AB1099">
        <v>37075</v>
      </c>
      <c r="AC1099">
        <v>33896</v>
      </c>
      <c r="AD1099" t="s">
        <v>3145</v>
      </c>
      <c r="AE1099" t="s">
        <v>3150</v>
      </c>
      <c r="AF1099" t="s">
        <v>3169</v>
      </c>
      <c r="AG1099" t="s">
        <v>3170</v>
      </c>
      <c r="AH1099" t="s">
        <v>7104</v>
      </c>
      <c r="AI1099" t="s">
        <v>6174</v>
      </c>
      <c r="AJ1099" t="s">
        <v>6178</v>
      </c>
      <c r="AK1099" t="s">
        <v>136</v>
      </c>
      <c r="AN1099" t="s">
        <v>1311</v>
      </c>
      <c r="AO1099" t="s">
        <v>1312</v>
      </c>
      <c r="AP1099" t="s">
        <v>1480</v>
      </c>
      <c r="AQ1099" t="s">
        <v>1314</v>
      </c>
    </row>
    <row r="1100" spans="1:43" x14ac:dyDescent="0.3">
      <c r="A1100" t="s">
        <v>26</v>
      </c>
      <c r="B1100" t="s">
        <v>28</v>
      </c>
      <c r="C1100" t="s">
        <v>29</v>
      </c>
      <c r="D1100" t="s">
        <v>461</v>
      </c>
      <c r="E1100" t="s">
        <v>118</v>
      </c>
      <c r="F1100" t="s">
        <v>130</v>
      </c>
      <c r="G1100" t="s">
        <v>471</v>
      </c>
      <c r="H1100" t="s">
        <v>214</v>
      </c>
      <c r="I1100" t="s">
        <v>215</v>
      </c>
      <c r="J1100" t="s">
        <v>66</v>
      </c>
      <c r="K1100" t="s">
        <v>792</v>
      </c>
      <c r="L1100">
        <v>2</v>
      </c>
      <c r="M1100">
        <v>500000</v>
      </c>
      <c r="N1100">
        <v>1000000</v>
      </c>
      <c r="O1100">
        <v>0</v>
      </c>
      <c r="P1100">
        <v>1000000</v>
      </c>
      <c r="R1100">
        <v>0</v>
      </c>
      <c r="S1100">
        <v>71820</v>
      </c>
      <c r="T1100">
        <v>91447</v>
      </c>
      <c r="U1100">
        <v>72355</v>
      </c>
      <c r="V1100">
        <v>112380</v>
      </c>
      <c r="W1100">
        <v>88117</v>
      </c>
      <c r="X1100">
        <v>83418</v>
      </c>
      <c r="Y1100">
        <v>88117</v>
      </c>
      <c r="Z1100">
        <v>106317</v>
      </c>
      <c r="AA1100">
        <v>88890</v>
      </c>
      <c r="AB1100">
        <v>102986</v>
      </c>
      <c r="AC1100">
        <v>94153</v>
      </c>
      <c r="AD1100" t="s">
        <v>3145</v>
      </c>
      <c r="AE1100" t="s">
        <v>3150</v>
      </c>
      <c r="AF1100" t="s">
        <v>3172</v>
      </c>
      <c r="AG1100" t="s">
        <v>3173</v>
      </c>
      <c r="AH1100" t="s">
        <v>7105</v>
      </c>
      <c r="AI1100" t="s">
        <v>6891</v>
      </c>
      <c r="AJ1100" t="s">
        <v>6178</v>
      </c>
      <c r="AK1100" t="s">
        <v>136</v>
      </c>
      <c r="AN1100" t="s">
        <v>1311</v>
      </c>
      <c r="AO1100" t="s">
        <v>1312</v>
      </c>
      <c r="AP1100" t="s">
        <v>1480</v>
      </c>
      <c r="AQ1100" t="s">
        <v>1314</v>
      </c>
    </row>
    <row r="1101" spans="1:43" x14ac:dyDescent="0.3">
      <c r="A1101" t="s">
        <v>26</v>
      </c>
      <c r="B1101" t="s">
        <v>28</v>
      </c>
      <c r="C1101" t="s">
        <v>29</v>
      </c>
      <c r="D1101" t="s">
        <v>461</v>
      </c>
      <c r="E1101" t="s">
        <v>118</v>
      </c>
      <c r="F1101" t="s">
        <v>130</v>
      </c>
      <c r="G1101" t="s">
        <v>471</v>
      </c>
      <c r="H1101" t="s">
        <v>214</v>
      </c>
      <c r="I1101" t="s">
        <v>215</v>
      </c>
      <c r="J1101" t="s">
        <v>66</v>
      </c>
      <c r="K1101" t="s">
        <v>793</v>
      </c>
      <c r="L1101">
        <v>15</v>
      </c>
      <c r="M1101">
        <v>500000</v>
      </c>
      <c r="N1101">
        <v>7500000</v>
      </c>
      <c r="O1101">
        <v>0</v>
      </c>
      <c r="P1101">
        <v>7500000</v>
      </c>
      <c r="R1101">
        <v>0</v>
      </c>
      <c r="S1101">
        <v>538648</v>
      </c>
      <c r="T1101">
        <v>685856</v>
      </c>
      <c r="U1101">
        <v>542663</v>
      </c>
      <c r="V1101">
        <v>842848</v>
      </c>
      <c r="W1101">
        <v>660875</v>
      </c>
      <c r="X1101">
        <v>625634</v>
      </c>
      <c r="Y1101">
        <v>660875</v>
      </c>
      <c r="Z1101">
        <v>797377</v>
      </c>
      <c r="AA1101">
        <v>666674</v>
      </c>
      <c r="AB1101">
        <v>772396</v>
      </c>
      <c r="AC1101">
        <v>706154</v>
      </c>
      <c r="AD1101" t="s">
        <v>3145</v>
      </c>
      <c r="AE1101" t="s">
        <v>3150</v>
      </c>
      <c r="AF1101" t="s">
        <v>3175</v>
      </c>
      <c r="AG1101" t="s">
        <v>3176</v>
      </c>
      <c r="AH1101" t="s">
        <v>7106</v>
      </c>
      <c r="AI1101" t="s">
        <v>26</v>
      </c>
      <c r="AJ1101" t="s">
        <v>6178</v>
      </c>
      <c r="AK1101" t="s">
        <v>136</v>
      </c>
      <c r="AN1101" t="s">
        <v>1311</v>
      </c>
      <c r="AO1101" t="s">
        <v>1312</v>
      </c>
      <c r="AP1101" t="s">
        <v>1480</v>
      </c>
      <c r="AQ1101" t="s">
        <v>1314</v>
      </c>
    </row>
    <row r="1102" spans="1:43" x14ac:dyDescent="0.3">
      <c r="A1102" t="s">
        <v>26</v>
      </c>
      <c r="B1102" t="s">
        <v>28</v>
      </c>
      <c r="C1102" t="s">
        <v>29</v>
      </c>
      <c r="D1102" t="s">
        <v>461</v>
      </c>
      <c r="E1102" t="s">
        <v>118</v>
      </c>
      <c r="F1102" t="s">
        <v>130</v>
      </c>
      <c r="G1102" t="s">
        <v>471</v>
      </c>
      <c r="H1102" t="s">
        <v>214</v>
      </c>
      <c r="I1102" t="s">
        <v>215</v>
      </c>
      <c r="J1102" t="s">
        <v>66</v>
      </c>
      <c r="K1102" t="s">
        <v>794</v>
      </c>
      <c r="L1102">
        <v>2</v>
      </c>
      <c r="M1102">
        <v>400000</v>
      </c>
      <c r="N1102">
        <v>800000</v>
      </c>
      <c r="O1102">
        <v>0</v>
      </c>
      <c r="P1102">
        <v>800000</v>
      </c>
      <c r="R1102">
        <v>0</v>
      </c>
      <c r="S1102">
        <v>57456</v>
      </c>
      <c r="T1102">
        <v>73158</v>
      </c>
      <c r="U1102">
        <v>57884</v>
      </c>
      <c r="V1102">
        <v>89904</v>
      </c>
      <c r="W1102">
        <v>70493</v>
      </c>
      <c r="X1102">
        <v>66734</v>
      </c>
      <c r="Y1102">
        <v>70493</v>
      </c>
      <c r="Z1102">
        <v>85054</v>
      </c>
      <c r="AA1102">
        <v>71112</v>
      </c>
      <c r="AB1102">
        <v>82389</v>
      </c>
      <c r="AC1102">
        <v>75323</v>
      </c>
      <c r="AD1102" t="s">
        <v>3145</v>
      </c>
      <c r="AE1102" t="s">
        <v>3150</v>
      </c>
      <c r="AF1102" t="s">
        <v>3178</v>
      </c>
      <c r="AG1102" t="s">
        <v>3179</v>
      </c>
      <c r="AH1102" t="s">
        <v>7107</v>
      </c>
      <c r="AI1102" t="s">
        <v>6894</v>
      </c>
      <c r="AJ1102" t="s">
        <v>6178</v>
      </c>
      <c r="AK1102" t="s">
        <v>136</v>
      </c>
      <c r="AN1102" t="s">
        <v>1311</v>
      </c>
      <c r="AO1102" t="s">
        <v>1312</v>
      </c>
      <c r="AP1102" t="s">
        <v>1480</v>
      </c>
      <c r="AQ1102" t="s">
        <v>1314</v>
      </c>
    </row>
    <row r="1103" spans="1:43" x14ac:dyDescent="0.3">
      <c r="A1103" t="s">
        <v>26</v>
      </c>
      <c r="B1103" t="s">
        <v>28</v>
      </c>
      <c r="C1103" t="s">
        <v>29</v>
      </c>
      <c r="D1103" t="s">
        <v>461</v>
      </c>
      <c r="E1103" t="s">
        <v>118</v>
      </c>
      <c r="F1103" t="s">
        <v>130</v>
      </c>
      <c r="G1103" t="s">
        <v>471</v>
      </c>
      <c r="H1103" t="s">
        <v>214</v>
      </c>
      <c r="I1103" t="s">
        <v>215</v>
      </c>
      <c r="J1103" t="s">
        <v>66</v>
      </c>
      <c r="K1103" t="s">
        <v>795</v>
      </c>
      <c r="L1103">
        <v>20</v>
      </c>
      <c r="M1103">
        <v>300000</v>
      </c>
      <c r="N1103">
        <v>6000000</v>
      </c>
      <c r="O1103">
        <v>0</v>
      </c>
      <c r="P1103">
        <v>6000000</v>
      </c>
      <c r="R1103">
        <v>0</v>
      </c>
      <c r="S1103">
        <v>430918</v>
      </c>
      <c r="T1103">
        <v>548685</v>
      </c>
      <c r="U1103">
        <v>434130</v>
      </c>
      <c r="V1103">
        <v>674279</v>
      </c>
      <c r="W1103">
        <v>528700</v>
      </c>
      <c r="X1103">
        <v>500508</v>
      </c>
      <c r="Y1103">
        <v>528700</v>
      </c>
      <c r="Z1103">
        <v>637902</v>
      </c>
      <c r="AA1103">
        <v>533339</v>
      </c>
      <c r="AB1103">
        <v>617917</v>
      </c>
      <c r="AC1103">
        <v>564922</v>
      </c>
      <c r="AD1103" t="s">
        <v>3145</v>
      </c>
      <c r="AE1103" t="s">
        <v>3150</v>
      </c>
      <c r="AF1103" t="s">
        <v>3181</v>
      </c>
      <c r="AG1103" t="s">
        <v>3182</v>
      </c>
      <c r="AH1103" t="s">
        <v>7108</v>
      </c>
      <c r="AI1103" t="s">
        <v>7109</v>
      </c>
      <c r="AJ1103" t="s">
        <v>6178</v>
      </c>
      <c r="AK1103" t="s">
        <v>136</v>
      </c>
      <c r="AN1103" t="s">
        <v>1311</v>
      </c>
      <c r="AO1103" t="s">
        <v>1312</v>
      </c>
      <c r="AP1103" t="s">
        <v>1480</v>
      </c>
      <c r="AQ1103" t="s">
        <v>1314</v>
      </c>
    </row>
    <row r="1104" spans="1:43" x14ac:dyDescent="0.3">
      <c r="A1104" t="s">
        <v>26</v>
      </c>
      <c r="B1104" t="s">
        <v>28</v>
      </c>
      <c r="C1104" t="s">
        <v>29</v>
      </c>
      <c r="D1104" t="s">
        <v>461</v>
      </c>
      <c r="E1104" t="s">
        <v>118</v>
      </c>
      <c r="F1104" t="s">
        <v>130</v>
      </c>
      <c r="G1104" t="s">
        <v>471</v>
      </c>
      <c r="H1104" t="s">
        <v>214</v>
      </c>
      <c r="I1104" t="s">
        <v>215</v>
      </c>
      <c r="J1104" t="s">
        <v>66</v>
      </c>
      <c r="K1104" t="s">
        <v>796</v>
      </c>
      <c r="L1104">
        <v>0</v>
      </c>
      <c r="M1104">
        <v>0</v>
      </c>
      <c r="N1104">
        <v>0</v>
      </c>
      <c r="O1104">
        <v>0</v>
      </c>
      <c r="P1104">
        <v>0</v>
      </c>
      <c r="R1104">
        <v>0</v>
      </c>
      <c r="S1104">
        <v>0</v>
      </c>
      <c r="T1104">
        <v>0</v>
      </c>
      <c r="U1104">
        <v>0</v>
      </c>
      <c r="V1104">
        <v>0</v>
      </c>
      <c r="W1104">
        <v>0</v>
      </c>
      <c r="X1104">
        <v>0</v>
      </c>
      <c r="Y1104">
        <v>0</v>
      </c>
      <c r="Z1104">
        <v>0</v>
      </c>
      <c r="AA1104">
        <v>0</v>
      </c>
      <c r="AB1104">
        <v>0</v>
      </c>
      <c r="AC1104">
        <v>0</v>
      </c>
      <c r="AD1104" t="s">
        <v>3145</v>
      </c>
      <c r="AE1104" t="s">
        <v>3150</v>
      </c>
      <c r="AF1104" t="s">
        <v>7110</v>
      </c>
      <c r="AG1104" t="s">
        <v>7111</v>
      </c>
      <c r="AH1104" t="s">
        <v>7112</v>
      </c>
      <c r="AI1104" t="s">
        <v>7113</v>
      </c>
      <c r="AJ1104" t="s">
        <v>6178</v>
      </c>
      <c r="AK1104" t="s">
        <v>136</v>
      </c>
      <c r="AN1104" t="s">
        <v>1311</v>
      </c>
      <c r="AO1104" t="s">
        <v>1312</v>
      </c>
      <c r="AP1104" t="s">
        <v>1480</v>
      </c>
      <c r="AQ1104" t="s">
        <v>1314</v>
      </c>
    </row>
    <row r="1105" spans="1:43" x14ac:dyDescent="0.3">
      <c r="A1105" t="s">
        <v>26</v>
      </c>
      <c r="B1105" t="s">
        <v>28</v>
      </c>
      <c r="C1105" t="s">
        <v>29</v>
      </c>
      <c r="D1105" t="s">
        <v>461</v>
      </c>
      <c r="E1105" t="s">
        <v>118</v>
      </c>
      <c r="F1105" t="s">
        <v>130</v>
      </c>
      <c r="G1105" t="s">
        <v>471</v>
      </c>
      <c r="H1105" t="s">
        <v>214</v>
      </c>
      <c r="I1105" t="s">
        <v>215</v>
      </c>
      <c r="J1105" t="s">
        <v>66</v>
      </c>
      <c r="K1105" t="s">
        <v>797</v>
      </c>
      <c r="L1105">
        <v>3</v>
      </c>
      <c r="M1105">
        <v>500000</v>
      </c>
      <c r="N1105">
        <v>1500000</v>
      </c>
      <c r="O1105">
        <v>0</v>
      </c>
      <c r="P1105">
        <v>1500000</v>
      </c>
      <c r="R1105">
        <v>0</v>
      </c>
      <c r="S1105">
        <v>107730</v>
      </c>
      <c r="T1105">
        <v>137171</v>
      </c>
      <c r="U1105">
        <v>108533</v>
      </c>
      <c r="V1105">
        <v>168570</v>
      </c>
      <c r="W1105">
        <v>132175</v>
      </c>
      <c r="X1105">
        <v>125127</v>
      </c>
      <c r="Y1105">
        <v>132175</v>
      </c>
      <c r="Z1105">
        <v>159475</v>
      </c>
      <c r="AA1105">
        <v>133335</v>
      </c>
      <c r="AB1105">
        <v>154479</v>
      </c>
      <c r="AC1105">
        <v>141230</v>
      </c>
      <c r="AD1105" t="s">
        <v>3145</v>
      </c>
      <c r="AE1105" t="s">
        <v>3150</v>
      </c>
      <c r="AF1105" t="s">
        <v>3184</v>
      </c>
      <c r="AG1105" t="s">
        <v>3185</v>
      </c>
      <c r="AH1105" t="s">
        <v>7114</v>
      </c>
      <c r="AI1105" t="s">
        <v>7115</v>
      </c>
      <c r="AJ1105" t="s">
        <v>6178</v>
      </c>
      <c r="AK1105" t="s">
        <v>136</v>
      </c>
      <c r="AN1105" t="s">
        <v>1311</v>
      </c>
      <c r="AO1105" t="s">
        <v>1312</v>
      </c>
      <c r="AP1105" t="s">
        <v>1480</v>
      </c>
      <c r="AQ1105" t="s">
        <v>1314</v>
      </c>
    </row>
    <row r="1106" spans="1:43" x14ac:dyDescent="0.3">
      <c r="A1106" t="s">
        <v>26</v>
      </c>
      <c r="B1106" t="s">
        <v>28</v>
      </c>
      <c r="C1106" t="s">
        <v>29</v>
      </c>
      <c r="D1106" t="s">
        <v>461</v>
      </c>
      <c r="E1106" t="s">
        <v>118</v>
      </c>
      <c r="F1106" t="s">
        <v>130</v>
      </c>
      <c r="G1106" t="s">
        <v>471</v>
      </c>
      <c r="H1106" t="s">
        <v>214</v>
      </c>
      <c r="I1106" t="s">
        <v>215</v>
      </c>
      <c r="J1106" t="s">
        <v>66</v>
      </c>
      <c r="K1106" t="s">
        <v>798</v>
      </c>
      <c r="L1106">
        <v>3</v>
      </c>
      <c r="M1106">
        <v>400000</v>
      </c>
      <c r="N1106">
        <v>1200000</v>
      </c>
      <c r="O1106">
        <v>0</v>
      </c>
      <c r="P1106">
        <v>1200000</v>
      </c>
      <c r="R1106">
        <v>0</v>
      </c>
      <c r="S1106">
        <v>86184</v>
      </c>
      <c r="T1106">
        <v>109737</v>
      </c>
      <c r="U1106">
        <v>86826</v>
      </c>
      <c r="V1106">
        <v>134856</v>
      </c>
      <c r="W1106">
        <v>105740</v>
      </c>
      <c r="X1106">
        <v>100102</v>
      </c>
      <c r="Y1106">
        <v>105740</v>
      </c>
      <c r="Z1106">
        <v>127580</v>
      </c>
      <c r="AA1106">
        <v>106668</v>
      </c>
      <c r="AB1106">
        <v>123583</v>
      </c>
      <c r="AC1106">
        <v>112984</v>
      </c>
      <c r="AD1106" t="s">
        <v>3145</v>
      </c>
      <c r="AE1106" t="s">
        <v>3150</v>
      </c>
      <c r="AF1106" t="s">
        <v>3187</v>
      </c>
      <c r="AG1106" t="s">
        <v>3188</v>
      </c>
      <c r="AH1106" t="s">
        <v>7116</v>
      </c>
      <c r="AI1106" t="s">
        <v>7117</v>
      </c>
      <c r="AJ1106" t="s">
        <v>6178</v>
      </c>
      <c r="AK1106" t="s">
        <v>136</v>
      </c>
      <c r="AN1106" t="s">
        <v>1311</v>
      </c>
      <c r="AO1106" t="s">
        <v>1312</v>
      </c>
      <c r="AP1106" t="s">
        <v>1480</v>
      </c>
      <c r="AQ1106" t="s">
        <v>1314</v>
      </c>
    </row>
    <row r="1107" spans="1:43" x14ac:dyDescent="0.3">
      <c r="A1107" t="s">
        <v>26</v>
      </c>
      <c r="B1107" t="s">
        <v>28</v>
      </c>
      <c r="C1107" t="s">
        <v>29</v>
      </c>
      <c r="D1107" t="s">
        <v>461</v>
      </c>
      <c r="E1107" t="s">
        <v>118</v>
      </c>
      <c r="F1107" t="s">
        <v>130</v>
      </c>
      <c r="G1107" t="s">
        <v>471</v>
      </c>
      <c r="H1107" t="s">
        <v>214</v>
      </c>
      <c r="I1107" t="s">
        <v>215</v>
      </c>
      <c r="J1107" t="s">
        <v>66</v>
      </c>
      <c r="K1107" t="s">
        <v>799</v>
      </c>
      <c r="L1107">
        <v>30</v>
      </c>
      <c r="M1107">
        <v>300000</v>
      </c>
      <c r="N1107">
        <v>9000000</v>
      </c>
      <c r="O1107">
        <v>0</v>
      </c>
      <c r="P1107">
        <v>9000000</v>
      </c>
      <c r="R1107">
        <v>0</v>
      </c>
      <c r="S1107">
        <v>646377</v>
      </c>
      <c r="T1107">
        <v>823027</v>
      </c>
      <c r="U1107">
        <v>651195</v>
      </c>
      <c r="V1107">
        <v>1011418</v>
      </c>
      <c r="W1107">
        <v>793050</v>
      </c>
      <c r="X1107">
        <v>750761</v>
      </c>
      <c r="Y1107">
        <v>793050</v>
      </c>
      <c r="Z1107">
        <v>956853</v>
      </c>
      <c r="AA1107">
        <v>800009</v>
      </c>
      <c r="AB1107">
        <v>926876</v>
      </c>
      <c r="AC1107">
        <v>847384</v>
      </c>
      <c r="AD1107" t="s">
        <v>3145</v>
      </c>
      <c r="AE1107" t="s">
        <v>3150</v>
      </c>
      <c r="AF1107" t="s">
        <v>3190</v>
      </c>
      <c r="AG1107" t="s">
        <v>3191</v>
      </c>
      <c r="AH1107" t="s">
        <v>7118</v>
      </c>
      <c r="AI1107" t="s">
        <v>7119</v>
      </c>
      <c r="AJ1107" t="s">
        <v>6178</v>
      </c>
      <c r="AK1107" t="s">
        <v>136</v>
      </c>
      <c r="AN1107" t="s">
        <v>1311</v>
      </c>
      <c r="AO1107" t="s">
        <v>1312</v>
      </c>
      <c r="AP1107" t="s">
        <v>1480</v>
      </c>
      <c r="AQ1107" t="s">
        <v>1314</v>
      </c>
    </row>
    <row r="1108" spans="1:43" x14ac:dyDescent="0.3">
      <c r="A1108" t="s">
        <v>26</v>
      </c>
      <c r="B1108" t="s">
        <v>28</v>
      </c>
      <c r="C1108" t="s">
        <v>29</v>
      </c>
      <c r="D1108" t="s">
        <v>461</v>
      </c>
      <c r="E1108" t="s">
        <v>118</v>
      </c>
      <c r="F1108" t="s">
        <v>130</v>
      </c>
      <c r="G1108" t="s">
        <v>471</v>
      </c>
      <c r="H1108" t="s">
        <v>214</v>
      </c>
      <c r="I1108" t="s">
        <v>215</v>
      </c>
      <c r="J1108" t="s">
        <v>66</v>
      </c>
      <c r="K1108" t="s">
        <v>800</v>
      </c>
      <c r="L1108">
        <v>3</v>
      </c>
      <c r="M1108">
        <v>180000</v>
      </c>
      <c r="N1108">
        <v>540000</v>
      </c>
      <c r="O1108">
        <v>0</v>
      </c>
      <c r="P1108">
        <v>540000</v>
      </c>
      <c r="R1108">
        <v>0</v>
      </c>
      <c r="S1108">
        <v>38783</v>
      </c>
      <c r="T1108">
        <v>49382</v>
      </c>
      <c r="U1108">
        <v>39072</v>
      </c>
      <c r="V1108">
        <v>60685</v>
      </c>
      <c r="W1108">
        <v>47583</v>
      </c>
      <c r="X1108">
        <v>45046</v>
      </c>
      <c r="Y1108">
        <v>47583</v>
      </c>
      <c r="Z1108">
        <v>57411</v>
      </c>
      <c r="AA1108">
        <v>48001</v>
      </c>
      <c r="AB1108">
        <v>55613</v>
      </c>
      <c r="AC1108">
        <v>50841</v>
      </c>
      <c r="AD1108" t="s">
        <v>3145</v>
      </c>
      <c r="AE1108" t="s">
        <v>3150</v>
      </c>
      <c r="AF1108" t="s">
        <v>3193</v>
      </c>
      <c r="AG1108" t="s">
        <v>3194</v>
      </c>
      <c r="AH1108" t="s">
        <v>7120</v>
      </c>
      <c r="AI1108" t="s">
        <v>7121</v>
      </c>
      <c r="AJ1108" t="s">
        <v>6178</v>
      </c>
      <c r="AK1108" t="s">
        <v>136</v>
      </c>
      <c r="AN1108" t="s">
        <v>1311</v>
      </c>
      <c r="AO1108" t="s">
        <v>1312</v>
      </c>
      <c r="AP1108" t="s">
        <v>1480</v>
      </c>
      <c r="AQ1108" t="s">
        <v>1314</v>
      </c>
    </row>
    <row r="1109" spans="1:43" x14ac:dyDescent="0.3">
      <c r="A1109" t="s">
        <v>26</v>
      </c>
      <c r="B1109" t="s">
        <v>28</v>
      </c>
      <c r="C1109" t="s">
        <v>29</v>
      </c>
      <c r="D1109" t="s">
        <v>461</v>
      </c>
      <c r="E1109" t="s">
        <v>118</v>
      </c>
      <c r="F1109" t="s">
        <v>130</v>
      </c>
      <c r="G1109" t="s">
        <v>471</v>
      </c>
      <c r="H1109" t="s">
        <v>214</v>
      </c>
      <c r="I1109" t="s">
        <v>215</v>
      </c>
      <c r="J1109" t="s">
        <v>66</v>
      </c>
      <c r="K1109" t="s">
        <v>801</v>
      </c>
      <c r="L1109">
        <v>6</v>
      </c>
      <c r="M1109">
        <v>150000</v>
      </c>
      <c r="N1109">
        <v>900000</v>
      </c>
      <c r="O1109">
        <v>0</v>
      </c>
      <c r="P1109">
        <v>900000</v>
      </c>
      <c r="R1109">
        <v>0</v>
      </c>
      <c r="S1109">
        <v>64638.000000000007</v>
      </c>
      <c r="T1109">
        <v>82303</v>
      </c>
      <c r="U1109">
        <v>65120.000000000007</v>
      </c>
      <c r="V1109">
        <v>101142</v>
      </c>
      <c r="W1109">
        <v>79305</v>
      </c>
      <c r="X1109">
        <v>75076</v>
      </c>
      <c r="Y1109">
        <v>79305</v>
      </c>
      <c r="Z1109">
        <v>95685</v>
      </c>
      <c r="AA1109">
        <v>80001</v>
      </c>
      <c r="AB1109">
        <v>92688</v>
      </c>
      <c r="AC1109">
        <v>84737</v>
      </c>
      <c r="AD1109" t="s">
        <v>3145</v>
      </c>
      <c r="AE1109" t="s">
        <v>3150</v>
      </c>
      <c r="AF1109" t="s">
        <v>3196</v>
      </c>
      <c r="AG1109" t="s">
        <v>3197</v>
      </c>
      <c r="AH1109" t="s">
        <v>7122</v>
      </c>
      <c r="AI1109" t="s">
        <v>7123</v>
      </c>
      <c r="AJ1109" t="s">
        <v>6178</v>
      </c>
      <c r="AK1109" t="s">
        <v>136</v>
      </c>
      <c r="AN1109" t="s">
        <v>1311</v>
      </c>
      <c r="AO1109" t="s">
        <v>1312</v>
      </c>
      <c r="AP1109" t="s">
        <v>1480</v>
      </c>
      <c r="AQ1109" t="s">
        <v>1314</v>
      </c>
    </row>
    <row r="1110" spans="1:43" x14ac:dyDescent="0.3">
      <c r="A1110" t="s">
        <v>26</v>
      </c>
      <c r="B1110" t="s">
        <v>28</v>
      </c>
      <c r="C1110" t="s">
        <v>29</v>
      </c>
      <c r="D1110" t="s">
        <v>461</v>
      </c>
      <c r="E1110" t="s">
        <v>118</v>
      </c>
      <c r="F1110" t="s">
        <v>130</v>
      </c>
      <c r="G1110" t="s">
        <v>471</v>
      </c>
      <c r="H1110" t="s">
        <v>214</v>
      </c>
      <c r="I1110" t="s">
        <v>215</v>
      </c>
      <c r="J1110" t="s">
        <v>66</v>
      </c>
      <c r="K1110" t="s">
        <v>802</v>
      </c>
      <c r="L1110">
        <v>18</v>
      </c>
      <c r="M1110">
        <v>500000</v>
      </c>
      <c r="N1110">
        <v>9000000</v>
      </c>
      <c r="O1110">
        <v>0</v>
      </c>
      <c r="P1110">
        <v>9000000</v>
      </c>
      <c r="R1110">
        <v>0</v>
      </c>
      <c r="S1110">
        <v>646377</v>
      </c>
      <c r="T1110">
        <v>823027</v>
      </c>
      <c r="U1110">
        <v>651195</v>
      </c>
      <c r="V1110">
        <v>1011418</v>
      </c>
      <c r="W1110">
        <v>793050</v>
      </c>
      <c r="X1110">
        <v>750761</v>
      </c>
      <c r="Y1110">
        <v>793050</v>
      </c>
      <c r="Z1110">
        <v>956853</v>
      </c>
      <c r="AA1110">
        <v>800009</v>
      </c>
      <c r="AB1110">
        <v>926876</v>
      </c>
      <c r="AC1110">
        <v>847384</v>
      </c>
      <c r="AD1110" t="s">
        <v>3145</v>
      </c>
      <c r="AE1110" t="s">
        <v>3150</v>
      </c>
      <c r="AF1110" t="s">
        <v>3199</v>
      </c>
      <c r="AG1110" t="s">
        <v>3200</v>
      </c>
      <c r="AH1110" t="s">
        <v>7124</v>
      </c>
      <c r="AI1110" t="s">
        <v>7125</v>
      </c>
      <c r="AJ1110" t="s">
        <v>6178</v>
      </c>
      <c r="AK1110" t="s">
        <v>136</v>
      </c>
      <c r="AN1110" t="s">
        <v>1311</v>
      </c>
      <c r="AO1110" t="s">
        <v>1312</v>
      </c>
      <c r="AP1110" t="s">
        <v>1480</v>
      </c>
      <c r="AQ1110" t="s">
        <v>1314</v>
      </c>
    </row>
    <row r="1111" spans="1:43" x14ac:dyDescent="0.3">
      <c r="A1111" t="s">
        <v>26</v>
      </c>
      <c r="B1111" t="s">
        <v>28</v>
      </c>
      <c r="C1111" t="s">
        <v>29</v>
      </c>
      <c r="D1111" t="s">
        <v>461</v>
      </c>
      <c r="E1111" t="s">
        <v>118</v>
      </c>
      <c r="F1111" t="s">
        <v>130</v>
      </c>
      <c r="G1111" t="s">
        <v>471</v>
      </c>
      <c r="H1111" t="s">
        <v>214</v>
      </c>
      <c r="I1111" t="s">
        <v>215</v>
      </c>
      <c r="J1111" t="s">
        <v>66</v>
      </c>
      <c r="K1111" t="s">
        <v>803</v>
      </c>
      <c r="L1111">
        <v>10</v>
      </c>
      <c r="M1111">
        <v>500000</v>
      </c>
      <c r="N1111">
        <v>5000000</v>
      </c>
      <c r="O1111">
        <v>0</v>
      </c>
      <c r="P1111">
        <v>5000000</v>
      </c>
      <c r="R1111">
        <v>0</v>
      </c>
      <c r="S1111">
        <v>359099</v>
      </c>
      <c r="T1111">
        <v>457237</v>
      </c>
      <c r="U1111">
        <v>361775</v>
      </c>
      <c r="V1111">
        <v>561899</v>
      </c>
      <c r="W1111">
        <v>440583</v>
      </c>
      <c r="X1111">
        <v>417090</v>
      </c>
      <c r="Y1111">
        <v>440583</v>
      </c>
      <c r="Z1111">
        <v>531585</v>
      </c>
      <c r="AA1111">
        <v>444449</v>
      </c>
      <c r="AB1111">
        <v>514931.00000000006</v>
      </c>
      <c r="AC1111">
        <v>470769</v>
      </c>
      <c r="AD1111" t="s">
        <v>3145</v>
      </c>
      <c r="AE1111" t="s">
        <v>3150</v>
      </c>
      <c r="AF1111" t="s">
        <v>3202</v>
      </c>
      <c r="AG1111" t="s">
        <v>3203</v>
      </c>
      <c r="AH1111" t="s">
        <v>7126</v>
      </c>
      <c r="AI1111" t="s">
        <v>7127</v>
      </c>
      <c r="AJ1111" t="s">
        <v>6178</v>
      </c>
      <c r="AK1111" t="s">
        <v>136</v>
      </c>
      <c r="AN1111" t="s">
        <v>1311</v>
      </c>
      <c r="AO1111" t="s">
        <v>1312</v>
      </c>
      <c r="AP1111" t="s">
        <v>1480</v>
      </c>
      <c r="AQ1111" t="s">
        <v>1314</v>
      </c>
    </row>
    <row r="1112" spans="1:43" x14ac:dyDescent="0.3">
      <c r="A1112" t="s">
        <v>26</v>
      </c>
      <c r="B1112" t="s">
        <v>28</v>
      </c>
      <c r="C1112" t="s">
        <v>29</v>
      </c>
      <c r="D1112" t="s">
        <v>461</v>
      </c>
      <c r="E1112" t="s">
        <v>118</v>
      </c>
      <c r="F1112" t="s">
        <v>130</v>
      </c>
      <c r="G1112" t="s">
        <v>471</v>
      </c>
      <c r="H1112" t="s">
        <v>214</v>
      </c>
      <c r="I1112" t="s">
        <v>215</v>
      </c>
      <c r="J1112" t="s">
        <v>66</v>
      </c>
      <c r="K1112" t="s">
        <v>804</v>
      </c>
      <c r="L1112">
        <v>0</v>
      </c>
      <c r="M1112">
        <v>0</v>
      </c>
      <c r="N1112">
        <v>0</v>
      </c>
      <c r="O1112">
        <v>0</v>
      </c>
      <c r="P1112">
        <v>0</v>
      </c>
      <c r="R1112">
        <v>0</v>
      </c>
      <c r="S1112">
        <v>0</v>
      </c>
      <c r="T1112">
        <v>0</v>
      </c>
      <c r="U1112">
        <v>0</v>
      </c>
      <c r="V1112">
        <v>0</v>
      </c>
      <c r="W1112">
        <v>0</v>
      </c>
      <c r="X1112">
        <v>0</v>
      </c>
      <c r="Y1112">
        <v>0</v>
      </c>
      <c r="Z1112">
        <v>0</v>
      </c>
      <c r="AA1112">
        <v>0</v>
      </c>
      <c r="AB1112">
        <v>0</v>
      </c>
      <c r="AC1112">
        <v>0</v>
      </c>
      <c r="AD1112" t="s">
        <v>3145</v>
      </c>
      <c r="AE1112" t="s">
        <v>3150</v>
      </c>
      <c r="AF1112" t="s">
        <v>7128</v>
      </c>
      <c r="AG1112" t="s">
        <v>7129</v>
      </c>
      <c r="AH1112" t="s">
        <v>7130</v>
      </c>
      <c r="AI1112" t="s">
        <v>7131</v>
      </c>
      <c r="AJ1112" t="s">
        <v>6178</v>
      </c>
      <c r="AK1112" t="s">
        <v>136</v>
      </c>
      <c r="AN1112" t="s">
        <v>1311</v>
      </c>
      <c r="AO1112" t="s">
        <v>1312</v>
      </c>
      <c r="AP1112" t="s">
        <v>1480</v>
      </c>
      <c r="AQ1112" t="s">
        <v>1314</v>
      </c>
    </row>
    <row r="1113" spans="1:43" x14ac:dyDescent="0.3">
      <c r="A1113" t="s">
        <v>26</v>
      </c>
      <c r="B1113" t="s">
        <v>28</v>
      </c>
      <c r="C1113" t="s">
        <v>29</v>
      </c>
      <c r="D1113" t="s">
        <v>461</v>
      </c>
      <c r="E1113" t="s">
        <v>118</v>
      </c>
      <c r="F1113" t="s">
        <v>130</v>
      </c>
      <c r="G1113" t="s">
        <v>471</v>
      </c>
      <c r="H1113" t="s">
        <v>214</v>
      </c>
      <c r="I1113" t="s">
        <v>215</v>
      </c>
      <c r="J1113" t="s">
        <v>66</v>
      </c>
      <c r="K1113" t="s">
        <v>805</v>
      </c>
      <c r="L1113">
        <v>12</v>
      </c>
      <c r="M1113">
        <v>500000</v>
      </c>
      <c r="N1113">
        <v>6000000</v>
      </c>
      <c r="O1113">
        <v>0</v>
      </c>
      <c r="P1113">
        <v>6000000</v>
      </c>
      <c r="R1113">
        <v>0</v>
      </c>
      <c r="S1113">
        <v>430918</v>
      </c>
      <c r="T1113">
        <v>548685</v>
      </c>
      <c r="U1113">
        <v>434130</v>
      </c>
      <c r="V1113">
        <v>674279</v>
      </c>
      <c r="W1113">
        <v>528700</v>
      </c>
      <c r="X1113">
        <v>500508</v>
      </c>
      <c r="Y1113">
        <v>528700</v>
      </c>
      <c r="Z1113">
        <v>637902</v>
      </c>
      <c r="AA1113">
        <v>533339</v>
      </c>
      <c r="AB1113">
        <v>617917</v>
      </c>
      <c r="AC1113">
        <v>564922</v>
      </c>
      <c r="AD1113" t="s">
        <v>3145</v>
      </c>
      <c r="AE1113" t="s">
        <v>3150</v>
      </c>
      <c r="AF1113" t="s">
        <v>3205</v>
      </c>
      <c r="AG1113" t="s">
        <v>3206</v>
      </c>
      <c r="AH1113" t="s">
        <v>7132</v>
      </c>
      <c r="AI1113" t="s">
        <v>7133</v>
      </c>
      <c r="AJ1113" t="s">
        <v>6178</v>
      </c>
      <c r="AK1113" t="s">
        <v>136</v>
      </c>
      <c r="AN1113" t="s">
        <v>1311</v>
      </c>
      <c r="AO1113" t="s">
        <v>1312</v>
      </c>
      <c r="AP1113" t="s">
        <v>1480</v>
      </c>
      <c r="AQ1113" t="s">
        <v>1314</v>
      </c>
    </row>
    <row r="1114" spans="1:43" x14ac:dyDescent="0.3">
      <c r="A1114" t="s">
        <v>26</v>
      </c>
      <c r="B1114" t="s">
        <v>28</v>
      </c>
      <c r="C1114" t="s">
        <v>29</v>
      </c>
      <c r="D1114" t="s">
        <v>461</v>
      </c>
      <c r="E1114" t="s">
        <v>118</v>
      </c>
      <c r="F1114" t="s">
        <v>130</v>
      </c>
      <c r="G1114" t="s">
        <v>471</v>
      </c>
      <c r="H1114" t="s">
        <v>214</v>
      </c>
      <c r="I1114" t="s">
        <v>215</v>
      </c>
      <c r="J1114" t="s">
        <v>66</v>
      </c>
      <c r="K1114" t="s">
        <v>806</v>
      </c>
      <c r="L1114">
        <v>12</v>
      </c>
      <c r="M1114">
        <v>450000</v>
      </c>
      <c r="N1114">
        <v>5400000</v>
      </c>
      <c r="O1114">
        <v>0</v>
      </c>
      <c r="P1114">
        <v>5400000</v>
      </c>
      <c r="R1114">
        <v>0</v>
      </c>
      <c r="S1114">
        <v>387826</v>
      </c>
      <c r="T1114">
        <v>493816</v>
      </c>
      <c r="U1114">
        <v>390717</v>
      </c>
      <c r="V1114">
        <v>606851</v>
      </c>
      <c r="W1114">
        <v>475830</v>
      </c>
      <c r="X1114">
        <v>450457</v>
      </c>
      <c r="Y1114">
        <v>475830</v>
      </c>
      <c r="Z1114">
        <v>574112</v>
      </c>
      <c r="AA1114">
        <v>480005</v>
      </c>
      <c r="AB1114">
        <v>556125</v>
      </c>
      <c r="AC1114">
        <v>508431</v>
      </c>
      <c r="AD1114" t="s">
        <v>3145</v>
      </c>
      <c r="AE1114" t="s">
        <v>3150</v>
      </c>
      <c r="AF1114" t="s">
        <v>3208</v>
      </c>
      <c r="AG1114" t="s">
        <v>3209</v>
      </c>
      <c r="AH1114" t="s">
        <v>7134</v>
      </c>
      <c r="AI1114" t="s">
        <v>7135</v>
      </c>
      <c r="AJ1114" t="s">
        <v>6178</v>
      </c>
      <c r="AK1114" t="s">
        <v>136</v>
      </c>
      <c r="AN1114" t="s">
        <v>1311</v>
      </c>
      <c r="AO1114" t="s">
        <v>1312</v>
      </c>
      <c r="AP1114" t="s">
        <v>1480</v>
      </c>
      <c r="AQ1114" t="s">
        <v>1314</v>
      </c>
    </row>
    <row r="1115" spans="1:43" x14ac:dyDescent="0.3">
      <c r="A1115" t="s">
        <v>26</v>
      </c>
      <c r="B1115" t="s">
        <v>28</v>
      </c>
      <c r="C1115" t="s">
        <v>29</v>
      </c>
      <c r="D1115" t="s">
        <v>461</v>
      </c>
      <c r="E1115" t="s">
        <v>118</v>
      </c>
      <c r="F1115" t="s">
        <v>130</v>
      </c>
      <c r="G1115" t="s">
        <v>471</v>
      </c>
      <c r="H1115" t="s">
        <v>214</v>
      </c>
      <c r="I1115" t="s">
        <v>215</v>
      </c>
      <c r="J1115" t="s">
        <v>66</v>
      </c>
      <c r="K1115" t="s">
        <v>807</v>
      </c>
      <c r="L1115">
        <v>12</v>
      </c>
      <c r="M1115">
        <v>400000</v>
      </c>
      <c r="N1115">
        <v>4800000</v>
      </c>
      <c r="O1115">
        <v>0</v>
      </c>
      <c r="P1115">
        <v>4800000</v>
      </c>
      <c r="R1115">
        <v>0</v>
      </c>
      <c r="S1115">
        <v>344735</v>
      </c>
      <c r="T1115">
        <v>438948</v>
      </c>
      <c r="U1115">
        <v>347304</v>
      </c>
      <c r="V1115">
        <v>539423</v>
      </c>
      <c r="W1115">
        <v>422960</v>
      </c>
      <c r="X1115">
        <v>400406</v>
      </c>
      <c r="Y1115">
        <v>422960</v>
      </c>
      <c r="Z1115">
        <v>510321</v>
      </c>
      <c r="AA1115">
        <v>426671</v>
      </c>
      <c r="AB1115">
        <v>494334</v>
      </c>
      <c r="AC1115">
        <v>451938</v>
      </c>
      <c r="AD1115" t="s">
        <v>3145</v>
      </c>
      <c r="AE1115" t="s">
        <v>3150</v>
      </c>
      <c r="AF1115" t="s">
        <v>3211</v>
      </c>
      <c r="AG1115" t="s">
        <v>3212</v>
      </c>
      <c r="AH1115" t="s">
        <v>7136</v>
      </c>
      <c r="AI1115" t="s">
        <v>7137</v>
      </c>
      <c r="AJ1115" t="s">
        <v>6178</v>
      </c>
      <c r="AK1115" t="s">
        <v>136</v>
      </c>
      <c r="AN1115" t="s">
        <v>1311</v>
      </c>
      <c r="AO1115" t="s">
        <v>1312</v>
      </c>
      <c r="AP1115" t="s">
        <v>1480</v>
      </c>
      <c r="AQ1115" t="s">
        <v>1314</v>
      </c>
    </row>
    <row r="1116" spans="1:43" x14ac:dyDescent="0.3">
      <c r="A1116" t="s">
        <v>26</v>
      </c>
      <c r="B1116" t="s">
        <v>28</v>
      </c>
      <c r="C1116" t="s">
        <v>29</v>
      </c>
      <c r="D1116" t="s">
        <v>461</v>
      </c>
      <c r="E1116" t="s">
        <v>118</v>
      </c>
      <c r="F1116" t="s">
        <v>130</v>
      </c>
      <c r="G1116" t="s">
        <v>471</v>
      </c>
      <c r="H1116" t="s">
        <v>214</v>
      </c>
      <c r="I1116" t="s">
        <v>215</v>
      </c>
      <c r="J1116" t="s">
        <v>66</v>
      </c>
      <c r="K1116" t="s">
        <v>808</v>
      </c>
      <c r="L1116">
        <v>96</v>
      </c>
      <c r="M1116">
        <v>350000</v>
      </c>
      <c r="N1116">
        <v>33600000</v>
      </c>
      <c r="O1116">
        <v>0</v>
      </c>
      <c r="P1116">
        <v>33600000</v>
      </c>
      <c r="R1116">
        <v>0</v>
      </c>
      <c r="S1116">
        <v>2413142</v>
      </c>
      <c r="T1116">
        <v>3072634</v>
      </c>
      <c r="U1116">
        <v>2431128</v>
      </c>
      <c r="V1116">
        <v>3775961</v>
      </c>
      <c r="W1116">
        <v>2960720</v>
      </c>
      <c r="X1116">
        <v>2802842</v>
      </c>
      <c r="Y1116">
        <v>2960720</v>
      </c>
      <c r="Z1116">
        <v>3572250</v>
      </c>
      <c r="AA1116">
        <v>2986700</v>
      </c>
      <c r="AB1116">
        <v>3460335</v>
      </c>
      <c r="AC1116">
        <v>3163568</v>
      </c>
      <c r="AD1116" t="s">
        <v>3145</v>
      </c>
      <c r="AE1116" t="s">
        <v>3150</v>
      </c>
      <c r="AF1116" t="s">
        <v>3214</v>
      </c>
      <c r="AG1116" t="s">
        <v>3215</v>
      </c>
      <c r="AH1116" t="s">
        <v>7138</v>
      </c>
      <c r="AI1116" t="s">
        <v>7139</v>
      </c>
      <c r="AJ1116" t="s">
        <v>6178</v>
      </c>
      <c r="AK1116" t="s">
        <v>136</v>
      </c>
      <c r="AN1116" t="s">
        <v>1311</v>
      </c>
      <c r="AO1116" t="s">
        <v>1312</v>
      </c>
      <c r="AP1116" t="s">
        <v>1480</v>
      </c>
      <c r="AQ1116" t="s">
        <v>1314</v>
      </c>
    </row>
    <row r="1117" spans="1:43" x14ac:dyDescent="0.3">
      <c r="A1117" t="s">
        <v>26</v>
      </c>
      <c r="B1117" t="s">
        <v>28</v>
      </c>
      <c r="C1117" t="s">
        <v>29</v>
      </c>
      <c r="D1117" t="s">
        <v>461</v>
      </c>
      <c r="E1117" t="s">
        <v>118</v>
      </c>
      <c r="F1117" t="s">
        <v>130</v>
      </c>
      <c r="G1117" t="s">
        <v>471</v>
      </c>
      <c r="H1117" t="s">
        <v>214</v>
      </c>
      <c r="I1117" t="s">
        <v>215</v>
      </c>
      <c r="J1117" t="s">
        <v>66</v>
      </c>
      <c r="K1117" t="s">
        <v>7695</v>
      </c>
      <c r="L1117">
        <v>36</v>
      </c>
      <c r="M1117">
        <v>100000</v>
      </c>
      <c r="N1117">
        <v>3600000</v>
      </c>
      <c r="O1117">
        <v>0</v>
      </c>
      <c r="P1117">
        <v>3600000</v>
      </c>
      <c r="R1117">
        <v>0</v>
      </c>
      <c r="S1117">
        <v>258551</v>
      </c>
      <c r="T1117">
        <v>329211</v>
      </c>
      <c r="U1117">
        <v>260478</v>
      </c>
      <c r="V1117">
        <v>404567</v>
      </c>
      <c r="W1117">
        <v>317220</v>
      </c>
      <c r="X1117">
        <v>300305</v>
      </c>
      <c r="Y1117">
        <v>317220</v>
      </c>
      <c r="Z1117">
        <v>382741</v>
      </c>
      <c r="AA1117">
        <v>320004</v>
      </c>
      <c r="AB1117">
        <v>370750</v>
      </c>
      <c r="AC1117">
        <v>338953</v>
      </c>
      <c r="AD1117" t="s">
        <v>3145</v>
      </c>
      <c r="AE1117" t="s">
        <v>3150</v>
      </c>
      <c r="AF1117" t="s">
        <v>7696</v>
      </c>
      <c r="AG1117" t="s">
        <v>7697</v>
      </c>
      <c r="AH1117" t="s">
        <v>7698</v>
      </c>
      <c r="AI1117" t="s">
        <v>7699</v>
      </c>
      <c r="AJ1117" t="s">
        <v>6178</v>
      </c>
      <c r="AK1117" t="s">
        <v>136</v>
      </c>
      <c r="AN1117" t="s">
        <v>1311</v>
      </c>
      <c r="AO1117" t="s">
        <v>1312</v>
      </c>
      <c r="AP1117" t="s">
        <v>1480</v>
      </c>
      <c r="AQ1117" t="s">
        <v>1314</v>
      </c>
    </row>
    <row r="1118" spans="1:43" x14ac:dyDescent="0.3">
      <c r="A1118" t="s">
        <v>26</v>
      </c>
      <c r="B1118" t="s">
        <v>28</v>
      </c>
      <c r="C1118" t="s">
        <v>29</v>
      </c>
      <c r="D1118" t="s">
        <v>461</v>
      </c>
      <c r="E1118" t="s">
        <v>118</v>
      </c>
      <c r="F1118" t="s">
        <v>130</v>
      </c>
      <c r="G1118" t="s">
        <v>471</v>
      </c>
      <c r="H1118" t="s">
        <v>214</v>
      </c>
      <c r="I1118" t="s">
        <v>215</v>
      </c>
      <c r="J1118" t="s">
        <v>84</v>
      </c>
      <c r="K1118" t="s">
        <v>809</v>
      </c>
      <c r="L1118">
        <v>0</v>
      </c>
      <c r="M1118">
        <v>0</v>
      </c>
      <c r="N1118">
        <v>0</v>
      </c>
      <c r="O1118">
        <v>0</v>
      </c>
      <c r="P1118">
        <v>0</v>
      </c>
      <c r="R1118">
        <v>0</v>
      </c>
      <c r="S1118">
        <v>0</v>
      </c>
      <c r="T1118">
        <v>0</v>
      </c>
      <c r="U1118">
        <v>0</v>
      </c>
      <c r="V1118">
        <v>0</v>
      </c>
      <c r="W1118">
        <v>0</v>
      </c>
      <c r="X1118">
        <v>0</v>
      </c>
      <c r="Y1118">
        <v>0</v>
      </c>
      <c r="Z1118">
        <v>0</v>
      </c>
      <c r="AA1118">
        <v>0</v>
      </c>
      <c r="AB1118">
        <v>0</v>
      </c>
      <c r="AC1118">
        <v>0</v>
      </c>
      <c r="AD1118" t="s">
        <v>3145</v>
      </c>
      <c r="AE1118" t="s">
        <v>3217</v>
      </c>
      <c r="AF1118" t="s">
        <v>7494</v>
      </c>
      <c r="AG1118" t="s">
        <v>7495</v>
      </c>
      <c r="AH1118" t="s">
        <v>7496</v>
      </c>
      <c r="AI1118" t="s">
        <v>6061</v>
      </c>
      <c r="AJ1118" t="s">
        <v>6178</v>
      </c>
      <c r="AK1118" t="s">
        <v>136</v>
      </c>
      <c r="AN1118" t="s">
        <v>1311</v>
      </c>
      <c r="AO1118" t="s">
        <v>1312</v>
      </c>
      <c r="AP1118" t="s">
        <v>1485</v>
      </c>
      <c r="AQ1118" t="s">
        <v>1314</v>
      </c>
    </row>
    <row r="1119" spans="1:43" x14ac:dyDescent="0.3">
      <c r="A1119" t="s">
        <v>26</v>
      </c>
      <c r="B1119" t="s">
        <v>28</v>
      </c>
      <c r="C1119" t="s">
        <v>29</v>
      </c>
      <c r="D1119" t="s">
        <v>461</v>
      </c>
      <c r="E1119" t="s">
        <v>118</v>
      </c>
      <c r="F1119" t="s">
        <v>130</v>
      </c>
      <c r="G1119" t="s">
        <v>471</v>
      </c>
      <c r="H1119" t="s">
        <v>214</v>
      </c>
      <c r="I1119" t="s">
        <v>215</v>
      </c>
      <c r="J1119" t="s">
        <v>84</v>
      </c>
      <c r="K1119" t="s">
        <v>7700</v>
      </c>
      <c r="L1119">
        <v>1600</v>
      </c>
      <c r="M1119">
        <v>16000</v>
      </c>
      <c r="N1119">
        <v>25600000</v>
      </c>
      <c r="O1119">
        <v>0</v>
      </c>
      <c r="P1119">
        <v>25600000</v>
      </c>
      <c r="R1119">
        <v>0</v>
      </c>
      <c r="S1119">
        <v>1838585</v>
      </c>
      <c r="T1119">
        <v>2341055</v>
      </c>
      <c r="U1119">
        <v>1852288</v>
      </c>
      <c r="V1119">
        <v>2876923</v>
      </c>
      <c r="W1119">
        <v>2255787</v>
      </c>
      <c r="X1119">
        <v>2135499</v>
      </c>
      <c r="Y1119">
        <v>2255787</v>
      </c>
      <c r="Z1119">
        <v>2721714</v>
      </c>
      <c r="AA1119">
        <v>2275581</v>
      </c>
      <c r="AB1119">
        <v>2636446</v>
      </c>
      <c r="AC1119">
        <v>2410335</v>
      </c>
      <c r="AD1119" t="s">
        <v>3145</v>
      </c>
      <c r="AE1119" t="s">
        <v>3217</v>
      </c>
      <c r="AF1119" t="s">
        <v>3218</v>
      </c>
      <c r="AG1119" t="s">
        <v>3219</v>
      </c>
      <c r="AH1119" t="s">
        <v>7140</v>
      </c>
      <c r="AI1119" t="s">
        <v>6064</v>
      </c>
      <c r="AJ1119" t="s">
        <v>6178</v>
      </c>
      <c r="AK1119" t="s">
        <v>136</v>
      </c>
      <c r="AN1119" t="s">
        <v>1311</v>
      </c>
      <c r="AO1119" t="s">
        <v>1312</v>
      </c>
      <c r="AP1119" t="s">
        <v>1485</v>
      </c>
      <c r="AQ1119" t="s">
        <v>1314</v>
      </c>
    </row>
    <row r="1120" spans="1:43" x14ac:dyDescent="0.3">
      <c r="A1120" t="s">
        <v>26</v>
      </c>
      <c r="B1120" t="s">
        <v>28</v>
      </c>
      <c r="C1120" t="s">
        <v>29</v>
      </c>
      <c r="D1120" t="s">
        <v>461</v>
      </c>
      <c r="E1120" t="s">
        <v>118</v>
      </c>
      <c r="F1120" t="s">
        <v>130</v>
      </c>
      <c r="G1120" t="s">
        <v>471</v>
      </c>
      <c r="H1120" t="s">
        <v>214</v>
      </c>
      <c r="I1120" t="s">
        <v>215</v>
      </c>
      <c r="J1120" t="s">
        <v>84</v>
      </c>
      <c r="K1120" t="s">
        <v>811</v>
      </c>
      <c r="L1120">
        <v>1</v>
      </c>
      <c r="M1120">
        <v>4640000</v>
      </c>
      <c r="N1120">
        <v>4640000</v>
      </c>
      <c r="O1120">
        <v>0</v>
      </c>
      <c r="P1120">
        <v>4640000</v>
      </c>
      <c r="R1120">
        <v>0</v>
      </c>
      <c r="S1120">
        <v>333243</v>
      </c>
      <c r="T1120">
        <v>424316</v>
      </c>
      <c r="U1120">
        <v>335727</v>
      </c>
      <c r="V1120">
        <v>521442</v>
      </c>
      <c r="W1120">
        <v>408861</v>
      </c>
      <c r="X1120">
        <v>387059</v>
      </c>
      <c r="Y1120">
        <v>408861</v>
      </c>
      <c r="Z1120">
        <v>493311</v>
      </c>
      <c r="AA1120">
        <v>412449</v>
      </c>
      <c r="AB1120">
        <v>477856</v>
      </c>
      <c r="AC1120">
        <v>436875</v>
      </c>
      <c r="AD1120" t="s">
        <v>3145</v>
      </c>
      <c r="AE1120" t="s">
        <v>3217</v>
      </c>
      <c r="AF1120" t="s">
        <v>3221</v>
      </c>
      <c r="AG1120" t="s">
        <v>3222</v>
      </c>
      <c r="AH1120" t="s">
        <v>7141</v>
      </c>
      <c r="AI1120" t="s">
        <v>6075</v>
      </c>
      <c r="AJ1120" t="s">
        <v>6178</v>
      </c>
      <c r="AK1120" t="s">
        <v>136</v>
      </c>
      <c r="AN1120" t="s">
        <v>1311</v>
      </c>
      <c r="AO1120" t="s">
        <v>1312</v>
      </c>
      <c r="AP1120" t="s">
        <v>1485</v>
      </c>
      <c r="AQ1120" t="s">
        <v>1314</v>
      </c>
    </row>
    <row r="1121" spans="1:43" x14ac:dyDescent="0.3">
      <c r="A1121" t="s">
        <v>26</v>
      </c>
      <c r="B1121" t="s">
        <v>28</v>
      </c>
      <c r="C1121" t="s">
        <v>29</v>
      </c>
      <c r="D1121" t="s">
        <v>461</v>
      </c>
      <c r="E1121" t="s">
        <v>118</v>
      </c>
      <c r="F1121" t="s">
        <v>130</v>
      </c>
      <c r="G1121" t="s">
        <v>471</v>
      </c>
      <c r="H1121" t="s">
        <v>214</v>
      </c>
      <c r="I1121" t="s">
        <v>215</v>
      </c>
      <c r="J1121" t="s">
        <v>84</v>
      </c>
      <c r="K1121" t="s">
        <v>7701</v>
      </c>
      <c r="L1121">
        <v>1</v>
      </c>
      <c r="M1121">
        <v>4000000</v>
      </c>
      <c r="N1121">
        <v>4000000</v>
      </c>
      <c r="O1121">
        <v>0</v>
      </c>
      <c r="P1121">
        <v>4000000</v>
      </c>
      <c r="R1121">
        <v>0</v>
      </c>
      <c r="S1121">
        <v>287279</v>
      </c>
      <c r="T1121">
        <v>365790</v>
      </c>
      <c r="U1121">
        <v>289420</v>
      </c>
      <c r="V1121">
        <v>449519</v>
      </c>
      <c r="W1121">
        <v>352467</v>
      </c>
      <c r="X1121">
        <v>333672</v>
      </c>
      <c r="Y1121">
        <v>352467</v>
      </c>
      <c r="Z1121">
        <v>425268</v>
      </c>
      <c r="AA1121">
        <v>355560</v>
      </c>
      <c r="AB1121">
        <v>411945</v>
      </c>
      <c r="AC1121">
        <v>376613</v>
      </c>
      <c r="AD1121" t="s">
        <v>3145</v>
      </c>
      <c r="AE1121" t="s">
        <v>3217</v>
      </c>
      <c r="AF1121" t="s">
        <v>3230</v>
      </c>
      <c r="AG1121" t="s">
        <v>3231</v>
      </c>
      <c r="AH1121" t="s">
        <v>6179</v>
      </c>
      <c r="AI1121" t="s">
        <v>6085</v>
      </c>
      <c r="AJ1121" t="s">
        <v>6178</v>
      </c>
      <c r="AK1121" t="s">
        <v>136</v>
      </c>
      <c r="AN1121" t="s">
        <v>1311</v>
      </c>
      <c r="AO1121" t="s">
        <v>1312</v>
      </c>
      <c r="AP1121" t="s">
        <v>1485</v>
      </c>
      <c r="AQ1121" t="s">
        <v>1314</v>
      </c>
    </row>
    <row r="1122" spans="1:43" x14ac:dyDescent="0.3">
      <c r="A1122" t="s">
        <v>26</v>
      </c>
      <c r="B1122" t="s">
        <v>28</v>
      </c>
      <c r="C1122" t="s">
        <v>29</v>
      </c>
      <c r="D1122" t="s">
        <v>461</v>
      </c>
      <c r="E1122" t="s">
        <v>118</v>
      </c>
      <c r="F1122" t="s">
        <v>130</v>
      </c>
      <c r="G1122" t="s">
        <v>471</v>
      </c>
      <c r="H1122" t="s">
        <v>214</v>
      </c>
      <c r="I1122" t="s">
        <v>215</v>
      </c>
      <c r="J1122" t="s">
        <v>48</v>
      </c>
      <c r="K1122" t="s">
        <v>815</v>
      </c>
      <c r="L1122">
        <v>15</v>
      </c>
      <c r="M1122">
        <v>5000000</v>
      </c>
      <c r="N1122">
        <v>75000000</v>
      </c>
      <c r="O1122">
        <v>0</v>
      </c>
      <c r="P1122">
        <v>75000000</v>
      </c>
      <c r="R1122">
        <v>0</v>
      </c>
      <c r="S1122">
        <v>5386478</v>
      </c>
      <c r="T1122">
        <v>6858558</v>
      </c>
      <c r="U1122">
        <v>5426625</v>
      </c>
      <c r="V1122">
        <v>8428484</v>
      </c>
      <c r="W1122">
        <v>6608751</v>
      </c>
      <c r="X1122">
        <v>6256344</v>
      </c>
      <c r="Y1122">
        <v>6608751</v>
      </c>
      <c r="Z1122">
        <v>7973772</v>
      </c>
      <c r="AA1122">
        <v>6666742</v>
      </c>
      <c r="AB1122">
        <v>7723963</v>
      </c>
      <c r="AC1122">
        <v>7061532</v>
      </c>
      <c r="AD1122" t="s">
        <v>3145</v>
      </c>
      <c r="AE1122" t="s">
        <v>3240</v>
      </c>
      <c r="AF1122" t="s">
        <v>3241</v>
      </c>
      <c r="AG1122" t="s">
        <v>3242</v>
      </c>
      <c r="AH1122" t="s">
        <v>7497</v>
      </c>
      <c r="AI1122" t="s">
        <v>6061</v>
      </c>
      <c r="AJ1122" t="s">
        <v>6178</v>
      </c>
      <c r="AK1122" t="s">
        <v>136</v>
      </c>
      <c r="AN1122" t="s">
        <v>1311</v>
      </c>
      <c r="AO1122" t="s">
        <v>1312</v>
      </c>
      <c r="AP1122" t="s">
        <v>1336</v>
      </c>
      <c r="AQ1122" t="s">
        <v>1314</v>
      </c>
    </row>
    <row r="1123" spans="1:43" x14ac:dyDescent="0.3">
      <c r="A1123" t="s">
        <v>26</v>
      </c>
      <c r="B1123" t="s">
        <v>28</v>
      </c>
      <c r="C1123" t="s">
        <v>29</v>
      </c>
      <c r="D1123" t="s">
        <v>461</v>
      </c>
      <c r="E1123" t="s">
        <v>118</v>
      </c>
      <c r="F1123" t="s">
        <v>130</v>
      </c>
      <c r="G1123" t="s">
        <v>471</v>
      </c>
      <c r="H1123" t="s">
        <v>214</v>
      </c>
      <c r="I1123" t="s">
        <v>216</v>
      </c>
      <c r="J1123" t="s">
        <v>48</v>
      </c>
      <c r="K1123" t="s">
        <v>816</v>
      </c>
      <c r="L1123">
        <v>12</v>
      </c>
      <c r="M1123">
        <v>5000000</v>
      </c>
      <c r="N1123">
        <v>60000000</v>
      </c>
      <c r="O1123">
        <v>0</v>
      </c>
      <c r="P1123">
        <v>60000000</v>
      </c>
      <c r="R1123">
        <v>0</v>
      </c>
      <c r="S1123">
        <v>4309183</v>
      </c>
      <c r="T1123">
        <v>5486847</v>
      </c>
      <c r="U1123">
        <v>4341300</v>
      </c>
      <c r="V1123">
        <v>6742787</v>
      </c>
      <c r="W1123">
        <v>5287001</v>
      </c>
      <c r="X1123">
        <v>5005075</v>
      </c>
      <c r="Y1123">
        <v>5287001</v>
      </c>
      <c r="Z1123">
        <v>6379017</v>
      </c>
      <c r="AA1123">
        <v>5333394</v>
      </c>
      <c r="AB1123">
        <v>6179170</v>
      </c>
      <c r="AC1123">
        <v>5649225</v>
      </c>
      <c r="AD1123" t="s">
        <v>3244</v>
      </c>
      <c r="AE1123" t="s">
        <v>3256</v>
      </c>
      <c r="AF1123" t="s">
        <v>3257</v>
      </c>
      <c r="AG1123" t="s">
        <v>3258</v>
      </c>
      <c r="AH1123" t="s">
        <v>7498</v>
      </c>
      <c r="AI1123" t="s">
        <v>6061</v>
      </c>
      <c r="AJ1123" t="s">
        <v>6183</v>
      </c>
      <c r="AK1123" t="s">
        <v>136</v>
      </c>
      <c r="AN1123" t="s">
        <v>1311</v>
      </c>
      <c r="AO1123" t="s">
        <v>1312</v>
      </c>
      <c r="AP1123" t="s">
        <v>1336</v>
      </c>
      <c r="AQ1123" t="s">
        <v>1314</v>
      </c>
    </row>
    <row r="1124" spans="1:43" x14ac:dyDescent="0.3">
      <c r="A1124" t="s">
        <v>26</v>
      </c>
      <c r="B1124" t="s">
        <v>28</v>
      </c>
      <c r="C1124" t="s">
        <v>29</v>
      </c>
      <c r="D1124" t="s">
        <v>461</v>
      </c>
      <c r="E1124" t="s">
        <v>118</v>
      </c>
      <c r="F1124" t="s">
        <v>130</v>
      </c>
      <c r="G1124" t="s">
        <v>471</v>
      </c>
      <c r="H1124" t="s">
        <v>214</v>
      </c>
      <c r="I1124" t="s">
        <v>216</v>
      </c>
      <c r="J1124" t="s">
        <v>75</v>
      </c>
      <c r="K1124" t="s">
        <v>527</v>
      </c>
      <c r="L1124">
        <v>40</v>
      </c>
      <c r="M1124">
        <v>150000</v>
      </c>
      <c r="N1124">
        <v>6000000</v>
      </c>
      <c r="O1124">
        <v>0</v>
      </c>
      <c r="P1124">
        <v>6000000</v>
      </c>
      <c r="R1124">
        <v>0</v>
      </c>
      <c r="S1124">
        <v>430916</v>
      </c>
      <c r="T1124">
        <v>548685</v>
      </c>
      <c r="U1124">
        <v>434129</v>
      </c>
      <c r="V1124">
        <v>674276</v>
      </c>
      <c r="W1124">
        <v>528700</v>
      </c>
      <c r="X1124">
        <v>500506</v>
      </c>
      <c r="Y1124">
        <v>528700</v>
      </c>
      <c r="Z1124">
        <v>637899</v>
      </c>
      <c r="AA1124">
        <v>533339</v>
      </c>
      <c r="AB1124">
        <v>617914</v>
      </c>
      <c r="AC1124">
        <v>564936</v>
      </c>
      <c r="AD1124" t="s">
        <v>3244</v>
      </c>
      <c r="AE1124" t="s">
        <v>3260</v>
      </c>
      <c r="AF1124" t="s">
        <v>3261</v>
      </c>
      <c r="AG1124" t="s">
        <v>3262</v>
      </c>
      <c r="AH1124" t="s">
        <v>7499</v>
      </c>
      <c r="AI1124" t="s">
        <v>6061</v>
      </c>
      <c r="AJ1124" t="s">
        <v>6183</v>
      </c>
      <c r="AK1124" t="s">
        <v>136</v>
      </c>
      <c r="AN1124" t="s">
        <v>1311</v>
      </c>
      <c r="AO1124" t="s">
        <v>1312</v>
      </c>
      <c r="AP1124" t="s">
        <v>1336</v>
      </c>
      <c r="AQ1124" t="s">
        <v>1314</v>
      </c>
    </row>
    <row r="1125" spans="1:43" x14ac:dyDescent="0.3">
      <c r="A1125" t="s">
        <v>26</v>
      </c>
      <c r="B1125" t="s">
        <v>28</v>
      </c>
      <c r="C1125" t="s">
        <v>29</v>
      </c>
      <c r="D1125" t="s">
        <v>461</v>
      </c>
      <c r="E1125" t="s">
        <v>118</v>
      </c>
      <c r="F1125" t="s">
        <v>321</v>
      </c>
      <c r="G1125" t="s">
        <v>475</v>
      </c>
      <c r="H1125" t="s">
        <v>327</v>
      </c>
      <c r="I1125" t="s">
        <v>328</v>
      </c>
      <c r="J1125" t="s">
        <v>43</v>
      </c>
      <c r="K1125" t="s">
        <v>1037</v>
      </c>
      <c r="L1125">
        <v>200</v>
      </c>
      <c r="M1125">
        <v>100000</v>
      </c>
      <c r="N1125">
        <v>20000000</v>
      </c>
      <c r="O1125">
        <v>0</v>
      </c>
      <c r="P1125">
        <v>20000000</v>
      </c>
      <c r="R1125">
        <v>0</v>
      </c>
      <c r="S1125">
        <v>2410333</v>
      </c>
      <c r="T1125">
        <v>2460333</v>
      </c>
      <c r="U1125">
        <v>2577000</v>
      </c>
      <c r="V1125">
        <v>1560333</v>
      </c>
      <c r="W1125">
        <v>529000</v>
      </c>
      <c r="X1125">
        <v>899000</v>
      </c>
      <c r="Y1125">
        <v>2547000</v>
      </c>
      <c r="Z1125">
        <v>2547000</v>
      </c>
      <c r="AA1125">
        <v>2477000</v>
      </c>
      <c r="AB1125">
        <v>1447000</v>
      </c>
      <c r="AC1125">
        <v>546001</v>
      </c>
      <c r="AD1125" t="s">
        <v>4126</v>
      </c>
      <c r="AE1125" t="s">
        <v>4127</v>
      </c>
      <c r="AF1125" t="s">
        <v>4128</v>
      </c>
      <c r="AG1125" t="s">
        <v>4129</v>
      </c>
      <c r="AH1125" t="s">
        <v>7508</v>
      </c>
      <c r="AI1125" t="s">
        <v>6061</v>
      </c>
      <c r="AJ1125" t="s">
        <v>6194</v>
      </c>
      <c r="AK1125" t="s">
        <v>136</v>
      </c>
      <c r="AN1125" t="s">
        <v>1311</v>
      </c>
      <c r="AO1125" t="s">
        <v>1312</v>
      </c>
      <c r="AP1125" t="s">
        <v>1313</v>
      </c>
      <c r="AQ1125" t="s">
        <v>1314</v>
      </c>
    </row>
    <row r="1126" spans="1:43" x14ac:dyDescent="0.3">
      <c r="A1126" t="s">
        <v>26</v>
      </c>
      <c r="B1126" t="s">
        <v>28</v>
      </c>
      <c r="C1126" t="s">
        <v>29</v>
      </c>
      <c r="D1126" t="s">
        <v>461</v>
      </c>
      <c r="E1126" t="s">
        <v>118</v>
      </c>
      <c r="F1126" t="s">
        <v>321</v>
      </c>
      <c r="G1126" t="s">
        <v>475</v>
      </c>
      <c r="H1126" t="s">
        <v>327</v>
      </c>
      <c r="I1126" t="s">
        <v>328</v>
      </c>
      <c r="J1126" t="s">
        <v>43</v>
      </c>
      <c r="K1126" t="s">
        <v>1038</v>
      </c>
      <c r="L1126">
        <v>100</v>
      </c>
      <c r="M1126">
        <v>210000</v>
      </c>
      <c r="N1126">
        <v>21000000</v>
      </c>
      <c r="O1126">
        <v>0</v>
      </c>
      <c r="P1126">
        <v>21000000</v>
      </c>
      <c r="R1126">
        <v>0</v>
      </c>
      <c r="S1126">
        <v>2530850</v>
      </c>
      <c r="T1126">
        <v>2583350</v>
      </c>
      <c r="U1126">
        <v>2705850</v>
      </c>
      <c r="V1126">
        <v>1638350</v>
      </c>
      <c r="W1126">
        <v>555450</v>
      </c>
      <c r="X1126">
        <v>943950</v>
      </c>
      <c r="Y1126">
        <v>2674350</v>
      </c>
      <c r="Z1126">
        <v>2674350</v>
      </c>
      <c r="AA1126">
        <v>2600850</v>
      </c>
      <c r="AB1126">
        <v>1519350</v>
      </c>
      <c r="AC1126">
        <v>573300</v>
      </c>
      <c r="AD1126" t="s">
        <v>4126</v>
      </c>
      <c r="AE1126" t="s">
        <v>4127</v>
      </c>
      <c r="AF1126" t="s">
        <v>4131</v>
      </c>
      <c r="AG1126" t="s">
        <v>4132</v>
      </c>
      <c r="AH1126" t="s">
        <v>6845</v>
      </c>
      <c r="AI1126" t="s">
        <v>6064</v>
      </c>
      <c r="AJ1126" t="s">
        <v>6194</v>
      </c>
      <c r="AK1126" t="s">
        <v>136</v>
      </c>
      <c r="AN1126" t="s">
        <v>1311</v>
      </c>
      <c r="AO1126" t="s">
        <v>1312</v>
      </c>
      <c r="AP1126" t="s">
        <v>1313</v>
      </c>
      <c r="AQ1126" t="s">
        <v>1314</v>
      </c>
    </row>
    <row r="1127" spans="1:43" x14ac:dyDescent="0.3">
      <c r="A1127" t="s">
        <v>26</v>
      </c>
      <c r="B1127" t="s">
        <v>28</v>
      </c>
      <c r="C1127" t="s">
        <v>29</v>
      </c>
      <c r="D1127" t="s">
        <v>461</v>
      </c>
      <c r="E1127" t="s">
        <v>118</v>
      </c>
      <c r="F1127" t="s">
        <v>321</v>
      </c>
      <c r="G1127" t="s">
        <v>475</v>
      </c>
      <c r="H1127" t="s">
        <v>327</v>
      </c>
      <c r="I1127" t="s">
        <v>328</v>
      </c>
      <c r="J1127" t="s">
        <v>43</v>
      </c>
      <c r="K1127" t="s">
        <v>1039</v>
      </c>
      <c r="L1127">
        <v>20</v>
      </c>
      <c r="M1127">
        <v>200000</v>
      </c>
      <c r="N1127">
        <v>4000000</v>
      </c>
      <c r="O1127">
        <v>0</v>
      </c>
      <c r="P1127">
        <v>4000000</v>
      </c>
      <c r="R1127">
        <v>0</v>
      </c>
      <c r="S1127">
        <v>482067</v>
      </c>
      <c r="T1127">
        <v>492067</v>
      </c>
      <c r="U1127">
        <v>515400</v>
      </c>
      <c r="V1127">
        <v>312067</v>
      </c>
      <c r="W1127">
        <v>105800</v>
      </c>
      <c r="X1127">
        <v>179800</v>
      </c>
      <c r="Y1127">
        <v>509400</v>
      </c>
      <c r="Z1127">
        <v>509400</v>
      </c>
      <c r="AA1127">
        <v>495400</v>
      </c>
      <c r="AB1127">
        <v>289400</v>
      </c>
      <c r="AC1127">
        <v>109199</v>
      </c>
      <c r="AD1127" t="s">
        <v>4126</v>
      </c>
      <c r="AE1127" t="s">
        <v>4127</v>
      </c>
      <c r="AF1127" t="s">
        <v>4134</v>
      </c>
      <c r="AG1127" t="s">
        <v>4135</v>
      </c>
      <c r="AH1127" t="s">
        <v>6846</v>
      </c>
      <c r="AI1127" t="s">
        <v>6075</v>
      </c>
      <c r="AJ1127" t="s">
        <v>6194</v>
      </c>
      <c r="AK1127" t="s">
        <v>136</v>
      </c>
      <c r="AN1127" t="s">
        <v>1311</v>
      </c>
      <c r="AO1127" t="s">
        <v>1312</v>
      </c>
      <c r="AP1127" t="s">
        <v>1313</v>
      </c>
      <c r="AQ1127" t="s">
        <v>1314</v>
      </c>
    </row>
    <row r="1128" spans="1:43" x14ac:dyDescent="0.3">
      <c r="A1128" t="s">
        <v>26</v>
      </c>
      <c r="B1128" t="s">
        <v>28</v>
      </c>
      <c r="C1128" t="s">
        <v>29</v>
      </c>
      <c r="D1128" t="s">
        <v>461</v>
      </c>
      <c r="E1128" t="s">
        <v>118</v>
      </c>
      <c r="F1128" t="s">
        <v>321</v>
      </c>
      <c r="G1128" t="s">
        <v>475</v>
      </c>
      <c r="H1128" t="s">
        <v>327</v>
      </c>
      <c r="I1128" t="s">
        <v>328</v>
      </c>
      <c r="J1128" t="s">
        <v>46</v>
      </c>
      <c r="K1128" t="s">
        <v>608</v>
      </c>
      <c r="L1128">
        <v>30</v>
      </c>
      <c r="M1128">
        <v>900000</v>
      </c>
      <c r="N1128">
        <v>27000000</v>
      </c>
      <c r="O1128">
        <v>0</v>
      </c>
      <c r="P1128">
        <v>27000000</v>
      </c>
      <c r="R1128">
        <v>0</v>
      </c>
      <c r="S1128">
        <v>3253950</v>
      </c>
      <c r="T1128">
        <v>3321450</v>
      </c>
      <c r="U1128">
        <v>3478950</v>
      </c>
      <c r="V1128">
        <v>2106450</v>
      </c>
      <c r="W1128">
        <v>714150</v>
      </c>
      <c r="X1128">
        <v>1213650</v>
      </c>
      <c r="Y1128">
        <v>3438450</v>
      </c>
      <c r="Z1128">
        <v>3438450</v>
      </c>
      <c r="AA1128">
        <v>3343950</v>
      </c>
      <c r="AB1128">
        <v>1953450</v>
      </c>
      <c r="AC1128">
        <v>737100</v>
      </c>
      <c r="AD1128" t="s">
        <v>4126</v>
      </c>
      <c r="AE1128" t="s">
        <v>4151</v>
      </c>
      <c r="AF1128" t="s">
        <v>4152</v>
      </c>
      <c r="AG1128" t="s">
        <v>4153</v>
      </c>
      <c r="AH1128" t="s">
        <v>7509</v>
      </c>
      <c r="AI1128" t="s">
        <v>6061</v>
      </c>
      <c r="AJ1128" t="s">
        <v>6194</v>
      </c>
      <c r="AK1128" t="s">
        <v>136</v>
      </c>
      <c r="AN1128" t="s">
        <v>1311</v>
      </c>
      <c r="AO1128" t="s">
        <v>1312</v>
      </c>
      <c r="AP1128" t="s">
        <v>1331</v>
      </c>
      <c r="AQ1128" t="s">
        <v>1314</v>
      </c>
    </row>
    <row r="1129" spans="1:43" x14ac:dyDescent="0.3">
      <c r="A1129" t="s">
        <v>26</v>
      </c>
      <c r="B1129" t="s">
        <v>28</v>
      </c>
      <c r="C1129" t="s">
        <v>29</v>
      </c>
      <c r="D1129" t="s">
        <v>461</v>
      </c>
      <c r="E1129" t="s">
        <v>118</v>
      </c>
      <c r="F1129" t="s">
        <v>321</v>
      </c>
      <c r="G1129" t="s">
        <v>475</v>
      </c>
      <c r="H1129" t="s">
        <v>327</v>
      </c>
      <c r="I1129" t="s">
        <v>328</v>
      </c>
      <c r="J1129" t="s">
        <v>48</v>
      </c>
      <c r="K1129" t="s">
        <v>1042</v>
      </c>
      <c r="L1129">
        <v>20</v>
      </c>
      <c r="M1129">
        <v>5000000</v>
      </c>
      <c r="N1129">
        <v>100000000</v>
      </c>
      <c r="O1129">
        <v>0</v>
      </c>
      <c r="P1129">
        <v>100000000</v>
      </c>
      <c r="R1129">
        <v>0</v>
      </c>
      <c r="S1129">
        <v>12051667</v>
      </c>
      <c r="T1129">
        <v>12301667</v>
      </c>
      <c r="U1129">
        <v>12885000</v>
      </c>
      <c r="V1129">
        <v>7801667</v>
      </c>
      <c r="W1129">
        <v>2645000</v>
      </c>
      <c r="X1129">
        <v>4495000</v>
      </c>
      <c r="Y1129">
        <v>12735000</v>
      </c>
      <c r="Z1129">
        <v>12735000</v>
      </c>
      <c r="AA1129">
        <v>12385000</v>
      </c>
      <c r="AB1129">
        <v>7235000</v>
      </c>
      <c r="AC1129">
        <v>2729999</v>
      </c>
      <c r="AD1129" t="s">
        <v>4126</v>
      </c>
      <c r="AE1129" t="s">
        <v>4159</v>
      </c>
      <c r="AF1129" t="s">
        <v>4160</v>
      </c>
      <c r="AG1129" t="s">
        <v>4161</v>
      </c>
      <c r="AH1129" t="s">
        <v>7510</v>
      </c>
      <c r="AI1129" t="s">
        <v>6061</v>
      </c>
      <c r="AJ1129" t="s">
        <v>6194</v>
      </c>
      <c r="AK1129" t="s">
        <v>136</v>
      </c>
      <c r="AN1129" t="s">
        <v>1311</v>
      </c>
      <c r="AO1129" t="s">
        <v>1312</v>
      </c>
      <c r="AP1129" t="s">
        <v>1336</v>
      </c>
      <c r="AQ1129" t="s">
        <v>1314</v>
      </c>
    </row>
    <row r="1130" spans="1:43" x14ac:dyDescent="0.3">
      <c r="A1130" t="s">
        <v>26</v>
      </c>
      <c r="B1130" t="s">
        <v>28</v>
      </c>
      <c r="C1130" t="s">
        <v>29</v>
      </c>
      <c r="D1130" t="s">
        <v>461</v>
      </c>
      <c r="E1130" t="s">
        <v>118</v>
      </c>
      <c r="F1130" t="s">
        <v>321</v>
      </c>
      <c r="G1130" t="s">
        <v>475</v>
      </c>
      <c r="H1130" t="s">
        <v>327</v>
      </c>
      <c r="I1130" t="s">
        <v>328</v>
      </c>
      <c r="J1130" t="s">
        <v>48</v>
      </c>
      <c r="K1130" t="s">
        <v>1043</v>
      </c>
      <c r="L1130">
        <v>192</v>
      </c>
      <c r="M1130">
        <v>4500000</v>
      </c>
      <c r="N1130">
        <v>864000000</v>
      </c>
      <c r="O1130">
        <v>0</v>
      </c>
      <c r="P1130">
        <v>864000000</v>
      </c>
      <c r="R1130">
        <v>0</v>
      </c>
      <c r="S1130">
        <v>104126399</v>
      </c>
      <c r="T1130">
        <v>106286399</v>
      </c>
      <c r="U1130">
        <v>111326400</v>
      </c>
      <c r="V1130">
        <v>67406400</v>
      </c>
      <c r="W1130">
        <v>22852800</v>
      </c>
      <c r="X1130">
        <v>38836800</v>
      </c>
      <c r="Y1130">
        <v>110030400</v>
      </c>
      <c r="Z1130">
        <v>110030400</v>
      </c>
      <c r="AA1130">
        <v>107006400</v>
      </c>
      <c r="AB1130">
        <v>62510400</v>
      </c>
      <c r="AC1130">
        <v>23587202</v>
      </c>
      <c r="AD1130" t="s">
        <v>4126</v>
      </c>
      <c r="AE1130" t="s">
        <v>4159</v>
      </c>
      <c r="AF1130" t="s">
        <v>4163</v>
      </c>
      <c r="AG1130" t="s">
        <v>4164</v>
      </c>
      <c r="AH1130" t="s">
        <v>6847</v>
      </c>
      <c r="AI1130" t="s">
        <v>6064</v>
      </c>
      <c r="AJ1130" t="s">
        <v>6194</v>
      </c>
      <c r="AK1130" t="s">
        <v>136</v>
      </c>
      <c r="AN1130" t="s">
        <v>1311</v>
      </c>
      <c r="AO1130" t="s">
        <v>1312</v>
      </c>
      <c r="AP1130" t="s">
        <v>1336</v>
      </c>
      <c r="AQ1130" t="s">
        <v>1314</v>
      </c>
    </row>
    <row r="1131" spans="1:43" x14ac:dyDescent="0.3">
      <c r="A1131" t="s">
        <v>26</v>
      </c>
      <c r="B1131" t="s">
        <v>28</v>
      </c>
      <c r="C1131" t="s">
        <v>29</v>
      </c>
      <c r="D1131" t="s">
        <v>461</v>
      </c>
      <c r="E1131" t="s">
        <v>118</v>
      </c>
      <c r="F1131" t="s">
        <v>321</v>
      </c>
      <c r="G1131" t="s">
        <v>475</v>
      </c>
      <c r="H1131" t="s">
        <v>327</v>
      </c>
      <c r="I1131" t="s">
        <v>328</v>
      </c>
      <c r="J1131" t="s">
        <v>75</v>
      </c>
      <c r="K1131" t="s">
        <v>611</v>
      </c>
      <c r="L1131">
        <v>30</v>
      </c>
      <c r="M1131">
        <v>210000</v>
      </c>
      <c r="N1131">
        <v>6300000</v>
      </c>
      <c r="O1131">
        <v>0</v>
      </c>
      <c r="P1131">
        <v>6300000</v>
      </c>
      <c r="R1131">
        <v>0</v>
      </c>
      <c r="S1131">
        <v>759255</v>
      </c>
      <c r="T1131">
        <v>775005</v>
      </c>
      <c r="U1131">
        <v>811755</v>
      </c>
      <c r="V1131">
        <v>491505</v>
      </c>
      <c r="W1131">
        <v>166635</v>
      </c>
      <c r="X1131">
        <v>283185</v>
      </c>
      <c r="Y1131">
        <v>802305</v>
      </c>
      <c r="Z1131">
        <v>802305</v>
      </c>
      <c r="AA1131">
        <v>780255</v>
      </c>
      <c r="AB1131">
        <v>455805</v>
      </c>
      <c r="AC1131">
        <v>171990</v>
      </c>
      <c r="AD1131" t="s">
        <v>4126</v>
      </c>
      <c r="AE1131" t="s">
        <v>4166</v>
      </c>
      <c r="AF1131" t="s">
        <v>4167</v>
      </c>
      <c r="AG1131" t="s">
        <v>4168</v>
      </c>
      <c r="AH1131" t="s">
        <v>7511</v>
      </c>
      <c r="AI1131" t="s">
        <v>6061</v>
      </c>
      <c r="AJ1131" t="s">
        <v>6194</v>
      </c>
      <c r="AK1131" t="s">
        <v>136</v>
      </c>
      <c r="AN1131" t="s">
        <v>1311</v>
      </c>
      <c r="AO1131" t="s">
        <v>1312</v>
      </c>
      <c r="AP1131" t="s">
        <v>1336</v>
      </c>
      <c r="AQ1131" t="s">
        <v>1314</v>
      </c>
    </row>
    <row r="1132" spans="1:43" x14ac:dyDescent="0.3">
      <c r="A1132" t="s">
        <v>26</v>
      </c>
      <c r="B1132" t="s">
        <v>28</v>
      </c>
      <c r="C1132" t="s">
        <v>29</v>
      </c>
      <c r="D1132" t="s">
        <v>461</v>
      </c>
      <c r="E1132" t="s">
        <v>118</v>
      </c>
      <c r="F1132" t="s">
        <v>321</v>
      </c>
      <c r="G1132" t="s">
        <v>475</v>
      </c>
      <c r="H1132" t="s">
        <v>327</v>
      </c>
      <c r="I1132" t="s">
        <v>328</v>
      </c>
      <c r="J1132" t="s">
        <v>75</v>
      </c>
      <c r="K1132" t="s">
        <v>612</v>
      </c>
      <c r="L1132">
        <v>30</v>
      </c>
      <c r="M1132">
        <v>150000</v>
      </c>
      <c r="N1132">
        <v>4500000</v>
      </c>
      <c r="O1132">
        <v>0</v>
      </c>
      <c r="P1132">
        <v>4500000</v>
      </c>
      <c r="R1132">
        <v>0</v>
      </c>
      <c r="S1132">
        <v>542325</v>
      </c>
      <c r="T1132">
        <v>553575</v>
      </c>
      <c r="U1132">
        <v>579825</v>
      </c>
      <c r="V1132">
        <v>351075</v>
      </c>
      <c r="W1132">
        <v>119025</v>
      </c>
      <c r="X1132">
        <v>202275</v>
      </c>
      <c r="Y1132">
        <v>573075</v>
      </c>
      <c r="Z1132">
        <v>573075</v>
      </c>
      <c r="AA1132">
        <v>557325</v>
      </c>
      <c r="AB1132">
        <v>325575</v>
      </c>
      <c r="AC1132">
        <v>122850</v>
      </c>
      <c r="AD1132" t="s">
        <v>4126</v>
      </c>
      <c r="AE1132" t="s">
        <v>4166</v>
      </c>
      <c r="AF1132" t="s">
        <v>4170</v>
      </c>
      <c r="AG1132" t="s">
        <v>4171</v>
      </c>
      <c r="AH1132" t="s">
        <v>6848</v>
      </c>
      <c r="AI1132" t="s">
        <v>6064</v>
      </c>
      <c r="AJ1132" t="s">
        <v>6194</v>
      </c>
      <c r="AK1132" t="s">
        <v>136</v>
      </c>
      <c r="AN1132" t="s">
        <v>1311</v>
      </c>
      <c r="AO1132" t="s">
        <v>1312</v>
      </c>
      <c r="AP1132" t="s">
        <v>1336</v>
      </c>
      <c r="AQ1132" t="s">
        <v>1314</v>
      </c>
    </row>
    <row r="1133" spans="1:43" x14ac:dyDescent="0.3">
      <c r="A1133" t="s">
        <v>26</v>
      </c>
      <c r="B1133" t="s">
        <v>28</v>
      </c>
      <c r="C1133" t="s">
        <v>29</v>
      </c>
      <c r="D1133" t="s">
        <v>461</v>
      </c>
      <c r="E1133" t="s">
        <v>118</v>
      </c>
      <c r="F1133" t="s">
        <v>321</v>
      </c>
      <c r="G1133" t="s">
        <v>475</v>
      </c>
      <c r="H1133" t="s">
        <v>327</v>
      </c>
      <c r="I1133" t="s">
        <v>329</v>
      </c>
      <c r="J1133" t="s">
        <v>43</v>
      </c>
      <c r="K1133" t="s">
        <v>1023</v>
      </c>
      <c r="L1133">
        <v>100</v>
      </c>
      <c r="M1133">
        <v>100000</v>
      </c>
      <c r="N1133">
        <v>10000000</v>
      </c>
      <c r="O1133">
        <v>0</v>
      </c>
      <c r="P1133">
        <v>10000000</v>
      </c>
      <c r="R1133">
        <v>0</v>
      </c>
      <c r="S1133">
        <v>1205167</v>
      </c>
      <c r="T1133">
        <v>1230167</v>
      </c>
      <c r="U1133">
        <v>1288500</v>
      </c>
      <c r="V1133">
        <v>780167</v>
      </c>
      <c r="W1133">
        <v>264500</v>
      </c>
      <c r="X1133">
        <v>449500</v>
      </c>
      <c r="Y1133">
        <v>1273500</v>
      </c>
      <c r="Z1133">
        <v>1273500</v>
      </c>
      <c r="AA1133">
        <v>1238500</v>
      </c>
      <c r="AB1133">
        <v>723500</v>
      </c>
      <c r="AC1133">
        <v>272999</v>
      </c>
      <c r="AD1133" t="s">
        <v>4173</v>
      </c>
      <c r="AE1133" t="s">
        <v>4174</v>
      </c>
      <c r="AF1133" t="s">
        <v>4175</v>
      </c>
      <c r="AG1133" t="s">
        <v>4176</v>
      </c>
      <c r="AH1133" t="s">
        <v>7512</v>
      </c>
      <c r="AI1133" t="s">
        <v>6061</v>
      </c>
      <c r="AJ1133" t="s">
        <v>6197</v>
      </c>
      <c r="AK1133" t="s">
        <v>136</v>
      </c>
      <c r="AN1133" t="s">
        <v>1311</v>
      </c>
      <c r="AO1133" t="s">
        <v>1312</v>
      </c>
      <c r="AP1133" t="s">
        <v>1313</v>
      </c>
      <c r="AQ1133" t="s">
        <v>1314</v>
      </c>
    </row>
    <row r="1134" spans="1:43" x14ac:dyDescent="0.3">
      <c r="A1134" t="s">
        <v>26</v>
      </c>
      <c r="B1134" t="s">
        <v>28</v>
      </c>
      <c r="C1134" t="s">
        <v>29</v>
      </c>
      <c r="D1134" t="s">
        <v>461</v>
      </c>
      <c r="E1134" t="s">
        <v>118</v>
      </c>
      <c r="F1134" t="s">
        <v>321</v>
      </c>
      <c r="G1134" t="s">
        <v>475</v>
      </c>
      <c r="H1134" t="s">
        <v>327</v>
      </c>
      <c r="I1134" t="s">
        <v>329</v>
      </c>
      <c r="J1134" t="s">
        <v>43</v>
      </c>
      <c r="K1134" t="s">
        <v>1044</v>
      </c>
      <c r="L1134">
        <v>20</v>
      </c>
      <c r="M1134">
        <v>100000</v>
      </c>
      <c r="N1134">
        <v>2000000</v>
      </c>
      <c r="O1134">
        <v>0</v>
      </c>
      <c r="P1134">
        <v>2000000</v>
      </c>
      <c r="R1134">
        <v>0</v>
      </c>
      <c r="S1134">
        <v>241033</v>
      </c>
      <c r="T1134">
        <v>246033</v>
      </c>
      <c r="U1134">
        <v>257700</v>
      </c>
      <c r="V1134">
        <v>156033</v>
      </c>
      <c r="W1134">
        <v>52900</v>
      </c>
      <c r="X1134">
        <v>89900</v>
      </c>
      <c r="Y1134">
        <v>254700</v>
      </c>
      <c r="Z1134">
        <v>254700</v>
      </c>
      <c r="AA1134">
        <v>247700</v>
      </c>
      <c r="AB1134">
        <v>144700</v>
      </c>
      <c r="AC1134">
        <v>54601</v>
      </c>
      <c r="AD1134" t="s">
        <v>4173</v>
      </c>
      <c r="AE1134" t="s">
        <v>4174</v>
      </c>
      <c r="AF1134" t="s">
        <v>4178</v>
      </c>
      <c r="AG1134" t="s">
        <v>4179</v>
      </c>
      <c r="AH1134" t="s">
        <v>6849</v>
      </c>
      <c r="AI1134" t="s">
        <v>6064</v>
      </c>
      <c r="AJ1134" t="s">
        <v>6197</v>
      </c>
      <c r="AK1134" t="s">
        <v>136</v>
      </c>
      <c r="AN1134" t="s">
        <v>1311</v>
      </c>
      <c r="AO1134" t="s">
        <v>1312</v>
      </c>
      <c r="AP1134" t="s">
        <v>1313</v>
      </c>
      <c r="AQ1134" t="s">
        <v>1314</v>
      </c>
    </row>
    <row r="1135" spans="1:43" x14ac:dyDescent="0.3">
      <c r="A1135" t="s">
        <v>26</v>
      </c>
      <c r="B1135" t="s">
        <v>28</v>
      </c>
      <c r="C1135" t="s">
        <v>29</v>
      </c>
      <c r="D1135" t="s">
        <v>461</v>
      </c>
      <c r="E1135" t="s">
        <v>118</v>
      </c>
      <c r="F1135" t="s">
        <v>321</v>
      </c>
      <c r="G1135" t="s">
        <v>475</v>
      </c>
      <c r="H1135" t="s">
        <v>327</v>
      </c>
      <c r="I1135" t="s">
        <v>329</v>
      </c>
      <c r="J1135" t="s">
        <v>48</v>
      </c>
      <c r="K1135" t="s">
        <v>1045</v>
      </c>
      <c r="L1135">
        <v>10</v>
      </c>
      <c r="M1135">
        <v>5000000</v>
      </c>
      <c r="N1135">
        <v>50000000</v>
      </c>
      <c r="O1135">
        <v>0</v>
      </c>
      <c r="P1135">
        <v>50000000</v>
      </c>
      <c r="R1135">
        <v>0</v>
      </c>
      <c r="S1135">
        <v>6025833</v>
      </c>
      <c r="T1135">
        <v>6150833</v>
      </c>
      <c r="U1135">
        <v>6442500</v>
      </c>
      <c r="V1135">
        <v>3900833</v>
      </c>
      <c r="W1135">
        <v>1322500</v>
      </c>
      <c r="X1135">
        <v>2247500</v>
      </c>
      <c r="Y1135">
        <v>6367500</v>
      </c>
      <c r="Z1135">
        <v>6367500</v>
      </c>
      <c r="AA1135">
        <v>6192500</v>
      </c>
      <c r="AB1135">
        <v>3617500</v>
      </c>
      <c r="AC1135">
        <v>1365001</v>
      </c>
      <c r="AD1135" t="s">
        <v>4173</v>
      </c>
      <c r="AE1135" t="s">
        <v>4188</v>
      </c>
      <c r="AF1135" t="s">
        <v>4189</v>
      </c>
      <c r="AG1135" t="s">
        <v>4190</v>
      </c>
      <c r="AH1135" t="s">
        <v>7513</v>
      </c>
      <c r="AI1135" t="s">
        <v>6061</v>
      </c>
      <c r="AJ1135" t="s">
        <v>6197</v>
      </c>
      <c r="AK1135" t="s">
        <v>136</v>
      </c>
      <c r="AN1135" t="s">
        <v>1311</v>
      </c>
      <c r="AO1135" t="s">
        <v>1312</v>
      </c>
      <c r="AP1135" t="s">
        <v>1336</v>
      </c>
      <c r="AQ1135" t="s">
        <v>1314</v>
      </c>
    </row>
    <row r="1136" spans="1:43" x14ac:dyDescent="0.3">
      <c r="A1136" t="s">
        <v>26</v>
      </c>
      <c r="B1136" t="s">
        <v>28</v>
      </c>
      <c r="C1136" t="s">
        <v>29</v>
      </c>
      <c r="D1136" t="s">
        <v>461</v>
      </c>
      <c r="E1136" t="s">
        <v>118</v>
      </c>
      <c r="F1136" t="s">
        <v>321</v>
      </c>
      <c r="G1136" t="s">
        <v>475</v>
      </c>
      <c r="H1136" t="s">
        <v>7669</v>
      </c>
      <c r="I1136" t="s">
        <v>331</v>
      </c>
      <c r="J1136" t="s">
        <v>46</v>
      </c>
      <c r="K1136" t="s">
        <v>1046</v>
      </c>
      <c r="L1136">
        <v>48</v>
      </c>
      <c r="M1136">
        <v>400000</v>
      </c>
      <c r="N1136">
        <v>19200000</v>
      </c>
      <c r="O1136">
        <v>0</v>
      </c>
      <c r="P1136">
        <v>19200000</v>
      </c>
      <c r="R1136">
        <v>0</v>
      </c>
      <c r="S1136">
        <v>946640</v>
      </c>
      <c r="T1136">
        <v>1412326</v>
      </c>
      <c r="U1136">
        <v>482863</v>
      </c>
      <c r="V1136">
        <v>960000</v>
      </c>
      <c r="W1136">
        <v>3584254</v>
      </c>
      <c r="X1136">
        <v>2124215</v>
      </c>
      <c r="Y1136">
        <v>3584254</v>
      </c>
      <c r="Z1136">
        <v>921829</v>
      </c>
      <c r="AA1136">
        <v>2925805</v>
      </c>
      <c r="AB1136">
        <v>1809304</v>
      </c>
      <c r="AC1136">
        <v>448510</v>
      </c>
      <c r="AD1136" t="s">
        <v>4192</v>
      </c>
      <c r="AE1136" t="s">
        <v>4204</v>
      </c>
      <c r="AF1136" t="s">
        <v>4205</v>
      </c>
      <c r="AG1136" t="s">
        <v>4206</v>
      </c>
      <c r="AH1136" t="s">
        <v>7514</v>
      </c>
      <c r="AI1136" t="s">
        <v>6061</v>
      </c>
      <c r="AJ1136" t="s">
        <v>6200</v>
      </c>
      <c r="AK1136" t="s">
        <v>136</v>
      </c>
      <c r="AN1136" t="s">
        <v>1311</v>
      </c>
      <c r="AO1136" t="s">
        <v>1312</v>
      </c>
      <c r="AP1136" t="s">
        <v>1331</v>
      </c>
      <c r="AQ1136" t="s">
        <v>1314</v>
      </c>
    </row>
    <row r="1137" spans="1:43" x14ac:dyDescent="0.3">
      <c r="A1137" t="s">
        <v>26</v>
      </c>
      <c r="B1137" t="s">
        <v>28</v>
      </c>
      <c r="C1137" t="s">
        <v>29</v>
      </c>
      <c r="D1137" t="s">
        <v>461</v>
      </c>
      <c r="E1137" t="s">
        <v>118</v>
      </c>
      <c r="F1137" t="s">
        <v>321</v>
      </c>
      <c r="G1137" t="s">
        <v>475</v>
      </c>
      <c r="H1137" t="s">
        <v>7669</v>
      </c>
      <c r="I1137" t="s">
        <v>331</v>
      </c>
      <c r="J1137" t="s">
        <v>58</v>
      </c>
      <c r="K1137" t="s">
        <v>1047</v>
      </c>
      <c r="L1137">
        <v>5</v>
      </c>
      <c r="M1137">
        <v>4000000</v>
      </c>
      <c r="N1137">
        <v>20000000</v>
      </c>
      <c r="O1137">
        <v>0</v>
      </c>
      <c r="P1137">
        <v>20000000</v>
      </c>
      <c r="R1137">
        <v>0</v>
      </c>
      <c r="S1137">
        <v>986083</v>
      </c>
      <c r="T1137">
        <v>1471173</v>
      </c>
      <c r="U1137">
        <v>502982</v>
      </c>
      <c r="V1137">
        <v>1000000</v>
      </c>
      <c r="W1137">
        <v>3733598</v>
      </c>
      <c r="X1137">
        <v>2212724</v>
      </c>
      <c r="Y1137">
        <v>3733598</v>
      </c>
      <c r="Z1137">
        <v>960239</v>
      </c>
      <c r="AA1137">
        <v>3047714</v>
      </c>
      <c r="AB1137">
        <v>1884692</v>
      </c>
      <c r="AC1137">
        <v>467197</v>
      </c>
      <c r="AD1137" t="s">
        <v>4192</v>
      </c>
      <c r="AE1137" t="s">
        <v>4208</v>
      </c>
      <c r="AF1137" t="s">
        <v>4209</v>
      </c>
      <c r="AG1137" t="s">
        <v>4210</v>
      </c>
      <c r="AH1137" t="s">
        <v>7515</v>
      </c>
      <c r="AI1137" t="s">
        <v>6061</v>
      </c>
      <c r="AJ1137" t="s">
        <v>6200</v>
      </c>
      <c r="AK1137" t="s">
        <v>136</v>
      </c>
      <c r="AN1137" t="s">
        <v>1311</v>
      </c>
      <c r="AO1137" t="s">
        <v>1312</v>
      </c>
      <c r="AP1137" t="s">
        <v>1331</v>
      </c>
      <c r="AQ1137" t="s">
        <v>1314</v>
      </c>
    </row>
    <row r="1138" spans="1:43" x14ac:dyDescent="0.3">
      <c r="A1138" t="s">
        <v>26</v>
      </c>
      <c r="B1138" t="s">
        <v>28</v>
      </c>
      <c r="C1138" t="s">
        <v>29</v>
      </c>
      <c r="D1138" t="s">
        <v>461</v>
      </c>
      <c r="E1138" t="s">
        <v>118</v>
      </c>
      <c r="F1138" t="s">
        <v>321</v>
      </c>
      <c r="G1138" t="s">
        <v>475</v>
      </c>
      <c r="H1138" t="s">
        <v>7669</v>
      </c>
      <c r="I1138" t="s">
        <v>331</v>
      </c>
      <c r="J1138" t="s">
        <v>48</v>
      </c>
      <c r="K1138" t="s">
        <v>1048</v>
      </c>
      <c r="L1138">
        <v>25</v>
      </c>
      <c r="M1138">
        <v>5000000</v>
      </c>
      <c r="N1138">
        <v>125000000</v>
      </c>
      <c r="O1138">
        <v>0</v>
      </c>
      <c r="P1138">
        <v>125000000</v>
      </c>
      <c r="R1138">
        <v>0</v>
      </c>
      <c r="S1138">
        <v>6163022</v>
      </c>
      <c r="T1138">
        <v>9194830</v>
      </c>
      <c r="U1138">
        <v>3143638</v>
      </c>
      <c r="V1138">
        <v>6250000</v>
      </c>
      <c r="W1138">
        <v>23334990</v>
      </c>
      <c r="X1138">
        <v>13829523</v>
      </c>
      <c r="Y1138">
        <v>23334990</v>
      </c>
      <c r="Z1138">
        <v>6001491</v>
      </c>
      <c r="AA1138">
        <v>19048211</v>
      </c>
      <c r="AB1138">
        <v>11779324</v>
      </c>
      <c r="AC1138">
        <v>2919981</v>
      </c>
      <c r="AD1138" t="s">
        <v>4192</v>
      </c>
      <c r="AE1138" t="s">
        <v>4212</v>
      </c>
      <c r="AF1138" t="s">
        <v>4213</v>
      </c>
      <c r="AG1138" t="s">
        <v>4214</v>
      </c>
      <c r="AH1138" t="s">
        <v>7516</v>
      </c>
      <c r="AI1138" t="s">
        <v>6061</v>
      </c>
      <c r="AJ1138" t="s">
        <v>6200</v>
      </c>
      <c r="AK1138" t="s">
        <v>136</v>
      </c>
      <c r="AN1138" t="s">
        <v>1311</v>
      </c>
      <c r="AO1138" t="s">
        <v>1312</v>
      </c>
      <c r="AP1138" t="s">
        <v>1336</v>
      </c>
      <c r="AQ1138" t="s">
        <v>1314</v>
      </c>
    </row>
    <row r="1139" spans="1:43" x14ac:dyDescent="0.3">
      <c r="A1139" t="s">
        <v>26</v>
      </c>
      <c r="B1139" t="s">
        <v>28</v>
      </c>
      <c r="C1139" t="s">
        <v>29</v>
      </c>
      <c r="D1139" t="s">
        <v>461</v>
      </c>
      <c r="E1139" t="s">
        <v>118</v>
      </c>
      <c r="F1139" t="s">
        <v>321</v>
      </c>
      <c r="G1139" t="s">
        <v>475</v>
      </c>
      <c r="H1139" t="s">
        <v>7669</v>
      </c>
      <c r="I1139" t="s">
        <v>331</v>
      </c>
      <c r="J1139" t="s">
        <v>75</v>
      </c>
      <c r="K1139" t="s">
        <v>1031</v>
      </c>
      <c r="L1139">
        <v>10</v>
      </c>
      <c r="M1139">
        <v>150000</v>
      </c>
      <c r="N1139">
        <v>1500000</v>
      </c>
      <c r="O1139">
        <v>0</v>
      </c>
      <c r="P1139">
        <v>1500000</v>
      </c>
      <c r="R1139">
        <v>0</v>
      </c>
      <c r="S1139">
        <v>73956</v>
      </c>
      <c r="T1139">
        <v>110338</v>
      </c>
      <c r="U1139">
        <v>37724</v>
      </c>
      <c r="V1139">
        <v>75000</v>
      </c>
      <c r="W1139">
        <v>280020</v>
      </c>
      <c r="X1139">
        <v>165954</v>
      </c>
      <c r="Y1139">
        <v>280020</v>
      </c>
      <c r="Z1139">
        <v>72018</v>
      </c>
      <c r="AA1139">
        <v>228579</v>
      </c>
      <c r="AB1139">
        <v>141352</v>
      </c>
      <c r="AC1139">
        <v>35039</v>
      </c>
      <c r="AD1139" t="s">
        <v>4192</v>
      </c>
      <c r="AE1139" t="s">
        <v>4216</v>
      </c>
      <c r="AF1139" t="s">
        <v>4217</v>
      </c>
      <c r="AG1139" t="s">
        <v>4218</v>
      </c>
      <c r="AH1139" t="s">
        <v>7517</v>
      </c>
      <c r="AI1139" t="s">
        <v>6061</v>
      </c>
      <c r="AJ1139" t="s">
        <v>6200</v>
      </c>
      <c r="AK1139" t="s">
        <v>136</v>
      </c>
      <c r="AN1139" t="s">
        <v>1311</v>
      </c>
      <c r="AO1139" t="s">
        <v>1312</v>
      </c>
      <c r="AP1139" t="s">
        <v>1336</v>
      </c>
      <c r="AQ1139" t="s">
        <v>1314</v>
      </c>
    </row>
    <row r="1140" spans="1:43" x14ac:dyDescent="0.3">
      <c r="A1140" t="s">
        <v>26</v>
      </c>
      <c r="B1140" t="s">
        <v>28</v>
      </c>
      <c r="C1140" t="s">
        <v>29</v>
      </c>
      <c r="D1140" t="s">
        <v>461</v>
      </c>
      <c r="E1140" t="s">
        <v>118</v>
      </c>
      <c r="F1140" t="s">
        <v>321</v>
      </c>
      <c r="G1140" t="s">
        <v>475</v>
      </c>
      <c r="H1140" t="s">
        <v>7669</v>
      </c>
      <c r="I1140" t="s">
        <v>331</v>
      </c>
      <c r="J1140" t="s">
        <v>75</v>
      </c>
      <c r="K1140" t="s">
        <v>1032</v>
      </c>
      <c r="L1140">
        <v>10</v>
      </c>
      <c r="M1140">
        <v>210000</v>
      </c>
      <c r="N1140">
        <v>2100000</v>
      </c>
      <c r="O1140">
        <v>0</v>
      </c>
      <c r="P1140">
        <v>2100000</v>
      </c>
      <c r="R1140">
        <v>0</v>
      </c>
      <c r="S1140">
        <v>103539</v>
      </c>
      <c r="T1140">
        <v>154473</v>
      </c>
      <c r="U1140">
        <v>52813</v>
      </c>
      <c r="V1140">
        <v>105000</v>
      </c>
      <c r="W1140">
        <v>392028</v>
      </c>
      <c r="X1140">
        <v>232336</v>
      </c>
      <c r="Y1140">
        <v>392028</v>
      </c>
      <c r="Z1140">
        <v>100825</v>
      </c>
      <c r="AA1140">
        <v>320010</v>
      </c>
      <c r="AB1140">
        <v>197893</v>
      </c>
      <c r="AC1140">
        <v>49055</v>
      </c>
      <c r="AD1140" t="s">
        <v>4192</v>
      </c>
      <c r="AE1140" t="s">
        <v>4216</v>
      </c>
      <c r="AF1140" t="s">
        <v>4220</v>
      </c>
      <c r="AG1140" t="s">
        <v>4221</v>
      </c>
      <c r="AH1140" t="s">
        <v>6850</v>
      </c>
      <c r="AI1140" t="s">
        <v>6064</v>
      </c>
      <c r="AJ1140" t="s">
        <v>6200</v>
      </c>
      <c r="AK1140" t="s">
        <v>136</v>
      </c>
      <c r="AN1140" t="s">
        <v>1311</v>
      </c>
      <c r="AO1140" t="s">
        <v>1312</v>
      </c>
      <c r="AP1140" t="s">
        <v>1336</v>
      </c>
      <c r="AQ1140" t="s">
        <v>1314</v>
      </c>
    </row>
    <row r="1141" spans="1:43" x14ac:dyDescent="0.3">
      <c r="A1141" t="s">
        <v>26</v>
      </c>
      <c r="B1141" t="s">
        <v>28</v>
      </c>
      <c r="C1141" t="s">
        <v>29</v>
      </c>
      <c r="D1141" t="s">
        <v>461</v>
      </c>
      <c r="E1141" t="s">
        <v>118</v>
      </c>
      <c r="F1141" t="s">
        <v>321</v>
      </c>
      <c r="G1141" t="s">
        <v>475</v>
      </c>
      <c r="H1141" t="s">
        <v>7669</v>
      </c>
      <c r="I1141" t="s">
        <v>332</v>
      </c>
      <c r="J1141" t="s">
        <v>48</v>
      </c>
      <c r="K1141" t="s">
        <v>1051</v>
      </c>
      <c r="L1141">
        <v>5</v>
      </c>
      <c r="M1141">
        <v>5000000</v>
      </c>
      <c r="N1141">
        <v>25000000</v>
      </c>
      <c r="O1141">
        <v>0</v>
      </c>
      <c r="P1141">
        <v>25000000</v>
      </c>
      <c r="R1141">
        <v>0</v>
      </c>
      <c r="S1141">
        <v>1232604</v>
      </c>
      <c r="T1141">
        <v>1838966</v>
      </c>
      <c r="U1141">
        <v>628728</v>
      </c>
      <c r="V1141">
        <v>1250000</v>
      </c>
      <c r="W1141">
        <v>4666998</v>
      </c>
      <c r="X1141">
        <v>2765905</v>
      </c>
      <c r="Y1141">
        <v>4666998</v>
      </c>
      <c r="Z1141">
        <v>1200298</v>
      </c>
      <c r="AA1141">
        <v>3809642</v>
      </c>
      <c r="AB1141">
        <v>2355865</v>
      </c>
      <c r="AC1141">
        <v>583996</v>
      </c>
      <c r="AD1141" t="s">
        <v>4223</v>
      </c>
      <c r="AE1141" t="s">
        <v>4246</v>
      </c>
      <c r="AF1141" t="s">
        <v>4247</v>
      </c>
      <c r="AG1141" t="s">
        <v>4248</v>
      </c>
      <c r="AH1141" t="s">
        <v>7518</v>
      </c>
      <c r="AI1141" t="s">
        <v>6061</v>
      </c>
      <c r="AJ1141" t="s">
        <v>6204</v>
      </c>
      <c r="AK1141" t="s">
        <v>136</v>
      </c>
      <c r="AN1141" t="s">
        <v>1311</v>
      </c>
      <c r="AO1141" t="s">
        <v>1312</v>
      </c>
      <c r="AP1141" t="s">
        <v>1336</v>
      </c>
      <c r="AQ1141" t="s">
        <v>1314</v>
      </c>
    </row>
    <row r="1142" spans="1:43" x14ac:dyDescent="0.3">
      <c r="A1142" t="s">
        <v>26</v>
      </c>
      <c r="B1142" t="s">
        <v>28</v>
      </c>
      <c r="C1142" t="s">
        <v>29</v>
      </c>
      <c r="D1142" t="s">
        <v>461</v>
      </c>
      <c r="E1142" t="s">
        <v>118</v>
      </c>
      <c r="F1142" t="s">
        <v>321</v>
      </c>
      <c r="G1142" t="s">
        <v>475</v>
      </c>
      <c r="H1142" t="s">
        <v>7669</v>
      </c>
      <c r="I1142" t="s">
        <v>332</v>
      </c>
      <c r="J1142" t="s">
        <v>75</v>
      </c>
      <c r="K1142" t="s">
        <v>1052</v>
      </c>
      <c r="L1142">
        <v>816</v>
      </c>
      <c r="M1142">
        <v>150000</v>
      </c>
      <c r="N1142">
        <v>122400000</v>
      </c>
      <c r="O1142">
        <v>0</v>
      </c>
      <c r="P1142">
        <v>122400000</v>
      </c>
      <c r="R1142">
        <v>0</v>
      </c>
      <c r="S1142">
        <v>6034831</v>
      </c>
      <c r="T1142">
        <v>9003578</v>
      </c>
      <c r="U1142">
        <v>3078250</v>
      </c>
      <c r="V1142">
        <v>6120000</v>
      </c>
      <c r="W1142">
        <v>22849622</v>
      </c>
      <c r="X1142">
        <v>13541869</v>
      </c>
      <c r="Y1142">
        <v>22849622</v>
      </c>
      <c r="Z1142">
        <v>5876660</v>
      </c>
      <c r="AA1142">
        <v>18652008</v>
      </c>
      <c r="AB1142">
        <v>11534314</v>
      </c>
      <c r="AC1142">
        <v>2859246</v>
      </c>
      <c r="AD1142" t="s">
        <v>4223</v>
      </c>
      <c r="AE1142" t="s">
        <v>4250</v>
      </c>
      <c r="AF1142" t="s">
        <v>4251</v>
      </c>
      <c r="AG1142" t="s">
        <v>4252</v>
      </c>
      <c r="AH1142" t="s">
        <v>7519</v>
      </c>
      <c r="AI1142" t="s">
        <v>6061</v>
      </c>
      <c r="AJ1142" t="s">
        <v>6204</v>
      </c>
      <c r="AK1142" t="s">
        <v>136</v>
      </c>
      <c r="AN1142" t="s">
        <v>1311</v>
      </c>
      <c r="AO1142" t="s">
        <v>1312</v>
      </c>
      <c r="AP1142" t="s">
        <v>1336</v>
      </c>
      <c r="AQ1142" t="s">
        <v>1314</v>
      </c>
    </row>
    <row r="1143" spans="1:43" x14ac:dyDescent="0.3">
      <c r="A1143" t="s">
        <v>26</v>
      </c>
      <c r="B1143" t="s">
        <v>28</v>
      </c>
      <c r="C1143" t="s">
        <v>29</v>
      </c>
      <c r="D1143" t="s">
        <v>461</v>
      </c>
      <c r="E1143" t="s">
        <v>118</v>
      </c>
      <c r="F1143" t="s">
        <v>321</v>
      </c>
      <c r="G1143" t="s">
        <v>475</v>
      </c>
      <c r="H1143" t="s">
        <v>7669</v>
      </c>
      <c r="I1143" t="s">
        <v>332</v>
      </c>
      <c r="J1143" t="s">
        <v>75</v>
      </c>
      <c r="K1143" t="s">
        <v>1053</v>
      </c>
      <c r="L1143">
        <v>10</v>
      </c>
      <c r="M1143">
        <v>150000</v>
      </c>
      <c r="N1143">
        <v>1500000</v>
      </c>
      <c r="O1143">
        <v>0</v>
      </c>
      <c r="P1143">
        <v>1500000</v>
      </c>
      <c r="R1143">
        <v>0</v>
      </c>
      <c r="S1143">
        <v>73956</v>
      </c>
      <c r="T1143">
        <v>110338</v>
      </c>
      <c r="U1143">
        <v>37724</v>
      </c>
      <c r="V1143">
        <v>75000</v>
      </c>
      <c r="W1143">
        <v>280020</v>
      </c>
      <c r="X1143">
        <v>165954</v>
      </c>
      <c r="Y1143">
        <v>280020</v>
      </c>
      <c r="Z1143">
        <v>72018</v>
      </c>
      <c r="AA1143">
        <v>228579</v>
      </c>
      <c r="AB1143">
        <v>141352</v>
      </c>
      <c r="AC1143">
        <v>35039</v>
      </c>
      <c r="AD1143" t="s">
        <v>4223</v>
      </c>
      <c r="AE1143" t="s">
        <v>4250</v>
      </c>
      <c r="AF1143" t="s">
        <v>4254</v>
      </c>
      <c r="AG1143" t="s">
        <v>4255</v>
      </c>
      <c r="AH1143" t="s">
        <v>6851</v>
      </c>
      <c r="AI1143" t="s">
        <v>6064</v>
      </c>
      <c r="AJ1143" t="s">
        <v>6204</v>
      </c>
      <c r="AK1143" t="s">
        <v>136</v>
      </c>
      <c r="AN1143" t="s">
        <v>1311</v>
      </c>
      <c r="AO1143" t="s">
        <v>1312</v>
      </c>
      <c r="AP1143" t="s">
        <v>1336</v>
      </c>
      <c r="AQ1143" t="s">
        <v>1314</v>
      </c>
    </row>
    <row r="1144" spans="1:43" x14ac:dyDescent="0.3">
      <c r="A1144" t="s">
        <v>26</v>
      </c>
      <c r="B1144" t="s">
        <v>28</v>
      </c>
      <c r="C1144" t="s">
        <v>29</v>
      </c>
      <c r="D1144" t="s">
        <v>461</v>
      </c>
      <c r="E1144" t="s">
        <v>118</v>
      </c>
      <c r="F1144" t="s">
        <v>321</v>
      </c>
      <c r="G1144" t="s">
        <v>475</v>
      </c>
      <c r="H1144" t="s">
        <v>7669</v>
      </c>
      <c r="I1144" t="s">
        <v>332</v>
      </c>
      <c r="J1144" t="s">
        <v>75</v>
      </c>
      <c r="K1144" t="s">
        <v>1054</v>
      </c>
      <c r="L1144">
        <v>10</v>
      </c>
      <c r="M1144">
        <v>210000</v>
      </c>
      <c r="N1144">
        <v>2100000</v>
      </c>
      <c r="O1144">
        <v>0</v>
      </c>
      <c r="P1144">
        <v>2100000</v>
      </c>
      <c r="R1144">
        <v>0</v>
      </c>
      <c r="S1144">
        <v>103539</v>
      </c>
      <c r="T1144">
        <v>154473</v>
      </c>
      <c r="U1144">
        <v>52813</v>
      </c>
      <c r="V1144">
        <v>105000</v>
      </c>
      <c r="W1144">
        <v>392028</v>
      </c>
      <c r="X1144">
        <v>232334</v>
      </c>
      <c r="Y1144">
        <v>392028</v>
      </c>
      <c r="Z1144">
        <v>100825</v>
      </c>
      <c r="AA1144">
        <v>320008</v>
      </c>
      <c r="AB1144">
        <v>197891</v>
      </c>
      <c r="AC1144">
        <v>49061</v>
      </c>
      <c r="AD1144" t="s">
        <v>4223</v>
      </c>
      <c r="AE1144" t="s">
        <v>4250</v>
      </c>
      <c r="AF1144" t="s">
        <v>4257</v>
      </c>
      <c r="AG1144" t="s">
        <v>4258</v>
      </c>
      <c r="AH1144" t="s">
        <v>6852</v>
      </c>
      <c r="AI1144" t="s">
        <v>6075</v>
      </c>
      <c r="AJ1144" t="s">
        <v>6204</v>
      </c>
      <c r="AK1144" t="s">
        <v>136</v>
      </c>
      <c r="AN1144" t="s">
        <v>1311</v>
      </c>
      <c r="AO1144" t="s">
        <v>1312</v>
      </c>
      <c r="AP1144" t="s">
        <v>1336</v>
      </c>
      <c r="AQ1144" t="s">
        <v>1314</v>
      </c>
    </row>
    <row r="1145" spans="1:43" x14ac:dyDescent="0.3">
      <c r="A1145" t="s">
        <v>26</v>
      </c>
      <c r="B1145" t="s">
        <v>28</v>
      </c>
      <c r="C1145" t="s">
        <v>29</v>
      </c>
      <c r="D1145" t="s">
        <v>461</v>
      </c>
      <c r="E1145" t="s">
        <v>118</v>
      </c>
      <c r="F1145" t="s">
        <v>334</v>
      </c>
      <c r="G1145" t="s">
        <v>476</v>
      </c>
      <c r="H1145" t="s">
        <v>337</v>
      </c>
      <c r="I1145" t="s">
        <v>338</v>
      </c>
      <c r="J1145" t="s">
        <v>43</v>
      </c>
      <c r="K1145" t="s">
        <v>1055</v>
      </c>
      <c r="L1145">
        <v>0</v>
      </c>
      <c r="M1145">
        <v>0</v>
      </c>
      <c r="N1145">
        <v>0</v>
      </c>
      <c r="O1145">
        <v>0</v>
      </c>
      <c r="P1145">
        <v>0</v>
      </c>
      <c r="R1145">
        <v>0</v>
      </c>
      <c r="S1145">
        <v>0</v>
      </c>
      <c r="T1145">
        <v>0</v>
      </c>
      <c r="U1145">
        <v>0</v>
      </c>
      <c r="V1145">
        <v>0</v>
      </c>
      <c r="W1145">
        <v>0</v>
      </c>
      <c r="X1145">
        <v>0</v>
      </c>
      <c r="Y1145">
        <v>0</v>
      </c>
      <c r="Z1145">
        <v>0</v>
      </c>
      <c r="AA1145">
        <v>0</v>
      </c>
      <c r="AB1145">
        <v>0</v>
      </c>
      <c r="AC1145">
        <v>0</v>
      </c>
      <c r="AD1145" t="s">
        <v>4260</v>
      </c>
      <c r="AE1145" t="s">
        <v>4261</v>
      </c>
      <c r="AF1145" t="s">
        <v>7520</v>
      </c>
      <c r="AG1145" t="s">
        <v>7521</v>
      </c>
      <c r="AH1145" t="s">
        <v>7522</v>
      </c>
      <c r="AI1145" t="s">
        <v>6061</v>
      </c>
      <c r="AJ1145" t="s">
        <v>6208</v>
      </c>
      <c r="AK1145" t="s">
        <v>136</v>
      </c>
      <c r="AN1145" t="s">
        <v>1311</v>
      </c>
      <c r="AO1145" t="s">
        <v>1312</v>
      </c>
      <c r="AP1145" t="s">
        <v>1313</v>
      </c>
      <c r="AQ1145" t="s">
        <v>1314</v>
      </c>
    </row>
    <row r="1146" spans="1:43" x14ac:dyDescent="0.3">
      <c r="A1146" t="s">
        <v>26</v>
      </c>
      <c r="B1146" t="s">
        <v>28</v>
      </c>
      <c r="C1146" t="s">
        <v>29</v>
      </c>
      <c r="D1146" t="s">
        <v>461</v>
      </c>
      <c r="E1146" t="s">
        <v>118</v>
      </c>
      <c r="F1146" t="s">
        <v>334</v>
      </c>
      <c r="G1146" t="s">
        <v>476</v>
      </c>
      <c r="H1146" t="s">
        <v>337</v>
      </c>
      <c r="I1146" t="s">
        <v>338</v>
      </c>
      <c r="J1146" t="s">
        <v>50</v>
      </c>
      <c r="K1146" t="s">
        <v>1055</v>
      </c>
      <c r="L1146">
        <v>0</v>
      </c>
      <c r="M1146">
        <v>0</v>
      </c>
      <c r="N1146">
        <v>0</v>
      </c>
      <c r="O1146">
        <v>0</v>
      </c>
      <c r="P1146">
        <v>0</v>
      </c>
      <c r="R1146">
        <v>0</v>
      </c>
      <c r="S1146">
        <v>0</v>
      </c>
      <c r="T1146">
        <v>0</v>
      </c>
      <c r="U1146">
        <v>0</v>
      </c>
      <c r="V1146">
        <v>0</v>
      </c>
      <c r="W1146">
        <v>0</v>
      </c>
      <c r="X1146">
        <v>0</v>
      </c>
      <c r="Y1146">
        <v>0</v>
      </c>
      <c r="Z1146">
        <v>0</v>
      </c>
      <c r="AA1146">
        <v>0</v>
      </c>
      <c r="AB1146">
        <v>0</v>
      </c>
      <c r="AC1146">
        <v>0</v>
      </c>
      <c r="AD1146" t="s">
        <v>4260</v>
      </c>
      <c r="AE1146" t="s">
        <v>4306</v>
      </c>
      <c r="AF1146" t="s">
        <v>7526</v>
      </c>
      <c r="AG1146" t="s">
        <v>7527</v>
      </c>
      <c r="AH1146" t="s">
        <v>7528</v>
      </c>
      <c r="AI1146" t="s">
        <v>6061</v>
      </c>
      <c r="AJ1146" t="s">
        <v>6208</v>
      </c>
      <c r="AK1146" t="s">
        <v>136</v>
      </c>
      <c r="AN1146" t="s">
        <v>1311</v>
      </c>
      <c r="AO1146" t="s">
        <v>1312</v>
      </c>
      <c r="AP1146" t="s">
        <v>1336</v>
      </c>
      <c r="AQ1146" t="s">
        <v>1314</v>
      </c>
    </row>
    <row r="1147" spans="1:43" x14ac:dyDescent="0.3">
      <c r="A1147" t="s">
        <v>26</v>
      </c>
      <c r="B1147" t="s">
        <v>28</v>
      </c>
      <c r="C1147" t="s">
        <v>29</v>
      </c>
      <c r="D1147" t="s">
        <v>461</v>
      </c>
      <c r="E1147" t="s">
        <v>118</v>
      </c>
      <c r="F1147" t="s">
        <v>334</v>
      </c>
      <c r="G1147" t="s">
        <v>476</v>
      </c>
      <c r="H1147" t="s">
        <v>337</v>
      </c>
      <c r="I1147" t="s">
        <v>341</v>
      </c>
      <c r="J1147" t="s">
        <v>43</v>
      </c>
      <c r="K1147" t="s">
        <v>1078</v>
      </c>
      <c r="L1147">
        <v>0</v>
      </c>
      <c r="M1147">
        <v>0</v>
      </c>
      <c r="N1147">
        <v>0</v>
      </c>
      <c r="O1147">
        <v>0</v>
      </c>
      <c r="P1147">
        <v>0</v>
      </c>
      <c r="R1147">
        <v>0</v>
      </c>
      <c r="S1147">
        <v>0</v>
      </c>
      <c r="T1147">
        <v>0</v>
      </c>
      <c r="U1147">
        <v>0</v>
      </c>
      <c r="V1147">
        <v>0</v>
      </c>
      <c r="W1147">
        <v>0</v>
      </c>
      <c r="X1147">
        <v>0</v>
      </c>
      <c r="Y1147">
        <v>0</v>
      </c>
      <c r="Z1147">
        <v>0</v>
      </c>
      <c r="AA1147">
        <v>0</v>
      </c>
      <c r="AB1147">
        <v>0</v>
      </c>
      <c r="AC1147">
        <v>0</v>
      </c>
      <c r="AD1147" t="s">
        <v>4401</v>
      </c>
      <c r="AE1147" t="s">
        <v>4402</v>
      </c>
      <c r="AF1147" t="s">
        <v>7536</v>
      </c>
      <c r="AG1147" t="s">
        <v>7537</v>
      </c>
      <c r="AH1147" t="s">
        <v>7538</v>
      </c>
      <c r="AI1147" t="s">
        <v>6061</v>
      </c>
      <c r="AJ1147" t="s">
        <v>6220</v>
      </c>
      <c r="AK1147" t="s">
        <v>136</v>
      </c>
      <c r="AN1147" t="s">
        <v>1311</v>
      </c>
      <c r="AO1147" t="s">
        <v>1312</v>
      </c>
      <c r="AP1147" t="s">
        <v>1313</v>
      </c>
      <c r="AQ1147" t="s">
        <v>1314</v>
      </c>
    </row>
    <row r="1148" spans="1:43" x14ac:dyDescent="0.3">
      <c r="A1148" t="s">
        <v>26</v>
      </c>
      <c r="B1148" t="s">
        <v>28</v>
      </c>
      <c r="C1148" t="s">
        <v>29</v>
      </c>
      <c r="D1148" t="s">
        <v>461</v>
      </c>
      <c r="E1148" t="s">
        <v>118</v>
      </c>
      <c r="F1148" t="s">
        <v>334</v>
      </c>
      <c r="G1148" t="s">
        <v>476</v>
      </c>
      <c r="H1148" t="s">
        <v>337</v>
      </c>
      <c r="I1148" t="s">
        <v>341</v>
      </c>
      <c r="J1148" t="s">
        <v>43</v>
      </c>
      <c r="K1148" t="s">
        <v>1087</v>
      </c>
      <c r="L1148">
        <v>0</v>
      </c>
      <c r="M1148">
        <v>0</v>
      </c>
      <c r="N1148">
        <v>0</v>
      </c>
      <c r="O1148">
        <v>0</v>
      </c>
      <c r="P1148">
        <v>0</v>
      </c>
      <c r="R1148">
        <v>0</v>
      </c>
      <c r="S1148">
        <v>0</v>
      </c>
      <c r="T1148">
        <v>0</v>
      </c>
      <c r="U1148">
        <v>0</v>
      </c>
      <c r="V1148">
        <v>0</v>
      </c>
      <c r="W1148">
        <v>0</v>
      </c>
      <c r="X1148">
        <v>0</v>
      </c>
      <c r="Y1148">
        <v>0</v>
      </c>
      <c r="Z1148">
        <v>0</v>
      </c>
      <c r="AA1148">
        <v>0</v>
      </c>
      <c r="AB1148">
        <v>0</v>
      </c>
      <c r="AC1148">
        <v>0</v>
      </c>
      <c r="AD1148" t="s">
        <v>4401</v>
      </c>
      <c r="AE1148" t="s">
        <v>4402</v>
      </c>
      <c r="AF1148" t="s">
        <v>6887</v>
      </c>
      <c r="AG1148" t="s">
        <v>6888</v>
      </c>
      <c r="AH1148" t="s">
        <v>6889</v>
      </c>
      <c r="AI1148" t="s">
        <v>6174</v>
      </c>
      <c r="AJ1148" t="s">
        <v>6220</v>
      </c>
      <c r="AK1148" t="s">
        <v>136</v>
      </c>
      <c r="AN1148" t="s">
        <v>1311</v>
      </c>
      <c r="AO1148" t="s">
        <v>1312</v>
      </c>
      <c r="AP1148" t="s">
        <v>1313</v>
      </c>
      <c r="AQ1148" t="s">
        <v>1314</v>
      </c>
    </row>
    <row r="1149" spans="1:43" x14ac:dyDescent="0.3">
      <c r="A1149" t="s">
        <v>26</v>
      </c>
      <c r="B1149" t="s">
        <v>28</v>
      </c>
      <c r="C1149" t="s">
        <v>29</v>
      </c>
      <c r="D1149" t="s">
        <v>461</v>
      </c>
      <c r="E1149" t="s">
        <v>118</v>
      </c>
      <c r="F1149" t="s">
        <v>334</v>
      </c>
      <c r="G1149" t="s">
        <v>476</v>
      </c>
      <c r="H1149" t="s">
        <v>337</v>
      </c>
      <c r="I1149" t="s">
        <v>341</v>
      </c>
      <c r="J1149" t="s">
        <v>43</v>
      </c>
      <c r="K1149" t="s">
        <v>7702</v>
      </c>
      <c r="M1149">
        <v>0</v>
      </c>
      <c r="N1149">
        <v>0</v>
      </c>
      <c r="O1149">
        <v>0</v>
      </c>
      <c r="P1149">
        <v>0</v>
      </c>
      <c r="R1149">
        <v>0</v>
      </c>
      <c r="S1149">
        <v>0</v>
      </c>
      <c r="T1149">
        <v>0</v>
      </c>
      <c r="U1149">
        <v>0</v>
      </c>
      <c r="V1149">
        <v>0</v>
      </c>
      <c r="W1149">
        <v>0</v>
      </c>
      <c r="X1149">
        <v>0</v>
      </c>
      <c r="Y1149">
        <v>0</v>
      </c>
      <c r="Z1149">
        <v>0</v>
      </c>
      <c r="AA1149">
        <v>0</v>
      </c>
      <c r="AB1149">
        <v>0</v>
      </c>
      <c r="AC1149">
        <v>0</v>
      </c>
      <c r="AD1149" t="s">
        <v>4401</v>
      </c>
      <c r="AE1149" t="s">
        <v>4402</v>
      </c>
      <c r="AF1149" t="s">
        <v>7703</v>
      </c>
      <c r="AG1149" t="s">
        <v>7704</v>
      </c>
      <c r="AH1149" t="s">
        <v>7705</v>
      </c>
      <c r="AI1149" t="s">
        <v>7109</v>
      </c>
      <c r="AJ1149" t="s">
        <v>6220</v>
      </c>
      <c r="AK1149" t="s">
        <v>136</v>
      </c>
      <c r="AN1149" t="s">
        <v>1311</v>
      </c>
      <c r="AO1149" t="s">
        <v>1312</v>
      </c>
      <c r="AP1149" t="s">
        <v>1313</v>
      </c>
      <c r="AQ1149" t="s">
        <v>1314</v>
      </c>
    </row>
    <row r="1150" spans="1:43" x14ac:dyDescent="0.3">
      <c r="A1150" t="s">
        <v>26</v>
      </c>
      <c r="B1150" t="s">
        <v>28</v>
      </c>
      <c r="C1150" t="s">
        <v>29</v>
      </c>
      <c r="D1150" t="s">
        <v>461</v>
      </c>
      <c r="E1150" t="s">
        <v>118</v>
      </c>
      <c r="F1150" t="s">
        <v>334</v>
      </c>
      <c r="G1150" t="s">
        <v>476</v>
      </c>
      <c r="H1150" t="s">
        <v>337</v>
      </c>
      <c r="I1150" t="s">
        <v>341</v>
      </c>
      <c r="J1150" t="s">
        <v>75</v>
      </c>
      <c r="K1150" t="s">
        <v>7706</v>
      </c>
      <c r="M1150">
        <v>0</v>
      </c>
      <c r="N1150">
        <v>0</v>
      </c>
      <c r="O1150">
        <v>0</v>
      </c>
      <c r="P1150">
        <v>0</v>
      </c>
      <c r="R1150">
        <v>0</v>
      </c>
      <c r="S1150">
        <v>0</v>
      </c>
      <c r="T1150">
        <v>0</v>
      </c>
      <c r="U1150">
        <v>0</v>
      </c>
      <c r="V1150">
        <v>0</v>
      </c>
      <c r="W1150">
        <v>0</v>
      </c>
      <c r="X1150">
        <v>0</v>
      </c>
      <c r="Y1150">
        <v>0</v>
      </c>
      <c r="Z1150">
        <v>0</v>
      </c>
      <c r="AA1150">
        <v>0</v>
      </c>
      <c r="AB1150">
        <v>0</v>
      </c>
      <c r="AC1150">
        <v>0</v>
      </c>
      <c r="AD1150" t="s">
        <v>4401</v>
      </c>
      <c r="AE1150" t="s">
        <v>4471</v>
      </c>
      <c r="AF1150" t="s">
        <v>7707</v>
      </c>
      <c r="AG1150" t="s">
        <v>7708</v>
      </c>
      <c r="AH1150" t="s">
        <v>7709</v>
      </c>
      <c r="AI1150" t="s">
        <v>6075</v>
      </c>
      <c r="AJ1150" t="s">
        <v>6220</v>
      </c>
      <c r="AK1150" t="s">
        <v>136</v>
      </c>
      <c r="AN1150" t="s">
        <v>1311</v>
      </c>
      <c r="AO1150" t="s">
        <v>1312</v>
      </c>
      <c r="AP1150" t="s">
        <v>1336</v>
      </c>
      <c r="AQ1150" t="s">
        <v>1314</v>
      </c>
    </row>
    <row r="1151" spans="1:43" x14ac:dyDescent="0.3">
      <c r="A1151" t="s">
        <v>26</v>
      </c>
      <c r="B1151" t="s">
        <v>28</v>
      </c>
      <c r="C1151" t="s">
        <v>29</v>
      </c>
      <c r="D1151" t="s">
        <v>461</v>
      </c>
      <c r="E1151" t="s">
        <v>118</v>
      </c>
      <c r="F1151" t="s">
        <v>334</v>
      </c>
      <c r="G1151" t="s">
        <v>477</v>
      </c>
      <c r="H1151" t="s">
        <v>356</v>
      </c>
      <c r="I1151" t="s">
        <v>357</v>
      </c>
      <c r="J1151" t="s">
        <v>43</v>
      </c>
      <c r="K1151" t="s">
        <v>485</v>
      </c>
      <c r="L1151">
        <v>60</v>
      </c>
      <c r="M1151">
        <v>100000</v>
      </c>
      <c r="N1151">
        <v>6000000</v>
      </c>
      <c r="O1151">
        <v>0</v>
      </c>
      <c r="P1151">
        <v>6000000</v>
      </c>
      <c r="R1151">
        <v>0</v>
      </c>
      <c r="S1151">
        <v>397174</v>
      </c>
      <c r="T1151">
        <v>600417</v>
      </c>
      <c r="U1151">
        <v>674113</v>
      </c>
      <c r="V1151">
        <v>643461</v>
      </c>
      <c r="W1151">
        <v>699548</v>
      </c>
      <c r="X1151">
        <v>527191</v>
      </c>
      <c r="Y1151">
        <v>457670</v>
      </c>
      <c r="Z1151">
        <v>431061</v>
      </c>
      <c r="AA1151">
        <v>547357</v>
      </c>
      <c r="AB1151">
        <v>487722</v>
      </c>
      <c r="AC1151">
        <v>534286</v>
      </c>
      <c r="AD1151" t="s">
        <v>4769</v>
      </c>
      <c r="AE1151" t="s">
        <v>4770</v>
      </c>
      <c r="AF1151" t="s">
        <v>4771</v>
      </c>
      <c r="AG1151" t="s">
        <v>4772</v>
      </c>
      <c r="AH1151" t="s">
        <v>7553</v>
      </c>
      <c r="AI1151" t="s">
        <v>6061</v>
      </c>
      <c r="AJ1151" t="s">
        <v>6238</v>
      </c>
      <c r="AK1151" t="s">
        <v>136</v>
      </c>
      <c r="AN1151" t="s">
        <v>1311</v>
      </c>
      <c r="AO1151" t="s">
        <v>1312</v>
      </c>
      <c r="AP1151" t="s">
        <v>1313</v>
      </c>
      <c r="AQ1151" t="s">
        <v>1314</v>
      </c>
    </row>
    <row r="1152" spans="1:43" x14ac:dyDescent="0.3">
      <c r="A1152" t="s">
        <v>26</v>
      </c>
      <c r="B1152" t="s">
        <v>28</v>
      </c>
      <c r="C1152" t="s">
        <v>29</v>
      </c>
      <c r="D1152" t="s">
        <v>461</v>
      </c>
      <c r="E1152" t="s">
        <v>118</v>
      </c>
      <c r="F1152" t="s">
        <v>334</v>
      </c>
      <c r="G1152" t="s">
        <v>477</v>
      </c>
      <c r="H1152" t="s">
        <v>356</v>
      </c>
      <c r="I1152" t="s">
        <v>357</v>
      </c>
      <c r="J1152" t="s">
        <v>43</v>
      </c>
      <c r="K1152" t="s">
        <v>1136</v>
      </c>
      <c r="L1152">
        <v>140</v>
      </c>
      <c r="M1152">
        <v>350000</v>
      </c>
      <c r="N1152">
        <v>49000000</v>
      </c>
      <c r="O1152">
        <v>0</v>
      </c>
      <c r="P1152">
        <v>49000000</v>
      </c>
      <c r="R1152">
        <v>0</v>
      </c>
      <c r="S1152">
        <v>3243587</v>
      </c>
      <c r="T1152">
        <v>4903409</v>
      </c>
      <c r="U1152">
        <v>5505257</v>
      </c>
      <c r="V1152">
        <v>5254930</v>
      </c>
      <c r="W1152">
        <v>5712974</v>
      </c>
      <c r="X1152">
        <v>4305396</v>
      </c>
      <c r="Y1152">
        <v>3737635</v>
      </c>
      <c r="Z1152">
        <v>3520330</v>
      </c>
      <c r="AA1152">
        <v>4470078</v>
      </c>
      <c r="AB1152">
        <v>3983061</v>
      </c>
      <c r="AC1152">
        <v>4363343</v>
      </c>
      <c r="AD1152" t="s">
        <v>4769</v>
      </c>
      <c r="AE1152" t="s">
        <v>4770</v>
      </c>
      <c r="AF1152" t="s">
        <v>4780</v>
      </c>
      <c r="AG1152" t="s">
        <v>4781</v>
      </c>
      <c r="AH1152" t="s">
        <v>6913</v>
      </c>
      <c r="AI1152" t="s">
        <v>6085</v>
      </c>
      <c r="AJ1152" t="s">
        <v>6238</v>
      </c>
      <c r="AK1152" t="s">
        <v>136</v>
      </c>
      <c r="AN1152" t="s">
        <v>1311</v>
      </c>
      <c r="AO1152" t="s">
        <v>1312</v>
      </c>
      <c r="AP1152" t="s">
        <v>1313</v>
      </c>
      <c r="AQ1152" t="s">
        <v>1314</v>
      </c>
    </row>
    <row r="1153" spans="1:43" x14ac:dyDescent="0.3">
      <c r="A1153" t="s">
        <v>26</v>
      </c>
      <c r="B1153" t="s">
        <v>28</v>
      </c>
      <c r="C1153" t="s">
        <v>29</v>
      </c>
      <c r="D1153" t="s">
        <v>461</v>
      </c>
      <c r="E1153" t="s">
        <v>118</v>
      </c>
      <c r="F1153" t="s">
        <v>334</v>
      </c>
      <c r="G1153" t="s">
        <v>477</v>
      </c>
      <c r="H1153" t="s">
        <v>356</v>
      </c>
      <c r="I1153" t="s">
        <v>357</v>
      </c>
      <c r="J1153" t="s">
        <v>43</v>
      </c>
      <c r="K1153" t="s">
        <v>1137</v>
      </c>
      <c r="L1153">
        <v>30</v>
      </c>
      <c r="M1153">
        <v>250000</v>
      </c>
      <c r="N1153">
        <v>7500000</v>
      </c>
      <c r="O1153">
        <v>0</v>
      </c>
      <c r="P1153">
        <v>7500000</v>
      </c>
      <c r="R1153">
        <v>0</v>
      </c>
      <c r="S1153">
        <v>496467</v>
      </c>
      <c r="T1153">
        <v>750522</v>
      </c>
      <c r="U1153">
        <v>842641</v>
      </c>
      <c r="V1153">
        <v>804326</v>
      </c>
      <c r="W1153">
        <v>874435</v>
      </c>
      <c r="X1153">
        <v>658989</v>
      </c>
      <c r="Y1153">
        <v>572087</v>
      </c>
      <c r="Z1153">
        <v>538826</v>
      </c>
      <c r="AA1153">
        <v>684196</v>
      </c>
      <c r="AB1153">
        <v>609652</v>
      </c>
      <c r="AC1153">
        <v>667859</v>
      </c>
      <c r="AD1153" t="s">
        <v>4769</v>
      </c>
      <c r="AE1153" t="s">
        <v>4770</v>
      </c>
      <c r="AF1153" t="s">
        <v>4783</v>
      </c>
      <c r="AG1153" t="s">
        <v>4784</v>
      </c>
      <c r="AH1153" t="s">
        <v>6914</v>
      </c>
      <c r="AI1153" t="s">
        <v>6168</v>
      </c>
      <c r="AJ1153" t="s">
        <v>6238</v>
      </c>
      <c r="AK1153" t="s">
        <v>136</v>
      </c>
      <c r="AN1153" t="s">
        <v>1311</v>
      </c>
      <c r="AO1153" t="s">
        <v>1312</v>
      </c>
      <c r="AP1153" t="s">
        <v>1313</v>
      </c>
      <c r="AQ1153" t="s">
        <v>1314</v>
      </c>
    </row>
    <row r="1154" spans="1:43" x14ac:dyDescent="0.3">
      <c r="A1154" t="s">
        <v>26</v>
      </c>
      <c r="B1154" t="s">
        <v>28</v>
      </c>
      <c r="C1154" t="s">
        <v>29</v>
      </c>
      <c r="D1154" t="s">
        <v>461</v>
      </c>
      <c r="E1154" t="s">
        <v>118</v>
      </c>
      <c r="F1154" t="s">
        <v>334</v>
      </c>
      <c r="G1154" t="s">
        <v>477</v>
      </c>
      <c r="H1154" t="s">
        <v>356</v>
      </c>
      <c r="I1154" t="s">
        <v>357</v>
      </c>
      <c r="J1154" t="s">
        <v>43</v>
      </c>
      <c r="K1154" t="s">
        <v>1138</v>
      </c>
      <c r="L1154">
        <v>60</v>
      </c>
      <c r="M1154">
        <v>100000</v>
      </c>
      <c r="N1154">
        <v>6000000</v>
      </c>
      <c r="O1154">
        <v>0</v>
      </c>
      <c r="P1154">
        <v>6000000</v>
      </c>
      <c r="R1154">
        <v>0</v>
      </c>
      <c r="S1154">
        <v>397174</v>
      </c>
      <c r="T1154">
        <v>600417</v>
      </c>
      <c r="U1154">
        <v>674113</v>
      </c>
      <c r="V1154">
        <v>643461</v>
      </c>
      <c r="W1154">
        <v>699548</v>
      </c>
      <c r="X1154">
        <v>527191</v>
      </c>
      <c r="Y1154">
        <v>457670</v>
      </c>
      <c r="Z1154">
        <v>431061</v>
      </c>
      <c r="AA1154">
        <v>547357</v>
      </c>
      <c r="AB1154">
        <v>487722</v>
      </c>
      <c r="AC1154">
        <v>534286</v>
      </c>
      <c r="AD1154" t="s">
        <v>4769</v>
      </c>
      <c r="AE1154" t="s">
        <v>4770</v>
      </c>
      <c r="AF1154" t="s">
        <v>4786</v>
      </c>
      <c r="AG1154" t="s">
        <v>4787</v>
      </c>
      <c r="AH1154" t="s">
        <v>6915</v>
      </c>
      <c r="AI1154" t="s">
        <v>6565</v>
      </c>
      <c r="AJ1154" t="s">
        <v>6238</v>
      </c>
      <c r="AK1154" t="s">
        <v>136</v>
      </c>
      <c r="AN1154" t="s">
        <v>1311</v>
      </c>
      <c r="AO1154" t="s">
        <v>1312</v>
      </c>
      <c r="AP1154" t="s">
        <v>1313</v>
      </c>
      <c r="AQ1154" t="s">
        <v>1314</v>
      </c>
    </row>
    <row r="1155" spans="1:43" x14ac:dyDescent="0.3">
      <c r="A1155" t="s">
        <v>26</v>
      </c>
      <c r="B1155" t="s">
        <v>28</v>
      </c>
      <c r="C1155" t="s">
        <v>29</v>
      </c>
      <c r="D1155" t="s">
        <v>461</v>
      </c>
      <c r="E1155" t="s">
        <v>118</v>
      </c>
      <c r="F1155" t="s">
        <v>334</v>
      </c>
      <c r="G1155" t="s">
        <v>477</v>
      </c>
      <c r="H1155" t="s">
        <v>356</v>
      </c>
      <c r="I1155" t="s">
        <v>357</v>
      </c>
      <c r="J1155" t="s">
        <v>46</v>
      </c>
      <c r="K1155" t="s">
        <v>675</v>
      </c>
      <c r="L1155">
        <v>48</v>
      </c>
      <c r="M1155">
        <v>900000</v>
      </c>
      <c r="N1155">
        <v>43200000</v>
      </c>
      <c r="O1155">
        <v>0</v>
      </c>
      <c r="P1155">
        <v>43200000</v>
      </c>
      <c r="R1155">
        <v>0</v>
      </c>
      <c r="S1155">
        <v>2859652</v>
      </c>
      <c r="T1155">
        <v>4323005</v>
      </c>
      <c r="U1155">
        <v>4853614</v>
      </c>
      <c r="V1155">
        <v>4632918</v>
      </c>
      <c r="W1155">
        <v>5036744</v>
      </c>
      <c r="X1155">
        <v>3795777</v>
      </c>
      <c r="Y1155">
        <v>3295221</v>
      </c>
      <c r="Z1155">
        <v>3103638</v>
      </c>
      <c r="AA1155">
        <v>3940967</v>
      </c>
      <c r="AB1155">
        <v>3511597</v>
      </c>
      <c r="AC1155">
        <v>3846867</v>
      </c>
      <c r="AD1155" t="s">
        <v>4769</v>
      </c>
      <c r="AE1155" t="s">
        <v>4800</v>
      </c>
      <c r="AF1155" t="s">
        <v>4804</v>
      </c>
      <c r="AG1155" t="s">
        <v>4805</v>
      </c>
      <c r="AH1155" t="s">
        <v>6916</v>
      </c>
      <c r="AI1155" t="s">
        <v>6064</v>
      </c>
      <c r="AJ1155" t="s">
        <v>6238</v>
      </c>
      <c r="AK1155" t="s">
        <v>136</v>
      </c>
      <c r="AN1155" t="s">
        <v>1311</v>
      </c>
      <c r="AO1155" t="s">
        <v>1312</v>
      </c>
      <c r="AP1155" t="s">
        <v>1331</v>
      </c>
      <c r="AQ1155" t="s">
        <v>1314</v>
      </c>
    </row>
    <row r="1156" spans="1:43" x14ac:dyDescent="0.3">
      <c r="A1156" t="s">
        <v>26</v>
      </c>
      <c r="B1156" t="s">
        <v>28</v>
      </c>
      <c r="C1156" t="s">
        <v>29</v>
      </c>
      <c r="D1156" t="s">
        <v>461</v>
      </c>
      <c r="E1156" t="s">
        <v>118</v>
      </c>
      <c r="F1156" t="s">
        <v>334</v>
      </c>
      <c r="G1156" t="s">
        <v>477</v>
      </c>
      <c r="H1156" t="s">
        <v>356</v>
      </c>
      <c r="I1156" t="s">
        <v>357</v>
      </c>
      <c r="J1156" t="s">
        <v>48</v>
      </c>
      <c r="K1156" t="s">
        <v>1140</v>
      </c>
      <c r="L1156">
        <v>50</v>
      </c>
      <c r="M1156">
        <v>5000000</v>
      </c>
      <c r="N1156">
        <v>250000000</v>
      </c>
      <c r="O1156">
        <v>0</v>
      </c>
      <c r="P1156">
        <v>250000000</v>
      </c>
      <c r="R1156">
        <v>0</v>
      </c>
      <c r="S1156">
        <v>16548913</v>
      </c>
      <c r="T1156">
        <v>25017391</v>
      </c>
      <c r="U1156">
        <v>28088043</v>
      </c>
      <c r="V1156">
        <v>26810870</v>
      </c>
      <c r="W1156">
        <v>29147826</v>
      </c>
      <c r="X1156">
        <v>21966304</v>
      </c>
      <c r="Y1156">
        <v>19069565</v>
      </c>
      <c r="Z1156">
        <v>17960870</v>
      </c>
      <c r="AA1156">
        <v>22806522</v>
      </c>
      <c r="AB1156">
        <v>20321739</v>
      </c>
      <c r="AC1156">
        <v>22261957</v>
      </c>
      <c r="AD1156" t="s">
        <v>4769</v>
      </c>
      <c r="AE1156" t="s">
        <v>4811</v>
      </c>
      <c r="AF1156" t="s">
        <v>4812</v>
      </c>
      <c r="AG1156" t="s">
        <v>4813</v>
      </c>
      <c r="AH1156" t="s">
        <v>7554</v>
      </c>
      <c r="AI1156" t="s">
        <v>6061</v>
      </c>
      <c r="AJ1156" t="s">
        <v>6238</v>
      </c>
      <c r="AK1156" t="s">
        <v>136</v>
      </c>
      <c r="AN1156" t="s">
        <v>1311</v>
      </c>
      <c r="AO1156" t="s">
        <v>1312</v>
      </c>
      <c r="AP1156" t="s">
        <v>1336</v>
      </c>
      <c r="AQ1156" t="s">
        <v>1314</v>
      </c>
    </row>
    <row r="1157" spans="1:43" x14ac:dyDescent="0.3">
      <c r="A1157" t="s">
        <v>26</v>
      </c>
      <c r="B1157" t="s">
        <v>28</v>
      </c>
      <c r="C1157" t="s">
        <v>29</v>
      </c>
      <c r="D1157" t="s">
        <v>461</v>
      </c>
      <c r="E1157" t="s">
        <v>118</v>
      </c>
      <c r="F1157" t="s">
        <v>334</v>
      </c>
      <c r="G1157" t="s">
        <v>477</v>
      </c>
      <c r="H1157" t="s">
        <v>356</v>
      </c>
      <c r="I1157" t="s">
        <v>357</v>
      </c>
      <c r="J1157" t="s">
        <v>48</v>
      </c>
      <c r="K1157" t="s">
        <v>1141</v>
      </c>
      <c r="L1157">
        <v>20</v>
      </c>
      <c r="M1157">
        <v>5000000</v>
      </c>
      <c r="N1157">
        <v>100000000</v>
      </c>
      <c r="O1157">
        <v>0</v>
      </c>
      <c r="P1157">
        <v>100000000</v>
      </c>
      <c r="R1157">
        <v>0</v>
      </c>
      <c r="S1157">
        <v>6619565</v>
      </c>
      <c r="T1157">
        <v>10006957</v>
      </c>
      <c r="U1157">
        <v>11235217</v>
      </c>
      <c r="V1157">
        <v>10724348</v>
      </c>
      <c r="W1157">
        <v>11659130</v>
      </c>
      <c r="X1157">
        <v>8786522</v>
      </c>
      <c r="Y1157">
        <v>7627826</v>
      </c>
      <c r="Z1157">
        <v>7184348</v>
      </c>
      <c r="AA1157">
        <v>9122609</v>
      </c>
      <c r="AB1157">
        <v>8128696</v>
      </c>
      <c r="AC1157">
        <v>8904782</v>
      </c>
      <c r="AD1157" t="s">
        <v>4769</v>
      </c>
      <c r="AE1157" t="s">
        <v>4811</v>
      </c>
      <c r="AF1157" t="s">
        <v>4815</v>
      </c>
      <c r="AG1157" t="s">
        <v>4816</v>
      </c>
      <c r="AH1157" t="s">
        <v>6917</v>
      </c>
      <c r="AI1157" t="s">
        <v>6064</v>
      </c>
      <c r="AJ1157" t="s">
        <v>6238</v>
      </c>
      <c r="AK1157" t="s">
        <v>136</v>
      </c>
      <c r="AN1157" t="s">
        <v>1311</v>
      </c>
      <c r="AO1157" t="s">
        <v>1312</v>
      </c>
      <c r="AP1157" t="s">
        <v>1336</v>
      </c>
      <c r="AQ1157" t="s">
        <v>1314</v>
      </c>
    </row>
    <row r="1158" spans="1:43" x14ac:dyDescent="0.3">
      <c r="A1158" t="s">
        <v>26</v>
      </c>
      <c r="B1158" t="s">
        <v>28</v>
      </c>
      <c r="C1158" t="s">
        <v>29</v>
      </c>
      <c r="D1158" t="s">
        <v>461</v>
      </c>
      <c r="E1158" t="s">
        <v>118</v>
      </c>
      <c r="F1158" t="s">
        <v>334</v>
      </c>
      <c r="G1158" t="s">
        <v>477</v>
      </c>
      <c r="H1158" t="s">
        <v>356</v>
      </c>
      <c r="I1158" t="s">
        <v>357</v>
      </c>
      <c r="J1158" t="s">
        <v>48</v>
      </c>
      <c r="K1158" t="s">
        <v>1142</v>
      </c>
      <c r="L1158">
        <v>20</v>
      </c>
      <c r="M1158">
        <v>5000000</v>
      </c>
      <c r="N1158">
        <v>100000000</v>
      </c>
      <c r="O1158">
        <v>0</v>
      </c>
      <c r="P1158">
        <v>100000000</v>
      </c>
      <c r="R1158">
        <v>0</v>
      </c>
      <c r="S1158">
        <v>6619565</v>
      </c>
      <c r="T1158">
        <v>10006957</v>
      </c>
      <c r="U1158">
        <v>11235217</v>
      </c>
      <c r="V1158">
        <v>10724348</v>
      </c>
      <c r="W1158">
        <v>11659130</v>
      </c>
      <c r="X1158">
        <v>8786522</v>
      </c>
      <c r="Y1158">
        <v>7627826</v>
      </c>
      <c r="Z1158">
        <v>7184348</v>
      </c>
      <c r="AA1158">
        <v>9122609</v>
      </c>
      <c r="AB1158">
        <v>8128696</v>
      </c>
      <c r="AC1158">
        <v>8904782</v>
      </c>
      <c r="AD1158" t="s">
        <v>4769</v>
      </c>
      <c r="AE1158" t="s">
        <v>4811</v>
      </c>
      <c r="AF1158" t="s">
        <v>4818</v>
      </c>
      <c r="AG1158" t="s">
        <v>4819</v>
      </c>
      <c r="AH1158" t="s">
        <v>6918</v>
      </c>
      <c r="AI1158" t="s">
        <v>6075</v>
      </c>
      <c r="AJ1158" t="s">
        <v>6238</v>
      </c>
      <c r="AK1158" t="s">
        <v>136</v>
      </c>
      <c r="AN1158" t="s">
        <v>1311</v>
      </c>
      <c r="AO1158" t="s">
        <v>1312</v>
      </c>
      <c r="AP1158" t="s">
        <v>1336</v>
      </c>
      <c r="AQ1158" t="s">
        <v>1314</v>
      </c>
    </row>
    <row r="1159" spans="1:43" x14ac:dyDescent="0.3">
      <c r="A1159" t="s">
        <v>26</v>
      </c>
      <c r="B1159" t="s">
        <v>28</v>
      </c>
      <c r="C1159" t="s">
        <v>29</v>
      </c>
      <c r="D1159" t="s">
        <v>461</v>
      </c>
      <c r="E1159" t="s">
        <v>118</v>
      </c>
      <c r="F1159" t="s">
        <v>334</v>
      </c>
      <c r="G1159" t="s">
        <v>477</v>
      </c>
      <c r="H1159" t="s">
        <v>356</v>
      </c>
      <c r="I1159" t="s">
        <v>357</v>
      </c>
      <c r="J1159" t="s">
        <v>48</v>
      </c>
      <c r="K1159" t="s">
        <v>1143</v>
      </c>
      <c r="L1159">
        <v>30</v>
      </c>
      <c r="M1159">
        <v>5095000</v>
      </c>
      <c r="N1159">
        <v>152850000</v>
      </c>
      <c r="O1159">
        <v>0</v>
      </c>
      <c r="P1159">
        <v>152850000</v>
      </c>
      <c r="R1159">
        <v>0</v>
      </c>
      <c r="S1159">
        <v>10118005</v>
      </c>
      <c r="T1159">
        <v>15295633</v>
      </c>
      <c r="U1159">
        <v>17173030</v>
      </c>
      <c r="V1159">
        <v>16392166.000000002</v>
      </c>
      <c r="W1159">
        <v>17820981</v>
      </c>
      <c r="X1159">
        <v>13430198</v>
      </c>
      <c r="Y1159">
        <v>11659132</v>
      </c>
      <c r="Z1159">
        <v>10981276</v>
      </c>
      <c r="AA1159">
        <v>13943907</v>
      </c>
      <c r="AB1159">
        <v>12424711</v>
      </c>
      <c r="AC1159">
        <v>13610961</v>
      </c>
      <c r="AD1159" t="s">
        <v>4769</v>
      </c>
      <c r="AE1159" t="s">
        <v>4811</v>
      </c>
      <c r="AF1159" t="s">
        <v>4821</v>
      </c>
      <c r="AG1159" t="s">
        <v>4822</v>
      </c>
      <c r="AH1159" t="s">
        <v>6919</v>
      </c>
      <c r="AI1159" t="s">
        <v>6085</v>
      </c>
      <c r="AJ1159" t="s">
        <v>6238</v>
      </c>
      <c r="AK1159" t="s">
        <v>136</v>
      </c>
      <c r="AN1159" t="s">
        <v>1311</v>
      </c>
      <c r="AO1159" t="s">
        <v>1312</v>
      </c>
      <c r="AP1159" t="s">
        <v>1336</v>
      </c>
      <c r="AQ1159" t="s">
        <v>1314</v>
      </c>
    </row>
    <row r="1160" spans="1:43" x14ac:dyDescent="0.3">
      <c r="A1160" t="s">
        <v>26</v>
      </c>
      <c r="B1160" t="s">
        <v>28</v>
      </c>
      <c r="C1160" t="s">
        <v>29</v>
      </c>
      <c r="D1160" t="s">
        <v>461</v>
      </c>
      <c r="E1160" t="s">
        <v>118</v>
      </c>
      <c r="F1160" t="s">
        <v>334</v>
      </c>
      <c r="G1160" t="s">
        <v>477</v>
      </c>
      <c r="H1160" t="s">
        <v>356</v>
      </c>
      <c r="I1160" t="s">
        <v>357</v>
      </c>
      <c r="J1160" t="s">
        <v>73</v>
      </c>
      <c r="K1160" t="s">
        <v>611</v>
      </c>
      <c r="L1160">
        <v>143</v>
      </c>
      <c r="M1160">
        <v>210000</v>
      </c>
      <c r="N1160">
        <v>30030000</v>
      </c>
      <c r="O1160">
        <v>0</v>
      </c>
      <c r="P1160">
        <v>30030000</v>
      </c>
      <c r="R1160">
        <v>0</v>
      </c>
      <c r="S1160">
        <v>1987855</v>
      </c>
      <c r="T1160">
        <v>3005089</v>
      </c>
      <c r="U1160">
        <v>3373936</v>
      </c>
      <c r="V1160">
        <v>3220522</v>
      </c>
      <c r="W1160">
        <v>3501237</v>
      </c>
      <c r="X1160">
        <v>2638592</v>
      </c>
      <c r="Y1160">
        <v>2290636</v>
      </c>
      <c r="Z1160">
        <v>2157460</v>
      </c>
      <c r="AA1160">
        <v>2739519</v>
      </c>
      <c r="AB1160">
        <v>2441047</v>
      </c>
      <c r="AC1160">
        <v>2674107</v>
      </c>
      <c r="AD1160" t="s">
        <v>4769</v>
      </c>
      <c r="AE1160" t="s">
        <v>4824</v>
      </c>
      <c r="AF1160" t="s">
        <v>4825</v>
      </c>
      <c r="AG1160" t="s">
        <v>4826</v>
      </c>
      <c r="AH1160" t="s">
        <v>7555</v>
      </c>
      <c r="AI1160" t="s">
        <v>6061</v>
      </c>
      <c r="AJ1160" t="s">
        <v>6238</v>
      </c>
      <c r="AK1160" t="s">
        <v>136</v>
      </c>
      <c r="AN1160" t="s">
        <v>1311</v>
      </c>
      <c r="AO1160" t="s">
        <v>1312</v>
      </c>
      <c r="AP1160" t="s">
        <v>1336</v>
      </c>
      <c r="AQ1160" t="s">
        <v>1314</v>
      </c>
    </row>
    <row r="1161" spans="1:43" x14ac:dyDescent="0.3">
      <c r="A1161" t="s">
        <v>26</v>
      </c>
      <c r="B1161" t="s">
        <v>28</v>
      </c>
      <c r="C1161" t="s">
        <v>29</v>
      </c>
      <c r="D1161" t="s">
        <v>461</v>
      </c>
      <c r="E1161" t="s">
        <v>118</v>
      </c>
      <c r="F1161" t="s">
        <v>334</v>
      </c>
      <c r="G1161" t="s">
        <v>477</v>
      </c>
      <c r="H1161" t="s">
        <v>356</v>
      </c>
      <c r="I1161" t="s">
        <v>357</v>
      </c>
      <c r="J1161" t="s">
        <v>73</v>
      </c>
      <c r="K1161" t="s">
        <v>612</v>
      </c>
      <c r="L1161">
        <v>143</v>
      </c>
      <c r="M1161">
        <v>150000</v>
      </c>
      <c r="N1161">
        <v>21450000</v>
      </c>
      <c r="O1161">
        <v>0</v>
      </c>
      <c r="P1161">
        <v>21450000</v>
      </c>
      <c r="R1161">
        <v>0</v>
      </c>
      <c r="S1161">
        <v>1419897</v>
      </c>
      <c r="T1161">
        <v>2146492</v>
      </c>
      <c r="U1161">
        <v>2409954</v>
      </c>
      <c r="V1161">
        <v>2300373</v>
      </c>
      <c r="W1161">
        <v>2500883</v>
      </c>
      <c r="X1161">
        <v>1884709</v>
      </c>
      <c r="Y1161">
        <v>1636169</v>
      </c>
      <c r="Z1161">
        <v>1541043</v>
      </c>
      <c r="AA1161">
        <v>1956800</v>
      </c>
      <c r="AB1161">
        <v>1743605</v>
      </c>
      <c r="AC1161">
        <v>1910075</v>
      </c>
      <c r="AD1161" t="s">
        <v>4769</v>
      </c>
      <c r="AE1161" t="s">
        <v>4824</v>
      </c>
      <c r="AF1161" t="s">
        <v>4828</v>
      </c>
      <c r="AG1161" t="s">
        <v>4829</v>
      </c>
      <c r="AH1161" t="s">
        <v>6920</v>
      </c>
      <c r="AI1161" t="s">
        <v>6064</v>
      </c>
      <c r="AJ1161" t="s">
        <v>6238</v>
      </c>
      <c r="AK1161" t="s">
        <v>136</v>
      </c>
      <c r="AN1161" t="s">
        <v>1311</v>
      </c>
      <c r="AO1161" t="s">
        <v>1312</v>
      </c>
      <c r="AP1161" t="s">
        <v>1336</v>
      </c>
      <c r="AQ1161" t="s">
        <v>1314</v>
      </c>
    </row>
    <row r="1162" spans="1:43" x14ac:dyDescent="0.3">
      <c r="A1162" t="s">
        <v>26</v>
      </c>
      <c r="B1162" t="s">
        <v>28</v>
      </c>
      <c r="C1162" t="s">
        <v>29</v>
      </c>
      <c r="D1162" t="s">
        <v>461</v>
      </c>
      <c r="E1162" t="s">
        <v>118</v>
      </c>
      <c r="F1162" t="s">
        <v>334</v>
      </c>
      <c r="G1162" t="s">
        <v>477</v>
      </c>
      <c r="H1162" t="s">
        <v>356</v>
      </c>
      <c r="I1162" t="s">
        <v>358</v>
      </c>
      <c r="J1162" t="s">
        <v>43</v>
      </c>
      <c r="K1162" t="s">
        <v>485</v>
      </c>
      <c r="L1162">
        <v>60</v>
      </c>
      <c r="M1162">
        <v>100000</v>
      </c>
      <c r="N1162">
        <v>6000000</v>
      </c>
      <c r="O1162">
        <v>0</v>
      </c>
      <c r="P1162">
        <v>6000000</v>
      </c>
      <c r="R1162">
        <v>0</v>
      </c>
      <c r="S1162">
        <v>397174</v>
      </c>
      <c r="T1162">
        <v>600417</v>
      </c>
      <c r="U1162">
        <v>674113</v>
      </c>
      <c r="V1162">
        <v>643461</v>
      </c>
      <c r="W1162">
        <v>699548</v>
      </c>
      <c r="X1162">
        <v>527191</v>
      </c>
      <c r="Y1162">
        <v>457670</v>
      </c>
      <c r="Z1162">
        <v>431061</v>
      </c>
      <c r="AA1162">
        <v>547357</v>
      </c>
      <c r="AB1162">
        <v>487722</v>
      </c>
      <c r="AC1162">
        <v>534286</v>
      </c>
      <c r="AD1162" t="s">
        <v>4831</v>
      </c>
      <c r="AE1162" t="s">
        <v>4832</v>
      </c>
      <c r="AF1162" t="s">
        <v>4833</v>
      </c>
      <c r="AG1162" t="s">
        <v>4834</v>
      </c>
      <c r="AH1162" t="s">
        <v>7556</v>
      </c>
      <c r="AI1162" t="s">
        <v>6061</v>
      </c>
      <c r="AJ1162" t="s">
        <v>6244</v>
      </c>
      <c r="AK1162" t="s">
        <v>136</v>
      </c>
      <c r="AN1162" t="s">
        <v>1311</v>
      </c>
      <c r="AO1162" t="s">
        <v>1312</v>
      </c>
      <c r="AP1162" t="s">
        <v>1313</v>
      </c>
      <c r="AQ1162" t="s">
        <v>1314</v>
      </c>
    </row>
    <row r="1163" spans="1:43" x14ac:dyDescent="0.3">
      <c r="A1163" t="s">
        <v>26</v>
      </c>
      <c r="B1163" t="s">
        <v>28</v>
      </c>
      <c r="C1163" t="s">
        <v>29</v>
      </c>
      <c r="D1163" t="s">
        <v>461</v>
      </c>
      <c r="E1163" t="s">
        <v>118</v>
      </c>
      <c r="F1163" t="s">
        <v>334</v>
      </c>
      <c r="G1163" t="s">
        <v>477</v>
      </c>
      <c r="H1163" t="s">
        <v>356</v>
      </c>
      <c r="I1163" t="s">
        <v>358</v>
      </c>
      <c r="J1163" t="s">
        <v>43</v>
      </c>
      <c r="K1163" t="s">
        <v>1135</v>
      </c>
      <c r="L1163">
        <v>15</v>
      </c>
      <c r="M1163">
        <v>100000</v>
      </c>
      <c r="N1163">
        <v>1500000</v>
      </c>
      <c r="O1163">
        <v>0</v>
      </c>
      <c r="P1163">
        <v>1500000</v>
      </c>
      <c r="R1163">
        <v>0</v>
      </c>
      <c r="S1163">
        <v>99293</v>
      </c>
      <c r="T1163">
        <v>150104</v>
      </c>
      <c r="U1163">
        <v>168528</v>
      </c>
      <c r="V1163">
        <v>160865</v>
      </c>
      <c r="W1163">
        <v>174887</v>
      </c>
      <c r="X1163">
        <v>131798</v>
      </c>
      <c r="Y1163">
        <v>114417</v>
      </c>
      <c r="Z1163">
        <v>107765</v>
      </c>
      <c r="AA1163">
        <v>136839</v>
      </c>
      <c r="AB1163">
        <v>121930</v>
      </c>
      <c r="AC1163">
        <v>133574</v>
      </c>
      <c r="AD1163" t="s">
        <v>4831</v>
      </c>
      <c r="AE1163" t="s">
        <v>4832</v>
      </c>
      <c r="AF1163" t="s">
        <v>4839</v>
      </c>
      <c r="AG1163" t="s">
        <v>4840</v>
      </c>
      <c r="AH1163" t="s">
        <v>6921</v>
      </c>
      <c r="AI1163" t="s">
        <v>6075</v>
      </c>
      <c r="AJ1163" t="s">
        <v>6244</v>
      </c>
      <c r="AK1163" t="s">
        <v>136</v>
      </c>
      <c r="AN1163" t="s">
        <v>1311</v>
      </c>
      <c r="AO1163" t="s">
        <v>1312</v>
      </c>
      <c r="AP1163" t="s">
        <v>1313</v>
      </c>
      <c r="AQ1163" t="s">
        <v>1314</v>
      </c>
    </row>
    <row r="1164" spans="1:43" x14ac:dyDescent="0.3">
      <c r="A1164" t="s">
        <v>26</v>
      </c>
      <c r="B1164" t="s">
        <v>28</v>
      </c>
      <c r="C1164" t="s">
        <v>29</v>
      </c>
      <c r="D1164" t="s">
        <v>461</v>
      </c>
      <c r="E1164" t="s">
        <v>118</v>
      </c>
      <c r="F1164" t="s">
        <v>334</v>
      </c>
      <c r="G1164" t="s">
        <v>477</v>
      </c>
      <c r="H1164" t="s">
        <v>356</v>
      </c>
      <c r="I1164" t="s">
        <v>358</v>
      </c>
      <c r="J1164" t="s">
        <v>43</v>
      </c>
      <c r="K1164" t="s">
        <v>1136</v>
      </c>
      <c r="L1164">
        <v>180</v>
      </c>
      <c r="M1164">
        <v>350000</v>
      </c>
      <c r="N1164">
        <v>63000000</v>
      </c>
      <c r="O1164">
        <v>0</v>
      </c>
      <c r="P1164">
        <v>63000000</v>
      </c>
      <c r="R1164">
        <v>0</v>
      </c>
      <c r="S1164">
        <v>4170326</v>
      </c>
      <c r="T1164">
        <v>6304383</v>
      </c>
      <c r="U1164">
        <v>7078187</v>
      </c>
      <c r="V1164">
        <v>6756339</v>
      </c>
      <c r="W1164">
        <v>7345252</v>
      </c>
      <c r="X1164">
        <v>5535509</v>
      </c>
      <c r="Y1164">
        <v>4805530</v>
      </c>
      <c r="Z1164">
        <v>4526139</v>
      </c>
      <c r="AA1164">
        <v>5747243</v>
      </c>
      <c r="AB1164">
        <v>5121078</v>
      </c>
      <c r="AC1164">
        <v>5610014</v>
      </c>
      <c r="AD1164" t="s">
        <v>4831</v>
      </c>
      <c r="AE1164" t="s">
        <v>4832</v>
      </c>
      <c r="AF1164" t="s">
        <v>4842</v>
      </c>
      <c r="AG1164" t="s">
        <v>4843</v>
      </c>
      <c r="AH1164" t="s">
        <v>6922</v>
      </c>
      <c r="AI1164" t="s">
        <v>6085</v>
      </c>
      <c r="AJ1164" t="s">
        <v>6244</v>
      </c>
      <c r="AK1164" t="s">
        <v>136</v>
      </c>
      <c r="AN1164" t="s">
        <v>1311</v>
      </c>
      <c r="AO1164" t="s">
        <v>1312</v>
      </c>
      <c r="AP1164" t="s">
        <v>1313</v>
      </c>
      <c r="AQ1164" t="s">
        <v>1314</v>
      </c>
    </row>
    <row r="1165" spans="1:43" x14ac:dyDescent="0.3">
      <c r="A1165" t="s">
        <v>26</v>
      </c>
      <c r="B1165" t="s">
        <v>28</v>
      </c>
      <c r="C1165" t="s">
        <v>29</v>
      </c>
      <c r="D1165" t="s">
        <v>461</v>
      </c>
      <c r="E1165" t="s">
        <v>118</v>
      </c>
      <c r="F1165" t="s">
        <v>334</v>
      </c>
      <c r="G1165" t="s">
        <v>477</v>
      </c>
      <c r="H1165" t="s">
        <v>356</v>
      </c>
      <c r="I1165" t="s">
        <v>358</v>
      </c>
      <c r="J1165" t="s">
        <v>43</v>
      </c>
      <c r="K1165" t="s">
        <v>1137</v>
      </c>
      <c r="L1165">
        <v>12</v>
      </c>
      <c r="M1165">
        <v>200000</v>
      </c>
      <c r="N1165">
        <v>2400000</v>
      </c>
      <c r="O1165">
        <v>0</v>
      </c>
      <c r="P1165">
        <v>2400000</v>
      </c>
      <c r="R1165">
        <v>0</v>
      </c>
      <c r="S1165">
        <v>158870</v>
      </c>
      <c r="T1165">
        <v>240167</v>
      </c>
      <c r="U1165">
        <v>269645</v>
      </c>
      <c r="V1165">
        <v>257384</v>
      </c>
      <c r="W1165">
        <v>279819</v>
      </c>
      <c r="X1165">
        <v>210877</v>
      </c>
      <c r="Y1165">
        <v>183068</v>
      </c>
      <c r="Z1165">
        <v>172424</v>
      </c>
      <c r="AA1165">
        <v>218943</v>
      </c>
      <c r="AB1165">
        <v>195089</v>
      </c>
      <c r="AC1165">
        <v>213714</v>
      </c>
      <c r="AD1165" t="s">
        <v>4831</v>
      </c>
      <c r="AE1165" t="s">
        <v>4832</v>
      </c>
      <c r="AF1165" t="s">
        <v>4845</v>
      </c>
      <c r="AG1165" t="s">
        <v>4846</v>
      </c>
      <c r="AH1165" t="s">
        <v>6923</v>
      </c>
      <c r="AI1165" t="s">
        <v>6168</v>
      </c>
      <c r="AJ1165" t="s">
        <v>6244</v>
      </c>
      <c r="AK1165" t="s">
        <v>136</v>
      </c>
      <c r="AN1165" t="s">
        <v>1311</v>
      </c>
      <c r="AO1165" t="s">
        <v>1312</v>
      </c>
      <c r="AP1165" t="s">
        <v>1313</v>
      </c>
      <c r="AQ1165" t="s">
        <v>1314</v>
      </c>
    </row>
    <row r="1166" spans="1:43" x14ac:dyDescent="0.3">
      <c r="A1166" t="s">
        <v>26</v>
      </c>
      <c r="B1166" t="s">
        <v>28</v>
      </c>
      <c r="C1166" t="s">
        <v>29</v>
      </c>
      <c r="D1166" t="s">
        <v>461</v>
      </c>
      <c r="E1166" t="s">
        <v>118</v>
      </c>
      <c r="F1166" t="s">
        <v>334</v>
      </c>
      <c r="G1166" t="s">
        <v>477</v>
      </c>
      <c r="H1166" t="s">
        <v>356</v>
      </c>
      <c r="I1166" t="s">
        <v>358</v>
      </c>
      <c r="J1166" t="s">
        <v>46</v>
      </c>
      <c r="K1166" t="s">
        <v>675</v>
      </c>
      <c r="L1166">
        <v>36</v>
      </c>
      <c r="M1166">
        <v>900000</v>
      </c>
      <c r="N1166">
        <v>32400000</v>
      </c>
      <c r="O1166">
        <v>0</v>
      </c>
      <c r="P1166">
        <v>32400000</v>
      </c>
      <c r="R1166">
        <v>0</v>
      </c>
      <c r="S1166">
        <v>2144739</v>
      </c>
      <c r="T1166">
        <v>3242254</v>
      </c>
      <c r="U1166">
        <v>3640210</v>
      </c>
      <c r="V1166">
        <v>3474689</v>
      </c>
      <c r="W1166">
        <v>3777558</v>
      </c>
      <c r="X1166">
        <v>2846833</v>
      </c>
      <c r="Y1166">
        <v>2471416</v>
      </c>
      <c r="Z1166">
        <v>2327729</v>
      </c>
      <c r="AA1166">
        <v>2955725</v>
      </c>
      <c r="AB1166">
        <v>2633697</v>
      </c>
      <c r="AC1166">
        <v>2885150</v>
      </c>
      <c r="AD1166" t="s">
        <v>4831</v>
      </c>
      <c r="AE1166" t="s">
        <v>4855</v>
      </c>
      <c r="AF1166" t="s">
        <v>4859</v>
      </c>
      <c r="AG1166" t="s">
        <v>4860</v>
      </c>
      <c r="AH1166" t="s">
        <v>6924</v>
      </c>
      <c r="AI1166" t="s">
        <v>6064</v>
      </c>
      <c r="AJ1166" t="s">
        <v>6244</v>
      </c>
      <c r="AK1166" t="s">
        <v>136</v>
      </c>
      <c r="AN1166" t="s">
        <v>1311</v>
      </c>
      <c r="AO1166" t="s">
        <v>1312</v>
      </c>
      <c r="AP1166" t="s">
        <v>1331</v>
      </c>
      <c r="AQ1166" t="s">
        <v>1314</v>
      </c>
    </row>
    <row r="1167" spans="1:43" x14ac:dyDescent="0.3">
      <c r="A1167" t="s">
        <v>26</v>
      </c>
      <c r="B1167" t="s">
        <v>28</v>
      </c>
      <c r="C1167" t="s">
        <v>29</v>
      </c>
      <c r="D1167" t="s">
        <v>461</v>
      </c>
      <c r="E1167" t="s">
        <v>118</v>
      </c>
      <c r="F1167" t="s">
        <v>334</v>
      </c>
      <c r="G1167" t="s">
        <v>477</v>
      </c>
      <c r="H1167" t="s">
        <v>356</v>
      </c>
      <c r="I1167" t="s">
        <v>358</v>
      </c>
      <c r="J1167" t="s">
        <v>48</v>
      </c>
      <c r="K1167" t="s">
        <v>1144</v>
      </c>
      <c r="L1167">
        <v>40</v>
      </c>
      <c r="M1167">
        <v>5252000</v>
      </c>
      <c r="N1167">
        <v>210080000</v>
      </c>
      <c r="O1167">
        <v>0</v>
      </c>
      <c r="P1167">
        <v>210080000</v>
      </c>
      <c r="R1167">
        <v>0</v>
      </c>
      <c r="S1167">
        <v>13906383</v>
      </c>
      <c r="T1167">
        <v>21022614</v>
      </c>
      <c r="U1167">
        <v>23602945</v>
      </c>
      <c r="V1167">
        <v>22529710</v>
      </c>
      <c r="W1167">
        <v>24493501</v>
      </c>
      <c r="X1167">
        <v>18458725</v>
      </c>
      <c r="Y1167">
        <v>16024537</v>
      </c>
      <c r="Z1167">
        <v>15092878</v>
      </c>
      <c r="AA1167">
        <v>19164776</v>
      </c>
      <c r="AB1167">
        <v>17076764</v>
      </c>
      <c r="AC1167">
        <v>18707167</v>
      </c>
      <c r="AD1167" t="s">
        <v>4831</v>
      </c>
      <c r="AE1167" t="s">
        <v>4862</v>
      </c>
      <c r="AF1167" t="s">
        <v>4863</v>
      </c>
      <c r="AG1167" t="s">
        <v>4864</v>
      </c>
      <c r="AH1167" t="s">
        <v>7557</v>
      </c>
      <c r="AI1167" t="s">
        <v>6061</v>
      </c>
      <c r="AJ1167" t="s">
        <v>6244</v>
      </c>
      <c r="AK1167" t="s">
        <v>136</v>
      </c>
      <c r="AN1167" t="s">
        <v>1311</v>
      </c>
      <c r="AO1167" t="s">
        <v>1312</v>
      </c>
      <c r="AP1167" t="s">
        <v>1336</v>
      </c>
      <c r="AQ1167" t="s">
        <v>1314</v>
      </c>
    </row>
    <row r="1168" spans="1:43" x14ac:dyDescent="0.3">
      <c r="A1168" t="s">
        <v>26</v>
      </c>
      <c r="B1168" t="s">
        <v>28</v>
      </c>
      <c r="C1168" t="s">
        <v>29</v>
      </c>
      <c r="D1168" t="s">
        <v>461</v>
      </c>
      <c r="E1168" t="s">
        <v>118</v>
      </c>
      <c r="F1168" t="s">
        <v>334</v>
      </c>
      <c r="G1168" t="s">
        <v>477</v>
      </c>
      <c r="H1168" t="s">
        <v>356</v>
      </c>
      <c r="I1168" t="s">
        <v>358</v>
      </c>
      <c r="J1168" t="s">
        <v>48</v>
      </c>
      <c r="K1168" t="s">
        <v>1145</v>
      </c>
      <c r="L1168">
        <v>40</v>
      </c>
      <c r="M1168">
        <v>5000000</v>
      </c>
      <c r="N1168">
        <v>200000000</v>
      </c>
      <c r="O1168">
        <v>0</v>
      </c>
      <c r="P1168">
        <v>200000000</v>
      </c>
      <c r="R1168">
        <v>0</v>
      </c>
      <c r="S1168">
        <v>13239130</v>
      </c>
      <c r="T1168">
        <v>20013913</v>
      </c>
      <c r="U1168">
        <v>22470435</v>
      </c>
      <c r="V1168">
        <v>21448696</v>
      </c>
      <c r="W1168">
        <v>23318261</v>
      </c>
      <c r="X1168">
        <v>17573043</v>
      </c>
      <c r="Y1168">
        <v>15255652</v>
      </c>
      <c r="Z1168">
        <v>14368696</v>
      </c>
      <c r="AA1168">
        <v>18245217</v>
      </c>
      <c r="AB1168">
        <v>16257391</v>
      </c>
      <c r="AC1168">
        <v>17809566</v>
      </c>
      <c r="AD1168" t="s">
        <v>4831</v>
      </c>
      <c r="AE1168" t="s">
        <v>4862</v>
      </c>
      <c r="AF1168" t="s">
        <v>4866</v>
      </c>
      <c r="AG1168" t="s">
        <v>4867</v>
      </c>
      <c r="AH1168" t="s">
        <v>6925</v>
      </c>
      <c r="AI1168" t="s">
        <v>6064</v>
      </c>
      <c r="AJ1168" t="s">
        <v>6244</v>
      </c>
      <c r="AK1168" t="s">
        <v>136</v>
      </c>
      <c r="AN1168" t="s">
        <v>1311</v>
      </c>
      <c r="AO1168" t="s">
        <v>1312</v>
      </c>
      <c r="AP1168" t="s">
        <v>1336</v>
      </c>
      <c r="AQ1168" t="s">
        <v>1314</v>
      </c>
    </row>
    <row r="1169" spans="1:43" x14ac:dyDescent="0.3">
      <c r="A1169" t="s">
        <v>26</v>
      </c>
      <c r="B1169" t="s">
        <v>28</v>
      </c>
      <c r="C1169" t="s">
        <v>29</v>
      </c>
      <c r="D1169" t="s">
        <v>461</v>
      </c>
      <c r="E1169" t="s">
        <v>118</v>
      </c>
      <c r="F1169" t="s">
        <v>334</v>
      </c>
      <c r="G1169" t="s">
        <v>477</v>
      </c>
      <c r="H1169" t="s">
        <v>356</v>
      </c>
      <c r="I1169" t="s">
        <v>358</v>
      </c>
      <c r="J1169" t="s">
        <v>48</v>
      </c>
      <c r="K1169" t="s">
        <v>1146</v>
      </c>
      <c r="L1169">
        <v>40</v>
      </c>
      <c r="M1169">
        <v>5000000</v>
      </c>
      <c r="N1169">
        <v>200000000</v>
      </c>
      <c r="O1169">
        <v>0</v>
      </c>
      <c r="P1169">
        <v>200000000</v>
      </c>
      <c r="R1169">
        <v>0</v>
      </c>
      <c r="S1169">
        <v>13239130</v>
      </c>
      <c r="T1169">
        <v>20013913</v>
      </c>
      <c r="U1169">
        <v>22470435</v>
      </c>
      <c r="V1169">
        <v>21448696</v>
      </c>
      <c r="W1169">
        <v>23318261</v>
      </c>
      <c r="X1169">
        <v>17573043</v>
      </c>
      <c r="Y1169">
        <v>15255652</v>
      </c>
      <c r="Z1169">
        <v>14368696</v>
      </c>
      <c r="AA1169">
        <v>18245217</v>
      </c>
      <c r="AB1169">
        <v>16257391</v>
      </c>
      <c r="AC1169">
        <v>17809566</v>
      </c>
      <c r="AD1169" t="s">
        <v>4831</v>
      </c>
      <c r="AE1169" t="s">
        <v>4862</v>
      </c>
      <c r="AF1169" t="s">
        <v>4869</v>
      </c>
      <c r="AG1169" t="s">
        <v>4870</v>
      </c>
      <c r="AH1169" t="s">
        <v>6926</v>
      </c>
      <c r="AI1169" t="s">
        <v>6075</v>
      </c>
      <c r="AJ1169" t="s">
        <v>6244</v>
      </c>
      <c r="AK1169" t="s">
        <v>136</v>
      </c>
      <c r="AN1169" t="s">
        <v>1311</v>
      </c>
      <c r="AO1169" t="s">
        <v>1312</v>
      </c>
      <c r="AP1169" t="s">
        <v>1336</v>
      </c>
      <c r="AQ1169" t="s">
        <v>1314</v>
      </c>
    </row>
    <row r="1170" spans="1:43" x14ac:dyDescent="0.3">
      <c r="A1170" t="s">
        <v>26</v>
      </c>
      <c r="B1170" t="s">
        <v>28</v>
      </c>
      <c r="C1170" t="s">
        <v>29</v>
      </c>
      <c r="D1170" t="s">
        <v>461</v>
      </c>
      <c r="E1170" t="s">
        <v>118</v>
      </c>
      <c r="F1170" t="s">
        <v>334</v>
      </c>
      <c r="G1170" t="s">
        <v>477</v>
      </c>
      <c r="H1170" t="s">
        <v>356</v>
      </c>
      <c r="I1170" t="s">
        <v>358</v>
      </c>
      <c r="J1170" t="s">
        <v>73</v>
      </c>
      <c r="K1170" t="s">
        <v>611</v>
      </c>
      <c r="L1170">
        <v>144</v>
      </c>
      <c r="M1170">
        <v>210000</v>
      </c>
      <c r="N1170">
        <v>30240000</v>
      </c>
      <c r="O1170">
        <v>0</v>
      </c>
      <c r="P1170">
        <v>30240000</v>
      </c>
      <c r="R1170">
        <v>0</v>
      </c>
      <c r="S1170">
        <v>2001757</v>
      </c>
      <c r="T1170">
        <v>3026104</v>
      </c>
      <c r="U1170">
        <v>3397530</v>
      </c>
      <c r="V1170">
        <v>3243043</v>
      </c>
      <c r="W1170">
        <v>3525721</v>
      </c>
      <c r="X1170">
        <v>2657044</v>
      </c>
      <c r="Y1170">
        <v>2306655</v>
      </c>
      <c r="Z1170">
        <v>2172547</v>
      </c>
      <c r="AA1170">
        <v>2758677</v>
      </c>
      <c r="AB1170">
        <v>2458118</v>
      </c>
      <c r="AC1170">
        <v>2692804</v>
      </c>
      <c r="AD1170" t="s">
        <v>4831</v>
      </c>
      <c r="AE1170" t="s">
        <v>4872</v>
      </c>
      <c r="AF1170" t="s">
        <v>4873</v>
      </c>
      <c r="AG1170" t="s">
        <v>4874</v>
      </c>
      <c r="AH1170" t="s">
        <v>7558</v>
      </c>
      <c r="AI1170" t="s">
        <v>6061</v>
      </c>
      <c r="AJ1170" t="s">
        <v>6244</v>
      </c>
      <c r="AK1170" t="s">
        <v>136</v>
      </c>
      <c r="AN1170" t="s">
        <v>1311</v>
      </c>
      <c r="AO1170" t="s">
        <v>1312</v>
      </c>
      <c r="AP1170" t="s">
        <v>1336</v>
      </c>
      <c r="AQ1170" t="s">
        <v>1314</v>
      </c>
    </row>
    <row r="1171" spans="1:43" x14ac:dyDescent="0.3">
      <c r="A1171" t="s">
        <v>26</v>
      </c>
      <c r="B1171" t="s">
        <v>28</v>
      </c>
      <c r="C1171" t="s">
        <v>29</v>
      </c>
      <c r="D1171" t="s">
        <v>461</v>
      </c>
      <c r="E1171" t="s">
        <v>118</v>
      </c>
      <c r="F1171" t="s">
        <v>334</v>
      </c>
      <c r="G1171" t="s">
        <v>477</v>
      </c>
      <c r="H1171" t="s">
        <v>356</v>
      </c>
      <c r="I1171" t="s">
        <v>358</v>
      </c>
      <c r="J1171" t="s">
        <v>73</v>
      </c>
      <c r="K1171" t="s">
        <v>612</v>
      </c>
      <c r="L1171">
        <v>144</v>
      </c>
      <c r="M1171">
        <v>150000</v>
      </c>
      <c r="N1171">
        <v>21600000</v>
      </c>
      <c r="O1171">
        <v>0</v>
      </c>
      <c r="P1171">
        <v>21600000</v>
      </c>
      <c r="R1171">
        <v>0</v>
      </c>
      <c r="S1171">
        <v>1429826</v>
      </c>
      <c r="T1171">
        <v>2161503</v>
      </c>
      <c r="U1171">
        <v>2426807</v>
      </c>
      <c r="V1171">
        <v>2316459</v>
      </c>
      <c r="W1171">
        <v>2518372</v>
      </c>
      <c r="X1171">
        <v>1897889</v>
      </c>
      <c r="Y1171">
        <v>1647610</v>
      </c>
      <c r="Z1171">
        <v>1551819</v>
      </c>
      <c r="AA1171">
        <v>1970483</v>
      </c>
      <c r="AB1171">
        <v>1755798</v>
      </c>
      <c r="AC1171">
        <v>1923434</v>
      </c>
      <c r="AD1171" t="s">
        <v>4831</v>
      </c>
      <c r="AE1171" t="s">
        <v>4872</v>
      </c>
      <c r="AF1171" t="s">
        <v>4876</v>
      </c>
      <c r="AG1171" t="s">
        <v>4877</v>
      </c>
      <c r="AH1171" t="s">
        <v>6927</v>
      </c>
      <c r="AI1171" t="s">
        <v>6064</v>
      </c>
      <c r="AJ1171" t="s">
        <v>6244</v>
      </c>
      <c r="AK1171" t="s">
        <v>136</v>
      </c>
      <c r="AN1171" t="s">
        <v>1311</v>
      </c>
      <c r="AO1171" t="s">
        <v>1312</v>
      </c>
      <c r="AP1171" t="s">
        <v>1336</v>
      </c>
      <c r="AQ1171" t="s">
        <v>1314</v>
      </c>
    </row>
    <row r="1172" spans="1:43" x14ac:dyDescent="0.3">
      <c r="A1172" t="s">
        <v>26</v>
      </c>
      <c r="B1172" t="s">
        <v>28</v>
      </c>
      <c r="C1172" t="s">
        <v>29</v>
      </c>
      <c r="D1172" t="s">
        <v>461</v>
      </c>
      <c r="E1172" t="s">
        <v>118</v>
      </c>
      <c r="F1172" t="s">
        <v>334</v>
      </c>
      <c r="G1172" t="s">
        <v>477</v>
      </c>
      <c r="H1172" t="s">
        <v>356</v>
      </c>
      <c r="I1172" t="s">
        <v>359</v>
      </c>
      <c r="J1172" t="s">
        <v>43</v>
      </c>
      <c r="K1172" t="s">
        <v>485</v>
      </c>
      <c r="L1172">
        <v>25</v>
      </c>
      <c r="M1172">
        <v>100000</v>
      </c>
      <c r="N1172">
        <v>2500000</v>
      </c>
      <c r="O1172">
        <v>0</v>
      </c>
      <c r="P1172">
        <v>2500000</v>
      </c>
      <c r="R1172">
        <v>0</v>
      </c>
      <c r="S1172">
        <v>165489</v>
      </c>
      <c r="T1172">
        <v>250174</v>
      </c>
      <c r="U1172">
        <v>280880</v>
      </c>
      <c r="V1172">
        <v>268109</v>
      </c>
      <c r="W1172">
        <v>291478</v>
      </c>
      <c r="X1172">
        <v>219663</v>
      </c>
      <c r="Y1172">
        <v>190696</v>
      </c>
      <c r="Z1172">
        <v>179609</v>
      </c>
      <c r="AA1172">
        <v>228065</v>
      </c>
      <c r="AB1172">
        <v>203217</v>
      </c>
      <c r="AC1172">
        <v>222620</v>
      </c>
      <c r="AD1172" t="s">
        <v>4879</v>
      </c>
      <c r="AE1172" t="s">
        <v>4880</v>
      </c>
      <c r="AF1172" t="s">
        <v>4881</v>
      </c>
      <c r="AG1172" t="s">
        <v>4882</v>
      </c>
      <c r="AH1172" t="s">
        <v>7559</v>
      </c>
      <c r="AI1172" t="s">
        <v>6061</v>
      </c>
      <c r="AJ1172" t="s">
        <v>6249</v>
      </c>
      <c r="AK1172" t="s">
        <v>136</v>
      </c>
      <c r="AN1172" t="s">
        <v>1311</v>
      </c>
      <c r="AO1172" t="s">
        <v>1312</v>
      </c>
      <c r="AP1172" t="s">
        <v>1313</v>
      </c>
      <c r="AQ1172" t="s">
        <v>1314</v>
      </c>
    </row>
    <row r="1173" spans="1:43" x14ac:dyDescent="0.3">
      <c r="A1173" t="s">
        <v>26</v>
      </c>
      <c r="B1173" t="s">
        <v>28</v>
      </c>
      <c r="C1173" t="s">
        <v>29</v>
      </c>
      <c r="D1173" t="s">
        <v>461</v>
      </c>
      <c r="E1173" t="s">
        <v>118</v>
      </c>
      <c r="F1173" t="s">
        <v>334</v>
      </c>
      <c r="G1173" t="s">
        <v>477</v>
      </c>
      <c r="H1173" t="s">
        <v>356</v>
      </c>
      <c r="I1173" t="s">
        <v>359</v>
      </c>
      <c r="J1173" t="s">
        <v>43</v>
      </c>
      <c r="K1173" t="s">
        <v>1134</v>
      </c>
      <c r="L1173">
        <v>3</v>
      </c>
      <c r="M1173">
        <v>1500000</v>
      </c>
      <c r="N1173">
        <v>4500000</v>
      </c>
      <c r="O1173">
        <v>0</v>
      </c>
      <c r="P1173">
        <v>4500000</v>
      </c>
      <c r="R1173">
        <v>0</v>
      </c>
      <c r="S1173">
        <v>297880</v>
      </c>
      <c r="T1173">
        <v>450313</v>
      </c>
      <c r="U1173">
        <v>505585</v>
      </c>
      <c r="V1173">
        <v>482596</v>
      </c>
      <c r="W1173">
        <v>524661</v>
      </c>
      <c r="X1173">
        <v>395393</v>
      </c>
      <c r="Y1173">
        <v>343252</v>
      </c>
      <c r="Z1173">
        <v>323296</v>
      </c>
      <c r="AA1173">
        <v>410517</v>
      </c>
      <c r="AB1173">
        <v>365791</v>
      </c>
      <c r="AC1173">
        <v>400716</v>
      </c>
      <c r="AD1173" t="s">
        <v>4879</v>
      </c>
      <c r="AE1173" t="s">
        <v>4880</v>
      </c>
      <c r="AF1173" t="s">
        <v>4884</v>
      </c>
      <c r="AG1173" t="s">
        <v>4885</v>
      </c>
      <c r="AH1173" t="s">
        <v>6928</v>
      </c>
      <c r="AI1173" t="s">
        <v>6064</v>
      </c>
      <c r="AJ1173" t="s">
        <v>6249</v>
      </c>
      <c r="AK1173" t="s">
        <v>136</v>
      </c>
      <c r="AN1173" t="s">
        <v>1311</v>
      </c>
      <c r="AO1173" t="s">
        <v>1312</v>
      </c>
      <c r="AP1173" t="s">
        <v>1313</v>
      </c>
      <c r="AQ1173" t="s">
        <v>1314</v>
      </c>
    </row>
    <row r="1174" spans="1:43" x14ac:dyDescent="0.3">
      <c r="A1174" t="s">
        <v>26</v>
      </c>
      <c r="B1174" t="s">
        <v>28</v>
      </c>
      <c r="C1174" t="s">
        <v>29</v>
      </c>
      <c r="D1174" t="s">
        <v>461</v>
      </c>
      <c r="E1174" t="s">
        <v>118</v>
      </c>
      <c r="F1174" t="s">
        <v>334</v>
      </c>
      <c r="G1174" t="s">
        <v>477</v>
      </c>
      <c r="H1174" t="s">
        <v>356</v>
      </c>
      <c r="I1174" t="s">
        <v>359</v>
      </c>
      <c r="J1174" t="s">
        <v>43</v>
      </c>
      <c r="K1174" t="s">
        <v>1135</v>
      </c>
      <c r="L1174">
        <v>15</v>
      </c>
      <c r="M1174">
        <v>100000</v>
      </c>
      <c r="N1174">
        <v>1500000</v>
      </c>
      <c r="O1174">
        <v>0</v>
      </c>
      <c r="P1174">
        <v>1500000</v>
      </c>
      <c r="R1174">
        <v>0</v>
      </c>
      <c r="S1174">
        <v>99293</v>
      </c>
      <c r="T1174">
        <v>150104</v>
      </c>
      <c r="U1174">
        <v>168528</v>
      </c>
      <c r="V1174">
        <v>160865</v>
      </c>
      <c r="W1174">
        <v>174887</v>
      </c>
      <c r="X1174">
        <v>131798</v>
      </c>
      <c r="Y1174">
        <v>114417</v>
      </c>
      <c r="Z1174">
        <v>107765</v>
      </c>
      <c r="AA1174">
        <v>136839</v>
      </c>
      <c r="AB1174">
        <v>121930</v>
      </c>
      <c r="AC1174">
        <v>133574</v>
      </c>
      <c r="AD1174" t="s">
        <v>4879</v>
      </c>
      <c r="AE1174" t="s">
        <v>4880</v>
      </c>
      <c r="AF1174" t="s">
        <v>4887</v>
      </c>
      <c r="AG1174" t="s">
        <v>4888</v>
      </c>
      <c r="AH1174" t="s">
        <v>6929</v>
      </c>
      <c r="AI1174" t="s">
        <v>6075</v>
      </c>
      <c r="AJ1174" t="s">
        <v>6249</v>
      </c>
      <c r="AK1174" t="s">
        <v>136</v>
      </c>
      <c r="AN1174" t="s">
        <v>1311</v>
      </c>
      <c r="AO1174" t="s">
        <v>1312</v>
      </c>
      <c r="AP1174" t="s">
        <v>1313</v>
      </c>
      <c r="AQ1174" t="s">
        <v>1314</v>
      </c>
    </row>
    <row r="1175" spans="1:43" x14ac:dyDescent="0.3">
      <c r="A1175" t="s">
        <v>26</v>
      </c>
      <c r="B1175" t="s">
        <v>28</v>
      </c>
      <c r="C1175" t="s">
        <v>29</v>
      </c>
      <c r="D1175" t="s">
        <v>461</v>
      </c>
      <c r="E1175" t="s">
        <v>118</v>
      </c>
      <c r="F1175" t="s">
        <v>334</v>
      </c>
      <c r="G1175" t="s">
        <v>477</v>
      </c>
      <c r="H1175" t="s">
        <v>356</v>
      </c>
      <c r="I1175" t="s">
        <v>359</v>
      </c>
      <c r="J1175" t="s">
        <v>43</v>
      </c>
      <c r="K1175" t="s">
        <v>1136</v>
      </c>
      <c r="L1175">
        <v>150</v>
      </c>
      <c r="M1175">
        <v>350000</v>
      </c>
      <c r="N1175">
        <v>52500000</v>
      </c>
      <c r="O1175">
        <v>0</v>
      </c>
      <c r="P1175">
        <v>52500000</v>
      </c>
      <c r="R1175">
        <v>0</v>
      </c>
      <c r="S1175">
        <v>3475272</v>
      </c>
      <c r="T1175">
        <v>5253652</v>
      </c>
      <c r="U1175">
        <v>5898489</v>
      </c>
      <c r="V1175">
        <v>5630283</v>
      </c>
      <c r="W1175">
        <v>6121043</v>
      </c>
      <c r="X1175">
        <v>4612924</v>
      </c>
      <c r="Y1175">
        <v>4004609</v>
      </c>
      <c r="Z1175">
        <v>3771783</v>
      </c>
      <c r="AA1175">
        <v>4789370</v>
      </c>
      <c r="AB1175">
        <v>4267565</v>
      </c>
      <c r="AC1175">
        <v>4675010</v>
      </c>
      <c r="AD1175" t="s">
        <v>4879</v>
      </c>
      <c r="AE1175" t="s">
        <v>4880</v>
      </c>
      <c r="AF1175" t="s">
        <v>4890</v>
      </c>
      <c r="AG1175" t="s">
        <v>4891</v>
      </c>
      <c r="AH1175" t="s">
        <v>6930</v>
      </c>
      <c r="AI1175" t="s">
        <v>6085</v>
      </c>
      <c r="AJ1175" t="s">
        <v>6249</v>
      </c>
      <c r="AK1175" t="s">
        <v>136</v>
      </c>
      <c r="AN1175" t="s">
        <v>1311</v>
      </c>
      <c r="AO1175" t="s">
        <v>1312</v>
      </c>
      <c r="AP1175" t="s">
        <v>1313</v>
      </c>
      <c r="AQ1175" t="s">
        <v>1314</v>
      </c>
    </row>
    <row r="1176" spans="1:43" x14ac:dyDescent="0.3">
      <c r="A1176" t="s">
        <v>26</v>
      </c>
      <c r="B1176" t="s">
        <v>28</v>
      </c>
      <c r="C1176" t="s">
        <v>29</v>
      </c>
      <c r="D1176" t="s">
        <v>461</v>
      </c>
      <c r="E1176" t="s">
        <v>118</v>
      </c>
      <c r="F1176" t="s">
        <v>334</v>
      </c>
      <c r="G1176" t="s">
        <v>477</v>
      </c>
      <c r="H1176" t="s">
        <v>356</v>
      </c>
      <c r="I1176" t="s">
        <v>359</v>
      </c>
      <c r="J1176" t="s">
        <v>43</v>
      </c>
      <c r="K1176" t="s">
        <v>1137</v>
      </c>
      <c r="L1176">
        <v>15</v>
      </c>
      <c r="M1176">
        <v>250000</v>
      </c>
      <c r="N1176">
        <v>3750000</v>
      </c>
      <c r="O1176">
        <v>0</v>
      </c>
      <c r="P1176">
        <v>3750000</v>
      </c>
      <c r="R1176">
        <v>0</v>
      </c>
      <c r="S1176">
        <v>248234</v>
      </c>
      <c r="T1176">
        <v>375261</v>
      </c>
      <c r="U1176">
        <v>421321</v>
      </c>
      <c r="V1176">
        <v>402163</v>
      </c>
      <c r="W1176">
        <v>437217</v>
      </c>
      <c r="X1176">
        <v>329495</v>
      </c>
      <c r="Y1176">
        <v>286043</v>
      </c>
      <c r="Z1176">
        <v>269413</v>
      </c>
      <c r="AA1176">
        <v>342098</v>
      </c>
      <c r="AB1176">
        <v>304826</v>
      </c>
      <c r="AC1176">
        <v>333929</v>
      </c>
      <c r="AD1176" t="s">
        <v>4879</v>
      </c>
      <c r="AE1176" t="s">
        <v>4880</v>
      </c>
      <c r="AF1176" t="s">
        <v>4893</v>
      </c>
      <c r="AG1176" t="s">
        <v>4894</v>
      </c>
      <c r="AH1176" t="s">
        <v>6931</v>
      </c>
      <c r="AI1176" t="s">
        <v>6168</v>
      </c>
      <c r="AJ1176" t="s">
        <v>6249</v>
      </c>
      <c r="AK1176" t="s">
        <v>136</v>
      </c>
      <c r="AN1176" t="s">
        <v>1311</v>
      </c>
      <c r="AO1176" t="s">
        <v>1312</v>
      </c>
      <c r="AP1176" t="s">
        <v>1313</v>
      </c>
      <c r="AQ1176" t="s">
        <v>1314</v>
      </c>
    </row>
    <row r="1177" spans="1:43" x14ac:dyDescent="0.3">
      <c r="A1177" t="s">
        <v>26</v>
      </c>
      <c r="B1177" t="s">
        <v>28</v>
      </c>
      <c r="C1177" t="s">
        <v>29</v>
      </c>
      <c r="D1177" t="s">
        <v>461</v>
      </c>
      <c r="E1177" t="s">
        <v>118</v>
      </c>
      <c r="F1177" t="s">
        <v>334</v>
      </c>
      <c r="G1177" t="s">
        <v>477</v>
      </c>
      <c r="H1177" t="s">
        <v>356</v>
      </c>
      <c r="I1177" t="s">
        <v>359</v>
      </c>
      <c r="J1177" t="s">
        <v>46</v>
      </c>
      <c r="K1177" t="s">
        <v>675</v>
      </c>
      <c r="L1177">
        <v>18</v>
      </c>
      <c r="M1177">
        <v>900000</v>
      </c>
      <c r="N1177">
        <v>16200000</v>
      </c>
      <c r="O1177">
        <v>0</v>
      </c>
      <c r="P1177">
        <v>16200000</v>
      </c>
      <c r="R1177">
        <v>0</v>
      </c>
      <c r="S1177">
        <v>1072370</v>
      </c>
      <c r="T1177">
        <v>1621127</v>
      </c>
      <c r="U1177">
        <v>1820105</v>
      </c>
      <c r="V1177">
        <v>1737344</v>
      </c>
      <c r="W1177">
        <v>1888779</v>
      </c>
      <c r="X1177">
        <v>1423417</v>
      </c>
      <c r="Y1177">
        <v>1235708</v>
      </c>
      <c r="Z1177">
        <v>1163864</v>
      </c>
      <c r="AA1177">
        <v>1477863</v>
      </c>
      <c r="AB1177">
        <v>1316849</v>
      </c>
      <c r="AC1177">
        <v>1442574</v>
      </c>
      <c r="AD1177" t="s">
        <v>4879</v>
      </c>
      <c r="AE1177" t="s">
        <v>4903</v>
      </c>
      <c r="AF1177" t="s">
        <v>4907</v>
      </c>
      <c r="AG1177" t="s">
        <v>4908</v>
      </c>
      <c r="AH1177" t="s">
        <v>6932</v>
      </c>
      <c r="AI1177" t="s">
        <v>6064</v>
      </c>
      <c r="AJ1177" t="s">
        <v>6249</v>
      </c>
      <c r="AK1177" t="s">
        <v>136</v>
      </c>
      <c r="AN1177" t="s">
        <v>1311</v>
      </c>
      <c r="AO1177" t="s">
        <v>1312</v>
      </c>
      <c r="AP1177" t="s">
        <v>1331</v>
      </c>
      <c r="AQ1177" t="s">
        <v>1314</v>
      </c>
    </row>
    <row r="1178" spans="1:43" x14ac:dyDescent="0.3">
      <c r="A1178" t="s">
        <v>26</v>
      </c>
      <c r="B1178" t="s">
        <v>28</v>
      </c>
      <c r="C1178" t="s">
        <v>29</v>
      </c>
      <c r="D1178" t="s">
        <v>461</v>
      </c>
      <c r="E1178" t="s">
        <v>118</v>
      </c>
      <c r="F1178" t="s">
        <v>334</v>
      </c>
      <c r="G1178" t="s">
        <v>477</v>
      </c>
      <c r="H1178" t="s">
        <v>356</v>
      </c>
      <c r="I1178" t="s">
        <v>359</v>
      </c>
      <c r="J1178" t="s">
        <v>48</v>
      </c>
      <c r="K1178" t="s">
        <v>1147</v>
      </c>
      <c r="L1178">
        <v>50</v>
      </c>
      <c r="M1178">
        <v>5510000</v>
      </c>
      <c r="N1178">
        <v>275500000</v>
      </c>
      <c r="O1178">
        <v>0</v>
      </c>
      <c r="P1178">
        <v>275500000</v>
      </c>
      <c r="R1178">
        <v>0</v>
      </c>
      <c r="S1178">
        <v>18236902</v>
      </c>
      <c r="T1178">
        <v>27569165</v>
      </c>
      <c r="U1178">
        <v>30953024</v>
      </c>
      <c r="V1178">
        <v>29545578</v>
      </c>
      <c r="W1178">
        <v>32120904</v>
      </c>
      <c r="X1178">
        <v>24206867</v>
      </c>
      <c r="Y1178">
        <v>21014661</v>
      </c>
      <c r="Z1178">
        <v>19792878</v>
      </c>
      <c r="AA1178">
        <v>25132787</v>
      </c>
      <c r="AB1178">
        <v>22394557</v>
      </c>
      <c r="AC1178">
        <v>24532677</v>
      </c>
      <c r="AD1178" t="s">
        <v>4879</v>
      </c>
      <c r="AE1178" t="s">
        <v>4910</v>
      </c>
      <c r="AF1178" t="s">
        <v>4911</v>
      </c>
      <c r="AG1178" t="s">
        <v>4912</v>
      </c>
      <c r="AH1178" t="s">
        <v>7560</v>
      </c>
      <c r="AI1178" t="s">
        <v>6061</v>
      </c>
      <c r="AJ1178" t="s">
        <v>6249</v>
      </c>
      <c r="AK1178" t="s">
        <v>136</v>
      </c>
      <c r="AN1178" t="s">
        <v>1311</v>
      </c>
      <c r="AO1178" t="s">
        <v>1312</v>
      </c>
      <c r="AP1178" t="s">
        <v>1336</v>
      </c>
      <c r="AQ1178" t="s">
        <v>1314</v>
      </c>
    </row>
    <row r="1179" spans="1:43" x14ac:dyDescent="0.3">
      <c r="A1179" t="s">
        <v>26</v>
      </c>
      <c r="B1179" t="s">
        <v>28</v>
      </c>
      <c r="C1179" t="s">
        <v>29</v>
      </c>
      <c r="D1179" t="s">
        <v>461</v>
      </c>
      <c r="E1179" t="s">
        <v>118</v>
      </c>
      <c r="F1179" t="s">
        <v>334</v>
      </c>
      <c r="G1179" t="s">
        <v>477</v>
      </c>
      <c r="H1179" t="s">
        <v>356</v>
      </c>
      <c r="I1179" t="s">
        <v>360</v>
      </c>
      <c r="J1179" t="s">
        <v>43</v>
      </c>
      <c r="K1179" t="s">
        <v>485</v>
      </c>
      <c r="L1179">
        <v>20</v>
      </c>
      <c r="M1179">
        <v>100000</v>
      </c>
      <c r="N1179">
        <v>2000000</v>
      </c>
      <c r="O1179">
        <v>0</v>
      </c>
      <c r="P1179">
        <v>2000000</v>
      </c>
      <c r="R1179">
        <v>0</v>
      </c>
      <c r="S1179">
        <v>132391</v>
      </c>
      <c r="T1179">
        <v>200139</v>
      </c>
      <c r="U1179">
        <v>224704</v>
      </c>
      <c r="V1179">
        <v>214487</v>
      </c>
      <c r="W1179">
        <v>233183</v>
      </c>
      <c r="X1179">
        <v>175730</v>
      </c>
      <c r="Y1179">
        <v>152557</v>
      </c>
      <c r="Z1179">
        <v>143687</v>
      </c>
      <c r="AA1179">
        <v>182452</v>
      </c>
      <c r="AB1179">
        <v>162574</v>
      </c>
      <c r="AC1179">
        <v>178096</v>
      </c>
      <c r="AD1179" t="s">
        <v>4914</v>
      </c>
      <c r="AE1179" t="s">
        <v>4915</v>
      </c>
      <c r="AF1179" t="s">
        <v>4916</v>
      </c>
      <c r="AG1179" t="s">
        <v>4917</v>
      </c>
      <c r="AH1179" t="s">
        <v>7561</v>
      </c>
      <c r="AI1179" t="s">
        <v>6061</v>
      </c>
      <c r="AJ1179" t="s">
        <v>6253</v>
      </c>
      <c r="AK1179" t="s">
        <v>136</v>
      </c>
      <c r="AN1179" t="s">
        <v>1311</v>
      </c>
      <c r="AO1179" t="s">
        <v>1312</v>
      </c>
      <c r="AP1179" t="s">
        <v>1313</v>
      </c>
      <c r="AQ1179" t="s">
        <v>1314</v>
      </c>
    </row>
    <row r="1180" spans="1:43" x14ac:dyDescent="0.3">
      <c r="A1180" t="s">
        <v>26</v>
      </c>
      <c r="B1180" t="s">
        <v>28</v>
      </c>
      <c r="C1180" t="s">
        <v>29</v>
      </c>
      <c r="D1180" t="s">
        <v>461</v>
      </c>
      <c r="E1180" t="s">
        <v>118</v>
      </c>
      <c r="F1180" t="s">
        <v>334</v>
      </c>
      <c r="G1180" t="s">
        <v>477</v>
      </c>
      <c r="H1180" t="s">
        <v>356</v>
      </c>
      <c r="I1180" t="s">
        <v>360</v>
      </c>
      <c r="J1180" t="s">
        <v>43</v>
      </c>
      <c r="K1180" t="s">
        <v>1136</v>
      </c>
      <c r="L1180">
        <v>140</v>
      </c>
      <c r="M1180">
        <v>350000</v>
      </c>
      <c r="N1180">
        <v>49000000</v>
      </c>
      <c r="O1180">
        <v>0</v>
      </c>
      <c r="P1180">
        <v>49000000</v>
      </c>
      <c r="R1180">
        <v>0</v>
      </c>
      <c r="S1180">
        <v>3243587</v>
      </c>
      <c r="T1180">
        <v>4903409</v>
      </c>
      <c r="U1180">
        <v>5505257</v>
      </c>
      <c r="V1180">
        <v>5254930</v>
      </c>
      <c r="W1180">
        <v>5712974</v>
      </c>
      <c r="X1180">
        <v>4305396</v>
      </c>
      <c r="Y1180">
        <v>3737635</v>
      </c>
      <c r="Z1180">
        <v>3520330</v>
      </c>
      <c r="AA1180">
        <v>4470078</v>
      </c>
      <c r="AB1180">
        <v>3983061</v>
      </c>
      <c r="AC1180">
        <v>4363343</v>
      </c>
      <c r="AD1180" t="s">
        <v>4914</v>
      </c>
      <c r="AE1180" t="s">
        <v>4915</v>
      </c>
      <c r="AF1180" t="s">
        <v>4925</v>
      </c>
      <c r="AG1180" t="s">
        <v>4926</v>
      </c>
      <c r="AH1180" t="s">
        <v>6933</v>
      </c>
      <c r="AI1180" t="s">
        <v>6085</v>
      </c>
      <c r="AJ1180" t="s">
        <v>6253</v>
      </c>
      <c r="AK1180" t="s">
        <v>136</v>
      </c>
      <c r="AN1180" t="s">
        <v>1311</v>
      </c>
      <c r="AO1180" t="s">
        <v>1312</v>
      </c>
      <c r="AP1180" t="s">
        <v>1313</v>
      </c>
      <c r="AQ1180" t="s">
        <v>1314</v>
      </c>
    </row>
    <row r="1181" spans="1:43" x14ac:dyDescent="0.3">
      <c r="A1181" t="s">
        <v>26</v>
      </c>
      <c r="B1181" t="s">
        <v>28</v>
      </c>
      <c r="C1181" t="s">
        <v>29</v>
      </c>
      <c r="D1181" t="s">
        <v>461</v>
      </c>
      <c r="E1181" t="s">
        <v>118</v>
      </c>
      <c r="F1181" t="s">
        <v>334</v>
      </c>
      <c r="G1181" t="s">
        <v>477</v>
      </c>
      <c r="H1181" t="s">
        <v>356</v>
      </c>
      <c r="I1181" t="s">
        <v>360</v>
      </c>
      <c r="J1181" t="s">
        <v>43</v>
      </c>
      <c r="K1181" t="s">
        <v>1137</v>
      </c>
      <c r="L1181">
        <v>10</v>
      </c>
      <c r="M1181">
        <v>250000</v>
      </c>
      <c r="N1181">
        <v>2500000</v>
      </c>
      <c r="O1181">
        <v>0</v>
      </c>
      <c r="P1181">
        <v>2500000</v>
      </c>
      <c r="R1181">
        <v>0</v>
      </c>
      <c r="S1181">
        <v>165489</v>
      </c>
      <c r="T1181">
        <v>250174</v>
      </c>
      <c r="U1181">
        <v>280880</v>
      </c>
      <c r="V1181">
        <v>268109</v>
      </c>
      <c r="W1181">
        <v>291478</v>
      </c>
      <c r="X1181">
        <v>219663</v>
      </c>
      <c r="Y1181">
        <v>190696</v>
      </c>
      <c r="Z1181">
        <v>179609</v>
      </c>
      <c r="AA1181">
        <v>228065</v>
      </c>
      <c r="AB1181">
        <v>203217</v>
      </c>
      <c r="AC1181">
        <v>222620</v>
      </c>
      <c r="AD1181" t="s">
        <v>4914</v>
      </c>
      <c r="AE1181" t="s">
        <v>4915</v>
      </c>
      <c r="AF1181" t="s">
        <v>4928</v>
      </c>
      <c r="AG1181" t="s">
        <v>4929</v>
      </c>
      <c r="AH1181" t="s">
        <v>6934</v>
      </c>
      <c r="AI1181" t="s">
        <v>6168</v>
      </c>
      <c r="AJ1181" t="s">
        <v>6253</v>
      </c>
      <c r="AK1181" t="s">
        <v>136</v>
      </c>
      <c r="AN1181" t="s">
        <v>1311</v>
      </c>
      <c r="AO1181" t="s">
        <v>1312</v>
      </c>
      <c r="AP1181" t="s">
        <v>1313</v>
      </c>
      <c r="AQ1181" t="s">
        <v>1314</v>
      </c>
    </row>
    <row r="1182" spans="1:43" x14ac:dyDescent="0.3">
      <c r="A1182" t="s">
        <v>26</v>
      </c>
      <c r="B1182" t="s">
        <v>28</v>
      </c>
      <c r="C1182" t="s">
        <v>29</v>
      </c>
      <c r="D1182" t="s">
        <v>461</v>
      </c>
      <c r="E1182" t="s">
        <v>118</v>
      </c>
      <c r="F1182" t="s">
        <v>334</v>
      </c>
      <c r="G1182" t="s">
        <v>477</v>
      </c>
      <c r="H1182" t="s">
        <v>356</v>
      </c>
      <c r="I1182" t="s">
        <v>360</v>
      </c>
      <c r="J1182" t="s">
        <v>43</v>
      </c>
      <c r="K1182" t="s">
        <v>1138</v>
      </c>
      <c r="L1182">
        <v>20</v>
      </c>
      <c r="M1182">
        <v>100000</v>
      </c>
      <c r="N1182">
        <v>2000000</v>
      </c>
      <c r="O1182">
        <v>0</v>
      </c>
      <c r="P1182">
        <v>2000000</v>
      </c>
      <c r="R1182">
        <v>0</v>
      </c>
      <c r="S1182">
        <v>132391</v>
      </c>
      <c r="T1182">
        <v>200139</v>
      </c>
      <c r="U1182">
        <v>224704</v>
      </c>
      <c r="V1182">
        <v>214487</v>
      </c>
      <c r="W1182">
        <v>233183</v>
      </c>
      <c r="X1182">
        <v>175730</v>
      </c>
      <c r="Y1182">
        <v>152557</v>
      </c>
      <c r="Z1182">
        <v>143687</v>
      </c>
      <c r="AA1182">
        <v>182452</v>
      </c>
      <c r="AB1182">
        <v>162574</v>
      </c>
      <c r="AC1182">
        <v>178096</v>
      </c>
      <c r="AD1182" t="s">
        <v>4914</v>
      </c>
      <c r="AE1182" t="s">
        <v>4915</v>
      </c>
      <c r="AF1182" t="s">
        <v>4931</v>
      </c>
      <c r="AG1182" t="s">
        <v>4932</v>
      </c>
      <c r="AH1182" t="s">
        <v>6935</v>
      </c>
      <c r="AI1182" t="s">
        <v>6565</v>
      </c>
      <c r="AJ1182" t="s">
        <v>6253</v>
      </c>
      <c r="AK1182" t="s">
        <v>136</v>
      </c>
      <c r="AN1182" t="s">
        <v>1311</v>
      </c>
      <c r="AO1182" t="s">
        <v>1312</v>
      </c>
      <c r="AP1182" t="s">
        <v>1313</v>
      </c>
      <c r="AQ1182" t="s">
        <v>1314</v>
      </c>
    </row>
    <row r="1183" spans="1:43" x14ac:dyDescent="0.3">
      <c r="A1183" t="s">
        <v>26</v>
      </c>
      <c r="B1183" t="s">
        <v>28</v>
      </c>
      <c r="C1183" t="s">
        <v>29</v>
      </c>
      <c r="D1183" t="s">
        <v>461</v>
      </c>
      <c r="E1183" t="s">
        <v>118</v>
      </c>
      <c r="F1183" t="s">
        <v>334</v>
      </c>
      <c r="G1183" t="s">
        <v>477</v>
      </c>
      <c r="H1183" t="s">
        <v>356</v>
      </c>
      <c r="I1183" t="s">
        <v>360</v>
      </c>
      <c r="J1183" t="s">
        <v>46</v>
      </c>
      <c r="K1183" t="s">
        <v>675</v>
      </c>
      <c r="L1183">
        <v>12</v>
      </c>
      <c r="M1183">
        <v>900000</v>
      </c>
      <c r="N1183">
        <v>10800000</v>
      </c>
      <c r="O1183">
        <v>0</v>
      </c>
      <c r="P1183">
        <v>10800000</v>
      </c>
      <c r="R1183">
        <v>0</v>
      </c>
      <c r="S1183">
        <v>714913</v>
      </c>
      <c r="T1183">
        <v>1080751</v>
      </c>
      <c r="U1183">
        <v>1213403</v>
      </c>
      <c r="V1183">
        <v>1158230</v>
      </c>
      <c r="W1183">
        <v>1259186</v>
      </c>
      <c r="X1183">
        <v>948944</v>
      </c>
      <c r="Y1183">
        <v>823805</v>
      </c>
      <c r="Z1183">
        <v>775910</v>
      </c>
      <c r="AA1183">
        <v>985242</v>
      </c>
      <c r="AB1183">
        <v>877899</v>
      </c>
      <c r="AC1183">
        <v>961717</v>
      </c>
      <c r="AD1183" t="s">
        <v>4914</v>
      </c>
      <c r="AE1183" t="s">
        <v>4941</v>
      </c>
      <c r="AF1183" t="s">
        <v>4945</v>
      </c>
      <c r="AG1183" t="s">
        <v>4946</v>
      </c>
      <c r="AH1183" t="s">
        <v>6936</v>
      </c>
      <c r="AI1183" t="s">
        <v>6064</v>
      </c>
      <c r="AJ1183" t="s">
        <v>6253</v>
      </c>
      <c r="AK1183" t="s">
        <v>136</v>
      </c>
      <c r="AN1183" t="s">
        <v>1311</v>
      </c>
      <c r="AO1183" t="s">
        <v>1312</v>
      </c>
      <c r="AP1183" t="s">
        <v>1331</v>
      </c>
      <c r="AQ1183" t="s">
        <v>1314</v>
      </c>
    </row>
    <row r="1184" spans="1:43" x14ac:dyDescent="0.3">
      <c r="A1184" t="s">
        <v>26</v>
      </c>
      <c r="B1184" t="s">
        <v>28</v>
      </c>
      <c r="C1184" t="s">
        <v>29</v>
      </c>
      <c r="D1184" t="s">
        <v>461</v>
      </c>
      <c r="E1184" t="s">
        <v>118</v>
      </c>
      <c r="F1184" t="s">
        <v>334</v>
      </c>
      <c r="G1184" t="s">
        <v>477</v>
      </c>
      <c r="H1184" t="s">
        <v>356</v>
      </c>
      <c r="I1184" t="s">
        <v>360</v>
      </c>
      <c r="J1184" t="s">
        <v>46</v>
      </c>
      <c r="K1184" t="s">
        <v>1148</v>
      </c>
      <c r="L1184">
        <v>2</v>
      </c>
      <c r="M1184">
        <v>1500000</v>
      </c>
      <c r="N1184">
        <v>3000000</v>
      </c>
      <c r="O1184">
        <v>0</v>
      </c>
      <c r="P1184">
        <v>3000000</v>
      </c>
      <c r="R1184">
        <v>0</v>
      </c>
      <c r="S1184">
        <v>198587</v>
      </c>
      <c r="T1184">
        <v>300209</v>
      </c>
      <c r="U1184">
        <v>337057</v>
      </c>
      <c r="V1184">
        <v>321730</v>
      </c>
      <c r="W1184">
        <v>349774</v>
      </c>
      <c r="X1184">
        <v>263596</v>
      </c>
      <c r="Y1184">
        <v>228835</v>
      </c>
      <c r="Z1184">
        <v>215530</v>
      </c>
      <c r="AA1184">
        <v>273678</v>
      </c>
      <c r="AB1184">
        <v>243861</v>
      </c>
      <c r="AC1184">
        <v>267143</v>
      </c>
      <c r="AD1184" t="s">
        <v>4914</v>
      </c>
      <c r="AE1184" t="s">
        <v>4941</v>
      </c>
      <c r="AF1184" t="s">
        <v>4948</v>
      </c>
      <c r="AG1184" t="s">
        <v>4949</v>
      </c>
      <c r="AH1184" t="s">
        <v>6937</v>
      </c>
      <c r="AI1184" t="s">
        <v>6075</v>
      </c>
      <c r="AJ1184" t="s">
        <v>6253</v>
      </c>
      <c r="AK1184" t="s">
        <v>136</v>
      </c>
      <c r="AN1184" t="s">
        <v>1311</v>
      </c>
      <c r="AO1184" t="s">
        <v>1312</v>
      </c>
      <c r="AP1184" t="s">
        <v>1331</v>
      </c>
      <c r="AQ1184" t="s">
        <v>1314</v>
      </c>
    </row>
    <row r="1185" spans="1:43" x14ac:dyDescent="0.3">
      <c r="A1185" t="s">
        <v>26</v>
      </c>
      <c r="B1185" t="s">
        <v>28</v>
      </c>
      <c r="C1185" t="s">
        <v>29</v>
      </c>
      <c r="D1185" t="s">
        <v>461</v>
      </c>
      <c r="E1185" t="s">
        <v>118</v>
      </c>
      <c r="F1185" t="s">
        <v>334</v>
      </c>
      <c r="G1185" t="s">
        <v>477</v>
      </c>
      <c r="H1185" t="s">
        <v>356</v>
      </c>
      <c r="I1185" t="s">
        <v>360</v>
      </c>
      <c r="J1185" t="s">
        <v>48</v>
      </c>
      <c r="K1185" t="s">
        <v>1149</v>
      </c>
      <c r="L1185">
        <v>40</v>
      </c>
      <c r="M1185">
        <v>5000000</v>
      </c>
      <c r="N1185">
        <v>200000000</v>
      </c>
      <c r="O1185">
        <v>0</v>
      </c>
      <c r="P1185">
        <v>200000000</v>
      </c>
      <c r="R1185">
        <v>0</v>
      </c>
      <c r="S1185">
        <v>13239130</v>
      </c>
      <c r="T1185">
        <v>20013910</v>
      </c>
      <c r="U1185">
        <v>22470435</v>
      </c>
      <c r="V1185">
        <v>21448694</v>
      </c>
      <c r="W1185">
        <v>23318261</v>
      </c>
      <c r="X1185">
        <v>17573043</v>
      </c>
      <c r="Y1185">
        <v>15255648</v>
      </c>
      <c r="Z1185">
        <v>14368694</v>
      </c>
      <c r="AA1185">
        <v>18245217</v>
      </c>
      <c r="AB1185">
        <v>16257391</v>
      </c>
      <c r="AC1185">
        <v>17809577</v>
      </c>
      <c r="AD1185" t="s">
        <v>4914</v>
      </c>
      <c r="AE1185" t="s">
        <v>4951</v>
      </c>
      <c r="AF1185" t="s">
        <v>4952</v>
      </c>
      <c r="AG1185" t="s">
        <v>4953</v>
      </c>
      <c r="AH1185" t="s">
        <v>7562</v>
      </c>
      <c r="AI1185" t="s">
        <v>6061</v>
      </c>
      <c r="AJ1185" t="s">
        <v>6253</v>
      </c>
      <c r="AK1185" t="s">
        <v>136</v>
      </c>
      <c r="AN1185" t="s">
        <v>1311</v>
      </c>
      <c r="AO1185" t="s">
        <v>1312</v>
      </c>
      <c r="AP1185" t="s">
        <v>1336</v>
      </c>
      <c r="AQ1185" t="s">
        <v>1314</v>
      </c>
    </row>
    <row r="1186" spans="1:43" x14ac:dyDescent="0.3">
      <c r="A1186" t="s">
        <v>26</v>
      </c>
      <c r="B1186" t="s">
        <v>28</v>
      </c>
      <c r="C1186" t="s">
        <v>29</v>
      </c>
      <c r="D1186" t="s">
        <v>461</v>
      </c>
      <c r="E1186" t="s">
        <v>118</v>
      </c>
      <c r="F1186" t="s">
        <v>334</v>
      </c>
      <c r="G1186" t="s">
        <v>477</v>
      </c>
      <c r="H1186" t="s">
        <v>361</v>
      </c>
      <c r="I1186" t="s">
        <v>362</v>
      </c>
      <c r="J1186" t="s">
        <v>43</v>
      </c>
      <c r="K1186" t="s">
        <v>485</v>
      </c>
      <c r="L1186">
        <v>100</v>
      </c>
      <c r="M1186">
        <v>100000</v>
      </c>
      <c r="N1186">
        <v>10000000</v>
      </c>
      <c r="O1186">
        <v>0</v>
      </c>
      <c r="P1186">
        <v>10000000</v>
      </c>
      <c r="R1186">
        <v>0</v>
      </c>
      <c r="S1186">
        <v>717083</v>
      </c>
      <c r="T1186">
        <v>717083</v>
      </c>
      <c r="U1186">
        <v>896250</v>
      </c>
      <c r="V1186">
        <v>721250</v>
      </c>
      <c r="W1186">
        <v>721250</v>
      </c>
      <c r="X1186">
        <v>900417</v>
      </c>
      <c r="Y1186">
        <v>721250</v>
      </c>
      <c r="Z1186">
        <v>750333</v>
      </c>
      <c r="AA1186">
        <v>930417</v>
      </c>
      <c r="AB1186">
        <v>751250</v>
      </c>
      <c r="AC1186">
        <v>2173417</v>
      </c>
      <c r="AD1186" t="s">
        <v>4955</v>
      </c>
      <c r="AE1186" t="s">
        <v>4956</v>
      </c>
      <c r="AF1186" t="s">
        <v>4957</v>
      </c>
      <c r="AG1186" t="s">
        <v>4958</v>
      </c>
      <c r="AH1186" t="s">
        <v>7563</v>
      </c>
      <c r="AI1186" t="s">
        <v>6061</v>
      </c>
      <c r="AJ1186" t="s">
        <v>6259</v>
      </c>
      <c r="AK1186" t="s">
        <v>136</v>
      </c>
      <c r="AN1186" t="s">
        <v>1311</v>
      </c>
      <c r="AO1186" t="s">
        <v>1312</v>
      </c>
      <c r="AP1186" t="s">
        <v>1313</v>
      </c>
      <c r="AQ1186" t="s">
        <v>1314</v>
      </c>
    </row>
    <row r="1187" spans="1:43" x14ac:dyDescent="0.3">
      <c r="A1187" t="s">
        <v>26</v>
      </c>
      <c r="B1187" t="s">
        <v>28</v>
      </c>
      <c r="C1187" t="s">
        <v>29</v>
      </c>
      <c r="D1187" t="s">
        <v>461</v>
      </c>
      <c r="E1187" t="s">
        <v>118</v>
      </c>
      <c r="F1187" t="s">
        <v>334</v>
      </c>
      <c r="G1187" t="s">
        <v>477</v>
      </c>
      <c r="H1187" t="s">
        <v>361</v>
      </c>
      <c r="I1187" t="s">
        <v>362</v>
      </c>
      <c r="J1187" t="s">
        <v>43</v>
      </c>
      <c r="K1187" t="s">
        <v>1044</v>
      </c>
      <c r="L1187">
        <v>16</v>
      </c>
      <c r="M1187">
        <v>400000</v>
      </c>
      <c r="N1187">
        <v>6400000</v>
      </c>
      <c r="O1187">
        <v>0</v>
      </c>
      <c r="P1187">
        <v>6400000</v>
      </c>
      <c r="R1187">
        <v>0</v>
      </c>
      <c r="S1187">
        <v>458933</v>
      </c>
      <c r="T1187">
        <v>458933</v>
      </c>
      <c r="U1187">
        <v>573600</v>
      </c>
      <c r="V1187">
        <v>461600</v>
      </c>
      <c r="W1187">
        <v>461600</v>
      </c>
      <c r="X1187">
        <v>576267</v>
      </c>
      <c r="Y1187">
        <v>461600</v>
      </c>
      <c r="Z1187">
        <v>480213</v>
      </c>
      <c r="AA1187">
        <v>595467</v>
      </c>
      <c r="AB1187">
        <v>480800</v>
      </c>
      <c r="AC1187">
        <v>1390987</v>
      </c>
      <c r="AD1187" t="s">
        <v>4955</v>
      </c>
      <c r="AE1187" t="s">
        <v>4956</v>
      </c>
      <c r="AF1187" t="s">
        <v>4960</v>
      </c>
      <c r="AG1187" t="s">
        <v>4961</v>
      </c>
      <c r="AH1187" t="s">
        <v>6938</v>
      </c>
      <c r="AI1187" t="s">
        <v>6064</v>
      </c>
      <c r="AJ1187" t="s">
        <v>6259</v>
      </c>
      <c r="AK1187" t="s">
        <v>136</v>
      </c>
      <c r="AN1187" t="s">
        <v>1311</v>
      </c>
      <c r="AO1187" t="s">
        <v>1312</v>
      </c>
      <c r="AP1187" t="s">
        <v>1313</v>
      </c>
      <c r="AQ1187" t="s">
        <v>1314</v>
      </c>
    </row>
    <row r="1188" spans="1:43" x14ac:dyDescent="0.3">
      <c r="A1188" t="s">
        <v>26</v>
      </c>
      <c r="B1188" t="s">
        <v>28</v>
      </c>
      <c r="C1188" t="s">
        <v>29</v>
      </c>
      <c r="D1188" t="s">
        <v>461</v>
      </c>
      <c r="E1188" t="s">
        <v>118</v>
      </c>
      <c r="F1188" t="s">
        <v>334</v>
      </c>
      <c r="G1188" t="s">
        <v>477</v>
      </c>
      <c r="H1188" t="s">
        <v>361</v>
      </c>
      <c r="I1188" t="s">
        <v>362</v>
      </c>
      <c r="J1188" t="s">
        <v>46</v>
      </c>
      <c r="K1188" t="s">
        <v>1150</v>
      </c>
      <c r="L1188">
        <v>27</v>
      </c>
      <c r="M1188">
        <v>1400000</v>
      </c>
      <c r="N1188">
        <v>37800000</v>
      </c>
      <c r="O1188">
        <v>0</v>
      </c>
      <c r="P1188">
        <v>37800000</v>
      </c>
      <c r="R1188">
        <v>0</v>
      </c>
      <c r="S1188">
        <v>2710575</v>
      </c>
      <c r="T1188">
        <v>2710575</v>
      </c>
      <c r="U1188">
        <v>3387825</v>
      </c>
      <c r="V1188">
        <v>2726325</v>
      </c>
      <c r="W1188">
        <v>2726325</v>
      </c>
      <c r="X1188">
        <v>3403575</v>
      </c>
      <c r="Y1188">
        <v>2726325</v>
      </c>
      <c r="Z1188">
        <v>2836260</v>
      </c>
      <c r="AA1188">
        <v>3516975</v>
      </c>
      <c r="AB1188">
        <v>2839725</v>
      </c>
      <c r="AC1188">
        <v>8215514.9999999991</v>
      </c>
      <c r="AD1188" t="s">
        <v>4955</v>
      </c>
      <c r="AE1188" t="s">
        <v>4970</v>
      </c>
      <c r="AF1188" t="s">
        <v>4971</v>
      </c>
      <c r="AG1188" t="s">
        <v>4972</v>
      </c>
      <c r="AH1188" t="s">
        <v>7564</v>
      </c>
      <c r="AI1188" t="s">
        <v>6061</v>
      </c>
      <c r="AJ1188" t="s">
        <v>6259</v>
      </c>
      <c r="AK1188" t="s">
        <v>136</v>
      </c>
      <c r="AN1188" t="s">
        <v>1311</v>
      </c>
      <c r="AO1188" t="s">
        <v>1312</v>
      </c>
      <c r="AP1188" t="s">
        <v>1331</v>
      </c>
      <c r="AQ1188" t="s">
        <v>1314</v>
      </c>
    </row>
    <row r="1189" spans="1:43" x14ac:dyDescent="0.3">
      <c r="A1189" t="s">
        <v>26</v>
      </c>
      <c r="B1189" t="s">
        <v>28</v>
      </c>
      <c r="C1189" t="s">
        <v>29</v>
      </c>
      <c r="D1189" t="s">
        <v>461</v>
      </c>
      <c r="E1189" t="s">
        <v>118</v>
      </c>
      <c r="F1189" t="s">
        <v>334</v>
      </c>
      <c r="G1189" t="s">
        <v>477</v>
      </c>
      <c r="H1189" t="s">
        <v>361</v>
      </c>
      <c r="I1189" t="s">
        <v>362</v>
      </c>
      <c r="J1189" t="s">
        <v>48</v>
      </c>
      <c r="K1189" t="s">
        <v>1151</v>
      </c>
      <c r="L1189">
        <v>20</v>
      </c>
      <c r="M1189">
        <v>6673000</v>
      </c>
      <c r="N1189">
        <v>133460000</v>
      </c>
      <c r="O1189">
        <v>0</v>
      </c>
      <c r="P1189">
        <v>133460000</v>
      </c>
      <c r="R1189">
        <v>0</v>
      </c>
      <c r="S1189">
        <v>9570194</v>
      </c>
      <c r="T1189">
        <v>9570194</v>
      </c>
      <c r="U1189">
        <v>11961353</v>
      </c>
      <c r="V1189">
        <v>9625803</v>
      </c>
      <c r="W1189">
        <v>9625803</v>
      </c>
      <c r="X1189">
        <v>12016961</v>
      </c>
      <c r="Y1189">
        <v>9625803</v>
      </c>
      <c r="Z1189">
        <v>10013949</v>
      </c>
      <c r="AA1189">
        <v>12417341</v>
      </c>
      <c r="AB1189">
        <v>10026183</v>
      </c>
      <c r="AC1189">
        <v>29006416</v>
      </c>
      <c r="AD1189" t="s">
        <v>4955</v>
      </c>
      <c r="AE1189" t="s">
        <v>4978</v>
      </c>
      <c r="AF1189" t="s">
        <v>4979</v>
      </c>
      <c r="AG1189" t="s">
        <v>4980</v>
      </c>
      <c r="AH1189" t="s">
        <v>7565</v>
      </c>
      <c r="AI1189" t="s">
        <v>6061</v>
      </c>
      <c r="AJ1189" t="s">
        <v>6259</v>
      </c>
      <c r="AK1189" t="s">
        <v>136</v>
      </c>
      <c r="AN1189" t="s">
        <v>1311</v>
      </c>
      <c r="AO1189" t="s">
        <v>1312</v>
      </c>
      <c r="AP1189" t="s">
        <v>1336</v>
      </c>
      <c r="AQ1189" t="s">
        <v>1314</v>
      </c>
    </row>
    <row r="1190" spans="1:43" x14ac:dyDescent="0.3">
      <c r="A1190" t="s">
        <v>26</v>
      </c>
      <c r="B1190" t="s">
        <v>28</v>
      </c>
      <c r="C1190" t="s">
        <v>29</v>
      </c>
      <c r="D1190" t="s">
        <v>461</v>
      </c>
      <c r="E1190" t="s">
        <v>118</v>
      </c>
      <c r="F1190" t="s">
        <v>334</v>
      </c>
      <c r="G1190" t="s">
        <v>477</v>
      </c>
      <c r="H1190" t="s">
        <v>361</v>
      </c>
      <c r="I1190" t="s">
        <v>363</v>
      </c>
      <c r="J1190" t="s">
        <v>43</v>
      </c>
      <c r="K1190" t="s">
        <v>485</v>
      </c>
      <c r="L1190">
        <v>110</v>
      </c>
      <c r="M1190">
        <v>100000</v>
      </c>
      <c r="N1190">
        <v>11000000</v>
      </c>
      <c r="O1190">
        <v>0</v>
      </c>
      <c r="P1190">
        <v>11000000</v>
      </c>
      <c r="R1190">
        <v>0</v>
      </c>
      <c r="S1190">
        <v>788792</v>
      </c>
      <c r="T1190">
        <v>788792</v>
      </c>
      <c r="U1190">
        <v>985875</v>
      </c>
      <c r="V1190">
        <v>793375</v>
      </c>
      <c r="W1190">
        <v>793375</v>
      </c>
      <c r="X1190">
        <v>990458</v>
      </c>
      <c r="Y1190">
        <v>793375</v>
      </c>
      <c r="Z1190">
        <v>825367</v>
      </c>
      <c r="AA1190">
        <v>1023458</v>
      </c>
      <c r="AB1190">
        <v>826375</v>
      </c>
      <c r="AC1190">
        <v>2390758</v>
      </c>
      <c r="AD1190" t="s">
        <v>4982</v>
      </c>
      <c r="AE1190" t="s">
        <v>4983</v>
      </c>
      <c r="AF1190" t="s">
        <v>4984</v>
      </c>
      <c r="AG1190" t="s">
        <v>4985</v>
      </c>
      <c r="AH1190" t="s">
        <v>7566</v>
      </c>
      <c r="AI1190" t="s">
        <v>6061</v>
      </c>
      <c r="AJ1190" t="s">
        <v>6262</v>
      </c>
      <c r="AK1190" t="s">
        <v>136</v>
      </c>
      <c r="AN1190" t="s">
        <v>1311</v>
      </c>
      <c r="AO1190" t="s">
        <v>1312</v>
      </c>
      <c r="AP1190" t="s">
        <v>1313</v>
      </c>
      <c r="AQ1190" t="s">
        <v>1314</v>
      </c>
    </row>
    <row r="1191" spans="1:43" x14ac:dyDescent="0.3">
      <c r="A1191" t="s">
        <v>26</v>
      </c>
      <c r="B1191" t="s">
        <v>28</v>
      </c>
      <c r="C1191" t="s">
        <v>29</v>
      </c>
      <c r="D1191" t="s">
        <v>461</v>
      </c>
      <c r="E1191" t="s">
        <v>118</v>
      </c>
      <c r="F1191" t="s">
        <v>334</v>
      </c>
      <c r="G1191" t="s">
        <v>477</v>
      </c>
      <c r="H1191" t="s">
        <v>361</v>
      </c>
      <c r="I1191" t="s">
        <v>363</v>
      </c>
      <c r="J1191" t="s">
        <v>43</v>
      </c>
      <c r="K1191" t="s">
        <v>1152</v>
      </c>
      <c r="L1191">
        <v>36</v>
      </c>
      <c r="M1191">
        <v>250000</v>
      </c>
      <c r="N1191">
        <v>9000000</v>
      </c>
      <c r="O1191">
        <v>0</v>
      </c>
      <c r="P1191">
        <v>9000000</v>
      </c>
      <c r="R1191">
        <v>0</v>
      </c>
      <c r="S1191">
        <v>645375</v>
      </c>
      <c r="T1191">
        <v>645375</v>
      </c>
      <c r="U1191">
        <v>806625</v>
      </c>
      <c r="V1191">
        <v>649125</v>
      </c>
      <c r="W1191">
        <v>649125</v>
      </c>
      <c r="X1191">
        <v>810375</v>
      </c>
      <c r="Y1191">
        <v>649125</v>
      </c>
      <c r="Z1191">
        <v>675300</v>
      </c>
      <c r="AA1191">
        <v>837375</v>
      </c>
      <c r="AB1191">
        <v>676125</v>
      </c>
      <c r="AC1191">
        <v>1956075</v>
      </c>
      <c r="AD1191" t="s">
        <v>4982</v>
      </c>
      <c r="AE1191" t="s">
        <v>4983</v>
      </c>
      <c r="AF1191" t="s">
        <v>4987</v>
      </c>
      <c r="AG1191" t="s">
        <v>4988</v>
      </c>
      <c r="AH1191" t="s">
        <v>6939</v>
      </c>
      <c r="AI1191" t="s">
        <v>6064</v>
      </c>
      <c r="AJ1191" t="s">
        <v>6262</v>
      </c>
      <c r="AK1191" t="s">
        <v>136</v>
      </c>
      <c r="AN1191" t="s">
        <v>1311</v>
      </c>
      <c r="AO1191" t="s">
        <v>1312</v>
      </c>
      <c r="AP1191" t="s">
        <v>1313</v>
      </c>
      <c r="AQ1191" t="s">
        <v>1314</v>
      </c>
    </row>
    <row r="1192" spans="1:43" x14ac:dyDescent="0.3">
      <c r="A1192" t="s">
        <v>26</v>
      </c>
      <c r="B1192" t="s">
        <v>28</v>
      </c>
      <c r="C1192" t="s">
        <v>29</v>
      </c>
      <c r="D1192" t="s">
        <v>461</v>
      </c>
      <c r="E1192" t="s">
        <v>118</v>
      </c>
      <c r="F1192" t="s">
        <v>334</v>
      </c>
      <c r="G1192" t="s">
        <v>477</v>
      </c>
      <c r="H1192" t="s">
        <v>361</v>
      </c>
      <c r="I1192" t="s">
        <v>363</v>
      </c>
      <c r="J1192" t="s">
        <v>46</v>
      </c>
      <c r="K1192" t="s">
        <v>1150</v>
      </c>
      <c r="L1192">
        <v>27</v>
      </c>
      <c r="M1192">
        <v>1400000</v>
      </c>
      <c r="N1192">
        <v>37800000</v>
      </c>
      <c r="O1192">
        <v>0</v>
      </c>
      <c r="P1192">
        <v>37800000</v>
      </c>
      <c r="R1192">
        <v>0</v>
      </c>
      <c r="S1192">
        <v>2710575</v>
      </c>
      <c r="T1192">
        <v>2710575</v>
      </c>
      <c r="U1192">
        <v>3387825</v>
      </c>
      <c r="V1192">
        <v>2726325</v>
      </c>
      <c r="W1192">
        <v>2726325</v>
      </c>
      <c r="X1192">
        <v>3403575</v>
      </c>
      <c r="Y1192">
        <v>2726325</v>
      </c>
      <c r="Z1192">
        <v>2836260</v>
      </c>
      <c r="AA1192">
        <v>3516975</v>
      </c>
      <c r="AB1192">
        <v>2839725</v>
      </c>
      <c r="AC1192">
        <v>8215514.9999999991</v>
      </c>
      <c r="AD1192" t="s">
        <v>4982</v>
      </c>
      <c r="AE1192" t="s">
        <v>4997</v>
      </c>
      <c r="AF1192" t="s">
        <v>4998</v>
      </c>
      <c r="AG1192" t="s">
        <v>4999</v>
      </c>
      <c r="AH1192" t="s">
        <v>7567</v>
      </c>
      <c r="AI1192" t="s">
        <v>6061</v>
      </c>
      <c r="AJ1192" t="s">
        <v>6262</v>
      </c>
      <c r="AK1192" t="s">
        <v>136</v>
      </c>
      <c r="AN1192" t="s">
        <v>1311</v>
      </c>
      <c r="AO1192" t="s">
        <v>1312</v>
      </c>
      <c r="AP1192" t="s">
        <v>1331</v>
      </c>
      <c r="AQ1192" t="s">
        <v>1314</v>
      </c>
    </row>
    <row r="1193" spans="1:43" x14ac:dyDescent="0.3">
      <c r="A1193" t="s">
        <v>26</v>
      </c>
      <c r="B1193" t="s">
        <v>28</v>
      </c>
      <c r="C1193" t="s">
        <v>29</v>
      </c>
      <c r="D1193" t="s">
        <v>461</v>
      </c>
      <c r="E1193" t="s">
        <v>118</v>
      </c>
      <c r="F1193" t="s">
        <v>334</v>
      </c>
      <c r="G1193" t="s">
        <v>477</v>
      </c>
      <c r="H1193" t="s">
        <v>361</v>
      </c>
      <c r="I1193" t="s">
        <v>363</v>
      </c>
      <c r="J1193" t="s">
        <v>48</v>
      </c>
      <c r="K1193" t="s">
        <v>1153</v>
      </c>
      <c r="L1193">
        <v>50</v>
      </c>
      <c r="M1193">
        <v>4950000</v>
      </c>
      <c r="N1193">
        <v>247500000</v>
      </c>
      <c r="O1193">
        <v>0</v>
      </c>
      <c r="P1193">
        <v>247500000</v>
      </c>
      <c r="R1193">
        <v>0</v>
      </c>
      <c r="S1193">
        <v>17747813</v>
      </c>
      <c r="T1193">
        <v>17747813</v>
      </c>
      <c r="U1193">
        <v>22182188</v>
      </c>
      <c r="V1193">
        <v>17850938</v>
      </c>
      <c r="W1193">
        <v>17850938</v>
      </c>
      <c r="X1193">
        <v>22285313</v>
      </c>
      <c r="Y1193">
        <v>17850938</v>
      </c>
      <c r="Z1193">
        <v>18570750</v>
      </c>
      <c r="AA1193">
        <v>23027813</v>
      </c>
      <c r="AB1193">
        <v>18593438</v>
      </c>
      <c r="AC1193">
        <v>53792058</v>
      </c>
      <c r="AD1193" t="s">
        <v>4982</v>
      </c>
      <c r="AE1193" t="s">
        <v>5001</v>
      </c>
      <c r="AF1193" t="s">
        <v>5002</v>
      </c>
      <c r="AG1193" t="s">
        <v>5003</v>
      </c>
      <c r="AH1193" t="s">
        <v>7568</v>
      </c>
      <c r="AI1193" t="s">
        <v>6061</v>
      </c>
      <c r="AJ1193" t="s">
        <v>6262</v>
      </c>
      <c r="AK1193" t="s">
        <v>136</v>
      </c>
      <c r="AN1193" t="s">
        <v>1311</v>
      </c>
      <c r="AO1193" t="s">
        <v>1312</v>
      </c>
      <c r="AP1193" t="s">
        <v>1336</v>
      </c>
      <c r="AQ1193" t="s">
        <v>1314</v>
      </c>
    </row>
    <row r="1194" spans="1:43" x14ac:dyDescent="0.3">
      <c r="A1194" t="s">
        <v>26</v>
      </c>
      <c r="B1194" t="s">
        <v>28</v>
      </c>
      <c r="C1194" t="s">
        <v>29</v>
      </c>
      <c r="D1194" t="s">
        <v>461</v>
      </c>
      <c r="E1194" t="s">
        <v>118</v>
      </c>
      <c r="F1194" t="s">
        <v>334</v>
      </c>
      <c r="G1194" t="s">
        <v>477</v>
      </c>
      <c r="H1194" t="s">
        <v>361</v>
      </c>
      <c r="I1194" t="s">
        <v>363</v>
      </c>
      <c r="J1194" t="s">
        <v>73</v>
      </c>
      <c r="K1194" t="s">
        <v>611</v>
      </c>
      <c r="L1194">
        <v>40</v>
      </c>
      <c r="M1194">
        <v>210000</v>
      </c>
      <c r="N1194">
        <v>8400000</v>
      </c>
      <c r="O1194">
        <v>0</v>
      </c>
      <c r="P1194">
        <v>8400000</v>
      </c>
      <c r="R1194">
        <v>0</v>
      </c>
      <c r="S1194">
        <v>602350</v>
      </c>
      <c r="T1194">
        <v>602350</v>
      </c>
      <c r="U1194">
        <v>752850</v>
      </c>
      <c r="V1194">
        <v>605850</v>
      </c>
      <c r="W1194">
        <v>605850</v>
      </c>
      <c r="X1194">
        <v>756350</v>
      </c>
      <c r="Y1194">
        <v>605850</v>
      </c>
      <c r="Z1194">
        <v>630280</v>
      </c>
      <c r="AA1194">
        <v>781550</v>
      </c>
      <c r="AB1194">
        <v>631050</v>
      </c>
      <c r="AC1194">
        <v>1825670</v>
      </c>
      <c r="AD1194" t="s">
        <v>4982</v>
      </c>
      <c r="AE1194" t="s">
        <v>5005</v>
      </c>
      <c r="AF1194" t="s">
        <v>5006</v>
      </c>
      <c r="AG1194" t="s">
        <v>5007</v>
      </c>
      <c r="AH1194" t="s">
        <v>7569</v>
      </c>
      <c r="AI1194" t="s">
        <v>6061</v>
      </c>
      <c r="AJ1194" t="s">
        <v>6262</v>
      </c>
      <c r="AK1194" t="s">
        <v>136</v>
      </c>
      <c r="AN1194" t="s">
        <v>1311</v>
      </c>
      <c r="AO1194" t="s">
        <v>1312</v>
      </c>
      <c r="AP1194" t="s">
        <v>1336</v>
      </c>
      <c r="AQ1194" t="s">
        <v>1314</v>
      </c>
    </row>
    <row r="1195" spans="1:43" x14ac:dyDescent="0.3">
      <c r="A1195" t="s">
        <v>26</v>
      </c>
      <c r="B1195" t="s">
        <v>28</v>
      </c>
      <c r="C1195" t="s">
        <v>29</v>
      </c>
      <c r="D1195" t="s">
        <v>461</v>
      </c>
      <c r="E1195" t="s">
        <v>118</v>
      </c>
      <c r="F1195" t="s">
        <v>334</v>
      </c>
      <c r="G1195" t="s">
        <v>477</v>
      </c>
      <c r="H1195" t="s">
        <v>361</v>
      </c>
      <c r="I1195" t="s">
        <v>363</v>
      </c>
      <c r="J1195" t="s">
        <v>73</v>
      </c>
      <c r="K1195" t="s">
        <v>612</v>
      </c>
      <c r="L1195">
        <v>40</v>
      </c>
      <c r="M1195">
        <v>150000</v>
      </c>
      <c r="N1195">
        <v>6000000</v>
      </c>
      <c r="O1195">
        <v>0</v>
      </c>
      <c r="P1195">
        <v>6000000</v>
      </c>
      <c r="R1195">
        <v>0</v>
      </c>
      <c r="S1195">
        <v>430250</v>
      </c>
      <c r="T1195">
        <v>430250</v>
      </c>
      <c r="U1195">
        <v>537750</v>
      </c>
      <c r="V1195">
        <v>432750</v>
      </c>
      <c r="W1195">
        <v>432750</v>
      </c>
      <c r="X1195">
        <v>540250</v>
      </c>
      <c r="Y1195">
        <v>432750</v>
      </c>
      <c r="Z1195">
        <v>450200</v>
      </c>
      <c r="AA1195">
        <v>558250</v>
      </c>
      <c r="AB1195">
        <v>450750</v>
      </c>
      <c r="AC1195">
        <v>1304050</v>
      </c>
      <c r="AD1195" t="s">
        <v>4982</v>
      </c>
      <c r="AE1195" t="s">
        <v>5005</v>
      </c>
      <c r="AF1195" t="s">
        <v>5009</v>
      </c>
      <c r="AG1195" t="s">
        <v>5010</v>
      </c>
      <c r="AH1195" t="s">
        <v>6940</v>
      </c>
      <c r="AI1195" t="s">
        <v>6064</v>
      </c>
      <c r="AJ1195" t="s">
        <v>6262</v>
      </c>
      <c r="AK1195" t="s">
        <v>136</v>
      </c>
      <c r="AN1195" t="s">
        <v>1311</v>
      </c>
      <c r="AO1195" t="s">
        <v>1312</v>
      </c>
      <c r="AP1195" t="s">
        <v>1336</v>
      </c>
      <c r="AQ1195" t="s">
        <v>1314</v>
      </c>
    </row>
    <row r="1196" spans="1:43" x14ac:dyDescent="0.3">
      <c r="A1196" t="s">
        <v>26</v>
      </c>
      <c r="B1196" t="s">
        <v>28</v>
      </c>
      <c r="C1196" t="s">
        <v>29</v>
      </c>
      <c r="D1196" t="s">
        <v>461</v>
      </c>
      <c r="E1196" t="s">
        <v>118</v>
      </c>
      <c r="F1196" t="s">
        <v>334</v>
      </c>
      <c r="G1196" t="s">
        <v>477</v>
      </c>
      <c r="H1196" t="s">
        <v>361</v>
      </c>
      <c r="I1196" t="s">
        <v>364</v>
      </c>
      <c r="J1196" t="s">
        <v>43</v>
      </c>
      <c r="K1196" t="s">
        <v>1154</v>
      </c>
      <c r="L1196">
        <v>60</v>
      </c>
      <c r="M1196">
        <v>300000</v>
      </c>
      <c r="N1196">
        <v>18000000</v>
      </c>
      <c r="O1196">
        <v>0</v>
      </c>
      <c r="P1196">
        <v>18000000</v>
      </c>
      <c r="R1196">
        <v>0</v>
      </c>
      <c r="S1196">
        <v>1290750</v>
      </c>
      <c r="T1196">
        <v>1290750</v>
      </c>
      <c r="U1196">
        <v>1613250</v>
      </c>
      <c r="V1196">
        <v>1298250</v>
      </c>
      <c r="W1196">
        <v>1298250</v>
      </c>
      <c r="X1196">
        <v>1620750</v>
      </c>
      <c r="Y1196">
        <v>1298250</v>
      </c>
      <c r="Z1196">
        <v>1350600</v>
      </c>
      <c r="AA1196">
        <v>1674750</v>
      </c>
      <c r="AB1196">
        <v>1352250</v>
      </c>
      <c r="AC1196">
        <v>3912150</v>
      </c>
      <c r="AD1196" t="s">
        <v>5012</v>
      </c>
      <c r="AE1196" t="s">
        <v>5013</v>
      </c>
      <c r="AF1196" t="s">
        <v>5014</v>
      </c>
      <c r="AG1196" t="s">
        <v>5015</v>
      </c>
      <c r="AH1196" t="s">
        <v>7570</v>
      </c>
      <c r="AI1196" t="s">
        <v>6061</v>
      </c>
      <c r="AJ1196" t="s">
        <v>6265</v>
      </c>
      <c r="AK1196" t="s">
        <v>136</v>
      </c>
      <c r="AN1196" t="s">
        <v>1311</v>
      </c>
      <c r="AO1196" t="s">
        <v>1312</v>
      </c>
      <c r="AP1196" t="s">
        <v>1313</v>
      </c>
      <c r="AQ1196" t="s">
        <v>1314</v>
      </c>
    </row>
    <row r="1197" spans="1:43" x14ac:dyDescent="0.3">
      <c r="A1197" t="s">
        <v>26</v>
      </c>
      <c r="B1197" t="s">
        <v>28</v>
      </c>
      <c r="C1197" t="s">
        <v>29</v>
      </c>
      <c r="D1197" t="s">
        <v>461</v>
      </c>
      <c r="E1197" t="s">
        <v>118</v>
      </c>
      <c r="F1197" t="s">
        <v>334</v>
      </c>
      <c r="G1197" t="s">
        <v>477</v>
      </c>
      <c r="H1197" t="s">
        <v>361</v>
      </c>
      <c r="I1197" t="s">
        <v>364</v>
      </c>
      <c r="J1197" t="s">
        <v>43</v>
      </c>
      <c r="K1197" t="s">
        <v>1155</v>
      </c>
      <c r="L1197">
        <v>60</v>
      </c>
      <c r="M1197">
        <v>300000</v>
      </c>
      <c r="N1197">
        <v>18000000</v>
      </c>
      <c r="O1197">
        <v>0</v>
      </c>
      <c r="P1197">
        <v>18000000</v>
      </c>
      <c r="R1197">
        <v>0</v>
      </c>
      <c r="S1197">
        <v>1290750</v>
      </c>
      <c r="T1197">
        <v>1290750</v>
      </c>
      <c r="U1197">
        <v>1613250</v>
      </c>
      <c r="V1197">
        <v>1298250</v>
      </c>
      <c r="W1197">
        <v>1298250</v>
      </c>
      <c r="X1197">
        <v>1620750</v>
      </c>
      <c r="Y1197">
        <v>1298250</v>
      </c>
      <c r="Z1197">
        <v>1350600</v>
      </c>
      <c r="AA1197">
        <v>1674750</v>
      </c>
      <c r="AB1197">
        <v>1352250</v>
      </c>
      <c r="AC1197">
        <v>3912150</v>
      </c>
      <c r="AD1197" t="s">
        <v>5012</v>
      </c>
      <c r="AE1197" t="s">
        <v>5013</v>
      </c>
      <c r="AF1197" t="s">
        <v>5017</v>
      </c>
      <c r="AG1197" t="s">
        <v>5018</v>
      </c>
      <c r="AH1197" t="s">
        <v>6941</v>
      </c>
      <c r="AI1197" t="s">
        <v>6064</v>
      </c>
      <c r="AJ1197" t="s">
        <v>6265</v>
      </c>
      <c r="AK1197" t="s">
        <v>136</v>
      </c>
      <c r="AN1197" t="s">
        <v>1311</v>
      </c>
      <c r="AO1197" t="s">
        <v>1312</v>
      </c>
      <c r="AP1197" t="s">
        <v>1313</v>
      </c>
      <c r="AQ1197" t="s">
        <v>1314</v>
      </c>
    </row>
    <row r="1198" spans="1:43" x14ac:dyDescent="0.3">
      <c r="A1198" t="s">
        <v>26</v>
      </c>
      <c r="B1198" t="s">
        <v>28</v>
      </c>
      <c r="C1198" t="s">
        <v>29</v>
      </c>
      <c r="D1198" t="s">
        <v>461</v>
      </c>
      <c r="E1198" t="s">
        <v>118</v>
      </c>
      <c r="F1198" t="s">
        <v>334</v>
      </c>
      <c r="G1198" t="s">
        <v>477</v>
      </c>
      <c r="H1198" t="s">
        <v>361</v>
      </c>
      <c r="I1198" t="s">
        <v>364</v>
      </c>
      <c r="J1198" t="s">
        <v>43</v>
      </c>
      <c r="K1198" t="s">
        <v>1156</v>
      </c>
      <c r="L1198">
        <v>20</v>
      </c>
      <c r="M1198">
        <v>380000</v>
      </c>
      <c r="N1198">
        <v>7600000</v>
      </c>
      <c r="O1198">
        <v>0</v>
      </c>
      <c r="P1198">
        <v>7600000</v>
      </c>
      <c r="R1198">
        <v>0</v>
      </c>
      <c r="S1198">
        <v>544983</v>
      </c>
      <c r="T1198">
        <v>544983</v>
      </c>
      <c r="U1198">
        <v>681150</v>
      </c>
      <c r="V1198">
        <v>548150</v>
      </c>
      <c r="W1198">
        <v>548150</v>
      </c>
      <c r="X1198">
        <v>684317</v>
      </c>
      <c r="Y1198">
        <v>548150</v>
      </c>
      <c r="Z1198">
        <v>570253</v>
      </c>
      <c r="AA1198">
        <v>707117</v>
      </c>
      <c r="AB1198">
        <v>570950</v>
      </c>
      <c r="AC1198">
        <v>1651797</v>
      </c>
      <c r="AD1198" t="s">
        <v>5012</v>
      </c>
      <c r="AE1198" t="s">
        <v>5013</v>
      </c>
      <c r="AF1198" t="s">
        <v>5020</v>
      </c>
      <c r="AG1198" t="s">
        <v>5021</v>
      </c>
      <c r="AH1198" t="s">
        <v>6942</v>
      </c>
      <c r="AI1198" t="s">
        <v>6075</v>
      </c>
      <c r="AJ1198" t="s">
        <v>6265</v>
      </c>
      <c r="AK1198" t="s">
        <v>136</v>
      </c>
      <c r="AN1198" t="s">
        <v>1311</v>
      </c>
      <c r="AO1198" t="s">
        <v>1312</v>
      </c>
      <c r="AP1198" t="s">
        <v>1313</v>
      </c>
      <c r="AQ1198" t="s">
        <v>1314</v>
      </c>
    </row>
    <row r="1199" spans="1:43" x14ac:dyDescent="0.3">
      <c r="A1199" t="s">
        <v>26</v>
      </c>
      <c r="B1199" t="s">
        <v>28</v>
      </c>
      <c r="C1199" t="s">
        <v>29</v>
      </c>
      <c r="D1199" t="s">
        <v>461</v>
      </c>
      <c r="E1199" t="s">
        <v>118</v>
      </c>
      <c r="F1199" t="s">
        <v>334</v>
      </c>
      <c r="G1199" t="s">
        <v>477</v>
      </c>
      <c r="H1199" t="s">
        <v>361</v>
      </c>
      <c r="I1199" t="s">
        <v>364</v>
      </c>
      <c r="J1199" t="s">
        <v>43</v>
      </c>
      <c r="K1199" t="s">
        <v>1157</v>
      </c>
      <c r="L1199">
        <v>60</v>
      </c>
      <c r="M1199">
        <v>380000</v>
      </c>
      <c r="N1199">
        <v>22800000</v>
      </c>
      <c r="O1199">
        <v>0</v>
      </c>
      <c r="P1199">
        <v>22800000</v>
      </c>
      <c r="R1199">
        <v>0</v>
      </c>
      <c r="S1199">
        <v>1634950</v>
      </c>
      <c r="T1199">
        <v>1634950</v>
      </c>
      <c r="U1199">
        <v>2043450</v>
      </c>
      <c r="V1199">
        <v>1644450</v>
      </c>
      <c r="W1199">
        <v>1644450</v>
      </c>
      <c r="X1199">
        <v>2052949.9999999998</v>
      </c>
      <c r="Y1199">
        <v>1644450</v>
      </c>
      <c r="Z1199">
        <v>1710760</v>
      </c>
      <c r="AA1199">
        <v>2121350</v>
      </c>
      <c r="AB1199">
        <v>1712850</v>
      </c>
      <c r="AC1199">
        <v>4955390</v>
      </c>
      <c r="AD1199" t="s">
        <v>5012</v>
      </c>
      <c r="AE1199" t="s">
        <v>5013</v>
      </c>
      <c r="AF1199" t="s">
        <v>5023</v>
      </c>
      <c r="AG1199" t="s">
        <v>5024</v>
      </c>
      <c r="AH1199" t="s">
        <v>6943</v>
      </c>
      <c r="AI1199" t="s">
        <v>6085</v>
      </c>
      <c r="AJ1199" t="s">
        <v>6265</v>
      </c>
      <c r="AK1199" t="s">
        <v>136</v>
      </c>
      <c r="AN1199" t="s">
        <v>1311</v>
      </c>
      <c r="AO1199" t="s">
        <v>1312</v>
      </c>
      <c r="AP1199" t="s">
        <v>1313</v>
      </c>
      <c r="AQ1199" t="s">
        <v>1314</v>
      </c>
    </row>
    <row r="1200" spans="1:43" x14ac:dyDescent="0.3">
      <c r="A1200" t="s">
        <v>26</v>
      </c>
      <c r="B1200" t="s">
        <v>28</v>
      </c>
      <c r="C1200" t="s">
        <v>29</v>
      </c>
      <c r="D1200" t="s">
        <v>461</v>
      </c>
      <c r="E1200" t="s">
        <v>118</v>
      </c>
      <c r="F1200" t="s">
        <v>334</v>
      </c>
      <c r="G1200" t="s">
        <v>477</v>
      </c>
      <c r="H1200" t="s">
        <v>361</v>
      </c>
      <c r="I1200" t="s">
        <v>364</v>
      </c>
      <c r="J1200" t="s">
        <v>43</v>
      </c>
      <c r="K1200" t="s">
        <v>1158</v>
      </c>
      <c r="L1200">
        <v>100</v>
      </c>
      <c r="M1200">
        <v>100000</v>
      </c>
      <c r="N1200">
        <v>10000000</v>
      </c>
      <c r="O1200">
        <v>0</v>
      </c>
      <c r="P1200">
        <v>10000000</v>
      </c>
      <c r="R1200">
        <v>0</v>
      </c>
      <c r="S1200">
        <v>717083</v>
      </c>
      <c r="T1200">
        <v>717083</v>
      </c>
      <c r="U1200">
        <v>896250</v>
      </c>
      <c r="V1200">
        <v>721250</v>
      </c>
      <c r="W1200">
        <v>721250</v>
      </c>
      <c r="X1200">
        <v>900417</v>
      </c>
      <c r="Y1200">
        <v>721250</v>
      </c>
      <c r="Z1200">
        <v>750333</v>
      </c>
      <c r="AA1200">
        <v>930417</v>
      </c>
      <c r="AB1200">
        <v>751250</v>
      </c>
      <c r="AC1200">
        <v>2173417</v>
      </c>
      <c r="AD1200" t="s">
        <v>5012</v>
      </c>
      <c r="AE1200" t="s">
        <v>5013</v>
      </c>
      <c r="AF1200" t="s">
        <v>5026</v>
      </c>
      <c r="AG1200" t="s">
        <v>5027</v>
      </c>
      <c r="AH1200" t="s">
        <v>6944</v>
      </c>
      <c r="AI1200" t="s">
        <v>6168</v>
      </c>
      <c r="AJ1200" t="s">
        <v>6265</v>
      </c>
      <c r="AK1200" t="s">
        <v>136</v>
      </c>
      <c r="AN1200" t="s">
        <v>1311</v>
      </c>
      <c r="AO1200" t="s">
        <v>1312</v>
      </c>
      <c r="AP1200" t="s">
        <v>1313</v>
      </c>
      <c r="AQ1200" t="s">
        <v>1314</v>
      </c>
    </row>
    <row r="1201" spans="1:43" x14ac:dyDescent="0.3">
      <c r="A1201" t="s">
        <v>26</v>
      </c>
      <c r="B1201" t="s">
        <v>28</v>
      </c>
      <c r="C1201" t="s">
        <v>29</v>
      </c>
      <c r="D1201" t="s">
        <v>461</v>
      </c>
      <c r="E1201" t="s">
        <v>118</v>
      </c>
      <c r="F1201" t="s">
        <v>334</v>
      </c>
      <c r="G1201" t="s">
        <v>477</v>
      </c>
      <c r="H1201" t="s">
        <v>361</v>
      </c>
      <c r="I1201" t="s">
        <v>364</v>
      </c>
      <c r="J1201" t="s">
        <v>58</v>
      </c>
      <c r="K1201" t="s">
        <v>1159</v>
      </c>
      <c r="L1201">
        <v>3</v>
      </c>
      <c r="M1201">
        <v>3500000</v>
      </c>
      <c r="N1201">
        <v>10500000</v>
      </c>
      <c r="O1201">
        <v>0</v>
      </c>
      <c r="P1201">
        <v>10500000</v>
      </c>
      <c r="R1201">
        <v>0</v>
      </c>
      <c r="S1201">
        <v>752938</v>
      </c>
      <c r="T1201">
        <v>752938</v>
      </c>
      <c r="U1201">
        <v>941063</v>
      </c>
      <c r="V1201">
        <v>757313</v>
      </c>
      <c r="W1201">
        <v>757313</v>
      </c>
      <c r="X1201">
        <v>945438</v>
      </c>
      <c r="Y1201">
        <v>757313</v>
      </c>
      <c r="Z1201">
        <v>787850</v>
      </c>
      <c r="AA1201">
        <v>976938</v>
      </c>
      <c r="AB1201">
        <v>788813</v>
      </c>
      <c r="AC1201">
        <v>2282083</v>
      </c>
      <c r="AD1201" t="s">
        <v>5012</v>
      </c>
      <c r="AE1201" t="s">
        <v>5036</v>
      </c>
      <c r="AF1201" t="s">
        <v>5037</v>
      </c>
      <c r="AG1201" t="s">
        <v>5038</v>
      </c>
      <c r="AH1201" t="s">
        <v>7571</v>
      </c>
      <c r="AI1201" t="s">
        <v>6061</v>
      </c>
      <c r="AJ1201" t="s">
        <v>6265</v>
      </c>
      <c r="AK1201" t="s">
        <v>136</v>
      </c>
      <c r="AN1201" t="s">
        <v>1311</v>
      </c>
      <c r="AO1201" t="s">
        <v>1312</v>
      </c>
      <c r="AP1201" t="s">
        <v>1331</v>
      </c>
      <c r="AQ1201" t="s">
        <v>1314</v>
      </c>
    </row>
    <row r="1202" spans="1:43" x14ac:dyDescent="0.3">
      <c r="A1202" t="s">
        <v>26</v>
      </c>
      <c r="B1202" t="s">
        <v>28</v>
      </c>
      <c r="C1202" t="s">
        <v>29</v>
      </c>
      <c r="D1202" t="s">
        <v>461</v>
      </c>
      <c r="E1202" t="s">
        <v>118</v>
      </c>
      <c r="F1202" t="s">
        <v>334</v>
      </c>
      <c r="G1202" t="s">
        <v>477</v>
      </c>
      <c r="H1202" t="s">
        <v>361</v>
      </c>
      <c r="I1202" t="s">
        <v>364</v>
      </c>
      <c r="J1202" t="s">
        <v>58</v>
      </c>
      <c r="K1202" t="s">
        <v>1160</v>
      </c>
      <c r="L1202">
        <v>3</v>
      </c>
      <c r="M1202">
        <v>3500000</v>
      </c>
      <c r="N1202">
        <v>10500000</v>
      </c>
      <c r="O1202">
        <v>0</v>
      </c>
      <c r="P1202">
        <v>10500000</v>
      </c>
      <c r="R1202">
        <v>0</v>
      </c>
      <c r="S1202">
        <v>752938</v>
      </c>
      <c r="T1202">
        <v>752938</v>
      </c>
      <c r="U1202">
        <v>941063</v>
      </c>
      <c r="V1202">
        <v>757313</v>
      </c>
      <c r="W1202">
        <v>757313</v>
      </c>
      <c r="X1202">
        <v>945438</v>
      </c>
      <c r="Y1202">
        <v>757313</v>
      </c>
      <c r="Z1202">
        <v>787850</v>
      </c>
      <c r="AA1202">
        <v>976938</v>
      </c>
      <c r="AB1202">
        <v>788813</v>
      </c>
      <c r="AC1202">
        <v>2282083</v>
      </c>
      <c r="AD1202" t="s">
        <v>5012</v>
      </c>
      <c r="AE1202" t="s">
        <v>5036</v>
      </c>
      <c r="AF1202" t="s">
        <v>5040</v>
      </c>
      <c r="AG1202" t="s">
        <v>5041</v>
      </c>
      <c r="AH1202" t="s">
        <v>6945</v>
      </c>
      <c r="AI1202" t="s">
        <v>6064</v>
      </c>
      <c r="AJ1202" t="s">
        <v>6265</v>
      </c>
      <c r="AK1202" t="s">
        <v>136</v>
      </c>
      <c r="AN1202" t="s">
        <v>1311</v>
      </c>
      <c r="AO1202" t="s">
        <v>1312</v>
      </c>
      <c r="AP1202" t="s">
        <v>1331</v>
      </c>
      <c r="AQ1202" t="s">
        <v>1314</v>
      </c>
    </row>
    <row r="1203" spans="1:43" x14ac:dyDescent="0.3">
      <c r="A1203" t="s">
        <v>26</v>
      </c>
      <c r="B1203" t="s">
        <v>28</v>
      </c>
      <c r="C1203" t="s">
        <v>29</v>
      </c>
      <c r="D1203" t="s">
        <v>461</v>
      </c>
      <c r="E1203" t="s">
        <v>118</v>
      </c>
      <c r="F1203" t="s">
        <v>334</v>
      </c>
      <c r="G1203" t="s">
        <v>477</v>
      </c>
      <c r="H1203" t="s">
        <v>361</v>
      </c>
      <c r="I1203" t="s">
        <v>364</v>
      </c>
      <c r="J1203" t="s">
        <v>58</v>
      </c>
      <c r="K1203" t="s">
        <v>1161</v>
      </c>
      <c r="L1203">
        <v>1</v>
      </c>
      <c r="M1203">
        <v>5000000</v>
      </c>
      <c r="N1203">
        <v>5000000</v>
      </c>
      <c r="O1203">
        <v>0</v>
      </c>
      <c r="P1203">
        <v>5000000</v>
      </c>
      <c r="R1203">
        <v>0</v>
      </c>
      <c r="S1203">
        <v>358542</v>
      </c>
      <c r="T1203">
        <v>358542</v>
      </c>
      <c r="U1203">
        <v>448125</v>
      </c>
      <c r="V1203">
        <v>360625</v>
      </c>
      <c r="W1203">
        <v>360625</v>
      </c>
      <c r="X1203">
        <v>450208</v>
      </c>
      <c r="Y1203">
        <v>360625</v>
      </c>
      <c r="Z1203">
        <v>375167</v>
      </c>
      <c r="AA1203">
        <v>465208</v>
      </c>
      <c r="AB1203">
        <v>375625</v>
      </c>
      <c r="AC1203">
        <v>1086708</v>
      </c>
      <c r="AD1203" t="s">
        <v>5012</v>
      </c>
      <c r="AE1203" t="s">
        <v>5036</v>
      </c>
      <c r="AF1203" t="s">
        <v>5043</v>
      </c>
      <c r="AG1203" t="s">
        <v>5044</v>
      </c>
      <c r="AH1203" t="s">
        <v>6946</v>
      </c>
      <c r="AI1203" t="s">
        <v>6075</v>
      </c>
      <c r="AJ1203" t="s">
        <v>6265</v>
      </c>
      <c r="AK1203" t="s">
        <v>136</v>
      </c>
      <c r="AN1203" t="s">
        <v>1311</v>
      </c>
      <c r="AO1203" t="s">
        <v>1312</v>
      </c>
      <c r="AP1203" t="s">
        <v>1331</v>
      </c>
      <c r="AQ1203" t="s">
        <v>1314</v>
      </c>
    </row>
    <row r="1204" spans="1:43" x14ac:dyDescent="0.3">
      <c r="A1204" t="s">
        <v>26</v>
      </c>
      <c r="B1204" t="s">
        <v>28</v>
      </c>
      <c r="C1204" t="s">
        <v>29</v>
      </c>
      <c r="D1204" t="s">
        <v>461</v>
      </c>
      <c r="E1204" t="s">
        <v>118</v>
      </c>
      <c r="F1204" t="s">
        <v>334</v>
      </c>
      <c r="G1204" t="s">
        <v>477</v>
      </c>
      <c r="H1204" t="s">
        <v>361</v>
      </c>
      <c r="I1204" t="s">
        <v>364</v>
      </c>
      <c r="J1204" t="s">
        <v>58</v>
      </c>
      <c r="K1204" t="s">
        <v>1162</v>
      </c>
      <c r="L1204">
        <v>1</v>
      </c>
      <c r="M1204">
        <v>5000000</v>
      </c>
      <c r="N1204">
        <v>5000000</v>
      </c>
      <c r="O1204">
        <v>0</v>
      </c>
      <c r="P1204">
        <v>5000000</v>
      </c>
      <c r="R1204">
        <v>0</v>
      </c>
      <c r="S1204">
        <v>358542</v>
      </c>
      <c r="T1204">
        <v>358542</v>
      </c>
      <c r="U1204">
        <v>448125</v>
      </c>
      <c r="V1204">
        <v>360625</v>
      </c>
      <c r="W1204">
        <v>360625</v>
      </c>
      <c r="X1204">
        <v>450208</v>
      </c>
      <c r="Y1204">
        <v>360625</v>
      </c>
      <c r="Z1204">
        <v>375167</v>
      </c>
      <c r="AA1204">
        <v>465208</v>
      </c>
      <c r="AB1204">
        <v>375625</v>
      </c>
      <c r="AC1204">
        <v>1086708</v>
      </c>
      <c r="AD1204" t="s">
        <v>5012</v>
      </c>
      <c r="AE1204" t="s">
        <v>5036</v>
      </c>
      <c r="AF1204" t="s">
        <v>5046</v>
      </c>
      <c r="AG1204" t="s">
        <v>5047</v>
      </c>
      <c r="AH1204" t="s">
        <v>6947</v>
      </c>
      <c r="AI1204" t="s">
        <v>6085</v>
      </c>
      <c r="AJ1204" t="s">
        <v>6265</v>
      </c>
      <c r="AK1204" t="s">
        <v>136</v>
      </c>
      <c r="AN1204" t="s">
        <v>1311</v>
      </c>
      <c r="AO1204" t="s">
        <v>1312</v>
      </c>
      <c r="AP1204" t="s">
        <v>1331</v>
      </c>
      <c r="AQ1204" t="s">
        <v>1314</v>
      </c>
    </row>
    <row r="1205" spans="1:43" x14ac:dyDescent="0.3">
      <c r="A1205" t="s">
        <v>26</v>
      </c>
      <c r="B1205" t="s">
        <v>28</v>
      </c>
      <c r="C1205" t="s">
        <v>29</v>
      </c>
      <c r="D1205" t="s">
        <v>461</v>
      </c>
      <c r="E1205" t="s">
        <v>118</v>
      </c>
      <c r="F1205" t="s">
        <v>334</v>
      </c>
      <c r="G1205" t="s">
        <v>477</v>
      </c>
      <c r="H1205" t="s">
        <v>361</v>
      </c>
      <c r="I1205" t="s">
        <v>364</v>
      </c>
      <c r="J1205" t="s">
        <v>48</v>
      </c>
      <c r="K1205" t="s">
        <v>1163</v>
      </c>
      <c r="L1205">
        <v>36</v>
      </c>
      <c r="M1205">
        <v>3325000</v>
      </c>
      <c r="N1205">
        <v>119700000</v>
      </c>
      <c r="O1205">
        <v>0</v>
      </c>
      <c r="P1205">
        <v>119700000</v>
      </c>
      <c r="R1205">
        <v>0</v>
      </c>
      <c r="S1205">
        <v>8583488</v>
      </c>
      <c r="T1205">
        <v>8583488</v>
      </c>
      <c r="U1205">
        <v>10728113</v>
      </c>
      <c r="V1205">
        <v>8633363</v>
      </c>
      <c r="W1205">
        <v>8633363</v>
      </c>
      <c r="X1205">
        <v>10777988</v>
      </c>
      <c r="Y1205">
        <v>8633363</v>
      </c>
      <c r="Z1205">
        <v>8981490</v>
      </c>
      <c r="AA1205">
        <v>11137088</v>
      </c>
      <c r="AB1205">
        <v>8992463</v>
      </c>
      <c r="AC1205">
        <v>26015793</v>
      </c>
      <c r="AD1205" t="s">
        <v>5012</v>
      </c>
      <c r="AE1205" t="s">
        <v>5049</v>
      </c>
      <c r="AF1205" t="s">
        <v>5050</v>
      </c>
      <c r="AG1205" t="s">
        <v>5051</v>
      </c>
      <c r="AH1205" t="s">
        <v>7572</v>
      </c>
      <c r="AI1205" t="s">
        <v>6061</v>
      </c>
      <c r="AJ1205" t="s">
        <v>6265</v>
      </c>
      <c r="AK1205" t="s">
        <v>136</v>
      </c>
      <c r="AN1205" t="s">
        <v>1311</v>
      </c>
      <c r="AO1205" t="s">
        <v>1312</v>
      </c>
      <c r="AP1205" t="s">
        <v>1336</v>
      </c>
      <c r="AQ1205" t="s">
        <v>1314</v>
      </c>
    </row>
    <row r="1206" spans="1:43" x14ac:dyDescent="0.3">
      <c r="A1206" t="s">
        <v>26</v>
      </c>
      <c r="B1206" t="s">
        <v>28</v>
      </c>
      <c r="C1206" t="s">
        <v>29</v>
      </c>
      <c r="D1206" t="s">
        <v>461</v>
      </c>
      <c r="E1206" t="s">
        <v>118</v>
      </c>
      <c r="F1206" t="s">
        <v>334</v>
      </c>
      <c r="G1206" t="s">
        <v>477</v>
      </c>
      <c r="H1206" t="s">
        <v>361</v>
      </c>
      <c r="I1206" t="s">
        <v>364</v>
      </c>
      <c r="J1206" t="s">
        <v>75</v>
      </c>
      <c r="K1206" t="s">
        <v>1164</v>
      </c>
      <c r="L1206">
        <v>20</v>
      </c>
      <c r="M1206">
        <v>180000</v>
      </c>
      <c r="N1206">
        <v>3600000</v>
      </c>
      <c r="O1206">
        <v>0</v>
      </c>
      <c r="P1206">
        <v>3600000</v>
      </c>
      <c r="R1206">
        <v>0</v>
      </c>
      <c r="S1206">
        <v>258149.99999999997</v>
      </c>
      <c r="T1206">
        <v>258149.99999999997</v>
      </c>
      <c r="U1206">
        <v>322650</v>
      </c>
      <c r="V1206">
        <v>259649.99999999997</v>
      </c>
      <c r="W1206">
        <v>259649.99999999997</v>
      </c>
      <c r="X1206">
        <v>324150</v>
      </c>
      <c r="Y1206">
        <v>259649.99999999997</v>
      </c>
      <c r="Z1206">
        <v>270120</v>
      </c>
      <c r="AA1206">
        <v>334950</v>
      </c>
      <c r="AB1206">
        <v>270450</v>
      </c>
      <c r="AC1206">
        <v>782430</v>
      </c>
      <c r="AD1206" t="s">
        <v>5012</v>
      </c>
      <c r="AE1206" t="s">
        <v>5053</v>
      </c>
      <c r="AF1206" t="s">
        <v>5054</v>
      </c>
      <c r="AG1206" t="s">
        <v>5055</v>
      </c>
      <c r="AH1206" t="s">
        <v>7573</v>
      </c>
      <c r="AI1206" t="s">
        <v>6061</v>
      </c>
      <c r="AJ1206" t="s">
        <v>6265</v>
      </c>
      <c r="AK1206" t="s">
        <v>136</v>
      </c>
      <c r="AN1206" t="s">
        <v>1311</v>
      </c>
      <c r="AO1206" t="s">
        <v>1312</v>
      </c>
      <c r="AP1206" t="s">
        <v>1336</v>
      </c>
      <c r="AQ1206" t="s">
        <v>1314</v>
      </c>
    </row>
    <row r="1207" spans="1:43" x14ac:dyDescent="0.3">
      <c r="A1207" t="s">
        <v>26</v>
      </c>
      <c r="B1207" t="s">
        <v>28</v>
      </c>
      <c r="C1207" t="s">
        <v>29</v>
      </c>
      <c r="D1207" t="s">
        <v>461</v>
      </c>
      <c r="E1207" t="s">
        <v>118</v>
      </c>
      <c r="F1207" t="s">
        <v>334</v>
      </c>
      <c r="G1207" t="s">
        <v>477</v>
      </c>
      <c r="H1207" t="s">
        <v>361</v>
      </c>
      <c r="I1207" t="s">
        <v>364</v>
      </c>
      <c r="J1207" t="s">
        <v>75</v>
      </c>
      <c r="K1207" t="s">
        <v>612</v>
      </c>
      <c r="L1207">
        <v>20</v>
      </c>
      <c r="M1207">
        <v>150000</v>
      </c>
      <c r="N1207">
        <v>3000000</v>
      </c>
      <c r="O1207">
        <v>0</v>
      </c>
      <c r="P1207">
        <v>3000000</v>
      </c>
      <c r="R1207">
        <v>0</v>
      </c>
      <c r="S1207">
        <v>215125</v>
      </c>
      <c r="T1207">
        <v>215125</v>
      </c>
      <c r="U1207">
        <v>268875</v>
      </c>
      <c r="V1207">
        <v>216375</v>
      </c>
      <c r="W1207">
        <v>216375</v>
      </c>
      <c r="X1207">
        <v>270125</v>
      </c>
      <c r="Y1207">
        <v>216375</v>
      </c>
      <c r="Z1207">
        <v>225100</v>
      </c>
      <c r="AA1207">
        <v>279125</v>
      </c>
      <c r="AB1207">
        <v>225375</v>
      </c>
      <c r="AC1207">
        <v>652025</v>
      </c>
      <c r="AD1207" t="s">
        <v>5012</v>
      </c>
      <c r="AE1207" t="s">
        <v>5053</v>
      </c>
      <c r="AF1207" t="s">
        <v>5057</v>
      </c>
      <c r="AG1207" t="s">
        <v>5058</v>
      </c>
      <c r="AH1207" t="s">
        <v>6948</v>
      </c>
      <c r="AI1207" t="s">
        <v>6064</v>
      </c>
      <c r="AJ1207" t="s">
        <v>6265</v>
      </c>
      <c r="AK1207" t="s">
        <v>136</v>
      </c>
      <c r="AN1207" t="s">
        <v>1311</v>
      </c>
      <c r="AO1207" t="s">
        <v>1312</v>
      </c>
      <c r="AP1207" t="s">
        <v>1336</v>
      </c>
      <c r="AQ1207" t="s">
        <v>1314</v>
      </c>
    </row>
    <row r="1208" spans="1:43" x14ac:dyDescent="0.3">
      <c r="A1208" t="s">
        <v>26</v>
      </c>
      <c r="B1208" t="s">
        <v>28</v>
      </c>
      <c r="C1208" t="s">
        <v>29</v>
      </c>
      <c r="D1208" t="s">
        <v>461</v>
      </c>
      <c r="E1208" t="s">
        <v>118</v>
      </c>
      <c r="F1208" t="s">
        <v>334</v>
      </c>
      <c r="G1208" t="s">
        <v>477</v>
      </c>
      <c r="H1208" t="s">
        <v>361</v>
      </c>
      <c r="I1208" t="s">
        <v>365</v>
      </c>
      <c r="J1208" t="s">
        <v>43</v>
      </c>
      <c r="K1208" t="s">
        <v>1165</v>
      </c>
      <c r="L1208">
        <v>12</v>
      </c>
      <c r="M1208">
        <v>400000</v>
      </c>
      <c r="N1208">
        <v>4800000</v>
      </c>
      <c r="O1208">
        <v>0</v>
      </c>
      <c r="P1208">
        <v>4800000</v>
      </c>
      <c r="R1208">
        <v>0</v>
      </c>
      <c r="S1208">
        <v>344200</v>
      </c>
      <c r="T1208">
        <v>344200</v>
      </c>
      <c r="U1208">
        <v>430200</v>
      </c>
      <c r="V1208">
        <v>346200</v>
      </c>
      <c r="W1208">
        <v>346200</v>
      </c>
      <c r="X1208">
        <v>432200</v>
      </c>
      <c r="Y1208">
        <v>346200</v>
      </c>
      <c r="Z1208">
        <v>360160</v>
      </c>
      <c r="AA1208">
        <v>446600</v>
      </c>
      <c r="AB1208">
        <v>360600</v>
      </c>
      <c r="AC1208">
        <v>1043240</v>
      </c>
      <c r="AD1208" t="s">
        <v>5060</v>
      </c>
      <c r="AE1208" t="s">
        <v>5061</v>
      </c>
      <c r="AF1208" t="s">
        <v>5062</v>
      </c>
      <c r="AG1208" t="s">
        <v>5063</v>
      </c>
      <c r="AH1208" t="s">
        <v>7574</v>
      </c>
      <c r="AI1208" t="s">
        <v>6061</v>
      </c>
      <c r="AJ1208" t="s">
        <v>6268</v>
      </c>
      <c r="AK1208" t="s">
        <v>136</v>
      </c>
      <c r="AN1208" t="s">
        <v>1311</v>
      </c>
      <c r="AO1208" t="s">
        <v>1312</v>
      </c>
      <c r="AP1208" t="s">
        <v>1313</v>
      </c>
      <c r="AQ1208" t="s">
        <v>1314</v>
      </c>
    </row>
    <row r="1209" spans="1:43" x14ac:dyDescent="0.3">
      <c r="A1209" t="s">
        <v>26</v>
      </c>
      <c r="B1209" t="s">
        <v>28</v>
      </c>
      <c r="C1209" t="s">
        <v>29</v>
      </c>
      <c r="D1209" t="s">
        <v>461</v>
      </c>
      <c r="E1209" t="s">
        <v>118</v>
      </c>
      <c r="F1209" t="s">
        <v>334</v>
      </c>
      <c r="G1209" t="s">
        <v>477</v>
      </c>
      <c r="H1209" t="s">
        <v>361</v>
      </c>
      <c r="I1209" t="s">
        <v>365</v>
      </c>
      <c r="J1209" t="s">
        <v>43</v>
      </c>
      <c r="K1209" t="s">
        <v>1166</v>
      </c>
      <c r="L1209">
        <v>240</v>
      </c>
      <c r="M1209">
        <v>300000</v>
      </c>
      <c r="N1209">
        <v>72000000</v>
      </c>
      <c r="O1209">
        <v>0</v>
      </c>
      <c r="P1209">
        <v>72000000</v>
      </c>
      <c r="R1209">
        <v>0</v>
      </c>
      <c r="S1209">
        <v>5163000</v>
      </c>
      <c r="T1209">
        <v>5163000</v>
      </c>
      <c r="U1209">
        <v>6453000</v>
      </c>
      <c r="V1209">
        <v>5193000</v>
      </c>
      <c r="W1209">
        <v>5193000</v>
      </c>
      <c r="X1209">
        <v>6483000</v>
      </c>
      <c r="Y1209">
        <v>5193000</v>
      </c>
      <c r="Z1209">
        <v>5402400</v>
      </c>
      <c r="AA1209">
        <v>6699000</v>
      </c>
      <c r="AB1209">
        <v>5409000</v>
      </c>
      <c r="AC1209">
        <v>15648600</v>
      </c>
      <c r="AD1209" t="s">
        <v>5060</v>
      </c>
      <c r="AE1209" t="s">
        <v>5061</v>
      </c>
      <c r="AF1209" t="s">
        <v>5065</v>
      </c>
      <c r="AG1209" t="s">
        <v>5066</v>
      </c>
      <c r="AH1209" t="s">
        <v>6949</v>
      </c>
      <c r="AI1209" t="s">
        <v>6064</v>
      </c>
      <c r="AJ1209" t="s">
        <v>6268</v>
      </c>
      <c r="AK1209" t="s">
        <v>136</v>
      </c>
      <c r="AN1209" t="s">
        <v>1311</v>
      </c>
      <c r="AO1209" t="s">
        <v>1312</v>
      </c>
      <c r="AP1209" t="s">
        <v>1313</v>
      </c>
      <c r="AQ1209" t="s">
        <v>1314</v>
      </c>
    </row>
    <row r="1210" spans="1:43" x14ac:dyDescent="0.3">
      <c r="A1210" t="s">
        <v>26</v>
      </c>
      <c r="B1210" t="s">
        <v>28</v>
      </c>
      <c r="C1210" t="s">
        <v>29</v>
      </c>
      <c r="D1210" t="s">
        <v>461</v>
      </c>
      <c r="E1210" t="s">
        <v>118</v>
      </c>
      <c r="F1210" t="s">
        <v>334</v>
      </c>
      <c r="G1210" t="s">
        <v>477</v>
      </c>
      <c r="H1210" t="s">
        <v>361</v>
      </c>
      <c r="I1210" t="s">
        <v>365</v>
      </c>
      <c r="J1210" t="s">
        <v>43</v>
      </c>
      <c r="K1210" t="s">
        <v>1167</v>
      </c>
      <c r="L1210">
        <v>70</v>
      </c>
      <c r="M1210">
        <v>450000</v>
      </c>
      <c r="N1210">
        <v>31500000</v>
      </c>
      <c r="O1210">
        <v>0</v>
      </c>
      <c r="P1210">
        <v>31500000</v>
      </c>
      <c r="R1210">
        <v>0</v>
      </c>
      <c r="S1210">
        <v>2258813</v>
      </c>
      <c r="T1210">
        <v>2258813</v>
      </c>
      <c r="U1210">
        <v>2823188</v>
      </c>
      <c r="V1210">
        <v>2271938</v>
      </c>
      <c r="W1210">
        <v>2271938</v>
      </c>
      <c r="X1210">
        <v>2836313</v>
      </c>
      <c r="Y1210">
        <v>2271938</v>
      </c>
      <c r="Z1210">
        <v>2363550</v>
      </c>
      <c r="AA1210">
        <v>2930813</v>
      </c>
      <c r="AB1210">
        <v>2366438</v>
      </c>
      <c r="AC1210">
        <v>6846258</v>
      </c>
      <c r="AD1210" t="s">
        <v>5060</v>
      </c>
      <c r="AE1210" t="s">
        <v>5061</v>
      </c>
      <c r="AF1210" t="s">
        <v>5068</v>
      </c>
      <c r="AG1210" t="s">
        <v>5069</v>
      </c>
      <c r="AH1210" t="s">
        <v>6950</v>
      </c>
      <c r="AI1210" t="s">
        <v>6075</v>
      </c>
      <c r="AJ1210" t="s">
        <v>6268</v>
      </c>
      <c r="AK1210" t="s">
        <v>136</v>
      </c>
      <c r="AN1210" t="s">
        <v>1311</v>
      </c>
      <c r="AO1210" t="s">
        <v>1312</v>
      </c>
      <c r="AP1210" t="s">
        <v>1313</v>
      </c>
      <c r="AQ1210" t="s">
        <v>1314</v>
      </c>
    </row>
    <row r="1211" spans="1:43" x14ac:dyDescent="0.3">
      <c r="A1211" t="s">
        <v>26</v>
      </c>
      <c r="B1211" t="s">
        <v>28</v>
      </c>
      <c r="C1211" t="s">
        <v>29</v>
      </c>
      <c r="D1211" t="s">
        <v>461</v>
      </c>
      <c r="E1211" t="s">
        <v>118</v>
      </c>
      <c r="F1211" t="s">
        <v>334</v>
      </c>
      <c r="G1211" t="s">
        <v>477</v>
      </c>
      <c r="H1211" t="s">
        <v>361</v>
      </c>
      <c r="I1211" t="s">
        <v>365</v>
      </c>
      <c r="J1211" t="s">
        <v>43</v>
      </c>
      <c r="K1211" t="s">
        <v>573</v>
      </c>
      <c r="L1211">
        <v>100</v>
      </c>
      <c r="M1211">
        <v>100000</v>
      </c>
      <c r="N1211">
        <v>10000000</v>
      </c>
      <c r="O1211">
        <v>0</v>
      </c>
      <c r="P1211">
        <v>10000000</v>
      </c>
      <c r="R1211">
        <v>0</v>
      </c>
      <c r="S1211">
        <v>717083</v>
      </c>
      <c r="T1211">
        <v>717083</v>
      </c>
      <c r="U1211">
        <v>896250</v>
      </c>
      <c r="V1211">
        <v>721250</v>
      </c>
      <c r="W1211">
        <v>721250</v>
      </c>
      <c r="X1211">
        <v>900417</v>
      </c>
      <c r="Y1211">
        <v>721250</v>
      </c>
      <c r="Z1211">
        <v>750333</v>
      </c>
      <c r="AA1211">
        <v>930417</v>
      </c>
      <c r="AB1211">
        <v>751250</v>
      </c>
      <c r="AC1211">
        <v>2173417</v>
      </c>
      <c r="AD1211" t="s">
        <v>5060</v>
      </c>
      <c r="AE1211" t="s">
        <v>5061</v>
      </c>
      <c r="AF1211" t="s">
        <v>5071</v>
      </c>
      <c r="AG1211" t="s">
        <v>5072</v>
      </c>
      <c r="AH1211" t="s">
        <v>6951</v>
      </c>
      <c r="AI1211" t="s">
        <v>6085</v>
      </c>
      <c r="AJ1211" t="s">
        <v>6268</v>
      </c>
      <c r="AK1211" t="s">
        <v>136</v>
      </c>
      <c r="AN1211" t="s">
        <v>1311</v>
      </c>
      <c r="AO1211" t="s">
        <v>1312</v>
      </c>
      <c r="AP1211" t="s">
        <v>1313</v>
      </c>
      <c r="AQ1211" t="s">
        <v>1314</v>
      </c>
    </row>
    <row r="1212" spans="1:43" x14ac:dyDescent="0.3">
      <c r="A1212" t="s">
        <v>26</v>
      </c>
      <c r="B1212" t="s">
        <v>28</v>
      </c>
      <c r="C1212" t="s">
        <v>29</v>
      </c>
      <c r="D1212" t="s">
        <v>461</v>
      </c>
      <c r="E1212" t="s">
        <v>118</v>
      </c>
      <c r="F1212" t="s">
        <v>334</v>
      </c>
      <c r="G1212" t="s">
        <v>477</v>
      </c>
      <c r="H1212" t="s">
        <v>361</v>
      </c>
      <c r="I1212" t="s">
        <v>365</v>
      </c>
      <c r="J1212" t="s">
        <v>46</v>
      </c>
      <c r="K1212" t="s">
        <v>1169</v>
      </c>
      <c r="L1212">
        <v>18</v>
      </c>
      <c r="M1212">
        <v>1700000</v>
      </c>
      <c r="N1212">
        <v>30600000</v>
      </c>
      <c r="O1212">
        <v>0</v>
      </c>
      <c r="P1212">
        <v>30600000</v>
      </c>
      <c r="R1212">
        <v>0</v>
      </c>
      <c r="S1212">
        <v>2194275</v>
      </c>
      <c r="T1212">
        <v>2194275</v>
      </c>
      <c r="U1212">
        <v>2742525</v>
      </c>
      <c r="V1212">
        <v>2207025</v>
      </c>
      <c r="W1212">
        <v>2207025</v>
      </c>
      <c r="X1212">
        <v>2755275</v>
      </c>
      <c r="Y1212">
        <v>2207025</v>
      </c>
      <c r="Z1212">
        <v>2296020</v>
      </c>
      <c r="AA1212">
        <v>2847075</v>
      </c>
      <c r="AB1212">
        <v>2298825</v>
      </c>
      <c r="AC1212">
        <v>6650655</v>
      </c>
      <c r="AD1212" t="s">
        <v>5060</v>
      </c>
      <c r="AE1212" t="s">
        <v>5085</v>
      </c>
      <c r="AF1212" t="s">
        <v>5086</v>
      </c>
      <c r="AG1212" t="s">
        <v>5087</v>
      </c>
      <c r="AH1212" t="s">
        <v>7575</v>
      </c>
      <c r="AI1212" t="s">
        <v>6061</v>
      </c>
      <c r="AJ1212" t="s">
        <v>6268</v>
      </c>
      <c r="AK1212" t="s">
        <v>136</v>
      </c>
      <c r="AN1212" t="s">
        <v>1311</v>
      </c>
      <c r="AO1212" t="s">
        <v>1312</v>
      </c>
      <c r="AP1212" t="s">
        <v>1331</v>
      </c>
      <c r="AQ1212" t="s">
        <v>1314</v>
      </c>
    </row>
    <row r="1213" spans="1:43" x14ac:dyDescent="0.3">
      <c r="A1213" t="s">
        <v>26</v>
      </c>
      <c r="B1213" t="s">
        <v>28</v>
      </c>
      <c r="C1213" t="s">
        <v>29</v>
      </c>
      <c r="D1213" t="s">
        <v>461</v>
      </c>
      <c r="E1213" t="s">
        <v>118</v>
      </c>
      <c r="F1213" t="s">
        <v>334</v>
      </c>
      <c r="G1213" t="s">
        <v>477</v>
      </c>
      <c r="H1213" t="s">
        <v>361</v>
      </c>
      <c r="I1213" t="s">
        <v>365</v>
      </c>
      <c r="J1213" t="s">
        <v>58</v>
      </c>
      <c r="K1213" t="s">
        <v>1170</v>
      </c>
      <c r="L1213">
        <v>1</v>
      </c>
      <c r="M1213">
        <v>5000000</v>
      </c>
      <c r="N1213">
        <v>5000000</v>
      </c>
      <c r="O1213">
        <v>0</v>
      </c>
      <c r="P1213">
        <v>5000000</v>
      </c>
      <c r="R1213">
        <v>0</v>
      </c>
      <c r="S1213">
        <v>358542</v>
      </c>
      <c r="T1213">
        <v>358542</v>
      </c>
      <c r="U1213">
        <v>448125</v>
      </c>
      <c r="V1213">
        <v>360625</v>
      </c>
      <c r="W1213">
        <v>360625</v>
      </c>
      <c r="X1213">
        <v>450208</v>
      </c>
      <c r="Y1213">
        <v>360625</v>
      </c>
      <c r="Z1213">
        <v>375167</v>
      </c>
      <c r="AA1213">
        <v>465208</v>
      </c>
      <c r="AB1213">
        <v>375625</v>
      </c>
      <c r="AC1213">
        <v>1086708</v>
      </c>
      <c r="AD1213" t="s">
        <v>5060</v>
      </c>
      <c r="AE1213" t="s">
        <v>5089</v>
      </c>
      <c r="AF1213" t="s">
        <v>5090</v>
      </c>
      <c r="AG1213" t="s">
        <v>5091</v>
      </c>
      <c r="AH1213" t="s">
        <v>7576</v>
      </c>
      <c r="AI1213" t="s">
        <v>6061</v>
      </c>
      <c r="AJ1213" t="s">
        <v>6268</v>
      </c>
      <c r="AK1213" t="s">
        <v>136</v>
      </c>
      <c r="AN1213" t="s">
        <v>1311</v>
      </c>
      <c r="AO1213" t="s">
        <v>1312</v>
      </c>
      <c r="AP1213" t="s">
        <v>1331</v>
      </c>
      <c r="AQ1213" t="s">
        <v>1314</v>
      </c>
    </row>
    <row r="1214" spans="1:43" x14ac:dyDescent="0.3">
      <c r="A1214" t="s">
        <v>26</v>
      </c>
      <c r="B1214" t="s">
        <v>28</v>
      </c>
      <c r="C1214" t="s">
        <v>29</v>
      </c>
      <c r="D1214" t="s">
        <v>461</v>
      </c>
      <c r="E1214" t="s">
        <v>118</v>
      </c>
      <c r="F1214" t="s">
        <v>334</v>
      </c>
      <c r="G1214" t="s">
        <v>477</v>
      </c>
      <c r="H1214" t="s">
        <v>361</v>
      </c>
      <c r="I1214" t="s">
        <v>365</v>
      </c>
      <c r="J1214" t="s">
        <v>58</v>
      </c>
      <c r="K1214" t="s">
        <v>1171</v>
      </c>
      <c r="L1214">
        <v>1</v>
      </c>
      <c r="M1214">
        <v>5000000</v>
      </c>
      <c r="N1214">
        <v>5000000</v>
      </c>
      <c r="O1214">
        <v>0</v>
      </c>
      <c r="P1214">
        <v>5000000</v>
      </c>
      <c r="R1214">
        <v>0</v>
      </c>
      <c r="S1214">
        <v>358542</v>
      </c>
      <c r="T1214">
        <v>358542</v>
      </c>
      <c r="U1214">
        <v>448125</v>
      </c>
      <c r="V1214">
        <v>360625</v>
      </c>
      <c r="W1214">
        <v>360625</v>
      </c>
      <c r="X1214">
        <v>450208</v>
      </c>
      <c r="Y1214">
        <v>360625</v>
      </c>
      <c r="Z1214">
        <v>375167</v>
      </c>
      <c r="AA1214">
        <v>465208</v>
      </c>
      <c r="AB1214">
        <v>375625</v>
      </c>
      <c r="AC1214">
        <v>1086708</v>
      </c>
      <c r="AD1214" t="s">
        <v>5060</v>
      </c>
      <c r="AE1214" t="s">
        <v>5089</v>
      </c>
      <c r="AF1214" t="s">
        <v>5093</v>
      </c>
      <c r="AG1214" t="s">
        <v>5094</v>
      </c>
      <c r="AH1214" t="s">
        <v>6952</v>
      </c>
      <c r="AI1214" t="s">
        <v>6064</v>
      </c>
      <c r="AJ1214" t="s">
        <v>6268</v>
      </c>
      <c r="AK1214" t="s">
        <v>136</v>
      </c>
      <c r="AN1214" t="s">
        <v>1311</v>
      </c>
      <c r="AO1214" t="s">
        <v>1312</v>
      </c>
      <c r="AP1214" t="s">
        <v>1331</v>
      </c>
      <c r="AQ1214" t="s">
        <v>1314</v>
      </c>
    </row>
    <row r="1215" spans="1:43" x14ac:dyDescent="0.3">
      <c r="A1215" t="s">
        <v>26</v>
      </c>
      <c r="B1215" t="s">
        <v>28</v>
      </c>
      <c r="C1215" t="s">
        <v>29</v>
      </c>
      <c r="D1215" t="s">
        <v>461</v>
      </c>
      <c r="E1215" t="s">
        <v>118</v>
      </c>
      <c r="F1215" t="s">
        <v>334</v>
      </c>
      <c r="G1215" t="s">
        <v>477</v>
      </c>
      <c r="H1215" t="s">
        <v>361</v>
      </c>
      <c r="I1215" t="s">
        <v>365</v>
      </c>
      <c r="J1215" t="s">
        <v>58</v>
      </c>
      <c r="K1215" t="s">
        <v>1172</v>
      </c>
      <c r="L1215">
        <v>12</v>
      </c>
      <c r="M1215">
        <v>3000000</v>
      </c>
      <c r="N1215">
        <v>36000000</v>
      </c>
      <c r="O1215">
        <v>0</v>
      </c>
      <c r="P1215">
        <v>36000000</v>
      </c>
      <c r="R1215">
        <v>0</v>
      </c>
      <c r="S1215">
        <v>2581500</v>
      </c>
      <c r="T1215">
        <v>2581500</v>
      </c>
      <c r="U1215">
        <v>3226500</v>
      </c>
      <c r="V1215">
        <v>2596500</v>
      </c>
      <c r="W1215">
        <v>2596500</v>
      </c>
      <c r="X1215">
        <v>3241500</v>
      </c>
      <c r="Y1215">
        <v>2596500</v>
      </c>
      <c r="Z1215">
        <v>2701200</v>
      </c>
      <c r="AA1215">
        <v>3349500</v>
      </c>
      <c r="AB1215">
        <v>2704500</v>
      </c>
      <c r="AC1215">
        <v>7824300</v>
      </c>
      <c r="AD1215" t="s">
        <v>5060</v>
      </c>
      <c r="AE1215" t="s">
        <v>5089</v>
      </c>
      <c r="AF1215" t="s">
        <v>5096</v>
      </c>
      <c r="AG1215" t="s">
        <v>5097</v>
      </c>
      <c r="AH1215" t="s">
        <v>6953</v>
      </c>
      <c r="AI1215" t="s">
        <v>6075</v>
      </c>
      <c r="AJ1215" t="s">
        <v>6268</v>
      </c>
      <c r="AK1215" t="s">
        <v>136</v>
      </c>
      <c r="AN1215" t="s">
        <v>1311</v>
      </c>
      <c r="AO1215" t="s">
        <v>1312</v>
      </c>
      <c r="AP1215" t="s">
        <v>1331</v>
      </c>
      <c r="AQ1215" t="s">
        <v>1314</v>
      </c>
    </row>
    <row r="1216" spans="1:43" x14ac:dyDescent="0.3">
      <c r="A1216" t="s">
        <v>26</v>
      </c>
      <c r="B1216" t="s">
        <v>28</v>
      </c>
      <c r="C1216" t="s">
        <v>29</v>
      </c>
      <c r="D1216" t="s">
        <v>461</v>
      </c>
      <c r="E1216" t="s">
        <v>118</v>
      </c>
      <c r="F1216" t="s">
        <v>334</v>
      </c>
      <c r="G1216" t="s">
        <v>477</v>
      </c>
      <c r="H1216" t="s">
        <v>361</v>
      </c>
      <c r="I1216" t="s">
        <v>365</v>
      </c>
      <c r="J1216" t="s">
        <v>48</v>
      </c>
      <c r="K1216" t="s">
        <v>1173</v>
      </c>
      <c r="L1216">
        <v>60</v>
      </c>
      <c r="M1216">
        <v>1825000</v>
      </c>
      <c r="N1216">
        <v>109500000</v>
      </c>
      <c r="O1216">
        <v>0</v>
      </c>
      <c r="P1216">
        <v>109500000</v>
      </c>
      <c r="R1216">
        <v>0</v>
      </c>
      <c r="S1216">
        <v>7852063</v>
      </c>
      <c r="T1216">
        <v>7852063</v>
      </c>
      <c r="U1216">
        <v>9813938</v>
      </c>
      <c r="V1216">
        <v>7897688</v>
      </c>
      <c r="W1216">
        <v>7897688</v>
      </c>
      <c r="X1216">
        <v>9859563</v>
      </c>
      <c r="Y1216">
        <v>7897688</v>
      </c>
      <c r="Z1216">
        <v>8216150</v>
      </c>
      <c r="AA1216">
        <v>10188063</v>
      </c>
      <c r="AB1216">
        <v>8226188</v>
      </c>
      <c r="AC1216">
        <v>23798908</v>
      </c>
      <c r="AD1216" t="s">
        <v>5060</v>
      </c>
      <c r="AE1216" t="s">
        <v>5099</v>
      </c>
      <c r="AF1216" t="s">
        <v>5100</v>
      </c>
      <c r="AG1216" t="s">
        <v>5101</v>
      </c>
      <c r="AH1216" t="s">
        <v>7577</v>
      </c>
      <c r="AI1216" t="s">
        <v>6061</v>
      </c>
      <c r="AJ1216" t="s">
        <v>6268</v>
      </c>
      <c r="AK1216" t="s">
        <v>136</v>
      </c>
      <c r="AN1216" t="s">
        <v>1311</v>
      </c>
      <c r="AO1216" t="s">
        <v>1312</v>
      </c>
      <c r="AP1216" t="s">
        <v>1336</v>
      </c>
      <c r="AQ1216" t="s">
        <v>1314</v>
      </c>
    </row>
    <row r="1217" spans="1:43" x14ac:dyDescent="0.3">
      <c r="A1217" t="s">
        <v>26</v>
      </c>
      <c r="B1217" t="s">
        <v>28</v>
      </c>
      <c r="C1217" t="s">
        <v>29</v>
      </c>
      <c r="D1217" t="s">
        <v>461</v>
      </c>
      <c r="E1217" t="s">
        <v>118</v>
      </c>
      <c r="F1217" t="s">
        <v>334</v>
      </c>
      <c r="G1217" t="s">
        <v>477</v>
      </c>
      <c r="H1217" t="s">
        <v>361</v>
      </c>
      <c r="I1217" t="s">
        <v>365</v>
      </c>
      <c r="J1217" t="s">
        <v>75</v>
      </c>
      <c r="K1217" t="s">
        <v>1164</v>
      </c>
      <c r="L1217">
        <v>49</v>
      </c>
      <c r="M1217">
        <v>210000</v>
      </c>
      <c r="N1217">
        <v>10290000</v>
      </c>
      <c r="O1217">
        <v>0</v>
      </c>
      <c r="P1217">
        <v>10290000</v>
      </c>
      <c r="R1217">
        <v>0</v>
      </c>
      <c r="S1217">
        <v>737879</v>
      </c>
      <c r="T1217">
        <v>737879</v>
      </c>
      <c r="U1217">
        <v>922241</v>
      </c>
      <c r="V1217">
        <v>742166</v>
      </c>
      <c r="W1217">
        <v>742166</v>
      </c>
      <c r="X1217">
        <v>926529</v>
      </c>
      <c r="Y1217">
        <v>742166</v>
      </c>
      <c r="Z1217">
        <v>772093</v>
      </c>
      <c r="AA1217">
        <v>957399</v>
      </c>
      <c r="AB1217">
        <v>773036</v>
      </c>
      <c r="AC1217">
        <v>2236446</v>
      </c>
      <c r="AD1217" t="s">
        <v>5060</v>
      </c>
      <c r="AE1217" t="s">
        <v>5103</v>
      </c>
      <c r="AF1217" t="s">
        <v>5104</v>
      </c>
      <c r="AG1217" t="s">
        <v>5105</v>
      </c>
      <c r="AH1217" t="s">
        <v>7578</v>
      </c>
      <c r="AI1217" t="s">
        <v>6061</v>
      </c>
      <c r="AJ1217" t="s">
        <v>6268</v>
      </c>
      <c r="AK1217" t="s">
        <v>136</v>
      </c>
      <c r="AN1217" t="s">
        <v>1311</v>
      </c>
      <c r="AO1217" t="s">
        <v>1312</v>
      </c>
      <c r="AP1217" t="s">
        <v>1336</v>
      </c>
      <c r="AQ1217" t="s">
        <v>1314</v>
      </c>
    </row>
    <row r="1218" spans="1:43" x14ac:dyDescent="0.3">
      <c r="A1218" t="s">
        <v>26</v>
      </c>
      <c r="B1218" t="s">
        <v>28</v>
      </c>
      <c r="C1218" t="s">
        <v>29</v>
      </c>
      <c r="D1218" t="s">
        <v>461</v>
      </c>
      <c r="E1218" t="s">
        <v>118</v>
      </c>
      <c r="F1218" t="s">
        <v>334</v>
      </c>
      <c r="G1218" t="s">
        <v>477</v>
      </c>
      <c r="H1218" t="s">
        <v>361</v>
      </c>
      <c r="I1218" t="s">
        <v>365</v>
      </c>
      <c r="J1218" t="s">
        <v>75</v>
      </c>
      <c r="K1218" t="s">
        <v>612</v>
      </c>
      <c r="L1218">
        <v>49</v>
      </c>
      <c r="M1218">
        <v>150000</v>
      </c>
      <c r="N1218">
        <v>7350000</v>
      </c>
      <c r="O1218">
        <v>0</v>
      </c>
      <c r="P1218">
        <v>7350000</v>
      </c>
      <c r="R1218">
        <v>0</v>
      </c>
      <c r="S1218">
        <v>527050</v>
      </c>
      <c r="T1218">
        <v>527050</v>
      </c>
      <c r="U1218">
        <v>658740</v>
      </c>
      <c r="V1218">
        <v>530115</v>
      </c>
      <c r="W1218">
        <v>530115</v>
      </c>
      <c r="X1218">
        <v>661805</v>
      </c>
      <c r="Y1218">
        <v>530115</v>
      </c>
      <c r="Z1218">
        <v>551492</v>
      </c>
      <c r="AA1218">
        <v>683855</v>
      </c>
      <c r="AB1218">
        <v>552165</v>
      </c>
      <c r="AC1218">
        <v>1597498</v>
      </c>
      <c r="AD1218" t="s">
        <v>5060</v>
      </c>
      <c r="AE1218" t="s">
        <v>5103</v>
      </c>
      <c r="AF1218" t="s">
        <v>5107</v>
      </c>
      <c r="AG1218" t="s">
        <v>5108</v>
      </c>
      <c r="AH1218" t="s">
        <v>6954</v>
      </c>
      <c r="AI1218" t="s">
        <v>6064</v>
      </c>
      <c r="AJ1218" t="s">
        <v>6268</v>
      </c>
      <c r="AK1218" t="s">
        <v>136</v>
      </c>
      <c r="AN1218" t="s">
        <v>1311</v>
      </c>
      <c r="AO1218" t="s">
        <v>1312</v>
      </c>
      <c r="AP1218" t="s">
        <v>1336</v>
      </c>
      <c r="AQ1218" t="s">
        <v>1314</v>
      </c>
    </row>
    <row r="1219" spans="1:43" x14ac:dyDescent="0.3">
      <c r="A1219" t="s">
        <v>26</v>
      </c>
      <c r="B1219" t="s">
        <v>28</v>
      </c>
      <c r="C1219" t="s">
        <v>29</v>
      </c>
      <c r="D1219" t="s">
        <v>461</v>
      </c>
      <c r="E1219" t="s">
        <v>118</v>
      </c>
      <c r="F1219" t="s">
        <v>412</v>
      </c>
      <c r="G1219" t="s">
        <v>480</v>
      </c>
      <c r="H1219" t="s">
        <v>414</v>
      </c>
      <c r="I1219" t="s">
        <v>415</v>
      </c>
      <c r="J1219" t="s">
        <v>58</v>
      </c>
      <c r="K1219" t="s">
        <v>1273</v>
      </c>
      <c r="L1219">
        <v>3</v>
      </c>
      <c r="M1219">
        <v>167000000</v>
      </c>
      <c r="N1219">
        <v>501000000</v>
      </c>
      <c r="O1219">
        <v>0</v>
      </c>
      <c r="P1219">
        <v>501000000</v>
      </c>
      <c r="R1219">
        <v>0</v>
      </c>
      <c r="S1219">
        <v>0</v>
      </c>
      <c r="T1219">
        <v>0</v>
      </c>
      <c r="U1219">
        <v>501000000</v>
      </c>
      <c r="V1219">
        <v>0</v>
      </c>
      <c r="W1219">
        <v>0</v>
      </c>
      <c r="X1219">
        <v>0</v>
      </c>
      <c r="Y1219">
        <v>0</v>
      </c>
      <c r="Z1219">
        <v>0</v>
      </c>
      <c r="AA1219">
        <v>0</v>
      </c>
      <c r="AB1219">
        <v>0</v>
      </c>
      <c r="AC1219">
        <v>0</v>
      </c>
      <c r="AD1219" t="s">
        <v>5882</v>
      </c>
      <c r="AE1219" t="s">
        <v>5883</v>
      </c>
      <c r="AF1219" t="s">
        <v>5884</v>
      </c>
      <c r="AG1219" t="s">
        <v>5885</v>
      </c>
      <c r="AH1219" t="s">
        <v>7627</v>
      </c>
      <c r="AI1219" t="s">
        <v>6061</v>
      </c>
      <c r="AJ1219" t="s">
        <v>7628</v>
      </c>
      <c r="AK1219" t="s">
        <v>136</v>
      </c>
      <c r="AN1219" t="s">
        <v>1311</v>
      </c>
      <c r="AO1219" t="s">
        <v>1312</v>
      </c>
      <c r="AP1219" t="s">
        <v>1331</v>
      </c>
      <c r="AQ1219" t="s">
        <v>1314</v>
      </c>
    </row>
    <row r="1220" spans="1:43" x14ac:dyDescent="0.3">
      <c r="A1220" t="s">
        <v>26</v>
      </c>
      <c r="B1220" t="s">
        <v>28</v>
      </c>
      <c r="C1220" t="s">
        <v>29</v>
      </c>
      <c r="D1220" t="s">
        <v>461</v>
      </c>
      <c r="E1220" t="s">
        <v>118</v>
      </c>
      <c r="F1220" t="s">
        <v>304</v>
      </c>
      <c r="G1220" t="s">
        <v>473</v>
      </c>
      <c r="H1220" t="s">
        <v>307</v>
      </c>
      <c r="I1220" t="s">
        <v>308</v>
      </c>
      <c r="J1220" t="s">
        <v>126</v>
      </c>
      <c r="K1220" t="s">
        <v>1015</v>
      </c>
      <c r="L1220">
        <v>1</v>
      </c>
      <c r="M1220">
        <v>365000000</v>
      </c>
      <c r="N1220">
        <v>365000000</v>
      </c>
      <c r="O1220">
        <v>365000000</v>
      </c>
      <c r="P1220">
        <v>0</v>
      </c>
      <c r="R1220">
        <v>0</v>
      </c>
      <c r="S1220">
        <v>0</v>
      </c>
      <c r="T1220">
        <v>365000000</v>
      </c>
      <c r="U1220">
        <v>0</v>
      </c>
      <c r="V1220">
        <v>0</v>
      </c>
      <c r="W1220">
        <v>0</v>
      </c>
      <c r="X1220">
        <v>0</v>
      </c>
      <c r="Y1220">
        <v>0</v>
      </c>
      <c r="Z1220">
        <v>0</v>
      </c>
      <c r="AA1220">
        <v>0</v>
      </c>
      <c r="AB1220">
        <v>0</v>
      </c>
      <c r="AC1220">
        <v>0</v>
      </c>
      <c r="AD1220" t="s">
        <v>4027</v>
      </c>
      <c r="AE1220" t="s">
        <v>4028</v>
      </c>
      <c r="AF1220" t="s">
        <v>4029</v>
      </c>
      <c r="AG1220" t="s">
        <v>4030</v>
      </c>
      <c r="AH1220" t="s">
        <v>7264</v>
      </c>
      <c r="AI1220" t="s">
        <v>6061</v>
      </c>
      <c r="AJ1220" t="s">
        <v>7265</v>
      </c>
      <c r="AK1220" t="s">
        <v>136</v>
      </c>
      <c r="AN1220" t="s">
        <v>2012</v>
      </c>
      <c r="AO1220" t="s">
        <v>2012</v>
      </c>
      <c r="AP1220" t="s">
        <v>2013</v>
      </c>
      <c r="AQ1220" t="s">
        <v>1314</v>
      </c>
    </row>
    <row r="1221" spans="1:43" x14ac:dyDescent="0.3">
      <c r="A1221" t="s">
        <v>26</v>
      </c>
      <c r="B1221" t="s">
        <v>28</v>
      </c>
      <c r="C1221" t="s">
        <v>29</v>
      </c>
      <c r="D1221" t="s">
        <v>460</v>
      </c>
      <c r="E1221" t="s">
        <v>93</v>
      </c>
      <c r="F1221" t="s">
        <v>94</v>
      </c>
      <c r="G1221" t="s">
        <v>464</v>
      </c>
      <c r="H1221" t="s">
        <v>102</v>
      </c>
      <c r="I1221" t="s">
        <v>105</v>
      </c>
      <c r="J1221" t="s">
        <v>43</v>
      </c>
      <c r="K1221" t="s">
        <v>582</v>
      </c>
      <c r="L1221">
        <v>100</v>
      </c>
      <c r="M1221">
        <v>75000</v>
      </c>
      <c r="N1221">
        <v>7500000</v>
      </c>
      <c r="O1221">
        <v>0</v>
      </c>
      <c r="P1221">
        <v>7500000</v>
      </c>
      <c r="R1221">
        <v>0</v>
      </c>
      <c r="S1221">
        <v>821980</v>
      </c>
      <c r="T1221">
        <v>821980</v>
      </c>
      <c r="U1221">
        <v>493421</v>
      </c>
      <c r="V1221">
        <v>493421</v>
      </c>
      <c r="W1221">
        <v>986215</v>
      </c>
      <c r="X1221">
        <v>986215</v>
      </c>
      <c r="Y1221">
        <v>1068691</v>
      </c>
      <c r="Z1221">
        <v>1068691</v>
      </c>
      <c r="AA1221">
        <v>349424</v>
      </c>
      <c r="AB1221">
        <v>328470</v>
      </c>
      <c r="AC1221">
        <v>81492</v>
      </c>
      <c r="AD1221" t="s">
        <v>1892</v>
      </c>
      <c r="AE1221" t="s">
        <v>1893</v>
      </c>
      <c r="AF1221" t="s">
        <v>1894</v>
      </c>
      <c r="AG1221" t="s">
        <v>1895</v>
      </c>
      <c r="AH1221" t="s">
        <v>6662</v>
      </c>
      <c r="AI1221" t="s">
        <v>6061</v>
      </c>
      <c r="AJ1221" t="s">
        <v>6423</v>
      </c>
      <c r="AK1221" t="s">
        <v>98</v>
      </c>
      <c r="AL1221" t="s">
        <v>99</v>
      </c>
      <c r="AM1221" t="s">
        <v>104</v>
      </c>
      <c r="AN1221" t="s">
        <v>1311</v>
      </c>
      <c r="AO1221" t="s">
        <v>1312</v>
      </c>
      <c r="AP1221" t="s">
        <v>1313</v>
      </c>
      <c r="AQ1221" t="s">
        <v>1314</v>
      </c>
    </row>
    <row r="1222" spans="1:43" x14ac:dyDescent="0.3">
      <c r="A1222" t="s">
        <v>26</v>
      </c>
      <c r="B1222" t="s">
        <v>28</v>
      </c>
      <c r="C1222" t="s">
        <v>29</v>
      </c>
      <c r="D1222" t="s">
        <v>460</v>
      </c>
      <c r="E1222" t="s">
        <v>93</v>
      </c>
      <c r="F1222" t="s">
        <v>94</v>
      </c>
      <c r="G1222" t="s">
        <v>464</v>
      </c>
      <c r="H1222" t="s">
        <v>102</v>
      </c>
      <c r="I1222" t="s">
        <v>105</v>
      </c>
      <c r="J1222" t="s">
        <v>43</v>
      </c>
      <c r="K1222" t="s">
        <v>507</v>
      </c>
      <c r="L1222">
        <v>2</v>
      </c>
      <c r="M1222">
        <v>1500000</v>
      </c>
      <c r="N1222">
        <v>3000000</v>
      </c>
      <c r="O1222">
        <v>0</v>
      </c>
      <c r="P1222">
        <v>3000000</v>
      </c>
      <c r="R1222">
        <v>0</v>
      </c>
      <c r="S1222">
        <v>328792</v>
      </c>
      <c r="T1222">
        <v>328792</v>
      </c>
      <c r="U1222">
        <v>197368</v>
      </c>
      <c r="V1222">
        <v>197368</v>
      </c>
      <c r="W1222">
        <v>394486</v>
      </c>
      <c r="X1222">
        <v>394486</v>
      </c>
      <c r="Y1222">
        <v>427476</v>
      </c>
      <c r="Z1222">
        <v>427476</v>
      </c>
      <c r="AA1222">
        <v>139770</v>
      </c>
      <c r="AB1222">
        <v>131388</v>
      </c>
      <c r="AC1222">
        <v>32598</v>
      </c>
      <c r="AD1222" t="s">
        <v>1892</v>
      </c>
      <c r="AE1222" t="s">
        <v>1893</v>
      </c>
      <c r="AF1222" t="s">
        <v>1897</v>
      </c>
      <c r="AG1222" t="s">
        <v>1898</v>
      </c>
      <c r="AH1222" t="s">
        <v>6663</v>
      </c>
      <c r="AI1222" t="s">
        <v>6064</v>
      </c>
      <c r="AJ1222" t="s">
        <v>6423</v>
      </c>
      <c r="AK1222" t="s">
        <v>98</v>
      </c>
      <c r="AL1222" t="s">
        <v>99</v>
      </c>
      <c r="AM1222" t="s">
        <v>104</v>
      </c>
      <c r="AN1222" t="s">
        <v>1311</v>
      </c>
      <c r="AO1222" t="s">
        <v>1312</v>
      </c>
      <c r="AP1222" t="s">
        <v>1313</v>
      </c>
      <c r="AQ1222" t="s">
        <v>1314</v>
      </c>
    </row>
    <row r="1223" spans="1:43" x14ac:dyDescent="0.3">
      <c r="A1223" t="s">
        <v>26</v>
      </c>
      <c r="B1223" t="s">
        <v>28</v>
      </c>
      <c r="C1223" t="s">
        <v>29</v>
      </c>
      <c r="D1223" t="s">
        <v>460</v>
      </c>
      <c r="E1223" t="s">
        <v>93</v>
      </c>
      <c r="F1223" t="s">
        <v>94</v>
      </c>
      <c r="G1223" t="s">
        <v>464</v>
      </c>
      <c r="H1223" t="s">
        <v>102</v>
      </c>
      <c r="I1223" t="s">
        <v>105</v>
      </c>
      <c r="J1223" t="s">
        <v>43</v>
      </c>
      <c r="K1223" t="s">
        <v>590</v>
      </c>
      <c r="L1223">
        <v>4</v>
      </c>
      <c r="M1223">
        <v>250000</v>
      </c>
      <c r="N1223">
        <v>1000000</v>
      </c>
      <c r="O1223">
        <v>0</v>
      </c>
      <c r="P1223">
        <v>1000000</v>
      </c>
      <c r="R1223">
        <v>0</v>
      </c>
      <c r="S1223">
        <v>109597</v>
      </c>
      <c r="T1223">
        <v>109597</v>
      </c>
      <c r="U1223">
        <v>65789</v>
      </c>
      <c r="V1223">
        <v>65789</v>
      </c>
      <c r="W1223">
        <v>131495</v>
      </c>
      <c r="X1223">
        <v>131495</v>
      </c>
      <c r="Y1223">
        <v>142492</v>
      </c>
      <c r="Z1223">
        <v>142492</v>
      </c>
      <c r="AA1223">
        <v>46590</v>
      </c>
      <c r="AB1223">
        <v>43796</v>
      </c>
      <c r="AC1223">
        <v>10868</v>
      </c>
      <c r="AD1223" t="s">
        <v>1892</v>
      </c>
      <c r="AE1223" t="s">
        <v>1893</v>
      </c>
      <c r="AF1223" t="s">
        <v>1903</v>
      </c>
      <c r="AG1223" t="s">
        <v>1904</v>
      </c>
      <c r="AH1223" t="s">
        <v>6664</v>
      </c>
      <c r="AI1223" t="s">
        <v>6085</v>
      </c>
      <c r="AJ1223" t="s">
        <v>6423</v>
      </c>
      <c r="AK1223" t="s">
        <v>98</v>
      </c>
      <c r="AL1223" t="s">
        <v>99</v>
      </c>
      <c r="AM1223" t="s">
        <v>104</v>
      </c>
      <c r="AN1223" t="s">
        <v>1311</v>
      </c>
      <c r="AO1223" t="s">
        <v>1312</v>
      </c>
      <c r="AP1223" t="s">
        <v>1313</v>
      </c>
      <c r="AQ1223" t="s">
        <v>1314</v>
      </c>
    </row>
    <row r="1224" spans="1:43" x14ac:dyDescent="0.3">
      <c r="A1224" t="s">
        <v>26</v>
      </c>
      <c r="B1224" t="s">
        <v>28</v>
      </c>
      <c r="C1224" t="s">
        <v>29</v>
      </c>
      <c r="D1224" t="s">
        <v>460</v>
      </c>
      <c r="E1224" t="s">
        <v>93</v>
      </c>
      <c r="F1224" t="s">
        <v>94</v>
      </c>
      <c r="G1224" t="s">
        <v>464</v>
      </c>
      <c r="H1224" t="s">
        <v>102</v>
      </c>
      <c r="I1224" t="s">
        <v>105</v>
      </c>
      <c r="J1224" t="s">
        <v>48</v>
      </c>
      <c r="K1224" t="s">
        <v>591</v>
      </c>
      <c r="L1224">
        <v>12</v>
      </c>
      <c r="M1224">
        <v>5521000</v>
      </c>
      <c r="N1224">
        <v>66252000</v>
      </c>
      <c r="O1224">
        <v>0</v>
      </c>
      <c r="P1224">
        <v>66252000</v>
      </c>
      <c r="R1224">
        <v>0</v>
      </c>
      <c r="S1224">
        <v>7261046</v>
      </c>
      <c r="T1224">
        <v>7261046</v>
      </c>
      <c r="U1224">
        <v>4358684</v>
      </c>
      <c r="V1224">
        <v>4358684</v>
      </c>
      <c r="W1224">
        <v>8711831</v>
      </c>
      <c r="X1224">
        <v>8711831</v>
      </c>
      <c r="Y1224">
        <v>9440388</v>
      </c>
      <c r="Z1224">
        <v>9440388</v>
      </c>
      <c r="AA1224">
        <v>3086676</v>
      </c>
      <c r="AB1224">
        <v>2901570</v>
      </c>
      <c r="AC1224">
        <v>719856</v>
      </c>
      <c r="AD1224" t="s">
        <v>1892</v>
      </c>
      <c r="AE1224" t="s">
        <v>1910</v>
      </c>
      <c r="AF1224" t="s">
        <v>1911</v>
      </c>
      <c r="AG1224" t="s">
        <v>1912</v>
      </c>
      <c r="AH1224" t="s">
        <v>6513</v>
      </c>
      <c r="AI1224" t="s">
        <v>6061</v>
      </c>
      <c r="AJ1224" t="s">
        <v>6423</v>
      </c>
      <c r="AK1224" t="s">
        <v>98</v>
      </c>
      <c r="AL1224" t="s">
        <v>99</v>
      </c>
      <c r="AM1224" t="s">
        <v>104</v>
      </c>
      <c r="AN1224" t="s">
        <v>1311</v>
      </c>
      <c r="AO1224" t="s">
        <v>1312</v>
      </c>
      <c r="AP1224" t="s">
        <v>1336</v>
      </c>
      <c r="AQ1224" t="s">
        <v>1314</v>
      </c>
    </row>
    <row r="1225" spans="1:43" x14ac:dyDescent="0.3">
      <c r="A1225" t="s">
        <v>26</v>
      </c>
      <c r="B1225" t="s">
        <v>28</v>
      </c>
      <c r="C1225" t="s">
        <v>29</v>
      </c>
      <c r="D1225" t="s">
        <v>460</v>
      </c>
      <c r="E1225" t="s">
        <v>93</v>
      </c>
      <c r="F1225" t="s">
        <v>94</v>
      </c>
      <c r="G1225" t="s">
        <v>464</v>
      </c>
      <c r="H1225" t="s">
        <v>106</v>
      </c>
      <c r="I1225" t="s">
        <v>110</v>
      </c>
      <c r="J1225" t="s">
        <v>43</v>
      </c>
      <c r="K1225" t="s">
        <v>582</v>
      </c>
      <c r="L1225">
        <v>75</v>
      </c>
      <c r="M1225">
        <v>75000</v>
      </c>
      <c r="N1225">
        <v>5625000</v>
      </c>
      <c r="O1225">
        <v>0</v>
      </c>
      <c r="P1225">
        <v>5625000</v>
      </c>
      <c r="R1225">
        <v>0</v>
      </c>
      <c r="S1225">
        <v>159538</v>
      </c>
      <c r="T1225">
        <v>358961</v>
      </c>
      <c r="U1225">
        <v>374915</v>
      </c>
      <c r="V1225">
        <v>574338</v>
      </c>
      <c r="W1225">
        <v>143584</v>
      </c>
      <c r="X1225">
        <v>478615</v>
      </c>
      <c r="Y1225">
        <v>0</v>
      </c>
      <c r="Z1225">
        <v>1395960</v>
      </c>
      <c r="AA1225">
        <v>849541</v>
      </c>
      <c r="AB1225">
        <v>1196537</v>
      </c>
      <c r="AC1225">
        <v>93011</v>
      </c>
      <c r="AD1225" t="s">
        <v>1943</v>
      </c>
      <c r="AE1225" t="s">
        <v>1944</v>
      </c>
      <c r="AF1225" t="s">
        <v>1945</v>
      </c>
      <c r="AG1225" t="s">
        <v>1946</v>
      </c>
      <c r="AH1225" t="s">
        <v>6668</v>
      </c>
      <c r="AI1225" t="s">
        <v>6061</v>
      </c>
      <c r="AJ1225" t="s">
        <v>6429</v>
      </c>
      <c r="AK1225" t="s">
        <v>98</v>
      </c>
      <c r="AL1225" t="s">
        <v>108</v>
      </c>
      <c r="AM1225" t="s">
        <v>109</v>
      </c>
      <c r="AN1225" t="s">
        <v>1311</v>
      </c>
      <c r="AO1225" t="s">
        <v>1312</v>
      </c>
      <c r="AP1225" t="s">
        <v>1313</v>
      </c>
      <c r="AQ1225" t="s">
        <v>1314</v>
      </c>
    </row>
    <row r="1226" spans="1:43" x14ac:dyDescent="0.3">
      <c r="A1226" t="s">
        <v>26</v>
      </c>
      <c r="B1226" t="s">
        <v>28</v>
      </c>
      <c r="C1226" t="s">
        <v>29</v>
      </c>
      <c r="D1226" t="s">
        <v>460</v>
      </c>
      <c r="E1226" t="s">
        <v>93</v>
      </c>
      <c r="F1226" t="s">
        <v>94</v>
      </c>
      <c r="G1226" t="s">
        <v>464</v>
      </c>
      <c r="H1226" t="s">
        <v>106</v>
      </c>
      <c r="I1226" t="s">
        <v>110</v>
      </c>
      <c r="J1226" t="s">
        <v>43</v>
      </c>
      <c r="K1226" t="s">
        <v>1034</v>
      </c>
      <c r="L1226">
        <v>4</v>
      </c>
      <c r="M1226">
        <v>1500000</v>
      </c>
      <c r="N1226">
        <v>6000000</v>
      </c>
      <c r="O1226">
        <v>0</v>
      </c>
      <c r="P1226">
        <v>6000000</v>
      </c>
      <c r="R1226">
        <v>0</v>
      </c>
      <c r="S1226">
        <v>170174</v>
      </c>
      <c r="T1226">
        <v>382892</v>
      </c>
      <c r="U1226">
        <v>399909</v>
      </c>
      <c r="V1226">
        <v>612627</v>
      </c>
      <c r="W1226">
        <v>153157</v>
      </c>
      <c r="X1226">
        <v>510522</v>
      </c>
      <c r="Y1226">
        <v>0</v>
      </c>
      <c r="Z1226">
        <v>1489024</v>
      </c>
      <c r="AA1226">
        <v>906177</v>
      </c>
      <c r="AB1226">
        <v>1276306</v>
      </c>
      <c r="AC1226">
        <v>99212</v>
      </c>
      <c r="AD1226" t="s">
        <v>1943</v>
      </c>
      <c r="AE1226" t="s">
        <v>1944</v>
      </c>
      <c r="AF1226" t="s">
        <v>1948</v>
      </c>
      <c r="AG1226" t="s">
        <v>1949</v>
      </c>
      <c r="AH1226" t="s">
        <v>6669</v>
      </c>
      <c r="AI1226" t="s">
        <v>6064</v>
      </c>
      <c r="AJ1226" t="s">
        <v>6429</v>
      </c>
      <c r="AK1226" t="s">
        <v>98</v>
      </c>
      <c r="AL1226" t="s">
        <v>108</v>
      </c>
      <c r="AM1226" t="s">
        <v>109</v>
      </c>
      <c r="AN1226" t="s">
        <v>1311</v>
      </c>
      <c r="AO1226" t="s">
        <v>1312</v>
      </c>
      <c r="AP1226" t="s">
        <v>1313</v>
      </c>
      <c r="AQ1226" t="s">
        <v>1314</v>
      </c>
    </row>
    <row r="1227" spans="1:43" x14ac:dyDescent="0.3">
      <c r="A1227" t="s">
        <v>26</v>
      </c>
      <c r="B1227" t="s">
        <v>28</v>
      </c>
      <c r="C1227" t="s">
        <v>29</v>
      </c>
      <c r="D1227" t="s">
        <v>460</v>
      </c>
      <c r="E1227" t="s">
        <v>93</v>
      </c>
      <c r="F1227" t="s">
        <v>94</v>
      </c>
      <c r="G1227" t="s">
        <v>464</v>
      </c>
      <c r="H1227" t="s">
        <v>106</v>
      </c>
      <c r="I1227" t="s">
        <v>110</v>
      </c>
      <c r="J1227" t="s">
        <v>43</v>
      </c>
      <c r="K1227" t="s">
        <v>572</v>
      </c>
      <c r="L1227">
        <v>4</v>
      </c>
      <c r="M1227">
        <v>1500000</v>
      </c>
      <c r="N1227">
        <v>6000000</v>
      </c>
      <c r="O1227">
        <v>0</v>
      </c>
      <c r="P1227">
        <v>6000000</v>
      </c>
      <c r="R1227">
        <v>0</v>
      </c>
      <c r="S1227">
        <v>170174</v>
      </c>
      <c r="T1227">
        <v>382892</v>
      </c>
      <c r="U1227">
        <v>399909</v>
      </c>
      <c r="V1227">
        <v>612627</v>
      </c>
      <c r="W1227">
        <v>153157</v>
      </c>
      <c r="X1227">
        <v>510522</v>
      </c>
      <c r="Y1227">
        <v>0</v>
      </c>
      <c r="Z1227">
        <v>1489024</v>
      </c>
      <c r="AA1227">
        <v>906177</v>
      </c>
      <c r="AB1227">
        <v>1276306</v>
      </c>
      <c r="AC1227">
        <v>99212</v>
      </c>
      <c r="AD1227" t="s">
        <v>1943</v>
      </c>
      <c r="AE1227" t="s">
        <v>1944</v>
      </c>
      <c r="AF1227" t="s">
        <v>1951</v>
      </c>
      <c r="AG1227" t="s">
        <v>1952</v>
      </c>
      <c r="AH1227" t="s">
        <v>6670</v>
      </c>
      <c r="AI1227" t="s">
        <v>6075</v>
      </c>
      <c r="AJ1227" t="s">
        <v>6429</v>
      </c>
      <c r="AK1227" t="s">
        <v>98</v>
      </c>
      <c r="AL1227" t="s">
        <v>108</v>
      </c>
      <c r="AM1227" t="s">
        <v>109</v>
      </c>
      <c r="AN1227" t="s">
        <v>1311</v>
      </c>
      <c r="AO1227" t="s">
        <v>1312</v>
      </c>
      <c r="AP1227" t="s">
        <v>1313</v>
      </c>
      <c r="AQ1227" t="s">
        <v>1314</v>
      </c>
    </row>
    <row r="1228" spans="1:43" x14ac:dyDescent="0.3">
      <c r="A1228" t="s">
        <v>26</v>
      </c>
      <c r="B1228" t="s">
        <v>28</v>
      </c>
      <c r="C1228" t="s">
        <v>29</v>
      </c>
      <c r="D1228" t="s">
        <v>460</v>
      </c>
      <c r="E1228" t="s">
        <v>93</v>
      </c>
      <c r="F1228" t="s">
        <v>94</v>
      </c>
      <c r="G1228" t="s">
        <v>464</v>
      </c>
      <c r="H1228" t="s">
        <v>106</v>
      </c>
      <c r="I1228" t="s">
        <v>110</v>
      </c>
      <c r="J1228" t="s">
        <v>46</v>
      </c>
      <c r="K1228" t="s">
        <v>585</v>
      </c>
      <c r="L1228">
        <v>8</v>
      </c>
      <c r="M1228">
        <v>900000</v>
      </c>
      <c r="N1228">
        <v>7200000</v>
      </c>
      <c r="O1228">
        <v>0</v>
      </c>
      <c r="P1228">
        <v>7200000</v>
      </c>
      <c r="R1228">
        <v>0</v>
      </c>
      <c r="S1228">
        <v>204209</v>
      </c>
      <c r="T1228">
        <v>459470</v>
      </c>
      <c r="U1228">
        <v>479891</v>
      </c>
      <c r="V1228">
        <v>735152</v>
      </c>
      <c r="W1228">
        <v>183788</v>
      </c>
      <c r="X1228">
        <v>612627</v>
      </c>
      <c r="Y1228">
        <v>0</v>
      </c>
      <c r="Z1228">
        <v>1786829</v>
      </c>
      <c r="AA1228">
        <v>1087413</v>
      </c>
      <c r="AB1228">
        <v>1531567</v>
      </c>
      <c r="AC1228">
        <v>119054</v>
      </c>
      <c r="AD1228" t="s">
        <v>1943</v>
      </c>
      <c r="AE1228" t="s">
        <v>1957</v>
      </c>
      <c r="AF1228" t="s">
        <v>1958</v>
      </c>
      <c r="AG1228" t="s">
        <v>1959</v>
      </c>
      <c r="AH1228" t="s">
        <v>6517</v>
      </c>
      <c r="AI1228" t="s">
        <v>6061</v>
      </c>
      <c r="AJ1228" t="s">
        <v>6429</v>
      </c>
      <c r="AK1228" t="s">
        <v>98</v>
      </c>
      <c r="AL1228" t="s">
        <v>108</v>
      </c>
      <c r="AM1228" t="s">
        <v>109</v>
      </c>
      <c r="AN1228" t="s">
        <v>1311</v>
      </c>
      <c r="AO1228" t="s">
        <v>1312</v>
      </c>
      <c r="AP1228" t="s">
        <v>1331</v>
      </c>
      <c r="AQ1228" t="s">
        <v>1314</v>
      </c>
    </row>
    <row r="1229" spans="1:43" x14ac:dyDescent="0.3">
      <c r="A1229" t="s">
        <v>26</v>
      </c>
      <c r="B1229" t="s">
        <v>28</v>
      </c>
      <c r="C1229" t="s">
        <v>29</v>
      </c>
      <c r="D1229" t="s">
        <v>460</v>
      </c>
      <c r="E1229" t="s">
        <v>93</v>
      </c>
      <c r="F1229" t="s">
        <v>94</v>
      </c>
      <c r="G1229" t="s">
        <v>464</v>
      </c>
      <c r="H1229" t="s">
        <v>106</v>
      </c>
      <c r="I1229" t="s">
        <v>110</v>
      </c>
      <c r="J1229" t="s">
        <v>48</v>
      </c>
      <c r="K1229" t="s">
        <v>594</v>
      </c>
      <c r="L1229">
        <v>20</v>
      </c>
      <c r="M1229">
        <v>2035000</v>
      </c>
      <c r="N1229">
        <v>40691000</v>
      </c>
      <c r="O1229">
        <v>0</v>
      </c>
      <c r="P1229">
        <v>40691000</v>
      </c>
      <c r="R1229">
        <v>0</v>
      </c>
      <c r="S1229">
        <v>1154093</v>
      </c>
      <c r="T1229">
        <v>2596708</v>
      </c>
      <c r="U1229">
        <v>2712118</v>
      </c>
      <c r="V1229">
        <v>4154734.0000000005</v>
      </c>
      <c r="W1229">
        <v>1038683</v>
      </c>
      <c r="X1229">
        <v>3462278</v>
      </c>
      <c r="Y1229">
        <v>0</v>
      </c>
      <c r="Z1229">
        <v>10098310</v>
      </c>
      <c r="AA1229">
        <v>6145544</v>
      </c>
      <c r="AB1229">
        <v>8655695</v>
      </c>
      <c r="AC1229">
        <v>672837</v>
      </c>
      <c r="AD1229" t="s">
        <v>1943</v>
      </c>
      <c r="AE1229" t="s">
        <v>1961</v>
      </c>
      <c r="AF1229" t="s">
        <v>1962</v>
      </c>
      <c r="AG1229" t="s">
        <v>1963</v>
      </c>
      <c r="AH1229" t="s">
        <v>6518</v>
      </c>
      <c r="AI1229" t="s">
        <v>6061</v>
      </c>
      <c r="AJ1229" t="s">
        <v>6429</v>
      </c>
      <c r="AK1229" t="s">
        <v>98</v>
      </c>
      <c r="AL1229" t="s">
        <v>108</v>
      </c>
      <c r="AM1229" t="s">
        <v>109</v>
      </c>
      <c r="AN1229" t="s">
        <v>1311</v>
      </c>
      <c r="AO1229" t="s">
        <v>1312</v>
      </c>
      <c r="AP1229" t="s">
        <v>1336</v>
      </c>
      <c r="AQ1229" t="s">
        <v>1314</v>
      </c>
    </row>
    <row r="1230" spans="1:43" x14ac:dyDescent="0.3">
      <c r="A1230" t="s">
        <v>26</v>
      </c>
      <c r="B1230" t="s">
        <v>28</v>
      </c>
      <c r="C1230" t="s">
        <v>29</v>
      </c>
      <c r="D1230" t="s">
        <v>461</v>
      </c>
      <c r="E1230" t="s">
        <v>118</v>
      </c>
      <c r="F1230" t="s">
        <v>120</v>
      </c>
      <c r="G1230" t="s">
        <v>465</v>
      </c>
      <c r="H1230" t="s">
        <v>123</v>
      </c>
      <c r="I1230" t="s">
        <v>124</v>
      </c>
      <c r="J1230" t="s">
        <v>126</v>
      </c>
      <c r="K1230" t="s">
        <v>598</v>
      </c>
      <c r="L1230">
        <v>1</v>
      </c>
      <c r="M1230">
        <v>260000000</v>
      </c>
      <c r="N1230">
        <v>260000000</v>
      </c>
      <c r="O1230">
        <v>0</v>
      </c>
      <c r="P1230">
        <v>260000000</v>
      </c>
      <c r="R1230">
        <v>0</v>
      </c>
      <c r="S1230">
        <v>0</v>
      </c>
      <c r="T1230">
        <v>260000000</v>
      </c>
      <c r="U1230">
        <v>0</v>
      </c>
      <c r="V1230">
        <v>0</v>
      </c>
      <c r="W1230">
        <v>0</v>
      </c>
      <c r="X1230">
        <v>0</v>
      </c>
      <c r="Y1230">
        <v>0</v>
      </c>
      <c r="Z1230">
        <v>0</v>
      </c>
      <c r="AA1230">
        <v>0</v>
      </c>
      <c r="AB1230">
        <v>0</v>
      </c>
      <c r="AC1230">
        <v>0</v>
      </c>
      <c r="AD1230" t="s">
        <v>2008</v>
      </c>
      <c r="AE1230" t="s">
        <v>2009</v>
      </c>
      <c r="AF1230" t="s">
        <v>2010</v>
      </c>
      <c r="AG1230" t="s">
        <v>2011</v>
      </c>
      <c r="AH1230" t="s">
        <v>6521</v>
      </c>
      <c r="AI1230" t="s">
        <v>6061</v>
      </c>
      <c r="AJ1230" t="s">
        <v>6522</v>
      </c>
      <c r="AK1230" t="s">
        <v>98</v>
      </c>
      <c r="AL1230" t="s">
        <v>127</v>
      </c>
      <c r="AM1230" t="s">
        <v>128</v>
      </c>
      <c r="AN1230" t="s">
        <v>2012</v>
      </c>
      <c r="AO1230" t="s">
        <v>2012</v>
      </c>
      <c r="AP1230" t="s">
        <v>2013</v>
      </c>
      <c r="AQ1230" t="s">
        <v>1314</v>
      </c>
    </row>
    <row r="1231" spans="1:43" x14ac:dyDescent="0.3">
      <c r="A1231" t="s">
        <v>26</v>
      </c>
      <c r="B1231" t="s">
        <v>28</v>
      </c>
      <c r="C1231" t="s">
        <v>29</v>
      </c>
      <c r="D1231" t="s">
        <v>461</v>
      </c>
      <c r="E1231" t="s">
        <v>118</v>
      </c>
      <c r="F1231" t="s">
        <v>130</v>
      </c>
      <c r="G1231" t="s">
        <v>470</v>
      </c>
      <c r="H1231" t="s">
        <v>196</v>
      </c>
      <c r="I1231" t="s">
        <v>200</v>
      </c>
      <c r="J1231" t="s">
        <v>43</v>
      </c>
      <c r="K1231" t="s">
        <v>485</v>
      </c>
      <c r="L1231">
        <v>4</v>
      </c>
      <c r="M1231">
        <v>1500000</v>
      </c>
      <c r="N1231">
        <v>6000000</v>
      </c>
      <c r="O1231">
        <v>0</v>
      </c>
      <c r="P1231">
        <v>6000000</v>
      </c>
      <c r="R1231">
        <v>0</v>
      </c>
      <c r="S1231">
        <v>927692</v>
      </c>
      <c r="T1231">
        <v>369231</v>
      </c>
      <c r="U1231">
        <v>480000</v>
      </c>
      <c r="V1231">
        <v>830769</v>
      </c>
      <c r="W1231">
        <v>480000</v>
      </c>
      <c r="X1231">
        <v>369231</v>
      </c>
      <c r="Y1231">
        <v>858462</v>
      </c>
      <c r="Z1231">
        <v>369231</v>
      </c>
      <c r="AA1231">
        <v>466154</v>
      </c>
      <c r="AB1231">
        <v>849230</v>
      </c>
      <c r="AC1231">
        <v>0</v>
      </c>
      <c r="AD1231" t="s">
        <v>2893</v>
      </c>
      <c r="AE1231" t="s">
        <v>2894</v>
      </c>
      <c r="AF1231" t="s">
        <v>2895</v>
      </c>
      <c r="AG1231" t="s">
        <v>2896</v>
      </c>
      <c r="AH1231" t="s">
        <v>6687</v>
      </c>
      <c r="AI1231" t="s">
        <v>6061</v>
      </c>
      <c r="AJ1231" t="s">
        <v>6446</v>
      </c>
      <c r="AK1231" t="s">
        <v>98</v>
      </c>
      <c r="AL1231" t="s">
        <v>127</v>
      </c>
      <c r="AM1231" t="s">
        <v>128</v>
      </c>
      <c r="AN1231" t="s">
        <v>1311</v>
      </c>
      <c r="AO1231" t="s">
        <v>1312</v>
      </c>
      <c r="AP1231" t="s">
        <v>1313</v>
      </c>
      <c r="AQ1231" t="s">
        <v>1314</v>
      </c>
    </row>
    <row r="1232" spans="1:43" x14ac:dyDescent="0.3">
      <c r="A1232" t="s">
        <v>26</v>
      </c>
      <c r="B1232" t="s">
        <v>28</v>
      </c>
      <c r="C1232" t="s">
        <v>29</v>
      </c>
      <c r="D1232" t="s">
        <v>461</v>
      </c>
      <c r="E1232" t="s">
        <v>118</v>
      </c>
      <c r="F1232" t="s">
        <v>130</v>
      </c>
      <c r="G1232" t="s">
        <v>470</v>
      </c>
      <c r="H1232" t="s">
        <v>196</v>
      </c>
      <c r="I1232" t="s">
        <v>200</v>
      </c>
      <c r="J1232" t="s">
        <v>43</v>
      </c>
      <c r="K1232" t="s">
        <v>507</v>
      </c>
      <c r="L1232">
        <v>4</v>
      </c>
      <c r="M1232">
        <v>1500000</v>
      </c>
      <c r="N1232">
        <v>6000000</v>
      </c>
      <c r="O1232">
        <v>0</v>
      </c>
      <c r="P1232">
        <v>6000000</v>
      </c>
      <c r="R1232">
        <v>0</v>
      </c>
      <c r="S1232">
        <v>927692</v>
      </c>
      <c r="T1232">
        <v>369231</v>
      </c>
      <c r="U1232">
        <v>480000</v>
      </c>
      <c r="V1232">
        <v>830769</v>
      </c>
      <c r="W1232">
        <v>480000</v>
      </c>
      <c r="X1232">
        <v>369231</v>
      </c>
      <c r="Y1232">
        <v>858462</v>
      </c>
      <c r="Z1232">
        <v>369231</v>
      </c>
      <c r="AA1232">
        <v>466154</v>
      </c>
      <c r="AB1232">
        <v>849230</v>
      </c>
      <c r="AC1232">
        <v>0</v>
      </c>
      <c r="AD1232" t="s">
        <v>2893</v>
      </c>
      <c r="AE1232" t="s">
        <v>2894</v>
      </c>
      <c r="AF1232" t="s">
        <v>2898</v>
      </c>
      <c r="AG1232" t="s">
        <v>2899</v>
      </c>
      <c r="AH1232" t="s">
        <v>6688</v>
      </c>
      <c r="AI1232" t="s">
        <v>6064</v>
      </c>
      <c r="AJ1232" t="s">
        <v>6446</v>
      </c>
      <c r="AK1232" t="s">
        <v>98</v>
      </c>
      <c r="AL1232" t="s">
        <v>127</v>
      </c>
      <c r="AM1232" t="s">
        <v>128</v>
      </c>
      <c r="AN1232" t="s">
        <v>1311</v>
      </c>
      <c r="AO1232" t="s">
        <v>1312</v>
      </c>
      <c r="AP1232" t="s">
        <v>1313</v>
      </c>
      <c r="AQ1232" t="s">
        <v>1314</v>
      </c>
    </row>
    <row r="1233" spans="1:43" x14ac:dyDescent="0.3">
      <c r="A1233" t="s">
        <v>26</v>
      </c>
      <c r="B1233" t="s">
        <v>28</v>
      </c>
      <c r="C1233" t="s">
        <v>29</v>
      </c>
      <c r="D1233" t="s">
        <v>461</v>
      </c>
      <c r="E1233" t="s">
        <v>118</v>
      </c>
      <c r="F1233" t="s">
        <v>130</v>
      </c>
      <c r="G1233" t="s">
        <v>470</v>
      </c>
      <c r="H1233" t="s">
        <v>196</v>
      </c>
      <c r="I1233" t="s">
        <v>200</v>
      </c>
      <c r="J1233" t="s">
        <v>43</v>
      </c>
      <c r="K1233" t="s">
        <v>742</v>
      </c>
      <c r="L1233">
        <v>12</v>
      </c>
      <c r="M1233">
        <v>500000</v>
      </c>
      <c r="N1233">
        <v>6000000</v>
      </c>
      <c r="O1233">
        <v>0</v>
      </c>
      <c r="P1233">
        <v>6000000</v>
      </c>
      <c r="R1233">
        <v>0</v>
      </c>
      <c r="S1233">
        <v>927692</v>
      </c>
      <c r="T1233">
        <v>369231</v>
      </c>
      <c r="U1233">
        <v>480000</v>
      </c>
      <c r="V1233">
        <v>830769</v>
      </c>
      <c r="W1233">
        <v>480000</v>
      </c>
      <c r="X1233">
        <v>369231</v>
      </c>
      <c r="Y1233">
        <v>858462</v>
      </c>
      <c r="Z1233">
        <v>369231</v>
      </c>
      <c r="AA1233">
        <v>466154</v>
      </c>
      <c r="AB1233">
        <v>849230</v>
      </c>
      <c r="AC1233">
        <v>0</v>
      </c>
      <c r="AD1233" t="s">
        <v>2893</v>
      </c>
      <c r="AE1233" t="s">
        <v>2894</v>
      </c>
      <c r="AF1233" t="s">
        <v>2904</v>
      </c>
      <c r="AG1233" t="s">
        <v>2905</v>
      </c>
      <c r="AH1233" t="s">
        <v>6689</v>
      </c>
      <c r="AI1233" t="s">
        <v>6085</v>
      </c>
      <c r="AJ1233" t="s">
        <v>6446</v>
      </c>
      <c r="AK1233" t="s">
        <v>98</v>
      </c>
      <c r="AL1233" t="s">
        <v>127</v>
      </c>
      <c r="AM1233" t="s">
        <v>128</v>
      </c>
      <c r="AN1233" t="s">
        <v>1311</v>
      </c>
      <c r="AO1233" t="s">
        <v>1312</v>
      </c>
      <c r="AP1233" t="s">
        <v>1313</v>
      </c>
      <c r="AQ1233" t="s">
        <v>1314</v>
      </c>
    </row>
    <row r="1234" spans="1:43" x14ac:dyDescent="0.3">
      <c r="A1234" t="s">
        <v>26</v>
      </c>
      <c r="B1234" t="s">
        <v>28</v>
      </c>
      <c r="C1234" t="s">
        <v>29</v>
      </c>
      <c r="D1234" t="s">
        <v>461</v>
      </c>
      <c r="E1234" t="s">
        <v>118</v>
      </c>
      <c r="F1234" t="s">
        <v>130</v>
      </c>
      <c r="G1234" t="s">
        <v>470</v>
      </c>
      <c r="H1234" t="s">
        <v>196</v>
      </c>
      <c r="I1234" t="s">
        <v>200</v>
      </c>
      <c r="J1234" t="s">
        <v>48</v>
      </c>
      <c r="K1234" t="s">
        <v>745</v>
      </c>
      <c r="L1234">
        <v>10</v>
      </c>
      <c r="M1234">
        <v>4000000</v>
      </c>
      <c r="N1234">
        <v>40000000</v>
      </c>
      <c r="O1234">
        <v>0</v>
      </c>
      <c r="P1234">
        <v>40000000</v>
      </c>
      <c r="R1234">
        <v>0</v>
      </c>
      <c r="S1234">
        <v>6184615</v>
      </c>
      <c r="T1234">
        <v>2461538</v>
      </c>
      <c r="U1234">
        <v>3200000</v>
      </c>
      <c r="V1234">
        <v>5538462</v>
      </c>
      <c r="W1234">
        <v>3200000</v>
      </c>
      <c r="X1234">
        <v>2461538</v>
      </c>
      <c r="Y1234">
        <v>5723077</v>
      </c>
      <c r="Z1234">
        <v>2461538</v>
      </c>
      <c r="AA1234">
        <v>3107692</v>
      </c>
      <c r="AB1234">
        <v>5661540</v>
      </c>
      <c r="AC1234">
        <v>0</v>
      </c>
      <c r="AD1234" t="s">
        <v>2893</v>
      </c>
      <c r="AE1234" t="s">
        <v>2907</v>
      </c>
      <c r="AF1234" t="s">
        <v>2908</v>
      </c>
      <c r="AG1234" t="s">
        <v>2909</v>
      </c>
      <c r="AH1234" t="s">
        <v>6534</v>
      </c>
      <c r="AI1234" t="s">
        <v>6061</v>
      </c>
      <c r="AJ1234" t="s">
        <v>6446</v>
      </c>
      <c r="AK1234" t="s">
        <v>98</v>
      </c>
      <c r="AL1234" t="s">
        <v>127</v>
      </c>
      <c r="AM1234" t="s">
        <v>128</v>
      </c>
      <c r="AN1234" t="s">
        <v>1311</v>
      </c>
      <c r="AO1234" t="s">
        <v>1312</v>
      </c>
      <c r="AP1234" t="s">
        <v>1336</v>
      </c>
      <c r="AQ1234" t="s">
        <v>1314</v>
      </c>
    </row>
    <row r="1235" spans="1:43" x14ac:dyDescent="0.3">
      <c r="A1235" t="s">
        <v>26</v>
      </c>
      <c r="B1235" t="s">
        <v>28</v>
      </c>
      <c r="C1235" t="s">
        <v>29</v>
      </c>
      <c r="D1235" t="s">
        <v>461</v>
      </c>
      <c r="E1235" t="s">
        <v>118</v>
      </c>
      <c r="F1235" t="s">
        <v>130</v>
      </c>
      <c r="G1235" t="s">
        <v>470</v>
      </c>
      <c r="H1235" t="s">
        <v>196</v>
      </c>
      <c r="I1235" t="s">
        <v>200</v>
      </c>
      <c r="J1235" t="s">
        <v>73</v>
      </c>
      <c r="K1235" t="s">
        <v>732</v>
      </c>
      <c r="L1235">
        <v>20</v>
      </c>
      <c r="M1235">
        <v>150000</v>
      </c>
      <c r="N1235">
        <v>3000000</v>
      </c>
      <c r="O1235">
        <v>0</v>
      </c>
      <c r="P1235">
        <v>3000000</v>
      </c>
      <c r="R1235">
        <v>0</v>
      </c>
      <c r="S1235">
        <v>463846</v>
      </c>
      <c r="T1235">
        <v>184615</v>
      </c>
      <c r="U1235">
        <v>240000</v>
      </c>
      <c r="V1235">
        <v>415385</v>
      </c>
      <c r="W1235">
        <v>240000</v>
      </c>
      <c r="X1235">
        <v>184615</v>
      </c>
      <c r="Y1235">
        <v>429229</v>
      </c>
      <c r="Z1235">
        <v>184615</v>
      </c>
      <c r="AA1235">
        <v>233077</v>
      </c>
      <c r="AB1235">
        <v>424618</v>
      </c>
      <c r="AC1235">
        <v>0</v>
      </c>
      <c r="AD1235" t="s">
        <v>2893</v>
      </c>
      <c r="AE1235" t="s">
        <v>2911</v>
      </c>
      <c r="AF1235" t="s">
        <v>2912</v>
      </c>
      <c r="AG1235" t="s">
        <v>2913</v>
      </c>
      <c r="AH1235" t="s">
        <v>6535</v>
      </c>
      <c r="AI1235" t="s">
        <v>6061</v>
      </c>
      <c r="AJ1235" t="s">
        <v>6446</v>
      </c>
      <c r="AK1235" t="s">
        <v>98</v>
      </c>
      <c r="AL1235" t="s">
        <v>127</v>
      </c>
      <c r="AM1235" t="s">
        <v>128</v>
      </c>
      <c r="AN1235" t="s">
        <v>1311</v>
      </c>
      <c r="AO1235" t="s">
        <v>1312</v>
      </c>
      <c r="AP1235" t="s">
        <v>1336</v>
      </c>
      <c r="AQ1235" t="s">
        <v>1314</v>
      </c>
    </row>
    <row r="1236" spans="1:43" x14ac:dyDescent="0.3">
      <c r="A1236" t="s">
        <v>26</v>
      </c>
      <c r="B1236" t="s">
        <v>28</v>
      </c>
      <c r="C1236" t="s">
        <v>29</v>
      </c>
      <c r="D1236" t="s">
        <v>461</v>
      </c>
      <c r="E1236" t="s">
        <v>118</v>
      </c>
      <c r="F1236" t="s">
        <v>130</v>
      </c>
      <c r="G1236" t="s">
        <v>470</v>
      </c>
      <c r="H1236" t="s">
        <v>196</v>
      </c>
      <c r="I1236" t="s">
        <v>207</v>
      </c>
      <c r="J1236" t="s">
        <v>43</v>
      </c>
      <c r="K1236" t="s">
        <v>582</v>
      </c>
      <c r="L1236">
        <v>100</v>
      </c>
      <c r="M1236">
        <v>75000</v>
      </c>
      <c r="N1236">
        <v>7500000</v>
      </c>
      <c r="O1236">
        <v>0</v>
      </c>
      <c r="P1236">
        <v>7500000</v>
      </c>
      <c r="R1236">
        <v>0</v>
      </c>
      <c r="S1236">
        <v>630000</v>
      </c>
      <c r="T1236">
        <v>630000</v>
      </c>
      <c r="U1236">
        <v>630000</v>
      </c>
      <c r="V1236">
        <v>630000</v>
      </c>
      <c r="W1236">
        <v>1230000</v>
      </c>
      <c r="X1236">
        <v>630000</v>
      </c>
      <c r="Y1236">
        <v>630000</v>
      </c>
      <c r="Z1236">
        <v>630000</v>
      </c>
      <c r="AA1236">
        <v>630000</v>
      </c>
      <c r="AB1236">
        <v>1230000</v>
      </c>
      <c r="AC1236">
        <v>0</v>
      </c>
      <c r="AD1236" t="s">
        <v>3007</v>
      </c>
      <c r="AE1236" t="s">
        <v>3008</v>
      </c>
      <c r="AF1236" t="s">
        <v>3009</v>
      </c>
      <c r="AG1236" t="s">
        <v>3010</v>
      </c>
      <c r="AH1236" t="s">
        <v>6702</v>
      </c>
      <c r="AI1236" t="s">
        <v>6061</v>
      </c>
      <c r="AJ1236" t="s">
        <v>6456</v>
      </c>
      <c r="AK1236" t="s">
        <v>98</v>
      </c>
      <c r="AL1236" t="s">
        <v>168</v>
      </c>
      <c r="AM1236" t="s">
        <v>208</v>
      </c>
      <c r="AN1236" t="s">
        <v>1311</v>
      </c>
      <c r="AO1236" t="s">
        <v>1312</v>
      </c>
      <c r="AP1236" t="s">
        <v>1313</v>
      </c>
      <c r="AQ1236" t="s">
        <v>1314</v>
      </c>
    </row>
    <row r="1237" spans="1:43" x14ac:dyDescent="0.3">
      <c r="A1237" t="s">
        <v>26</v>
      </c>
      <c r="B1237" t="s">
        <v>28</v>
      </c>
      <c r="C1237" t="s">
        <v>29</v>
      </c>
      <c r="D1237" t="s">
        <v>461</v>
      </c>
      <c r="E1237" t="s">
        <v>118</v>
      </c>
      <c r="F1237" t="s">
        <v>130</v>
      </c>
      <c r="G1237" t="s">
        <v>470</v>
      </c>
      <c r="H1237" t="s">
        <v>196</v>
      </c>
      <c r="I1237" t="s">
        <v>207</v>
      </c>
      <c r="J1237" t="s">
        <v>43</v>
      </c>
      <c r="K1237" t="s">
        <v>583</v>
      </c>
      <c r="L1237">
        <v>2</v>
      </c>
      <c r="M1237">
        <v>1500000</v>
      </c>
      <c r="N1237">
        <v>3000000</v>
      </c>
      <c r="O1237">
        <v>0</v>
      </c>
      <c r="P1237">
        <v>3000000</v>
      </c>
      <c r="R1237">
        <v>0</v>
      </c>
      <c r="S1237">
        <v>252000</v>
      </c>
      <c r="T1237">
        <v>252000</v>
      </c>
      <c r="U1237">
        <v>252000</v>
      </c>
      <c r="V1237">
        <v>252000</v>
      </c>
      <c r="W1237">
        <v>492000</v>
      </c>
      <c r="X1237">
        <v>252000</v>
      </c>
      <c r="Y1237">
        <v>252000</v>
      </c>
      <c r="Z1237">
        <v>252000</v>
      </c>
      <c r="AA1237">
        <v>252000</v>
      </c>
      <c r="AB1237">
        <v>492000</v>
      </c>
      <c r="AC1237">
        <v>0</v>
      </c>
      <c r="AD1237" t="s">
        <v>3007</v>
      </c>
      <c r="AE1237" t="s">
        <v>3008</v>
      </c>
      <c r="AF1237" t="s">
        <v>3012</v>
      </c>
      <c r="AG1237" t="s">
        <v>3013</v>
      </c>
      <c r="AH1237" t="s">
        <v>6703</v>
      </c>
      <c r="AI1237" t="s">
        <v>6064</v>
      </c>
      <c r="AJ1237" t="s">
        <v>6456</v>
      </c>
      <c r="AK1237" t="s">
        <v>98</v>
      </c>
      <c r="AL1237" t="s">
        <v>168</v>
      </c>
      <c r="AM1237" t="s">
        <v>208</v>
      </c>
      <c r="AN1237" t="s">
        <v>1311</v>
      </c>
      <c r="AO1237" t="s">
        <v>1312</v>
      </c>
      <c r="AP1237" t="s">
        <v>1313</v>
      </c>
      <c r="AQ1237" t="s">
        <v>1314</v>
      </c>
    </row>
    <row r="1238" spans="1:43" x14ac:dyDescent="0.3">
      <c r="A1238" t="s">
        <v>26</v>
      </c>
      <c r="B1238" t="s">
        <v>28</v>
      </c>
      <c r="C1238" t="s">
        <v>29</v>
      </c>
      <c r="D1238" t="s">
        <v>461</v>
      </c>
      <c r="E1238" t="s">
        <v>118</v>
      </c>
      <c r="F1238" t="s">
        <v>130</v>
      </c>
      <c r="G1238" t="s">
        <v>470</v>
      </c>
      <c r="H1238" t="s">
        <v>196</v>
      </c>
      <c r="I1238" t="s">
        <v>207</v>
      </c>
      <c r="J1238" t="s">
        <v>43</v>
      </c>
      <c r="K1238" t="s">
        <v>572</v>
      </c>
      <c r="L1238">
        <v>2</v>
      </c>
      <c r="M1238">
        <v>1500000</v>
      </c>
      <c r="N1238">
        <v>3000000</v>
      </c>
      <c r="O1238">
        <v>0</v>
      </c>
      <c r="P1238">
        <v>3000000</v>
      </c>
      <c r="R1238">
        <v>0</v>
      </c>
      <c r="S1238">
        <v>252000</v>
      </c>
      <c r="T1238">
        <v>252000</v>
      </c>
      <c r="U1238">
        <v>252000</v>
      </c>
      <c r="V1238">
        <v>252000</v>
      </c>
      <c r="W1238">
        <v>492000</v>
      </c>
      <c r="X1238">
        <v>252000</v>
      </c>
      <c r="Y1238">
        <v>252000</v>
      </c>
      <c r="Z1238">
        <v>252000</v>
      </c>
      <c r="AA1238">
        <v>252000</v>
      </c>
      <c r="AB1238">
        <v>492000</v>
      </c>
      <c r="AC1238">
        <v>0</v>
      </c>
      <c r="AD1238" t="s">
        <v>3007</v>
      </c>
      <c r="AE1238" t="s">
        <v>3008</v>
      </c>
      <c r="AF1238" t="s">
        <v>3015</v>
      </c>
      <c r="AG1238" t="s">
        <v>3016</v>
      </c>
      <c r="AH1238" t="s">
        <v>6704</v>
      </c>
      <c r="AI1238" t="s">
        <v>6075</v>
      </c>
      <c r="AJ1238" t="s">
        <v>6456</v>
      </c>
      <c r="AK1238" t="s">
        <v>98</v>
      </c>
      <c r="AL1238" t="s">
        <v>168</v>
      </c>
      <c r="AM1238" t="s">
        <v>208</v>
      </c>
      <c r="AN1238" t="s">
        <v>1311</v>
      </c>
      <c r="AO1238" t="s">
        <v>1312</v>
      </c>
      <c r="AP1238" t="s">
        <v>1313</v>
      </c>
      <c r="AQ1238" t="s">
        <v>1314</v>
      </c>
    </row>
    <row r="1239" spans="1:43" x14ac:dyDescent="0.3">
      <c r="A1239" t="s">
        <v>26</v>
      </c>
      <c r="B1239" t="s">
        <v>28</v>
      </c>
      <c r="C1239" t="s">
        <v>29</v>
      </c>
      <c r="D1239" t="s">
        <v>461</v>
      </c>
      <c r="E1239" t="s">
        <v>118</v>
      </c>
      <c r="F1239" t="s">
        <v>130</v>
      </c>
      <c r="G1239" t="s">
        <v>470</v>
      </c>
      <c r="H1239" t="s">
        <v>196</v>
      </c>
      <c r="I1239" t="s">
        <v>207</v>
      </c>
      <c r="J1239" t="s">
        <v>48</v>
      </c>
      <c r="K1239" t="s">
        <v>751</v>
      </c>
      <c r="L1239">
        <v>6</v>
      </c>
      <c r="M1239">
        <v>5750000</v>
      </c>
      <c r="N1239">
        <v>34500000</v>
      </c>
      <c r="O1239">
        <v>0</v>
      </c>
      <c r="P1239">
        <v>34500000</v>
      </c>
      <c r="R1239">
        <v>0</v>
      </c>
      <c r="S1239">
        <v>2898000</v>
      </c>
      <c r="T1239">
        <v>2898000</v>
      </c>
      <c r="U1239">
        <v>2898000</v>
      </c>
      <c r="V1239">
        <v>2898000</v>
      </c>
      <c r="W1239">
        <v>5658000</v>
      </c>
      <c r="X1239">
        <v>2898000</v>
      </c>
      <c r="Y1239">
        <v>2898000</v>
      </c>
      <c r="Z1239">
        <v>2898000</v>
      </c>
      <c r="AA1239">
        <v>2898000</v>
      </c>
      <c r="AB1239">
        <v>5658000</v>
      </c>
      <c r="AC1239">
        <v>0</v>
      </c>
      <c r="AD1239" t="s">
        <v>3007</v>
      </c>
      <c r="AE1239" t="s">
        <v>3021</v>
      </c>
      <c r="AF1239" t="s">
        <v>3022</v>
      </c>
      <c r="AG1239" t="s">
        <v>3023</v>
      </c>
      <c r="AH1239" t="s">
        <v>6545</v>
      </c>
      <c r="AI1239" t="s">
        <v>6061</v>
      </c>
      <c r="AJ1239" t="s">
        <v>6456</v>
      </c>
      <c r="AK1239" t="s">
        <v>98</v>
      </c>
      <c r="AL1239" t="s">
        <v>168</v>
      </c>
      <c r="AM1239" t="s">
        <v>208</v>
      </c>
      <c r="AN1239" t="s">
        <v>1311</v>
      </c>
      <c r="AO1239" t="s">
        <v>1312</v>
      </c>
      <c r="AP1239" t="s">
        <v>1336</v>
      </c>
      <c r="AQ1239" t="s">
        <v>1314</v>
      </c>
    </row>
    <row r="1240" spans="1:43" x14ac:dyDescent="0.3">
      <c r="A1240" t="s">
        <v>26</v>
      </c>
      <c r="B1240" t="s">
        <v>28</v>
      </c>
      <c r="C1240" t="s">
        <v>29</v>
      </c>
      <c r="D1240" t="s">
        <v>461</v>
      </c>
      <c r="E1240" t="s">
        <v>118</v>
      </c>
      <c r="F1240" t="s">
        <v>130</v>
      </c>
      <c r="G1240" t="s">
        <v>472</v>
      </c>
      <c r="H1240" t="s">
        <v>252</v>
      </c>
      <c r="I1240" t="s">
        <v>296</v>
      </c>
      <c r="J1240" t="s">
        <v>255</v>
      </c>
      <c r="K1240" t="s">
        <v>982</v>
      </c>
      <c r="L1240">
        <v>1</v>
      </c>
      <c r="M1240">
        <v>44304000</v>
      </c>
      <c r="N1240">
        <v>44304000</v>
      </c>
      <c r="O1240">
        <v>0</v>
      </c>
      <c r="P1240">
        <v>44304000</v>
      </c>
      <c r="R1240">
        <v>0</v>
      </c>
      <c r="S1240">
        <v>0</v>
      </c>
      <c r="T1240">
        <v>3692000</v>
      </c>
      <c r="U1240">
        <v>3692000</v>
      </c>
      <c r="V1240">
        <v>3692000</v>
      </c>
      <c r="W1240">
        <v>3692000</v>
      </c>
      <c r="X1240">
        <v>3692000</v>
      </c>
      <c r="Y1240">
        <v>3692000</v>
      </c>
      <c r="Z1240">
        <v>3692000</v>
      </c>
      <c r="AA1240">
        <v>3692000</v>
      </c>
      <c r="AB1240">
        <v>14768000</v>
      </c>
      <c r="AC1240">
        <v>0</v>
      </c>
      <c r="AD1240" t="s">
        <v>3882</v>
      </c>
      <c r="AE1240" t="s">
        <v>3883</v>
      </c>
      <c r="AF1240" t="s">
        <v>7717</v>
      </c>
      <c r="AG1240" t="s">
        <v>7718</v>
      </c>
      <c r="AH1240" t="s">
        <v>6570</v>
      </c>
      <c r="AI1240" t="s">
        <v>6174</v>
      </c>
      <c r="AJ1240" t="s">
        <v>6458</v>
      </c>
      <c r="AK1240" t="s">
        <v>98</v>
      </c>
      <c r="AL1240" t="s">
        <v>127</v>
      </c>
      <c r="AM1240" t="s">
        <v>128</v>
      </c>
      <c r="AN1240" t="s">
        <v>1311</v>
      </c>
      <c r="AO1240" t="s">
        <v>3409</v>
      </c>
      <c r="AP1240" t="s">
        <v>3410</v>
      </c>
      <c r="AQ1240" t="s">
        <v>1314</v>
      </c>
    </row>
    <row r="1241" spans="1:43" x14ac:dyDescent="0.3">
      <c r="A1241" t="s">
        <v>26</v>
      </c>
      <c r="B1241" t="s">
        <v>28</v>
      </c>
      <c r="C1241" t="s">
        <v>29</v>
      </c>
      <c r="D1241" t="s">
        <v>461</v>
      </c>
      <c r="E1241" t="s">
        <v>118</v>
      </c>
      <c r="F1241" t="s">
        <v>130</v>
      </c>
      <c r="G1241" t="s">
        <v>472</v>
      </c>
      <c r="H1241" t="s">
        <v>252</v>
      </c>
      <c r="I1241" t="s">
        <v>300</v>
      </c>
      <c r="J1241" t="s">
        <v>269</v>
      </c>
      <c r="K1241" t="s">
        <v>994</v>
      </c>
      <c r="L1241">
        <v>1</v>
      </c>
      <c r="M1241">
        <v>38730000</v>
      </c>
      <c r="N1241">
        <v>38730000</v>
      </c>
      <c r="O1241">
        <v>0</v>
      </c>
      <c r="P1241">
        <v>38730000</v>
      </c>
      <c r="R1241">
        <v>0</v>
      </c>
      <c r="S1241">
        <v>2910803</v>
      </c>
      <c r="T1241">
        <v>2425669</v>
      </c>
      <c r="U1241">
        <v>2462209</v>
      </c>
      <c r="V1241">
        <v>2697779</v>
      </c>
      <c r="W1241">
        <v>2462209</v>
      </c>
      <c r="X1241">
        <v>4490753</v>
      </c>
      <c r="Y1241">
        <v>2462209</v>
      </c>
      <c r="Z1241">
        <v>2754533</v>
      </c>
      <c r="AA1241">
        <v>2462209</v>
      </c>
      <c r="AB1241">
        <v>4563678</v>
      </c>
      <c r="AC1241">
        <v>9037949</v>
      </c>
      <c r="AD1241" t="s">
        <v>3958</v>
      </c>
      <c r="AE1241" t="s">
        <v>3959</v>
      </c>
      <c r="AF1241" t="s">
        <v>3960</v>
      </c>
      <c r="AG1241" t="s">
        <v>3961</v>
      </c>
      <c r="AH1241" t="s">
        <v>6583</v>
      </c>
      <c r="AI1241" t="s">
        <v>6061</v>
      </c>
      <c r="AJ1241" t="s">
        <v>6584</v>
      </c>
      <c r="AK1241" t="s">
        <v>98</v>
      </c>
      <c r="AL1241" t="s">
        <v>127</v>
      </c>
      <c r="AM1241" t="s">
        <v>128</v>
      </c>
      <c r="AN1241" t="s">
        <v>1311</v>
      </c>
      <c r="AO1241" t="s">
        <v>3409</v>
      </c>
      <c r="AP1241" t="s">
        <v>3483</v>
      </c>
      <c r="AQ1241" t="s">
        <v>1314</v>
      </c>
    </row>
    <row r="1242" spans="1:43" x14ac:dyDescent="0.3">
      <c r="A1242" t="s">
        <v>26</v>
      </c>
      <c r="B1242" t="s">
        <v>28</v>
      </c>
      <c r="C1242" t="s">
        <v>29</v>
      </c>
      <c r="D1242" t="s">
        <v>461</v>
      </c>
      <c r="E1242" t="s">
        <v>118</v>
      </c>
      <c r="F1242" t="s">
        <v>130</v>
      </c>
      <c r="G1242" t="s">
        <v>472</v>
      </c>
      <c r="H1242" t="s">
        <v>252</v>
      </c>
      <c r="I1242" t="s">
        <v>300</v>
      </c>
      <c r="J1242" t="s">
        <v>269</v>
      </c>
      <c r="K1242" t="s">
        <v>995</v>
      </c>
      <c r="L1242">
        <v>8</v>
      </c>
      <c r="M1242">
        <v>32850000</v>
      </c>
      <c r="N1242">
        <v>262800000</v>
      </c>
      <c r="O1242">
        <v>0</v>
      </c>
      <c r="P1242">
        <v>262800000</v>
      </c>
      <c r="R1242">
        <v>0</v>
      </c>
      <c r="S1242">
        <v>19751069</v>
      </c>
      <c r="T1242">
        <v>16459223.999999998</v>
      </c>
      <c r="U1242">
        <v>16707168.000000002</v>
      </c>
      <c r="V1242">
        <v>18305611</v>
      </c>
      <c r="W1242">
        <v>16707168.000000002</v>
      </c>
      <c r="X1242">
        <v>30471721</v>
      </c>
      <c r="Y1242">
        <v>16707168.000000002</v>
      </c>
      <c r="Z1242">
        <v>18690715</v>
      </c>
      <c r="AA1242">
        <v>16707168.000000002</v>
      </c>
      <c r="AB1242">
        <v>30966553</v>
      </c>
      <c r="AC1242">
        <v>61326435</v>
      </c>
      <c r="AD1242" t="s">
        <v>3958</v>
      </c>
      <c r="AE1242" t="s">
        <v>3959</v>
      </c>
      <c r="AF1242" t="s">
        <v>3963</v>
      </c>
      <c r="AG1242" t="s">
        <v>3964</v>
      </c>
      <c r="AH1242" t="s">
        <v>6585</v>
      </c>
      <c r="AI1242" t="s">
        <v>6064</v>
      </c>
      <c r="AJ1242" t="s">
        <v>6584</v>
      </c>
      <c r="AK1242" t="s">
        <v>98</v>
      </c>
      <c r="AL1242" t="s">
        <v>127</v>
      </c>
      <c r="AM1242" t="s">
        <v>128</v>
      </c>
      <c r="AN1242" t="s">
        <v>1311</v>
      </c>
      <c r="AO1242" t="s">
        <v>3409</v>
      </c>
      <c r="AP1242" t="s">
        <v>3483</v>
      </c>
      <c r="AQ1242" t="s">
        <v>1314</v>
      </c>
    </row>
    <row r="1243" spans="1:43" x14ac:dyDescent="0.3">
      <c r="A1243" t="s">
        <v>26</v>
      </c>
      <c r="B1243" t="s">
        <v>28</v>
      </c>
      <c r="C1243" t="s">
        <v>29</v>
      </c>
      <c r="D1243" t="s">
        <v>461</v>
      </c>
      <c r="E1243" t="s">
        <v>118</v>
      </c>
      <c r="F1243" t="s">
        <v>130</v>
      </c>
      <c r="G1243" t="s">
        <v>472</v>
      </c>
      <c r="H1243" t="s">
        <v>252</v>
      </c>
      <c r="I1243" t="s">
        <v>300</v>
      </c>
      <c r="J1243" t="s">
        <v>269</v>
      </c>
      <c r="K1243" t="s">
        <v>996</v>
      </c>
      <c r="L1243">
        <v>5</v>
      </c>
      <c r="M1243">
        <v>3640000</v>
      </c>
      <c r="N1243">
        <v>18200000</v>
      </c>
      <c r="O1243">
        <v>0</v>
      </c>
      <c r="P1243">
        <v>18200000</v>
      </c>
      <c r="R1243">
        <v>0</v>
      </c>
      <c r="S1243">
        <v>1367844</v>
      </c>
      <c r="T1243">
        <v>1139870</v>
      </c>
      <c r="U1243">
        <v>1157041</v>
      </c>
      <c r="V1243">
        <v>1267740</v>
      </c>
      <c r="W1243">
        <v>1157041</v>
      </c>
      <c r="X1243">
        <v>2110294</v>
      </c>
      <c r="Y1243">
        <v>1157041</v>
      </c>
      <c r="Z1243">
        <v>1294410</v>
      </c>
      <c r="AA1243">
        <v>1157041</v>
      </c>
      <c r="AB1243">
        <v>2144563</v>
      </c>
      <c r="AC1243">
        <v>4247115</v>
      </c>
      <c r="AD1243" t="s">
        <v>3958</v>
      </c>
      <c r="AE1243" t="s">
        <v>3959</v>
      </c>
      <c r="AF1243" t="s">
        <v>3966</v>
      </c>
      <c r="AG1243" t="s">
        <v>3967</v>
      </c>
      <c r="AH1243" t="s">
        <v>6586</v>
      </c>
      <c r="AI1243" t="s">
        <v>6075</v>
      </c>
      <c r="AJ1243" t="s">
        <v>6584</v>
      </c>
      <c r="AK1243" t="s">
        <v>98</v>
      </c>
      <c r="AL1243" t="s">
        <v>127</v>
      </c>
      <c r="AM1243" t="s">
        <v>128</v>
      </c>
      <c r="AN1243" t="s">
        <v>1311</v>
      </c>
      <c r="AO1243" t="s">
        <v>3409</v>
      </c>
      <c r="AP1243" t="s">
        <v>3483</v>
      </c>
      <c r="AQ1243" t="s">
        <v>1314</v>
      </c>
    </row>
    <row r="1244" spans="1:43" x14ac:dyDescent="0.3">
      <c r="A1244" t="s">
        <v>26</v>
      </c>
      <c r="B1244" t="s">
        <v>28</v>
      </c>
      <c r="C1244" t="s">
        <v>29</v>
      </c>
      <c r="D1244" t="s">
        <v>461</v>
      </c>
      <c r="E1244" t="s">
        <v>118</v>
      </c>
      <c r="F1244" t="s">
        <v>130</v>
      </c>
      <c r="G1244" t="s">
        <v>472</v>
      </c>
      <c r="H1244" t="s">
        <v>252</v>
      </c>
      <c r="I1244" t="s">
        <v>300</v>
      </c>
      <c r="J1244" t="s">
        <v>269</v>
      </c>
      <c r="K1244" t="s">
        <v>997</v>
      </c>
      <c r="L1244">
        <v>30</v>
      </c>
      <c r="M1244">
        <v>730000</v>
      </c>
      <c r="N1244">
        <v>21900000</v>
      </c>
      <c r="O1244">
        <v>0</v>
      </c>
      <c r="P1244">
        <v>21900000</v>
      </c>
      <c r="R1244">
        <v>0</v>
      </c>
      <c r="S1244">
        <v>1645922</v>
      </c>
      <c r="T1244">
        <v>1371602</v>
      </c>
      <c r="U1244">
        <v>1392264</v>
      </c>
      <c r="V1244">
        <v>1525468</v>
      </c>
      <c r="W1244">
        <v>1392264</v>
      </c>
      <c r="X1244">
        <v>2539310</v>
      </c>
      <c r="Y1244">
        <v>1392264</v>
      </c>
      <c r="Z1244">
        <v>1557560</v>
      </c>
      <c r="AA1244">
        <v>1392264</v>
      </c>
      <c r="AB1244">
        <v>2580546</v>
      </c>
      <c r="AC1244">
        <v>5110536</v>
      </c>
      <c r="AD1244" t="s">
        <v>3958</v>
      </c>
      <c r="AE1244" t="s">
        <v>3959</v>
      </c>
      <c r="AF1244" t="s">
        <v>3969</v>
      </c>
      <c r="AG1244" t="s">
        <v>3970</v>
      </c>
      <c r="AH1244" t="s">
        <v>6587</v>
      </c>
      <c r="AI1244" t="s">
        <v>6085</v>
      </c>
      <c r="AJ1244" t="s">
        <v>6584</v>
      </c>
      <c r="AK1244" t="s">
        <v>98</v>
      </c>
      <c r="AL1244" t="s">
        <v>127</v>
      </c>
      <c r="AM1244" t="s">
        <v>128</v>
      </c>
      <c r="AN1244" t="s">
        <v>1311</v>
      </c>
      <c r="AO1244" t="s">
        <v>3409</v>
      </c>
      <c r="AP1244" t="s">
        <v>3483</v>
      </c>
      <c r="AQ1244" t="s">
        <v>1314</v>
      </c>
    </row>
    <row r="1245" spans="1:43" x14ac:dyDescent="0.3">
      <c r="A1245" t="s">
        <v>26</v>
      </c>
      <c r="B1245" t="s">
        <v>28</v>
      </c>
      <c r="C1245" t="s">
        <v>29</v>
      </c>
      <c r="D1245" t="s">
        <v>461</v>
      </c>
      <c r="E1245" t="s">
        <v>118</v>
      </c>
      <c r="F1245" t="s">
        <v>130</v>
      </c>
      <c r="G1245" t="s">
        <v>472</v>
      </c>
      <c r="H1245" t="s">
        <v>252</v>
      </c>
      <c r="I1245" t="s">
        <v>300</v>
      </c>
      <c r="J1245" t="s">
        <v>269</v>
      </c>
      <c r="K1245" t="s">
        <v>998</v>
      </c>
      <c r="L1245">
        <v>35</v>
      </c>
      <c r="M1245">
        <v>730000</v>
      </c>
      <c r="N1245">
        <v>25550000</v>
      </c>
      <c r="O1245">
        <v>0</v>
      </c>
      <c r="P1245">
        <v>25550000</v>
      </c>
      <c r="R1245">
        <v>0</v>
      </c>
      <c r="S1245">
        <v>1920243</v>
      </c>
      <c r="T1245">
        <v>1600202</v>
      </c>
      <c r="U1245">
        <v>1624308</v>
      </c>
      <c r="V1245">
        <v>1779712</v>
      </c>
      <c r="W1245">
        <v>1624308</v>
      </c>
      <c r="X1245">
        <v>2962528</v>
      </c>
      <c r="Y1245">
        <v>1624308</v>
      </c>
      <c r="Z1245">
        <v>1817153</v>
      </c>
      <c r="AA1245">
        <v>1624308</v>
      </c>
      <c r="AB1245">
        <v>3010637</v>
      </c>
      <c r="AC1245">
        <v>5962293</v>
      </c>
      <c r="AD1245" t="s">
        <v>3958</v>
      </c>
      <c r="AE1245" t="s">
        <v>3959</v>
      </c>
      <c r="AF1245" t="s">
        <v>3972</v>
      </c>
      <c r="AG1245" t="s">
        <v>3973</v>
      </c>
      <c r="AH1245" t="s">
        <v>6588</v>
      </c>
      <c r="AI1245" t="s">
        <v>6168</v>
      </c>
      <c r="AJ1245" t="s">
        <v>6584</v>
      </c>
      <c r="AK1245" t="s">
        <v>98</v>
      </c>
      <c r="AL1245" t="s">
        <v>127</v>
      </c>
      <c r="AM1245" t="s">
        <v>128</v>
      </c>
      <c r="AN1245" t="s">
        <v>1311</v>
      </c>
      <c r="AO1245" t="s">
        <v>3409</v>
      </c>
      <c r="AP1245" t="s">
        <v>3483</v>
      </c>
      <c r="AQ1245" t="s">
        <v>1314</v>
      </c>
    </row>
    <row r="1246" spans="1:43" x14ac:dyDescent="0.3">
      <c r="A1246" t="s">
        <v>26</v>
      </c>
      <c r="B1246" t="s">
        <v>28</v>
      </c>
      <c r="C1246" t="s">
        <v>29</v>
      </c>
      <c r="D1246" t="s">
        <v>461</v>
      </c>
      <c r="E1246" t="s">
        <v>118</v>
      </c>
      <c r="F1246" t="s">
        <v>130</v>
      </c>
      <c r="G1246" t="s">
        <v>472</v>
      </c>
      <c r="H1246" t="s">
        <v>252</v>
      </c>
      <c r="I1246" t="s">
        <v>300</v>
      </c>
      <c r="J1246" t="s">
        <v>269</v>
      </c>
      <c r="K1246" t="s">
        <v>999</v>
      </c>
      <c r="L1246">
        <v>40</v>
      </c>
      <c r="M1246">
        <v>690000</v>
      </c>
      <c r="N1246">
        <v>27600000</v>
      </c>
      <c r="O1246">
        <v>0</v>
      </c>
      <c r="P1246">
        <v>27600000</v>
      </c>
      <c r="R1246">
        <v>0</v>
      </c>
      <c r="S1246">
        <v>2074313</v>
      </c>
      <c r="T1246">
        <v>1728594</v>
      </c>
      <c r="U1246">
        <v>1754634</v>
      </c>
      <c r="V1246">
        <v>1922507</v>
      </c>
      <c r="W1246">
        <v>1754634</v>
      </c>
      <c r="X1246">
        <v>3200226</v>
      </c>
      <c r="Y1246">
        <v>1754634</v>
      </c>
      <c r="Z1246">
        <v>1962952</v>
      </c>
      <c r="AA1246">
        <v>1754634</v>
      </c>
      <c r="AB1246">
        <v>3252195</v>
      </c>
      <c r="AC1246">
        <v>6440677</v>
      </c>
      <c r="AD1246" t="s">
        <v>3958</v>
      </c>
      <c r="AE1246" t="s">
        <v>3959</v>
      </c>
      <c r="AF1246" t="s">
        <v>3975</v>
      </c>
      <c r="AG1246" t="s">
        <v>3976</v>
      </c>
      <c r="AH1246" t="s">
        <v>6589</v>
      </c>
      <c r="AI1246" t="s">
        <v>6565</v>
      </c>
      <c r="AJ1246" t="s">
        <v>6584</v>
      </c>
      <c r="AK1246" t="s">
        <v>98</v>
      </c>
      <c r="AL1246" t="s">
        <v>127</v>
      </c>
      <c r="AM1246" t="s">
        <v>128</v>
      </c>
      <c r="AN1246" t="s">
        <v>1311</v>
      </c>
      <c r="AO1246" t="s">
        <v>3409</v>
      </c>
      <c r="AP1246" t="s">
        <v>3483</v>
      </c>
      <c r="AQ1246" t="s">
        <v>1314</v>
      </c>
    </row>
    <row r="1247" spans="1:43" x14ac:dyDescent="0.3">
      <c r="A1247" t="s">
        <v>26</v>
      </c>
      <c r="B1247" t="s">
        <v>28</v>
      </c>
      <c r="C1247" t="s">
        <v>29</v>
      </c>
      <c r="D1247" t="s">
        <v>461</v>
      </c>
      <c r="E1247" t="s">
        <v>118</v>
      </c>
      <c r="F1247" t="s">
        <v>130</v>
      </c>
      <c r="G1247" t="s">
        <v>472</v>
      </c>
      <c r="H1247" t="s">
        <v>252</v>
      </c>
      <c r="I1247" t="s">
        <v>300</v>
      </c>
      <c r="J1247" t="s">
        <v>269</v>
      </c>
      <c r="K1247" t="s">
        <v>1000</v>
      </c>
      <c r="L1247">
        <v>3</v>
      </c>
      <c r="M1247">
        <v>3500000</v>
      </c>
      <c r="N1247">
        <v>10500000</v>
      </c>
      <c r="O1247">
        <v>0</v>
      </c>
      <c r="P1247">
        <v>10500000</v>
      </c>
      <c r="R1247">
        <v>0</v>
      </c>
      <c r="S1247">
        <v>789141</v>
      </c>
      <c r="T1247">
        <v>657617</v>
      </c>
      <c r="U1247">
        <v>667524</v>
      </c>
      <c r="V1247">
        <v>731389</v>
      </c>
      <c r="W1247">
        <v>667524</v>
      </c>
      <c r="X1247">
        <v>1217477</v>
      </c>
      <c r="Y1247">
        <v>667524</v>
      </c>
      <c r="Z1247">
        <v>746775</v>
      </c>
      <c r="AA1247">
        <v>667524</v>
      </c>
      <c r="AB1247">
        <v>1237248</v>
      </c>
      <c r="AC1247">
        <v>2450257</v>
      </c>
      <c r="AD1247" t="s">
        <v>3958</v>
      </c>
      <c r="AE1247" t="s">
        <v>3959</v>
      </c>
      <c r="AF1247" t="s">
        <v>3978</v>
      </c>
      <c r="AG1247" t="s">
        <v>3979</v>
      </c>
      <c r="AH1247" t="s">
        <v>6590</v>
      </c>
      <c r="AI1247" t="s">
        <v>6567</v>
      </c>
      <c r="AJ1247" t="s">
        <v>6584</v>
      </c>
      <c r="AK1247" t="s">
        <v>98</v>
      </c>
      <c r="AL1247" t="s">
        <v>127</v>
      </c>
      <c r="AM1247" t="s">
        <v>128</v>
      </c>
      <c r="AN1247" t="s">
        <v>1311</v>
      </c>
      <c r="AO1247" t="s">
        <v>3409</v>
      </c>
      <c r="AP1247" t="s">
        <v>3483</v>
      </c>
      <c r="AQ1247" t="s">
        <v>1314</v>
      </c>
    </row>
    <row r="1248" spans="1:43" x14ac:dyDescent="0.3">
      <c r="A1248" t="s">
        <v>26</v>
      </c>
      <c r="B1248" t="s">
        <v>28</v>
      </c>
      <c r="C1248" t="s">
        <v>29</v>
      </c>
      <c r="D1248" t="s">
        <v>461</v>
      </c>
      <c r="E1248" t="s">
        <v>118</v>
      </c>
      <c r="F1248" t="s">
        <v>130</v>
      </c>
      <c r="G1248" t="s">
        <v>472</v>
      </c>
      <c r="H1248" t="s">
        <v>252</v>
      </c>
      <c r="I1248" t="s">
        <v>300</v>
      </c>
      <c r="J1248" t="s">
        <v>269</v>
      </c>
      <c r="K1248" t="s">
        <v>1001</v>
      </c>
      <c r="L1248">
        <v>6</v>
      </c>
      <c r="M1248">
        <v>470000</v>
      </c>
      <c r="N1248">
        <v>2820000</v>
      </c>
      <c r="O1248">
        <v>0</v>
      </c>
      <c r="P1248">
        <v>2820000</v>
      </c>
      <c r="R1248">
        <v>0</v>
      </c>
      <c r="S1248">
        <v>211941</v>
      </c>
      <c r="T1248">
        <v>176617</v>
      </c>
      <c r="U1248">
        <v>179278</v>
      </c>
      <c r="V1248">
        <v>196430</v>
      </c>
      <c r="W1248">
        <v>179278</v>
      </c>
      <c r="X1248">
        <v>326980</v>
      </c>
      <c r="Y1248">
        <v>179278</v>
      </c>
      <c r="Z1248">
        <v>200562</v>
      </c>
      <c r="AA1248">
        <v>179278</v>
      </c>
      <c r="AB1248">
        <v>332289</v>
      </c>
      <c r="AC1248">
        <v>658069</v>
      </c>
      <c r="AD1248" t="s">
        <v>3958</v>
      </c>
      <c r="AE1248" t="s">
        <v>3959</v>
      </c>
      <c r="AF1248" t="s">
        <v>3981</v>
      </c>
      <c r="AG1248" t="s">
        <v>3982</v>
      </c>
      <c r="AH1248" t="s">
        <v>6591</v>
      </c>
      <c r="AI1248" t="s">
        <v>6170</v>
      </c>
      <c r="AJ1248" t="s">
        <v>6584</v>
      </c>
      <c r="AK1248" t="s">
        <v>98</v>
      </c>
      <c r="AL1248" t="s">
        <v>127</v>
      </c>
      <c r="AM1248" t="s">
        <v>128</v>
      </c>
      <c r="AN1248" t="s">
        <v>1311</v>
      </c>
      <c r="AO1248" t="s">
        <v>3409</v>
      </c>
      <c r="AP1248" t="s">
        <v>3483</v>
      </c>
      <c r="AQ1248" t="s">
        <v>1314</v>
      </c>
    </row>
    <row r="1249" spans="1:43" x14ac:dyDescent="0.3">
      <c r="A1249" t="s">
        <v>26</v>
      </c>
      <c r="B1249" t="s">
        <v>28</v>
      </c>
      <c r="C1249" t="s">
        <v>29</v>
      </c>
      <c r="D1249" t="s">
        <v>461</v>
      </c>
      <c r="E1249" t="s">
        <v>118</v>
      </c>
      <c r="F1249" t="s">
        <v>130</v>
      </c>
      <c r="G1249" t="s">
        <v>472</v>
      </c>
      <c r="H1249" t="s">
        <v>252</v>
      </c>
      <c r="I1249" t="s">
        <v>300</v>
      </c>
      <c r="J1249" t="s">
        <v>269</v>
      </c>
      <c r="K1249" t="s">
        <v>1002</v>
      </c>
      <c r="L1249">
        <v>1</v>
      </c>
      <c r="M1249">
        <v>54062000</v>
      </c>
      <c r="N1249">
        <v>54062000</v>
      </c>
      <c r="O1249">
        <v>0</v>
      </c>
      <c r="P1249">
        <v>54062000</v>
      </c>
      <c r="R1249">
        <v>0</v>
      </c>
      <c r="S1249">
        <v>4063099</v>
      </c>
      <c r="T1249">
        <v>3385915</v>
      </c>
      <c r="U1249">
        <v>3436921</v>
      </c>
      <c r="V1249">
        <v>3765746</v>
      </c>
      <c r="W1249">
        <v>3436921</v>
      </c>
      <c r="X1249">
        <v>6268501</v>
      </c>
      <c r="Y1249">
        <v>3436921</v>
      </c>
      <c r="Z1249">
        <v>3844967</v>
      </c>
      <c r="AA1249">
        <v>3436921</v>
      </c>
      <c r="AB1249">
        <v>6370296</v>
      </c>
      <c r="AC1249">
        <v>12615792</v>
      </c>
      <c r="AD1249" t="s">
        <v>3958</v>
      </c>
      <c r="AE1249" t="s">
        <v>3959</v>
      </c>
      <c r="AF1249" t="s">
        <v>3984</v>
      </c>
      <c r="AG1249" t="s">
        <v>3985</v>
      </c>
      <c r="AH1249" t="s">
        <v>6592</v>
      </c>
      <c r="AI1249" t="s">
        <v>6172</v>
      </c>
      <c r="AJ1249" t="s">
        <v>6584</v>
      </c>
      <c r="AK1249" t="s">
        <v>98</v>
      </c>
      <c r="AL1249" t="s">
        <v>127</v>
      </c>
      <c r="AM1249" t="s">
        <v>128</v>
      </c>
      <c r="AN1249" t="s">
        <v>1311</v>
      </c>
      <c r="AO1249" t="s">
        <v>3409</v>
      </c>
      <c r="AP1249" t="s">
        <v>3483</v>
      </c>
      <c r="AQ1249" t="s">
        <v>1314</v>
      </c>
    </row>
    <row r="1250" spans="1:43" x14ac:dyDescent="0.3">
      <c r="A1250" t="s">
        <v>26</v>
      </c>
      <c r="B1250" t="s">
        <v>28</v>
      </c>
      <c r="C1250" t="s">
        <v>29</v>
      </c>
      <c r="D1250" t="s">
        <v>461</v>
      </c>
      <c r="E1250" t="s">
        <v>118</v>
      </c>
      <c r="F1250" t="s">
        <v>130</v>
      </c>
      <c r="G1250" t="s">
        <v>472</v>
      </c>
      <c r="H1250" t="s">
        <v>252</v>
      </c>
      <c r="I1250" t="s">
        <v>300</v>
      </c>
      <c r="J1250" t="s">
        <v>271</v>
      </c>
      <c r="K1250" t="s">
        <v>1003</v>
      </c>
      <c r="L1250">
        <v>24</v>
      </c>
      <c r="M1250">
        <v>1500000</v>
      </c>
      <c r="N1250">
        <v>36000000</v>
      </c>
      <c r="O1250">
        <v>0</v>
      </c>
      <c r="P1250">
        <v>36000000</v>
      </c>
      <c r="R1250">
        <v>0</v>
      </c>
      <c r="S1250">
        <v>2705625</v>
      </c>
      <c r="T1250">
        <v>2254688</v>
      </c>
      <c r="U1250">
        <v>2288653</v>
      </c>
      <c r="V1250">
        <v>2507618</v>
      </c>
      <c r="W1250">
        <v>2288653</v>
      </c>
      <c r="X1250">
        <v>4174207.9999999995</v>
      </c>
      <c r="Y1250">
        <v>2288653</v>
      </c>
      <c r="Z1250">
        <v>2560372</v>
      </c>
      <c r="AA1250">
        <v>2288653</v>
      </c>
      <c r="AB1250">
        <v>4241994</v>
      </c>
      <c r="AC1250">
        <v>8400883</v>
      </c>
      <c r="AD1250" t="s">
        <v>3958</v>
      </c>
      <c r="AE1250" t="s">
        <v>3987</v>
      </c>
      <c r="AF1250" t="s">
        <v>3988</v>
      </c>
      <c r="AG1250" t="s">
        <v>3989</v>
      </c>
      <c r="AH1250" t="s">
        <v>6593</v>
      </c>
      <c r="AI1250" t="s">
        <v>6061</v>
      </c>
      <c r="AJ1250" t="s">
        <v>6584</v>
      </c>
      <c r="AK1250" t="s">
        <v>98</v>
      </c>
      <c r="AL1250" t="s">
        <v>127</v>
      </c>
      <c r="AM1250" t="s">
        <v>128</v>
      </c>
      <c r="AN1250" t="s">
        <v>1311</v>
      </c>
      <c r="AO1250" t="s">
        <v>3409</v>
      </c>
      <c r="AP1250" t="s">
        <v>3483</v>
      </c>
      <c r="AQ1250" t="s">
        <v>1314</v>
      </c>
    </row>
    <row r="1251" spans="1:43" x14ac:dyDescent="0.3">
      <c r="A1251" t="s">
        <v>26</v>
      </c>
      <c r="B1251" t="s">
        <v>28</v>
      </c>
      <c r="C1251" t="s">
        <v>29</v>
      </c>
      <c r="D1251" t="s">
        <v>461</v>
      </c>
      <c r="E1251" t="s">
        <v>118</v>
      </c>
      <c r="F1251" t="s">
        <v>130</v>
      </c>
      <c r="G1251" t="s">
        <v>472</v>
      </c>
      <c r="H1251" t="s">
        <v>252</v>
      </c>
      <c r="I1251" t="s">
        <v>302</v>
      </c>
      <c r="J1251" t="s">
        <v>255</v>
      </c>
      <c r="K1251" t="s">
        <v>1004</v>
      </c>
      <c r="L1251">
        <v>118</v>
      </c>
      <c r="M1251">
        <v>670000</v>
      </c>
      <c r="N1251">
        <v>79060000</v>
      </c>
      <c r="O1251">
        <v>0</v>
      </c>
      <c r="P1251">
        <v>79060000</v>
      </c>
      <c r="R1251">
        <v>0</v>
      </c>
      <c r="S1251">
        <v>3641239</v>
      </c>
      <c r="T1251">
        <v>23924690</v>
      </c>
      <c r="U1251">
        <v>2720572</v>
      </c>
      <c r="V1251">
        <v>27008925</v>
      </c>
      <c r="W1251">
        <v>2720572</v>
      </c>
      <c r="X1251">
        <v>2720572</v>
      </c>
      <c r="Y1251">
        <v>2720572</v>
      </c>
      <c r="Z1251">
        <v>2720572</v>
      </c>
      <c r="AA1251">
        <v>2720572</v>
      </c>
      <c r="AB1251">
        <v>2720572</v>
      </c>
      <c r="AC1251">
        <v>5441142</v>
      </c>
      <c r="AD1251" t="s">
        <v>3991</v>
      </c>
      <c r="AE1251" t="s">
        <v>3992</v>
      </c>
      <c r="AF1251" t="s">
        <v>3993</v>
      </c>
      <c r="AG1251" t="s">
        <v>3994</v>
      </c>
      <c r="AH1251" t="s">
        <v>6594</v>
      </c>
      <c r="AI1251" t="s">
        <v>6061</v>
      </c>
      <c r="AJ1251" t="s">
        <v>6595</v>
      </c>
      <c r="AK1251" t="s">
        <v>98</v>
      </c>
      <c r="AL1251" t="s">
        <v>127</v>
      </c>
      <c r="AM1251" t="s">
        <v>128</v>
      </c>
      <c r="AN1251" t="s">
        <v>1311</v>
      </c>
      <c r="AO1251" t="s">
        <v>3409</v>
      </c>
      <c r="AP1251" t="s">
        <v>3410</v>
      </c>
      <c r="AQ1251" t="s">
        <v>1314</v>
      </c>
    </row>
    <row r="1252" spans="1:43" x14ac:dyDescent="0.3">
      <c r="A1252" t="s">
        <v>26</v>
      </c>
      <c r="B1252" t="s">
        <v>28</v>
      </c>
      <c r="C1252" t="s">
        <v>29</v>
      </c>
      <c r="D1252" t="s">
        <v>461</v>
      </c>
      <c r="E1252" t="s">
        <v>118</v>
      </c>
      <c r="F1252" t="s">
        <v>130</v>
      </c>
      <c r="G1252" t="s">
        <v>472</v>
      </c>
      <c r="H1252" t="s">
        <v>252</v>
      </c>
      <c r="I1252" t="s">
        <v>302</v>
      </c>
      <c r="J1252" t="s">
        <v>275</v>
      </c>
      <c r="K1252" t="s">
        <v>1005</v>
      </c>
      <c r="L1252">
        <v>12</v>
      </c>
      <c r="M1252">
        <v>2920000</v>
      </c>
      <c r="N1252">
        <v>35040000</v>
      </c>
      <c r="O1252">
        <v>0</v>
      </c>
      <c r="P1252">
        <v>35040000</v>
      </c>
      <c r="R1252">
        <v>0</v>
      </c>
      <c r="S1252">
        <v>1613825</v>
      </c>
      <c r="T1252">
        <v>10603607</v>
      </c>
      <c r="U1252">
        <v>1205778</v>
      </c>
      <c r="V1252">
        <v>11970563</v>
      </c>
      <c r="W1252">
        <v>1205778</v>
      </c>
      <c r="X1252">
        <v>1205778</v>
      </c>
      <c r="Y1252">
        <v>1205778</v>
      </c>
      <c r="Z1252">
        <v>1205778</v>
      </c>
      <c r="AA1252">
        <v>1205778</v>
      </c>
      <c r="AB1252">
        <v>1205778</v>
      </c>
      <c r="AC1252">
        <v>2411559</v>
      </c>
      <c r="AD1252" t="s">
        <v>3991</v>
      </c>
      <c r="AE1252" t="s">
        <v>3996</v>
      </c>
      <c r="AF1252" t="s">
        <v>3997</v>
      </c>
      <c r="AG1252" t="s">
        <v>3998</v>
      </c>
      <c r="AH1252" t="s">
        <v>6596</v>
      </c>
      <c r="AI1252" t="s">
        <v>6061</v>
      </c>
      <c r="AJ1252" t="s">
        <v>6595</v>
      </c>
      <c r="AK1252" t="s">
        <v>98</v>
      </c>
      <c r="AL1252" t="s">
        <v>127</v>
      </c>
      <c r="AM1252" t="s">
        <v>128</v>
      </c>
      <c r="AN1252" t="s">
        <v>1311</v>
      </c>
      <c r="AO1252" t="s">
        <v>3409</v>
      </c>
      <c r="AP1252" t="s">
        <v>3567</v>
      </c>
      <c r="AQ1252" t="s">
        <v>1314</v>
      </c>
    </row>
    <row r="1253" spans="1:43" x14ac:dyDescent="0.3">
      <c r="A1253" t="s">
        <v>26</v>
      </c>
      <c r="B1253" t="s">
        <v>28</v>
      </c>
      <c r="C1253" t="s">
        <v>29</v>
      </c>
      <c r="D1253" t="s">
        <v>461</v>
      </c>
      <c r="E1253" t="s">
        <v>118</v>
      </c>
      <c r="F1253" t="s">
        <v>130</v>
      </c>
      <c r="G1253" t="s">
        <v>472</v>
      </c>
      <c r="H1253" t="s">
        <v>252</v>
      </c>
      <c r="I1253" t="s">
        <v>302</v>
      </c>
      <c r="J1253" t="s">
        <v>275</v>
      </c>
      <c r="K1253" t="s">
        <v>1006</v>
      </c>
      <c r="L1253">
        <v>12</v>
      </c>
      <c r="M1253">
        <v>324000</v>
      </c>
      <c r="N1253">
        <v>3888000</v>
      </c>
      <c r="O1253">
        <v>0</v>
      </c>
      <c r="P1253">
        <v>3888000</v>
      </c>
      <c r="R1253">
        <v>0</v>
      </c>
      <c r="S1253">
        <v>179068</v>
      </c>
      <c r="T1253">
        <v>1176565</v>
      </c>
      <c r="U1253">
        <v>133792</v>
      </c>
      <c r="V1253">
        <v>1328241</v>
      </c>
      <c r="W1253">
        <v>133792</v>
      </c>
      <c r="X1253">
        <v>133792</v>
      </c>
      <c r="Y1253">
        <v>133792</v>
      </c>
      <c r="Z1253">
        <v>133792</v>
      </c>
      <c r="AA1253">
        <v>133792</v>
      </c>
      <c r="AB1253">
        <v>133792</v>
      </c>
      <c r="AC1253">
        <v>267582</v>
      </c>
      <c r="AD1253" t="s">
        <v>3991</v>
      </c>
      <c r="AE1253" t="s">
        <v>3996</v>
      </c>
      <c r="AF1253" t="s">
        <v>4003</v>
      </c>
      <c r="AG1253" t="s">
        <v>4004</v>
      </c>
      <c r="AH1253" t="s">
        <v>6597</v>
      </c>
      <c r="AI1253" t="s">
        <v>6064</v>
      </c>
      <c r="AJ1253" t="s">
        <v>6595</v>
      </c>
      <c r="AK1253" t="s">
        <v>98</v>
      </c>
      <c r="AL1253" t="s">
        <v>127</v>
      </c>
      <c r="AM1253" t="s">
        <v>128</v>
      </c>
      <c r="AN1253" t="s">
        <v>1311</v>
      </c>
      <c r="AO1253" t="s">
        <v>3409</v>
      </c>
      <c r="AP1253" t="s">
        <v>3567</v>
      </c>
      <c r="AQ1253" t="s">
        <v>1314</v>
      </c>
    </row>
    <row r="1254" spans="1:43" x14ac:dyDescent="0.3">
      <c r="A1254" t="s">
        <v>26</v>
      </c>
      <c r="B1254" t="s">
        <v>28</v>
      </c>
      <c r="C1254" t="s">
        <v>29</v>
      </c>
      <c r="D1254" t="s">
        <v>461</v>
      </c>
      <c r="E1254" t="s">
        <v>118</v>
      </c>
      <c r="F1254" t="s">
        <v>130</v>
      </c>
      <c r="G1254" t="s">
        <v>472</v>
      </c>
      <c r="H1254" t="s">
        <v>252</v>
      </c>
      <c r="I1254" t="s">
        <v>302</v>
      </c>
      <c r="J1254" t="s">
        <v>275</v>
      </c>
      <c r="K1254" t="s">
        <v>1007</v>
      </c>
      <c r="L1254">
        <v>12</v>
      </c>
      <c r="M1254">
        <v>324000</v>
      </c>
      <c r="N1254">
        <v>3888000</v>
      </c>
      <c r="O1254">
        <v>0</v>
      </c>
      <c r="P1254">
        <v>3888000</v>
      </c>
      <c r="R1254">
        <v>0</v>
      </c>
      <c r="S1254">
        <v>179068</v>
      </c>
      <c r="T1254">
        <v>1176565</v>
      </c>
      <c r="U1254">
        <v>133792</v>
      </c>
      <c r="V1254">
        <v>1328241</v>
      </c>
      <c r="W1254">
        <v>133792</v>
      </c>
      <c r="X1254">
        <v>133792</v>
      </c>
      <c r="Y1254">
        <v>133792</v>
      </c>
      <c r="Z1254">
        <v>133792</v>
      </c>
      <c r="AA1254">
        <v>133792</v>
      </c>
      <c r="AB1254">
        <v>133792</v>
      </c>
      <c r="AC1254">
        <v>267582</v>
      </c>
      <c r="AD1254" t="s">
        <v>3991</v>
      </c>
      <c r="AE1254" t="s">
        <v>3996</v>
      </c>
      <c r="AF1254" t="s">
        <v>4006</v>
      </c>
      <c r="AG1254" t="s">
        <v>4007</v>
      </c>
      <c r="AH1254" t="s">
        <v>6598</v>
      </c>
      <c r="AI1254" t="s">
        <v>6075</v>
      </c>
      <c r="AJ1254" t="s">
        <v>6595</v>
      </c>
      <c r="AK1254" t="s">
        <v>98</v>
      </c>
      <c r="AL1254" t="s">
        <v>127</v>
      </c>
      <c r="AM1254" t="s">
        <v>128</v>
      </c>
      <c r="AN1254" t="s">
        <v>1311</v>
      </c>
      <c r="AO1254" t="s">
        <v>3409</v>
      </c>
      <c r="AP1254" t="s">
        <v>3567</v>
      </c>
      <c r="AQ1254" t="s">
        <v>1314</v>
      </c>
    </row>
    <row r="1255" spans="1:43" x14ac:dyDescent="0.3">
      <c r="A1255" t="s">
        <v>26</v>
      </c>
      <c r="B1255" t="s">
        <v>28</v>
      </c>
      <c r="C1255" t="s">
        <v>29</v>
      </c>
      <c r="D1255" t="s">
        <v>461</v>
      </c>
      <c r="E1255" t="s">
        <v>118</v>
      </c>
      <c r="F1255" t="s">
        <v>130</v>
      </c>
      <c r="G1255" t="s">
        <v>472</v>
      </c>
      <c r="H1255" t="s">
        <v>252</v>
      </c>
      <c r="I1255" t="s">
        <v>302</v>
      </c>
      <c r="J1255" t="s">
        <v>275</v>
      </c>
      <c r="K1255" t="s">
        <v>1008</v>
      </c>
      <c r="L1255">
        <v>12</v>
      </c>
      <c r="M1255">
        <v>680000</v>
      </c>
      <c r="N1255">
        <v>8160000</v>
      </c>
      <c r="O1255">
        <v>0</v>
      </c>
      <c r="P1255">
        <v>8160000</v>
      </c>
      <c r="R1255">
        <v>0</v>
      </c>
      <c r="S1255">
        <v>375822</v>
      </c>
      <c r="T1255">
        <v>2469333</v>
      </c>
      <c r="U1255">
        <v>280798</v>
      </c>
      <c r="V1255">
        <v>2787665</v>
      </c>
      <c r="W1255">
        <v>280798</v>
      </c>
      <c r="X1255">
        <v>280798</v>
      </c>
      <c r="Y1255">
        <v>280798</v>
      </c>
      <c r="Z1255">
        <v>280798</v>
      </c>
      <c r="AA1255">
        <v>280798</v>
      </c>
      <c r="AB1255">
        <v>280798</v>
      </c>
      <c r="AC1255">
        <v>561594</v>
      </c>
      <c r="AD1255" t="s">
        <v>3991</v>
      </c>
      <c r="AE1255" t="s">
        <v>3996</v>
      </c>
      <c r="AF1255" t="s">
        <v>4009</v>
      </c>
      <c r="AG1255" t="s">
        <v>4010</v>
      </c>
      <c r="AH1255" t="s">
        <v>6599</v>
      </c>
      <c r="AI1255" t="s">
        <v>6085</v>
      </c>
      <c r="AJ1255" t="s">
        <v>6595</v>
      </c>
      <c r="AK1255" t="s">
        <v>98</v>
      </c>
      <c r="AL1255" t="s">
        <v>127</v>
      </c>
      <c r="AM1255" t="s">
        <v>128</v>
      </c>
      <c r="AN1255" t="s">
        <v>1311</v>
      </c>
      <c r="AO1255" t="s">
        <v>3409</v>
      </c>
      <c r="AP1255" t="s">
        <v>3567</v>
      </c>
      <c r="AQ1255" t="s">
        <v>1314</v>
      </c>
    </row>
    <row r="1256" spans="1:43" x14ac:dyDescent="0.3">
      <c r="A1256" t="s">
        <v>26</v>
      </c>
      <c r="B1256" t="s">
        <v>28</v>
      </c>
      <c r="C1256" t="s">
        <v>29</v>
      </c>
      <c r="D1256" t="s">
        <v>461</v>
      </c>
      <c r="E1256" t="s">
        <v>118</v>
      </c>
      <c r="F1256" t="s">
        <v>130</v>
      </c>
      <c r="G1256" t="s">
        <v>472</v>
      </c>
      <c r="H1256" t="s">
        <v>252</v>
      </c>
      <c r="I1256" t="s">
        <v>302</v>
      </c>
      <c r="J1256" t="s">
        <v>275</v>
      </c>
      <c r="K1256" t="s">
        <v>1009</v>
      </c>
      <c r="L1256">
        <v>12</v>
      </c>
      <c r="M1256">
        <v>200000</v>
      </c>
      <c r="N1256">
        <v>2400000</v>
      </c>
      <c r="O1256">
        <v>0</v>
      </c>
      <c r="P1256">
        <v>2400000</v>
      </c>
      <c r="R1256">
        <v>0</v>
      </c>
      <c r="S1256">
        <v>110536</v>
      </c>
      <c r="T1256">
        <v>726274</v>
      </c>
      <c r="U1256">
        <v>82588</v>
      </c>
      <c r="V1256">
        <v>819902</v>
      </c>
      <c r="W1256">
        <v>82588</v>
      </c>
      <c r="X1256">
        <v>82588</v>
      </c>
      <c r="Y1256">
        <v>82588</v>
      </c>
      <c r="Z1256">
        <v>82588</v>
      </c>
      <c r="AA1256">
        <v>82588</v>
      </c>
      <c r="AB1256">
        <v>82588</v>
      </c>
      <c r="AC1256">
        <v>165172</v>
      </c>
      <c r="AD1256" t="s">
        <v>3991</v>
      </c>
      <c r="AE1256" t="s">
        <v>3996</v>
      </c>
      <c r="AF1256" t="s">
        <v>4012</v>
      </c>
      <c r="AG1256" t="s">
        <v>4013</v>
      </c>
      <c r="AH1256" t="s">
        <v>6600</v>
      </c>
      <c r="AI1256" t="s">
        <v>6168</v>
      </c>
      <c r="AJ1256" t="s">
        <v>6595</v>
      </c>
      <c r="AK1256" t="s">
        <v>98</v>
      </c>
      <c r="AL1256" t="s">
        <v>127</v>
      </c>
      <c r="AM1256" t="s">
        <v>128</v>
      </c>
      <c r="AN1256" t="s">
        <v>1311</v>
      </c>
      <c r="AO1256" t="s">
        <v>3409</v>
      </c>
      <c r="AP1256" t="s">
        <v>3567</v>
      </c>
      <c r="AQ1256" t="s">
        <v>1314</v>
      </c>
    </row>
    <row r="1257" spans="1:43" x14ac:dyDescent="0.3">
      <c r="A1257" t="s">
        <v>26</v>
      </c>
      <c r="B1257" t="s">
        <v>28</v>
      </c>
      <c r="C1257" t="s">
        <v>29</v>
      </c>
      <c r="D1257" t="s">
        <v>461</v>
      </c>
      <c r="E1257" t="s">
        <v>118</v>
      </c>
      <c r="F1257" t="s">
        <v>130</v>
      </c>
      <c r="G1257" t="s">
        <v>472</v>
      </c>
      <c r="H1257" t="s">
        <v>252</v>
      </c>
      <c r="I1257" t="s">
        <v>302</v>
      </c>
      <c r="J1257" t="s">
        <v>275</v>
      </c>
      <c r="K1257" t="s">
        <v>1010</v>
      </c>
      <c r="L1257">
        <v>12</v>
      </c>
      <c r="M1257">
        <v>80000</v>
      </c>
      <c r="N1257">
        <v>960000</v>
      </c>
      <c r="O1257">
        <v>0</v>
      </c>
      <c r="P1257">
        <v>960000</v>
      </c>
      <c r="R1257">
        <v>0</v>
      </c>
      <c r="S1257">
        <v>44214</v>
      </c>
      <c r="T1257">
        <v>290510</v>
      </c>
      <c r="U1257">
        <v>33035</v>
      </c>
      <c r="V1257">
        <v>327961</v>
      </c>
      <c r="W1257">
        <v>33035</v>
      </c>
      <c r="X1257">
        <v>33035</v>
      </c>
      <c r="Y1257">
        <v>33035</v>
      </c>
      <c r="Z1257">
        <v>33035</v>
      </c>
      <c r="AA1257">
        <v>33035</v>
      </c>
      <c r="AB1257">
        <v>33035</v>
      </c>
      <c r="AC1257">
        <v>66070</v>
      </c>
      <c r="AD1257" t="s">
        <v>3991</v>
      </c>
      <c r="AE1257" t="s">
        <v>3996</v>
      </c>
      <c r="AF1257" t="s">
        <v>4015</v>
      </c>
      <c r="AG1257" t="s">
        <v>4016</v>
      </c>
      <c r="AH1257" t="s">
        <v>6601</v>
      </c>
      <c r="AI1257" t="s">
        <v>6565</v>
      </c>
      <c r="AJ1257" t="s">
        <v>6595</v>
      </c>
      <c r="AK1257" t="s">
        <v>98</v>
      </c>
      <c r="AL1257" t="s">
        <v>127</v>
      </c>
      <c r="AM1257" t="s">
        <v>128</v>
      </c>
      <c r="AN1257" t="s">
        <v>1311</v>
      </c>
      <c r="AO1257" t="s">
        <v>3409</v>
      </c>
      <c r="AP1257" t="s">
        <v>3567</v>
      </c>
      <c r="AQ1257" t="s">
        <v>1314</v>
      </c>
    </row>
    <row r="1258" spans="1:43" x14ac:dyDescent="0.3">
      <c r="A1258" t="s">
        <v>26</v>
      </c>
      <c r="B1258" t="s">
        <v>28</v>
      </c>
      <c r="C1258" t="s">
        <v>29</v>
      </c>
      <c r="D1258" t="s">
        <v>461</v>
      </c>
      <c r="E1258" t="s">
        <v>118</v>
      </c>
      <c r="F1258" t="s">
        <v>130</v>
      </c>
      <c r="G1258" t="s">
        <v>472</v>
      </c>
      <c r="H1258" t="s">
        <v>252</v>
      </c>
      <c r="I1258" t="s">
        <v>302</v>
      </c>
      <c r="J1258" t="s">
        <v>275</v>
      </c>
      <c r="K1258" t="s">
        <v>1011</v>
      </c>
      <c r="L1258">
        <v>12</v>
      </c>
      <c r="M1258">
        <v>200000</v>
      </c>
      <c r="N1258">
        <v>2400000</v>
      </c>
      <c r="O1258">
        <v>0</v>
      </c>
      <c r="P1258">
        <v>2400000</v>
      </c>
      <c r="R1258">
        <v>0</v>
      </c>
      <c r="S1258">
        <v>110536</v>
      </c>
      <c r="T1258">
        <v>726274</v>
      </c>
      <c r="U1258">
        <v>82588</v>
      </c>
      <c r="V1258">
        <v>819902</v>
      </c>
      <c r="W1258">
        <v>82588</v>
      </c>
      <c r="X1258">
        <v>82588</v>
      </c>
      <c r="Y1258">
        <v>82588</v>
      </c>
      <c r="Z1258">
        <v>82588</v>
      </c>
      <c r="AA1258">
        <v>82588</v>
      </c>
      <c r="AB1258">
        <v>82588</v>
      </c>
      <c r="AC1258">
        <v>165172</v>
      </c>
      <c r="AD1258" t="s">
        <v>3991</v>
      </c>
      <c r="AE1258" t="s">
        <v>3996</v>
      </c>
      <c r="AF1258" t="s">
        <v>4018</v>
      </c>
      <c r="AG1258" t="s">
        <v>4019</v>
      </c>
      <c r="AH1258" t="s">
        <v>6602</v>
      </c>
      <c r="AI1258" t="s">
        <v>6567</v>
      </c>
      <c r="AJ1258" t="s">
        <v>6595</v>
      </c>
      <c r="AK1258" t="s">
        <v>98</v>
      </c>
      <c r="AL1258" t="s">
        <v>127</v>
      </c>
      <c r="AM1258" t="s">
        <v>128</v>
      </c>
      <c r="AN1258" t="s">
        <v>1311</v>
      </c>
      <c r="AO1258" t="s">
        <v>3409</v>
      </c>
      <c r="AP1258" t="s">
        <v>3567</v>
      </c>
      <c r="AQ1258" t="s">
        <v>1314</v>
      </c>
    </row>
    <row r="1259" spans="1:43" x14ac:dyDescent="0.3">
      <c r="A1259" t="s">
        <v>26</v>
      </c>
      <c r="B1259" t="s">
        <v>28</v>
      </c>
      <c r="C1259" t="s">
        <v>29</v>
      </c>
      <c r="D1259" t="s">
        <v>461</v>
      </c>
      <c r="E1259" t="s">
        <v>118</v>
      </c>
      <c r="F1259" t="s">
        <v>130</v>
      </c>
      <c r="G1259" t="s">
        <v>472</v>
      </c>
      <c r="H1259" t="s">
        <v>252</v>
      </c>
      <c r="I1259" t="s">
        <v>302</v>
      </c>
      <c r="J1259" t="s">
        <v>275</v>
      </c>
      <c r="K1259" t="s">
        <v>1012</v>
      </c>
      <c r="L1259">
        <v>1</v>
      </c>
      <c r="M1259">
        <v>400000</v>
      </c>
      <c r="N1259">
        <v>400000</v>
      </c>
      <c r="O1259">
        <v>0</v>
      </c>
      <c r="P1259">
        <v>400000</v>
      </c>
      <c r="R1259">
        <v>0</v>
      </c>
      <c r="S1259">
        <v>18423</v>
      </c>
      <c r="T1259">
        <v>121046</v>
      </c>
      <c r="U1259">
        <v>13765</v>
      </c>
      <c r="V1259">
        <v>136650</v>
      </c>
      <c r="W1259">
        <v>13765</v>
      </c>
      <c r="X1259">
        <v>13765</v>
      </c>
      <c r="Y1259">
        <v>13765</v>
      </c>
      <c r="Z1259">
        <v>13765</v>
      </c>
      <c r="AA1259">
        <v>13765</v>
      </c>
      <c r="AB1259">
        <v>13765</v>
      </c>
      <c r="AC1259">
        <v>27526</v>
      </c>
      <c r="AD1259" t="s">
        <v>3991</v>
      </c>
      <c r="AE1259" t="s">
        <v>3996</v>
      </c>
      <c r="AF1259" t="s">
        <v>4021</v>
      </c>
      <c r="AG1259" t="s">
        <v>4022</v>
      </c>
      <c r="AH1259" t="s">
        <v>6603</v>
      </c>
      <c r="AI1259" t="s">
        <v>6170</v>
      </c>
      <c r="AJ1259" t="s">
        <v>6595</v>
      </c>
      <c r="AK1259" t="s">
        <v>98</v>
      </c>
      <c r="AL1259" t="s">
        <v>127</v>
      </c>
      <c r="AM1259" t="s">
        <v>128</v>
      </c>
      <c r="AN1259" t="s">
        <v>1311</v>
      </c>
      <c r="AO1259" t="s">
        <v>3409</v>
      </c>
      <c r="AP1259" t="s">
        <v>3567</v>
      </c>
      <c r="AQ1259" t="s">
        <v>1314</v>
      </c>
    </row>
    <row r="1260" spans="1:43" x14ac:dyDescent="0.3">
      <c r="A1260" t="s">
        <v>26</v>
      </c>
      <c r="B1260" t="s">
        <v>28</v>
      </c>
      <c r="C1260" t="s">
        <v>29</v>
      </c>
      <c r="D1260" t="s">
        <v>461</v>
      </c>
      <c r="E1260" t="s">
        <v>118</v>
      </c>
      <c r="F1260" t="s">
        <v>130</v>
      </c>
      <c r="G1260" t="s">
        <v>472</v>
      </c>
      <c r="H1260" t="s">
        <v>252</v>
      </c>
      <c r="I1260" t="s">
        <v>302</v>
      </c>
      <c r="J1260" t="s">
        <v>275</v>
      </c>
      <c r="K1260" t="s">
        <v>1013</v>
      </c>
      <c r="L1260">
        <v>1</v>
      </c>
      <c r="M1260">
        <v>300000</v>
      </c>
      <c r="N1260">
        <v>300000</v>
      </c>
      <c r="O1260">
        <v>0</v>
      </c>
      <c r="P1260">
        <v>300000</v>
      </c>
      <c r="R1260">
        <v>0</v>
      </c>
      <c r="S1260">
        <v>13817</v>
      </c>
      <c r="T1260">
        <v>90784</v>
      </c>
      <c r="U1260">
        <v>10323</v>
      </c>
      <c r="V1260">
        <v>102488</v>
      </c>
      <c r="W1260">
        <v>10323</v>
      </c>
      <c r="X1260">
        <v>10323</v>
      </c>
      <c r="Y1260">
        <v>10323</v>
      </c>
      <c r="Z1260">
        <v>10323</v>
      </c>
      <c r="AA1260">
        <v>10323</v>
      </c>
      <c r="AB1260">
        <v>10323</v>
      </c>
      <c r="AC1260">
        <v>20650</v>
      </c>
      <c r="AD1260" t="s">
        <v>3991</v>
      </c>
      <c r="AE1260" t="s">
        <v>3996</v>
      </c>
      <c r="AF1260" t="s">
        <v>4024</v>
      </c>
      <c r="AG1260" t="s">
        <v>4025</v>
      </c>
      <c r="AH1260" t="s">
        <v>6604</v>
      </c>
      <c r="AI1260" t="s">
        <v>6172</v>
      </c>
      <c r="AJ1260" t="s">
        <v>6595</v>
      </c>
      <c r="AK1260" t="s">
        <v>98</v>
      </c>
      <c r="AL1260" t="s">
        <v>127</v>
      </c>
      <c r="AM1260" t="s">
        <v>128</v>
      </c>
      <c r="AN1260" t="s">
        <v>1311</v>
      </c>
      <c r="AO1260" t="s">
        <v>3409</v>
      </c>
      <c r="AP1260" t="s">
        <v>3567</v>
      </c>
      <c r="AQ1260" t="s">
        <v>1314</v>
      </c>
    </row>
    <row r="1261" spans="1:43" x14ac:dyDescent="0.3">
      <c r="A1261" t="s">
        <v>26</v>
      </c>
      <c r="B1261" t="s">
        <v>28</v>
      </c>
      <c r="C1261" t="s">
        <v>29</v>
      </c>
      <c r="D1261" t="s">
        <v>461</v>
      </c>
      <c r="E1261" t="s">
        <v>118</v>
      </c>
      <c r="F1261" t="s">
        <v>130</v>
      </c>
      <c r="G1261" t="s">
        <v>472</v>
      </c>
      <c r="H1261" t="s">
        <v>252</v>
      </c>
      <c r="I1261" t="s">
        <v>302</v>
      </c>
      <c r="J1261" t="s">
        <v>275</v>
      </c>
      <c r="K1261" t="s">
        <v>1014</v>
      </c>
      <c r="L1261">
        <v>3</v>
      </c>
      <c r="M1261">
        <v>300000</v>
      </c>
      <c r="N1261">
        <v>900000</v>
      </c>
      <c r="O1261">
        <v>0</v>
      </c>
      <c r="P1261">
        <v>900000</v>
      </c>
      <c r="R1261">
        <v>0</v>
      </c>
      <c r="S1261">
        <v>0</v>
      </c>
      <c r="T1261">
        <v>0</v>
      </c>
      <c r="U1261">
        <v>0</v>
      </c>
      <c r="V1261">
        <v>0</v>
      </c>
      <c r="W1261">
        <v>0</v>
      </c>
      <c r="X1261">
        <v>0</v>
      </c>
      <c r="Y1261">
        <v>0</v>
      </c>
      <c r="Z1261">
        <v>0</v>
      </c>
      <c r="AA1261">
        <v>0</v>
      </c>
      <c r="AB1261">
        <v>900000</v>
      </c>
      <c r="AC1261">
        <v>0</v>
      </c>
      <c r="AD1261" t="s">
        <v>3991</v>
      </c>
      <c r="AE1261" t="s">
        <v>3996</v>
      </c>
      <c r="AF1261" t="s">
        <v>7719</v>
      </c>
      <c r="AG1261" t="s">
        <v>7720</v>
      </c>
      <c r="AH1261" t="s">
        <v>6605</v>
      </c>
      <c r="AI1261" t="s">
        <v>6174</v>
      </c>
      <c r="AJ1261" t="s">
        <v>6595</v>
      </c>
      <c r="AK1261" t="s">
        <v>98</v>
      </c>
      <c r="AL1261" t="s">
        <v>127</v>
      </c>
      <c r="AM1261" t="s">
        <v>128</v>
      </c>
      <c r="AN1261" t="s">
        <v>1311</v>
      </c>
      <c r="AO1261" t="s">
        <v>3409</v>
      </c>
      <c r="AP1261" t="s">
        <v>3567</v>
      </c>
      <c r="AQ1261" t="s">
        <v>1314</v>
      </c>
    </row>
    <row r="1262" spans="1:43" x14ac:dyDescent="0.3">
      <c r="A1262" t="s">
        <v>26</v>
      </c>
      <c r="B1262" t="s">
        <v>28</v>
      </c>
      <c r="C1262" t="s">
        <v>29</v>
      </c>
      <c r="D1262" t="s">
        <v>461</v>
      </c>
      <c r="E1262" t="s">
        <v>118</v>
      </c>
      <c r="F1262" t="s">
        <v>304</v>
      </c>
      <c r="G1262" t="s">
        <v>473</v>
      </c>
      <c r="H1262" t="s">
        <v>312</v>
      </c>
      <c r="I1262" t="s">
        <v>313</v>
      </c>
      <c r="J1262" t="s">
        <v>126</v>
      </c>
      <c r="K1262" t="s">
        <v>1018</v>
      </c>
      <c r="L1262">
        <v>1</v>
      </c>
      <c r="M1262">
        <v>200000000</v>
      </c>
      <c r="N1262">
        <v>200000000</v>
      </c>
      <c r="O1262">
        <v>0</v>
      </c>
      <c r="P1262">
        <v>200000000</v>
      </c>
      <c r="R1262">
        <v>0</v>
      </c>
      <c r="S1262">
        <v>0</v>
      </c>
      <c r="T1262">
        <v>200000000</v>
      </c>
      <c r="U1262">
        <v>0</v>
      </c>
      <c r="V1262">
        <v>0</v>
      </c>
      <c r="W1262">
        <v>0</v>
      </c>
      <c r="X1262">
        <v>0</v>
      </c>
      <c r="Y1262">
        <v>0</v>
      </c>
      <c r="Z1262">
        <v>0</v>
      </c>
      <c r="AA1262">
        <v>0</v>
      </c>
      <c r="AB1262">
        <v>0</v>
      </c>
      <c r="AC1262">
        <v>0</v>
      </c>
      <c r="AD1262" t="s">
        <v>4040</v>
      </c>
      <c r="AE1262" t="s">
        <v>4041</v>
      </c>
      <c r="AF1262" t="s">
        <v>4042</v>
      </c>
      <c r="AG1262" t="s">
        <v>4043</v>
      </c>
      <c r="AH1262" t="s">
        <v>6606</v>
      </c>
      <c r="AI1262" t="s">
        <v>6061</v>
      </c>
      <c r="AJ1262" t="s">
        <v>6607</v>
      </c>
      <c r="AK1262" t="s">
        <v>98</v>
      </c>
      <c r="AL1262" t="s">
        <v>127</v>
      </c>
      <c r="AM1262" t="s">
        <v>128</v>
      </c>
      <c r="AN1262" t="s">
        <v>2012</v>
      </c>
      <c r="AO1262" t="s">
        <v>2012</v>
      </c>
      <c r="AP1262" t="s">
        <v>2013</v>
      </c>
      <c r="AQ1262" t="s">
        <v>1314</v>
      </c>
    </row>
    <row r="1263" spans="1:43" x14ac:dyDescent="0.3">
      <c r="A1263" t="s">
        <v>26</v>
      </c>
      <c r="B1263" t="s">
        <v>28</v>
      </c>
      <c r="C1263" t="s">
        <v>29</v>
      </c>
      <c r="D1263" t="s">
        <v>461</v>
      </c>
      <c r="E1263" t="s">
        <v>118</v>
      </c>
      <c r="F1263" t="s">
        <v>334</v>
      </c>
      <c r="G1263" t="s">
        <v>476</v>
      </c>
      <c r="H1263" t="s">
        <v>347</v>
      </c>
      <c r="I1263" t="s">
        <v>349</v>
      </c>
      <c r="J1263" t="s">
        <v>43</v>
      </c>
      <c r="K1263" t="s">
        <v>582</v>
      </c>
      <c r="L1263">
        <v>350</v>
      </c>
      <c r="M1263">
        <v>75000</v>
      </c>
      <c r="N1263">
        <v>26250000</v>
      </c>
      <c r="O1263">
        <v>0</v>
      </c>
      <c r="P1263">
        <v>26250000</v>
      </c>
      <c r="R1263">
        <v>0</v>
      </c>
      <c r="S1263">
        <v>1586728</v>
      </c>
      <c r="T1263">
        <v>1310775</v>
      </c>
      <c r="U1263">
        <v>2621551</v>
      </c>
      <c r="V1263">
        <v>2690539</v>
      </c>
      <c r="W1263">
        <v>2828515</v>
      </c>
      <c r="X1263">
        <v>3035480</v>
      </c>
      <c r="Y1263">
        <v>2828515</v>
      </c>
      <c r="Z1263">
        <v>3000986</v>
      </c>
      <c r="AA1263">
        <v>2104139</v>
      </c>
      <c r="AB1263">
        <v>2311104</v>
      </c>
      <c r="AC1263">
        <v>1931668</v>
      </c>
      <c r="AD1263" t="s">
        <v>4637</v>
      </c>
      <c r="AE1263" t="s">
        <v>4638</v>
      </c>
      <c r="AF1263" t="s">
        <v>4639</v>
      </c>
      <c r="AG1263" t="s">
        <v>4640</v>
      </c>
      <c r="AH1263" t="s">
        <v>6709</v>
      </c>
      <c r="AI1263" t="s">
        <v>6061</v>
      </c>
      <c r="AJ1263" t="s">
        <v>6462</v>
      </c>
      <c r="AK1263" t="s">
        <v>98</v>
      </c>
      <c r="AL1263" t="s">
        <v>168</v>
      </c>
      <c r="AM1263" t="s">
        <v>169</v>
      </c>
      <c r="AN1263" t="s">
        <v>1311</v>
      </c>
      <c r="AO1263" t="s">
        <v>1312</v>
      </c>
      <c r="AP1263" t="s">
        <v>1313</v>
      </c>
      <c r="AQ1263" t="s">
        <v>1314</v>
      </c>
    </row>
    <row r="1264" spans="1:43" x14ac:dyDescent="0.3">
      <c r="A1264" t="s">
        <v>26</v>
      </c>
      <c r="B1264" t="s">
        <v>28</v>
      </c>
      <c r="C1264" t="s">
        <v>29</v>
      </c>
      <c r="D1264" t="s">
        <v>461</v>
      </c>
      <c r="E1264" t="s">
        <v>118</v>
      </c>
      <c r="F1264" t="s">
        <v>334</v>
      </c>
      <c r="G1264" t="s">
        <v>476</v>
      </c>
      <c r="H1264" t="s">
        <v>347</v>
      </c>
      <c r="I1264" t="s">
        <v>349</v>
      </c>
      <c r="J1264" t="s">
        <v>43</v>
      </c>
      <c r="K1264" t="s">
        <v>1034</v>
      </c>
      <c r="L1264">
        <v>8</v>
      </c>
      <c r="M1264">
        <v>1500000</v>
      </c>
      <c r="N1264">
        <v>12000000</v>
      </c>
      <c r="O1264">
        <v>0</v>
      </c>
      <c r="P1264">
        <v>12000000</v>
      </c>
      <c r="R1264">
        <v>0</v>
      </c>
      <c r="S1264">
        <v>725361</v>
      </c>
      <c r="T1264">
        <v>599212</v>
      </c>
      <c r="U1264">
        <v>1198423</v>
      </c>
      <c r="V1264">
        <v>1229961</v>
      </c>
      <c r="W1264">
        <v>1293035</v>
      </c>
      <c r="X1264">
        <v>1387648</v>
      </c>
      <c r="Y1264">
        <v>1293035</v>
      </c>
      <c r="Z1264">
        <v>1371879</v>
      </c>
      <c r="AA1264">
        <v>961892</v>
      </c>
      <c r="AB1264">
        <v>1056505</v>
      </c>
      <c r="AC1264">
        <v>883049</v>
      </c>
      <c r="AD1264" t="s">
        <v>4637</v>
      </c>
      <c r="AE1264" t="s">
        <v>4638</v>
      </c>
      <c r="AF1264" t="s">
        <v>4642</v>
      </c>
      <c r="AG1264" t="s">
        <v>4643</v>
      </c>
      <c r="AH1264" t="s">
        <v>6710</v>
      </c>
      <c r="AI1264" t="s">
        <v>6064</v>
      </c>
      <c r="AJ1264" t="s">
        <v>6462</v>
      </c>
      <c r="AK1264" t="s">
        <v>98</v>
      </c>
      <c r="AL1264" t="s">
        <v>168</v>
      </c>
      <c r="AM1264" t="s">
        <v>169</v>
      </c>
      <c r="AN1264" t="s">
        <v>1311</v>
      </c>
      <c r="AO1264" t="s">
        <v>1312</v>
      </c>
      <c r="AP1264" t="s">
        <v>1313</v>
      </c>
      <c r="AQ1264" t="s">
        <v>1314</v>
      </c>
    </row>
    <row r="1265" spans="1:43" x14ac:dyDescent="0.3">
      <c r="A1265" t="s">
        <v>26</v>
      </c>
      <c r="B1265" t="s">
        <v>28</v>
      </c>
      <c r="C1265" t="s">
        <v>29</v>
      </c>
      <c r="D1265" t="s">
        <v>461</v>
      </c>
      <c r="E1265" t="s">
        <v>118</v>
      </c>
      <c r="F1265" t="s">
        <v>334</v>
      </c>
      <c r="G1265" t="s">
        <v>476</v>
      </c>
      <c r="H1265" t="s">
        <v>347</v>
      </c>
      <c r="I1265" t="s">
        <v>349</v>
      </c>
      <c r="J1265" t="s">
        <v>43</v>
      </c>
      <c r="K1265" t="s">
        <v>572</v>
      </c>
      <c r="L1265">
        <v>8</v>
      </c>
      <c r="M1265">
        <v>1500000</v>
      </c>
      <c r="N1265">
        <v>12000000</v>
      </c>
      <c r="O1265">
        <v>0</v>
      </c>
      <c r="P1265">
        <v>12000000</v>
      </c>
      <c r="R1265">
        <v>0</v>
      </c>
      <c r="S1265">
        <v>725361</v>
      </c>
      <c r="T1265">
        <v>599212</v>
      </c>
      <c r="U1265">
        <v>1198423</v>
      </c>
      <c r="V1265">
        <v>1229961</v>
      </c>
      <c r="W1265">
        <v>1293035</v>
      </c>
      <c r="X1265">
        <v>1387648</v>
      </c>
      <c r="Y1265">
        <v>1293035</v>
      </c>
      <c r="Z1265">
        <v>1371879</v>
      </c>
      <c r="AA1265">
        <v>961892</v>
      </c>
      <c r="AB1265">
        <v>1056505</v>
      </c>
      <c r="AC1265">
        <v>883049</v>
      </c>
      <c r="AD1265" t="s">
        <v>4637</v>
      </c>
      <c r="AE1265" t="s">
        <v>4638</v>
      </c>
      <c r="AF1265" t="s">
        <v>4645</v>
      </c>
      <c r="AG1265" t="s">
        <v>4646</v>
      </c>
      <c r="AH1265" t="s">
        <v>6711</v>
      </c>
      <c r="AI1265" t="s">
        <v>6075</v>
      </c>
      <c r="AJ1265" t="s">
        <v>6462</v>
      </c>
      <c r="AK1265" t="s">
        <v>98</v>
      </c>
      <c r="AL1265" t="s">
        <v>168</v>
      </c>
      <c r="AM1265" t="s">
        <v>169</v>
      </c>
      <c r="AN1265" t="s">
        <v>1311</v>
      </c>
      <c r="AO1265" t="s">
        <v>1312</v>
      </c>
      <c r="AP1265" t="s">
        <v>1313</v>
      </c>
      <c r="AQ1265" t="s">
        <v>1314</v>
      </c>
    </row>
    <row r="1266" spans="1:43" x14ac:dyDescent="0.3">
      <c r="A1266" t="s">
        <v>26</v>
      </c>
      <c r="B1266" t="s">
        <v>28</v>
      </c>
      <c r="C1266" t="s">
        <v>29</v>
      </c>
      <c r="D1266" t="s">
        <v>461</v>
      </c>
      <c r="E1266" t="s">
        <v>118</v>
      </c>
      <c r="F1266" t="s">
        <v>334</v>
      </c>
      <c r="G1266" t="s">
        <v>476</v>
      </c>
      <c r="H1266" t="s">
        <v>347</v>
      </c>
      <c r="I1266" t="s">
        <v>349</v>
      </c>
      <c r="J1266" t="s">
        <v>43</v>
      </c>
      <c r="K1266" t="s">
        <v>1123</v>
      </c>
      <c r="L1266">
        <v>40</v>
      </c>
      <c r="M1266">
        <v>250000</v>
      </c>
      <c r="N1266">
        <v>10000000</v>
      </c>
      <c r="O1266">
        <v>0</v>
      </c>
      <c r="P1266">
        <v>10000000</v>
      </c>
      <c r="R1266">
        <v>0</v>
      </c>
      <c r="S1266">
        <v>604468</v>
      </c>
      <c r="T1266">
        <v>499343</v>
      </c>
      <c r="U1266">
        <v>998686</v>
      </c>
      <c r="V1266">
        <v>1024967.0000000001</v>
      </c>
      <c r="W1266">
        <v>1077530</v>
      </c>
      <c r="X1266">
        <v>1156373</v>
      </c>
      <c r="Y1266">
        <v>1077530</v>
      </c>
      <c r="Z1266">
        <v>1143233</v>
      </c>
      <c r="AA1266">
        <v>801577</v>
      </c>
      <c r="AB1266">
        <v>880420</v>
      </c>
      <c r="AC1266">
        <v>735873</v>
      </c>
      <c r="AD1266" t="s">
        <v>4637</v>
      </c>
      <c r="AE1266" t="s">
        <v>4638</v>
      </c>
      <c r="AF1266" t="s">
        <v>4651</v>
      </c>
      <c r="AG1266" t="s">
        <v>4652</v>
      </c>
      <c r="AH1266" t="s">
        <v>6712</v>
      </c>
      <c r="AI1266" t="s">
        <v>6168</v>
      </c>
      <c r="AJ1266" t="s">
        <v>6462</v>
      </c>
      <c r="AK1266" t="s">
        <v>98</v>
      </c>
      <c r="AL1266" t="s">
        <v>168</v>
      </c>
      <c r="AM1266" t="s">
        <v>169</v>
      </c>
      <c r="AN1266" t="s">
        <v>1311</v>
      </c>
      <c r="AO1266" t="s">
        <v>1312</v>
      </c>
      <c r="AP1266" t="s">
        <v>1313</v>
      </c>
      <c r="AQ1266" t="s">
        <v>1314</v>
      </c>
    </row>
    <row r="1267" spans="1:43" x14ac:dyDescent="0.3">
      <c r="A1267" t="s">
        <v>26</v>
      </c>
      <c r="B1267" t="s">
        <v>28</v>
      </c>
      <c r="C1267" t="s">
        <v>29</v>
      </c>
      <c r="D1267" t="s">
        <v>461</v>
      </c>
      <c r="E1267" t="s">
        <v>118</v>
      </c>
      <c r="F1267" t="s">
        <v>334</v>
      </c>
      <c r="G1267" t="s">
        <v>476</v>
      </c>
      <c r="H1267" t="s">
        <v>347</v>
      </c>
      <c r="I1267" t="s">
        <v>349</v>
      </c>
      <c r="J1267" t="s">
        <v>84</v>
      </c>
      <c r="K1267" t="s">
        <v>680</v>
      </c>
      <c r="L1267">
        <v>4</v>
      </c>
      <c r="M1267">
        <v>250000</v>
      </c>
      <c r="N1267">
        <v>1000000</v>
      </c>
      <c r="O1267">
        <v>0</v>
      </c>
      <c r="P1267">
        <v>1000000</v>
      </c>
      <c r="R1267">
        <v>0</v>
      </c>
      <c r="S1267">
        <v>60447</v>
      </c>
      <c r="T1267">
        <v>49934</v>
      </c>
      <c r="U1267">
        <v>99869</v>
      </c>
      <c r="V1267">
        <v>102497</v>
      </c>
      <c r="W1267">
        <v>107753</v>
      </c>
      <c r="X1267">
        <v>115637</v>
      </c>
      <c r="Y1267">
        <v>107753</v>
      </c>
      <c r="Z1267">
        <v>114323</v>
      </c>
      <c r="AA1267">
        <v>80158</v>
      </c>
      <c r="AB1267">
        <v>88042</v>
      </c>
      <c r="AC1267">
        <v>73587</v>
      </c>
      <c r="AD1267" t="s">
        <v>4637</v>
      </c>
      <c r="AE1267" t="s">
        <v>4654</v>
      </c>
      <c r="AF1267" t="s">
        <v>4655</v>
      </c>
      <c r="AG1267" t="s">
        <v>4656</v>
      </c>
      <c r="AH1267" t="s">
        <v>6610</v>
      </c>
      <c r="AI1267" t="s">
        <v>6061</v>
      </c>
      <c r="AJ1267" t="s">
        <v>6462</v>
      </c>
      <c r="AK1267" t="s">
        <v>98</v>
      </c>
      <c r="AL1267" t="s">
        <v>168</v>
      </c>
      <c r="AM1267" t="s">
        <v>169</v>
      </c>
      <c r="AN1267" t="s">
        <v>1311</v>
      </c>
      <c r="AO1267" t="s">
        <v>1312</v>
      </c>
      <c r="AP1267" t="s">
        <v>1485</v>
      </c>
      <c r="AQ1267" t="s">
        <v>1314</v>
      </c>
    </row>
    <row r="1268" spans="1:43" x14ac:dyDescent="0.3">
      <c r="A1268" t="s">
        <v>26</v>
      </c>
      <c r="B1268" t="s">
        <v>28</v>
      </c>
      <c r="C1268" t="s">
        <v>29</v>
      </c>
      <c r="D1268" t="s">
        <v>461</v>
      </c>
      <c r="E1268" t="s">
        <v>118</v>
      </c>
      <c r="F1268" t="s">
        <v>334</v>
      </c>
      <c r="G1268" t="s">
        <v>476</v>
      </c>
      <c r="H1268" t="s">
        <v>347</v>
      </c>
      <c r="I1268" t="s">
        <v>349</v>
      </c>
      <c r="J1268" t="s">
        <v>48</v>
      </c>
      <c r="K1268" t="s">
        <v>1125</v>
      </c>
      <c r="L1268">
        <v>18</v>
      </c>
      <c r="M1268">
        <v>6500000</v>
      </c>
      <c r="N1268">
        <v>117000000</v>
      </c>
      <c r="O1268">
        <v>0</v>
      </c>
      <c r="P1268">
        <v>117000000</v>
      </c>
      <c r="R1268">
        <v>0</v>
      </c>
      <c r="S1268">
        <v>7072273</v>
      </c>
      <c r="T1268">
        <v>5842313</v>
      </c>
      <c r="U1268">
        <v>11684625</v>
      </c>
      <c r="V1268">
        <v>11992114</v>
      </c>
      <c r="W1268">
        <v>12607096</v>
      </c>
      <c r="X1268">
        <v>13529566</v>
      </c>
      <c r="Y1268">
        <v>12607096</v>
      </c>
      <c r="Z1268">
        <v>13375821</v>
      </c>
      <c r="AA1268">
        <v>9378449</v>
      </c>
      <c r="AB1268">
        <v>10300920</v>
      </c>
      <c r="AC1268">
        <v>8609727</v>
      </c>
      <c r="AD1268" t="s">
        <v>4637</v>
      </c>
      <c r="AE1268" t="s">
        <v>4662</v>
      </c>
      <c r="AF1268" t="s">
        <v>4663</v>
      </c>
      <c r="AG1268" t="s">
        <v>4664</v>
      </c>
      <c r="AH1268" t="s">
        <v>6611</v>
      </c>
      <c r="AI1268" t="s">
        <v>6061</v>
      </c>
      <c r="AJ1268" t="s">
        <v>6462</v>
      </c>
      <c r="AK1268" t="s">
        <v>98</v>
      </c>
      <c r="AL1268" t="s">
        <v>168</v>
      </c>
      <c r="AM1268" t="s">
        <v>169</v>
      </c>
      <c r="AN1268" t="s">
        <v>1311</v>
      </c>
      <c r="AO1268" t="s">
        <v>1312</v>
      </c>
      <c r="AP1268" t="s">
        <v>1336</v>
      </c>
      <c r="AQ1268" t="s">
        <v>1314</v>
      </c>
    </row>
    <row r="1269" spans="1:43" x14ac:dyDescent="0.3">
      <c r="A1269" t="s">
        <v>26</v>
      </c>
      <c r="B1269" t="s">
        <v>28</v>
      </c>
      <c r="C1269" t="s">
        <v>29</v>
      </c>
      <c r="D1269" t="s">
        <v>461</v>
      </c>
      <c r="E1269" t="s">
        <v>118</v>
      </c>
      <c r="F1269" t="s">
        <v>334</v>
      </c>
      <c r="G1269" t="s">
        <v>476</v>
      </c>
      <c r="H1269" t="s">
        <v>347</v>
      </c>
      <c r="I1269" t="s">
        <v>350</v>
      </c>
      <c r="J1269" t="s">
        <v>43</v>
      </c>
      <c r="K1269" t="s">
        <v>582</v>
      </c>
      <c r="L1269">
        <v>200</v>
      </c>
      <c r="M1269">
        <v>75000</v>
      </c>
      <c r="N1269">
        <v>15000000</v>
      </c>
      <c r="O1269">
        <v>0</v>
      </c>
      <c r="P1269">
        <v>15000000</v>
      </c>
      <c r="R1269">
        <v>0</v>
      </c>
      <c r="S1269">
        <v>882674</v>
      </c>
      <c r="T1269">
        <v>819626</v>
      </c>
      <c r="U1269">
        <v>1591756</v>
      </c>
      <c r="V1269">
        <v>1891445</v>
      </c>
      <c r="W1269">
        <v>1744333</v>
      </c>
      <c r="X1269">
        <v>1639252</v>
      </c>
      <c r="Y1269">
        <v>1555188</v>
      </c>
      <c r="Z1269">
        <v>1681285</v>
      </c>
      <c r="AA1269">
        <v>1324012</v>
      </c>
      <c r="AB1269">
        <v>1324012</v>
      </c>
      <c r="AC1269">
        <v>546417</v>
      </c>
      <c r="AD1269" t="s">
        <v>4666</v>
      </c>
      <c r="AE1269" t="s">
        <v>4667</v>
      </c>
      <c r="AF1269" t="s">
        <v>4668</v>
      </c>
      <c r="AG1269" t="s">
        <v>4669</v>
      </c>
      <c r="AH1269" t="s">
        <v>6713</v>
      </c>
      <c r="AI1269" t="s">
        <v>6061</v>
      </c>
      <c r="AJ1269" t="s">
        <v>6465</v>
      </c>
      <c r="AK1269" t="s">
        <v>98</v>
      </c>
      <c r="AL1269" t="s">
        <v>168</v>
      </c>
      <c r="AM1269" t="s">
        <v>169</v>
      </c>
      <c r="AN1269" t="s">
        <v>1311</v>
      </c>
      <c r="AO1269" t="s">
        <v>1312</v>
      </c>
      <c r="AP1269" t="s">
        <v>1313</v>
      </c>
      <c r="AQ1269" t="s">
        <v>1314</v>
      </c>
    </row>
    <row r="1270" spans="1:43" x14ac:dyDescent="0.3">
      <c r="A1270" t="s">
        <v>26</v>
      </c>
      <c r="B1270" t="s">
        <v>28</v>
      </c>
      <c r="C1270" t="s">
        <v>29</v>
      </c>
      <c r="D1270" t="s">
        <v>461</v>
      </c>
      <c r="E1270" t="s">
        <v>118</v>
      </c>
      <c r="F1270" t="s">
        <v>334</v>
      </c>
      <c r="G1270" t="s">
        <v>476</v>
      </c>
      <c r="H1270" t="s">
        <v>347</v>
      </c>
      <c r="I1270" t="s">
        <v>350</v>
      </c>
      <c r="J1270" t="s">
        <v>43</v>
      </c>
      <c r="K1270" t="s">
        <v>1034</v>
      </c>
      <c r="L1270">
        <v>8</v>
      </c>
      <c r="M1270">
        <v>1500000</v>
      </c>
      <c r="N1270">
        <v>12000000</v>
      </c>
      <c r="O1270">
        <v>0</v>
      </c>
      <c r="P1270">
        <v>12000000</v>
      </c>
      <c r="R1270">
        <v>0</v>
      </c>
      <c r="S1270">
        <v>706139</v>
      </c>
      <c r="T1270">
        <v>655701</v>
      </c>
      <c r="U1270">
        <v>1273405</v>
      </c>
      <c r="V1270">
        <v>1513156</v>
      </c>
      <c r="W1270">
        <v>1395466</v>
      </c>
      <c r="X1270">
        <v>1311402</v>
      </c>
      <c r="Y1270">
        <v>1244151</v>
      </c>
      <c r="Z1270">
        <v>1345028</v>
      </c>
      <c r="AA1270">
        <v>1059209</v>
      </c>
      <c r="AB1270">
        <v>1059209</v>
      </c>
      <c r="AC1270">
        <v>437134</v>
      </c>
      <c r="AD1270" t="s">
        <v>4666</v>
      </c>
      <c r="AE1270" t="s">
        <v>4667</v>
      </c>
      <c r="AF1270" t="s">
        <v>4671</v>
      </c>
      <c r="AG1270" t="s">
        <v>4672</v>
      </c>
      <c r="AH1270" t="s">
        <v>6714</v>
      </c>
      <c r="AI1270" t="s">
        <v>6064</v>
      </c>
      <c r="AJ1270" t="s">
        <v>6465</v>
      </c>
      <c r="AK1270" t="s">
        <v>98</v>
      </c>
      <c r="AL1270" t="s">
        <v>168</v>
      </c>
      <c r="AM1270" t="s">
        <v>169</v>
      </c>
      <c r="AN1270" t="s">
        <v>1311</v>
      </c>
      <c r="AO1270" t="s">
        <v>1312</v>
      </c>
      <c r="AP1270" t="s">
        <v>1313</v>
      </c>
      <c r="AQ1270" t="s">
        <v>1314</v>
      </c>
    </row>
    <row r="1271" spans="1:43" x14ac:dyDescent="0.3">
      <c r="A1271" t="s">
        <v>26</v>
      </c>
      <c r="B1271" t="s">
        <v>28</v>
      </c>
      <c r="C1271" t="s">
        <v>29</v>
      </c>
      <c r="D1271" t="s">
        <v>461</v>
      </c>
      <c r="E1271" t="s">
        <v>118</v>
      </c>
      <c r="F1271" t="s">
        <v>334</v>
      </c>
      <c r="G1271" t="s">
        <v>476</v>
      </c>
      <c r="H1271" t="s">
        <v>347</v>
      </c>
      <c r="I1271" t="s">
        <v>350</v>
      </c>
      <c r="J1271" t="s">
        <v>43</v>
      </c>
      <c r="K1271" t="s">
        <v>572</v>
      </c>
      <c r="L1271">
        <v>8</v>
      </c>
      <c r="M1271">
        <v>1500000</v>
      </c>
      <c r="N1271">
        <v>12000000</v>
      </c>
      <c r="O1271">
        <v>0</v>
      </c>
      <c r="P1271">
        <v>12000000</v>
      </c>
      <c r="R1271">
        <v>0</v>
      </c>
      <c r="S1271">
        <v>706139</v>
      </c>
      <c r="T1271">
        <v>655701</v>
      </c>
      <c r="U1271">
        <v>1273405</v>
      </c>
      <c r="V1271">
        <v>1513156</v>
      </c>
      <c r="W1271">
        <v>1395466</v>
      </c>
      <c r="X1271">
        <v>1311402</v>
      </c>
      <c r="Y1271">
        <v>1244151</v>
      </c>
      <c r="Z1271">
        <v>1345028</v>
      </c>
      <c r="AA1271">
        <v>1059209</v>
      </c>
      <c r="AB1271">
        <v>1059209</v>
      </c>
      <c r="AC1271">
        <v>437134</v>
      </c>
      <c r="AD1271" t="s">
        <v>4666</v>
      </c>
      <c r="AE1271" t="s">
        <v>4667</v>
      </c>
      <c r="AF1271" t="s">
        <v>4674</v>
      </c>
      <c r="AG1271" t="s">
        <v>4675</v>
      </c>
      <c r="AH1271" t="s">
        <v>6715</v>
      </c>
      <c r="AI1271" t="s">
        <v>6075</v>
      </c>
      <c r="AJ1271" t="s">
        <v>6465</v>
      </c>
      <c r="AK1271" t="s">
        <v>98</v>
      </c>
      <c r="AL1271" t="s">
        <v>168</v>
      </c>
      <c r="AM1271" t="s">
        <v>169</v>
      </c>
      <c r="AN1271" t="s">
        <v>1311</v>
      </c>
      <c r="AO1271" t="s">
        <v>1312</v>
      </c>
      <c r="AP1271" t="s">
        <v>1313</v>
      </c>
      <c r="AQ1271" t="s">
        <v>1314</v>
      </c>
    </row>
    <row r="1272" spans="1:43" x14ac:dyDescent="0.3">
      <c r="A1272" t="s">
        <v>26</v>
      </c>
      <c r="B1272" t="s">
        <v>28</v>
      </c>
      <c r="C1272" t="s">
        <v>29</v>
      </c>
      <c r="D1272" t="s">
        <v>461</v>
      </c>
      <c r="E1272" t="s">
        <v>118</v>
      </c>
      <c r="F1272" t="s">
        <v>334</v>
      </c>
      <c r="G1272" t="s">
        <v>476</v>
      </c>
      <c r="H1272" t="s">
        <v>347</v>
      </c>
      <c r="I1272" t="s">
        <v>350</v>
      </c>
      <c r="J1272" t="s">
        <v>43</v>
      </c>
      <c r="K1272" t="s">
        <v>1123</v>
      </c>
      <c r="L1272">
        <v>20</v>
      </c>
      <c r="M1272">
        <v>250000</v>
      </c>
      <c r="N1272">
        <v>5000000</v>
      </c>
      <c r="O1272">
        <v>0</v>
      </c>
      <c r="P1272">
        <v>5000000</v>
      </c>
      <c r="R1272">
        <v>0</v>
      </c>
      <c r="S1272">
        <v>294225</v>
      </c>
      <c r="T1272">
        <v>273209</v>
      </c>
      <c r="U1272">
        <v>530585</v>
      </c>
      <c r="V1272">
        <v>630482</v>
      </c>
      <c r="W1272">
        <v>581444</v>
      </c>
      <c r="X1272">
        <v>546417</v>
      </c>
      <c r="Y1272">
        <v>518395.99999999994</v>
      </c>
      <c r="Z1272">
        <v>560428</v>
      </c>
      <c r="AA1272">
        <v>441337</v>
      </c>
      <c r="AB1272">
        <v>441337</v>
      </c>
      <c r="AC1272">
        <v>182140</v>
      </c>
      <c r="AD1272" t="s">
        <v>4666</v>
      </c>
      <c r="AE1272" t="s">
        <v>4667</v>
      </c>
      <c r="AF1272" t="s">
        <v>4680</v>
      </c>
      <c r="AG1272" t="s">
        <v>4681</v>
      </c>
      <c r="AH1272" t="s">
        <v>6716</v>
      </c>
      <c r="AI1272" t="s">
        <v>6168</v>
      </c>
      <c r="AJ1272" t="s">
        <v>6465</v>
      </c>
      <c r="AK1272" t="s">
        <v>98</v>
      </c>
      <c r="AL1272" t="s">
        <v>168</v>
      </c>
      <c r="AM1272" t="s">
        <v>169</v>
      </c>
      <c r="AN1272" t="s">
        <v>1311</v>
      </c>
      <c r="AO1272" t="s">
        <v>1312</v>
      </c>
      <c r="AP1272" t="s">
        <v>1313</v>
      </c>
      <c r="AQ1272" t="s">
        <v>1314</v>
      </c>
    </row>
    <row r="1273" spans="1:43" x14ac:dyDescent="0.3">
      <c r="A1273" t="s">
        <v>26</v>
      </c>
      <c r="B1273" t="s">
        <v>28</v>
      </c>
      <c r="C1273" t="s">
        <v>29</v>
      </c>
      <c r="D1273" t="s">
        <v>461</v>
      </c>
      <c r="E1273" t="s">
        <v>118</v>
      </c>
      <c r="F1273" t="s">
        <v>334</v>
      </c>
      <c r="G1273" t="s">
        <v>476</v>
      </c>
      <c r="H1273" t="s">
        <v>347</v>
      </c>
      <c r="I1273" t="s">
        <v>350</v>
      </c>
      <c r="J1273" t="s">
        <v>84</v>
      </c>
      <c r="K1273" t="s">
        <v>680</v>
      </c>
      <c r="L1273">
        <v>4</v>
      </c>
      <c r="M1273">
        <v>250000</v>
      </c>
      <c r="N1273">
        <v>1000000</v>
      </c>
      <c r="O1273">
        <v>0</v>
      </c>
      <c r="P1273">
        <v>1000000</v>
      </c>
      <c r="R1273">
        <v>0</v>
      </c>
      <c r="S1273">
        <v>58845</v>
      </c>
      <c r="T1273">
        <v>54642</v>
      </c>
      <c r="U1273">
        <v>106117</v>
      </c>
      <c r="V1273">
        <v>126096</v>
      </c>
      <c r="W1273">
        <v>116289</v>
      </c>
      <c r="X1273">
        <v>109283</v>
      </c>
      <c r="Y1273">
        <v>103679</v>
      </c>
      <c r="Z1273">
        <v>112086</v>
      </c>
      <c r="AA1273">
        <v>88267</v>
      </c>
      <c r="AB1273">
        <v>88267</v>
      </c>
      <c r="AC1273">
        <v>36429</v>
      </c>
      <c r="AD1273" t="s">
        <v>4666</v>
      </c>
      <c r="AE1273" t="s">
        <v>4683</v>
      </c>
      <c r="AF1273" t="s">
        <v>4684</v>
      </c>
      <c r="AG1273" t="s">
        <v>4685</v>
      </c>
      <c r="AH1273" t="s">
        <v>6612</v>
      </c>
      <c r="AI1273" t="s">
        <v>6061</v>
      </c>
      <c r="AJ1273" t="s">
        <v>6465</v>
      </c>
      <c r="AK1273" t="s">
        <v>98</v>
      </c>
      <c r="AL1273" t="s">
        <v>168</v>
      </c>
      <c r="AM1273" t="s">
        <v>169</v>
      </c>
      <c r="AN1273" t="s">
        <v>1311</v>
      </c>
      <c r="AO1273" t="s">
        <v>1312</v>
      </c>
      <c r="AP1273" t="s">
        <v>1485</v>
      </c>
      <c r="AQ1273" t="s">
        <v>1314</v>
      </c>
    </row>
    <row r="1274" spans="1:43" x14ac:dyDescent="0.3">
      <c r="A1274" t="s">
        <v>26</v>
      </c>
      <c r="B1274" t="s">
        <v>28</v>
      </c>
      <c r="C1274" t="s">
        <v>29</v>
      </c>
      <c r="D1274" t="s">
        <v>461</v>
      </c>
      <c r="E1274" t="s">
        <v>118</v>
      </c>
      <c r="F1274" t="s">
        <v>334</v>
      </c>
      <c r="G1274" t="s">
        <v>476</v>
      </c>
      <c r="H1274" t="s">
        <v>347</v>
      </c>
      <c r="I1274" t="s">
        <v>350</v>
      </c>
      <c r="J1274" t="s">
        <v>48</v>
      </c>
      <c r="K1274" t="s">
        <v>1126</v>
      </c>
      <c r="L1274">
        <v>20</v>
      </c>
      <c r="M1274">
        <v>5872000</v>
      </c>
      <c r="N1274">
        <v>117435000</v>
      </c>
      <c r="O1274">
        <v>0</v>
      </c>
      <c r="P1274">
        <v>117435000</v>
      </c>
      <c r="R1274">
        <v>0</v>
      </c>
      <c r="S1274">
        <v>6910458</v>
      </c>
      <c r="T1274">
        <v>6416853</v>
      </c>
      <c r="U1274">
        <v>12461858</v>
      </c>
      <c r="V1274">
        <v>14808123</v>
      </c>
      <c r="W1274">
        <v>13656380</v>
      </c>
      <c r="X1274">
        <v>12833707</v>
      </c>
      <c r="Y1274">
        <v>12175567</v>
      </c>
      <c r="Z1274">
        <v>13162775</v>
      </c>
      <c r="AA1274">
        <v>10365686</v>
      </c>
      <c r="AB1274">
        <v>10365686</v>
      </c>
      <c r="AC1274">
        <v>4277907</v>
      </c>
      <c r="AD1274" t="s">
        <v>4666</v>
      </c>
      <c r="AE1274" t="s">
        <v>4691</v>
      </c>
      <c r="AF1274" t="s">
        <v>4692</v>
      </c>
      <c r="AG1274" t="s">
        <v>4693</v>
      </c>
      <c r="AH1274" t="s">
        <v>6613</v>
      </c>
      <c r="AI1274" t="s">
        <v>6061</v>
      </c>
      <c r="AJ1274" t="s">
        <v>6465</v>
      </c>
      <c r="AK1274" t="s">
        <v>98</v>
      </c>
      <c r="AL1274" t="s">
        <v>168</v>
      </c>
      <c r="AM1274" t="s">
        <v>169</v>
      </c>
      <c r="AN1274" t="s">
        <v>1311</v>
      </c>
      <c r="AO1274" t="s">
        <v>1312</v>
      </c>
      <c r="AP1274" t="s">
        <v>1336</v>
      </c>
      <c r="AQ1274" t="s">
        <v>1314</v>
      </c>
    </row>
    <row r="1275" spans="1:43" x14ac:dyDescent="0.3">
      <c r="A1275" t="s">
        <v>26</v>
      </c>
      <c r="B1275" t="s">
        <v>28</v>
      </c>
      <c r="C1275" t="s">
        <v>29</v>
      </c>
      <c r="D1275" t="s">
        <v>461</v>
      </c>
      <c r="E1275" t="s">
        <v>118</v>
      </c>
      <c r="F1275" t="s">
        <v>334</v>
      </c>
      <c r="G1275" t="s">
        <v>476</v>
      </c>
      <c r="H1275" t="s">
        <v>347</v>
      </c>
      <c r="I1275" t="s">
        <v>351</v>
      </c>
      <c r="J1275" t="s">
        <v>43</v>
      </c>
      <c r="K1275" t="s">
        <v>582</v>
      </c>
      <c r="L1275">
        <v>230</v>
      </c>
      <c r="M1275">
        <v>75000</v>
      </c>
      <c r="N1275">
        <v>17250000</v>
      </c>
      <c r="O1275">
        <v>0</v>
      </c>
      <c r="P1275">
        <v>17250000</v>
      </c>
      <c r="R1275">
        <v>0</v>
      </c>
      <c r="S1275">
        <v>1662651</v>
      </c>
      <c r="T1275">
        <v>1246988</v>
      </c>
      <c r="U1275">
        <v>1662651</v>
      </c>
      <c r="V1275">
        <v>1893574</v>
      </c>
      <c r="W1275">
        <v>1939759</v>
      </c>
      <c r="X1275">
        <v>1893574</v>
      </c>
      <c r="Y1275">
        <v>1893574</v>
      </c>
      <c r="Z1275">
        <v>1616466</v>
      </c>
      <c r="AA1275">
        <v>1246988</v>
      </c>
      <c r="AB1275">
        <v>1616466</v>
      </c>
      <c r="AC1275">
        <v>577309</v>
      </c>
      <c r="AD1275" t="s">
        <v>4695</v>
      </c>
      <c r="AE1275" t="s">
        <v>4696</v>
      </c>
      <c r="AF1275" t="s">
        <v>4697</v>
      </c>
      <c r="AG1275" t="s">
        <v>4698</v>
      </c>
      <c r="AH1275" t="s">
        <v>6717</v>
      </c>
      <c r="AI1275" t="s">
        <v>6061</v>
      </c>
      <c r="AJ1275" t="s">
        <v>6468</v>
      </c>
      <c r="AK1275" t="s">
        <v>98</v>
      </c>
      <c r="AL1275" t="s">
        <v>168</v>
      </c>
      <c r="AM1275" t="s">
        <v>169</v>
      </c>
      <c r="AN1275" t="s">
        <v>1311</v>
      </c>
      <c r="AO1275" t="s">
        <v>1312</v>
      </c>
      <c r="AP1275" t="s">
        <v>1313</v>
      </c>
      <c r="AQ1275" t="s">
        <v>1314</v>
      </c>
    </row>
    <row r="1276" spans="1:43" x14ac:dyDescent="0.3">
      <c r="A1276" t="s">
        <v>26</v>
      </c>
      <c r="B1276" t="s">
        <v>28</v>
      </c>
      <c r="C1276" t="s">
        <v>29</v>
      </c>
      <c r="D1276" t="s">
        <v>461</v>
      </c>
      <c r="E1276" t="s">
        <v>118</v>
      </c>
      <c r="F1276" t="s">
        <v>334</v>
      </c>
      <c r="G1276" t="s">
        <v>476</v>
      </c>
      <c r="H1276" t="s">
        <v>347</v>
      </c>
      <c r="I1276" t="s">
        <v>351</v>
      </c>
      <c r="J1276" t="s">
        <v>43</v>
      </c>
      <c r="K1276" t="s">
        <v>583</v>
      </c>
      <c r="L1276">
        <v>8</v>
      </c>
      <c r="M1276">
        <v>1500000</v>
      </c>
      <c r="N1276">
        <v>12000000</v>
      </c>
      <c r="O1276">
        <v>0</v>
      </c>
      <c r="P1276">
        <v>12000000</v>
      </c>
      <c r="R1276">
        <v>0</v>
      </c>
      <c r="S1276">
        <v>1156627</v>
      </c>
      <c r="T1276">
        <v>867470</v>
      </c>
      <c r="U1276">
        <v>1156627</v>
      </c>
      <c r="V1276">
        <v>1317269</v>
      </c>
      <c r="W1276">
        <v>1349398</v>
      </c>
      <c r="X1276">
        <v>1317269</v>
      </c>
      <c r="Y1276">
        <v>1317269</v>
      </c>
      <c r="Z1276">
        <v>1124498</v>
      </c>
      <c r="AA1276">
        <v>867470</v>
      </c>
      <c r="AB1276">
        <v>1124498</v>
      </c>
      <c r="AC1276">
        <v>401605</v>
      </c>
      <c r="AD1276" t="s">
        <v>4695</v>
      </c>
      <c r="AE1276" t="s">
        <v>4696</v>
      </c>
      <c r="AF1276" t="s">
        <v>4700</v>
      </c>
      <c r="AG1276" t="s">
        <v>4701</v>
      </c>
      <c r="AH1276" t="s">
        <v>6718</v>
      </c>
      <c r="AI1276" t="s">
        <v>6064</v>
      </c>
      <c r="AJ1276" t="s">
        <v>6468</v>
      </c>
      <c r="AK1276" t="s">
        <v>98</v>
      </c>
      <c r="AL1276" t="s">
        <v>168</v>
      </c>
      <c r="AM1276" t="s">
        <v>169</v>
      </c>
      <c r="AN1276" t="s">
        <v>1311</v>
      </c>
      <c r="AO1276" t="s">
        <v>1312</v>
      </c>
      <c r="AP1276" t="s">
        <v>1313</v>
      </c>
      <c r="AQ1276" t="s">
        <v>1314</v>
      </c>
    </row>
    <row r="1277" spans="1:43" x14ac:dyDescent="0.3">
      <c r="A1277" t="s">
        <v>26</v>
      </c>
      <c r="B1277" t="s">
        <v>28</v>
      </c>
      <c r="C1277" t="s">
        <v>29</v>
      </c>
      <c r="D1277" t="s">
        <v>461</v>
      </c>
      <c r="E1277" t="s">
        <v>118</v>
      </c>
      <c r="F1277" t="s">
        <v>334</v>
      </c>
      <c r="G1277" t="s">
        <v>476</v>
      </c>
      <c r="H1277" t="s">
        <v>347</v>
      </c>
      <c r="I1277" t="s">
        <v>351</v>
      </c>
      <c r="J1277" t="s">
        <v>43</v>
      </c>
      <c r="K1277" t="s">
        <v>572</v>
      </c>
      <c r="L1277">
        <v>8</v>
      </c>
      <c r="M1277">
        <v>1500000</v>
      </c>
      <c r="N1277">
        <v>12000000</v>
      </c>
      <c r="O1277">
        <v>0</v>
      </c>
      <c r="P1277">
        <v>12000000</v>
      </c>
      <c r="R1277">
        <v>0</v>
      </c>
      <c r="S1277">
        <v>1156627</v>
      </c>
      <c r="T1277">
        <v>867470</v>
      </c>
      <c r="U1277">
        <v>1156627</v>
      </c>
      <c r="V1277">
        <v>1317269</v>
      </c>
      <c r="W1277">
        <v>1349398</v>
      </c>
      <c r="X1277">
        <v>1317269</v>
      </c>
      <c r="Y1277">
        <v>1317269</v>
      </c>
      <c r="Z1277">
        <v>1124498</v>
      </c>
      <c r="AA1277">
        <v>867470</v>
      </c>
      <c r="AB1277">
        <v>1124498</v>
      </c>
      <c r="AC1277">
        <v>401605</v>
      </c>
      <c r="AD1277" t="s">
        <v>4695</v>
      </c>
      <c r="AE1277" t="s">
        <v>4696</v>
      </c>
      <c r="AF1277" t="s">
        <v>4703</v>
      </c>
      <c r="AG1277" t="s">
        <v>4704</v>
      </c>
      <c r="AH1277" t="s">
        <v>6719</v>
      </c>
      <c r="AI1277" t="s">
        <v>6075</v>
      </c>
      <c r="AJ1277" t="s">
        <v>6468</v>
      </c>
      <c r="AK1277" t="s">
        <v>98</v>
      </c>
      <c r="AL1277" t="s">
        <v>168</v>
      </c>
      <c r="AM1277" t="s">
        <v>169</v>
      </c>
      <c r="AN1277" t="s">
        <v>1311</v>
      </c>
      <c r="AO1277" t="s">
        <v>1312</v>
      </c>
      <c r="AP1277" t="s">
        <v>1313</v>
      </c>
      <c r="AQ1277" t="s">
        <v>1314</v>
      </c>
    </row>
    <row r="1278" spans="1:43" x14ac:dyDescent="0.3">
      <c r="A1278" t="s">
        <v>26</v>
      </c>
      <c r="B1278" t="s">
        <v>28</v>
      </c>
      <c r="C1278" t="s">
        <v>29</v>
      </c>
      <c r="D1278" t="s">
        <v>461</v>
      </c>
      <c r="E1278" t="s">
        <v>118</v>
      </c>
      <c r="F1278" t="s">
        <v>334</v>
      </c>
      <c r="G1278" t="s">
        <v>476</v>
      </c>
      <c r="H1278" t="s">
        <v>347</v>
      </c>
      <c r="I1278" t="s">
        <v>351</v>
      </c>
      <c r="J1278" t="s">
        <v>48</v>
      </c>
      <c r="K1278" t="s">
        <v>1127</v>
      </c>
      <c r="L1278">
        <v>25</v>
      </c>
      <c r="M1278">
        <v>5500000</v>
      </c>
      <c r="N1278">
        <v>137500000</v>
      </c>
      <c r="O1278">
        <v>0</v>
      </c>
      <c r="P1278">
        <v>137500000</v>
      </c>
      <c r="R1278">
        <v>0</v>
      </c>
      <c r="S1278">
        <v>13253011</v>
      </c>
      <c r="T1278">
        <v>9939759</v>
      </c>
      <c r="U1278">
        <v>13253011</v>
      </c>
      <c r="V1278">
        <v>15093708</v>
      </c>
      <c r="W1278">
        <v>15461847</v>
      </c>
      <c r="X1278">
        <v>15093708</v>
      </c>
      <c r="Y1278">
        <v>15093708</v>
      </c>
      <c r="Z1278">
        <v>12884873</v>
      </c>
      <c r="AA1278">
        <v>9939759</v>
      </c>
      <c r="AB1278">
        <v>12884873</v>
      </c>
      <c r="AC1278">
        <v>4601743</v>
      </c>
      <c r="AD1278" t="s">
        <v>4695</v>
      </c>
      <c r="AE1278" t="s">
        <v>4709</v>
      </c>
      <c r="AF1278" t="s">
        <v>4710</v>
      </c>
      <c r="AG1278" t="s">
        <v>4711</v>
      </c>
      <c r="AH1278" t="s">
        <v>6614</v>
      </c>
      <c r="AI1278" t="s">
        <v>6061</v>
      </c>
      <c r="AJ1278" t="s">
        <v>6468</v>
      </c>
      <c r="AK1278" t="s">
        <v>98</v>
      </c>
      <c r="AL1278" t="s">
        <v>168</v>
      </c>
      <c r="AM1278" t="s">
        <v>169</v>
      </c>
      <c r="AN1278" t="s">
        <v>1311</v>
      </c>
      <c r="AO1278" t="s">
        <v>1312</v>
      </c>
      <c r="AP1278" t="s">
        <v>1336</v>
      </c>
      <c r="AQ1278" t="s">
        <v>1314</v>
      </c>
    </row>
    <row r="1279" spans="1:43" x14ac:dyDescent="0.3">
      <c r="A1279" t="s">
        <v>26</v>
      </c>
      <c r="B1279" t="s">
        <v>28</v>
      </c>
      <c r="C1279" t="s">
        <v>29</v>
      </c>
      <c r="D1279" t="s">
        <v>461</v>
      </c>
      <c r="E1279" t="s">
        <v>118</v>
      </c>
      <c r="F1279" t="s">
        <v>334</v>
      </c>
      <c r="G1279" t="s">
        <v>476</v>
      </c>
      <c r="H1279" t="s">
        <v>347</v>
      </c>
      <c r="I1279" t="s">
        <v>352</v>
      </c>
      <c r="J1279" t="s">
        <v>43</v>
      </c>
      <c r="K1279" t="s">
        <v>582</v>
      </c>
      <c r="L1279">
        <v>70</v>
      </c>
      <c r="M1279">
        <v>75000</v>
      </c>
      <c r="N1279">
        <v>5250000</v>
      </c>
      <c r="O1279">
        <v>0</v>
      </c>
      <c r="P1279">
        <v>5250000</v>
      </c>
      <c r="R1279">
        <v>0</v>
      </c>
      <c r="S1279">
        <v>349604</v>
      </c>
      <c r="T1279">
        <v>301931</v>
      </c>
      <c r="U1279">
        <v>603861</v>
      </c>
      <c r="V1279">
        <v>500569</v>
      </c>
      <c r="W1279">
        <v>762772</v>
      </c>
      <c r="X1279">
        <v>524406</v>
      </c>
      <c r="Y1279">
        <v>572079</v>
      </c>
      <c r="Z1279">
        <v>572079</v>
      </c>
      <c r="AA1279">
        <v>429059</v>
      </c>
      <c r="AB1279">
        <v>508515</v>
      </c>
      <c r="AC1279">
        <v>125125</v>
      </c>
      <c r="AD1279" t="s">
        <v>4713</v>
      </c>
      <c r="AE1279" t="s">
        <v>4714</v>
      </c>
      <c r="AF1279" t="s">
        <v>4715</v>
      </c>
      <c r="AG1279" t="s">
        <v>4716</v>
      </c>
      <c r="AH1279" t="s">
        <v>6720</v>
      </c>
      <c r="AI1279" t="s">
        <v>6061</v>
      </c>
      <c r="AJ1279" t="s">
        <v>6470</v>
      </c>
      <c r="AK1279" t="s">
        <v>98</v>
      </c>
      <c r="AL1279" t="s">
        <v>168</v>
      </c>
      <c r="AM1279" t="s">
        <v>169</v>
      </c>
      <c r="AN1279" t="s">
        <v>1311</v>
      </c>
      <c r="AO1279" t="s">
        <v>1312</v>
      </c>
      <c r="AP1279" t="s">
        <v>1313</v>
      </c>
      <c r="AQ1279" t="s">
        <v>1314</v>
      </c>
    </row>
    <row r="1280" spans="1:43" x14ac:dyDescent="0.3">
      <c r="A1280" t="s">
        <v>26</v>
      </c>
      <c r="B1280" t="s">
        <v>28</v>
      </c>
      <c r="C1280" t="s">
        <v>29</v>
      </c>
      <c r="D1280" t="s">
        <v>461</v>
      </c>
      <c r="E1280" t="s">
        <v>118</v>
      </c>
      <c r="F1280" t="s">
        <v>334</v>
      </c>
      <c r="G1280" t="s">
        <v>476</v>
      </c>
      <c r="H1280" t="s">
        <v>347</v>
      </c>
      <c r="I1280" t="s">
        <v>352</v>
      </c>
      <c r="J1280" t="s">
        <v>43</v>
      </c>
      <c r="K1280" t="s">
        <v>583</v>
      </c>
      <c r="L1280">
        <v>6</v>
      </c>
      <c r="M1280">
        <v>1500000</v>
      </c>
      <c r="N1280">
        <v>9000000</v>
      </c>
      <c r="O1280">
        <v>0</v>
      </c>
      <c r="P1280">
        <v>9000000</v>
      </c>
      <c r="R1280">
        <v>0</v>
      </c>
      <c r="S1280">
        <v>599321</v>
      </c>
      <c r="T1280">
        <v>517595</v>
      </c>
      <c r="U1280">
        <v>1035190</v>
      </c>
      <c r="V1280">
        <v>858118</v>
      </c>
      <c r="W1280">
        <v>1307609</v>
      </c>
      <c r="X1280">
        <v>898981</v>
      </c>
      <c r="Y1280">
        <v>980707</v>
      </c>
      <c r="Z1280">
        <v>980707</v>
      </c>
      <c r="AA1280">
        <v>735530</v>
      </c>
      <c r="AB1280">
        <v>871739</v>
      </c>
      <c r="AC1280">
        <v>214503</v>
      </c>
      <c r="AD1280" t="s">
        <v>4713</v>
      </c>
      <c r="AE1280" t="s">
        <v>4714</v>
      </c>
      <c r="AF1280" t="s">
        <v>4718</v>
      </c>
      <c r="AG1280" t="s">
        <v>4719</v>
      </c>
      <c r="AH1280" t="s">
        <v>6721</v>
      </c>
      <c r="AI1280" t="s">
        <v>6064</v>
      </c>
      <c r="AJ1280" t="s">
        <v>6470</v>
      </c>
      <c r="AK1280" t="s">
        <v>98</v>
      </c>
      <c r="AL1280" t="s">
        <v>168</v>
      </c>
      <c r="AM1280" t="s">
        <v>169</v>
      </c>
      <c r="AN1280" t="s">
        <v>1311</v>
      </c>
      <c r="AO1280" t="s">
        <v>1312</v>
      </c>
      <c r="AP1280" t="s">
        <v>1313</v>
      </c>
      <c r="AQ1280" t="s">
        <v>1314</v>
      </c>
    </row>
    <row r="1281" spans="1:43" x14ac:dyDescent="0.3">
      <c r="A1281" t="s">
        <v>26</v>
      </c>
      <c r="B1281" t="s">
        <v>28</v>
      </c>
      <c r="C1281" t="s">
        <v>29</v>
      </c>
      <c r="D1281" t="s">
        <v>461</v>
      </c>
      <c r="E1281" t="s">
        <v>118</v>
      </c>
      <c r="F1281" t="s">
        <v>334</v>
      </c>
      <c r="G1281" t="s">
        <v>476</v>
      </c>
      <c r="H1281" t="s">
        <v>347</v>
      </c>
      <c r="I1281" t="s">
        <v>352</v>
      </c>
      <c r="J1281" t="s">
        <v>43</v>
      </c>
      <c r="K1281" t="s">
        <v>572</v>
      </c>
      <c r="L1281">
        <v>6</v>
      </c>
      <c r="M1281">
        <v>1500000</v>
      </c>
      <c r="N1281">
        <v>9000000</v>
      </c>
      <c r="O1281">
        <v>0</v>
      </c>
      <c r="P1281">
        <v>9000000</v>
      </c>
      <c r="R1281">
        <v>0</v>
      </c>
      <c r="S1281">
        <v>599321</v>
      </c>
      <c r="T1281">
        <v>517595</v>
      </c>
      <c r="U1281">
        <v>1035190</v>
      </c>
      <c r="V1281">
        <v>858118</v>
      </c>
      <c r="W1281">
        <v>1307609</v>
      </c>
      <c r="X1281">
        <v>898981</v>
      </c>
      <c r="Y1281">
        <v>980707</v>
      </c>
      <c r="Z1281">
        <v>980707</v>
      </c>
      <c r="AA1281">
        <v>735530</v>
      </c>
      <c r="AB1281">
        <v>871739</v>
      </c>
      <c r="AC1281">
        <v>214503</v>
      </c>
      <c r="AD1281" t="s">
        <v>4713</v>
      </c>
      <c r="AE1281" t="s">
        <v>4714</v>
      </c>
      <c r="AF1281" t="s">
        <v>4721</v>
      </c>
      <c r="AG1281" t="s">
        <v>4722</v>
      </c>
      <c r="AH1281" t="s">
        <v>6722</v>
      </c>
      <c r="AI1281" t="s">
        <v>6075</v>
      </c>
      <c r="AJ1281" t="s">
        <v>6470</v>
      </c>
      <c r="AK1281" t="s">
        <v>98</v>
      </c>
      <c r="AL1281" t="s">
        <v>168</v>
      </c>
      <c r="AM1281" t="s">
        <v>169</v>
      </c>
      <c r="AN1281" t="s">
        <v>1311</v>
      </c>
      <c r="AO1281" t="s">
        <v>1312</v>
      </c>
      <c r="AP1281" t="s">
        <v>1313</v>
      </c>
      <c r="AQ1281" t="s">
        <v>1314</v>
      </c>
    </row>
    <row r="1282" spans="1:43" x14ac:dyDescent="0.3">
      <c r="A1282" t="s">
        <v>26</v>
      </c>
      <c r="B1282" t="s">
        <v>28</v>
      </c>
      <c r="C1282" t="s">
        <v>29</v>
      </c>
      <c r="D1282" t="s">
        <v>461</v>
      </c>
      <c r="E1282" t="s">
        <v>118</v>
      </c>
      <c r="F1282" t="s">
        <v>334</v>
      </c>
      <c r="G1282" t="s">
        <v>476</v>
      </c>
      <c r="H1282" t="s">
        <v>347</v>
      </c>
      <c r="I1282" t="s">
        <v>352</v>
      </c>
      <c r="J1282" t="s">
        <v>48</v>
      </c>
      <c r="K1282" t="s">
        <v>1128</v>
      </c>
      <c r="L1282">
        <v>25</v>
      </c>
      <c r="M1282">
        <v>5437000</v>
      </c>
      <c r="N1282">
        <v>135937000</v>
      </c>
      <c r="O1282">
        <v>0</v>
      </c>
      <c r="P1282">
        <v>135937000</v>
      </c>
      <c r="R1282">
        <v>0</v>
      </c>
      <c r="S1282">
        <v>9052207</v>
      </c>
      <c r="T1282">
        <v>7817816</v>
      </c>
      <c r="U1282">
        <v>15635631</v>
      </c>
      <c r="V1282">
        <v>12961115</v>
      </c>
      <c r="W1282">
        <v>19750271</v>
      </c>
      <c r="X1282">
        <v>13578311</v>
      </c>
      <c r="Y1282">
        <v>14812703</v>
      </c>
      <c r="Z1282">
        <v>14812703</v>
      </c>
      <c r="AA1282">
        <v>11109527</v>
      </c>
      <c r="AB1282">
        <v>13166847</v>
      </c>
      <c r="AC1282">
        <v>3239869</v>
      </c>
      <c r="AD1282" t="s">
        <v>4713</v>
      </c>
      <c r="AE1282" t="s">
        <v>4727</v>
      </c>
      <c r="AF1282" t="s">
        <v>4728</v>
      </c>
      <c r="AG1282" t="s">
        <v>4729</v>
      </c>
      <c r="AH1282" t="s">
        <v>6615</v>
      </c>
      <c r="AI1282" t="s">
        <v>6061</v>
      </c>
      <c r="AJ1282" t="s">
        <v>6470</v>
      </c>
      <c r="AK1282" t="s">
        <v>98</v>
      </c>
      <c r="AL1282" t="s">
        <v>168</v>
      </c>
      <c r="AM1282" t="s">
        <v>169</v>
      </c>
      <c r="AN1282" t="s">
        <v>1311</v>
      </c>
      <c r="AO1282" t="s">
        <v>1312</v>
      </c>
      <c r="AP1282" t="s">
        <v>1336</v>
      </c>
      <c r="AQ1282" t="s">
        <v>1314</v>
      </c>
    </row>
    <row r="1283" spans="1:43" x14ac:dyDescent="0.3">
      <c r="A1283" t="s">
        <v>26</v>
      </c>
      <c r="B1283" t="s">
        <v>28</v>
      </c>
      <c r="C1283" t="s">
        <v>29</v>
      </c>
      <c r="D1283" t="s">
        <v>461</v>
      </c>
      <c r="E1283" t="s">
        <v>118</v>
      </c>
      <c r="F1283" t="s">
        <v>334</v>
      </c>
      <c r="G1283" t="s">
        <v>476</v>
      </c>
      <c r="H1283" t="s">
        <v>347</v>
      </c>
      <c r="I1283" t="s">
        <v>353</v>
      </c>
      <c r="J1283" t="s">
        <v>43</v>
      </c>
      <c r="K1283" t="s">
        <v>582</v>
      </c>
      <c r="L1283">
        <v>100</v>
      </c>
      <c r="M1283">
        <v>75000</v>
      </c>
      <c r="N1283">
        <v>7500000</v>
      </c>
      <c r="O1283">
        <v>0</v>
      </c>
      <c r="P1283">
        <v>7500000</v>
      </c>
      <c r="R1283">
        <v>0</v>
      </c>
      <c r="S1283">
        <v>0</v>
      </c>
      <c r="T1283">
        <v>0</v>
      </c>
      <c r="U1283">
        <v>0</v>
      </c>
      <c r="V1283">
        <v>622177</v>
      </c>
      <c r="W1283">
        <v>6877823</v>
      </c>
      <c r="X1283">
        <v>0</v>
      </c>
      <c r="Y1283">
        <v>0</v>
      </c>
      <c r="Z1283">
        <v>0</v>
      </c>
      <c r="AA1283">
        <v>0</v>
      </c>
      <c r="AB1283">
        <v>0</v>
      </c>
      <c r="AC1283">
        <v>0</v>
      </c>
      <c r="AD1283" t="s">
        <v>4731</v>
      </c>
      <c r="AE1283" t="s">
        <v>4732</v>
      </c>
      <c r="AF1283" t="s">
        <v>4733</v>
      </c>
      <c r="AG1283" t="s">
        <v>4734</v>
      </c>
      <c r="AH1283" t="s">
        <v>6723</v>
      </c>
      <c r="AI1283" t="s">
        <v>6061</v>
      </c>
      <c r="AJ1283" t="s">
        <v>6472</v>
      </c>
      <c r="AK1283" t="s">
        <v>98</v>
      </c>
      <c r="AL1283" t="s">
        <v>168</v>
      </c>
      <c r="AM1283" t="s">
        <v>169</v>
      </c>
      <c r="AN1283" t="s">
        <v>1311</v>
      </c>
      <c r="AO1283" t="s">
        <v>1312</v>
      </c>
      <c r="AP1283" t="s">
        <v>1313</v>
      </c>
      <c r="AQ1283" t="s">
        <v>1314</v>
      </c>
    </row>
    <row r="1284" spans="1:43" x14ac:dyDescent="0.3">
      <c r="A1284" t="s">
        <v>26</v>
      </c>
      <c r="B1284" t="s">
        <v>28</v>
      </c>
      <c r="C1284" t="s">
        <v>29</v>
      </c>
      <c r="D1284" t="s">
        <v>461</v>
      </c>
      <c r="E1284" t="s">
        <v>118</v>
      </c>
      <c r="F1284" t="s">
        <v>334</v>
      </c>
      <c r="G1284" t="s">
        <v>476</v>
      </c>
      <c r="H1284" t="s">
        <v>347</v>
      </c>
      <c r="I1284" t="s">
        <v>353</v>
      </c>
      <c r="J1284" t="s">
        <v>43</v>
      </c>
      <c r="K1284" t="s">
        <v>583</v>
      </c>
      <c r="L1284">
        <v>2</v>
      </c>
      <c r="M1284">
        <v>1500000</v>
      </c>
      <c r="N1284">
        <v>3000000</v>
      </c>
      <c r="O1284">
        <v>0</v>
      </c>
      <c r="P1284">
        <v>3000000</v>
      </c>
      <c r="R1284">
        <v>0</v>
      </c>
      <c r="S1284">
        <v>0</v>
      </c>
      <c r="T1284">
        <v>0</v>
      </c>
      <c r="U1284">
        <v>0</v>
      </c>
      <c r="V1284">
        <v>248871</v>
      </c>
      <c r="W1284">
        <v>2751129</v>
      </c>
      <c r="X1284">
        <v>0</v>
      </c>
      <c r="Y1284">
        <v>0</v>
      </c>
      <c r="Z1284">
        <v>0</v>
      </c>
      <c r="AA1284">
        <v>0</v>
      </c>
      <c r="AB1284">
        <v>0</v>
      </c>
      <c r="AC1284">
        <v>0</v>
      </c>
      <c r="AD1284" t="s">
        <v>4731</v>
      </c>
      <c r="AE1284" t="s">
        <v>4732</v>
      </c>
      <c r="AF1284" t="s">
        <v>4736</v>
      </c>
      <c r="AG1284" t="s">
        <v>4737</v>
      </c>
      <c r="AH1284" t="s">
        <v>6724</v>
      </c>
      <c r="AI1284" t="s">
        <v>6064</v>
      </c>
      <c r="AJ1284" t="s">
        <v>6472</v>
      </c>
      <c r="AK1284" t="s">
        <v>98</v>
      </c>
      <c r="AL1284" t="s">
        <v>168</v>
      </c>
      <c r="AM1284" t="s">
        <v>169</v>
      </c>
      <c r="AN1284" t="s">
        <v>1311</v>
      </c>
      <c r="AO1284" t="s">
        <v>1312</v>
      </c>
      <c r="AP1284" t="s">
        <v>1313</v>
      </c>
      <c r="AQ1284" t="s">
        <v>1314</v>
      </c>
    </row>
    <row r="1285" spans="1:43" x14ac:dyDescent="0.3">
      <c r="A1285" t="s">
        <v>26</v>
      </c>
      <c r="B1285" t="s">
        <v>28</v>
      </c>
      <c r="C1285" t="s">
        <v>29</v>
      </c>
      <c r="D1285" t="s">
        <v>461</v>
      </c>
      <c r="E1285" t="s">
        <v>118</v>
      </c>
      <c r="F1285" t="s">
        <v>334</v>
      </c>
      <c r="G1285" t="s">
        <v>476</v>
      </c>
      <c r="H1285" t="s">
        <v>347</v>
      </c>
      <c r="I1285" t="s">
        <v>353</v>
      </c>
      <c r="J1285" t="s">
        <v>43</v>
      </c>
      <c r="K1285" t="s">
        <v>572</v>
      </c>
      <c r="L1285">
        <v>2</v>
      </c>
      <c r="M1285">
        <v>1500000</v>
      </c>
      <c r="N1285">
        <v>3000000</v>
      </c>
      <c r="O1285">
        <v>0</v>
      </c>
      <c r="P1285">
        <v>3000000</v>
      </c>
      <c r="R1285">
        <v>0</v>
      </c>
      <c r="S1285">
        <v>0</v>
      </c>
      <c r="T1285">
        <v>0</v>
      </c>
      <c r="U1285">
        <v>0</v>
      </c>
      <c r="V1285">
        <v>248871</v>
      </c>
      <c r="W1285">
        <v>2751129</v>
      </c>
      <c r="X1285">
        <v>0</v>
      </c>
      <c r="Y1285">
        <v>0</v>
      </c>
      <c r="Z1285">
        <v>0</v>
      </c>
      <c r="AA1285">
        <v>0</v>
      </c>
      <c r="AB1285">
        <v>0</v>
      </c>
      <c r="AC1285">
        <v>0</v>
      </c>
      <c r="AD1285" t="s">
        <v>4731</v>
      </c>
      <c r="AE1285" t="s">
        <v>4732</v>
      </c>
      <c r="AF1285" t="s">
        <v>4739</v>
      </c>
      <c r="AG1285" t="s">
        <v>4740</v>
      </c>
      <c r="AH1285" t="s">
        <v>6725</v>
      </c>
      <c r="AI1285" t="s">
        <v>6075</v>
      </c>
      <c r="AJ1285" t="s">
        <v>6472</v>
      </c>
      <c r="AK1285" t="s">
        <v>98</v>
      </c>
      <c r="AL1285" t="s">
        <v>168</v>
      </c>
      <c r="AM1285" t="s">
        <v>169</v>
      </c>
      <c r="AN1285" t="s">
        <v>1311</v>
      </c>
      <c r="AO1285" t="s">
        <v>1312</v>
      </c>
      <c r="AP1285" t="s">
        <v>1313</v>
      </c>
      <c r="AQ1285" t="s">
        <v>1314</v>
      </c>
    </row>
    <row r="1286" spans="1:43" x14ac:dyDescent="0.3">
      <c r="A1286" t="s">
        <v>26</v>
      </c>
      <c r="B1286" t="s">
        <v>28</v>
      </c>
      <c r="C1286" t="s">
        <v>29</v>
      </c>
      <c r="D1286" t="s">
        <v>461</v>
      </c>
      <c r="E1286" t="s">
        <v>118</v>
      </c>
      <c r="F1286" t="s">
        <v>334</v>
      </c>
      <c r="G1286" t="s">
        <v>476</v>
      </c>
      <c r="H1286" t="s">
        <v>347</v>
      </c>
      <c r="I1286" t="s">
        <v>353</v>
      </c>
      <c r="J1286" t="s">
        <v>43</v>
      </c>
      <c r="K1286" t="s">
        <v>1129</v>
      </c>
      <c r="L1286">
        <v>20</v>
      </c>
      <c r="M1286">
        <v>250000</v>
      </c>
      <c r="N1286">
        <v>5000000</v>
      </c>
      <c r="O1286">
        <v>0</v>
      </c>
      <c r="P1286">
        <v>5000000</v>
      </c>
      <c r="R1286">
        <v>0</v>
      </c>
      <c r="S1286">
        <v>0</v>
      </c>
      <c r="T1286">
        <v>0</v>
      </c>
      <c r="U1286">
        <v>0</v>
      </c>
      <c r="V1286">
        <v>414785</v>
      </c>
      <c r="W1286">
        <v>4585215</v>
      </c>
      <c r="X1286">
        <v>0</v>
      </c>
      <c r="Y1286">
        <v>0</v>
      </c>
      <c r="Z1286">
        <v>0</v>
      </c>
      <c r="AA1286">
        <v>0</v>
      </c>
      <c r="AB1286">
        <v>0</v>
      </c>
      <c r="AC1286">
        <v>0</v>
      </c>
      <c r="AD1286" t="s">
        <v>4731</v>
      </c>
      <c r="AE1286" t="s">
        <v>4732</v>
      </c>
      <c r="AF1286" t="s">
        <v>4745</v>
      </c>
      <c r="AG1286" t="s">
        <v>4746</v>
      </c>
      <c r="AH1286" t="s">
        <v>6726</v>
      </c>
      <c r="AI1286" t="s">
        <v>6168</v>
      </c>
      <c r="AJ1286" t="s">
        <v>6472</v>
      </c>
      <c r="AK1286" t="s">
        <v>98</v>
      </c>
      <c r="AL1286" t="s">
        <v>168</v>
      </c>
      <c r="AM1286" t="s">
        <v>169</v>
      </c>
      <c r="AN1286" t="s">
        <v>1311</v>
      </c>
      <c r="AO1286" t="s">
        <v>1312</v>
      </c>
      <c r="AP1286" t="s">
        <v>1313</v>
      </c>
      <c r="AQ1286" t="s">
        <v>1314</v>
      </c>
    </row>
    <row r="1287" spans="1:43" x14ac:dyDescent="0.3">
      <c r="A1287" t="s">
        <v>26</v>
      </c>
      <c r="B1287" t="s">
        <v>28</v>
      </c>
      <c r="C1287" t="s">
        <v>29</v>
      </c>
      <c r="D1287" t="s">
        <v>461</v>
      </c>
      <c r="E1287" t="s">
        <v>118</v>
      </c>
      <c r="F1287" t="s">
        <v>334</v>
      </c>
      <c r="G1287" t="s">
        <v>476</v>
      </c>
      <c r="H1287" t="s">
        <v>347</v>
      </c>
      <c r="I1287" t="s">
        <v>353</v>
      </c>
      <c r="J1287" t="s">
        <v>43</v>
      </c>
      <c r="K1287" t="s">
        <v>765</v>
      </c>
      <c r="L1287">
        <v>80</v>
      </c>
      <c r="M1287">
        <v>280000</v>
      </c>
      <c r="N1287">
        <v>22400000</v>
      </c>
      <c r="O1287">
        <v>0</v>
      </c>
      <c r="P1287">
        <v>22400000</v>
      </c>
      <c r="R1287">
        <v>0</v>
      </c>
      <c r="S1287">
        <v>0</v>
      </c>
      <c r="T1287">
        <v>0</v>
      </c>
      <c r="U1287">
        <v>0</v>
      </c>
      <c r="V1287">
        <v>1858236</v>
      </c>
      <c r="W1287">
        <v>20541764</v>
      </c>
      <c r="X1287">
        <v>0</v>
      </c>
      <c r="Y1287">
        <v>0</v>
      </c>
      <c r="Z1287">
        <v>0</v>
      </c>
      <c r="AA1287">
        <v>0</v>
      </c>
      <c r="AB1287">
        <v>0</v>
      </c>
      <c r="AC1287">
        <v>0</v>
      </c>
      <c r="AD1287" t="s">
        <v>4731</v>
      </c>
      <c r="AE1287" t="s">
        <v>4732</v>
      </c>
      <c r="AF1287" t="s">
        <v>4748</v>
      </c>
      <c r="AG1287" t="s">
        <v>4749</v>
      </c>
      <c r="AH1287" t="s">
        <v>6727</v>
      </c>
      <c r="AI1287" t="s">
        <v>6565</v>
      </c>
      <c r="AJ1287" t="s">
        <v>6472</v>
      </c>
      <c r="AK1287" t="s">
        <v>98</v>
      </c>
      <c r="AL1287" t="s">
        <v>168</v>
      </c>
      <c r="AM1287" t="s">
        <v>169</v>
      </c>
      <c r="AN1287" t="s">
        <v>1311</v>
      </c>
      <c r="AO1287" t="s">
        <v>1312</v>
      </c>
      <c r="AP1287" t="s">
        <v>1313</v>
      </c>
      <c r="AQ1287" t="s">
        <v>1314</v>
      </c>
    </row>
    <row r="1288" spans="1:43" x14ac:dyDescent="0.3">
      <c r="A1288" t="s">
        <v>26</v>
      </c>
      <c r="B1288" t="s">
        <v>28</v>
      </c>
      <c r="C1288" t="s">
        <v>29</v>
      </c>
      <c r="D1288" t="s">
        <v>461</v>
      </c>
      <c r="E1288" t="s">
        <v>118</v>
      </c>
      <c r="F1288" t="s">
        <v>334</v>
      </c>
      <c r="G1288" t="s">
        <v>476</v>
      </c>
      <c r="H1288" t="s">
        <v>347</v>
      </c>
      <c r="I1288" t="s">
        <v>353</v>
      </c>
      <c r="J1288" t="s">
        <v>48</v>
      </c>
      <c r="K1288" t="s">
        <v>1130</v>
      </c>
      <c r="L1288">
        <v>2</v>
      </c>
      <c r="M1288">
        <v>7500000</v>
      </c>
      <c r="N1288">
        <v>15000000</v>
      </c>
      <c r="O1288">
        <v>0</v>
      </c>
      <c r="P1288">
        <v>15000000</v>
      </c>
      <c r="R1288">
        <v>0</v>
      </c>
      <c r="S1288">
        <v>0</v>
      </c>
      <c r="T1288">
        <v>0</v>
      </c>
      <c r="U1288">
        <v>0</v>
      </c>
      <c r="V1288">
        <v>1244355</v>
      </c>
      <c r="W1288">
        <v>13755645</v>
      </c>
      <c r="X1288">
        <v>0</v>
      </c>
      <c r="Y1288">
        <v>0</v>
      </c>
      <c r="Z1288">
        <v>0</v>
      </c>
      <c r="AA1288">
        <v>0</v>
      </c>
      <c r="AB1288">
        <v>0</v>
      </c>
      <c r="AC1288">
        <v>0</v>
      </c>
      <c r="AD1288" t="s">
        <v>4731</v>
      </c>
      <c r="AE1288" t="s">
        <v>4755</v>
      </c>
      <c r="AF1288" t="s">
        <v>4756</v>
      </c>
      <c r="AG1288" t="s">
        <v>4757</v>
      </c>
      <c r="AH1288" t="s">
        <v>6616</v>
      </c>
      <c r="AI1288" t="s">
        <v>6061</v>
      </c>
      <c r="AJ1288" t="s">
        <v>6472</v>
      </c>
      <c r="AK1288" t="s">
        <v>98</v>
      </c>
      <c r="AL1288" t="s">
        <v>168</v>
      </c>
      <c r="AM1288" t="s">
        <v>169</v>
      </c>
      <c r="AN1288" t="s">
        <v>1311</v>
      </c>
      <c r="AO1288" t="s">
        <v>1312</v>
      </c>
      <c r="AP1288" t="s">
        <v>1336</v>
      </c>
      <c r="AQ1288" t="s">
        <v>1314</v>
      </c>
    </row>
    <row r="1289" spans="1:43" x14ac:dyDescent="0.3">
      <c r="A1289" t="s">
        <v>26</v>
      </c>
      <c r="B1289" t="s">
        <v>28</v>
      </c>
      <c r="C1289" t="s">
        <v>29</v>
      </c>
      <c r="D1289" t="s">
        <v>461</v>
      </c>
      <c r="E1289" t="s">
        <v>118</v>
      </c>
      <c r="F1289" t="s">
        <v>334</v>
      </c>
      <c r="G1289" t="s">
        <v>476</v>
      </c>
      <c r="H1289" t="s">
        <v>347</v>
      </c>
      <c r="I1289" t="s">
        <v>353</v>
      </c>
      <c r="J1289" t="s">
        <v>50</v>
      </c>
      <c r="K1289" t="s">
        <v>1131</v>
      </c>
      <c r="L1289">
        <v>160</v>
      </c>
      <c r="M1289">
        <v>825000</v>
      </c>
      <c r="N1289">
        <v>132000000</v>
      </c>
      <c r="O1289">
        <v>0</v>
      </c>
      <c r="P1289">
        <v>132000000</v>
      </c>
      <c r="R1289">
        <v>0</v>
      </c>
      <c r="S1289">
        <v>0</v>
      </c>
      <c r="T1289">
        <v>0</v>
      </c>
      <c r="U1289">
        <v>0</v>
      </c>
      <c r="V1289">
        <v>10950321</v>
      </c>
      <c r="W1289">
        <v>121049679</v>
      </c>
      <c r="X1289">
        <v>0</v>
      </c>
      <c r="Y1289">
        <v>0</v>
      </c>
      <c r="Z1289">
        <v>0</v>
      </c>
      <c r="AA1289">
        <v>0</v>
      </c>
      <c r="AB1289">
        <v>0</v>
      </c>
      <c r="AC1289">
        <v>0</v>
      </c>
      <c r="AD1289" t="s">
        <v>4731</v>
      </c>
      <c r="AE1289" t="s">
        <v>4759</v>
      </c>
      <c r="AF1289" t="s">
        <v>4760</v>
      </c>
      <c r="AG1289" t="s">
        <v>4761</v>
      </c>
      <c r="AH1289" t="s">
        <v>6617</v>
      </c>
      <c r="AI1289" t="s">
        <v>6061</v>
      </c>
      <c r="AJ1289" t="s">
        <v>6472</v>
      </c>
      <c r="AK1289" t="s">
        <v>98</v>
      </c>
      <c r="AL1289" t="s">
        <v>168</v>
      </c>
      <c r="AM1289" t="s">
        <v>169</v>
      </c>
      <c r="AN1289" t="s">
        <v>1311</v>
      </c>
      <c r="AO1289" t="s">
        <v>1312</v>
      </c>
      <c r="AP1289" t="s">
        <v>1336</v>
      </c>
      <c r="AQ1289" t="s">
        <v>1314</v>
      </c>
    </row>
    <row r="1290" spans="1:43" x14ac:dyDescent="0.3">
      <c r="A1290" t="s">
        <v>26</v>
      </c>
      <c r="B1290" t="s">
        <v>28</v>
      </c>
      <c r="C1290" t="s">
        <v>29</v>
      </c>
      <c r="D1290" t="s">
        <v>461</v>
      </c>
      <c r="E1290" t="s">
        <v>118</v>
      </c>
      <c r="F1290" t="s">
        <v>334</v>
      </c>
      <c r="G1290" t="s">
        <v>476</v>
      </c>
      <c r="H1290" t="s">
        <v>347</v>
      </c>
      <c r="I1290" t="s">
        <v>353</v>
      </c>
      <c r="J1290" t="s">
        <v>50</v>
      </c>
      <c r="K1290" t="s">
        <v>1132</v>
      </c>
      <c r="L1290">
        <v>240</v>
      </c>
      <c r="M1290">
        <v>145000</v>
      </c>
      <c r="N1290">
        <v>34800000</v>
      </c>
      <c r="O1290">
        <v>0</v>
      </c>
      <c r="P1290">
        <v>34800000</v>
      </c>
      <c r="R1290">
        <v>0</v>
      </c>
      <c r="S1290">
        <v>0</v>
      </c>
      <c r="T1290">
        <v>0</v>
      </c>
      <c r="U1290">
        <v>0</v>
      </c>
      <c r="V1290">
        <v>2886903</v>
      </c>
      <c r="W1290">
        <v>31913097</v>
      </c>
      <c r="X1290">
        <v>0</v>
      </c>
      <c r="Y1290">
        <v>0</v>
      </c>
      <c r="Z1290">
        <v>0</v>
      </c>
      <c r="AA1290">
        <v>0</v>
      </c>
      <c r="AB1290">
        <v>0</v>
      </c>
      <c r="AC1290">
        <v>0</v>
      </c>
      <c r="AD1290" t="s">
        <v>4731</v>
      </c>
      <c r="AE1290" t="s">
        <v>4759</v>
      </c>
      <c r="AF1290" t="s">
        <v>4763</v>
      </c>
      <c r="AG1290" t="s">
        <v>4764</v>
      </c>
      <c r="AH1290" t="s">
        <v>6618</v>
      </c>
      <c r="AI1290" t="s">
        <v>6064</v>
      </c>
      <c r="AJ1290" t="s">
        <v>6472</v>
      </c>
      <c r="AK1290" t="s">
        <v>98</v>
      </c>
      <c r="AL1290" t="s">
        <v>168</v>
      </c>
      <c r="AM1290" t="s">
        <v>169</v>
      </c>
      <c r="AN1290" t="s">
        <v>1311</v>
      </c>
      <c r="AO1290" t="s">
        <v>1312</v>
      </c>
      <c r="AP1290" t="s">
        <v>1336</v>
      </c>
      <c r="AQ1290" t="s">
        <v>1314</v>
      </c>
    </row>
    <row r="1291" spans="1:43" x14ac:dyDescent="0.3">
      <c r="A1291" t="s">
        <v>26</v>
      </c>
      <c r="B1291" t="s">
        <v>28</v>
      </c>
      <c r="C1291" t="s">
        <v>29</v>
      </c>
      <c r="D1291" t="s">
        <v>461</v>
      </c>
      <c r="E1291" t="s">
        <v>118</v>
      </c>
      <c r="F1291" t="s">
        <v>334</v>
      </c>
      <c r="G1291" t="s">
        <v>476</v>
      </c>
      <c r="H1291" t="s">
        <v>347</v>
      </c>
      <c r="I1291" t="s">
        <v>353</v>
      </c>
      <c r="J1291" t="s">
        <v>50</v>
      </c>
      <c r="K1291" t="s">
        <v>1133</v>
      </c>
      <c r="L1291">
        <v>30</v>
      </c>
      <c r="M1291">
        <v>6000000</v>
      </c>
      <c r="N1291">
        <v>180000000</v>
      </c>
      <c r="O1291">
        <v>0</v>
      </c>
      <c r="P1291">
        <v>180000000</v>
      </c>
      <c r="R1291">
        <v>0</v>
      </c>
      <c r="S1291">
        <v>0</v>
      </c>
      <c r="T1291">
        <v>0</v>
      </c>
      <c r="U1291">
        <v>0</v>
      </c>
      <c r="V1291">
        <v>14932255</v>
      </c>
      <c r="W1291">
        <v>165067745</v>
      </c>
      <c r="X1291">
        <v>0</v>
      </c>
      <c r="Y1291">
        <v>0</v>
      </c>
      <c r="Z1291">
        <v>0</v>
      </c>
      <c r="AA1291">
        <v>0</v>
      </c>
      <c r="AB1291">
        <v>0</v>
      </c>
      <c r="AC1291">
        <v>0</v>
      </c>
      <c r="AD1291" t="s">
        <v>4731</v>
      </c>
      <c r="AE1291" t="s">
        <v>4759</v>
      </c>
      <c r="AF1291" t="s">
        <v>4766</v>
      </c>
      <c r="AG1291" t="s">
        <v>4767</v>
      </c>
      <c r="AH1291" t="s">
        <v>6619</v>
      </c>
      <c r="AI1291" t="s">
        <v>6075</v>
      </c>
      <c r="AJ1291" t="s">
        <v>6472</v>
      </c>
      <c r="AK1291" t="s">
        <v>98</v>
      </c>
      <c r="AL1291" t="s">
        <v>168</v>
      </c>
      <c r="AM1291" t="s">
        <v>169</v>
      </c>
      <c r="AN1291" t="s">
        <v>1311</v>
      </c>
      <c r="AO1291" t="s">
        <v>1312</v>
      </c>
      <c r="AP1291" t="s">
        <v>1336</v>
      </c>
      <c r="AQ1291" t="s">
        <v>1314</v>
      </c>
    </row>
    <row r="1292" spans="1:43" x14ac:dyDescent="0.3">
      <c r="A1292" t="s">
        <v>26</v>
      </c>
      <c r="B1292" t="s">
        <v>28</v>
      </c>
      <c r="C1292" t="s">
        <v>29</v>
      </c>
      <c r="D1292" t="s">
        <v>461</v>
      </c>
      <c r="E1292" t="s">
        <v>118</v>
      </c>
      <c r="F1292" t="s">
        <v>334</v>
      </c>
      <c r="G1292" t="s">
        <v>477</v>
      </c>
      <c r="H1292" t="s">
        <v>375</v>
      </c>
      <c r="I1292" t="s">
        <v>377</v>
      </c>
      <c r="J1292" t="s">
        <v>43</v>
      </c>
      <c r="K1292" t="s">
        <v>582</v>
      </c>
      <c r="L1292">
        <v>180</v>
      </c>
      <c r="M1292">
        <v>75000</v>
      </c>
      <c r="N1292">
        <v>13500000</v>
      </c>
      <c r="O1292">
        <v>0</v>
      </c>
      <c r="P1292">
        <v>13500000</v>
      </c>
      <c r="R1292">
        <v>0</v>
      </c>
      <c r="S1292">
        <v>819791</v>
      </c>
      <c r="T1292">
        <v>462282</v>
      </c>
      <c r="U1292">
        <v>462282</v>
      </c>
      <c r="V1292">
        <v>1910196</v>
      </c>
      <c r="W1292">
        <v>480157</v>
      </c>
      <c r="X1292">
        <v>837667</v>
      </c>
      <c r="Y1292">
        <v>1659940</v>
      </c>
      <c r="Z1292">
        <v>569535</v>
      </c>
      <c r="AA1292">
        <v>569535</v>
      </c>
      <c r="AB1292">
        <v>5123330</v>
      </c>
      <c r="AC1292">
        <v>605285</v>
      </c>
      <c r="AD1292" t="s">
        <v>5239</v>
      </c>
      <c r="AE1292" t="s">
        <v>5240</v>
      </c>
      <c r="AF1292" t="s">
        <v>5241</v>
      </c>
      <c r="AG1292" t="s">
        <v>5242</v>
      </c>
      <c r="AH1292" t="s">
        <v>6732</v>
      </c>
      <c r="AI1292" t="s">
        <v>6061</v>
      </c>
      <c r="AJ1292" t="s">
        <v>6477</v>
      </c>
      <c r="AK1292" t="s">
        <v>98</v>
      </c>
      <c r="AL1292" t="s">
        <v>168</v>
      </c>
      <c r="AM1292" t="s">
        <v>208</v>
      </c>
      <c r="AN1292" t="s">
        <v>1311</v>
      </c>
      <c r="AO1292" t="s">
        <v>1312</v>
      </c>
      <c r="AP1292" t="s">
        <v>1313</v>
      </c>
      <c r="AQ1292" t="s">
        <v>1314</v>
      </c>
    </row>
    <row r="1293" spans="1:43" x14ac:dyDescent="0.3">
      <c r="A1293" t="s">
        <v>26</v>
      </c>
      <c r="B1293" t="s">
        <v>28</v>
      </c>
      <c r="C1293" t="s">
        <v>29</v>
      </c>
      <c r="D1293" t="s">
        <v>461</v>
      </c>
      <c r="E1293" t="s">
        <v>118</v>
      </c>
      <c r="F1293" t="s">
        <v>334</v>
      </c>
      <c r="G1293" t="s">
        <v>477</v>
      </c>
      <c r="H1293" t="s">
        <v>375</v>
      </c>
      <c r="I1293" t="s">
        <v>377</v>
      </c>
      <c r="J1293" t="s">
        <v>43</v>
      </c>
      <c r="K1293" t="s">
        <v>1034</v>
      </c>
      <c r="L1293">
        <v>4</v>
      </c>
      <c r="M1293">
        <v>1500000</v>
      </c>
      <c r="N1293">
        <v>6000000</v>
      </c>
      <c r="O1293">
        <v>0</v>
      </c>
      <c r="P1293">
        <v>6000000</v>
      </c>
      <c r="R1293">
        <v>0</v>
      </c>
      <c r="S1293">
        <v>364352</v>
      </c>
      <c r="T1293">
        <v>205459</v>
      </c>
      <c r="U1293">
        <v>205459</v>
      </c>
      <c r="V1293">
        <v>848976</v>
      </c>
      <c r="W1293">
        <v>213403</v>
      </c>
      <c r="X1293">
        <v>372296</v>
      </c>
      <c r="Y1293">
        <v>737751</v>
      </c>
      <c r="Z1293">
        <v>253126</v>
      </c>
      <c r="AA1293">
        <v>253126</v>
      </c>
      <c r="AB1293">
        <v>2277036</v>
      </c>
      <c r="AC1293">
        <v>269016</v>
      </c>
      <c r="AD1293" t="s">
        <v>5239</v>
      </c>
      <c r="AE1293" t="s">
        <v>5240</v>
      </c>
      <c r="AF1293" t="s">
        <v>5244</v>
      </c>
      <c r="AG1293" t="s">
        <v>5245</v>
      </c>
      <c r="AH1293" t="s">
        <v>6733</v>
      </c>
      <c r="AI1293" t="s">
        <v>6064</v>
      </c>
      <c r="AJ1293" t="s">
        <v>6477</v>
      </c>
      <c r="AK1293" t="s">
        <v>98</v>
      </c>
      <c r="AL1293" t="s">
        <v>168</v>
      </c>
      <c r="AM1293" t="s">
        <v>208</v>
      </c>
      <c r="AN1293" t="s">
        <v>1311</v>
      </c>
      <c r="AO1293" t="s">
        <v>1312</v>
      </c>
      <c r="AP1293" t="s">
        <v>1313</v>
      </c>
      <c r="AQ1293" t="s">
        <v>1314</v>
      </c>
    </row>
    <row r="1294" spans="1:43" x14ac:dyDescent="0.3">
      <c r="A1294" t="s">
        <v>26</v>
      </c>
      <c r="B1294" t="s">
        <v>28</v>
      </c>
      <c r="C1294" t="s">
        <v>29</v>
      </c>
      <c r="D1294" t="s">
        <v>461</v>
      </c>
      <c r="E1294" t="s">
        <v>118</v>
      </c>
      <c r="F1294" t="s">
        <v>334</v>
      </c>
      <c r="G1294" t="s">
        <v>477</v>
      </c>
      <c r="H1294" t="s">
        <v>375</v>
      </c>
      <c r="I1294" t="s">
        <v>377</v>
      </c>
      <c r="J1294" t="s">
        <v>43</v>
      </c>
      <c r="K1294" t="s">
        <v>572</v>
      </c>
      <c r="L1294">
        <v>4</v>
      </c>
      <c r="M1294">
        <v>1500000</v>
      </c>
      <c r="N1294">
        <v>6000000</v>
      </c>
      <c r="O1294">
        <v>0</v>
      </c>
      <c r="P1294">
        <v>6000000</v>
      </c>
      <c r="R1294">
        <v>0</v>
      </c>
      <c r="S1294">
        <v>364352</v>
      </c>
      <c r="T1294">
        <v>205459</v>
      </c>
      <c r="U1294">
        <v>205459</v>
      </c>
      <c r="V1294">
        <v>848976</v>
      </c>
      <c r="W1294">
        <v>213403</v>
      </c>
      <c r="X1294">
        <v>372296</v>
      </c>
      <c r="Y1294">
        <v>737751</v>
      </c>
      <c r="Z1294">
        <v>253126</v>
      </c>
      <c r="AA1294">
        <v>253126</v>
      </c>
      <c r="AB1294">
        <v>2277036</v>
      </c>
      <c r="AC1294">
        <v>269016</v>
      </c>
      <c r="AD1294" t="s">
        <v>5239</v>
      </c>
      <c r="AE1294" t="s">
        <v>5240</v>
      </c>
      <c r="AF1294" t="s">
        <v>5247</v>
      </c>
      <c r="AG1294" t="s">
        <v>5248</v>
      </c>
      <c r="AH1294" t="s">
        <v>6734</v>
      </c>
      <c r="AI1294" t="s">
        <v>6075</v>
      </c>
      <c r="AJ1294" t="s">
        <v>6477</v>
      </c>
      <c r="AK1294" t="s">
        <v>98</v>
      </c>
      <c r="AL1294" t="s">
        <v>168</v>
      </c>
      <c r="AM1294" t="s">
        <v>208</v>
      </c>
      <c r="AN1294" t="s">
        <v>1311</v>
      </c>
      <c r="AO1294" t="s">
        <v>1312</v>
      </c>
      <c r="AP1294" t="s">
        <v>1313</v>
      </c>
      <c r="AQ1294" t="s">
        <v>1314</v>
      </c>
    </row>
    <row r="1295" spans="1:43" x14ac:dyDescent="0.3">
      <c r="A1295" t="s">
        <v>26</v>
      </c>
      <c r="B1295" t="s">
        <v>28</v>
      </c>
      <c r="C1295" t="s">
        <v>29</v>
      </c>
      <c r="D1295" t="s">
        <v>461</v>
      </c>
      <c r="E1295" t="s">
        <v>118</v>
      </c>
      <c r="F1295" t="s">
        <v>334</v>
      </c>
      <c r="G1295" t="s">
        <v>477</v>
      </c>
      <c r="H1295" t="s">
        <v>375</v>
      </c>
      <c r="I1295" t="s">
        <v>377</v>
      </c>
      <c r="J1295" t="s">
        <v>43</v>
      </c>
      <c r="K1295" t="s">
        <v>1197</v>
      </c>
      <c r="L1295">
        <v>8</v>
      </c>
      <c r="M1295">
        <v>500000</v>
      </c>
      <c r="N1295">
        <v>4000000</v>
      </c>
      <c r="O1295">
        <v>0</v>
      </c>
      <c r="P1295">
        <v>4000000</v>
      </c>
      <c r="R1295">
        <v>0</v>
      </c>
      <c r="S1295">
        <v>242901</v>
      </c>
      <c r="T1295">
        <v>136972</v>
      </c>
      <c r="U1295">
        <v>136972</v>
      </c>
      <c r="V1295">
        <v>565984</v>
      </c>
      <c r="W1295">
        <v>142269</v>
      </c>
      <c r="X1295">
        <v>248198</v>
      </c>
      <c r="Y1295">
        <v>491834</v>
      </c>
      <c r="Z1295">
        <v>168751</v>
      </c>
      <c r="AA1295">
        <v>168751</v>
      </c>
      <c r="AB1295">
        <v>1518024</v>
      </c>
      <c r="AC1295">
        <v>179344</v>
      </c>
      <c r="AD1295" t="s">
        <v>5239</v>
      </c>
      <c r="AE1295" t="s">
        <v>5240</v>
      </c>
      <c r="AF1295" t="s">
        <v>5253</v>
      </c>
      <c r="AG1295" t="s">
        <v>5254</v>
      </c>
      <c r="AH1295" t="s">
        <v>6735</v>
      </c>
      <c r="AI1295" t="s">
        <v>6168</v>
      </c>
      <c r="AJ1295" t="s">
        <v>6477</v>
      </c>
      <c r="AK1295" t="s">
        <v>98</v>
      </c>
      <c r="AL1295" t="s">
        <v>168</v>
      </c>
      <c r="AM1295" t="s">
        <v>208</v>
      </c>
      <c r="AN1295" t="s">
        <v>1311</v>
      </c>
      <c r="AO1295" t="s">
        <v>1312</v>
      </c>
      <c r="AP1295" t="s">
        <v>1313</v>
      </c>
      <c r="AQ1295" t="s">
        <v>1314</v>
      </c>
    </row>
    <row r="1296" spans="1:43" x14ac:dyDescent="0.3">
      <c r="A1296" t="s">
        <v>26</v>
      </c>
      <c r="B1296" t="s">
        <v>28</v>
      </c>
      <c r="C1296" t="s">
        <v>29</v>
      </c>
      <c r="D1296" t="s">
        <v>461</v>
      </c>
      <c r="E1296" t="s">
        <v>118</v>
      </c>
      <c r="F1296" t="s">
        <v>334</v>
      </c>
      <c r="G1296" t="s">
        <v>477</v>
      </c>
      <c r="H1296" t="s">
        <v>375</v>
      </c>
      <c r="I1296" t="s">
        <v>377</v>
      </c>
      <c r="J1296" t="s">
        <v>84</v>
      </c>
      <c r="K1296" t="s">
        <v>1195</v>
      </c>
      <c r="L1296">
        <v>4</v>
      </c>
      <c r="M1296">
        <v>250000</v>
      </c>
      <c r="N1296">
        <v>1000000</v>
      </c>
      <c r="O1296">
        <v>0</v>
      </c>
      <c r="P1296">
        <v>1000000</v>
      </c>
      <c r="R1296">
        <v>0</v>
      </c>
      <c r="S1296">
        <v>60725</v>
      </c>
      <c r="T1296">
        <v>34243</v>
      </c>
      <c r="U1296">
        <v>34243</v>
      </c>
      <c r="V1296">
        <v>141496</v>
      </c>
      <c r="W1296">
        <v>35567</v>
      </c>
      <c r="X1296">
        <v>62049</v>
      </c>
      <c r="Y1296">
        <v>122958</v>
      </c>
      <c r="Z1296">
        <v>42188</v>
      </c>
      <c r="AA1296">
        <v>42188</v>
      </c>
      <c r="AB1296">
        <v>379506</v>
      </c>
      <c r="AC1296">
        <v>44837</v>
      </c>
      <c r="AD1296" t="s">
        <v>5239</v>
      </c>
      <c r="AE1296" t="s">
        <v>5256</v>
      </c>
      <c r="AF1296" t="s">
        <v>5257</v>
      </c>
      <c r="AG1296" t="s">
        <v>5258</v>
      </c>
      <c r="AH1296" t="s">
        <v>6622</v>
      </c>
      <c r="AI1296" t="s">
        <v>6061</v>
      </c>
      <c r="AJ1296" t="s">
        <v>6477</v>
      </c>
      <c r="AK1296" t="s">
        <v>98</v>
      </c>
      <c r="AL1296" t="s">
        <v>168</v>
      </c>
      <c r="AM1296" t="s">
        <v>208</v>
      </c>
      <c r="AN1296" t="s">
        <v>1311</v>
      </c>
      <c r="AO1296" t="s">
        <v>1312</v>
      </c>
      <c r="AP1296" t="s">
        <v>1485</v>
      </c>
      <c r="AQ1296" t="s">
        <v>1314</v>
      </c>
    </row>
    <row r="1297" spans="1:43" x14ac:dyDescent="0.3">
      <c r="A1297" t="s">
        <v>26</v>
      </c>
      <c r="B1297" t="s">
        <v>28</v>
      </c>
      <c r="C1297" t="s">
        <v>29</v>
      </c>
      <c r="D1297" t="s">
        <v>461</v>
      </c>
      <c r="E1297" t="s">
        <v>118</v>
      </c>
      <c r="F1297" t="s">
        <v>334</v>
      </c>
      <c r="G1297" t="s">
        <v>477</v>
      </c>
      <c r="H1297" t="s">
        <v>375</v>
      </c>
      <c r="I1297" t="s">
        <v>377</v>
      </c>
      <c r="J1297" t="s">
        <v>84</v>
      </c>
      <c r="K1297" t="s">
        <v>1198</v>
      </c>
      <c r="L1297">
        <v>2</v>
      </c>
      <c r="M1297">
        <v>15000000</v>
      </c>
      <c r="N1297">
        <v>30000000</v>
      </c>
      <c r="O1297">
        <v>0</v>
      </c>
      <c r="P1297">
        <v>30000000</v>
      </c>
      <c r="R1297">
        <v>0</v>
      </c>
      <c r="S1297">
        <v>1821759</v>
      </c>
      <c r="T1297">
        <v>1027292.9999999999</v>
      </c>
      <c r="U1297">
        <v>1027292.9999999999</v>
      </c>
      <c r="V1297">
        <v>4244881</v>
      </c>
      <c r="W1297">
        <v>1067016</v>
      </c>
      <c r="X1297">
        <v>1861482</v>
      </c>
      <c r="Y1297">
        <v>3688755</v>
      </c>
      <c r="Z1297">
        <v>1265632</v>
      </c>
      <c r="AA1297">
        <v>1265632</v>
      </c>
      <c r="AB1297">
        <v>11385178</v>
      </c>
      <c r="AC1297">
        <v>1345079</v>
      </c>
      <c r="AD1297" t="s">
        <v>5239</v>
      </c>
      <c r="AE1297" t="s">
        <v>5256</v>
      </c>
      <c r="AF1297" t="s">
        <v>5260</v>
      </c>
      <c r="AG1297" t="s">
        <v>5261</v>
      </c>
      <c r="AH1297" t="s">
        <v>6623</v>
      </c>
      <c r="AI1297" t="s">
        <v>6064</v>
      </c>
      <c r="AJ1297" t="s">
        <v>6477</v>
      </c>
      <c r="AK1297" t="s">
        <v>98</v>
      </c>
      <c r="AL1297" t="s">
        <v>168</v>
      </c>
      <c r="AM1297" t="s">
        <v>208</v>
      </c>
      <c r="AN1297" t="s">
        <v>1311</v>
      </c>
      <c r="AO1297" t="s">
        <v>1312</v>
      </c>
      <c r="AP1297" t="s">
        <v>1485</v>
      </c>
      <c r="AQ1297" t="s">
        <v>1314</v>
      </c>
    </row>
    <row r="1298" spans="1:43" x14ac:dyDescent="0.3">
      <c r="A1298" t="s">
        <v>26</v>
      </c>
      <c r="B1298" t="s">
        <v>28</v>
      </c>
      <c r="C1298" t="s">
        <v>29</v>
      </c>
      <c r="D1298" t="s">
        <v>461</v>
      </c>
      <c r="E1298" t="s">
        <v>118</v>
      </c>
      <c r="F1298" t="s">
        <v>334</v>
      </c>
      <c r="G1298" t="s">
        <v>477</v>
      </c>
      <c r="H1298" t="s">
        <v>375</v>
      </c>
      <c r="I1298" t="s">
        <v>377</v>
      </c>
      <c r="J1298" t="s">
        <v>48</v>
      </c>
      <c r="K1298" t="s">
        <v>1199</v>
      </c>
      <c r="L1298">
        <v>20</v>
      </c>
      <c r="M1298">
        <v>5715000</v>
      </c>
      <c r="N1298">
        <v>114306000</v>
      </c>
      <c r="O1298">
        <v>0</v>
      </c>
      <c r="P1298">
        <v>114306000</v>
      </c>
      <c r="R1298">
        <v>0</v>
      </c>
      <c r="S1298">
        <v>6941266</v>
      </c>
      <c r="T1298">
        <v>3914189</v>
      </c>
      <c r="U1298">
        <v>3914189</v>
      </c>
      <c r="V1298">
        <v>16173846</v>
      </c>
      <c r="W1298">
        <v>4065544</v>
      </c>
      <c r="X1298">
        <v>7092619</v>
      </c>
      <c r="Y1298">
        <v>14054892</v>
      </c>
      <c r="Z1298">
        <v>4822313</v>
      </c>
      <c r="AA1298">
        <v>4822313</v>
      </c>
      <c r="AB1298">
        <v>43379807</v>
      </c>
      <c r="AC1298">
        <v>5125022</v>
      </c>
      <c r="AD1298" t="s">
        <v>5239</v>
      </c>
      <c r="AE1298" t="s">
        <v>5267</v>
      </c>
      <c r="AF1298" t="s">
        <v>5268</v>
      </c>
      <c r="AG1298" t="s">
        <v>5269</v>
      </c>
      <c r="AH1298" t="s">
        <v>6624</v>
      </c>
      <c r="AI1298" t="s">
        <v>6061</v>
      </c>
      <c r="AJ1298" t="s">
        <v>6477</v>
      </c>
      <c r="AK1298" t="s">
        <v>98</v>
      </c>
      <c r="AL1298" t="s">
        <v>168</v>
      </c>
      <c r="AM1298" t="s">
        <v>208</v>
      </c>
      <c r="AN1298" t="s">
        <v>1311</v>
      </c>
      <c r="AO1298" t="s">
        <v>1312</v>
      </c>
      <c r="AP1298" t="s">
        <v>1336</v>
      </c>
      <c r="AQ1298" t="s">
        <v>1314</v>
      </c>
    </row>
    <row r="1299" spans="1:43" x14ac:dyDescent="0.3">
      <c r="A1299" t="s">
        <v>26</v>
      </c>
      <c r="B1299" t="s">
        <v>28</v>
      </c>
      <c r="C1299" t="s">
        <v>29</v>
      </c>
      <c r="D1299" t="s">
        <v>461</v>
      </c>
      <c r="E1299" t="s">
        <v>118</v>
      </c>
      <c r="F1299" t="s">
        <v>334</v>
      </c>
      <c r="G1299" t="s">
        <v>477</v>
      </c>
      <c r="H1299" t="s">
        <v>375</v>
      </c>
      <c r="I1299" t="s">
        <v>378</v>
      </c>
      <c r="J1299" t="s">
        <v>43</v>
      </c>
      <c r="K1299" t="s">
        <v>582</v>
      </c>
      <c r="L1299">
        <v>280</v>
      </c>
      <c r="M1299">
        <v>75000</v>
      </c>
      <c r="N1299">
        <v>21000000</v>
      </c>
      <c r="O1299">
        <v>0</v>
      </c>
      <c r="P1299">
        <v>21000000</v>
      </c>
      <c r="R1299">
        <v>0</v>
      </c>
      <c r="S1299">
        <v>1248581</v>
      </c>
      <c r="T1299">
        <v>702090</v>
      </c>
      <c r="U1299">
        <v>79416</v>
      </c>
      <c r="V1299">
        <v>848271</v>
      </c>
      <c r="W1299">
        <v>2335098</v>
      </c>
      <c r="X1299">
        <v>2449513</v>
      </c>
      <c r="Y1299">
        <v>2049202.0000000002</v>
      </c>
      <c r="Z1299">
        <v>2865707</v>
      </c>
      <c r="AA1299">
        <v>1213582</v>
      </c>
      <c r="AB1299">
        <v>6633545</v>
      </c>
      <c r="AC1299">
        <v>574995</v>
      </c>
      <c r="AD1299" t="s">
        <v>5271</v>
      </c>
      <c r="AE1299" t="s">
        <v>5272</v>
      </c>
      <c r="AF1299" t="s">
        <v>5273</v>
      </c>
      <c r="AG1299" t="s">
        <v>5274</v>
      </c>
      <c r="AH1299" t="s">
        <v>6736</v>
      </c>
      <c r="AI1299" t="s">
        <v>6061</v>
      </c>
      <c r="AJ1299" t="s">
        <v>6480</v>
      </c>
      <c r="AK1299" t="s">
        <v>98</v>
      </c>
      <c r="AL1299" t="s">
        <v>168</v>
      </c>
      <c r="AM1299" t="s">
        <v>208</v>
      </c>
      <c r="AN1299" t="s">
        <v>1311</v>
      </c>
      <c r="AO1299" t="s">
        <v>1312</v>
      </c>
      <c r="AP1299" t="s">
        <v>1313</v>
      </c>
      <c r="AQ1299" t="s">
        <v>1314</v>
      </c>
    </row>
    <row r="1300" spans="1:43" x14ac:dyDescent="0.3">
      <c r="A1300" t="s">
        <v>26</v>
      </c>
      <c r="B1300" t="s">
        <v>28</v>
      </c>
      <c r="C1300" t="s">
        <v>29</v>
      </c>
      <c r="D1300" t="s">
        <v>461</v>
      </c>
      <c r="E1300" t="s">
        <v>118</v>
      </c>
      <c r="F1300" t="s">
        <v>334</v>
      </c>
      <c r="G1300" t="s">
        <v>477</v>
      </c>
      <c r="H1300" t="s">
        <v>375</v>
      </c>
      <c r="I1300" t="s">
        <v>378</v>
      </c>
      <c r="J1300" t="s">
        <v>43</v>
      </c>
      <c r="K1300" t="s">
        <v>1034</v>
      </c>
      <c r="L1300">
        <v>5</v>
      </c>
      <c r="M1300">
        <v>1500000</v>
      </c>
      <c r="N1300">
        <v>7500000</v>
      </c>
      <c r="O1300">
        <v>0</v>
      </c>
      <c r="P1300">
        <v>7500000</v>
      </c>
      <c r="R1300">
        <v>0</v>
      </c>
      <c r="S1300">
        <v>445922</v>
      </c>
      <c r="T1300">
        <v>250746</v>
      </c>
      <c r="U1300">
        <v>28363</v>
      </c>
      <c r="V1300">
        <v>302954</v>
      </c>
      <c r="W1300">
        <v>833964</v>
      </c>
      <c r="X1300">
        <v>874826</v>
      </c>
      <c r="Y1300">
        <v>731858</v>
      </c>
      <c r="Z1300">
        <v>1023467</v>
      </c>
      <c r="AA1300">
        <v>433422</v>
      </c>
      <c r="AB1300">
        <v>2369123</v>
      </c>
      <c r="AC1300">
        <v>205355</v>
      </c>
      <c r="AD1300" t="s">
        <v>5271</v>
      </c>
      <c r="AE1300" t="s">
        <v>5272</v>
      </c>
      <c r="AF1300" t="s">
        <v>5276</v>
      </c>
      <c r="AG1300" t="s">
        <v>5277</v>
      </c>
      <c r="AH1300" t="s">
        <v>6737</v>
      </c>
      <c r="AI1300" t="s">
        <v>6064</v>
      </c>
      <c r="AJ1300" t="s">
        <v>6480</v>
      </c>
      <c r="AK1300" t="s">
        <v>98</v>
      </c>
      <c r="AL1300" t="s">
        <v>168</v>
      </c>
      <c r="AM1300" t="s">
        <v>208</v>
      </c>
      <c r="AN1300" t="s">
        <v>1311</v>
      </c>
      <c r="AO1300" t="s">
        <v>1312</v>
      </c>
      <c r="AP1300" t="s">
        <v>1313</v>
      </c>
      <c r="AQ1300" t="s">
        <v>1314</v>
      </c>
    </row>
    <row r="1301" spans="1:43" x14ac:dyDescent="0.3">
      <c r="A1301" t="s">
        <v>26</v>
      </c>
      <c r="B1301" t="s">
        <v>28</v>
      </c>
      <c r="C1301" t="s">
        <v>29</v>
      </c>
      <c r="D1301" t="s">
        <v>461</v>
      </c>
      <c r="E1301" t="s">
        <v>118</v>
      </c>
      <c r="F1301" t="s">
        <v>334</v>
      </c>
      <c r="G1301" t="s">
        <v>477</v>
      </c>
      <c r="H1301" t="s">
        <v>375</v>
      </c>
      <c r="I1301" t="s">
        <v>378</v>
      </c>
      <c r="J1301" t="s">
        <v>43</v>
      </c>
      <c r="K1301" t="s">
        <v>572</v>
      </c>
      <c r="L1301">
        <v>4</v>
      </c>
      <c r="M1301">
        <v>1500000</v>
      </c>
      <c r="N1301">
        <v>6000000</v>
      </c>
      <c r="O1301">
        <v>0</v>
      </c>
      <c r="P1301">
        <v>6000000</v>
      </c>
      <c r="R1301">
        <v>0</v>
      </c>
      <c r="S1301">
        <v>356737</v>
      </c>
      <c r="T1301">
        <v>200597</v>
      </c>
      <c r="U1301">
        <v>22690</v>
      </c>
      <c r="V1301">
        <v>242363</v>
      </c>
      <c r="W1301">
        <v>667171</v>
      </c>
      <c r="X1301">
        <v>699861</v>
      </c>
      <c r="Y1301">
        <v>585486</v>
      </c>
      <c r="Z1301">
        <v>818773</v>
      </c>
      <c r="AA1301">
        <v>346738</v>
      </c>
      <c r="AB1301">
        <v>1895299</v>
      </c>
      <c r="AC1301">
        <v>164285</v>
      </c>
      <c r="AD1301" t="s">
        <v>5271</v>
      </c>
      <c r="AE1301" t="s">
        <v>5272</v>
      </c>
      <c r="AF1301" t="s">
        <v>5279</v>
      </c>
      <c r="AG1301" t="s">
        <v>5280</v>
      </c>
      <c r="AH1301" t="s">
        <v>6738</v>
      </c>
      <c r="AI1301" t="s">
        <v>6075</v>
      </c>
      <c r="AJ1301" t="s">
        <v>6480</v>
      </c>
      <c r="AK1301" t="s">
        <v>98</v>
      </c>
      <c r="AL1301" t="s">
        <v>168</v>
      </c>
      <c r="AM1301" t="s">
        <v>208</v>
      </c>
      <c r="AN1301" t="s">
        <v>1311</v>
      </c>
      <c r="AO1301" t="s">
        <v>1312</v>
      </c>
      <c r="AP1301" t="s">
        <v>1313</v>
      </c>
      <c r="AQ1301" t="s">
        <v>1314</v>
      </c>
    </row>
    <row r="1302" spans="1:43" x14ac:dyDescent="0.3">
      <c r="A1302" t="s">
        <v>26</v>
      </c>
      <c r="B1302" t="s">
        <v>28</v>
      </c>
      <c r="C1302" t="s">
        <v>29</v>
      </c>
      <c r="D1302" t="s">
        <v>461</v>
      </c>
      <c r="E1302" t="s">
        <v>118</v>
      </c>
      <c r="F1302" t="s">
        <v>334</v>
      </c>
      <c r="G1302" t="s">
        <v>477</v>
      </c>
      <c r="H1302" t="s">
        <v>375</v>
      </c>
      <c r="I1302" t="s">
        <v>378</v>
      </c>
      <c r="J1302" t="s">
        <v>43</v>
      </c>
      <c r="K1302" t="s">
        <v>1123</v>
      </c>
      <c r="L1302">
        <v>30</v>
      </c>
      <c r="M1302">
        <v>250000</v>
      </c>
      <c r="N1302">
        <v>7500000</v>
      </c>
      <c r="O1302">
        <v>0</v>
      </c>
      <c r="P1302">
        <v>7500000</v>
      </c>
      <c r="R1302">
        <v>0</v>
      </c>
      <c r="S1302">
        <v>445922</v>
      </c>
      <c r="T1302">
        <v>250746</v>
      </c>
      <c r="U1302">
        <v>28363</v>
      </c>
      <c r="V1302">
        <v>302954</v>
      </c>
      <c r="W1302">
        <v>833964</v>
      </c>
      <c r="X1302">
        <v>874826</v>
      </c>
      <c r="Y1302">
        <v>731858</v>
      </c>
      <c r="Z1302">
        <v>1023467</v>
      </c>
      <c r="AA1302">
        <v>433422</v>
      </c>
      <c r="AB1302">
        <v>2369123</v>
      </c>
      <c r="AC1302">
        <v>205355</v>
      </c>
      <c r="AD1302" t="s">
        <v>5271</v>
      </c>
      <c r="AE1302" t="s">
        <v>5272</v>
      </c>
      <c r="AF1302" t="s">
        <v>5285</v>
      </c>
      <c r="AG1302" t="s">
        <v>5286</v>
      </c>
      <c r="AH1302" t="s">
        <v>6739</v>
      </c>
      <c r="AI1302" t="s">
        <v>6168</v>
      </c>
      <c r="AJ1302" t="s">
        <v>6480</v>
      </c>
      <c r="AK1302" t="s">
        <v>98</v>
      </c>
      <c r="AL1302" t="s">
        <v>168</v>
      </c>
      <c r="AM1302" t="s">
        <v>208</v>
      </c>
      <c r="AN1302" t="s">
        <v>1311</v>
      </c>
      <c r="AO1302" t="s">
        <v>1312</v>
      </c>
      <c r="AP1302" t="s">
        <v>1313</v>
      </c>
      <c r="AQ1302" t="s">
        <v>1314</v>
      </c>
    </row>
    <row r="1303" spans="1:43" x14ac:dyDescent="0.3">
      <c r="A1303" t="s">
        <v>26</v>
      </c>
      <c r="B1303" t="s">
        <v>28</v>
      </c>
      <c r="C1303" t="s">
        <v>29</v>
      </c>
      <c r="D1303" t="s">
        <v>461</v>
      </c>
      <c r="E1303" t="s">
        <v>118</v>
      </c>
      <c r="F1303" t="s">
        <v>334</v>
      </c>
      <c r="G1303" t="s">
        <v>477</v>
      </c>
      <c r="H1303" t="s">
        <v>375</v>
      </c>
      <c r="I1303" t="s">
        <v>378</v>
      </c>
      <c r="J1303" t="s">
        <v>84</v>
      </c>
      <c r="K1303" t="s">
        <v>1195</v>
      </c>
      <c r="L1303">
        <v>4</v>
      </c>
      <c r="M1303">
        <v>250000</v>
      </c>
      <c r="N1303">
        <v>1000000</v>
      </c>
      <c r="O1303">
        <v>0</v>
      </c>
      <c r="P1303">
        <v>1000000</v>
      </c>
      <c r="R1303">
        <v>0</v>
      </c>
      <c r="S1303">
        <v>59456</v>
      </c>
      <c r="T1303">
        <v>33433</v>
      </c>
      <c r="U1303">
        <v>3782</v>
      </c>
      <c r="V1303">
        <v>40394</v>
      </c>
      <c r="W1303">
        <v>111195</v>
      </c>
      <c r="X1303">
        <v>116643</v>
      </c>
      <c r="Y1303">
        <v>97581</v>
      </c>
      <c r="Z1303">
        <v>136462</v>
      </c>
      <c r="AA1303">
        <v>57790</v>
      </c>
      <c r="AB1303">
        <v>315883</v>
      </c>
      <c r="AC1303">
        <v>27381</v>
      </c>
      <c r="AD1303" t="s">
        <v>5271</v>
      </c>
      <c r="AE1303" t="s">
        <v>5288</v>
      </c>
      <c r="AF1303" t="s">
        <v>5289</v>
      </c>
      <c r="AG1303" t="s">
        <v>5290</v>
      </c>
      <c r="AH1303" t="s">
        <v>6625</v>
      </c>
      <c r="AI1303" t="s">
        <v>6061</v>
      </c>
      <c r="AJ1303" t="s">
        <v>6480</v>
      </c>
      <c r="AK1303" t="s">
        <v>98</v>
      </c>
      <c r="AL1303" t="s">
        <v>168</v>
      </c>
      <c r="AM1303" t="s">
        <v>208</v>
      </c>
      <c r="AN1303" t="s">
        <v>1311</v>
      </c>
      <c r="AO1303" t="s">
        <v>1312</v>
      </c>
      <c r="AP1303" t="s">
        <v>1485</v>
      </c>
      <c r="AQ1303" t="s">
        <v>1314</v>
      </c>
    </row>
    <row r="1304" spans="1:43" x14ac:dyDescent="0.3">
      <c r="A1304" t="s">
        <v>26</v>
      </c>
      <c r="B1304" t="s">
        <v>28</v>
      </c>
      <c r="C1304" t="s">
        <v>29</v>
      </c>
      <c r="D1304" t="s">
        <v>461</v>
      </c>
      <c r="E1304" t="s">
        <v>118</v>
      </c>
      <c r="F1304" t="s">
        <v>334</v>
      </c>
      <c r="G1304" t="s">
        <v>477</v>
      </c>
      <c r="H1304" t="s">
        <v>375</v>
      </c>
      <c r="I1304" t="s">
        <v>378</v>
      </c>
      <c r="J1304" t="s">
        <v>48</v>
      </c>
      <c r="K1304" t="s">
        <v>1200</v>
      </c>
      <c r="L1304">
        <v>45</v>
      </c>
      <c r="M1304">
        <v>6301000</v>
      </c>
      <c r="N1304">
        <v>283540000</v>
      </c>
      <c r="O1304">
        <v>0</v>
      </c>
      <c r="P1304">
        <v>283540000</v>
      </c>
      <c r="R1304">
        <v>0</v>
      </c>
      <c r="S1304">
        <v>16858224</v>
      </c>
      <c r="T1304">
        <v>9479546</v>
      </c>
      <c r="U1304">
        <v>1072259</v>
      </c>
      <c r="V1304">
        <v>11453267</v>
      </c>
      <c r="W1304">
        <v>31528272</v>
      </c>
      <c r="X1304">
        <v>33073091</v>
      </c>
      <c r="Y1304">
        <v>27668135</v>
      </c>
      <c r="Z1304">
        <v>38692498</v>
      </c>
      <c r="AA1304">
        <v>16385666.000000002</v>
      </c>
      <c r="AB1304">
        <v>89565494</v>
      </c>
      <c r="AC1304">
        <v>7763548</v>
      </c>
      <c r="AD1304" t="s">
        <v>5271</v>
      </c>
      <c r="AE1304" t="s">
        <v>5292</v>
      </c>
      <c r="AF1304" t="s">
        <v>5293</v>
      </c>
      <c r="AG1304" t="s">
        <v>5294</v>
      </c>
      <c r="AH1304" t="s">
        <v>6626</v>
      </c>
      <c r="AI1304" t="s">
        <v>6061</v>
      </c>
      <c r="AJ1304" t="s">
        <v>6480</v>
      </c>
      <c r="AK1304" t="s">
        <v>98</v>
      </c>
      <c r="AL1304" t="s">
        <v>168</v>
      </c>
      <c r="AM1304" t="s">
        <v>208</v>
      </c>
      <c r="AN1304" t="s">
        <v>1311</v>
      </c>
      <c r="AO1304" t="s">
        <v>1312</v>
      </c>
      <c r="AP1304" t="s">
        <v>1336</v>
      </c>
      <c r="AQ1304" t="s">
        <v>1314</v>
      </c>
    </row>
    <row r="1305" spans="1:43" x14ac:dyDescent="0.3">
      <c r="A1305" t="s">
        <v>26</v>
      </c>
      <c r="B1305" t="s">
        <v>28</v>
      </c>
      <c r="C1305" t="s">
        <v>29</v>
      </c>
      <c r="D1305" t="s">
        <v>461</v>
      </c>
      <c r="E1305" t="s">
        <v>118</v>
      </c>
      <c r="F1305" t="s">
        <v>334</v>
      </c>
      <c r="G1305" t="s">
        <v>478</v>
      </c>
      <c r="H1305" t="s">
        <v>396</v>
      </c>
      <c r="I1305" t="s">
        <v>399</v>
      </c>
      <c r="J1305" t="s">
        <v>43</v>
      </c>
      <c r="K1305" t="s">
        <v>582</v>
      </c>
      <c r="L1305">
        <v>50</v>
      </c>
      <c r="M1305">
        <v>75000</v>
      </c>
      <c r="N1305">
        <v>3750000</v>
      </c>
      <c r="O1305">
        <v>0</v>
      </c>
      <c r="P1305">
        <v>3750000</v>
      </c>
      <c r="R1305">
        <v>0</v>
      </c>
      <c r="S1305">
        <v>1014093</v>
      </c>
      <c r="T1305">
        <v>133343</v>
      </c>
      <c r="U1305">
        <v>266685</v>
      </c>
      <c r="V1305">
        <v>404526</v>
      </c>
      <c r="W1305">
        <v>266685</v>
      </c>
      <c r="X1305">
        <v>133343</v>
      </c>
      <c r="Y1305">
        <v>518025.99999999994</v>
      </c>
      <c r="Z1305">
        <v>149217</v>
      </c>
      <c r="AA1305">
        <v>282560</v>
      </c>
      <c r="AB1305">
        <v>392620</v>
      </c>
      <c r="AC1305">
        <v>188902</v>
      </c>
      <c r="AD1305" t="s">
        <v>5676</v>
      </c>
      <c r="AE1305" t="s">
        <v>5677</v>
      </c>
      <c r="AF1305" t="s">
        <v>5678</v>
      </c>
      <c r="AG1305" t="s">
        <v>5679</v>
      </c>
      <c r="AH1305" t="s">
        <v>6750</v>
      </c>
      <c r="AI1305" t="s">
        <v>6061</v>
      </c>
      <c r="AJ1305" t="s">
        <v>6488</v>
      </c>
      <c r="AK1305" t="s">
        <v>98</v>
      </c>
      <c r="AL1305" t="s">
        <v>127</v>
      </c>
      <c r="AM1305" t="s">
        <v>248</v>
      </c>
      <c r="AN1305" t="s">
        <v>1311</v>
      </c>
      <c r="AO1305" t="s">
        <v>1312</v>
      </c>
      <c r="AP1305" t="s">
        <v>1313</v>
      </c>
      <c r="AQ1305" t="s">
        <v>1314</v>
      </c>
    </row>
    <row r="1306" spans="1:43" x14ac:dyDescent="0.3">
      <c r="A1306" t="s">
        <v>26</v>
      </c>
      <c r="B1306" t="s">
        <v>28</v>
      </c>
      <c r="C1306" t="s">
        <v>29</v>
      </c>
      <c r="D1306" t="s">
        <v>461</v>
      </c>
      <c r="E1306" t="s">
        <v>118</v>
      </c>
      <c r="F1306" t="s">
        <v>334</v>
      </c>
      <c r="G1306" t="s">
        <v>478</v>
      </c>
      <c r="H1306" t="s">
        <v>396</v>
      </c>
      <c r="I1306" t="s">
        <v>399</v>
      </c>
      <c r="J1306" t="s">
        <v>43</v>
      </c>
      <c r="K1306" t="s">
        <v>1255</v>
      </c>
      <c r="L1306">
        <v>6</v>
      </c>
      <c r="M1306">
        <v>1500000</v>
      </c>
      <c r="N1306">
        <v>9000000</v>
      </c>
      <c r="O1306">
        <v>0</v>
      </c>
      <c r="P1306">
        <v>9000000</v>
      </c>
      <c r="R1306">
        <v>0</v>
      </c>
      <c r="S1306">
        <v>2433822</v>
      </c>
      <c r="T1306">
        <v>320023</v>
      </c>
      <c r="U1306">
        <v>640045</v>
      </c>
      <c r="V1306">
        <v>970862</v>
      </c>
      <c r="W1306">
        <v>640045</v>
      </c>
      <c r="X1306">
        <v>320023</v>
      </c>
      <c r="Y1306">
        <v>1243262</v>
      </c>
      <c r="Z1306">
        <v>358121</v>
      </c>
      <c r="AA1306">
        <v>678143</v>
      </c>
      <c r="AB1306">
        <v>942289</v>
      </c>
      <c r="AC1306">
        <v>453365</v>
      </c>
      <c r="AD1306" t="s">
        <v>5676</v>
      </c>
      <c r="AE1306" t="s">
        <v>5677</v>
      </c>
      <c r="AF1306" t="s">
        <v>5681</v>
      </c>
      <c r="AG1306" t="s">
        <v>5682</v>
      </c>
      <c r="AH1306" t="s">
        <v>6751</v>
      </c>
      <c r="AI1306" t="s">
        <v>6064</v>
      </c>
      <c r="AJ1306" t="s">
        <v>6488</v>
      </c>
      <c r="AK1306" t="s">
        <v>98</v>
      </c>
      <c r="AL1306" t="s">
        <v>127</v>
      </c>
      <c r="AM1306" t="s">
        <v>248</v>
      </c>
      <c r="AN1306" t="s">
        <v>1311</v>
      </c>
      <c r="AO1306" t="s">
        <v>1312</v>
      </c>
      <c r="AP1306" t="s">
        <v>1313</v>
      </c>
      <c r="AQ1306" t="s">
        <v>1314</v>
      </c>
    </row>
    <row r="1307" spans="1:43" x14ac:dyDescent="0.3">
      <c r="A1307" t="s">
        <v>26</v>
      </c>
      <c r="B1307" t="s">
        <v>28</v>
      </c>
      <c r="C1307" t="s">
        <v>29</v>
      </c>
      <c r="D1307" t="s">
        <v>461</v>
      </c>
      <c r="E1307" t="s">
        <v>118</v>
      </c>
      <c r="F1307" t="s">
        <v>334</v>
      </c>
      <c r="G1307" t="s">
        <v>478</v>
      </c>
      <c r="H1307" t="s">
        <v>396</v>
      </c>
      <c r="I1307" t="s">
        <v>399</v>
      </c>
      <c r="J1307" t="s">
        <v>43</v>
      </c>
      <c r="K1307" t="s">
        <v>1256</v>
      </c>
      <c r="L1307">
        <v>4</v>
      </c>
      <c r="M1307">
        <v>1500000</v>
      </c>
      <c r="N1307">
        <v>6000000</v>
      </c>
      <c r="O1307">
        <v>0</v>
      </c>
      <c r="P1307">
        <v>6000000</v>
      </c>
      <c r="R1307">
        <v>0</v>
      </c>
      <c r="S1307">
        <v>1622548</v>
      </c>
      <c r="T1307">
        <v>213348</v>
      </c>
      <c r="U1307">
        <v>426697</v>
      </c>
      <c r="V1307">
        <v>647241</v>
      </c>
      <c r="W1307">
        <v>426697</v>
      </c>
      <c r="X1307">
        <v>213348</v>
      </c>
      <c r="Y1307">
        <v>828842</v>
      </c>
      <c r="Z1307">
        <v>238747</v>
      </c>
      <c r="AA1307">
        <v>452095</v>
      </c>
      <c r="AB1307">
        <v>628192</v>
      </c>
      <c r="AC1307">
        <v>302245</v>
      </c>
      <c r="AD1307" t="s">
        <v>5676</v>
      </c>
      <c r="AE1307" t="s">
        <v>5677</v>
      </c>
      <c r="AF1307" t="s">
        <v>5684</v>
      </c>
      <c r="AG1307" t="s">
        <v>5685</v>
      </c>
      <c r="AH1307" t="s">
        <v>6752</v>
      </c>
      <c r="AI1307" t="s">
        <v>6075</v>
      </c>
      <c r="AJ1307" t="s">
        <v>6488</v>
      </c>
      <c r="AK1307" t="s">
        <v>98</v>
      </c>
      <c r="AL1307" t="s">
        <v>127</v>
      </c>
      <c r="AM1307" t="s">
        <v>248</v>
      </c>
      <c r="AN1307" t="s">
        <v>1311</v>
      </c>
      <c r="AO1307" t="s">
        <v>1312</v>
      </c>
      <c r="AP1307" t="s">
        <v>1313</v>
      </c>
      <c r="AQ1307" t="s">
        <v>1314</v>
      </c>
    </row>
    <row r="1308" spans="1:43" x14ac:dyDescent="0.3">
      <c r="A1308" t="s">
        <v>26</v>
      </c>
      <c r="B1308" t="s">
        <v>28</v>
      </c>
      <c r="C1308" t="s">
        <v>29</v>
      </c>
      <c r="D1308" t="s">
        <v>461</v>
      </c>
      <c r="E1308" t="s">
        <v>118</v>
      </c>
      <c r="F1308" t="s">
        <v>334</v>
      </c>
      <c r="G1308" t="s">
        <v>478</v>
      </c>
      <c r="H1308" t="s">
        <v>396</v>
      </c>
      <c r="I1308" t="s">
        <v>399</v>
      </c>
      <c r="J1308" t="s">
        <v>43</v>
      </c>
      <c r="K1308" t="s">
        <v>488</v>
      </c>
      <c r="L1308">
        <v>4</v>
      </c>
      <c r="M1308">
        <v>1500000</v>
      </c>
      <c r="N1308">
        <v>6000000</v>
      </c>
      <c r="O1308">
        <v>0</v>
      </c>
      <c r="P1308">
        <v>6000000</v>
      </c>
      <c r="R1308">
        <v>0</v>
      </c>
      <c r="S1308">
        <v>1622548</v>
      </c>
      <c r="T1308">
        <v>213348</v>
      </c>
      <c r="U1308">
        <v>426697</v>
      </c>
      <c r="V1308">
        <v>647241</v>
      </c>
      <c r="W1308">
        <v>426697</v>
      </c>
      <c r="X1308">
        <v>213348</v>
      </c>
      <c r="Y1308">
        <v>828842</v>
      </c>
      <c r="Z1308">
        <v>238747</v>
      </c>
      <c r="AA1308">
        <v>452095</v>
      </c>
      <c r="AB1308">
        <v>628192</v>
      </c>
      <c r="AC1308">
        <v>302245</v>
      </c>
      <c r="AD1308" t="s">
        <v>5676</v>
      </c>
      <c r="AE1308" t="s">
        <v>5677</v>
      </c>
      <c r="AF1308" t="s">
        <v>5687</v>
      </c>
      <c r="AG1308" t="s">
        <v>5688</v>
      </c>
      <c r="AH1308" t="s">
        <v>6753</v>
      </c>
      <c r="AI1308" t="s">
        <v>6085</v>
      </c>
      <c r="AJ1308" t="s">
        <v>6488</v>
      </c>
      <c r="AK1308" t="s">
        <v>98</v>
      </c>
      <c r="AL1308" t="s">
        <v>127</v>
      </c>
      <c r="AM1308" t="s">
        <v>248</v>
      </c>
      <c r="AN1308" t="s">
        <v>1311</v>
      </c>
      <c r="AO1308" t="s">
        <v>1312</v>
      </c>
      <c r="AP1308" t="s">
        <v>1313</v>
      </c>
      <c r="AQ1308" t="s">
        <v>1314</v>
      </c>
    </row>
    <row r="1309" spans="1:43" x14ac:dyDescent="0.3">
      <c r="A1309" t="s">
        <v>26</v>
      </c>
      <c r="B1309" t="s">
        <v>28</v>
      </c>
      <c r="C1309" t="s">
        <v>29</v>
      </c>
      <c r="D1309" t="s">
        <v>461</v>
      </c>
      <c r="E1309" t="s">
        <v>118</v>
      </c>
      <c r="F1309" t="s">
        <v>334</v>
      </c>
      <c r="G1309" t="s">
        <v>478</v>
      </c>
      <c r="H1309" t="s">
        <v>396</v>
      </c>
      <c r="I1309" t="s">
        <v>399</v>
      </c>
      <c r="J1309" t="s">
        <v>48</v>
      </c>
      <c r="K1309" t="s">
        <v>1257</v>
      </c>
      <c r="L1309">
        <v>10</v>
      </c>
      <c r="M1309">
        <v>4032000</v>
      </c>
      <c r="N1309">
        <v>40320000</v>
      </c>
      <c r="O1309">
        <v>0</v>
      </c>
      <c r="P1309">
        <v>40320000</v>
      </c>
      <c r="R1309">
        <v>0</v>
      </c>
      <c r="S1309">
        <v>10903525</v>
      </c>
      <c r="T1309">
        <v>1433701</v>
      </c>
      <c r="U1309">
        <v>2867402</v>
      </c>
      <c r="V1309">
        <v>4349462</v>
      </c>
      <c r="W1309">
        <v>2867402</v>
      </c>
      <c r="X1309">
        <v>1433701</v>
      </c>
      <c r="Y1309">
        <v>5569815</v>
      </c>
      <c r="Z1309">
        <v>1604380</v>
      </c>
      <c r="AA1309">
        <v>3038081</v>
      </c>
      <c r="AB1309">
        <v>4221453</v>
      </c>
      <c r="AC1309">
        <v>2031078</v>
      </c>
      <c r="AD1309" t="s">
        <v>5676</v>
      </c>
      <c r="AE1309" t="s">
        <v>5693</v>
      </c>
      <c r="AF1309" t="s">
        <v>5694</v>
      </c>
      <c r="AG1309" t="s">
        <v>5695</v>
      </c>
      <c r="AH1309" t="s">
        <v>6632</v>
      </c>
      <c r="AI1309" t="s">
        <v>6061</v>
      </c>
      <c r="AJ1309" t="s">
        <v>6488</v>
      </c>
      <c r="AK1309" t="s">
        <v>98</v>
      </c>
      <c r="AL1309" t="s">
        <v>127</v>
      </c>
      <c r="AM1309" t="s">
        <v>248</v>
      </c>
      <c r="AN1309" t="s">
        <v>1311</v>
      </c>
      <c r="AO1309" t="s">
        <v>1312</v>
      </c>
      <c r="AP1309" t="s">
        <v>1336</v>
      </c>
      <c r="AQ1309" t="s">
        <v>1314</v>
      </c>
    </row>
    <row r="1310" spans="1:43" x14ac:dyDescent="0.3">
      <c r="A1310" t="s">
        <v>26</v>
      </c>
      <c r="B1310" t="s">
        <v>28</v>
      </c>
      <c r="C1310" t="s">
        <v>29</v>
      </c>
      <c r="D1310" t="s">
        <v>461</v>
      </c>
      <c r="E1310" t="s">
        <v>118</v>
      </c>
      <c r="F1310" t="s">
        <v>334</v>
      </c>
      <c r="G1310" t="s">
        <v>478</v>
      </c>
      <c r="H1310" t="s">
        <v>396</v>
      </c>
      <c r="I1310" t="s">
        <v>399</v>
      </c>
      <c r="J1310" t="s">
        <v>73</v>
      </c>
      <c r="K1310" t="s">
        <v>527</v>
      </c>
      <c r="L1310">
        <v>12</v>
      </c>
      <c r="M1310">
        <v>150000</v>
      </c>
      <c r="N1310">
        <v>1800000</v>
      </c>
      <c r="O1310">
        <v>0</v>
      </c>
      <c r="P1310">
        <v>1800000</v>
      </c>
      <c r="R1310">
        <v>0</v>
      </c>
      <c r="S1310">
        <v>486764</v>
      </c>
      <c r="T1310">
        <v>64004.999999999993</v>
      </c>
      <c r="U1310">
        <v>128008.99999999999</v>
      </c>
      <c r="V1310">
        <v>194172</v>
      </c>
      <c r="W1310">
        <v>128008.99999999999</v>
      </c>
      <c r="X1310">
        <v>64004.999999999993</v>
      </c>
      <c r="Y1310">
        <v>248652</v>
      </c>
      <c r="Z1310">
        <v>71623</v>
      </c>
      <c r="AA1310">
        <v>135629</v>
      </c>
      <c r="AB1310">
        <v>188458</v>
      </c>
      <c r="AC1310">
        <v>90674</v>
      </c>
      <c r="AD1310" t="s">
        <v>5676</v>
      </c>
      <c r="AE1310" t="s">
        <v>5697</v>
      </c>
      <c r="AF1310" t="s">
        <v>5698</v>
      </c>
      <c r="AG1310" t="s">
        <v>5699</v>
      </c>
      <c r="AH1310" t="s">
        <v>6633</v>
      </c>
      <c r="AI1310" t="s">
        <v>6061</v>
      </c>
      <c r="AJ1310" t="s">
        <v>6488</v>
      </c>
      <c r="AK1310" t="s">
        <v>98</v>
      </c>
      <c r="AL1310" t="s">
        <v>127</v>
      </c>
      <c r="AM1310" t="s">
        <v>248</v>
      </c>
      <c r="AN1310" t="s">
        <v>1311</v>
      </c>
      <c r="AO1310" t="s">
        <v>1312</v>
      </c>
      <c r="AP1310" t="s">
        <v>1336</v>
      </c>
      <c r="AQ1310" t="s">
        <v>1314</v>
      </c>
    </row>
    <row r="1311" spans="1:43" x14ac:dyDescent="0.3">
      <c r="A1311" t="s">
        <v>26</v>
      </c>
      <c r="B1311" t="s">
        <v>28</v>
      </c>
      <c r="C1311" t="s">
        <v>29</v>
      </c>
      <c r="D1311" t="s">
        <v>461</v>
      </c>
      <c r="E1311" t="s">
        <v>118</v>
      </c>
      <c r="F1311" t="s">
        <v>334</v>
      </c>
      <c r="G1311" t="s">
        <v>478</v>
      </c>
      <c r="H1311" t="s">
        <v>396</v>
      </c>
      <c r="I1311" t="s">
        <v>402</v>
      </c>
      <c r="J1311" t="s">
        <v>43</v>
      </c>
      <c r="K1311" t="s">
        <v>582</v>
      </c>
      <c r="L1311">
        <v>120</v>
      </c>
      <c r="M1311">
        <v>75000</v>
      </c>
      <c r="N1311">
        <v>9000000</v>
      </c>
      <c r="O1311">
        <v>0</v>
      </c>
      <c r="P1311">
        <v>9000000</v>
      </c>
      <c r="R1311">
        <v>0</v>
      </c>
      <c r="S1311">
        <v>0</v>
      </c>
      <c r="T1311">
        <v>0</v>
      </c>
      <c r="U1311">
        <v>1995000</v>
      </c>
      <c r="V1311">
        <v>0</v>
      </c>
      <c r="W1311">
        <v>630000</v>
      </c>
      <c r="X1311">
        <v>1905000</v>
      </c>
      <c r="Y1311">
        <v>90000</v>
      </c>
      <c r="Z1311">
        <v>0</v>
      </c>
      <c r="AA1311">
        <v>2295000</v>
      </c>
      <c r="AB1311">
        <v>2085000</v>
      </c>
      <c r="AC1311">
        <v>0</v>
      </c>
      <c r="AD1311" t="s">
        <v>5745</v>
      </c>
      <c r="AE1311" t="s">
        <v>5746</v>
      </c>
      <c r="AF1311" t="s">
        <v>5747</v>
      </c>
      <c r="AG1311" t="s">
        <v>5748</v>
      </c>
      <c r="AH1311" t="s">
        <v>6760</v>
      </c>
      <c r="AI1311" t="s">
        <v>6061</v>
      </c>
      <c r="AJ1311" t="s">
        <v>6494</v>
      </c>
      <c r="AK1311" t="s">
        <v>98</v>
      </c>
      <c r="AL1311" t="s">
        <v>127</v>
      </c>
      <c r="AM1311" t="s">
        <v>248</v>
      </c>
      <c r="AN1311" t="s">
        <v>1311</v>
      </c>
      <c r="AO1311" t="s">
        <v>1312</v>
      </c>
      <c r="AP1311" t="s">
        <v>1313</v>
      </c>
      <c r="AQ1311" t="s">
        <v>1314</v>
      </c>
    </row>
    <row r="1312" spans="1:43" x14ac:dyDescent="0.3">
      <c r="A1312" t="s">
        <v>26</v>
      </c>
      <c r="B1312" t="s">
        <v>28</v>
      </c>
      <c r="C1312" t="s">
        <v>29</v>
      </c>
      <c r="D1312" t="s">
        <v>461</v>
      </c>
      <c r="E1312" t="s">
        <v>118</v>
      </c>
      <c r="F1312" t="s">
        <v>334</v>
      </c>
      <c r="G1312" t="s">
        <v>478</v>
      </c>
      <c r="H1312" t="s">
        <v>396</v>
      </c>
      <c r="I1312" t="s">
        <v>402</v>
      </c>
      <c r="J1312" t="s">
        <v>43</v>
      </c>
      <c r="K1312" t="s">
        <v>1258</v>
      </c>
      <c r="L1312">
        <v>1</v>
      </c>
      <c r="M1312">
        <v>1500000</v>
      </c>
      <c r="N1312">
        <v>1500000</v>
      </c>
      <c r="O1312">
        <v>0</v>
      </c>
      <c r="P1312">
        <v>1500000</v>
      </c>
      <c r="R1312">
        <v>0</v>
      </c>
      <c r="S1312">
        <v>0</v>
      </c>
      <c r="T1312">
        <v>0</v>
      </c>
      <c r="U1312">
        <v>332500</v>
      </c>
      <c r="V1312">
        <v>0</v>
      </c>
      <c r="W1312">
        <v>105000</v>
      </c>
      <c r="X1312">
        <v>317500</v>
      </c>
      <c r="Y1312">
        <v>15000</v>
      </c>
      <c r="Z1312">
        <v>0</v>
      </c>
      <c r="AA1312">
        <v>382500</v>
      </c>
      <c r="AB1312">
        <v>347500</v>
      </c>
      <c r="AC1312">
        <v>0</v>
      </c>
      <c r="AD1312" t="s">
        <v>5745</v>
      </c>
      <c r="AE1312" t="s">
        <v>5746</v>
      </c>
      <c r="AF1312" t="s">
        <v>5750</v>
      </c>
      <c r="AG1312" t="s">
        <v>5751</v>
      </c>
      <c r="AH1312" t="s">
        <v>6761</v>
      </c>
      <c r="AI1312" t="s">
        <v>6064</v>
      </c>
      <c r="AJ1312" t="s">
        <v>6494</v>
      </c>
      <c r="AK1312" t="s">
        <v>98</v>
      </c>
      <c r="AL1312" t="s">
        <v>127</v>
      </c>
      <c r="AM1312" t="s">
        <v>248</v>
      </c>
      <c r="AN1312" t="s">
        <v>1311</v>
      </c>
      <c r="AO1312" t="s">
        <v>1312</v>
      </c>
      <c r="AP1312" t="s">
        <v>1313</v>
      </c>
      <c r="AQ1312" t="s">
        <v>1314</v>
      </c>
    </row>
    <row r="1313" spans="1:43" x14ac:dyDescent="0.3">
      <c r="A1313" t="s">
        <v>26</v>
      </c>
      <c r="B1313" t="s">
        <v>28</v>
      </c>
      <c r="C1313" t="s">
        <v>29</v>
      </c>
      <c r="D1313" t="s">
        <v>461</v>
      </c>
      <c r="E1313" t="s">
        <v>118</v>
      </c>
      <c r="F1313" t="s">
        <v>334</v>
      </c>
      <c r="G1313" t="s">
        <v>478</v>
      </c>
      <c r="H1313" t="s">
        <v>396</v>
      </c>
      <c r="I1313" t="s">
        <v>402</v>
      </c>
      <c r="J1313" t="s">
        <v>43</v>
      </c>
      <c r="K1313" t="s">
        <v>572</v>
      </c>
      <c r="L1313">
        <v>1</v>
      </c>
      <c r="M1313">
        <v>1500000</v>
      </c>
      <c r="N1313">
        <v>1500000</v>
      </c>
      <c r="O1313">
        <v>0</v>
      </c>
      <c r="P1313">
        <v>1500000</v>
      </c>
      <c r="R1313">
        <v>0</v>
      </c>
      <c r="S1313">
        <v>0</v>
      </c>
      <c r="T1313">
        <v>0</v>
      </c>
      <c r="U1313">
        <v>332500</v>
      </c>
      <c r="V1313">
        <v>0</v>
      </c>
      <c r="W1313">
        <v>105000</v>
      </c>
      <c r="X1313">
        <v>317500</v>
      </c>
      <c r="Y1313">
        <v>15000</v>
      </c>
      <c r="Z1313">
        <v>0</v>
      </c>
      <c r="AA1313">
        <v>382500</v>
      </c>
      <c r="AB1313">
        <v>347500</v>
      </c>
      <c r="AC1313">
        <v>0</v>
      </c>
      <c r="AD1313" t="s">
        <v>5745</v>
      </c>
      <c r="AE1313" t="s">
        <v>5746</v>
      </c>
      <c r="AF1313" t="s">
        <v>5753</v>
      </c>
      <c r="AG1313" t="s">
        <v>5754</v>
      </c>
      <c r="AH1313" t="s">
        <v>6762</v>
      </c>
      <c r="AI1313" t="s">
        <v>6075</v>
      </c>
      <c r="AJ1313" t="s">
        <v>6494</v>
      </c>
      <c r="AK1313" t="s">
        <v>98</v>
      </c>
      <c r="AL1313" t="s">
        <v>127</v>
      </c>
      <c r="AM1313" t="s">
        <v>248</v>
      </c>
      <c r="AN1313" t="s">
        <v>1311</v>
      </c>
      <c r="AO1313" t="s">
        <v>1312</v>
      </c>
      <c r="AP1313" t="s">
        <v>1313</v>
      </c>
      <c r="AQ1313" t="s">
        <v>1314</v>
      </c>
    </row>
    <row r="1314" spans="1:43" x14ac:dyDescent="0.3">
      <c r="A1314" t="s">
        <v>26</v>
      </c>
      <c r="B1314" t="s">
        <v>28</v>
      </c>
      <c r="C1314" t="s">
        <v>29</v>
      </c>
      <c r="D1314" t="s">
        <v>461</v>
      </c>
      <c r="E1314" t="s">
        <v>118</v>
      </c>
      <c r="F1314" t="s">
        <v>334</v>
      </c>
      <c r="G1314" t="s">
        <v>478</v>
      </c>
      <c r="H1314" t="s">
        <v>396</v>
      </c>
      <c r="I1314" t="s">
        <v>402</v>
      </c>
      <c r="J1314" t="s">
        <v>48</v>
      </c>
      <c r="K1314" t="s">
        <v>1261</v>
      </c>
      <c r="L1314">
        <v>20</v>
      </c>
      <c r="M1314">
        <v>6350000</v>
      </c>
      <c r="N1314">
        <v>127000000</v>
      </c>
      <c r="O1314">
        <v>0</v>
      </c>
      <c r="P1314">
        <v>127000000</v>
      </c>
      <c r="R1314">
        <v>0</v>
      </c>
      <c r="S1314">
        <v>0</v>
      </c>
      <c r="T1314">
        <v>0</v>
      </c>
      <c r="U1314">
        <v>28151666</v>
      </c>
      <c r="V1314">
        <v>0</v>
      </c>
      <c r="W1314">
        <v>8890000</v>
      </c>
      <c r="X1314">
        <v>26881666</v>
      </c>
      <c r="Y1314">
        <v>1270000</v>
      </c>
      <c r="Z1314">
        <v>0</v>
      </c>
      <c r="AA1314">
        <v>32385000</v>
      </c>
      <c r="AB1314">
        <v>29421668</v>
      </c>
      <c r="AC1314">
        <v>0</v>
      </c>
      <c r="AD1314" t="s">
        <v>5745</v>
      </c>
      <c r="AE1314" t="s">
        <v>5763</v>
      </c>
      <c r="AF1314" t="s">
        <v>5764</v>
      </c>
      <c r="AG1314" t="s">
        <v>5765</v>
      </c>
      <c r="AH1314" t="s">
        <v>6638</v>
      </c>
      <c r="AI1314" t="s">
        <v>6061</v>
      </c>
      <c r="AJ1314" t="s">
        <v>6494</v>
      </c>
      <c r="AK1314" t="s">
        <v>98</v>
      </c>
      <c r="AL1314" t="s">
        <v>127</v>
      </c>
      <c r="AM1314" t="s">
        <v>248</v>
      </c>
      <c r="AN1314" t="s">
        <v>1311</v>
      </c>
      <c r="AO1314" t="s">
        <v>1312</v>
      </c>
      <c r="AP1314" t="s">
        <v>1336</v>
      </c>
      <c r="AQ1314" t="s">
        <v>1314</v>
      </c>
    </row>
    <row r="1315" spans="1:43" x14ac:dyDescent="0.3">
      <c r="A1315" t="s">
        <v>26</v>
      </c>
      <c r="B1315" t="s">
        <v>28</v>
      </c>
      <c r="C1315" t="s">
        <v>29</v>
      </c>
      <c r="D1315" t="s">
        <v>461</v>
      </c>
      <c r="E1315" t="s">
        <v>417</v>
      </c>
      <c r="F1315" t="s">
        <v>418</v>
      </c>
      <c r="G1315" t="s">
        <v>481</v>
      </c>
      <c r="H1315" t="s">
        <v>421</v>
      </c>
      <c r="I1315" t="s">
        <v>422</v>
      </c>
      <c r="J1315" t="s">
        <v>43</v>
      </c>
      <c r="K1315" t="s">
        <v>582</v>
      </c>
      <c r="L1315">
        <v>400</v>
      </c>
      <c r="M1315">
        <v>70000</v>
      </c>
      <c r="N1315">
        <v>28000000</v>
      </c>
      <c r="O1315">
        <v>0</v>
      </c>
      <c r="P1315">
        <v>28000000</v>
      </c>
      <c r="R1315">
        <v>0</v>
      </c>
      <c r="S1315">
        <v>83222</v>
      </c>
      <c r="T1315">
        <v>44385</v>
      </c>
      <c r="U1315">
        <v>155347</v>
      </c>
      <c r="V1315">
        <v>155347</v>
      </c>
      <c r="W1315">
        <v>266310</v>
      </c>
      <c r="X1315">
        <v>221925</v>
      </c>
      <c r="Y1315">
        <v>539277</v>
      </c>
      <c r="Z1315">
        <v>3600475</v>
      </c>
      <c r="AA1315">
        <v>11358113</v>
      </c>
      <c r="AB1315">
        <v>11531214</v>
      </c>
      <c r="AC1315">
        <v>44385</v>
      </c>
      <c r="AD1315" t="s">
        <v>5887</v>
      </c>
      <c r="AE1315" t="s">
        <v>5888</v>
      </c>
      <c r="AF1315" t="s">
        <v>5889</v>
      </c>
      <c r="AG1315" t="s">
        <v>5890</v>
      </c>
      <c r="AH1315" t="s">
        <v>6766</v>
      </c>
      <c r="AI1315" t="s">
        <v>6061</v>
      </c>
      <c r="AJ1315" t="s">
        <v>6500</v>
      </c>
      <c r="AK1315" t="s">
        <v>98</v>
      </c>
      <c r="AL1315" t="s">
        <v>168</v>
      </c>
      <c r="AM1315" t="s">
        <v>169</v>
      </c>
      <c r="AN1315" t="s">
        <v>1311</v>
      </c>
      <c r="AO1315" t="s">
        <v>1312</v>
      </c>
      <c r="AP1315" t="s">
        <v>1313</v>
      </c>
      <c r="AQ1315" t="s">
        <v>1314</v>
      </c>
    </row>
    <row r="1316" spans="1:43" x14ac:dyDescent="0.3">
      <c r="A1316" t="s">
        <v>26</v>
      </c>
      <c r="B1316" t="s">
        <v>28</v>
      </c>
      <c r="C1316" t="s">
        <v>29</v>
      </c>
      <c r="D1316" t="s">
        <v>461</v>
      </c>
      <c r="E1316" t="s">
        <v>417</v>
      </c>
      <c r="F1316" t="s">
        <v>418</v>
      </c>
      <c r="G1316" t="s">
        <v>481</v>
      </c>
      <c r="H1316" t="s">
        <v>421</v>
      </c>
      <c r="I1316" t="s">
        <v>422</v>
      </c>
      <c r="J1316" t="s">
        <v>43</v>
      </c>
      <c r="K1316" t="s">
        <v>583</v>
      </c>
      <c r="L1316">
        <v>8</v>
      </c>
      <c r="M1316">
        <v>1500000</v>
      </c>
      <c r="N1316">
        <v>12000000</v>
      </c>
      <c r="O1316">
        <v>0</v>
      </c>
      <c r="P1316">
        <v>12000000</v>
      </c>
      <c r="R1316">
        <v>0</v>
      </c>
      <c r="S1316">
        <v>35666</v>
      </c>
      <c r="T1316">
        <v>19022</v>
      </c>
      <c r="U1316">
        <v>66577</v>
      </c>
      <c r="V1316">
        <v>66577</v>
      </c>
      <c r="W1316">
        <v>114133</v>
      </c>
      <c r="X1316">
        <v>95111</v>
      </c>
      <c r="Y1316">
        <v>231119</v>
      </c>
      <c r="Z1316">
        <v>1543061</v>
      </c>
      <c r="AA1316">
        <v>4867763</v>
      </c>
      <c r="AB1316">
        <v>4941949</v>
      </c>
      <c r="AC1316">
        <v>19022</v>
      </c>
      <c r="AD1316" t="s">
        <v>5887</v>
      </c>
      <c r="AE1316" t="s">
        <v>5888</v>
      </c>
      <c r="AF1316" t="s">
        <v>5892</v>
      </c>
      <c r="AG1316" t="s">
        <v>5893</v>
      </c>
      <c r="AH1316" t="s">
        <v>6767</v>
      </c>
      <c r="AI1316" t="s">
        <v>6064</v>
      </c>
      <c r="AJ1316" t="s">
        <v>6500</v>
      </c>
      <c r="AK1316" t="s">
        <v>98</v>
      </c>
      <c r="AL1316" t="s">
        <v>168</v>
      </c>
      <c r="AM1316" t="s">
        <v>169</v>
      </c>
      <c r="AN1316" t="s">
        <v>1311</v>
      </c>
      <c r="AO1316" t="s">
        <v>1312</v>
      </c>
      <c r="AP1316" t="s">
        <v>1313</v>
      </c>
      <c r="AQ1316" t="s">
        <v>1314</v>
      </c>
    </row>
    <row r="1317" spans="1:43" x14ac:dyDescent="0.3">
      <c r="A1317" t="s">
        <v>26</v>
      </c>
      <c r="B1317" t="s">
        <v>28</v>
      </c>
      <c r="C1317" t="s">
        <v>29</v>
      </c>
      <c r="D1317" t="s">
        <v>461</v>
      </c>
      <c r="E1317" t="s">
        <v>417</v>
      </c>
      <c r="F1317" t="s">
        <v>418</v>
      </c>
      <c r="G1317" t="s">
        <v>481</v>
      </c>
      <c r="H1317" t="s">
        <v>421</v>
      </c>
      <c r="I1317" t="s">
        <v>422</v>
      </c>
      <c r="J1317" t="s">
        <v>43</v>
      </c>
      <c r="K1317" t="s">
        <v>572</v>
      </c>
      <c r="L1317">
        <v>8</v>
      </c>
      <c r="M1317">
        <v>1500000</v>
      </c>
      <c r="N1317">
        <v>12000000</v>
      </c>
      <c r="O1317">
        <v>0</v>
      </c>
      <c r="P1317">
        <v>12000000</v>
      </c>
      <c r="R1317">
        <v>0</v>
      </c>
      <c r="S1317">
        <v>35666</v>
      </c>
      <c r="T1317">
        <v>19022</v>
      </c>
      <c r="U1317">
        <v>66577</v>
      </c>
      <c r="V1317">
        <v>66577</v>
      </c>
      <c r="W1317">
        <v>114133</v>
      </c>
      <c r="X1317">
        <v>95111</v>
      </c>
      <c r="Y1317">
        <v>231119</v>
      </c>
      <c r="Z1317">
        <v>1543061</v>
      </c>
      <c r="AA1317">
        <v>4867763</v>
      </c>
      <c r="AB1317">
        <v>4941949</v>
      </c>
      <c r="AC1317">
        <v>19022</v>
      </c>
      <c r="AD1317" t="s">
        <v>5887</v>
      </c>
      <c r="AE1317" t="s">
        <v>5888</v>
      </c>
      <c r="AF1317" t="s">
        <v>5895</v>
      </c>
      <c r="AG1317" t="s">
        <v>5896</v>
      </c>
      <c r="AH1317" t="s">
        <v>6768</v>
      </c>
      <c r="AI1317" t="s">
        <v>6075</v>
      </c>
      <c r="AJ1317" t="s">
        <v>6500</v>
      </c>
      <c r="AK1317" t="s">
        <v>98</v>
      </c>
      <c r="AL1317" t="s">
        <v>168</v>
      </c>
      <c r="AM1317" t="s">
        <v>169</v>
      </c>
      <c r="AN1317" t="s">
        <v>1311</v>
      </c>
      <c r="AO1317" t="s">
        <v>1312</v>
      </c>
      <c r="AP1317" t="s">
        <v>1313</v>
      </c>
      <c r="AQ1317" t="s">
        <v>1314</v>
      </c>
    </row>
    <row r="1318" spans="1:43" x14ac:dyDescent="0.3">
      <c r="A1318" t="s">
        <v>26</v>
      </c>
      <c r="B1318" t="s">
        <v>28</v>
      </c>
      <c r="C1318" t="s">
        <v>29</v>
      </c>
      <c r="D1318" t="s">
        <v>461</v>
      </c>
      <c r="E1318" t="s">
        <v>417</v>
      </c>
      <c r="F1318" t="s">
        <v>418</v>
      </c>
      <c r="G1318" t="s">
        <v>481</v>
      </c>
      <c r="H1318" t="s">
        <v>421</v>
      </c>
      <c r="I1318" t="s">
        <v>422</v>
      </c>
      <c r="J1318" t="s">
        <v>43</v>
      </c>
      <c r="K1318" t="s">
        <v>1274</v>
      </c>
      <c r="L1318">
        <v>120</v>
      </c>
      <c r="M1318">
        <v>280000</v>
      </c>
      <c r="N1318">
        <v>33600000</v>
      </c>
      <c r="O1318">
        <v>0</v>
      </c>
      <c r="P1318">
        <v>33600000</v>
      </c>
      <c r="R1318">
        <v>0</v>
      </c>
      <c r="S1318">
        <v>99866</v>
      </c>
      <c r="T1318">
        <v>53262</v>
      </c>
      <c r="U1318">
        <v>186417</v>
      </c>
      <c r="V1318">
        <v>186417</v>
      </c>
      <c r="W1318">
        <v>319572</v>
      </c>
      <c r="X1318">
        <v>266310</v>
      </c>
      <c r="Y1318">
        <v>647133</v>
      </c>
      <c r="Z1318">
        <v>4320570</v>
      </c>
      <c r="AA1318">
        <v>13629735</v>
      </c>
      <c r="AB1318">
        <v>13837457</v>
      </c>
      <c r="AC1318">
        <v>53261</v>
      </c>
      <c r="AD1318" t="s">
        <v>5887</v>
      </c>
      <c r="AE1318" t="s">
        <v>5888</v>
      </c>
      <c r="AF1318" t="s">
        <v>5901</v>
      </c>
      <c r="AG1318" t="s">
        <v>5902</v>
      </c>
      <c r="AH1318" t="s">
        <v>6769</v>
      </c>
      <c r="AI1318" t="s">
        <v>6168</v>
      </c>
      <c r="AJ1318" t="s">
        <v>6500</v>
      </c>
      <c r="AK1318" t="s">
        <v>98</v>
      </c>
      <c r="AL1318" t="s">
        <v>168</v>
      </c>
      <c r="AM1318" t="s">
        <v>169</v>
      </c>
      <c r="AN1318" t="s">
        <v>1311</v>
      </c>
      <c r="AO1318" t="s">
        <v>1312</v>
      </c>
      <c r="AP1318" t="s">
        <v>1313</v>
      </c>
      <c r="AQ1318" t="s">
        <v>1314</v>
      </c>
    </row>
    <row r="1319" spans="1:43" x14ac:dyDescent="0.3">
      <c r="A1319" t="s">
        <v>26</v>
      </c>
      <c r="B1319" t="s">
        <v>28</v>
      </c>
      <c r="C1319" t="s">
        <v>29</v>
      </c>
      <c r="D1319" t="s">
        <v>461</v>
      </c>
      <c r="E1319" t="s">
        <v>417</v>
      </c>
      <c r="F1319" t="s">
        <v>418</v>
      </c>
      <c r="G1319" t="s">
        <v>481</v>
      </c>
      <c r="H1319" t="s">
        <v>421</v>
      </c>
      <c r="I1319" t="s">
        <v>422</v>
      </c>
      <c r="J1319" t="s">
        <v>43</v>
      </c>
      <c r="K1319" t="s">
        <v>1275</v>
      </c>
      <c r="L1319">
        <v>90</v>
      </c>
      <c r="M1319">
        <v>400000</v>
      </c>
      <c r="N1319">
        <v>36000000</v>
      </c>
      <c r="O1319">
        <v>0</v>
      </c>
      <c r="P1319">
        <v>36000000</v>
      </c>
      <c r="R1319">
        <v>0</v>
      </c>
      <c r="S1319">
        <v>106999</v>
      </c>
      <c r="T1319">
        <v>57066</v>
      </c>
      <c r="U1319">
        <v>199732</v>
      </c>
      <c r="V1319">
        <v>199732</v>
      </c>
      <c r="W1319">
        <v>342398</v>
      </c>
      <c r="X1319">
        <v>285332</v>
      </c>
      <c r="Y1319">
        <v>693357</v>
      </c>
      <c r="Z1319">
        <v>4629182</v>
      </c>
      <c r="AA1319">
        <v>14603288</v>
      </c>
      <c r="AB1319">
        <v>14825846</v>
      </c>
      <c r="AC1319">
        <v>57068</v>
      </c>
      <c r="AD1319" t="s">
        <v>5887</v>
      </c>
      <c r="AE1319" t="s">
        <v>5888</v>
      </c>
      <c r="AF1319" t="s">
        <v>5904</v>
      </c>
      <c r="AG1319" t="s">
        <v>5905</v>
      </c>
      <c r="AH1319" t="s">
        <v>6770</v>
      </c>
      <c r="AI1319" t="s">
        <v>6565</v>
      </c>
      <c r="AJ1319" t="s">
        <v>6500</v>
      </c>
      <c r="AK1319" t="s">
        <v>98</v>
      </c>
      <c r="AL1319" t="s">
        <v>168</v>
      </c>
      <c r="AM1319" t="s">
        <v>169</v>
      </c>
      <c r="AN1319" t="s">
        <v>1311</v>
      </c>
      <c r="AO1319" t="s">
        <v>1312</v>
      </c>
      <c r="AP1319" t="s">
        <v>1313</v>
      </c>
      <c r="AQ1319" t="s">
        <v>1314</v>
      </c>
    </row>
    <row r="1320" spans="1:43" x14ac:dyDescent="0.3">
      <c r="A1320" t="s">
        <v>26</v>
      </c>
      <c r="B1320" t="s">
        <v>28</v>
      </c>
      <c r="C1320" t="s">
        <v>29</v>
      </c>
      <c r="D1320" t="s">
        <v>461</v>
      </c>
      <c r="E1320" t="s">
        <v>417</v>
      </c>
      <c r="F1320" t="s">
        <v>418</v>
      </c>
      <c r="G1320" t="s">
        <v>481</v>
      </c>
      <c r="H1320" t="s">
        <v>421</v>
      </c>
      <c r="I1320" t="s">
        <v>422</v>
      </c>
      <c r="J1320" t="s">
        <v>84</v>
      </c>
      <c r="K1320" t="s">
        <v>1276</v>
      </c>
      <c r="L1320">
        <v>89</v>
      </c>
      <c r="M1320">
        <v>23281000</v>
      </c>
      <c r="N1320">
        <v>2071977000</v>
      </c>
      <c r="O1320">
        <v>0</v>
      </c>
      <c r="P1320">
        <v>2071977000</v>
      </c>
      <c r="R1320">
        <v>0</v>
      </c>
      <c r="S1320">
        <v>6158346</v>
      </c>
      <c r="T1320">
        <v>3284451</v>
      </c>
      <c r="U1320">
        <v>11495578</v>
      </c>
      <c r="V1320">
        <v>11495578</v>
      </c>
      <c r="W1320">
        <v>19706706</v>
      </c>
      <c r="X1320">
        <v>16422255.000000002</v>
      </c>
      <c r="Y1320">
        <v>39906079</v>
      </c>
      <c r="Z1320">
        <v>266432197.99999997</v>
      </c>
      <c r="AA1320">
        <v>840491000</v>
      </c>
      <c r="AB1320">
        <v>853300358</v>
      </c>
      <c r="AC1320">
        <v>3284451</v>
      </c>
      <c r="AD1320" t="s">
        <v>5887</v>
      </c>
      <c r="AE1320" t="s">
        <v>5907</v>
      </c>
      <c r="AF1320" t="s">
        <v>5908</v>
      </c>
      <c r="AG1320" t="s">
        <v>5909</v>
      </c>
      <c r="AH1320" t="s">
        <v>6640</v>
      </c>
      <c r="AI1320" t="s">
        <v>6061</v>
      </c>
      <c r="AJ1320" t="s">
        <v>6500</v>
      </c>
      <c r="AK1320" t="s">
        <v>98</v>
      </c>
      <c r="AL1320" t="s">
        <v>168</v>
      </c>
      <c r="AM1320" t="s">
        <v>169</v>
      </c>
      <c r="AN1320" t="s">
        <v>1311</v>
      </c>
      <c r="AO1320" t="s">
        <v>1312</v>
      </c>
      <c r="AP1320" t="s">
        <v>1485</v>
      </c>
      <c r="AQ1320" t="s">
        <v>1314</v>
      </c>
    </row>
    <row r="1321" spans="1:43" x14ac:dyDescent="0.3">
      <c r="A1321" t="s">
        <v>26</v>
      </c>
      <c r="B1321" t="s">
        <v>28</v>
      </c>
      <c r="C1321" t="s">
        <v>29</v>
      </c>
      <c r="D1321" t="s">
        <v>461</v>
      </c>
      <c r="E1321" t="s">
        <v>417</v>
      </c>
      <c r="F1321" t="s">
        <v>418</v>
      </c>
      <c r="G1321" t="s">
        <v>481</v>
      </c>
      <c r="H1321" t="s">
        <v>421</v>
      </c>
      <c r="I1321" t="s">
        <v>422</v>
      </c>
      <c r="J1321" t="s">
        <v>84</v>
      </c>
      <c r="K1321" t="s">
        <v>1277</v>
      </c>
      <c r="L1321">
        <v>1</v>
      </c>
      <c r="M1321">
        <v>250000</v>
      </c>
      <c r="N1321">
        <v>250000</v>
      </c>
      <c r="O1321">
        <v>0</v>
      </c>
      <c r="P1321">
        <v>250000</v>
      </c>
      <c r="R1321">
        <v>0</v>
      </c>
      <c r="S1321">
        <v>743</v>
      </c>
      <c r="T1321">
        <v>396</v>
      </c>
      <c r="U1321">
        <v>1387</v>
      </c>
      <c r="V1321">
        <v>1387</v>
      </c>
      <c r="W1321">
        <v>2378</v>
      </c>
      <c r="X1321">
        <v>1981</v>
      </c>
      <c r="Y1321">
        <v>4815</v>
      </c>
      <c r="Z1321">
        <v>32147</v>
      </c>
      <c r="AA1321">
        <v>101412</v>
      </c>
      <c r="AB1321">
        <v>102957</v>
      </c>
      <c r="AC1321">
        <v>397</v>
      </c>
      <c r="AD1321" t="s">
        <v>5887</v>
      </c>
      <c r="AE1321" t="s">
        <v>5907</v>
      </c>
      <c r="AF1321" t="s">
        <v>5911</v>
      </c>
      <c r="AG1321" t="s">
        <v>5912</v>
      </c>
      <c r="AH1321" t="s">
        <v>6641</v>
      </c>
      <c r="AI1321" t="s">
        <v>6064</v>
      </c>
      <c r="AJ1321" t="s">
        <v>6500</v>
      </c>
      <c r="AK1321" t="s">
        <v>98</v>
      </c>
      <c r="AL1321" t="s">
        <v>168</v>
      </c>
      <c r="AM1321" t="s">
        <v>169</v>
      </c>
      <c r="AN1321" t="s">
        <v>1311</v>
      </c>
      <c r="AO1321" t="s">
        <v>1312</v>
      </c>
      <c r="AP1321" t="s">
        <v>1485</v>
      </c>
      <c r="AQ1321" t="s">
        <v>1314</v>
      </c>
    </row>
    <row r="1322" spans="1:43" x14ac:dyDescent="0.3">
      <c r="A1322" t="s">
        <v>26</v>
      </c>
      <c r="B1322" t="s">
        <v>28</v>
      </c>
      <c r="C1322" t="s">
        <v>29</v>
      </c>
      <c r="D1322" t="s">
        <v>461</v>
      </c>
      <c r="E1322" t="s">
        <v>417</v>
      </c>
      <c r="F1322" t="s">
        <v>418</v>
      </c>
      <c r="G1322" t="s">
        <v>481</v>
      </c>
      <c r="H1322" t="s">
        <v>421</v>
      </c>
      <c r="I1322" t="s">
        <v>422</v>
      </c>
      <c r="J1322" t="s">
        <v>58</v>
      </c>
      <c r="K1322" t="s">
        <v>1278</v>
      </c>
      <c r="L1322">
        <v>90</v>
      </c>
      <c r="M1322">
        <v>855000</v>
      </c>
      <c r="N1322">
        <v>76950000</v>
      </c>
      <c r="O1322">
        <v>0</v>
      </c>
      <c r="P1322">
        <v>76950000</v>
      </c>
      <c r="R1322">
        <v>0</v>
      </c>
      <c r="S1322">
        <v>228711</v>
      </c>
      <c r="T1322">
        <v>121979</v>
      </c>
      <c r="U1322">
        <v>426928</v>
      </c>
      <c r="V1322">
        <v>426928</v>
      </c>
      <c r="W1322">
        <v>731876</v>
      </c>
      <c r="X1322">
        <v>609897</v>
      </c>
      <c r="Y1322">
        <v>1482050</v>
      </c>
      <c r="Z1322">
        <v>9894877</v>
      </c>
      <c r="AA1322">
        <v>31214527</v>
      </c>
      <c r="AB1322">
        <v>31690247</v>
      </c>
      <c r="AC1322">
        <v>121980</v>
      </c>
      <c r="AD1322" t="s">
        <v>5887</v>
      </c>
      <c r="AE1322" t="s">
        <v>5918</v>
      </c>
      <c r="AF1322" t="s">
        <v>5919</v>
      </c>
      <c r="AG1322" t="s">
        <v>5920</v>
      </c>
      <c r="AH1322" t="s">
        <v>6642</v>
      </c>
      <c r="AI1322" t="s">
        <v>6061</v>
      </c>
      <c r="AJ1322" t="s">
        <v>6500</v>
      </c>
      <c r="AK1322" t="s">
        <v>98</v>
      </c>
      <c r="AL1322" t="s">
        <v>168</v>
      </c>
      <c r="AM1322" t="s">
        <v>169</v>
      </c>
      <c r="AN1322" t="s">
        <v>1311</v>
      </c>
      <c r="AO1322" t="s">
        <v>1312</v>
      </c>
      <c r="AP1322" t="s">
        <v>1331</v>
      </c>
      <c r="AQ1322" t="s">
        <v>1314</v>
      </c>
    </row>
    <row r="1323" spans="1:43" x14ac:dyDescent="0.3">
      <c r="A1323" t="s">
        <v>26</v>
      </c>
      <c r="B1323" t="s">
        <v>28</v>
      </c>
      <c r="C1323" t="s">
        <v>29</v>
      </c>
      <c r="D1323" t="s">
        <v>461</v>
      </c>
      <c r="E1323" t="s">
        <v>417</v>
      </c>
      <c r="F1323" t="s">
        <v>418</v>
      </c>
      <c r="G1323" t="s">
        <v>481</v>
      </c>
      <c r="H1323" t="s">
        <v>421</v>
      </c>
      <c r="I1323" t="s">
        <v>422</v>
      </c>
      <c r="J1323" t="s">
        <v>48</v>
      </c>
      <c r="K1323" t="s">
        <v>1279</v>
      </c>
      <c r="L1323">
        <v>20</v>
      </c>
      <c r="M1323">
        <v>5500000</v>
      </c>
      <c r="N1323">
        <v>110000000</v>
      </c>
      <c r="O1323">
        <v>0</v>
      </c>
      <c r="P1323">
        <v>110000000</v>
      </c>
      <c r="R1323">
        <v>0</v>
      </c>
      <c r="S1323">
        <v>326943</v>
      </c>
      <c r="T1323">
        <v>174370</v>
      </c>
      <c r="U1323">
        <v>610293</v>
      </c>
      <c r="V1323">
        <v>610293</v>
      </c>
      <c r="W1323">
        <v>1046217.0000000001</v>
      </c>
      <c r="X1323">
        <v>871848</v>
      </c>
      <c r="Y1323">
        <v>2118589</v>
      </c>
      <c r="Z1323">
        <v>14144724</v>
      </c>
      <c r="AA1323">
        <v>44621156</v>
      </c>
      <c r="AB1323">
        <v>45301198</v>
      </c>
      <c r="AC1323">
        <v>174369</v>
      </c>
      <c r="AD1323" t="s">
        <v>5887</v>
      </c>
      <c r="AE1323" t="s">
        <v>5922</v>
      </c>
      <c r="AF1323" t="s">
        <v>5923</v>
      </c>
      <c r="AG1323" t="s">
        <v>5924</v>
      </c>
      <c r="AH1323" t="s">
        <v>6643</v>
      </c>
      <c r="AI1323" t="s">
        <v>6061</v>
      </c>
      <c r="AJ1323" t="s">
        <v>6500</v>
      </c>
      <c r="AK1323" t="s">
        <v>98</v>
      </c>
      <c r="AL1323" t="s">
        <v>168</v>
      </c>
      <c r="AM1323" t="s">
        <v>169</v>
      </c>
      <c r="AN1323" t="s">
        <v>1311</v>
      </c>
      <c r="AO1323" t="s">
        <v>1312</v>
      </c>
      <c r="AP1323" t="s">
        <v>1336</v>
      </c>
      <c r="AQ1323" t="s">
        <v>1314</v>
      </c>
    </row>
    <row r="1324" spans="1:43" x14ac:dyDescent="0.3">
      <c r="A1324" t="s">
        <v>26</v>
      </c>
      <c r="B1324" t="s">
        <v>28</v>
      </c>
      <c r="C1324" t="s">
        <v>29</v>
      </c>
      <c r="D1324" t="s">
        <v>461</v>
      </c>
      <c r="E1324" t="s">
        <v>417</v>
      </c>
      <c r="F1324" t="s">
        <v>418</v>
      </c>
      <c r="G1324" t="s">
        <v>481</v>
      </c>
      <c r="H1324" t="s">
        <v>421</v>
      </c>
      <c r="I1324" t="s">
        <v>422</v>
      </c>
      <c r="J1324" t="s">
        <v>48</v>
      </c>
      <c r="K1324" t="s">
        <v>1280</v>
      </c>
      <c r="L1324">
        <v>89</v>
      </c>
      <c r="M1324">
        <v>1400000</v>
      </c>
      <c r="N1324">
        <v>124600000</v>
      </c>
      <c r="O1324">
        <v>0</v>
      </c>
      <c r="P1324">
        <v>124600000</v>
      </c>
      <c r="R1324">
        <v>0</v>
      </c>
      <c r="S1324">
        <v>370337</v>
      </c>
      <c r="T1324">
        <v>197513</v>
      </c>
      <c r="U1324">
        <v>691296</v>
      </c>
      <c r="V1324">
        <v>691296</v>
      </c>
      <c r="W1324">
        <v>1185077</v>
      </c>
      <c r="X1324">
        <v>987564</v>
      </c>
      <c r="Y1324">
        <v>2399784</v>
      </c>
      <c r="Z1324">
        <v>16022114</v>
      </c>
      <c r="AA1324">
        <v>50543599</v>
      </c>
      <c r="AB1324">
        <v>51313901</v>
      </c>
      <c r="AC1324">
        <v>197519</v>
      </c>
      <c r="AD1324" t="s">
        <v>5887</v>
      </c>
      <c r="AE1324" t="s">
        <v>5922</v>
      </c>
      <c r="AF1324" t="s">
        <v>5926</v>
      </c>
      <c r="AG1324" t="s">
        <v>5927</v>
      </c>
      <c r="AH1324" t="s">
        <v>6644</v>
      </c>
      <c r="AI1324" t="s">
        <v>6064</v>
      </c>
      <c r="AJ1324" t="s">
        <v>6500</v>
      </c>
      <c r="AK1324" t="s">
        <v>98</v>
      </c>
      <c r="AL1324" t="s">
        <v>168</v>
      </c>
      <c r="AM1324" t="s">
        <v>169</v>
      </c>
      <c r="AN1324" t="s">
        <v>1311</v>
      </c>
      <c r="AO1324" t="s">
        <v>1312</v>
      </c>
      <c r="AP1324" t="s">
        <v>1336</v>
      </c>
      <c r="AQ1324" t="s">
        <v>1314</v>
      </c>
    </row>
    <row r="1325" spans="1:43" x14ac:dyDescent="0.3">
      <c r="A1325" t="s">
        <v>26</v>
      </c>
      <c r="B1325" t="s">
        <v>28</v>
      </c>
      <c r="C1325" t="s">
        <v>29</v>
      </c>
      <c r="D1325" t="s">
        <v>461</v>
      </c>
      <c r="E1325" t="s">
        <v>417</v>
      </c>
      <c r="F1325" t="s">
        <v>418</v>
      </c>
      <c r="G1325" t="s">
        <v>481</v>
      </c>
      <c r="H1325" t="s">
        <v>421</v>
      </c>
      <c r="I1325" t="s">
        <v>423</v>
      </c>
      <c r="J1325" t="s">
        <v>43</v>
      </c>
      <c r="K1325" t="s">
        <v>582</v>
      </c>
      <c r="L1325">
        <v>100</v>
      </c>
      <c r="M1325">
        <v>70000</v>
      </c>
      <c r="N1325">
        <v>7000000</v>
      </c>
      <c r="O1325">
        <v>0</v>
      </c>
      <c r="P1325">
        <v>7000000</v>
      </c>
      <c r="R1325">
        <v>0</v>
      </c>
      <c r="S1325">
        <v>561900</v>
      </c>
      <c r="T1325">
        <v>557601</v>
      </c>
      <c r="U1325">
        <v>526896</v>
      </c>
      <c r="V1325">
        <v>1122572</v>
      </c>
      <c r="W1325">
        <v>1871772</v>
      </c>
      <c r="X1325">
        <v>518299</v>
      </c>
      <c r="Y1325">
        <v>714282</v>
      </c>
      <c r="Z1325">
        <v>437852</v>
      </c>
      <c r="AA1325">
        <v>303171</v>
      </c>
      <c r="AB1325">
        <v>262834</v>
      </c>
      <c r="AC1325">
        <v>122821</v>
      </c>
      <c r="AD1325" t="s">
        <v>5929</v>
      </c>
      <c r="AE1325" t="s">
        <v>5930</v>
      </c>
      <c r="AF1325" t="s">
        <v>5931</v>
      </c>
      <c r="AG1325" t="s">
        <v>5932</v>
      </c>
      <c r="AH1325" t="s">
        <v>6771</v>
      </c>
      <c r="AI1325" t="s">
        <v>6061</v>
      </c>
      <c r="AJ1325" t="s">
        <v>6503</v>
      </c>
      <c r="AK1325" t="s">
        <v>98</v>
      </c>
      <c r="AL1325" t="s">
        <v>168</v>
      </c>
      <c r="AM1325" t="s">
        <v>169</v>
      </c>
      <c r="AN1325" t="s">
        <v>1311</v>
      </c>
      <c r="AO1325" t="s">
        <v>1312</v>
      </c>
      <c r="AP1325" t="s">
        <v>1313</v>
      </c>
      <c r="AQ1325" t="s">
        <v>1314</v>
      </c>
    </row>
    <row r="1326" spans="1:43" x14ac:dyDescent="0.3">
      <c r="A1326" t="s">
        <v>26</v>
      </c>
      <c r="B1326" t="s">
        <v>28</v>
      </c>
      <c r="C1326" t="s">
        <v>29</v>
      </c>
      <c r="D1326" t="s">
        <v>461</v>
      </c>
      <c r="E1326" t="s">
        <v>417</v>
      </c>
      <c r="F1326" t="s">
        <v>418</v>
      </c>
      <c r="G1326" t="s">
        <v>481</v>
      </c>
      <c r="H1326" t="s">
        <v>421</v>
      </c>
      <c r="I1326" t="s">
        <v>423</v>
      </c>
      <c r="J1326" t="s">
        <v>43</v>
      </c>
      <c r="K1326" t="s">
        <v>583</v>
      </c>
      <c r="L1326">
        <v>8</v>
      </c>
      <c r="M1326">
        <v>1500000</v>
      </c>
      <c r="N1326">
        <v>12000000</v>
      </c>
      <c r="O1326">
        <v>0</v>
      </c>
      <c r="P1326">
        <v>12000000</v>
      </c>
      <c r="R1326">
        <v>0</v>
      </c>
      <c r="S1326">
        <v>963257</v>
      </c>
      <c r="T1326">
        <v>955888</v>
      </c>
      <c r="U1326">
        <v>903251</v>
      </c>
      <c r="V1326">
        <v>1924409</v>
      </c>
      <c r="W1326">
        <v>3208752</v>
      </c>
      <c r="X1326">
        <v>888513</v>
      </c>
      <c r="Y1326">
        <v>1224484</v>
      </c>
      <c r="Z1326">
        <v>750604</v>
      </c>
      <c r="AA1326">
        <v>519721</v>
      </c>
      <c r="AB1326">
        <v>450573</v>
      </c>
      <c r="AC1326">
        <v>210548</v>
      </c>
      <c r="AD1326" t="s">
        <v>5929</v>
      </c>
      <c r="AE1326" t="s">
        <v>5930</v>
      </c>
      <c r="AF1326" t="s">
        <v>5934</v>
      </c>
      <c r="AG1326" t="s">
        <v>5935</v>
      </c>
      <c r="AH1326" t="s">
        <v>6772</v>
      </c>
      <c r="AI1326" t="s">
        <v>6064</v>
      </c>
      <c r="AJ1326" t="s">
        <v>6503</v>
      </c>
      <c r="AK1326" t="s">
        <v>98</v>
      </c>
      <c r="AL1326" t="s">
        <v>168</v>
      </c>
      <c r="AM1326" t="s">
        <v>169</v>
      </c>
      <c r="AN1326" t="s">
        <v>1311</v>
      </c>
      <c r="AO1326" t="s">
        <v>1312</v>
      </c>
      <c r="AP1326" t="s">
        <v>1313</v>
      </c>
      <c r="AQ1326" t="s">
        <v>1314</v>
      </c>
    </row>
    <row r="1327" spans="1:43" x14ac:dyDescent="0.3">
      <c r="A1327" t="s">
        <v>26</v>
      </c>
      <c r="B1327" t="s">
        <v>28</v>
      </c>
      <c r="C1327" t="s">
        <v>29</v>
      </c>
      <c r="D1327" t="s">
        <v>461</v>
      </c>
      <c r="E1327" t="s">
        <v>417</v>
      </c>
      <c r="F1327" t="s">
        <v>418</v>
      </c>
      <c r="G1327" t="s">
        <v>481</v>
      </c>
      <c r="H1327" t="s">
        <v>421</v>
      </c>
      <c r="I1327" t="s">
        <v>423</v>
      </c>
      <c r="J1327" t="s">
        <v>43</v>
      </c>
      <c r="K1327" t="s">
        <v>572</v>
      </c>
      <c r="L1327">
        <v>8</v>
      </c>
      <c r="M1327">
        <v>1500000</v>
      </c>
      <c r="N1327">
        <v>12000000</v>
      </c>
      <c r="O1327">
        <v>0</v>
      </c>
      <c r="P1327">
        <v>12000000</v>
      </c>
      <c r="R1327">
        <v>0</v>
      </c>
      <c r="S1327">
        <v>963257</v>
      </c>
      <c r="T1327">
        <v>955888</v>
      </c>
      <c r="U1327">
        <v>903251</v>
      </c>
      <c r="V1327">
        <v>1924409</v>
      </c>
      <c r="W1327">
        <v>3208752</v>
      </c>
      <c r="X1327">
        <v>888513</v>
      </c>
      <c r="Y1327">
        <v>1224484</v>
      </c>
      <c r="Z1327">
        <v>750604</v>
      </c>
      <c r="AA1327">
        <v>519721</v>
      </c>
      <c r="AB1327">
        <v>450573</v>
      </c>
      <c r="AC1327">
        <v>210548</v>
      </c>
      <c r="AD1327" t="s">
        <v>5929</v>
      </c>
      <c r="AE1327" t="s">
        <v>5930</v>
      </c>
      <c r="AF1327" t="s">
        <v>5937</v>
      </c>
      <c r="AG1327" t="s">
        <v>5938</v>
      </c>
      <c r="AH1327" t="s">
        <v>6773</v>
      </c>
      <c r="AI1327" t="s">
        <v>6075</v>
      </c>
      <c r="AJ1327" t="s">
        <v>6503</v>
      </c>
      <c r="AK1327" t="s">
        <v>98</v>
      </c>
      <c r="AL1327" t="s">
        <v>168</v>
      </c>
      <c r="AM1327" t="s">
        <v>169</v>
      </c>
      <c r="AN1327" t="s">
        <v>1311</v>
      </c>
      <c r="AO1327" t="s">
        <v>1312</v>
      </c>
      <c r="AP1327" t="s">
        <v>1313</v>
      </c>
      <c r="AQ1327" t="s">
        <v>1314</v>
      </c>
    </row>
    <row r="1328" spans="1:43" x14ac:dyDescent="0.3">
      <c r="A1328" t="s">
        <v>26</v>
      </c>
      <c r="B1328" t="s">
        <v>28</v>
      </c>
      <c r="C1328" t="s">
        <v>29</v>
      </c>
      <c r="D1328" t="s">
        <v>461</v>
      </c>
      <c r="E1328" t="s">
        <v>417</v>
      </c>
      <c r="F1328" t="s">
        <v>418</v>
      </c>
      <c r="G1328" t="s">
        <v>481</v>
      </c>
      <c r="H1328" t="s">
        <v>421</v>
      </c>
      <c r="I1328" t="s">
        <v>423</v>
      </c>
      <c r="J1328" t="s">
        <v>43</v>
      </c>
      <c r="K1328" t="s">
        <v>1129</v>
      </c>
      <c r="L1328">
        <v>30</v>
      </c>
      <c r="M1328">
        <v>350000</v>
      </c>
      <c r="N1328">
        <v>10500000</v>
      </c>
      <c r="O1328">
        <v>0</v>
      </c>
      <c r="P1328">
        <v>10500000</v>
      </c>
      <c r="R1328">
        <v>0</v>
      </c>
      <c r="S1328">
        <v>842850</v>
      </c>
      <c r="T1328">
        <v>836402</v>
      </c>
      <c r="U1328">
        <v>790345</v>
      </c>
      <c r="V1328">
        <v>1683858</v>
      </c>
      <c r="W1328">
        <v>2807658</v>
      </c>
      <c r="X1328">
        <v>777449</v>
      </c>
      <c r="Y1328">
        <v>1071424</v>
      </c>
      <c r="Z1328">
        <v>656778</v>
      </c>
      <c r="AA1328">
        <v>454756</v>
      </c>
      <c r="AB1328">
        <v>394251</v>
      </c>
      <c r="AC1328">
        <v>184229</v>
      </c>
      <c r="AD1328" t="s">
        <v>5929</v>
      </c>
      <c r="AE1328" t="s">
        <v>5930</v>
      </c>
      <c r="AF1328" t="s">
        <v>5943</v>
      </c>
      <c r="AG1328" t="s">
        <v>5944</v>
      </c>
      <c r="AH1328" t="s">
        <v>6774</v>
      </c>
      <c r="AI1328" t="s">
        <v>6168</v>
      </c>
      <c r="AJ1328" t="s">
        <v>6503</v>
      </c>
      <c r="AK1328" t="s">
        <v>98</v>
      </c>
      <c r="AL1328" t="s">
        <v>168</v>
      </c>
      <c r="AM1328" t="s">
        <v>169</v>
      </c>
      <c r="AN1328" t="s">
        <v>1311</v>
      </c>
      <c r="AO1328" t="s">
        <v>1312</v>
      </c>
      <c r="AP1328" t="s">
        <v>1313</v>
      </c>
      <c r="AQ1328" t="s">
        <v>1314</v>
      </c>
    </row>
    <row r="1329" spans="1:43" x14ac:dyDescent="0.3">
      <c r="A1329" t="s">
        <v>26</v>
      </c>
      <c r="B1329" t="s">
        <v>28</v>
      </c>
      <c r="C1329" t="s">
        <v>29</v>
      </c>
      <c r="D1329" t="s">
        <v>461</v>
      </c>
      <c r="E1329" t="s">
        <v>417</v>
      </c>
      <c r="F1329" t="s">
        <v>418</v>
      </c>
      <c r="G1329" t="s">
        <v>481</v>
      </c>
      <c r="H1329" t="s">
        <v>421</v>
      </c>
      <c r="I1329" t="s">
        <v>423</v>
      </c>
      <c r="J1329" t="s">
        <v>43</v>
      </c>
      <c r="K1329" t="s">
        <v>765</v>
      </c>
      <c r="L1329">
        <v>54</v>
      </c>
      <c r="M1329">
        <v>280000</v>
      </c>
      <c r="N1329">
        <v>15120000</v>
      </c>
      <c r="O1329">
        <v>0</v>
      </c>
      <c r="P1329">
        <v>15120000</v>
      </c>
      <c r="R1329">
        <v>0</v>
      </c>
      <c r="S1329">
        <v>1213704</v>
      </c>
      <c r="T1329">
        <v>1204419</v>
      </c>
      <c r="U1329">
        <v>1138096</v>
      </c>
      <c r="V1329">
        <v>2424755</v>
      </c>
      <c r="W1329">
        <v>4043028</v>
      </c>
      <c r="X1329">
        <v>1119526</v>
      </c>
      <c r="Y1329">
        <v>1542850</v>
      </c>
      <c r="Z1329">
        <v>945761</v>
      </c>
      <c r="AA1329">
        <v>654848</v>
      </c>
      <c r="AB1329">
        <v>567722</v>
      </c>
      <c r="AC1329">
        <v>265291</v>
      </c>
      <c r="AD1329" t="s">
        <v>5929</v>
      </c>
      <c r="AE1329" t="s">
        <v>5930</v>
      </c>
      <c r="AF1329" t="s">
        <v>5946</v>
      </c>
      <c r="AG1329" t="s">
        <v>5947</v>
      </c>
      <c r="AH1329" t="s">
        <v>6775</v>
      </c>
      <c r="AI1329" t="s">
        <v>6565</v>
      </c>
      <c r="AJ1329" t="s">
        <v>6503</v>
      </c>
      <c r="AK1329" t="s">
        <v>98</v>
      </c>
      <c r="AL1329" t="s">
        <v>168</v>
      </c>
      <c r="AM1329" t="s">
        <v>169</v>
      </c>
      <c r="AN1329" t="s">
        <v>1311</v>
      </c>
      <c r="AO1329" t="s">
        <v>1312</v>
      </c>
      <c r="AP1329" t="s">
        <v>1313</v>
      </c>
      <c r="AQ1329" t="s">
        <v>1314</v>
      </c>
    </row>
    <row r="1330" spans="1:43" x14ac:dyDescent="0.3">
      <c r="A1330" t="s">
        <v>26</v>
      </c>
      <c r="B1330" t="s">
        <v>28</v>
      </c>
      <c r="C1330" t="s">
        <v>29</v>
      </c>
      <c r="D1330" t="s">
        <v>461</v>
      </c>
      <c r="E1330" t="s">
        <v>417</v>
      </c>
      <c r="F1330" t="s">
        <v>418</v>
      </c>
      <c r="G1330" t="s">
        <v>481</v>
      </c>
      <c r="H1330" t="s">
        <v>421</v>
      </c>
      <c r="I1330" t="s">
        <v>423</v>
      </c>
      <c r="J1330" t="s">
        <v>84</v>
      </c>
      <c r="K1330" t="s">
        <v>1276</v>
      </c>
      <c r="L1330">
        <v>101</v>
      </c>
      <c r="M1330">
        <v>52048000</v>
      </c>
      <c r="N1330">
        <v>5256842000</v>
      </c>
      <c r="O1330">
        <v>0</v>
      </c>
      <c r="P1330">
        <v>5256842000</v>
      </c>
      <c r="R1330">
        <v>0</v>
      </c>
      <c r="S1330">
        <v>421974269</v>
      </c>
      <c r="T1330">
        <v>418746051</v>
      </c>
      <c r="U1330">
        <v>395687348</v>
      </c>
      <c r="V1330">
        <v>843026191</v>
      </c>
      <c r="W1330">
        <v>1405658550</v>
      </c>
      <c r="X1330">
        <v>389230911</v>
      </c>
      <c r="Y1330">
        <v>536410002</v>
      </c>
      <c r="Z1330">
        <v>328817108</v>
      </c>
      <c r="AA1330">
        <v>227674257</v>
      </c>
      <c r="AB1330">
        <v>197382500</v>
      </c>
      <c r="AC1330">
        <v>92234813</v>
      </c>
      <c r="AD1330" t="s">
        <v>5929</v>
      </c>
      <c r="AE1330" t="s">
        <v>5949</v>
      </c>
      <c r="AF1330" t="s">
        <v>5950</v>
      </c>
      <c r="AG1330" t="s">
        <v>5951</v>
      </c>
      <c r="AH1330" t="s">
        <v>6645</v>
      </c>
      <c r="AI1330" t="s">
        <v>6061</v>
      </c>
      <c r="AJ1330" t="s">
        <v>6503</v>
      </c>
      <c r="AK1330" t="s">
        <v>98</v>
      </c>
      <c r="AL1330" t="s">
        <v>168</v>
      </c>
      <c r="AM1330" t="s">
        <v>169</v>
      </c>
      <c r="AN1330" t="s">
        <v>1311</v>
      </c>
      <c r="AO1330" t="s">
        <v>1312</v>
      </c>
      <c r="AP1330" t="s">
        <v>1485</v>
      </c>
      <c r="AQ1330" t="s">
        <v>1314</v>
      </c>
    </row>
    <row r="1331" spans="1:43" x14ac:dyDescent="0.3">
      <c r="A1331" t="s">
        <v>26</v>
      </c>
      <c r="B1331" t="s">
        <v>28</v>
      </c>
      <c r="C1331" t="s">
        <v>29</v>
      </c>
      <c r="D1331" t="s">
        <v>461</v>
      </c>
      <c r="E1331" t="s">
        <v>417</v>
      </c>
      <c r="F1331" t="s">
        <v>418</v>
      </c>
      <c r="G1331" t="s">
        <v>481</v>
      </c>
      <c r="H1331" t="s">
        <v>421</v>
      </c>
      <c r="I1331" t="s">
        <v>423</v>
      </c>
      <c r="J1331" t="s">
        <v>84</v>
      </c>
      <c r="K1331" t="s">
        <v>1277</v>
      </c>
      <c r="L1331">
        <v>3</v>
      </c>
      <c r="M1331">
        <v>250000</v>
      </c>
      <c r="N1331">
        <v>750000</v>
      </c>
      <c r="O1331">
        <v>0</v>
      </c>
      <c r="P1331">
        <v>750000</v>
      </c>
      <c r="R1331">
        <v>0</v>
      </c>
      <c r="S1331">
        <v>60204</v>
      </c>
      <c r="T1331">
        <v>59743</v>
      </c>
      <c r="U1331">
        <v>56453</v>
      </c>
      <c r="V1331">
        <v>120276</v>
      </c>
      <c r="W1331">
        <v>200547</v>
      </c>
      <c r="X1331">
        <v>55532</v>
      </c>
      <c r="Y1331">
        <v>76530</v>
      </c>
      <c r="Z1331">
        <v>46913</v>
      </c>
      <c r="AA1331">
        <v>32482.999999999996</v>
      </c>
      <c r="AB1331">
        <v>28161</v>
      </c>
      <c r="AC1331">
        <v>13158</v>
      </c>
      <c r="AD1331" t="s">
        <v>5929</v>
      </c>
      <c r="AE1331" t="s">
        <v>5949</v>
      </c>
      <c r="AF1331" t="s">
        <v>5953</v>
      </c>
      <c r="AG1331" t="s">
        <v>5954</v>
      </c>
      <c r="AH1331" t="s">
        <v>6646</v>
      </c>
      <c r="AI1331" t="s">
        <v>6064</v>
      </c>
      <c r="AJ1331" t="s">
        <v>6503</v>
      </c>
      <c r="AK1331" t="s">
        <v>98</v>
      </c>
      <c r="AL1331" t="s">
        <v>168</v>
      </c>
      <c r="AM1331" t="s">
        <v>169</v>
      </c>
      <c r="AN1331" t="s">
        <v>1311</v>
      </c>
      <c r="AO1331" t="s">
        <v>1312</v>
      </c>
      <c r="AP1331" t="s">
        <v>1485</v>
      </c>
      <c r="AQ1331" t="s">
        <v>1314</v>
      </c>
    </row>
    <row r="1332" spans="1:43" x14ac:dyDescent="0.3">
      <c r="A1332" t="s">
        <v>26</v>
      </c>
      <c r="B1332" t="s">
        <v>28</v>
      </c>
      <c r="C1332" t="s">
        <v>29</v>
      </c>
      <c r="D1332" t="s">
        <v>461</v>
      </c>
      <c r="E1332" t="s">
        <v>417</v>
      </c>
      <c r="F1332" t="s">
        <v>418</v>
      </c>
      <c r="G1332" t="s">
        <v>481</v>
      </c>
      <c r="H1332" t="s">
        <v>421</v>
      </c>
      <c r="I1332" t="s">
        <v>423</v>
      </c>
      <c r="J1332" t="s">
        <v>48</v>
      </c>
      <c r="K1332" t="s">
        <v>1279</v>
      </c>
      <c r="L1332">
        <v>20</v>
      </c>
      <c r="M1332">
        <v>5500000</v>
      </c>
      <c r="N1332">
        <v>110000000</v>
      </c>
      <c r="O1332">
        <v>0</v>
      </c>
      <c r="P1332">
        <v>110000000</v>
      </c>
      <c r="R1332">
        <v>0</v>
      </c>
      <c r="S1332">
        <v>8829858</v>
      </c>
      <c r="T1332">
        <v>8762307</v>
      </c>
      <c r="U1332">
        <v>8279800.9999999991</v>
      </c>
      <c r="V1332">
        <v>17640416</v>
      </c>
      <c r="W1332">
        <v>29413561</v>
      </c>
      <c r="X1332">
        <v>8144700</v>
      </c>
      <c r="Y1332">
        <v>11224439</v>
      </c>
      <c r="Z1332">
        <v>6880534</v>
      </c>
      <c r="AA1332">
        <v>4764109</v>
      </c>
      <c r="AB1332">
        <v>4130251</v>
      </c>
      <c r="AC1332">
        <v>1930024</v>
      </c>
      <c r="AD1332" t="s">
        <v>5929</v>
      </c>
      <c r="AE1332" t="s">
        <v>5960</v>
      </c>
      <c r="AF1332" t="s">
        <v>5961</v>
      </c>
      <c r="AG1332" t="s">
        <v>5962</v>
      </c>
      <c r="AH1332" t="s">
        <v>6647</v>
      </c>
      <c r="AI1332" t="s">
        <v>6061</v>
      </c>
      <c r="AJ1332" t="s">
        <v>6503</v>
      </c>
      <c r="AK1332" t="s">
        <v>98</v>
      </c>
      <c r="AL1332" t="s">
        <v>168</v>
      </c>
      <c r="AM1332" t="s">
        <v>169</v>
      </c>
      <c r="AN1332" t="s">
        <v>1311</v>
      </c>
      <c r="AO1332" t="s">
        <v>1312</v>
      </c>
      <c r="AP1332" t="s">
        <v>1336</v>
      </c>
      <c r="AQ1332" t="s">
        <v>1314</v>
      </c>
    </row>
    <row r="1333" spans="1:43" x14ac:dyDescent="0.3">
      <c r="A1333" t="s">
        <v>26</v>
      </c>
      <c r="B1333" t="s">
        <v>28</v>
      </c>
      <c r="C1333" t="s">
        <v>29</v>
      </c>
      <c r="D1333" t="s">
        <v>461</v>
      </c>
      <c r="E1333" t="s">
        <v>417</v>
      </c>
      <c r="F1333" t="s">
        <v>418</v>
      </c>
      <c r="G1333" t="s">
        <v>481</v>
      </c>
      <c r="H1333" t="s">
        <v>421</v>
      </c>
      <c r="I1333" t="s">
        <v>423</v>
      </c>
      <c r="J1333" t="s">
        <v>48</v>
      </c>
      <c r="K1333" t="s">
        <v>1280</v>
      </c>
      <c r="L1333">
        <v>28</v>
      </c>
      <c r="M1333">
        <v>1500000</v>
      </c>
      <c r="N1333">
        <v>42000000</v>
      </c>
      <c r="O1333">
        <v>0</v>
      </c>
      <c r="P1333">
        <v>42000000</v>
      </c>
      <c r="R1333">
        <v>0</v>
      </c>
      <c r="S1333">
        <v>3371400</v>
      </c>
      <c r="T1333">
        <v>3345608</v>
      </c>
      <c r="U1333">
        <v>3161379</v>
      </c>
      <c r="V1333">
        <v>6735432</v>
      </c>
      <c r="W1333">
        <v>11230632</v>
      </c>
      <c r="X1333">
        <v>3109794</v>
      </c>
      <c r="Y1333">
        <v>4285695</v>
      </c>
      <c r="Z1333">
        <v>2627113</v>
      </c>
      <c r="AA1333">
        <v>1819023</v>
      </c>
      <c r="AB1333">
        <v>1577005</v>
      </c>
      <c r="AC1333">
        <v>736919</v>
      </c>
      <c r="AD1333" t="s">
        <v>5929</v>
      </c>
      <c r="AE1333" t="s">
        <v>5960</v>
      </c>
      <c r="AF1333" t="s">
        <v>5964</v>
      </c>
      <c r="AG1333" t="s">
        <v>5965</v>
      </c>
      <c r="AH1333" t="s">
        <v>6648</v>
      </c>
      <c r="AI1333" t="s">
        <v>6064</v>
      </c>
      <c r="AJ1333" t="s">
        <v>6503</v>
      </c>
      <c r="AK1333" t="s">
        <v>98</v>
      </c>
      <c r="AL1333" t="s">
        <v>168</v>
      </c>
      <c r="AM1333" t="s">
        <v>169</v>
      </c>
      <c r="AN1333" t="s">
        <v>1311</v>
      </c>
      <c r="AO1333" t="s">
        <v>1312</v>
      </c>
      <c r="AP1333" t="s">
        <v>1336</v>
      </c>
      <c r="AQ1333" t="s">
        <v>1314</v>
      </c>
    </row>
    <row r="1334" spans="1:43" x14ac:dyDescent="0.3">
      <c r="A1334" t="s">
        <v>26</v>
      </c>
      <c r="B1334" t="s">
        <v>28</v>
      </c>
      <c r="C1334" t="s">
        <v>29</v>
      </c>
      <c r="D1334" t="s">
        <v>461</v>
      </c>
      <c r="E1334" t="s">
        <v>417</v>
      </c>
      <c r="F1334" t="s">
        <v>418</v>
      </c>
      <c r="G1334" t="s">
        <v>481</v>
      </c>
      <c r="H1334" t="s">
        <v>421</v>
      </c>
      <c r="I1334" t="s">
        <v>423</v>
      </c>
      <c r="J1334" t="s">
        <v>50</v>
      </c>
      <c r="K1334" t="s">
        <v>1281</v>
      </c>
      <c r="L1334">
        <v>108</v>
      </c>
      <c r="M1334">
        <v>850000</v>
      </c>
      <c r="N1334">
        <v>91800000</v>
      </c>
      <c r="O1334">
        <v>0</v>
      </c>
      <c r="P1334">
        <v>91800000</v>
      </c>
      <c r="R1334">
        <v>0</v>
      </c>
      <c r="S1334">
        <v>7368918</v>
      </c>
      <c r="T1334">
        <v>7312544</v>
      </c>
      <c r="U1334">
        <v>6909871</v>
      </c>
      <c r="V1334">
        <v>14721729</v>
      </c>
      <c r="W1334">
        <v>24546953</v>
      </c>
      <c r="X1334">
        <v>6797122</v>
      </c>
      <c r="Y1334">
        <v>9367304</v>
      </c>
      <c r="Z1334">
        <v>5742119</v>
      </c>
      <c r="AA1334">
        <v>3975866</v>
      </c>
      <c r="AB1334">
        <v>3446882</v>
      </c>
      <c r="AC1334">
        <v>1610692</v>
      </c>
      <c r="AD1334" t="s">
        <v>5929</v>
      </c>
      <c r="AE1334" t="s">
        <v>5967</v>
      </c>
      <c r="AF1334" t="s">
        <v>5968</v>
      </c>
      <c r="AG1334" t="s">
        <v>5969</v>
      </c>
      <c r="AH1334" t="s">
        <v>6649</v>
      </c>
      <c r="AI1334" t="s">
        <v>6061</v>
      </c>
      <c r="AJ1334" t="s">
        <v>6503</v>
      </c>
      <c r="AK1334" t="s">
        <v>98</v>
      </c>
      <c r="AL1334" t="s">
        <v>168</v>
      </c>
      <c r="AM1334" t="s">
        <v>169</v>
      </c>
      <c r="AN1334" t="s">
        <v>1311</v>
      </c>
      <c r="AO1334" t="s">
        <v>1312</v>
      </c>
      <c r="AP1334" t="s">
        <v>1336</v>
      </c>
      <c r="AQ1334" t="s">
        <v>1314</v>
      </c>
    </row>
    <row r="1335" spans="1:43" x14ac:dyDescent="0.3">
      <c r="A1335" t="s">
        <v>26</v>
      </c>
      <c r="B1335" t="s">
        <v>28</v>
      </c>
      <c r="C1335" t="s">
        <v>29</v>
      </c>
      <c r="D1335" t="s">
        <v>461</v>
      </c>
      <c r="E1335" t="s">
        <v>417</v>
      </c>
      <c r="F1335" t="s">
        <v>418</v>
      </c>
      <c r="G1335" t="s">
        <v>481</v>
      </c>
      <c r="H1335" t="s">
        <v>421</v>
      </c>
      <c r="I1335" t="s">
        <v>423</v>
      </c>
      <c r="J1335" t="s">
        <v>50</v>
      </c>
      <c r="K1335" t="s">
        <v>1282</v>
      </c>
      <c r="L1335">
        <v>54</v>
      </c>
      <c r="M1335">
        <v>450000</v>
      </c>
      <c r="N1335">
        <v>24300000</v>
      </c>
      <c r="O1335">
        <v>0</v>
      </c>
      <c r="P1335">
        <v>24300000</v>
      </c>
      <c r="R1335">
        <v>0</v>
      </c>
      <c r="S1335">
        <v>1950596</v>
      </c>
      <c r="T1335">
        <v>1935673</v>
      </c>
      <c r="U1335">
        <v>1829083</v>
      </c>
      <c r="V1335">
        <v>3896928</v>
      </c>
      <c r="W1335">
        <v>6497723</v>
      </c>
      <c r="X1335">
        <v>1799238</v>
      </c>
      <c r="Y1335">
        <v>2479581</v>
      </c>
      <c r="Z1335">
        <v>1519973</v>
      </c>
      <c r="AA1335">
        <v>1052435</v>
      </c>
      <c r="AB1335">
        <v>912410</v>
      </c>
      <c r="AC1335">
        <v>426360</v>
      </c>
      <c r="AD1335" t="s">
        <v>5929</v>
      </c>
      <c r="AE1335" t="s">
        <v>5967</v>
      </c>
      <c r="AF1335" t="s">
        <v>5971</v>
      </c>
      <c r="AG1335" t="s">
        <v>5972</v>
      </c>
      <c r="AH1335" t="s">
        <v>6650</v>
      </c>
      <c r="AI1335" t="s">
        <v>6064</v>
      </c>
      <c r="AJ1335" t="s">
        <v>6503</v>
      </c>
      <c r="AK1335" t="s">
        <v>98</v>
      </c>
      <c r="AL1335" t="s">
        <v>168</v>
      </c>
      <c r="AM1335" t="s">
        <v>169</v>
      </c>
      <c r="AN1335" t="s">
        <v>1311</v>
      </c>
      <c r="AO1335" t="s">
        <v>1312</v>
      </c>
      <c r="AP1335" t="s">
        <v>1336</v>
      </c>
      <c r="AQ1335" t="s">
        <v>1314</v>
      </c>
    </row>
    <row r="1336" spans="1:43" x14ac:dyDescent="0.3">
      <c r="A1336" t="s">
        <v>26</v>
      </c>
      <c r="B1336" t="s">
        <v>28</v>
      </c>
      <c r="C1336" t="s">
        <v>29</v>
      </c>
      <c r="D1336" t="s">
        <v>461</v>
      </c>
      <c r="E1336" t="s">
        <v>417</v>
      </c>
      <c r="F1336" t="s">
        <v>418</v>
      </c>
      <c r="G1336" t="s">
        <v>481</v>
      </c>
      <c r="H1336" t="s">
        <v>421</v>
      </c>
      <c r="I1336" t="s">
        <v>423</v>
      </c>
      <c r="J1336" t="s">
        <v>50</v>
      </c>
      <c r="K1336" t="s">
        <v>1283</v>
      </c>
      <c r="L1336">
        <v>54</v>
      </c>
      <c r="M1336">
        <v>1650000</v>
      </c>
      <c r="N1336">
        <v>89100000</v>
      </c>
      <c r="O1336">
        <v>0</v>
      </c>
      <c r="P1336">
        <v>89100000</v>
      </c>
      <c r="R1336">
        <v>0</v>
      </c>
      <c r="S1336">
        <v>7152185</v>
      </c>
      <c r="T1336">
        <v>7097469</v>
      </c>
      <c r="U1336">
        <v>6706639</v>
      </c>
      <c r="V1336">
        <v>14288737</v>
      </c>
      <c r="W1336">
        <v>23824984</v>
      </c>
      <c r="X1336">
        <v>6597206</v>
      </c>
      <c r="Y1336">
        <v>9091795</v>
      </c>
      <c r="Z1336">
        <v>5573233</v>
      </c>
      <c r="AA1336">
        <v>3858927</v>
      </c>
      <c r="AB1336">
        <v>3345501</v>
      </c>
      <c r="AC1336">
        <v>1563324</v>
      </c>
      <c r="AD1336" t="s">
        <v>5929</v>
      </c>
      <c r="AE1336" t="s">
        <v>5967</v>
      </c>
      <c r="AF1336" t="s">
        <v>5974</v>
      </c>
      <c r="AG1336" t="s">
        <v>5975</v>
      </c>
      <c r="AH1336" t="s">
        <v>6651</v>
      </c>
      <c r="AI1336" t="s">
        <v>6075</v>
      </c>
      <c r="AJ1336" t="s">
        <v>6503</v>
      </c>
      <c r="AK1336" t="s">
        <v>98</v>
      </c>
      <c r="AL1336" t="s">
        <v>168</v>
      </c>
      <c r="AM1336" t="s">
        <v>169</v>
      </c>
      <c r="AN1336" t="s">
        <v>1311</v>
      </c>
      <c r="AO1336" t="s">
        <v>1312</v>
      </c>
      <c r="AP1336" t="s">
        <v>1336</v>
      </c>
      <c r="AQ1336" t="s">
        <v>1314</v>
      </c>
    </row>
    <row r="1337" spans="1:43" x14ac:dyDescent="0.3">
      <c r="A1337" t="s">
        <v>26</v>
      </c>
      <c r="B1337" t="s">
        <v>28</v>
      </c>
      <c r="C1337" t="s">
        <v>29</v>
      </c>
      <c r="D1337" t="s">
        <v>461</v>
      </c>
      <c r="E1337" t="s">
        <v>417</v>
      </c>
      <c r="F1337" t="s">
        <v>418</v>
      </c>
      <c r="G1337" t="s">
        <v>481</v>
      </c>
      <c r="H1337" t="s">
        <v>421</v>
      </c>
      <c r="I1337" t="s">
        <v>424</v>
      </c>
      <c r="J1337" t="s">
        <v>43</v>
      </c>
      <c r="K1337" t="s">
        <v>735</v>
      </c>
      <c r="L1337">
        <v>6</v>
      </c>
      <c r="M1337">
        <v>1500000</v>
      </c>
      <c r="N1337">
        <v>9000000</v>
      </c>
      <c r="O1337">
        <v>0</v>
      </c>
      <c r="P1337">
        <v>9000000</v>
      </c>
      <c r="R1337">
        <v>0</v>
      </c>
      <c r="S1337">
        <v>0</v>
      </c>
      <c r="T1337">
        <v>193506</v>
      </c>
      <c r="U1337">
        <v>193506</v>
      </c>
      <c r="V1337">
        <v>0</v>
      </c>
      <c r="W1337">
        <v>193506</v>
      </c>
      <c r="X1337">
        <v>193506</v>
      </c>
      <c r="Y1337">
        <v>0</v>
      </c>
      <c r="Z1337">
        <v>193506</v>
      </c>
      <c r="AA1337">
        <v>7838966</v>
      </c>
      <c r="AB1337">
        <v>193504</v>
      </c>
      <c r="AC1337">
        <v>0</v>
      </c>
      <c r="AD1337" t="s">
        <v>5977</v>
      </c>
      <c r="AE1337" t="s">
        <v>5978</v>
      </c>
      <c r="AF1337" t="s">
        <v>5979</v>
      </c>
      <c r="AG1337" t="s">
        <v>5980</v>
      </c>
      <c r="AH1337" t="s">
        <v>6776</v>
      </c>
      <c r="AI1337" t="s">
        <v>6061</v>
      </c>
      <c r="AJ1337" t="s">
        <v>6506</v>
      </c>
      <c r="AK1337" t="s">
        <v>98</v>
      </c>
      <c r="AL1337" t="s">
        <v>168</v>
      </c>
      <c r="AM1337" t="s">
        <v>169</v>
      </c>
      <c r="AN1337" t="s">
        <v>1311</v>
      </c>
      <c r="AO1337" t="s">
        <v>1312</v>
      </c>
      <c r="AP1337" t="s">
        <v>1313</v>
      </c>
      <c r="AQ1337" t="s">
        <v>1314</v>
      </c>
    </row>
    <row r="1338" spans="1:43" x14ac:dyDescent="0.3">
      <c r="A1338" t="s">
        <v>26</v>
      </c>
      <c r="B1338" t="s">
        <v>28</v>
      </c>
      <c r="C1338" t="s">
        <v>29</v>
      </c>
      <c r="D1338" t="s">
        <v>461</v>
      </c>
      <c r="E1338" t="s">
        <v>417</v>
      </c>
      <c r="F1338" t="s">
        <v>418</v>
      </c>
      <c r="G1338" t="s">
        <v>481</v>
      </c>
      <c r="H1338" t="s">
        <v>421</v>
      </c>
      <c r="I1338" t="s">
        <v>424</v>
      </c>
      <c r="J1338" t="s">
        <v>43</v>
      </c>
      <c r="K1338" t="s">
        <v>507</v>
      </c>
      <c r="L1338">
        <v>6</v>
      </c>
      <c r="M1338">
        <v>1500000</v>
      </c>
      <c r="N1338">
        <v>9000000</v>
      </c>
      <c r="O1338">
        <v>0</v>
      </c>
      <c r="P1338">
        <v>9000000</v>
      </c>
      <c r="R1338">
        <v>0</v>
      </c>
      <c r="S1338">
        <v>0</v>
      </c>
      <c r="T1338">
        <v>193506</v>
      </c>
      <c r="U1338">
        <v>193506</v>
      </c>
      <c r="V1338">
        <v>0</v>
      </c>
      <c r="W1338">
        <v>193506</v>
      </c>
      <c r="X1338">
        <v>193506</v>
      </c>
      <c r="Y1338">
        <v>0</v>
      </c>
      <c r="Z1338">
        <v>193506</v>
      </c>
      <c r="AA1338">
        <v>7838966</v>
      </c>
      <c r="AB1338">
        <v>193504</v>
      </c>
      <c r="AC1338">
        <v>0</v>
      </c>
      <c r="AD1338" t="s">
        <v>5977</v>
      </c>
      <c r="AE1338" t="s">
        <v>5978</v>
      </c>
      <c r="AF1338" t="s">
        <v>5982</v>
      </c>
      <c r="AG1338" t="s">
        <v>5983</v>
      </c>
      <c r="AH1338" t="s">
        <v>6777</v>
      </c>
      <c r="AI1338" t="s">
        <v>6064</v>
      </c>
      <c r="AJ1338" t="s">
        <v>6506</v>
      </c>
      <c r="AK1338" t="s">
        <v>98</v>
      </c>
      <c r="AL1338" t="s">
        <v>168</v>
      </c>
      <c r="AM1338" t="s">
        <v>169</v>
      </c>
      <c r="AN1338" t="s">
        <v>1311</v>
      </c>
      <c r="AO1338" t="s">
        <v>1312</v>
      </c>
      <c r="AP1338" t="s">
        <v>1313</v>
      </c>
      <c r="AQ1338" t="s">
        <v>1314</v>
      </c>
    </row>
    <row r="1339" spans="1:43" x14ac:dyDescent="0.3">
      <c r="A1339" t="s">
        <v>26</v>
      </c>
      <c r="B1339" t="s">
        <v>28</v>
      </c>
      <c r="C1339" t="s">
        <v>29</v>
      </c>
      <c r="D1339" t="s">
        <v>461</v>
      </c>
      <c r="E1339" t="s">
        <v>417</v>
      </c>
      <c r="F1339" t="s">
        <v>418</v>
      </c>
      <c r="G1339" t="s">
        <v>481</v>
      </c>
      <c r="H1339" t="s">
        <v>421</v>
      </c>
      <c r="I1339" t="s">
        <v>424</v>
      </c>
      <c r="J1339" t="s">
        <v>84</v>
      </c>
      <c r="K1339" t="s">
        <v>1284</v>
      </c>
      <c r="L1339">
        <v>2</v>
      </c>
      <c r="M1339">
        <v>10000000</v>
      </c>
      <c r="N1339">
        <v>20000000</v>
      </c>
      <c r="O1339">
        <v>0</v>
      </c>
      <c r="P1339">
        <v>20000000</v>
      </c>
      <c r="R1339">
        <v>0</v>
      </c>
      <c r="S1339">
        <v>0</v>
      </c>
      <c r="T1339">
        <v>430013</v>
      </c>
      <c r="U1339">
        <v>430013</v>
      </c>
      <c r="V1339">
        <v>0</v>
      </c>
      <c r="W1339">
        <v>430013</v>
      </c>
      <c r="X1339">
        <v>430013</v>
      </c>
      <c r="Y1339">
        <v>0</v>
      </c>
      <c r="Z1339">
        <v>430013</v>
      </c>
      <c r="AA1339">
        <v>17419924</v>
      </c>
      <c r="AB1339">
        <v>430011</v>
      </c>
      <c r="AC1339">
        <v>0</v>
      </c>
      <c r="AD1339" t="s">
        <v>5977</v>
      </c>
      <c r="AE1339" t="s">
        <v>5988</v>
      </c>
      <c r="AF1339" t="s">
        <v>5989</v>
      </c>
      <c r="AG1339" t="s">
        <v>5990</v>
      </c>
      <c r="AH1339" t="s">
        <v>6652</v>
      </c>
      <c r="AI1339" t="s">
        <v>6061</v>
      </c>
      <c r="AJ1339" t="s">
        <v>6506</v>
      </c>
      <c r="AK1339" t="s">
        <v>98</v>
      </c>
      <c r="AL1339" t="s">
        <v>168</v>
      </c>
      <c r="AM1339" t="s">
        <v>169</v>
      </c>
      <c r="AN1339" t="s">
        <v>1311</v>
      </c>
      <c r="AO1339" t="s">
        <v>1312</v>
      </c>
      <c r="AP1339" t="s">
        <v>1485</v>
      </c>
      <c r="AQ1339" t="s">
        <v>1314</v>
      </c>
    </row>
    <row r="1340" spans="1:43" x14ac:dyDescent="0.3">
      <c r="A1340" t="s">
        <v>26</v>
      </c>
      <c r="B1340" t="s">
        <v>28</v>
      </c>
      <c r="C1340" t="s">
        <v>29</v>
      </c>
      <c r="D1340" t="s">
        <v>461</v>
      </c>
      <c r="E1340" t="s">
        <v>417</v>
      </c>
      <c r="F1340" t="s">
        <v>418</v>
      </c>
      <c r="G1340" t="s">
        <v>481</v>
      </c>
      <c r="H1340" t="s">
        <v>421</v>
      </c>
      <c r="I1340" t="s">
        <v>424</v>
      </c>
      <c r="J1340" t="s">
        <v>163</v>
      </c>
      <c r="K1340" t="s">
        <v>1285</v>
      </c>
      <c r="L1340">
        <v>3</v>
      </c>
      <c r="M1340">
        <v>47347000</v>
      </c>
      <c r="N1340">
        <v>142041000</v>
      </c>
      <c r="O1340">
        <v>0</v>
      </c>
      <c r="P1340">
        <v>142041000</v>
      </c>
      <c r="R1340">
        <v>0</v>
      </c>
      <c r="S1340">
        <v>0</v>
      </c>
      <c r="T1340">
        <v>3053971</v>
      </c>
      <c r="U1340">
        <v>3053971</v>
      </c>
      <c r="V1340">
        <v>0</v>
      </c>
      <c r="W1340">
        <v>3053971</v>
      </c>
      <c r="X1340">
        <v>3053971</v>
      </c>
      <c r="Y1340">
        <v>0</v>
      </c>
      <c r="Z1340">
        <v>3053971</v>
      </c>
      <c r="AA1340">
        <v>123717167</v>
      </c>
      <c r="AB1340">
        <v>3053978</v>
      </c>
      <c r="AC1340">
        <v>0</v>
      </c>
      <c r="AD1340" t="s">
        <v>5977</v>
      </c>
      <c r="AE1340" t="s">
        <v>5992</v>
      </c>
      <c r="AF1340" t="s">
        <v>5993</v>
      </c>
      <c r="AG1340" t="s">
        <v>5994</v>
      </c>
      <c r="AH1340" t="s">
        <v>6653</v>
      </c>
      <c r="AI1340" t="s">
        <v>6061</v>
      </c>
      <c r="AJ1340" t="s">
        <v>6506</v>
      </c>
      <c r="AK1340" t="s">
        <v>98</v>
      </c>
      <c r="AL1340" t="s">
        <v>168</v>
      </c>
      <c r="AM1340" t="s">
        <v>169</v>
      </c>
      <c r="AN1340" t="s">
        <v>1311</v>
      </c>
      <c r="AO1340" t="s">
        <v>1312</v>
      </c>
      <c r="AP1340" t="s">
        <v>1336</v>
      </c>
      <c r="AQ1340" t="s">
        <v>1314</v>
      </c>
    </row>
    <row r="1341" spans="1:43" x14ac:dyDescent="0.3">
      <c r="A1341" t="s">
        <v>26</v>
      </c>
      <c r="B1341" t="s">
        <v>28</v>
      </c>
      <c r="C1341" t="s">
        <v>29</v>
      </c>
      <c r="D1341" t="s">
        <v>461</v>
      </c>
      <c r="E1341" t="s">
        <v>417</v>
      </c>
      <c r="F1341" t="s">
        <v>418</v>
      </c>
      <c r="G1341" t="s">
        <v>481</v>
      </c>
      <c r="H1341" t="s">
        <v>425</v>
      </c>
      <c r="I1341" t="s">
        <v>426</v>
      </c>
      <c r="J1341" t="s">
        <v>43</v>
      </c>
      <c r="K1341" t="s">
        <v>582</v>
      </c>
      <c r="L1341">
        <v>100</v>
      </c>
      <c r="M1341">
        <v>70000</v>
      </c>
      <c r="N1341">
        <v>7000000</v>
      </c>
      <c r="O1341">
        <v>0</v>
      </c>
      <c r="P1341">
        <v>7000000</v>
      </c>
      <c r="R1341">
        <v>0</v>
      </c>
      <c r="S1341">
        <v>0</v>
      </c>
      <c r="T1341">
        <v>307119</v>
      </c>
      <c r="U1341">
        <v>422288</v>
      </c>
      <c r="V1341">
        <v>307119</v>
      </c>
      <c r="W1341">
        <v>422288</v>
      </c>
      <c r="X1341">
        <v>1074915</v>
      </c>
      <c r="Y1341">
        <v>1190084</v>
      </c>
      <c r="Z1341">
        <v>1151695</v>
      </c>
      <c r="AA1341">
        <v>767796</v>
      </c>
      <c r="AB1341">
        <v>1190084</v>
      </c>
      <c r="AC1341">
        <v>166612</v>
      </c>
      <c r="AD1341" t="s">
        <v>5996</v>
      </c>
      <c r="AE1341" t="s">
        <v>5997</v>
      </c>
      <c r="AF1341" t="s">
        <v>5998</v>
      </c>
      <c r="AG1341" t="s">
        <v>5999</v>
      </c>
      <c r="AH1341" t="s">
        <v>6778</v>
      </c>
      <c r="AI1341" t="s">
        <v>6061</v>
      </c>
      <c r="AJ1341" t="s">
        <v>6508</v>
      </c>
      <c r="AK1341" t="s">
        <v>98</v>
      </c>
      <c r="AL1341" t="s">
        <v>168</v>
      </c>
      <c r="AM1341" t="s">
        <v>169</v>
      </c>
      <c r="AN1341" t="s">
        <v>1311</v>
      </c>
      <c r="AO1341" t="s">
        <v>1312</v>
      </c>
      <c r="AP1341" t="s">
        <v>1313</v>
      </c>
      <c r="AQ1341" t="s">
        <v>1314</v>
      </c>
    </row>
    <row r="1342" spans="1:43" x14ac:dyDescent="0.3">
      <c r="A1342" t="s">
        <v>26</v>
      </c>
      <c r="B1342" t="s">
        <v>28</v>
      </c>
      <c r="C1342" t="s">
        <v>29</v>
      </c>
      <c r="D1342" t="s">
        <v>461</v>
      </c>
      <c r="E1342" t="s">
        <v>417</v>
      </c>
      <c r="F1342" t="s">
        <v>418</v>
      </c>
      <c r="G1342" t="s">
        <v>481</v>
      </c>
      <c r="H1342" t="s">
        <v>425</v>
      </c>
      <c r="I1342" t="s">
        <v>426</v>
      </c>
      <c r="J1342" t="s">
        <v>43</v>
      </c>
      <c r="K1342" t="s">
        <v>583</v>
      </c>
      <c r="L1342">
        <v>8</v>
      </c>
      <c r="M1342">
        <v>1500000</v>
      </c>
      <c r="N1342">
        <v>12000000</v>
      </c>
      <c r="O1342">
        <v>0</v>
      </c>
      <c r="P1342">
        <v>12000000</v>
      </c>
      <c r="R1342">
        <v>0</v>
      </c>
      <c r="S1342">
        <v>0</v>
      </c>
      <c r="T1342">
        <v>526489</v>
      </c>
      <c r="U1342">
        <v>723922</v>
      </c>
      <c r="V1342">
        <v>526489</v>
      </c>
      <c r="W1342">
        <v>723922</v>
      </c>
      <c r="X1342">
        <v>1842711</v>
      </c>
      <c r="Y1342">
        <v>2040145</v>
      </c>
      <c r="Z1342">
        <v>1974334</v>
      </c>
      <c r="AA1342">
        <v>1316222</v>
      </c>
      <c r="AB1342">
        <v>2040145</v>
      </c>
      <c r="AC1342">
        <v>285621</v>
      </c>
      <c r="AD1342" t="s">
        <v>5996</v>
      </c>
      <c r="AE1342" t="s">
        <v>5997</v>
      </c>
      <c r="AF1342" t="s">
        <v>6001</v>
      </c>
      <c r="AG1342" t="s">
        <v>6002</v>
      </c>
      <c r="AH1342" t="s">
        <v>6779</v>
      </c>
      <c r="AI1342" t="s">
        <v>6064</v>
      </c>
      <c r="AJ1342" t="s">
        <v>6508</v>
      </c>
      <c r="AK1342" t="s">
        <v>98</v>
      </c>
      <c r="AL1342" t="s">
        <v>168</v>
      </c>
      <c r="AM1342" t="s">
        <v>169</v>
      </c>
      <c r="AN1342" t="s">
        <v>1311</v>
      </c>
      <c r="AO1342" t="s">
        <v>1312</v>
      </c>
      <c r="AP1342" t="s">
        <v>1313</v>
      </c>
      <c r="AQ1342" t="s">
        <v>1314</v>
      </c>
    </row>
    <row r="1343" spans="1:43" x14ac:dyDescent="0.3">
      <c r="A1343" t="s">
        <v>26</v>
      </c>
      <c r="B1343" t="s">
        <v>28</v>
      </c>
      <c r="C1343" t="s">
        <v>29</v>
      </c>
      <c r="D1343" t="s">
        <v>461</v>
      </c>
      <c r="E1343" t="s">
        <v>417</v>
      </c>
      <c r="F1343" t="s">
        <v>418</v>
      </c>
      <c r="G1343" t="s">
        <v>481</v>
      </c>
      <c r="H1343" t="s">
        <v>425</v>
      </c>
      <c r="I1343" t="s">
        <v>426</v>
      </c>
      <c r="J1343" t="s">
        <v>43</v>
      </c>
      <c r="K1343" t="s">
        <v>572</v>
      </c>
      <c r="L1343">
        <v>8</v>
      </c>
      <c r="M1343">
        <v>1500000</v>
      </c>
      <c r="N1343">
        <v>12000000</v>
      </c>
      <c r="O1343">
        <v>0</v>
      </c>
      <c r="P1343">
        <v>12000000</v>
      </c>
      <c r="R1343">
        <v>0</v>
      </c>
      <c r="S1343">
        <v>0</v>
      </c>
      <c r="T1343">
        <v>526489</v>
      </c>
      <c r="U1343">
        <v>723922</v>
      </c>
      <c r="V1343">
        <v>526489</v>
      </c>
      <c r="W1343">
        <v>723922</v>
      </c>
      <c r="X1343">
        <v>1842711</v>
      </c>
      <c r="Y1343">
        <v>2040145</v>
      </c>
      <c r="Z1343">
        <v>1974334</v>
      </c>
      <c r="AA1343">
        <v>1316222</v>
      </c>
      <c r="AB1343">
        <v>2040145</v>
      </c>
      <c r="AC1343">
        <v>285621</v>
      </c>
      <c r="AD1343" t="s">
        <v>5996</v>
      </c>
      <c r="AE1343" t="s">
        <v>5997</v>
      </c>
      <c r="AF1343" t="s">
        <v>6004</v>
      </c>
      <c r="AG1343" t="s">
        <v>6005</v>
      </c>
      <c r="AH1343" t="s">
        <v>6780</v>
      </c>
      <c r="AI1343" t="s">
        <v>6075</v>
      </c>
      <c r="AJ1343" t="s">
        <v>6508</v>
      </c>
      <c r="AK1343" t="s">
        <v>98</v>
      </c>
      <c r="AL1343" t="s">
        <v>168</v>
      </c>
      <c r="AM1343" t="s">
        <v>169</v>
      </c>
      <c r="AN1343" t="s">
        <v>1311</v>
      </c>
      <c r="AO1343" t="s">
        <v>1312</v>
      </c>
      <c r="AP1343" t="s">
        <v>1313</v>
      </c>
      <c r="AQ1343" t="s">
        <v>1314</v>
      </c>
    </row>
    <row r="1344" spans="1:43" x14ac:dyDescent="0.3">
      <c r="A1344" t="s">
        <v>26</v>
      </c>
      <c r="B1344" t="s">
        <v>28</v>
      </c>
      <c r="C1344" t="s">
        <v>29</v>
      </c>
      <c r="D1344" t="s">
        <v>461</v>
      </c>
      <c r="E1344" t="s">
        <v>417</v>
      </c>
      <c r="F1344" t="s">
        <v>418</v>
      </c>
      <c r="G1344" t="s">
        <v>481</v>
      </c>
      <c r="H1344" t="s">
        <v>425</v>
      </c>
      <c r="I1344" t="s">
        <v>426</v>
      </c>
      <c r="J1344" t="s">
        <v>48</v>
      </c>
      <c r="K1344" t="s">
        <v>1286</v>
      </c>
      <c r="L1344">
        <v>10</v>
      </c>
      <c r="M1344">
        <v>5217000</v>
      </c>
      <c r="N1344">
        <v>52170000</v>
      </c>
      <c r="O1344">
        <v>0</v>
      </c>
      <c r="P1344">
        <v>52170000</v>
      </c>
      <c r="R1344">
        <v>0</v>
      </c>
      <c r="S1344">
        <v>0</v>
      </c>
      <c r="T1344">
        <v>2288910</v>
      </c>
      <c r="U1344">
        <v>3147252</v>
      </c>
      <c r="V1344">
        <v>2288910</v>
      </c>
      <c r="W1344">
        <v>3147252</v>
      </c>
      <c r="X1344">
        <v>8011188</v>
      </c>
      <c r="Y1344">
        <v>8869529</v>
      </c>
      <c r="Z1344">
        <v>8583415</v>
      </c>
      <c r="AA1344">
        <v>5722277</v>
      </c>
      <c r="AB1344">
        <v>8869529</v>
      </c>
      <c r="AC1344">
        <v>1241738</v>
      </c>
      <c r="AD1344" t="s">
        <v>5996</v>
      </c>
      <c r="AE1344" t="s">
        <v>6010</v>
      </c>
      <c r="AF1344" t="s">
        <v>6011</v>
      </c>
      <c r="AG1344" t="s">
        <v>6012</v>
      </c>
      <c r="AH1344" t="s">
        <v>6654</v>
      </c>
      <c r="AI1344" t="s">
        <v>6061</v>
      </c>
      <c r="AJ1344" t="s">
        <v>6508</v>
      </c>
      <c r="AK1344" t="s">
        <v>98</v>
      </c>
      <c r="AL1344" t="s">
        <v>168</v>
      </c>
      <c r="AM1344" t="s">
        <v>169</v>
      </c>
      <c r="AN1344" t="s">
        <v>1311</v>
      </c>
      <c r="AO1344" t="s">
        <v>1312</v>
      </c>
      <c r="AP1344" t="s">
        <v>1336</v>
      </c>
      <c r="AQ1344" t="s">
        <v>1314</v>
      </c>
    </row>
  </sheetData>
  <conditionalFormatting sqref="AG3:AG1344">
    <cfRule type="duplicateValues" dxfId="1" priority="1"/>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6B37-FBFD-4EFE-AAAA-23FA65F2226D}">
  <sheetPr codeName="Sheet12"/>
  <dimension ref="A1:X605"/>
  <sheetViews>
    <sheetView zoomScale="85" zoomScaleNormal="85" workbookViewId="0">
      <selection activeCell="D86" sqref="D86"/>
    </sheetView>
  </sheetViews>
  <sheetFormatPr defaultRowHeight="14.4" x14ac:dyDescent="0.3"/>
  <cols>
    <col min="1" max="1" width="5.21875" customWidth="1"/>
    <col min="2" max="2" width="37.109375" bestFit="1" customWidth="1"/>
    <col min="3" max="3" width="5.6640625" customWidth="1"/>
    <col min="4" max="4" width="61.5546875" bestFit="1" customWidth="1"/>
    <col min="5" max="5" width="13" customWidth="1"/>
    <col min="6" max="6" width="72.77734375" bestFit="1" customWidth="1"/>
    <col min="7" max="7" width="14.88671875" customWidth="1"/>
    <col min="8" max="8" width="44.44140625" bestFit="1" customWidth="1"/>
    <col min="9" max="9" width="15" customWidth="1"/>
    <col min="10" max="10" width="90.88671875" bestFit="1" customWidth="1"/>
    <col min="11" max="11" width="11.21875" customWidth="1"/>
    <col min="12" max="12" width="52.33203125" bestFit="1" customWidth="1"/>
    <col min="13" max="13" width="10.109375" customWidth="1"/>
    <col min="14" max="14" width="75.33203125" bestFit="1" customWidth="1"/>
    <col min="15" max="15" width="17" customWidth="1"/>
    <col min="16" max="16" width="115.109375" bestFit="1" customWidth="1"/>
    <col min="17" max="17" width="20.109375" customWidth="1"/>
    <col min="18" max="18" width="46.77734375" customWidth="1"/>
    <col min="19" max="19" width="12.109375" customWidth="1"/>
    <col min="20" max="20" width="63" bestFit="1" customWidth="1"/>
    <col min="21" max="21" width="29.33203125" bestFit="1" customWidth="1"/>
    <col min="22" max="22" width="29.6640625" bestFit="1" customWidth="1"/>
    <col min="23" max="23" width="25.77734375" bestFit="1" customWidth="1"/>
    <col min="24" max="24" width="31.77734375" bestFit="1" customWidth="1"/>
  </cols>
  <sheetData>
    <row r="1" spans="1:24" s="5" customForma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v>
      </c>
      <c r="V1" s="3" t="s">
        <v>21</v>
      </c>
      <c r="W1" s="3" t="s">
        <v>22</v>
      </c>
      <c r="X1" s="4" t="s">
        <v>23</v>
      </c>
    </row>
    <row r="2" spans="1:24" hidden="1" x14ac:dyDescent="0.3">
      <c r="A2" s="6" t="s">
        <v>24</v>
      </c>
      <c r="B2" s="7" t="s">
        <v>25</v>
      </c>
      <c r="C2" s="7" t="s">
        <v>26</v>
      </c>
      <c r="D2" s="7" t="s">
        <v>27</v>
      </c>
      <c r="E2" s="7" t="s">
        <v>28</v>
      </c>
      <c r="F2" s="7" t="s">
        <v>29</v>
      </c>
      <c r="G2" s="7" t="s">
        <v>30</v>
      </c>
      <c r="H2" s="7" t="s">
        <v>31</v>
      </c>
      <c r="I2" s="7" t="s">
        <v>32</v>
      </c>
      <c r="J2" s="7" t="s">
        <v>33</v>
      </c>
      <c r="K2" s="7" t="s">
        <v>34</v>
      </c>
      <c r="L2" s="7" t="s">
        <v>35</v>
      </c>
      <c r="M2" s="7" t="s">
        <v>36</v>
      </c>
      <c r="N2" s="7" t="s">
        <v>37</v>
      </c>
      <c r="O2" s="7" t="s">
        <v>38</v>
      </c>
      <c r="P2" s="7" t="s">
        <v>39</v>
      </c>
      <c r="Q2" s="7" t="s">
        <v>40</v>
      </c>
      <c r="R2" s="7" t="s">
        <v>41</v>
      </c>
      <c r="S2" s="7" t="s">
        <v>42</v>
      </c>
      <c r="T2" s="7" t="s">
        <v>43</v>
      </c>
      <c r="U2" s="7" t="str">
        <f t="shared" ref="U2:U65" si="0">_xlfn.TEXTJOIN(".",TRUE,G2,I2,K2,M2,O2,Q2,S2)</f>
        <v>DL.2375.AFA.001.051.A.521211</v>
      </c>
      <c r="V2" s="7" t="s">
        <v>44</v>
      </c>
      <c r="W2" s="7"/>
      <c r="X2" s="8"/>
    </row>
    <row r="3" spans="1:24" hidden="1" x14ac:dyDescent="0.3">
      <c r="A3" s="9" t="s">
        <v>24</v>
      </c>
      <c r="B3" s="10" t="s">
        <v>25</v>
      </c>
      <c r="C3" s="10" t="s">
        <v>26</v>
      </c>
      <c r="D3" s="10" t="s">
        <v>27</v>
      </c>
      <c r="E3" s="10" t="s">
        <v>28</v>
      </c>
      <c r="F3" s="10" t="s">
        <v>29</v>
      </c>
      <c r="G3" s="10" t="s">
        <v>30</v>
      </c>
      <c r="H3" s="10" t="s">
        <v>31</v>
      </c>
      <c r="I3" s="10" t="s">
        <v>32</v>
      </c>
      <c r="J3" s="10" t="s">
        <v>33</v>
      </c>
      <c r="K3" s="10" t="s">
        <v>34</v>
      </c>
      <c r="L3" s="10" t="s">
        <v>35</v>
      </c>
      <c r="M3" s="10" t="s">
        <v>36</v>
      </c>
      <c r="N3" s="10" t="s">
        <v>37</v>
      </c>
      <c r="O3" s="10" t="s">
        <v>38</v>
      </c>
      <c r="P3" s="10" t="s">
        <v>39</v>
      </c>
      <c r="Q3" s="10" t="s">
        <v>40</v>
      </c>
      <c r="R3" s="10" t="s">
        <v>41</v>
      </c>
      <c r="S3" s="10" t="s">
        <v>45</v>
      </c>
      <c r="T3" s="10" t="s">
        <v>46</v>
      </c>
      <c r="U3" s="7" t="str">
        <f t="shared" si="0"/>
        <v>DL.2375.AFA.001.051.A.522151</v>
      </c>
      <c r="V3" s="10" t="s">
        <v>44</v>
      </c>
      <c r="W3" s="10"/>
      <c r="X3" s="11"/>
    </row>
    <row r="4" spans="1:24" hidden="1" x14ac:dyDescent="0.3">
      <c r="A4" s="6" t="s">
        <v>24</v>
      </c>
      <c r="B4" s="7" t="s">
        <v>25</v>
      </c>
      <c r="C4" s="7" t="s">
        <v>26</v>
      </c>
      <c r="D4" s="7" t="s">
        <v>27</v>
      </c>
      <c r="E4" s="7" t="s">
        <v>28</v>
      </c>
      <c r="F4" s="7" t="s">
        <v>29</v>
      </c>
      <c r="G4" s="7" t="s">
        <v>30</v>
      </c>
      <c r="H4" s="7" t="s">
        <v>31</v>
      </c>
      <c r="I4" s="7" t="s">
        <v>32</v>
      </c>
      <c r="J4" s="7" t="s">
        <v>33</v>
      </c>
      <c r="K4" s="7" t="s">
        <v>34</v>
      </c>
      <c r="L4" s="7" t="s">
        <v>35</v>
      </c>
      <c r="M4" s="7" t="s">
        <v>36</v>
      </c>
      <c r="N4" s="7" t="s">
        <v>37</v>
      </c>
      <c r="O4" s="7" t="s">
        <v>38</v>
      </c>
      <c r="P4" s="7" t="s">
        <v>39</v>
      </c>
      <c r="Q4" s="7" t="s">
        <v>40</v>
      </c>
      <c r="R4" s="7" t="s">
        <v>41</v>
      </c>
      <c r="S4" s="7" t="s">
        <v>47</v>
      </c>
      <c r="T4" s="7" t="s">
        <v>48</v>
      </c>
      <c r="U4" s="7" t="str">
        <f t="shared" si="0"/>
        <v>DL.2375.AFA.001.051.A.524111</v>
      </c>
      <c r="V4" s="7" t="s">
        <v>44</v>
      </c>
      <c r="W4" s="7"/>
      <c r="X4" s="8"/>
    </row>
    <row r="5" spans="1:24" hidden="1" x14ac:dyDescent="0.3">
      <c r="A5" s="9" t="s">
        <v>24</v>
      </c>
      <c r="B5" s="10" t="s">
        <v>25</v>
      </c>
      <c r="C5" s="10" t="s">
        <v>26</v>
      </c>
      <c r="D5" s="10" t="s">
        <v>27</v>
      </c>
      <c r="E5" s="10" t="s">
        <v>28</v>
      </c>
      <c r="F5" s="10" t="s">
        <v>29</v>
      </c>
      <c r="G5" s="10" t="s">
        <v>30</v>
      </c>
      <c r="H5" s="10" t="s">
        <v>31</v>
      </c>
      <c r="I5" s="10" t="s">
        <v>32</v>
      </c>
      <c r="J5" s="10" t="s">
        <v>33</v>
      </c>
      <c r="K5" s="10" t="s">
        <v>34</v>
      </c>
      <c r="L5" s="10" t="s">
        <v>35</v>
      </c>
      <c r="M5" s="10" t="s">
        <v>36</v>
      </c>
      <c r="N5" s="10" t="s">
        <v>37</v>
      </c>
      <c r="O5" s="10" t="s">
        <v>38</v>
      </c>
      <c r="P5" s="10" t="s">
        <v>39</v>
      </c>
      <c r="Q5" s="10" t="s">
        <v>40</v>
      </c>
      <c r="R5" s="10" t="s">
        <v>41</v>
      </c>
      <c r="S5" s="10" t="s">
        <v>49</v>
      </c>
      <c r="T5" s="10" t="s">
        <v>50</v>
      </c>
      <c r="U5" s="7" t="str">
        <f t="shared" si="0"/>
        <v>DL.2375.AFA.001.051.A.524119</v>
      </c>
      <c r="V5" s="10" t="s">
        <v>44</v>
      </c>
      <c r="W5" s="10"/>
      <c r="X5" s="11"/>
    </row>
    <row r="6" spans="1:24" hidden="1" x14ac:dyDescent="0.3">
      <c r="A6" s="6" t="s">
        <v>24</v>
      </c>
      <c r="B6" s="7" t="s">
        <v>25</v>
      </c>
      <c r="C6" s="7" t="s">
        <v>26</v>
      </c>
      <c r="D6" s="7" t="s">
        <v>27</v>
      </c>
      <c r="E6" s="7" t="s">
        <v>28</v>
      </c>
      <c r="F6" s="7" t="s">
        <v>29</v>
      </c>
      <c r="G6" s="7" t="s">
        <v>30</v>
      </c>
      <c r="H6" s="7" t="s">
        <v>31</v>
      </c>
      <c r="I6" s="7" t="s">
        <v>32</v>
      </c>
      <c r="J6" s="7" t="s">
        <v>33</v>
      </c>
      <c r="K6" s="7" t="s">
        <v>34</v>
      </c>
      <c r="L6" s="7" t="s">
        <v>35</v>
      </c>
      <c r="M6" s="7" t="s">
        <v>36</v>
      </c>
      <c r="N6" s="7" t="s">
        <v>37</v>
      </c>
      <c r="O6" s="7" t="s">
        <v>38</v>
      </c>
      <c r="P6" s="7" t="s">
        <v>39</v>
      </c>
      <c r="Q6" s="7" t="s">
        <v>51</v>
      </c>
      <c r="R6" s="7" t="s">
        <v>52</v>
      </c>
      <c r="S6" s="7" t="s">
        <v>42</v>
      </c>
      <c r="T6" s="7" t="s">
        <v>43</v>
      </c>
      <c r="U6" s="7" t="str">
        <f t="shared" si="0"/>
        <v>DL.2375.AFA.001.051.B.521211</v>
      </c>
      <c r="V6" s="7" t="s">
        <v>44</v>
      </c>
      <c r="W6" s="7"/>
      <c r="X6" s="8"/>
    </row>
    <row r="7" spans="1:24" hidden="1" x14ac:dyDescent="0.3">
      <c r="A7" s="9" t="s">
        <v>24</v>
      </c>
      <c r="B7" s="10" t="s">
        <v>25</v>
      </c>
      <c r="C7" s="10" t="s">
        <v>26</v>
      </c>
      <c r="D7" s="10" t="s">
        <v>27</v>
      </c>
      <c r="E7" s="10" t="s">
        <v>28</v>
      </c>
      <c r="F7" s="10" t="s">
        <v>29</v>
      </c>
      <c r="G7" s="10" t="s">
        <v>30</v>
      </c>
      <c r="H7" s="10" t="s">
        <v>31</v>
      </c>
      <c r="I7" s="10" t="s">
        <v>32</v>
      </c>
      <c r="J7" s="10" t="s">
        <v>33</v>
      </c>
      <c r="K7" s="10" t="s">
        <v>34</v>
      </c>
      <c r="L7" s="10" t="s">
        <v>35</v>
      </c>
      <c r="M7" s="10" t="s">
        <v>36</v>
      </c>
      <c r="N7" s="10" t="s">
        <v>37</v>
      </c>
      <c r="O7" s="10" t="s">
        <v>38</v>
      </c>
      <c r="P7" s="10" t="s">
        <v>39</v>
      </c>
      <c r="Q7" s="10" t="s">
        <v>51</v>
      </c>
      <c r="R7" s="10" t="s">
        <v>52</v>
      </c>
      <c r="S7" s="10" t="s">
        <v>45</v>
      </c>
      <c r="T7" s="10" t="s">
        <v>46</v>
      </c>
      <c r="U7" s="7" t="str">
        <f t="shared" si="0"/>
        <v>DL.2375.AFA.001.051.B.522151</v>
      </c>
      <c r="V7" s="10" t="s">
        <v>44</v>
      </c>
      <c r="W7" s="10"/>
      <c r="X7" s="11"/>
    </row>
    <row r="8" spans="1:24" hidden="1" x14ac:dyDescent="0.3">
      <c r="A8" s="6" t="s">
        <v>24</v>
      </c>
      <c r="B8" s="7" t="s">
        <v>25</v>
      </c>
      <c r="C8" s="7" t="s">
        <v>26</v>
      </c>
      <c r="D8" s="7" t="s">
        <v>27</v>
      </c>
      <c r="E8" s="7" t="s">
        <v>28</v>
      </c>
      <c r="F8" s="7" t="s">
        <v>29</v>
      </c>
      <c r="G8" s="7" t="s">
        <v>30</v>
      </c>
      <c r="H8" s="7" t="s">
        <v>31</v>
      </c>
      <c r="I8" s="7" t="s">
        <v>32</v>
      </c>
      <c r="J8" s="7" t="s">
        <v>33</v>
      </c>
      <c r="K8" s="7" t="s">
        <v>34</v>
      </c>
      <c r="L8" s="7" t="s">
        <v>35</v>
      </c>
      <c r="M8" s="7" t="s">
        <v>36</v>
      </c>
      <c r="N8" s="7" t="s">
        <v>37</v>
      </c>
      <c r="O8" s="7" t="s">
        <v>38</v>
      </c>
      <c r="P8" s="7" t="s">
        <v>39</v>
      </c>
      <c r="Q8" s="7" t="s">
        <v>51</v>
      </c>
      <c r="R8" s="7" t="s">
        <v>52</v>
      </c>
      <c r="S8" s="7" t="s">
        <v>47</v>
      </c>
      <c r="T8" s="7" t="s">
        <v>48</v>
      </c>
      <c r="U8" s="7" t="str">
        <f t="shared" si="0"/>
        <v>DL.2375.AFA.001.051.B.524111</v>
      </c>
      <c r="V8" s="7" t="s">
        <v>44</v>
      </c>
      <c r="W8" s="7"/>
      <c r="X8" s="8"/>
    </row>
    <row r="9" spans="1:24" hidden="1" x14ac:dyDescent="0.3">
      <c r="A9" s="9" t="s">
        <v>24</v>
      </c>
      <c r="B9" s="10" t="s">
        <v>25</v>
      </c>
      <c r="C9" s="10" t="s">
        <v>26</v>
      </c>
      <c r="D9" s="10" t="s">
        <v>27</v>
      </c>
      <c r="E9" s="10" t="s">
        <v>28</v>
      </c>
      <c r="F9" s="10" t="s">
        <v>29</v>
      </c>
      <c r="G9" s="10" t="s">
        <v>30</v>
      </c>
      <c r="H9" s="10" t="s">
        <v>31</v>
      </c>
      <c r="I9" s="10" t="s">
        <v>32</v>
      </c>
      <c r="J9" s="10" t="s">
        <v>33</v>
      </c>
      <c r="K9" s="10" t="s">
        <v>34</v>
      </c>
      <c r="L9" s="10" t="s">
        <v>35</v>
      </c>
      <c r="M9" s="10" t="s">
        <v>36</v>
      </c>
      <c r="N9" s="10" t="s">
        <v>37</v>
      </c>
      <c r="O9" s="10" t="s">
        <v>38</v>
      </c>
      <c r="P9" s="10" t="s">
        <v>39</v>
      </c>
      <c r="Q9" s="10" t="s">
        <v>51</v>
      </c>
      <c r="R9" s="10" t="s">
        <v>52</v>
      </c>
      <c r="S9" s="10" t="s">
        <v>49</v>
      </c>
      <c r="T9" s="10" t="s">
        <v>50</v>
      </c>
      <c r="U9" s="7" t="str">
        <f t="shared" si="0"/>
        <v>DL.2375.AFA.001.051.B.524119</v>
      </c>
      <c r="V9" s="10" t="s">
        <v>44</v>
      </c>
      <c r="W9" s="10"/>
      <c r="X9" s="11"/>
    </row>
    <row r="10" spans="1:24" hidden="1" x14ac:dyDescent="0.3">
      <c r="A10" s="6" t="s">
        <v>24</v>
      </c>
      <c r="B10" s="7" t="s">
        <v>25</v>
      </c>
      <c r="C10" s="7" t="s">
        <v>26</v>
      </c>
      <c r="D10" s="7" t="s">
        <v>27</v>
      </c>
      <c r="E10" s="7" t="s">
        <v>28</v>
      </c>
      <c r="F10" s="7" t="s">
        <v>29</v>
      </c>
      <c r="G10" s="7" t="s">
        <v>30</v>
      </c>
      <c r="H10" s="7" t="s">
        <v>31</v>
      </c>
      <c r="I10" s="7" t="s">
        <v>32</v>
      </c>
      <c r="J10" s="7" t="s">
        <v>33</v>
      </c>
      <c r="K10" s="7" t="s">
        <v>34</v>
      </c>
      <c r="L10" s="7" t="s">
        <v>35</v>
      </c>
      <c r="M10" s="7" t="s">
        <v>36</v>
      </c>
      <c r="N10" s="7" t="s">
        <v>37</v>
      </c>
      <c r="O10" s="7" t="s">
        <v>38</v>
      </c>
      <c r="P10" s="7" t="s">
        <v>39</v>
      </c>
      <c r="Q10" s="7" t="s">
        <v>53</v>
      </c>
      <c r="R10" s="7" t="s">
        <v>54</v>
      </c>
      <c r="S10" s="7" t="s">
        <v>42</v>
      </c>
      <c r="T10" s="7" t="s">
        <v>43</v>
      </c>
      <c r="U10" s="7" t="str">
        <f t="shared" si="0"/>
        <v>DL.2375.AFA.001.051.C.521211</v>
      </c>
      <c r="V10" s="7" t="s">
        <v>44</v>
      </c>
      <c r="W10" s="7"/>
      <c r="X10" s="8"/>
    </row>
    <row r="11" spans="1:24" hidden="1" x14ac:dyDescent="0.3">
      <c r="A11" s="9" t="s">
        <v>24</v>
      </c>
      <c r="B11" s="10" t="s">
        <v>25</v>
      </c>
      <c r="C11" s="10" t="s">
        <v>26</v>
      </c>
      <c r="D11" s="10" t="s">
        <v>27</v>
      </c>
      <c r="E11" s="10" t="s">
        <v>28</v>
      </c>
      <c r="F11" s="10" t="s">
        <v>29</v>
      </c>
      <c r="G11" s="10" t="s">
        <v>30</v>
      </c>
      <c r="H11" s="10" t="s">
        <v>31</v>
      </c>
      <c r="I11" s="10" t="s">
        <v>32</v>
      </c>
      <c r="J11" s="10" t="s">
        <v>33</v>
      </c>
      <c r="K11" s="10" t="s">
        <v>34</v>
      </c>
      <c r="L11" s="10" t="s">
        <v>35</v>
      </c>
      <c r="M11" s="10" t="s">
        <v>36</v>
      </c>
      <c r="N11" s="10" t="s">
        <v>37</v>
      </c>
      <c r="O11" s="10" t="s">
        <v>38</v>
      </c>
      <c r="P11" s="10" t="s">
        <v>39</v>
      </c>
      <c r="Q11" s="10" t="s">
        <v>53</v>
      </c>
      <c r="R11" s="10" t="s">
        <v>54</v>
      </c>
      <c r="S11" s="10" t="s">
        <v>47</v>
      </c>
      <c r="T11" s="10" t="s">
        <v>48</v>
      </c>
      <c r="U11" s="7" t="str">
        <f t="shared" si="0"/>
        <v>DL.2375.AFA.001.051.C.524111</v>
      </c>
      <c r="V11" s="10" t="s">
        <v>44</v>
      </c>
      <c r="W11" s="10"/>
      <c r="X11" s="11"/>
    </row>
    <row r="12" spans="1:24" hidden="1" x14ac:dyDescent="0.3">
      <c r="A12" s="6" t="s">
        <v>24</v>
      </c>
      <c r="B12" s="7" t="s">
        <v>25</v>
      </c>
      <c r="C12" s="7" t="s">
        <v>26</v>
      </c>
      <c r="D12" s="7" t="s">
        <v>27</v>
      </c>
      <c r="E12" s="7" t="s">
        <v>28</v>
      </c>
      <c r="F12" s="7" t="s">
        <v>29</v>
      </c>
      <c r="G12" s="7" t="s">
        <v>30</v>
      </c>
      <c r="H12" s="7" t="s">
        <v>31</v>
      </c>
      <c r="I12" s="7" t="s">
        <v>32</v>
      </c>
      <c r="J12" s="7" t="s">
        <v>33</v>
      </c>
      <c r="K12" s="7" t="s">
        <v>34</v>
      </c>
      <c r="L12" s="7" t="s">
        <v>35</v>
      </c>
      <c r="M12" s="7" t="s">
        <v>36</v>
      </c>
      <c r="N12" s="7" t="s">
        <v>37</v>
      </c>
      <c r="O12" s="7" t="s">
        <v>38</v>
      </c>
      <c r="P12" s="7" t="s">
        <v>39</v>
      </c>
      <c r="Q12" s="7" t="s">
        <v>55</v>
      </c>
      <c r="R12" s="7" t="s">
        <v>56</v>
      </c>
      <c r="S12" s="7" t="s">
        <v>42</v>
      </c>
      <c r="T12" s="7" t="s">
        <v>43</v>
      </c>
      <c r="U12" s="7" t="str">
        <f t="shared" si="0"/>
        <v>DL.2375.AFA.001.051.D.521211</v>
      </c>
      <c r="V12" s="7" t="s">
        <v>44</v>
      </c>
      <c r="W12" s="7"/>
      <c r="X12" s="8"/>
    </row>
    <row r="13" spans="1:24" hidden="1" x14ac:dyDescent="0.3">
      <c r="A13" s="9" t="s">
        <v>24</v>
      </c>
      <c r="B13" s="10" t="s">
        <v>25</v>
      </c>
      <c r="C13" s="10" t="s">
        <v>26</v>
      </c>
      <c r="D13" s="10" t="s">
        <v>27</v>
      </c>
      <c r="E13" s="10" t="s">
        <v>28</v>
      </c>
      <c r="F13" s="10" t="s">
        <v>29</v>
      </c>
      <c r="G13" s="10" t="s">
        <v>30</v>
      </c>
      <c r="H13" s="10" t="s">
        <v>31</v>
      </c>
      <c r="I13" s="10" t="s">
        <v>32</v>
      </c>
      <c r="J13" s="10" t="s">
        <v>33</v>
      </c>
      <c r="K13" s="10" t="s">
        <v>34</v>
      </c>
      <c r="L13" s="10" t="s">
        <v>35</v>
      </c>
      <c r="M13" s="10" t="s">
        <v>36</v>
      </c>
      <c r="N13" s="10" t="s">
        <v>37</v>
      </c>
      <c r="O13" s="10" t="s">
        <v>38</v>
      </c>
      <c r="P13" s="10" t="s">
        <v>39</v>
      </c>
      <c r="Q13" s="10" t="s">
        <v>55</v>
      </c>
      <c r="R13" s="10" t="s">
        <v>56</v>
      </c>
      <c r="S13" s="10" t="s">
        <v>45</v>
      </c>
      <c r="T13" s="10" t="s">
        <v>46</v>
      </c>
      <c r="U13" s="7" t="str">
        <f t="shared" si="0"/>
        <v>DL.2375.AFA.001.051.D.522151</v>
      </c>
      <c r="V13" s="10" t="s">
        <v>44</v>
      </c>
      <c r="W13" s="10"/>
      <c r="X13" s="11"/>
    </row>
    <row r="14" spans="1:24" hidden="1" x14ac:dyDescent="0.3">
      <c r="A14" s="6" t="s">
        <v>24</v>
      </c>
      <c r="B14" s="7" t="s">
        <v>25</v>
      </c>
      <c r="C14" s="7" t="s">
        <v>26</v>
      </c>
      <c r="D14" s="7" t="s">
        <v>27</v>
      </c>
      <c r="E14" s="7" t="s">
        <v>28</v>
      </c>
      <c r="F14" s="7" t="s">
        <v>29</v>
      </c>
      <c r="G14" s="7" t="s">
        <v>30</v>
      </c>
      <c r="H14" s="7" t="s">
        <v>31</v>
      </c>
      <c r="I14" s="7" t="s">
        <v>32</v>
      </c>
      <c r="J14" s="7" t="s">
        <v>33</v>
      </c>
      <c r="K14" s="7" t="s">
        <v>34</v>
      </c>
      <c r="L14" s="7" t="s">
        <v>35</v>
      </c>
      <c r="M14" s="7" t="s">
        <v>36</v>
      </c>
      <c r="N14" s="7" t="s">
        <v>37</v>
      </c>
      <c r="O14" s="7" t="s">
        <v>38</v>
      </c>
      <c r="P14" s="7" t="s">
        <v>39</v>
      </c>
      <c r="Q14" s="7" t="s">
        <v>55</v>
      </c>
      <c r="R14" s="7" t="s">
        <v>56</v>
      </c>
      <c r="S14" s="7" t="s">
        <v>57</v>
      </c>
      <c r="T14" s="7" t="s">
        <v>58</v>
      </c>
      <c r="U14" s="7" t="str">
        <f t="shared" si="0"/>
        <v>DL.2375.AFA.001.051.D.522191</v>
      </c>
      <c r="V14" s="7" t="s">
        <v>44</v>
      </c>
      <c r="W14" s="7"/>
      <c r="X14" s="8"/>
    </row>
    <row r="15" spans="1:24" hidden="1" x14ac:dyDescent="0.3">
      <c r="A15" s="9" t="s">
        <v>24</v>
      </c>
      <c r="B15" s="10" t="s">
        <v>25</v>
      </c>
      <c r="C15" s="10" t="s">
        <v>26</v>
      </c>
      <c r="D15" s="10" t="s">
        <v>27</v>
      </c>
      <c r="E15" s="10" t="s">
        <v>28</v>
      </c>
      <c r="F15" s="10" t="s">
        <v>29</v>
      </c>
      <c r="G15" s="10" t="s">
        <v>30</v>
      </c>
      <c r="H15" s="10" t="s">
        <v>31</v>
      </c>
      <c r="I15" s="10" t="s">
        <v>32</v>
      </c>
      <c r="J15" s="10" t="s">
        <v>33</v>
      </c>
      <c r="K15" s="10" t="s">
        <v>34</v>
      </c>
      <c r="L15" s="10" t="s">
        <v>35</v>
      </c>
      <c r="M15" s="10" t="s">
        <v>36</v>
      </c>
      <c r="N15" s="10" t="s">
        <v>37</v>
      </c>
      <c r="O15" s="10" t="s">
        <v>38</v>
      </c>
      <c r="P15" s="10" t="s">
        <v>39</v>
      </c>
      <c r="Q15" s="10" t="s">
        <v>55</v>
      </c>
      <c r="R15" s="10" t="s">
        <v>56</v>
      </c>
      <c r="S15" s="10" t="s">
        <v>47</v>
      </c>
      <c r="T15" s="10" t="s">
        <v>48</v>
      </c>
      <c r="U15" s="7" t="str">
        <f t="shared" si="0"/>
        <v>DL.2375.AFA.001.051.D.524111</v>
      </c>
      <c r="V15" s="10" t="s">
        <v>44</v>
      </c>
      <c r="W15" s="10"/>
      <c r="X15" s="11"/>
    </row>
    <row r="16" spans="1:24" hidden="1" x14ac:dyDescent="0.3">
      <c r="A16" s="6" t="s">
        <v>24</v>
      </c>
      <c r="B16" s="7" t="s">
        <v>25</v>
      </c>
      <c r="C16" s="7" t="s">
        <v>26</v>
      </c>
      <c r="D16" s="7" t="s">
        <v>27</v>
      </c>
      <c r="E16" s="7" t="s">
        <v>28</v>
      </c>
      <c r="F16" s="7" t="s">
        <v>29</v>
      </c>
      <c r="G16" s="7" t="s">
        <v>30</v>
      </c>
      <c r="H16" s="7" t="s">
        <v>31</v>
      </c>
      <c r="I16" s="7" t="s">
        <v>32</v>
      </c>
      <c r="J16" s="7" t="s">
        <v>33</v>
      </c>
      <c r="K16" s="7" t="s">
        <v>34</v>
      </c>
      <c r="L16" s="7" t="s">
        <v>35</v>
      </c>
      <c r="M16" s="7" t="s">
        <v>36</v>
      </c>
      <c r="N16" s="7" t="s">
        <v>37</v>
      </c>
      <c r="O16" s="7" t="s">
        <v>38</v>
      </c>
      <c r="P16" s="7" t="s">
        <v>39</v>
      </c>
      <c r="Q16" s="7" t="s">
        <v>59</v>
      </c>
      <c r="R16" s="7" t="s">
        <v>60</v>
      </c>
      <c r="S16" s="7" t="s">
        <v>42</v>
      </c>
      <c r="T16" s="7" t="s">
        <v>43</v>
      </c>
      <c r="U16" s="7" t="str">
        <f t="shared" si="0"/>
        <v>DL.2375.AFA.001.051.E.521211</v>
      </c>
      <c r="V16" s="7" t="s">
        <v>44</v>
      </c>
      <c r="W16" s="7"/>
      <c r="X16" s="8"/>
    </row>
    <row r="17" spans="1:24" hidden="1" x14ac:dyDescent="0.3">
      <c r="A17" s="9" t="s">
        <v>24</v>
      </c>
      <c r="B17" s="10" t="s">
        <v>25</v>
      </c>
      <c r="C17" s="10" t="s">
        <v>26</v>
      </c>
      <c r="D17" s="10" t="s">
        <v>27</v>
      </c>
      <c r="E17" s="10" t="s">
        <v>28</v>
      </c>
      <c r="F17" s="10" t="s">
        <v>29</v>
      </c>
      <c r="G17" s="10" t="s">
        <v>30</v>
      </c>
      <c r="H17" s="10" t="s">
        <v>31</v>
      </c>
      <c r="I17" s="10" t="s">
        <v>32</v>
      </c>
      <c r="J17" s="10" t="s">
        <v>33</v>
      </c>
      <c r="K17" s="10" t="s">
        <v>34</v>
      </c>
      <c r="L17" s="10" t="s">
        <v>35</v>
      </c>
      <c r="M17" s="10" t="s">
        <v>36</v>
      </c>
      <c r="N17" s="10" t="s">
        <v>37</v>
      </c>
      <c r="O17" s="10" t="s">
        <v>38</v>
      </c>
      <c r="P17" s="10" t="s">
        <v>39</v>
      </c>
      <c r="Q17" s="10" t="s">
        <v>59</v>
      </c>
      <c r="R17" s="10" t="s">
        <v>60</v>
      </c>
      <c r="S17" s="10" t="s">
        <v>57</v>
      </c>
      <c r="T17" s="10" t="s">
        <v>58</v>
      </c>
      <c r="U17" s="7" t="str">
        <f t="shared" si="0"/>
        <v>DL.2375.AFA.001.051.E.522191</v>
      </c>
      <c r="V17" s="10" t="s">
        <v>44</v>
      </c>
      <c r="W17" s="10"/>
      <c r="X17" s="11"/>
    </row>
    <row r="18" spans="1:24" hidden="1" x14ac:dyDescent="0.3">
      <c r="A18" s="6" t="s">
        <v>24</v>
      </c>
      <c r="B18" s="7" t="s">
        <v>25</v>
      </c>
      <c r="C18" s="7" t="s">
        <v>26</v>
      </c>
      <c r="D18" s="7" t="s">
        <v>27</v>
      </c>
      <c r="E18" s="7" t="s">
        <v>28</v>
      </c>
      <c r="F18" s="7" t="s">
        <v>29</v>
      </c>
      <c r="G18" s="7" t="s">
        <v>30</v>
      </c>
      <c r="H18" s="7" t="s">
        <v>31</v>
      </c>
      <c r="I18" s="7" t="s">
        <v>32</v>
      </c>
      <c r="J18" s="7" t="s">
        <v>33</v>
      </c>
      <c r="K18" s="7" t="s">
        <v>34</v>
      </c>
      <c r="L18" s="7" t="s">
        <v>35</v>
      </c>
      <c r="M18" s="7" t="s">
        <v>36</v>
      </c>
      <c r="N18" s="7" t="s">
        <v>37</v>
      </c>
      <c r="O18" s="7" t="s">
        <v>38</v>
      </c>
      <c r="P18" s="7" t="s">
        <v>39</v>
      </c>
      <c r="Q18" s="7" t="s">
        <v>59</v>
      </c>
      <c r="R18" s="7" t="s">
        <v>60</v>
      </c>
      <c r="S18" s="7" t="s">
        <v>47</v>
      </c>
      <c r="T18" s="7" t="s">
        <v>48</v>
      </c>
      <c r="U18" s="7" t="str">
        <f t="shared" si="0"/>
        <v>DL.2375.AFA.001.051.E.524111</v>
      </c>
      <c r="V18" s="7" t="s">
        <v>44</v>
      </c>
      <c r="W18" s="7"/>
      <c r="X18" s="8"/>
    </row>
    <row r="19" spans="1:24" hidden="1" x14ac:dyDescent="0.3">
      <c r="A19" s="9" t="s">
        <v>24</v>
      </c>
      <c r="B19" s="10" t="s">
        <v>25</v>
      </c>
      <c r="C19" s="10" t="s">
        <v>26</v>
      </c>
      <c r="D19" s="10" t="s">
        <v>27</v>
      </c>
      <c r="E19" s="10" t="s">
        <v>28</v>
      </c>
      <c r="F19" s="10" t="s">
        <v>29</v>
      </c>
      <c r="G19" s="10" t="s">
        <v>30</v>
      </c>
      <c r="H19" s="10" t="s">
        <v>31</v>
      </c>
      <c r="I19" s="10" t="s">
        <v>32</v>
      </c>
      <c r="J19" s="10" t="s">
        <v>33</v>
      </c>
      <c r="K19" s="10" t="s">
        <v>34</v>
      </c>
      <c r="L19" s="10" t="s">
        <v>35</v>
      </c>
      <c r="M19" s="10" t="s">
        <v>36</v>
      </c>
      <c r="N19" s="10" t="s">
        <v>37</v>
      </c>
      <c r="O19" s="10" t="s">
        <v>61</v>
      </c>
      <c r="P19" s="10" t="s">
        <v>62</v>
      </c>
      <c r="Q19" s="10" t="s">
        <v>40</v>
      </c>
      <c r="R19" s="10" t="s">
        <v>63</v>
      </c>
      <c r="S19" s="10" t="s">
        <v>42</v>
      </c>
      <c r="T19" s="10" t="s">
        <v>43</v>
      </c>
      <c r="U19" s="7" t="str">
        <f t="shared" si="0"/>
        <v>DL.2375.AFA.001.052.A.521211</v>
      </c>
      <c r="V19" s="10" t="s">
        <v>44</v>
      </c>
      <c r="W19" s="10"/>
      <c r="X19" s="11"/>
    </row>
    <row r="20" spans="1:24" hidden="1" x14ac:dyDescent="0.3">
      <c r="A20" s="6" t="s">
        <v>24</v>
      </c>
      <c r="B20" s="7" t="s">
        <v>25</v>
      </c>
      <c r="C20" s="7" t="s">
        <v>26</v>
      </c>
      <c r="D20" s="7" t="s">
        <v>27</v>
      </c>
      <c r="E20" s="7" t="s">
        <v>28</v>
      </c>
      <c r="F20" s="7" t="s">
        <v>29</v>
      </c>
      <c r="G20" s="7" t="s">
        <v>30</v>
      </c>
      <c r="H20" s="7" t="s">
        <v>31</v>
      </c>
      <c r="I20" s="7" t="s">
        <v>32</v>
      </c>
      <c r="J20" s="7" t="s">
        <v>33</v>
      </c>
      <c r="K20" s="7" t="s">
        <v>34</v>
      </c>
      <c r="L20" s="7" t="s">
        <v>35</v>
      </c>
      <c r="M20" s="7" t="s">
        <v>36</v>
      </c>
      <c r="N20" s="7" t="s">
        <v>37</v>
      </c>
      <c r="O20" s="7" t="s">
        <v>61</v>
      </c>
      <c r="P20" s="7" t="s">
        <v>62</v>
      </c>
      <c r="Q20" s="7" t="s">
        <v>51</v>
      </c>
      <c r="R20" s="7" t="s">
        <v>64</v>
      </c>
      <c r="S20" s="7" t="s">
        <v>42</v>
      </c>
      <c r="T20" s="7" t="s">
        <v>43</v>
      </c>
      <c r="U20" s="7" t="str">
        <f t="shared" si="0"/>
        <v>DL.2375.AFA.001.052.B.521211</v>
      </c>
      <c r="V20" s="7" t="s">
        <v>44</v>
      </c>
      <c r="W20" s="7"/>
      <c r="X20" s="8"/>
    </row>
    <row r="21" spans="1:24" hidden="1" x14ac:dyDescent="0.3">
      <c r="A21" s="9" t="s">
        <v>24</v>
      </c>
      <c r="B21" s="10" t="s">
        <v>25</v>
      </c>
      <c r="C21" s="10" t="s">
        <v>26</v>
      </c>
      <c r="D21" s="10" t="s">
        <v>27</v>
      </c>
      <c r="E21" s="10" t="s">
        <v>28</v>
      </c>
      <c r="F21" s="10" t="s">
        <v>29</v>
      </c>
      <c r="G21" s="10" t="s">
        <v>30</v>
      </c>
      <c r="H21" s="10" t="s">
        <v>31</v>
      </c>
      <c r="I21" s="10" t="s">
        <v>32</v>
      </c>
      <c r="J21" s="10" t="s">
        <v>33</v>
      </c>
      <c r="K21" s="10" t="s">
        <v>34</v>
      </c>
      <c r="L21" s="10" t="s">
        <v>35</v>
      </c>
      <c r="M21" s="10" t="s">
        <v>36</v>
      </c>
      <c r="N21" s="10" t="s">
        <v>37</v>
      </c>
      <c r="O21" s="10" t="s">
        <v>61</v>
      </c>
      <c r="P21" s="10" t="s">
        <v>62</v>
      </c>
      <c r="Q21" s="10" t="s">
        <v>51</v>
      </c>
      <c r="R21" s="10" t="s">
        <v>64</v>
      </c>
      <c r="S21" s="10" t="s">
        <v>65</v>
      </c>
      <c r="T21" s="10" t="s">
        <v>66</v>
      </c>
      <c r="U21" s="7" t="str">
        <f t="shared" si="0"/>
        <v>DL.2375.AFA.001.052.B.521213</v>
      </c>
      <c r="V21" s="10" t="s">
        <v>44</v>
      </c>
      <c r="W21" s="10"/>
      <c r="X21" s="11"/>
    </row>
    <row r="22" spans="1:24" hidden="1" x14ac:dyDescent="0.3">
      <c r="A22" s="6" t="s">
        <v>24</v>
      </c>
      <c r="B22" s="7" t="s">
        <v>25</v>
      </c>
      <c r="C22" s="7" t="s">
        <v>26</v>
      </c>
      <c r="D22" s="7" t="s">
        <v>27</v>
      </c>
      <c r="E22" s="7" t="s">
        <v>28</v>
      </c>
      <c r="F22" s="7" t="s">
        <v>29</v>
      </c>
      <c r="G22" s="7" t="s">
        <v>30</v>
      </c>
      <c r="H22" s="7" t="s">
        <v>31</v>
      </c>
      <c r="I22" s="7" t="s">
        <v>32</v>
      </c>
      <c r="J22" s="7" t="s">
        <v>33</v>
      </c>
      <c r="K22" s="7" t="s">
        <v>34</v>
      </c>
      <c r="L22" s="7" t="s">
        <v>35</v>
      </c>
      <c r="M22" s="7" t="s">
        <v>36</v>
      </c>
      <c r="N22" s="7" t="s">
        <v>37</v>
      </c>
      <c r="O22" s="7" t="s">
        <v>61</v>
      </c>
      <c r="P22" s="7" t="s">
        <v>62</v>
      </c>
      <c r="Q22" s="7" t="s">
        <v>51</v>
      </c>
      <c r="R22" s="7" t="s">
        <v>64</v>
      </c>
      <c r="S22" s="7" t="s">
        <v>67</v>
      </c>
      <c r="T22" s="7" t="s">
        <v>68</v>
      </c>
      <c r="U22" s="7" t="str">
        <f t="shared" si="0"/>
        <v>DL.2375.AFA.001.052.B.521241</v>
      </c>
      <c r="V22" s="7" t="s">
        <v>44</v>
      </c>
      <c r="W22" s="7"/>
      <c r="X22" s="8"/>
    </row>
    <row r="23" spans="1:24" hidden="1" x14ac:dyDescent="0.3">
      <c r="A23" s="9" t="s">
        <v>24</v>
      </c>
      <c r="B23" s="10" t="s">
        <v>25</v>
      </c>
      <c r="C23" s="10" t="s">
        <v>26</v>
      </c>
      <c r="D23" s="10" t="s">
        <v>27</v>
      </c>
      <c r="E23" s="10" t="s">
        <v>28</v>
      </c>
      <c r="F23" s="10" t="s">
        <v>29</v>
      </c>
      <c r="G23" s="10" t="s">
        <v>30</v>
      </c>
      <c r="H23" s="10" t="s">
        <v>31</v>
      </c>
      <c r="I23" s="10" t="s">
        <v>32</v>
      </c>
      <c r="J23" s="10" t="s">
        <v>33</v>
      </c>
      <c r="K23" s="10" t="s">
        <v>34</v>
      </c>
      <c r="L23" s="10" t="s">
        <v>35</v>
      </c>
      <c r="M23" s="10" t="s">
        <v>36</v>
      </c>
      <c r="N23" s="10" t="s">
        <v>37</v>
      </c>
      <c r="O23" s="10" t="s">
        <v>61</v>
      </c>
      <c r="P23" s="10" t="s">
        <v>62</v>
      </c>
      <c r="Q23" s="10" t="s">
        <v>51</v>
      </c>
      <c r="R23" s="10" t="s">
        <v>64</v>
      </c>
      <c r="S23" s="10" t="s">
        <v>47</v>
      </c>
      <c r="T23" s="10" t="s">
        <v>48</v>
      </c>
      <c r="U23" s="7" t="str">
        <f t="shared" si="0"/>
        <v>DL.2375.AFA.001.052.B.524111</v>
      </c>
      <c r="V23" s="10" t="s">
        <v>44</v>
      </c>
      <c r="W23" s="10"/>
      <c r="X23" s="11"/>
    </row>
    <row r="24" spans="1:24" hidden="1" x14ac:dyDescent="0.3">
      <c r="A24" s="6" t="s">
        <v>24</v>
      </c>
      <c r="B24" s="7" t="s">
        <v>25</v>
      </c>
      <c r="C24" s="7" t="s">
        <v>26</v>
      </c>
      <c r="D24" s="7" t="s">
        <v>27</v>
      </c>
      <c r="E24" s="7" t="s">
        <v>28</v>
      </c>
      <c r="F24" s="7" t="s">
        <v>29</v>
      </c>
      <c r="G24" s="7" t="s">
        <v>30</v>
      </c>
      <c r="H24" s="7" t="s">
        <v>31</v>
      </c>
      <c r="I24" s="7" t="s">
        <v>32</v>
      </c>
      <c r="J24" s="7" t="s">
        <v>33</v>
      </c>
      <c r="K24" s="7" t="s">
        <v>34</v>
      </c>
      <c r="L24" s="7" t="s">
        <v>35</v>
      </c>
      <c r="M24" s="7" t="s">
        <v>36</v>
      </c>
      <c r="N24" s="7" t="s">
        <v>37</v>
      </c>
      <c r="O24" s="7" t="s">
        <v>61</v>
      </c>
      <c r="P24" s="7" t="s">
        <v>62</v>
      </c>
      <c r="Q24" s="7" t="s">
        <v>51</v>
      </c>
      <c r="R24" s="7" t="s">
        <v>64</v>
      </c>
      <c r="S24" s="7" t="s">
        <v>49</v>
      </c>
      <c r="T24" s="7" t="s">
        <v>50</v>
      </c>
      <c r="U24" s="7" t="str">
        <f t="shared" si="0"/>
        <v>DL.2375.AFA.001.052.B.524119</v>
      </c>
      <c r="V24" s="7" t="s">
        <v>44</v>
      </c>
      <c r="W24" s="7"/>
      <c r="X24" s="8"/>
    </row>
    <row r="25" spans="1:24" hidden="1" x14ac:dyDescent="0.3">
      <c r="A25" s="9" t="s">
        <v>24</v>
      </c>
      <c r="B25" s="10" t="s">
        <v>25</v>
      </c>
      <c r="C25" s="10" t="s">
        <v>26</v>
      </c>
      <c r="D25" s="10" t="s">
        <v>27</v>
      </c>
      <c r="E25" s="10" t="s">
        <v>28</v>
      </c>
      <c r="F25" s="10" t="s">
        <v>29</v>
      </c>
      <c r="G25" s="10" t="s">
        <v>30</v>
      </c>
      <c r="H25" s="10" t="s">
        <v>31</v>
      </c>
      <c r="I25" s="10" t="s">
        <v>32</v>
      </c>
      <c r="J25" s="10" t="s">
        <v>33</v>
      </c>
      <c r="K25" s="10" t="s">
        <v>34</v>
      </c>
      <c r="L25" s="10" t="s">
        <v>35</v>
      </c>
      <c r="M25" s="10" t="s">
        <v>36</v>
      </c>
      <c r="N25" s="10" t="s">
        <v>37</v>
      </c>
      <c r="O25" s="10" t="s">
        <v>61</v>
      </c>
      <c r="P25" s="10" t="s">
        <v>62</v>
      </c>
      <c r="Q25" s="10" t="s">
        <v>53</v>
      </c>
      <c r="R25" s="10" t="s">
        <v>69</v>
      </c>
      <c r="S25" s="10" t="s">
        <v>42</v>
      </c>
      <c r="T25" s="10" t="s">
        <v>43</v>
      </c>
      <c r="U25" s="7" t="str">
        <f t="shared" si="0"/>
        <v>DL.2375.AFA.001.052.C.521211</v>
      </c>
      <c r="V25" s="10" t="s">
        <v>44</v>
      </c>
      <c r="W25" s="10"/>
      <c r="X25" s="11"/>
    </row>
    <row r="26" spans="1:24" hidden="1" x14ac:dyDescent="0.3">
      <c r="A26" s="6" t="s">
        <v>24</v>
      </c>
      <c r="B26" s="7" t="s">
        <v>25</v>
      </c>
      <c r="C26" s="7" t="s">
        <v>26</v>
      </c>
      <c r="D26" s="7" t="s">
        <v>27</v>
      </c>
      <c r="E26" s="7" t="s">
        <v>28</v>
      </c>
      <c r="F26" s="7" t="s">
        <v>29</v>
      </c>
      <c r="G26" s="7" t="s">
        <v>30</v>
      </c>
      <c r="H26" s="7" t="s">
        <v>31</v>
      </c>
      <c r="I26" s="7" t="s">
        <v>32</v>
      </c>
      <c r="J26" s="7" t="s">
        <v>33</v>
      </c>
      <c r="K26" s="7" t="s">
        <v>34</v>
      </c>
      <c r="L26" s="7" t="s">
        <v>35</v>
      </c>
      <c r="M26" s="7" t="s">
        <v>36</v>
      </c>
      <c r="N26" s="7" t="s">
        <v>37</v>
      </c>
      <c r="O26" s="7" t="s">
        <v>61</v>
      </c>
      <c r="P26" s="7" t="s">
        <v>62</v>
      </c>
      <c r="Q26" s="7" t="s">
        <v>55</v>
      </c>
      <c r="R26" s="7" t="s">
        <v>70</v>
      </c>
      <c r="S26" s="7" t="s">
        <v>42</v>
      </c>
      <c r="T26" s="7" t="s">
        <v>43</v>
      </c>
      <c r="U26" s="7" t="str">
        <f t="shared" si="0"/>
        <v>DL.2375.AFA.001.052.D.521211</v>
      </c>
      <c r="V26" s="7" t="s">
        <v>44</v>
      </c>
      <c r="W26" s="7"/>
      <c r="X26" s="8"/>
    </row>
    <row r="27" spans="1:24" hidden="1" x14ac:dyDescent="0.3">
      <c r="A27" s="9" t="s">
        <v>24</v>
      </c>
      <c r="B27" s="10" t="s">
        <v>25</v>
      </c>
      <c r="C27" s="10" t="s">
        <v>26</v>
      </c>
      <c r="D27" s="10" t="s">
        <v>27</v>
      </c>
      <c r="E27" s="10" t="s">
        <v>28</v>
      </c>
      <c r="F27" s="10" t="s">
        <v>29</v>
      </c>
      <c r="G27" s="10" t="s">
        <v>30</v>
      </c>
      <c r="H27" s="10" t="s">
        <v>31</v>
      </c>
      <c r="I27" s="10" t="s">
        <v>32</v>
      </c>
      <c r="J27" s="10" t="s">
        <v>33</v>
      </c>
      <c r="K27" s="10" t="s">
        <v>34</v>
      </c>
      <c r="L27" s="10" t="s">
        <v>35</v>
      </c>
      <c r="M27" s="10" t="s">
        <v>36</v>
      </c>
      <c r="N27" s="10" t="s">
        <v>37</v>
      </c>
      <c r="O27" s="10" t="s">
        <v>61</v>
      </c>
      <c r="P27" s="10" t="s">
        <v>62</v>
      </c>
      <c r="Q27" s="10" t="s">
        <v>55</v>
      </c>
      <c r="R27" s="10" t="s">
        <v>70</v>
      </c>
      <c r="S27" s="10" t="s">
        <v>65</v>
      </c>
      <c r="T27" s="10" t="s">
        <v>66</v>
      </c>
      <c r="U27" s="7" t="str">
        <f t="shared" si="0"/>
        <v>DL.2375.AFA.001.052.D.521213</v>
      </c>
      <c r="V27" s="10" t="s">
        <v>44</v>
      </c>
      <c r="W27" s="10"/>
      <c r="X27" s="11"/>
    </row>
    <row r="28" spans="1:24" hidden="1" x14ac:dyDescent="0.3">
      <c r="A28" s="6" t="s">
        <v>24</v>
      </c>
      <c r="B28" s="7" t="s">
        <v>25</v>
      </c>
      <c r="C28" s="7" t="s">
        <v>26</v>
      </c>
      <c r="D28" s="7" t="s">
        <v>27</v>
      </c>
      <c r="E28" s="7" t="s">
        <v>28</v>
      </c>
      <c r="F28" s="7" t="s">
        <v>29</v>
      </c>
      <c r="G28" s="7" t="s">
        <v>30</v>
      </c>
      <c r="H28" s="7" t="s">
        <v>31</v>
      </c>
      <c r="I28" s="7" t="s">
        <v>32</v>
      </c>
      <c r="J28" s="7" t="s">
        <v>33</v>
      </c>
      <c r="K28" s="7" t="s">
        <v>34</v>
      </c>
      <c r="L28" s="7" t="s">
        <v>35</v>
      </c>
      <c r="M28" s="7" t="s">
        <v>36</v>
      </c>
      <c r="N28" s="7" t="s">
        <v>37</v>
      </c>
      <c r="O28" s="7" t="s">
        <v>61</v>
      </c>
      <c r="P28" s="7" t="s">
        <v>62</v>
      </c>
      <c r="Q28" s="7" t="s">
        <v>55</v>
      </c>
      <c r="R28" s="7" t="s">
        <v>70</v>
      </c>
      <c r="S28" s="7" t="s">
        <v>49</v>
      </c>
      <c r="T28" s="7" t="s">
        <v>50</v>
      </c>
      <c r="U28" s="7" t="str">
        <f t="shared" si="0"/>
        <v>DL.2375.AFA.001.052.D.524119</v>
      </c>
      <c r="V28" s="7" t="s">
        <v>44</v>
      </c>
      <c r="W28" s="7"/>
      <c r="X28" s="8"/>
    </row>
    <row r="29" spans="1:24" hidden="1" x14ac:dyDescent="0.3">
      <c r="A29" s="9" t="s">
        <v>24</v>
      </c>
      <c r="B29" s="10" t="s">
        <v>25</v>
      </c>
      <c r="C29" s="10" t="s">
        <v>26</v>
      </c>
      <c r="D29" s="10" t="s">
        <v>27</v>
      </c>
      <c r="E29" s="10" t="s">
        <v>28</v>
      </c>
      <c r="F29" s="10" t="s">
        <v>29</v>
      </c>
      <c r="G29" s="10" t="s">
        <v>30</v>
      </c>
      <c r="H29" s="10" t="s">
        <v>31</v>
      </c>
      <c r="I29" s="10" t="s">
        <v>32</v>
      </c>
      <c r="J29" s="10" t="s">
        <v>33</v>
      </c>
      <c r="K29" s="10" t="s">
        <v>34</v>
      </c>
      <c r="L29" s="10" t="s">
        <v>35</v>
      </c>
      <c r="M29" s="10" t="s">
        <v>36</v>
      </c>
      <c r="N29" s="10" t="s">
        <v>37</v>
      </c>
      <c r="O29" s="10" t="s">
        <v>61</v>
      </c>
      <c r="P29" s="10" t="s">
        <v>62</v>
      </c>
      <c r="Q29" s="10" t="s">
        <v>59</v>
      </c>
      <c r="R29" s="10" t="s">
        <v>71</v>
      </c>
      <c r="S29" s="10" t="s">
        <v>42</v>
      </c>
      <c r="T29" s="10" t="s">
        <v>43</v>
      </c>
      <c r="U29" s="7" t="str">
        <f t="shared" si="0"/>
        <v>DL.2375.AFA.001.052.E.521211</v>
      </c>
      <c r="V29" s="10" t="s">
        <v>44</v>
      </c>
      <c r="W29" s="10"/>
      <c r="X29" s="11"/>
    </row>
    <row r="30" spans="1:24" hidden="1" x14ac:dyDescent="0.3">
      <c r="A30" s="6" t="s">
        <v>24</v>
      </c>
      <c r="B30" s="7" t="s">
        <v>25</v>
      </c>
      <c r="C30" s="7" t="s">
        <v>26</v>
      </c>
      <c r="D30" s="7" t="s">
        <v>27</v>
      </c>
      <c r="E30" s="7" t="s">
        <v>28</v>
      </c>
      <c r="F30" s="7" t="s">
        <v>29</v>
      </c>
      <c r="G30" s="7" t="s">
        <v>30</v>
      </c>
      <c r="H30" s="7" t="s">
        <v>31</v>
      </c>
      <c r="I30" s="7" t="s">
        <v>32</v>
      </c>
      <c r="J30" s="7" t="s">
        <v>33</v>
      </c>
      <c r="K30" s="7" t="s">
        <v>34</v>
      </c>
      <c r="L30" s="7" t="s">
        <v>35</v>
      </c>
      <c r="M30" s="7" t="s">
        <v>36</v>
      </c>
      <c r="N30" s="7" t="s">
        <v>37</v>
      </c>
      <c r="O30" s="7" t="s">
        <v>61</v>
      </c>
      <c r="P30" s="7" t="s">
        <v>62</v>
      </c>
      <c r="Q30" s="7" t="s">
        <v>59</v>
      </c>
      <c r="R30" s="7" t="s">
        <v>71</v>
      </c>
      <c r="S30" s="7" t="s">
        <v>72</v>
      </c>
      <c r="T30" s="7" t="s">
        <v>73</v>
      </c>
      <c r="U30" s="7" t="str">
        <f t="shared" si="0"/>
        <v>DL.2375.AFA.001.052.E.524113</v>
      </c>
      <c r="V30" s="7" t="s">
        <v>44</v>
      </c>
      <c r="W30" s="7"/>
      <c r="X30" s="8"/>
    </row>
    <row r="31" spans="1:24" hidden="1" x14ac:dyDescent="0.3">
      <c r="A31" s="9" t="s">
        <v>24</v>
      </c>
      <c r="B31" s="10" t="s">
        <v>25</v>
      </c>
      <c r="C31" s="10" t="s">
        <v>26</v>
      </c>
      <c r="D31" s="10" t="s">
        <v>27</v>
      </c>
      <c r="E31" s="10" t="s">
        <v>28</v>
      </c>
      <c r="F31" s="10" t="s">
        <v>29</v>
      </c>
      <c r="G31" s="10" t="s">
        <v>30</v>
      </c>
      <c r="H31" s="10" t="s">
        <v>31</v>
      </c>
      <c r="I31" s="10" t="s">
        <v>32</v>
      </c>
      <c r="J31" s="10" t="s">
        <v>33</v>
      </c>
      <c r="K31" s="10" t="s">
        <v>34</v>
      </c>
      <c r="L31" s="10" t="s">
        <v>35</v>
      </c>
      <c r="M31" s="10" t="s">
        <v>36</v>
      </c>
      <c r="N31" s="10" t="s">
        <v>37</v>
      </c>
      <c r="O31" s="10" t="s">
        <v>61</v>
      </c>
      <c r="P31" s="10" t="s">
        <v>62</v>
      </c>
      <c r="Q31" s="10" t="s">
        <v>59</v>
      </c>
      <c r="R31" s="10" t="s">
        <v>71</v>
      </c>
      <c r="S31" s="10" t="s">
        <v>74</v>
      </c>
      <c r="T31" s="10" t="s">
        <v>75</v>
      </c>
      <c r="U31" s="7" t="str">
        <f t="shared" si="0"/>
        <v>DL.2375.AFA.001.052.E.524114</v>
      </c>
      <c r="V31" s="10" t="s">
        <v>44</v>
      </c>
      <c r="W31" s="10"/>
      <c r="X31" s="11"/>
    </row>
    <row r="32" spans="1:24" hidden="1" x14ac:dyDescent="0.3">
      <c r="A32" s="6" t="s">
        <v>24</v>
      </c>
      <c r="B32" s="7" t="s">
        <v>25</v>
      </c>
      <c r="C32" s="7" t="s">
        <v>26</v>
      </c>
      <c r="D32" s="7" t="s">
        <v>27</v>
      </c>
      <c r="E32" s="7" t="s">
        <v>28</v>
      </c>
      <c r="F32" s="7" t="s">
        <v>29</v>
      </c>
      <c r="G32" s="7" t="s">
        <v>30</v>
      </c>
      <c r="H32" s="7" t="s">
        <v>31</v>
      </c>
      <c r="I32" s="7" t="s">
        <v>32</v>
      </c>
      <c r="J32" s="7" t="s">
        <v>33</v>
      </c>
      <c r="K32" s="7" t="s">
        <v>34</v>
      </c>
      <c r="L32" s="7" t="s">
        <v>35</v>
      </c>
      <c r="M32" s="7" t="s">
        <v>36</v>
      </c>
      <c r="N32" s="7" t="s">
        <v>37</v>
      </c>
      <c r="O32" s="7" t="s">
        <v>61</v>
      </c>
      <c r="P32" s="7" t="s">
        <v>62</v>
      </c>
      <c r="Q32" s="7" t="s">
        <v>76</v>
      </c>
      <c r="R32" s="7" t="s">
        <v>77</v>
      </c>
      <c r="S32" s="7" t="s">
        <v>42</v>
      </c>
      <c r="T32" s="7" t="s">
        <v>43</v>
      </c>
      <c r="U32" s="7" t="str">
        <f t="shared" si="0"/>
        <v>DL.2375.AFA.001.052.F.521211</v>
      </c>
      <c r="V32" s="7" t="s">
        <v>44</v>
      </c>
      <c r="W32" s="7"/>
      <c r="X32" s="8"/>
    </row>
    <row r="33" spans="1:24" hidden="1" x14ac:dyDescent="0.3">
      <c r="A33" s="9" t="s">
        <v>24</v>
      </c>
      <c r="B33" s="10" t="s">
        <v>25</v>
      </c>
      <c r="C33" s="10" t="s">
        <v>26</v>
      </c>
      <c r="D33" s="10" t="s">
        <v>27</v>
      </c>
      <c r="E33" s="10" t="s">
        <v>28</v>
      </c>
      <c r="F33" s="10" t="s">
        <v>29</v>
      </c>
      <c r="G33" s="10" t="s">
        <v>30</v>
      </c>
      <c r="H33" s="10" t="s">
        <v>31</v>
      </c>
      <c r="I33" s="10" t="s">
        <v>32</v>
      </c>
      <c r="J33" s="10" t="s">
        <v>33</v>
      </c>
      <c r="K33" s="10" t="s">
        <v>34</v>
      </c>
      <c r="L33" s="10" t="s">
        <v>35</v>
      </c>
      <c r="M33" s="10" t="s">
        <v>36</v>
      </c>
      <c r="N33" s="10" t="s">
        <v>37</v>
      </c>
      <c r="O33" s="10" t="s">
        <v>61</v>
      </c>
      <c r="P33" s="10" t="s">
        <v>62</v>
      </c>
      <c r="Q33" s="10" t="s">
        <v>76</v>
      </c>
      <c r="R33" s="10" t="s">
        <v>77</v>
      </c>
      <c r="S33" s="10" t="s">
        <v>45</v>
      </c>
      <c r="T33" s="10" t="s">
        <v>46</v>
      </c>
      <c r="U33" s="7" t="str">
        <f t="shared" si="0"/>
        <v>DL.2375.AFA.001.052.F.522151</v>
      </c>
      <c r="V33" s="10" t="s">
        <v>44</v>
      </c>
      <c r="W33" s="10"/>
      <c r="X33" s="11"/>
    </row>
    <row r="34" spans="1:24" hidden="1" x14ac:dyDescent="0.3">
      <c r="A34" s="6" t="s">
        <v>24</v>
      </c>
      <c r="B34" s="7" t="s">
        <v>25</v>
      </c>
      <c r="C34" s="7" t="s">
        <v>26</v>
      </c>
      <c r="D34" s="7" t="s">
        <v>27</v>
      </c>
      <c r="E34" s="7" t="s">
        <v>28</v>
      </c>
      <c r="F34" s="7" t="s">
        <v>29</v>
      </c>
      <c r="G34" s="7" t="s">
        <v>30</v>
      </c>
      <c r="H34" s="7" t="s">
        <v>31</v>
      </c>
      <c r="I34" s="7" t="s">
        <v>32</v>
      </c>
      <c r="J34" s="7" t="s">
        <v>33</v>
      </c>
      <c r="K34" s="7" t="s">
        <v>34</v>
      </c>
      <c r="L34" s="7" t="s">
        <v>35</v>
      </c>
      <c r="M34" s="7" t="s">
        <v>36</v>
      </c>
      <c r="N34" s="7" t="s">
        <v>37</v>
      </c>
      <c r="O34" s="7" t="s">
        <v>61</v>
      </c>
      <c r="P34" s="7" t="s">
        <v>62</v>
      </c>
      <c r="Q34" s="7" t="s">
        <v>76</v>
      </c>
      <c r="R34" s="7" t="s">
        <v>77</v>
      </c>
      <c r="S34" s="7" t="s">
        <v>47</v>
      </c>
      <c r="T34" s="7" t="s">
        <v>48</v>
      </c>
      <c r="U34" s="7" t="str">
        <f t="shared" si="0"/>
        <v>DL.2375.AFA.001.052.F.524111</v>
      </c>
      <c r="V34" s="7" t="s">
        <v>44</v>
      </c>
      <c r="W34" s="7"/>
      <c r="X34" s="8"/>
    </row>
    <row r="35" spans="1:24" hidden="1" x14ac:dyDescent="0.3">
      <c r="A35" s="9" t="s">
        <v>24</v>
      </c>
      <c r="B35" s="10" t="s">
        <v>25</v>
      </c>
      <c r="C35" s="10" t="s">
        <v>26</v>
      </c>
      <c r="D35" s="10" t="s">
        <v>27</v>
      </c>
      <c r="E35" s="10" t="s">
        <v>28</v>
      </c>
      <c r="F35" s="10" t="s">
        <v>29</v>
      </c>
      <c r="G35" s="10" t="s">
        <v>30</v>
      </c>
      <c r="H35" s="10" t="s">
        <v>31</v>
      </c>
      <c r="I35" s="10" t="s">
        <v>32</v>
      </c>
      <c r="J35" s="10" t="s">
        <v>33</v>
      </c>
      <c r="K35" s="10" t="s">
        <v>34</v>
      </c>
      <c r="L35" s="10" t="s">
        <v>35</v>
      </c>
      <c r="M35" s="10" t="s">
        <v>36</v>
      </c>
      <c r="N35" s="10" t="s">
        <v>37</v>
      </c>
      <c r="O35" s="10" t="s">
        <v>61</v>
      </c>
      <c r="P35" s="10" t="s">
        <v>62</v>
      </c>
      <c r="Q35" s="10" t="s">
        <v>76</v>
      </c>
      <c r="R35" s="10" t="s">
        <v>77</v>
      </c>
      <c r="S35" s="10" t="s">
        <v>49</v>
      </c>
      <c r="T35" s="10" t="s">
        <v>50</v>
      </c>
      <c r="U35" s="7" t="str">
        <f t="shared" si="0"/>
        <v>DL.2375.AFA.001.052.F.524119</v>
      </c>
      <c r="V35" s="10" t="s">
        <v>44</v>
      </c>
      <c r="W35" s="10"/>
      <c r="X35" s="11"/>
    </row>
    <row r="36" spans="1:24" hidden="1" x14ac:dyDescent="0.3">
      <c r="A36" s="6" t="s">
        <v>24</v>
      </c>
      <c r="B36" s="7" t="s">
        <v>25</v>
      </c>
      <c r="C36" s="7" t="s">
        <v>26</v>
      </c>
      <c r="D36" s="7" t="s">
        <v>27</v>
      </c>
      <c r="E36" s="7" t="s">
        <v>28</v>
      </c>
      <c r="F36" s="7" t="s">
        <v>29</v>
      </c>
      <c r="G36" s="7" t="s">
        <v>30</v>
      </c>
      <c r="H36" s="7" t="s">
        <v>31</v>
      </c>
      <c r="I36" s="7" t="s">
        <v>32</v>
      </c>
      <c r="J36" s="7" t="s">
        <v>33</v>
      </c>
      <c r="K36" s="7" t="s">
        <v>34</v>
      </c>
      <c r="L36" s="7" t="s">
        <v>35</v>
      </c>
      <c r="M36" s="7" t="s">
        <v>36</v>
      </c>
      <c r="N36" s="7" t="s">
        <v>37</v>
      </c>
      <c r="O36" s="7" t="s">
        <v>78</v>
      </c>
      <c r="P36" s="7" t="s">
        <v>79</v>
      </c>
      <c r="Q36" s="7" t="s">
        <v>40</v>
      </c>
      <c r="R36" s="7" t="s">
        <v>80</v>
      </c>
      <c r="S36" s="7" t="s">
        <v>42</v>
      </c>
      <c r="T36" s="7" t="s">
        <v>43</v>
      </c>
      <c r="U36" s="7" t="str">
        <f t="shared" si="0"/>
        <v>DL.2375.AFA.001.053.A.521211</v>
      </c>
      <c r="V36" s="7" t="s">
        <v>44</v>
      </c>
      <c r="W36" s="7"/>
      <c r="X36" s="8"/>
    </row>
    <row r="37" spans="1:24" hidden="1" x14ac:dyDescent="0.3">
      <c r="A37" s="9" t="s">
        <v>24</v>
      </c>
      <c r="B37" s="10" t="s">
        <v>25</v>
      </c>
      <c r="C37" s="10" t="s">
        <v>26</v>
      </c>
      <c r="D37" s="10" t="s">
        <v>27</v>
      </c>
      <c r="E37" s="10" t="s">
        <v>28</v>
      </c>
      <c r="F37" s="10" t="s">
        <v>29</v>
      </c>
      <c r="G37" s="10" t="s">
        <v>30</v>
      </c>
      <c r="H37" s="10" t="s">
        <v>31</v>
      </c>
      <c r="I37" s="10" t="s">
        <v>32</v>
      </c>
      <c r="J37" s="10" t="s">
        <v>33</v>
      </c>
      <c r="K37" s="10" t="s">
        <v>34</v>
      </c>
      <c r="L37" s="10" t="s">
        <v>35</v>
      </c>
      <c r="M37" s="10" t="s">
        <v>36</v>
      </c>
      <c r="N37" s="10" t="s">
        <v>37</v>
      </c>
      <c r="O37" s="10" t="s">
        <v>78</v>
      </c>
      <c r="P37" s="10" t="s">
        <v>79</v>
      </c>
      <c r="Q37" s="10" t="s">
        <v>40</v>
      </c>
      <c r="R37" s="10" t="s">
        <v>80</v>
      </c>
      <c r="S37" s="10" t="s">
        <v>47</v>
      </c>
      <c r="T37" s="10" t="s">
        <v>48</v>
      </c>
      <c r="U37" s="7" t="str">
        <f t="shared" si="0"/>
        <v>DL.2375.AFA.001.053.A.524111</v>
      </c>
      <c r="V37" s="10" t="s">
        <v>44</v>
      </c>
      <c r="W37" s="10"/>
      <c r="X37" s="11"/>
    </row>
    <row r="38" spans="1:24" hidden="1" x14ac:dyDescent="0.3">
      <c r="A38" s="6" t="s">
        <v>24</v>
      </c>
      <c r="B38" s="7" t="s">
        <v>25</v>
      </c>
      <c r="C38" s="7" t="s">
        <v>26</v>
      </c>
      <c r="D38" s="7" t="s">
        <v>27</v>
      </c>
      <c r="E38" s="7" t="s">
        <v>28</v>
      </c>
      <c r="F38" s="7" t="s">
        <v>29</v>
      </c>
      <c r="G38" s="7" t="s">
        <v>30</v>
      </c>
      <c r="H38" s="7" t="s">
        <v>31</v>
      </c>
      <c r="I38" s="7" t="s">
        <v>32</v>
      </c>
      <c r="J38" s="7" t="s">
        <v>33</v>
      </c>
      <c r="K38" s="7" t="s">
        <v>34</v>
      </c>
      <c r="L38" s="7" t="s">
        <v>35</v>
      </c>
      <c r="M38" s="7" t="s">
        <v>36</v>
      </c>
      <c r="N38" s="7" t="s">
        <v>37</v>
      </c>
      <c r="O38" s="7" t="s">
        <v>78</v>
      </c>
      <c r="P38" s="7" t="s">
        <v>79</v>
      </c>
      <c r="Q38" s="7" t="s">
        <v>40</v>
      </c>
      <c r="R38" s="7" t="s">
        <v>80</v>
      </c>
      <c r="S38" s="7" t="s">
        <v>74</v>
      </c>
      <c r="T38" s="7" t="s">
        <v>75</v>
      </c>
      <c r="U38" s="7" t="str">
        <f t="shared" si="0"/>
        <v>DL.2375.AFA.001.053.A.524114</v>
      </c>
      <c r="V38" s="7" t="s">
        <v>44</v>
      </c>
      <c r="W38" s="7"/>
      <c r="X38" s="8"/>
    </row>
    <row r="39" spans="1:24" hidden="1" x14ac:dyDescent="0.3">
      <c r="A39" s="9" t="s">
        <v>24</v>
      </c>
      <c r="B39" s="10" t="s">
        <v>25</v>
      </c>
      <c r="C39" s="10" t="s">
        <v>26</v>
      </c>
      <c r="D39" s="10" t="s">
        <v>27</v>
      </c>
      <c r="E39" s="10" t="s">
        <v>28</v>
      </c>
      <c r="F39" s="10" t="s">
        <v>29</v>
      </c>
      <c r="G39" s="10" t="s">
        <v>30</v>
      </c>
      <c r="H39" s="10" t="s">
        <v>31</v>
      </c>
      <c r="I39" s="10" t="s">
        <v>32</v>
      </c>
      <c r="J39" s="10" t="s">
        <v>33</v>
      </c>
      <c r="K39" s="10" t="s">
        <v>34</v>
      </c>
      <c r="L39" s="10" t="s">
        <v>35</v>
      </c>
      <c r="M39" s="10" t="s">
        <v>36</v>
      </c>
      <c r="N39" s="10" t="s">
        <v>37</v>
      </c>
      <c r="O39" s="10" t="s">
        <v>78</v>
      </c>
      <c r="P39" s="10" t="s">
        <v>79</v>
      </c>
      <c r="Q39" s="10" t="s">
        <v>40</v>
      </c>
      <c r="R39" s="10" t="s">
        <v>80</v>
      </c>
      <c r="S39" s="10" t="s">
        <v>49</v>
      </c>
      <c r="T39" s="10" t="s">
        <v>50</v>
      </c>
      <c r="U39" s="7" t="str">
        <f t="shared" si="0"/>
        <v>DL.2375.AFA.001.053.A.524119</v>
      </c>
      <c r="V39" s="10" t="s">
        <v>44</v>
      </c>
      <c r="W39" s="10"/>
      <c r="X39" s="11"/>
    </row>
    <row r="40" spans="1:24" hidden="1" x14ac:dyDescent="0.3">
      <c r="A40" s="6" t="s">
        <v>24</v>
      </c>
      <c r="B40" s="7" t="s">
        <v>25</v>
      </c>
      <c r="C40" s="7" t="s">
        <v>26</v>
      </c>
      <c r="D40" s="7" t="s">
        <v>27</v>
      </c>
      <c r="E40" s="7" t="s">
        <v>28</v>
      </c>
      <c r="F40" s="7" t="s">
        <v>29</v>
      </c>
      <c r="G40" s="7" t="s">
        <v>30</v>
      </c>
      <c r="H40" s="7" t="s">
        <v>31</v>
      </c>
      <c r="I40" s="7" t="s">
        <v>32</v>
      </c>
      <c r="J40" s="7" t="s">
        <v>33</v>
      </c>
      <c r="K40" s="7" t="s">
        <v>34</v>
      </c>
      <c r="L40" s="7" t="s">
        <v>35</v>
      </c>
      <c r="M40" s="7" t="s">
        <v>36</v>
      </c>
      <c r="N40" s="7" t="s">
        <v>37</v>
      </c>
      <c r="O40" s="7" t="s">
        <v>78</v>
      </c>
      <c r="P40" s="7" t="s">
        <v>79</v>
      </c>
      <c r="Q40" s="7" t="s">
        <v>51</v>
      </c>
      <c r="R40" s="7" t="s">
        <v>81</v>
      </c>
      <c r="S40" s="7" t="s">
        <v>42</v>
      </c>
      <c r="T40" s="7" t="s">
        <v>43</v>
      </c>
      <c r="U40" s="7" t="str">
        <f t="shared" si="0"/>
        <v>DL.2375.AFA.001.053.B.521211</v>
      </c>
      <c r="V40" s="7" t="s">
        <v>44</v>
      </c>
      <c r="W40" s="7"/>
      <c r="X40" s="8"/>
    </row>
    <row r="41" spans="1:24" hidden="1" x14ac:dyDescent="0.3">
      <c r="A41" s="9" t="s">
        <v>24</v>
      </c>
      <c r="B41" s="10" t="s">
        <v>25</v>
      </c>
      <c r="C41" s="10" t="s">
        <v>26</v>
      </c>
      <c r="D41" s="10" t="s">
        <v>27</v>
      </c>
      <c r="E41" s="10" t="s">
        <v>28</v>
      </c>
      <c r="F41" s="10" t="s">
        <v>29</v>
      </c>
      <c r="G41" s="10" t="s">
        <v>30</v>
      </c>
      <c r="H41" s="10" t="s">
        <v>31</v>
      </c>
      <c r="I41" s="10" t="s">
        <v>32</v>
      </c>
      <c r="J41" s="10" t="s">
        <v>33</v>
      </c>
      <c r="K41" s="10" t="s">
        <v>34</v>
      </c>
      <c r="L41" s="10" t="s">
        <v>35</v>
      </c>
      <c r="M41" s="10" t="s">
        <v>36</v>
      </c>
      <c r="N41" s="10" t="s">
        <v>37</v>
      </c>
      <c r="O41" s="10" t="s">
        <v>78</v>
      </c>
      <c r="P41" s="10" t="s">
        <v>79</v>
      </c>
      <c r="Q41" s="10" t="s">
        <v>51</v>
      </c>
      <c r="R41" s="10" t="s">
        <v>81</v>
      </c>
      <c r="S41" s="10" t="s">
        <v>45</v>
      </c>
      <c r="T41" s="10" t="s">
        <v>46</v>
      </c>
      <c r="U41" s="7" t="str">
        <f t="shared" si="0"/>
        <v>DL.2375.AFA.001.053.B.522151</v>
      </c>
      <c r="V41" s="10" t="s">
        <v>44</v>
      </c>
      <c r="W41" s="10"/>
      <c r="X41" s="11"/>
    </row>
    <row r="42" spans="1:24" hidden="1" x14ac:dyDescent="0.3">
      <c r="A42" s="6" t="s">
        <v>24</v>
      </c>
      <c r="B42" s="7" t="s">
        <v>25</v>
      </c>
      <c r="C42" s="7" t="s">
        <v>26</v>
      </c>
      <c r="D42" s="7" t="s">
        <v>27</v>
      </c>
      <c r="E42" s="7" t="s">
        <v>28</v>
      </c>
      <c r="F42" s="7" t="s">
        <v>29</v>
      </c>
      <c r="G42" s="7" t="s">
        <v>30</v>
      </c>
      <c r="H42" s="7" t="s">
        <v>31</v>
      </c>
      <c r="I42" s="7" t="s">
        <v>32</v>
      </c>
      <c r="J42" s="7" t="s">
        <v>33</v>
      </c>
      <c r="K42" s="7" t="s">
        <v>34</v>
      </c>
      <c r="L42" s="7" t="s">
        <v>35</v>
      </c>
      <c r="M42" s="7" t="s">
        <v>36</v>
      </c>
      <c r="N42" s="7" t="s">
        <v>37</v>
      </c>
      <c r="O42" s="7" t="s">
        <v>78</v>
      </c>
      <c r="P42" s="7" t="s">
        <v>79</v>
      </c>
      <c r="Q42" s="7" t="s">
        <v>51</v>
      </c>
      <c r="R42" s="7" t="s">
        <v>81</v>
      </c>
      <c r="S42" s="7" t="s">
        <v>47</v>
      </c>
      <c r="T42" s="7" t="s">
        <v>48</v>
      </c>
      <c r="U42" s="7" t="str">
        <f t="shared" si="0"/>
        <v>DL.2375.AFA.001.053.B.524111</v>
      </c>
      <c r="V42" s="7" t="s">
        <v>44</v>
      </c>
      <c r="W42" s="7"/>
      <c r="X42" s="8"/>
    </row>
    <row r="43" spans="1:24" hidden="1" x14ac:dyDescent="0.3">
      <c r="A43" s="9" t="s">
        <v>24</v>
      </c>
      <c r="B43" s="10" t="s">
        <v>25</v>
      </c>
      <c r="C43" s="10" t="s">
        <v>26</v>
      </c>
      <c r="D43" s="10" t="s">
        <v>27</v>
      </c>
      <c r="E43" s="10" t="s">
        <v>28</v>
      </c>
      <c r="F43" s="10" t="s">
        <v>29</v>
      </c>
      <c r="G43" s="10" t="s">
        <v>30</v>
      </c>
      <c r="H43" s="10" t="s">
        <v>31</v>
      </c>
      <c r="I43" s="10" t="s">
        <v>32</v>
      </c>
      <c r="J43" s="10" t="s">
        <v>33</v>
      </c>
      <c r="K43" s="10" t="s">
        <v>34</v>
      </c>
      <c r="L43" s="10" t="s">
        <v>35</v>
      </c>
      <c r="M43" s="10" t="s">
        <v>36</v>
      </c>
      <c r="N43" s="10" t="s">
        <v>37</v>
      </c>
      <c r="O43" s="10" t="s">
        <v>78</v>
      </c>
      <c r="P43" s="10" t="s">
        <v>79</v>
      </c>
      <c r="Q43" s="10" t="s">
        <v>51</v>
      </c>
      <c r="R43" s="10" t="s">
        <v>81</v>
      </c>
      <c r="S43" s="10" t="s">
        <v>49</v>
      </c>
      <c r="T43" s="10" t="s">
        <v>50</v>
      </c>
      <c r="U43" s="7" t="str">
        <f t="shared" si="0"/>
        <v>DL.2375.AFA.001.053.B.524119</v>
      </c>
      <c r="V43" s="10" t="s">
        <v>44</v>
      </c>
      <c r="W43" s="10"/>
      <c r="X43" s="11"/>
    </row>
    <row r="44" spans="1:24" hidden="1" x14ac:dyDescent="0.3">
      <c r="A44" s="6" t="s">
        <v>24</v>
      </c>
      <c r="B44" s="7" t="s">
        <v>25</v>
      </c>
      <c r="C44" s="7" t="s">
        <v>26</v>
      </c>
      <c r="D44" s="7" t="s">
        <v>27</v>
      </c>
      <c r="E44" s="7" t="s">
        <v>28</v>
      </c>
      <c r="F44" s="7" t="s">
        <v>29</v>
      </c>
      <c r="G44" s="7" t="s">
        <v>30</v>
      </c>
      <c r="H44" s="7" t="s">
        <v>31</v>
      </c>
      <c r="I44" s="7" t="s">
        <v>32</v>
      </c>
      <c r="J44" s="7" t="s">
        <v>33</v>
      </c>
      <c r="K44" s="7" t="s">
        <v>34</v>
      </c>
      <c r="L44" s="7" t="s">
        <v>35</v>
      </c>
      <c r="M44" s="7" t="s">
        <v>36</v>
      </c>
      <c r="N44" s="7" t="s">
        <v>37</v>
      </c>
      <c r="O44" s="7" t="s">
        <v>78</v>
      </c>
      <c r="P44" s="7" t="s">
        <v>79</v>
      </c>
      <c r="Q44" s="7" t="s">
        <v>53</v>
      </c>
      <c r="R44" s="7" t="s">
        <v>82</v>
      </c>
      <c r="S44" s="7" t="s">
        <v>42</v>
      </c>
      <c r="T44" s="7" t="s">
        <v>43</v>
      </c>
      <c r="U44" s="7" t="str">
        <f t="shared" si="0"/>
        <v>DL.2375.AFA.001.053.C.521211</v>
      </c>
      <c r="V44" s="7" t="s">
        <v>44</v>
      </c>
      <c r="W44" s="7"/>
      <c r="X44" s="8"/>
    </row>
    <row r="45" spans="1:24" hidden="1" x14ac:dyDescent="0.3">
      <c r="A45" s="9" t="s">
        <v>24</v>
      </c>
      <c r="B45" s="10" t="s">
        <v>25</v>
      </c>
      <c r="C45" s="10" t="s">
        <v>26</v>
      </c>
      <c r="D45" s="10" t="s">
        <v>27</v>
      </c>
      <c r="E45" s="10" t="s">
        <v>28</v>
      </c>
      <c r="F45" s="10" t="s">
        <v>29</v>
      </c>
      <c r="G45" s="10" t="s">
        <v>30</v>
      </c>
      <c r="H45" s="10" t="s">
        <v>31</v>
      </c>
      <c r="I45" s="10" t="s">
        <v>32</v>
      </c>
      <c r="J45" s="10" t="s">
        <v>33</v>
      </c>
      <c r="K45" s="10" t="s">
        <v>34</v>
      </c>
      <c r="L45" s="10" t="s">
        <v>35</v>
      </c>
      <c r="M45" s="10" t="s">
        <v>36</v>
      </c>
      <c r="N45" s="10" t="s">
        <v>37</v>
      </c>
      <c r="O45" s="10" t="s">
        <v>78</v>
      </c>
      <c r="P45" s="10" t="s">
        <v>79</v>
      </c>
      <c r="Q45" s="10" t="s">
        <v>53</v>
      </c>
      <c r="R45" s="10" t="s">
        <v>82</v>
      </c>
      <c r="S45" s="10" t="s">
        <v>83</v>
      </c>
      <c r="T45" s="10" t="s">
        <v>84</v>
      </c>
      <c r="U45" s="7" t="str">
        <f t="shared" si="0"/>
        <v>DL.2375.AFA.001.053.C.521219</v>
      </c>
      <c r="V45" s="10" t="s">
        <v>44</v>
      </c>
      <c r="W45" s="10"/>
      <c r="X45" s="11"/>
    </row>
    <row r="46" spans="1:24" hidden="1" x14ac:dyDescent="0.3">
      <c r="A46" s="6" t="s">
        <v>24</v>
      </c>
      <c r="B46" s="7" t="s">
        <v>25</v>
      </c>
      <c r="C46" s="7" t="s">
        <v>26</v>
      </c>
      <c r="D46" s="7" t="s">
        <v>27</v>
      </c>
      <c r="E46" s="7" t="s">
        <v>28</v>
      </c>
      <c r="F46" s="7" t="s">
        <v>29</v>
      </c>
      <c r="G46" s="7" t="s">
        <v>30</v>
      </c>
      <c r="H46" s="7" t="s">
        <v>31</v>
      </c>
      <c r="I46" s="7" t="s">
        <v>32</v>
      </c>
      <c r="J46" s="7" t="s">
        <v>33</v>
      </c>
      <c r="K46" s="7" t="s">
        <v>34</v>
      </c>
      <c r="L46" s="7" t="s">
        <v>35</v>
      </c>
      <c r="M46" s="7" t="s">
        <v>36</v>
      </c>
      <c r="N46" s="7" t="s">
        <v>37</v>
      </c>
      <c r="O46" s="7" t="s">
        <v>78</v>
      </c>
      <c r="P46" s="7" t="s">
        <v>79</v>
      </c>
      <c r="Q46" s="7" t="s">
        <v>53</v>
      </c>
      <c r="R46" s="7" t="s">
        <v>82</v>
      </c>
      <c r="S46" s="7" t="s">
        <v>45</v>
      </c>
      <c r="T46" s="7" t="s">
        <v>46</v>
      </c>
      <c r="U46" s="7" t="str">
        <f t="shared" si="0"/>
        <v>DL.2375.AFA.001.053.C.522151</v>
      </c>
      <c r="V46" s="7" t="s">
        <v>44</v>
      </c>
      <c r="W46" s="7"/>
      <c r="X46" s="8"/>
    </row>
    <row r="47" spans="1:24" hidden="1" x14ac:dyDescent="0.3">
      <c r="A47" s="9" t="s">
        <v>24</v>
      </c>
      <c r="B47" s="10" t="s">
        <v>25</v>
      </c>
      <c r="C47" s="10" t="s">
        <v>26</v>
      </c>
      <c r="D47" s="10" t="s">
        <v>27</v>
      </c>
      <c r="E47" s="10" t="s">
        <v>28</v>
      </c>
      <c r="F47" s="10" t="s">
        <v>29</v>
      </c>
      <c r="G47" s="10" t="s">
        <v>30</v>
      </c>
      <c r="H47" s="10" t="s">
        <v>31</v>
      </c>
      <c r="I47" s="10" t="s">
        <v>32</v>
      </c>
      <c r="J47" s="10" t="s">
        <v>33</v>
      </c>
      <c r="K47" s="10" t="s">
        <v>34</v>
      </c>
      <c r="L47" s="10" t="s">
        <v>35</v>
      </c>
      <c r="M47" s="10" t="s">
        <v>36</v>
      </c>
      <c r="N47" s="10" t="s">
        <v>37</v>
      </c>
      <c r="O47" s="10" t="s">
        <v>78</v>
      </c>
      <c r="P47" s="10" t="s">
        <v>79</v>
      </c>
      <c r="Q47" s="10" t="s">
        <v>53</v>
      </c>
      <c r="R47" s="10" t="s">
        <v>82</v>
      </c>
      <c r="S47" s="10" t="s">
        <v>47</v>
      </c>
      <c r="T47" s="10" t="s">
        <v>48</v>
      </c>
      <c r="U47" s="7" t="str">
        <f t="shared" si="0"/>
        <v>DL.2375.AFA.001.053.C.524111</v>
      </c>
      <c r="V47" s="10" t="s">
        <v>44</v>
      </c>
      <c r="W47" s="10"/>
      <c r="X47" s="11"/>
    </row>
    <row r="48" spans="1:24" hidden="1" x14ac:dyDescent="0.3">
      <c r="A48" s="6" t="s">
        <v>24</v>
      </c>
      <c r="B48" s="7" t="s">
        <v>25</v>
      </c>
      <c r="C48" s="7" t="s">
        <v>26</v>
      </c>
      <c r="D48" s="7" t="s">
        <v>27</v>
      </c>
      <c r="E48" s="7" t="s">
        <v>28</v>
      </c>
      <c r="F48" s="7" t="s">
        <v>29</v>
      </c>
      <c r="G48" s="7" t="s">
        <v>30</v>
      </c>
      <c r="H48" s="7" t="s">
        <v>31</v>
      </c>
      <c r="I48" s="7" t="s">
        <v>32</v>
      </c>
      <c r="J48" s="7" t="s">
        <v>33</v>
      </c>
      <c r="K48" s="7" t="s">
        <v>34</v>
      </c>
      <c r="L48" s="7" t="s">
        <v>35</v>
      </c>
      <c r="M48" s="7" t="s">
        <v>36</v>
      </c>
      <c r="N48" s="7" t="s">
        <v>37</v>
      </c>
      <c r="O48" s="7" t="s">
        <v>78</v>
      </c>
      <c r="P48" s="7" t="s">
        <v>79</v>
      </c>
      <c r="Q48" s="7" t="s">
        <v>53</v>
      </c>
      <c r="R48" s="7" t="s">
        <v>82</v>
      </c>
      <c r="S48" s="7" t="s">
        <v>74</v>
      </c>
      <c r="T48" s="7" t="s">
        <v>75</v>
      </c>
      <c r="U48" s="7" t="str">
        <f t="shared" si="0"/>
        <v>DL.2375.AFA.001.053.C.524114</v>
      </c>
      <c r="V48" s="7" t="s">
        <v>44</v>
      </c>
      <c r="W48" s="7"/>
      <c r="X48" s="8"/>
    </row>
    <row r="49" spans="1:24" hidden="1" x14ac:dyDescent="0.3">
      <c r="A49" s="9" t="s">
        <v>24</v>
      </c>
      <c r="B49" s="10" t="s">
        <v>25</v>
      </c>
      <c r="C49" s="10" t="s">
        <v>26</v>
      </c>
      <c r="D49" s="10" t="s">
        <v>27</v>
      </c>
      <c r="E49" s="10" t="s">
        <v>28</v>
      </c>
      <c r="F49" s="10" t="s">
        <v>29</v>
      </c>
      <c r="G49" s="10" t="s">
        <v>30</v>
      </c>
      <c r="H49" s="10" t="s">
        <v>31</v>
      </c>
      <c r="I49" s="10" t="s">
        <v>32</v>
      </c>
      <c r="J49" s="10" t="s">
        <v>33</v>
      </c>
      <c r="K49" s="10" t="s">
        <v>34</v>
      </c>
      <c r="L49" s="10" t="s">
        <v>35</v>
      </c>
      <c r="M49" s="10" t="s">
        <v>36</v>
      </c>
      <c r="N49" s="10" t="s">
        <v>37</v>
      </c>
      <c r="O49" s="10" t="s">
        <v>78</v>
      </c>
      <c r="P49" s="10" t="s">
        <v>79</v>
      </c>
      <c r="Q49" s="10" t="s">
        <v>53</v>
      </c>
      <c r="R49" s="10" t="s">
        <v>82</v>
      </c>
      <c r="S49" s="10" t="s">
        <v>49</v>
      </c>
      <c r="T49" s="10" t="s">
        <v>50</v>
      </c>
      <c r="U49" s="7" t="str">
        <f t="shared" si="0"/>
        <v>DL.2375.AFA.001.053.C.524119</v>
      </c>
      <c r="V49" s="10" t="s">
        <v>44</v>
      </c>
      <c r="W49" s="10"/>
      <c r="X49" s="11"/>
    </row>
    <row r="50" spans="1:24" hidden="1" x14ac:dyDescent="0.3">
      <c r="A50" s="6" t="s">
        <v>24</v>
      </c>
      <c r="B50" s="7" t="s">
        <v>25</v>
      </c>
      <c r="C50" s="7" t="s">
        <v>26</v>
      </c>
      <c r="D50" s="7" t="s">
        <v>27</v>
      </c>
      <c r="E50" s="7" t="s">
        <v>28</v>
      </c>
      <c r="F50" s="7" t="s">
        <v>29</v>
      </c>
      <c r="G50" s="7" t="s">
        <v>30</v>
      </c>
      <c r="H50" s="7" t="s">
        <v>31</v>
      </c>
      <c r="I50" s="7" t="s">
        <v>32</v>
      </c>
      <c r="J50" s="7" t="s">
        <v>33</v>
      </c>
      <c r="K50" s="7" t="s">
        <v>34</v>
      </c>
      <c r="L50" s="7" t="s">
        <v>35</v>
      </c>
      <c r="M50" s="7" t="s">
        <v>36</v>
      </c>
      <c r="N50" s="7" t="s">
        <v>37</v>
      </c>
      <c r="O50" s="7" t="s">
        <v>78</v>
      </c>
      <c r="P50" s="7" t="s">
        <v>79</v>
      </c>
      <c r="Q50" s="7" t="s">
        <v>55</v>
      </c>
      <c r="R50" s="7" t="s">
        <v>85</v>
      </c>
      <c r="S50" s="7" t="s">
        <v>42</v>
      </c>
      <c r="T50" s="7" t="s">
        <v>43</v>
      </c>
      <c r="U50" s="7" t="str">
        <f t="shared" si="0"/>
        <v>DL.2375.AFA.001.053.D.521211</v>
      </c>
      <c r="V50" s="7" t="s">
        <v>44</v>
      </c>
      <c r="W50" s="7"/>
      <c r="X50" s="8"/>
    </row>
    <row r="51" spans="1:24" hidden="1" x14ac:dyDescent="0.3">
      <c r="A51" s="9" t="s">
        <v>24</v>
      </c>
      <c r="B51" s="10" t="s">
        <v>25</v>
      </c>
      <c r="C51" s="10" t="s">
        <v>26</v>
      </c>
      <c r="D51" s="10" t="s">
        <v>27</v>
      </c>
      <c r="E51" s="10" t="s">
        <v>28</v>
      </c>
      <c r="F51" s="10" t="s">
        <v>29</v>
      </c>
      <c r="G51" s="10" t="s">
        <v>30</v>
      </c>
      <c r="H51" s="10" t="s">
        <v>31</v>
      </c>
      <c r="I51" s="10" t="s">
        <v>32</v>
      </c>
      <c r="J51" s="10" t="s">
        <v>33</v>
      </c>
      <c r="K51" s="10" t="s">
        <v>34</v>
      </c>
      <c r="L51" s="10" t="s">
        <v>35</v>
      </c>
      <c r="M51" s="10" t="s">
        <v>36</v>
      </c>
      <c r="N51" s="10" t="s">
        <v>37</v>
      </c>
      <c r="O51" s="10" t="s">
        <v>78</v>
      </c>
      <c r="P51" s="10" t="s">
        <v>79</v>
      </c>
      <c r="Q51" s="10" t="s">
        <v>55</v>
      </c>
      <c r="R51" s="10" t="s">
        <v>85</v>
      </c>
      <c r="S51" s="10" t="s">
        <v>45</v>
      </c>
      <c r="T51" s="10" t="s">
        <v>46</v>
      </c>
      <c r="U51" s="7" t="str">
        <f t="shared" si="0"/>
        <v>DL.2375.AFA.001.053.D.522151</v>
      </c>
      <c r="V51" s="10" t="s">
        <v>44</v>
      </c>
      <c r="W51" s="10"/>
      <c r="X51" s="11"/>
    </row>
    <row r="52" spans="1:24" hidden="1" x14ac:dyDescent="0.3">
      <c r="A52" s="6" t="s">
        <v>24</v>
      </c>
      <c r="B52" s="7" t="s">
        <v>25</v>
      </c>
      <c r="C52" s="7" t="s">
        <v>26</v>
      </c>
      <c r="D52" s="7" t="s">
        <v>27</v>
      </c>
      <c r="E52" s="7" t="s">
        <v>28</v>
      </c>
      <c r="F52" s="7" t="s">
        <v>29</v>
      </c>
      <c r="G52" s="7" t="s">
        <v>30</v>
      </c>
      <c r="H52" s="7" t="s">
        <v>31</v>
      </c>
      <c r="I52" s="7" t="s">
        <v>32</v>
      </c>
      <c r="J52" s="7" t="s">
        <v>33</v>
      </c>
      <c r="K52" s="7" t="s">
        <v>34</v>
      </c>
      <c r="L52" s="7" t="s">
        <v>35</v>
      </c>
      <c r="M52" s="7" t="s">
        <v>36</v>
      </c>
      <c r="N52" s="7" t="s">
        <v>37</v>
      </c>
      <c r="O52" s="7" t="s">
        <v>78</v>
      </c>
      <c r="P52" s="7" t="s">
        <v>79</v>
      </c>
      <c r="Q52" s="7" t="s">
        <v>55</v>
      </c>
      <c r="R52" s="7" t="s">
        <v>85</v>
      </c>
      <c r="S52" s="7" t="s">
        <v>47</v>
      </c>
      <c r="T52" s="7" t="s">
        <v>48</v>
      </c>
      <c r="U52" s="7" t="str">
        <f t="shared" si="0"/>
        <v>DL.2375.AFA.001.053.D.524111</v>
      </c>
      <c r="V52" s="7" t="s">
        <v>44</v>
      </c>
      <c r="W52" s="7"/>
      <c r="X52" s="8"/>
    </row>
    <row r="53" spans="1:24" hidden="1" x14ac:dyDescent="0.3">
      <c r="A53" s="9" t="s">
        <v>24</v>
      </c>
      <c r="B53" s="10" t="s">
        <v>25</v>
      </c>
      <c r="C53" s="10" t="s">
        <v>26</v>
      </c>
      <c r="D53" s="10" t="s">
        <v>27</v>
      </c>
      <c r="E53" s="10" t="s">
        <v>28</v>
      </c>
      <c r="F53" s="10" t="s">
        <v>29</v>
      </c>
      <c r="G53" s="10" t="s">
        <v>30</v>
      </c>
      <c r="H53" s="10" t="s">
        <v>31</v>
      </c>
      <c r="I53" s="10" t="s">
        <v>32</v>
      </c>
      <c r="J53" s="10" t="s">
        <v>33</v>
      </c>
      <c r="K53" s="10" t="s">
        <v>34</v>
      </c>
      <c r="L53" s="10" t="s">
        <v>35</v>
      </c>
      <c r="M53" s="10" t="s">
        <v>36</v>
      </c>
      <c r="N53" s="10" t="s">
        <v>37</v>
      </c>
      <c r="O53" s="10" t="s">
        <v>78</v>
      </c>
      <c r="P53" s="10" t="s">
        <v>79</v>
      </c>
      <c r="Q53" s="10" t="s">
        <v>55</v>
      </c>
      <c r="R53" s="10" t="s">
        <v>85</v>
      </c>
      <c r="S53" s="10" t="s">
        <v>74</v>
      </c>
      <c r="T53" s="10" t="s">
        <v>75</v>
      </c>
      <c r="U53" s="7" t="str">
        <f t="shared" si="0"/>
        <v>DL.2375.AFA.001.053.D.524114</v>
      </c>
      <c r="V53" s="10" t="s">
        <v>44</v>
      </c>
      <c r="W53" s="10"/>
      <c r="X53" s="11"/>
    </row>
    <row r="54" spans="1:24" hidden="1" x14ac:dyDescent="0.3">
      <c r="A54" s="6" t="s">
        <v>24</v>
      </c>
      <c r="B54" s="7" t="s">
        <v>25</v>
      </c>
      <c r="C54" s="7" t="s">
        <v>26</v>
      </c>
      <c r="D54" s="7" t="s">
        <v>27</v>
      </c>
      <c r="E54" s="7" t="s">
        <v>28</v>
      </c>
      <c r="F54" s="7" t="s">
        <v>29</v>
      </c>
      <c r="G54" s="7" t="s">
        <v>30</v>
      </c>
      <c r="H54" s="7" t="s">
        <v>31</v>
      </c>
      <c r="I54" s="7" t="s">
        <v>32</v>
      </c>
      <c r="J54" s="7" t="s">
        <v>33</v>
      </c>
      <c r="K54" s="7" t="s">
        <v>34</v>
      </c>
      <c r="L54" s="7" t="s">
        <v>35</v>
      </c>
      <c r="M54" s="7" t="s">
        <v>36</v>
      </c>
      <c r="N54" s="7" t="s">
        <v>37</v>
      </c>
      <c r="O54" s="7" t="s">
        <v>86</v>
      </c>
      <c r="P54" s="7" t="s">
        <v>87</v>
      </c>
      <c r="Q54" s="7" t="s">
        <v>40</v>
      </c>
      <c r="R54" s="7" t="s">
        <v>88</v>
      </c>
      <c r="S54" s="7" t="s">
        <v>42</v>
      </c>
      <c r="T54" s="7" t="s">
        <v>43</v>
      </c>
      <c r="U54" s="7" t="str">
        <f t="shared" si="0"/>
        <v>DL.2375.AFA.001.054.A.521211</v>
      </c>
      <c r="V54" s="7" t="s">
        <v>44</v>
      </c>
      <c r="W54" s="7"/>
      <c r="X54" s="8"/>
    </row>
    <row r="55" spans="1:24" hidden="1" x14ac:dyDescent="0.3">
      <c r="A55" s="9" t="s">
        <v>24</v>
      </c>
      <c r="B55" s="10" t="s">
        <v>25</v>
      </c>
      <c r="C55" s="10" t="s">
        <v>26</v>
      </c>
      <c r="D55" s="10" t="s">
        <v>27</v>
      </c>
      <c r="E55" s="10" t="s">
        <v>28</v>
      </c>
      <c r="F55" s="10" t="s">
        <v>29</v>
      </c>
      <c r="G55" s="10" t="s">
        <v>30</v>
      </c>
      <c r="H55" s="10" t="s">
        <v>31</v>
      </c>
      <c r="I55" s="10" t="s">
        <v>32</v>
      </c>
      <c r="J55" s="10" t="s">
        <v>33</v>
      </c>
      <c r="K55" s="10" t="s">
        <v>34</v>
      </c>
      <c r="L55" s="10" t="s">
        <v>35</v>
      </c>
      <c r="M55" s="10" t="s">
        <v>36</v>
      </c>
      <c r="N55" s="10" t="s">
        <v>37</v>
      </c>
      <c r="O55" s="10" t="s">
        <v>86</v>
      </c>
      <c r="P55" s="10" t="s">
        <v>87</v>
      </c>
      <c r="Q55" s="10" t="s">
        <v>40</v>
      </c>
      <c r="R55" s="10" t="s">
        <v>88</v>
      </c>
      <c r="S55" s="10" t="s">
        <v>47</v>
      </c>
      <c r="T55" s="10" t="s">
        <v>48</v>
      </c>
      <c r="U55" s="7" t="str">
        <f t="shared" si="0"/>
        <v>DL.2375.AFA.001.054.A.524111</v>
      </c>
      <c r="V55" s="10" t="s">
        <v>44</v>
      </c>
      <c r="W55" s="10"/>
      <c r="X55" s="11"/>
    </row>
    <row r="56" spans="1:24" hidden="1" x14ac:dyDescent="0.3">
      <c r="A56" s="6" t="s">
        <v>24</v>
      </c>
      <c r="B56" s="7" t="s">
        <v>25</v>
      </c>
      <c r="C56" s="7" t="s">
        <v>26</v>
      </c>
      <c r="D56" s="7" t="s">
        <v>27</v>
      </c>
      <c r="E56" s="7" t="s">
        <v>28</v>
      </c>
      <c r="F56" s="7" t="s">
        <v>29</v>
      </c>
      <c r="G56" s="7" t="s">
        <v>30</v>
      </c>
      <c r="H56" s="7" t="s">
        <v>31</v>
      </c>
      <c r="I56" s="7" t="s">
        <v>32</v>
      </c>
      <c r="J56" s="7" t="s">
        <v>33</v>
      </c>
      <c r="K56" s="7" t="s">
        <v>34</v>
      </c>
      <c r="L56" s="7" t="s">
        <v>35</v>
      </c>
      <c r="M56" s="7" t="s">
        <v>36</v>
      </c>
      <c r="N56" s="7" t="s">
        <v>37</v>
      </c>
      <c r="O56" s="7" t="s">
        <v>86</v>
      </c>
      <c r="P56" s="7" t="s">
        <v>87</v>
      </c>
      <c r="Q56" s="7" t="s">
        <v>40</v>
      </c>
      <c r="R56" s="7" t="s">
        <v>88</v>
      </c>
      <c r="S56" s="7" t="s">
        <v>74</v>
      </c>
      <c r="T56" s="7" t="s">
        <v>75</v>
      </c>
      <c r="U56" s="7" t="str">
        <f t="shared" si="0"/>
        <v>DL.2375.AFA.001.054.A.524114</v>
      </c>
      <c r="V56" s="7" t="s">
        <v>44</v>
      </c>
      <c r="W56" s="7"/>
      <c r="X56" s="8"/>
    </row>
    <row r="57" spans="1:24" hidden="1" x14ac:dyDescent="0.3">
      <c r="A57" s="9" t="s">
        <v>24</v>
      </c>
      <c r="B57" s="10" t="s">
        <v>25</v>
      </c>
      <c r="C57" s="10" t="s">
        <v>26</v>
      </c>
      <c r="D57" s="10" t="s">
        <v>27</v>
      </c>
      <c r="E57" s="10" t="s">
        <v>28</v>
      </c>
      <c r="F57" s="10" t="s">
        <v>29</v>
      </c>
      <c r="G57" s="10" t="s">
        <v>30</v>
      </c>
      <c r="H57" s="10" t="s">
        <v>31</v>
      </c>
      <c r="I57" s="10" t="s">
        <v>32</v>
      </c>
      <c r="J57" s="10" t="s">
        <v>33</v>
      </c>
      <c r="K57" s="10" t="s">
        <v>34</v>
      </c>
      <c r="L57" s="10" t="s">
        <v>35</v>
      </c>
      <c r="M57" s="10" t="s">
        <v>36</v>
      </c>
      <c r="N57" s="10" t="s">
        <v>37</v>
      </c>
      <c r="O57" s="10" t="s">
        <v>86</v>
      </c>
      <c r="P57" s="10" t="s">
        <v>87</v>
      </c>
      <c r="Q57" s="10" t="s">
        <v>51</v>
      </c>
      <c r="R57" s="10" t="s">
        <v>89</v>
      </c>
      <c r="S57" s="10" t="s">
        <v>42</v>
      </c>
      <c r="T57" s="10" t="s">
        <v>43</v>
      </c>
      <c r="U57" s="7" t="str">
        <f t="shared" si="0"/>
        <v>DL.2375.AFA.001.054.B.521211</v>
      </c>
      <c r="V57" s="10" t="s">
        <v>44</v>
      </c>
      <c r="W57" s="10"/>
      <c r="X57" s="11"/>
    </row>
    <row r="58" spans="1:24" hidden="1" x14ac:dyDescent="0.3">
      <c r="A58" s="6" t="s">
        <v>24</v>
      </c>
      <c r="B58" s="7" t="s">
        <v>25</v>
      </c>
      <c r="C58" s="7" t="s">
        <v>26</v>
      </c>
      <c r="D58" s="7" t="s">
        <v>27</v>
      </c>
      <c r="E58" s="7" t="s">
        <v>28</v>
      </c>
      <c r="F58" s="7" t="s">
        <v>29</v>
      </c>
      <c r="G58" s="7" t="s">
        <v>30</v>
      </c>
      <c r="H58" s="7" t="s">
        <v>31</v>
      </c>
      <c r="I58" s="7" t="s">
        <v>32</v>
      </c>
      <c r="J58" s="7" t="s">
        <v>33</v>
      </c>
      <c r="K58" s="7" t="s">
        <v>34</v>
      </c>
      <c r="L58" s="7" t="s">
        <v>35</v>
      </c>
      <c r="M58" s="7" t="s">
        <v>36</v>
      </c>
      <c r="N58" s="7" t="s">
        <v>37</v>
      </c>
      <c r="O58" s="7" t="s">
        <v>86</v>
      </c>
      <c r="P58" s="7" t="s">
        <v>87</v>
      </c>
      <c r="Q58" s="7" t="s">
        <v>51</v>
      </c>
      <c r="R58" s="7" t="s">
        <v>89</v>
      </c>
      <c r="S58" s="7" t="s">
        <v>47</v>
      </c>
      <c r="T58" s="7" t="s">
        <v>48</v>
      </c>
      <c r="U58" s="7" t="str">
        <f t="shared" si="0"/>
        <v>DL.2375.AFA.001.054.B.524111</v>
      </c>
      <c r="V58" s="7" t="s">
        <v>44</v>
      </c>
      <c r="W58" s="7"/>
      <c r="X58" s="8"/>
    </row>
    <row r="59" spans="1:24" hidden="1" x14ac:dyDescent="0.3">
      <c r="A59" s="9" t="s">
        <v>24</v>
      </c>
      <c r="B59" s="10" t="s">
        <v>25</v>
      </c>
      <c r="C59" s="10" t="s">
        <v>26</v>
      </c>
      <c r="D59" s="10" t="s">
        <v>27</v>
      </c>
      <c r="E59" s="10" t="s">
        <v>28</v>
      </c>
      <c r="F59" s="10" t="s">
        <v>29</v>
      </c>
      <c r="G59" s="10" t="s">
        <v>30</v>
      </c>
      <c r="H59" s="10" t="s">
        <v>31</v>
      </c>
      <c r="I59" s="10" t="s">
        <v>32</v>
      </c>
      <c r="J59" s="10" t="s">
        <v>33</v>
      </c>
      <c r="K59" s="10" t="s">
        <v>34</v>
      </c>
      <c r="L59" s="10" t="s">
        <v>35</v>
      </c>
      <c r="M59" s="10" t="s">
        <v>36</v>
      </c>
      <c r="N59" s="10" t="s">
        <v>37</v>
      </c>
      <c r="O59" s="10" t="s">
        <v>86</v>
      </c>
      <c r="P59" s="10" t="s">
        <v>87</v>
      </c>
      <c r="Q59" s="10" t="s">
        <v>51</v>
      </c>
      <c r="R59" s="10" t="s">
        <v>89</v>
      </c>
      <c r="S59" s="10" t="s">
        <v>74</v>
      </c>
      <c r="T59" s="10" t="s">
        <v>75</v>
      </c>
      <c r="U59" s="7" t="str">
        <f t="shared" si="0"/>
        <v>DL.2375.AFA.001.054.B.524114</v>
      </c>
      <c r="V59" s="10" t="s">
        <v>44</v>
      </c>
      <c r="W59" s="10"/>
      <c r="X59" s="11"/>
    </row>
    <row r="60" spans="1:24" hidden="1" x14ac:dyDescent="0.3">
      <c r="A60" s="6" t="s">
        <v>24</v>
      </c>
      <c r="B60" s="7" t="s">
        <v>25</v>
      </c>
      <c r="C60" s="7" t="s">
        <v>26</v>
      </c>
      <c r="D60" s="7" t="s">
        <v>27</v>
      </c>
      <c r="E60" s="7" t="s">
        <v>28</v>
      </c>
      <c r="F60" s="7" t="s">
        <v>29</v>
      </c>
      <c r="G60" s="7" t="s">
        <v>30</v>
      </c>
      <c r="H60" s="7" t="s">
        <v>31</v>
      </c>
      <c r="I60" s="7" t="s">
        <v>32</v>
      </c>
      <c r="J60" s="7" t="s">
        <v>33</v>
      </c>
      <c r="K60" s="7" t="s">
        <v>34</v>
      </c>
      <c r="L60" s="7" t="s">
        <v>35</v>
      </c>
      <c r="M60" s="7" t="s">
        <v>36</v>
      </c>
      <c r="N60" s="7" t="s">
        <v>37</v>
      </c>
      <c r="O60" s="7" t="s">
        <v>86</v>
      </c>
      <c r="P60" s="7" t="s">
        <v>87</v>
      </c>
      <c r="Q60" s="7" t="s">
        <v>51</v>
      </c>
      <c r="R60" s="7" t="s">
        <v>89</v>
      </c>
      <c r="S60" s="7" t="s">
        <v>49</v>
      </c>
      <c r="T60" s="7" t="s">
        <v>50</v>
      </c>
      <c r="U60" s="7" t="str">
        <f t="shared" si="0"/>
        <v>DL.2375.AFA.001.054.B.524119</v>
      </c>
      <c r="V60" s="7" t="s">
        <v>44</v>
      </c>
      <c r="W60" s="7"/>
      <c r="X60" s="8"/>
    </row>
    <row r="61" spans="1:24" hidden="1" x14ac:dyDescent="0.3">
      <c r="A61" s="9" t="s">
        <v>24</v>
      </c>
      <c r="B61" s="10" t="s">
        <v>25</v>
      </c>
      <c r="C61" s="10" t="s">
        <v>26</v>
      </c>
      <c r="D61" s="10" t="s">
        <v>27</v>
      </c>
      <c r="E61" s="10" t="s">
        <v>28</v>
      </c>
      <c r="F61" s="10" t="s">
        <v>29</v>
      </c>
      <c r="G61" s="10" t="s">
        <v>30</v>
      </c>
      <c r="H61" s="10" t="s">
        <v>31</v>
      </c>
      <c r="I61" s="10" t="s">
        <v>32</v>
      </c>
      <c r="J61" s="10" t="s">
        <v>33</v>
      </c>
      <c r="K61" s="10" t="s">
        <v>34</v>
      </c>
      <c r="L61" s="10" t="s">
        <v>35</v>
      </c>
      <c r="M61" s="10" t="s">
        <v>36</v>
      </c>
      <c r="N61" s="10" t="s">
        <v>37</v>
      </c>
      <c r="O61" s="10" t="s">
        <v>86</v>
      </c>
      <c r="P61" s="10" t="s">
        <v>87</v>
      </c>
      <c r="Q61" s="10" t="s">
        <v>53</v>
      </c>
      <c r="R61" s="10" t="s">
        <v>90</v>
      </c>
      <c r="S61" s="10" t="s">
        <v>42</v>
      </c>
      <c r="T61" s="10" t="s">
        <v>43</v>
      </c>
      <c r="U61" s="7" t="str">
        <f t="shared" si="0"/>
        <v>DL.2375.AFA.001.054.C.521211</v>
      </c>
      <c r="V61" s="10" t="s">
        <v>44</v>
      </c>
      <c r="W61" s="10"/>
      <c r="X61" s="11"/>
    </row>
    <row r="62" spans="1:24" hidden="1" x14ac:dyDescent="0.3">
      <c r="A62" s="6" t="s">
        <v>24</v>
      </c>
      <c r="B62" s="7" t="s">
        <v>25</v>
      </c>
      <c r="C62" s="7" t="s">
        <v>26</v>
      </c>
      <c r="D62" s="7" t="s">
        <v>27</v>
      </c>
      <c r="E62" s="7" t="s">
        <v>28</v>
      </c>
      <c r="F62" s="7" t="s">
        <v>29</v>
      </c>
      <c r="G62" s="7" t="s">
        <v>30</v>
      </c>
      <c r="H62" s="7" t="s">
        <v>31</v>
      </c>
      <c r="I62" s="7" t="s">
        <v>32</v>
      </c>
      <c r="J62" s="7" t="s">
        <v>33</v>
      </c>
      <c r="K62" s="7" t="s">
        <v>34</v>
      </c>
      <c r="L62" s="7" t="s">
        <v>35</v>
      </c>
      <c r="M62" s="7" t="s">
        <v>36</v>
      </c>
      <c r="N62" s="7" t="s">
        <v>37</v>
      </c>
      <c r="O62" s="7" t="s">
        <v>86</v>
      </c>
      <c r="P62" s="7" t="s">
        <v>87</v>
      </c>
      <c r="Q62" s="7" t="s">
        <v>53</v>
      </c>
      <c r="R62" s="7" t="s">
        <v>90</v>
      </c>
      <c r="S62" s="7" t="s">
        <v>45</v>
      </c>
      <c r="T62" s="7" t="s">
        <v>46</v>
      </c>
      <c r="U62" s="7" t="str">
        <f t="shared" si="0"/>
        <v>DL.2375.AFA.001.054.C.522151</v>
      </c>
      <c r="V62" s="7" t="s">
        <v>44</v>
      </c>
      <c r="W62" s="7"/>
      <c r="X62" s="8"/>
    </row>
    <row r="63" spans="1:24" hidden="1" x14ac:dyDescent="0.3">
      <c r="A63" s="9" t="s">
        <v>24</v>
      </c>
      <c r="B63" s="10" t="s">
        <v>25</v>
      </c>
      <c r="C63" s="10" t="s">
        <v>26</v>
      </c>
      <c r="D63" s="10" t="s">
        <v>27</v>
      </c>
      <c r="E63" s="10" t="s">
        <v>28</v>
      </c>
      <c r="F63" s="10" t="s">
        <v>29</v>
      </c>
      <c r="G63" s="10" t="s">
        <v>30</v>
      </c>
      <c r="H63" s="10" t="s">
        <v>31</v>
      </c>
      <c r="I63" s="10" t="s">
        <v>32</v>
      </c>
      <c r="J63" s="10" t="s">
        <v>33</v>
      </c>
      <c r="K63" s="10" t="s">
        <v>34</v>
      </c>
      <c r="L63" s="10" t="s">
        <v>35</v>
      </c>
      <c r="M63" s="10" t="s">
        <v>36</v>
      </c>
      <c r="N63" s="10" t="s">
        <v>37</v>
      </c>
      <c r="O63" s="10" t="s">
        <v>86</v>
      </c>
      <c r="P63" s="10" t="s">
        <v>87</v>
      </c>
      <c r="Q63" s="10" t="s">
        <v>53</v>
      </c>
      <c r="R63" s="10" t="s">
        <v>90</v>
      </c>
      <c r="S63" s="10" t="s">
        <v>47</v>
      </c>
      <c r="T63" s="10" t="s">
        <v>48</v>
      </c>
      <c r="U63" s="7" t="str">
        <f t="shared" si="0"/>
        <v>DL.2375.AFA.001.054.C.524111</v>
      </c>
      <c r="V63" s="10" t="s">
        <v>44</v>
      </c>
      <c r="W63" s="10"/>
      <c r="X63" s="11"/>
    </row>
    <row r="64" spans="1:24" hidden="1" x14ac:dyDescent="0.3">
      <c r="A64" s="6" t="s">
        <v>24</v>
      </c>
      <c r="B64" s="7" t="s">
        <v>25</v>
      </c>
      <c r="C64" s="7" t="s">
        <v>26</v>
      </c>
      <c r="D64" s="7" t="s">
        <v>27</v>
      </c>
      <c r="E64" s="7" t="s">
        <v>28</v>
      </c>
      <c r="F64" s="7" t="s">
        <v>29</v>
      </c>
      <c r="G64" s="7" t="s">
        <v>30</v>
      </c>
      <c r="H64" s="7" t="s">
        <v>31</v>
      </c>
      <c r="I64" s="7" t="s">
        <v>32</v>
      </c>
      <c r="J64" s="7" t="s">
        <v>33</v>
      </c>
      <c r="K64" s="7" t="s">
        <v>34</v>
      </c>
      <c r="L64" s="7" t="s">
        <v>35</v>
      </c>
      <c r="M64" s="7" t="s">
        <v>36</v>
      </c>
      <c r="N64" s="7" t="s">
        <v>37</v>
      </c>
      <c r="O64" s="7" t="s">
        <v>86</v>
      </c>
      <c r="P64" s="7" t="s">
        <v>87</v>
      </c>
      <c r="Q64" s="7" t="s">
        <v>53</v>
      </c>
      <c r="R64" s="7" t="s">
        <v>90</v>
      </c>
      <c r="S64" s="7" t="s">
        <v>74</v>
      </c>
      <c r="T64" s="7" t="s">
        <v>75</v>
      </c>
      <c r="U64" s="7" t="str">
        <f t="shared" si="0"/>
        <v>DL.2375.AFA.001.054.C.524114</v>
      </c>
      <c r="V64" s="7" t="s">
        <v>44</v>
      </c>
      <c r="W64" s="7"/>
      <c r="X64" s="8"/>
    </row>
    <row r="65" spans="1:24" hidden="1" x14ac:dyDescent="0.3">
      <c r="A65" s="9" t="s">
        <v>24</v>
      </c>
      <c r="B65" s="10" t="s">
        <v>25</v>
      </c>
      <c r="C65" s="10" t="s">
        <v>26</v>
      </c>
      <c r="D65" s="10" t="s">
        <v>27</v>
      </c>
      <c r="E65" s="10" t="s">
        <v>28</v>
      </c>
      <c r="F65" s="10" t="s">
        <v>29</v>
      </c>
      <c r="G65" s="10" t="s">
        <v>30</v>
      </c>
      <c r="H65" s="10" t="s">
        <v>31</v>
      </c>
      <c r="I65" s="10" t="s">
        <v>32</v>
      </c>
      <c r="J65" s="10" t="s">
        <v>33</v>
      </c>
      <c r="K65" s="10" t="s">
        <v>34</v>
      </c>
      <c r="L65" s="10" t="s">
        <v>35</v>
      </c>
      <c r="M65" s="10" t="s">
        <v>36</v>
      </c>
      <c r="N65" s="10" t="s">
        <v>37</v>
      </c>
      <c r="O65" s="10" t="s">
        <v>86</v>
      </c>
      <c r="P65" s="10" t="s">
        <v>87</v>
      </c>
      <c r="Q65" s="10" t="s">
        <v>55</v>
      </c>
      <c r="R65" s="10" t="s">
        <v>91</v>
      </c>
      <c r="S65" s="10" t="s">
        <v>42</v>
      </c>
      <c r="T65" s="10" t="s">
        <v>43</v>
      </c>
      <c r="U65" s="7" t="str">
        <f t="shared" si="0"/>
        <v>DL.2375.AFA.001.054.D.521211</v>
      </c>
      <c r="V65" s="10" t="s">
        <v>44</v>
      </c>
      <c r="W65" s="10"/>
      <c r="X65" s="11"/>
    </row>
    <row r="66" spans="1:24" hidden="1" x14ac:dyDescent="0.3">
      <c r="A66" s="6" t="s">
        <v>24</v>
      </c>
      <c r="B66" s="7" t="s">
        <v>25</v>
      </c>
      <c r="C66" s="7" t="s">
        <v>26</v>
      </c>
      <c r="D66" s="7" t="s">
        <v>27</v>
      </c>
      <c r="E66" s="7" t="s">
        <v>28</v>
      </c>
      <c r="F66" s="7" t="s">
        <v>29</v>
      </c>
      <c r="G66" s="7" t="s">
        <v>30</v>
      </c>
      <c r="H66" s="7" t="s">
        <v>31</v>
      </c>
      <c r="I66" s="7" t="s">
        <v>32</v>
      </c>
      <c r="J66" s="7" t="s">
        <v>33</v>
      </c>
      <c r="K66" s="7" t="s">
        <v>34</v>
      </c>
      <c r="L66" s="7" t="s">
        <v>35</v>
      </c>
      <c r="M66" s="7" t="s">
        <v>36</v>
      </c>
      <c r="N66" s="7" t="s">
        <v>37</v>
      </c>
      <c r="O66" s="7" t="s">
        <v>86</v>
      </c>
      <c r="P66" s="7" t="s">
        <v>87</v>
      </c>
      <c r="Q66" s="7" t="s">
        <v>55</v>
      </c>
      <c r="R66" s="7" t="s">
        <v>91</v>
      </c>
      <c r="S66" s="7" t="s">
        <v>47</v>
      </c>
      <c r="T66" s="7" t="s">
        <v>48</v>
      </c>
      <c r="U66" s="7" t="str">
        <f t="shared" ref="U66:U129" si="1">_xlfn.TEXTJOIN(".",TRUE,G66,I66,K66,M66,O66,Q66,S66)</f>
        <v>DL.2375.AFA.001.054.D.524111</v>
      </c>
      <c r="V66" s="7" t="s">
        <v>44</v>
      </c>
      <c r="W66" s="7"/>
      <c r="X66" s="8"/>
    </row>
    <row r="67" spans="1:24" hidden="1" x14ac:dyDescent="0.3">
      <c r="A67" s="9" t="s">
        <v>24</v>
      </c>
      <c r="B67" s="10" t="s">
        <v>25</v>
      </c>
      <c r="C67" s="10" t="s">
        <v>26</v>
      </c>
      <c r="D67" s="10" t="s">
        <v>27</v>
      </c>
      <c r="E67" s="10" t="s">
        <v>28</v>
      </c>
      <c r="F67" s="10" t="s">
        <v>29</v>
      </c>
      <c r="G67" s="10" t="s">
        <v>30</v>
      </c>
      <c r="H67" s="10" t="s">
        <v>31</v>
      </c>
      <c r="I67" s="10" t="s">
        <v>32</v>
      </c>
      <c r="J67" s="10" t="s">
        <v>33</v>
      </c>
      <c r="K67" s="10" t="s">
        <v>34</v>
      </c>
      <c r="L67" s="10" t="s">
        <v>35</v>
      </c>
      <c r="M67" s="10" t="s">
        <v>36</v>
      </c>
      <c r="N67" s="10" t="s">
        <v>37</v>
      </c>
      <c r="O67" s="10" t="s">
        <v>86</v>
      </c>
      <c r="P67" s="10" t="s">
        <v>87</v>
      </c>
      <c r="Q67" s="10" t="s">
        <v>55</v>
      </c>
      <c r="R67" s="10" t="s">
        <v>91</v>
      </c>
      <c r="S67" s="10" t="s">
        <v>74</v>
      </c>
      <c r="T67" s="10" t="s">
        <v>75</v>
      </c>
      <c r="U67" s="7" t="str">
        <f t="shared" si="1"/>
        <v>DL.2375.AFA.001.054.D.524114</v>
      </c>
      <c r="V67" s="10" t="s">
        <v>44</v>
      </c>
      <c r="W67" s="10"/>
      <c r="X67" s="11"/>
    </row>
    <row r="68" spans="1:24" x14ac:dyDescent="0.3">
      <c r="A68" s="6" t="s">
        <v>24</v>
      </c>
      <c r="B68" s="7" t="s">
        <v>25</v>
      </c>
      <c r="C68" s="7" t="s">
        <v>26</v>
      </c>
      <c r="D68" s="7" t="s">
        <v>27</v>
      </c>
      <c r="E68" s="7" t="s">
        <v>28</v>
      </c>
      <c r="F68" s="7" t="s">
        <v>29</v>
      </c>
      <c r="G68" s="7" t="s">
        <v>30</v>
      </c>
      <c r="H68" s="7" t="s">
        <v>31</v>
      </c>
      <c r="I68" s="7" t="s">
        <v>92</v>
      </c>
      <c r="J68" s="7" t="s">
        <v>93</v>
      </c>
      <c r="K68" s="7" t="s">
        <v>34</v>
      </c>
      <c r="L68" s="7" t="s">
        <v>94</v>
      </c>
      <c r="M68" s="7" t="s">
        <v>36</v>
      </c>
      <c r="N68" s="7" t="s">
        <v>95</v>
      </c>
      <c r="O68" s="7" t="s">
        <v>38</v>
      </c>
      <c r="P68" s="7" t="s">
        <v>96</v>
      </c>
      <c r="Q68" s="7" t="s">
        <v>40</v>
      </c>
      <c r="R68" s="7" t="s">
        <v>97</v>
      </c>
      <c r="S68" s="7" t="s">
        <v>42</v>
      </c>
      <c r="T68" s="7" t="s">
        <v>43</v>
      </c>
      <c r="U68" s="7" t="str">
        <f t="shared" si="1"/>
        <v>DL.2376.AFA.001.051.A.521211</v>
      </c>
      <c r="V68" s="7" t="s">
        <v>98</v>
      </c>
      <c r="W68" s="7" t="s">
        <v>99</v>
      </c>
      <c r="X68" s="8" t="s">
        <v>100</v>
      </c>
    </row>
    <row r="69" spans="1:24" x14ac:dyDescent="0.3">
      <c r="A69" s="9" t="s">
        <v>24</v>
      </c>
      <c r="B69" s="10" t="s">
        <v>25</v>
      </c>
      <c r="C69" s="10" t="s">
        <v>26</v>
      </c>
      <c r="D69" s="10" t="s">
        <v>27</v>
      </c>
      <c r="E69" s="10" t="s">
        <v>28</v>
      </c>
      <c r="F69" s="10" t="s">
        <v>29</v>
      </c>
      <c r="G69" s="10" t="s">
        <v>30</v>
      </c>
      <c r="H69" s="10" t="s">
        <v>31</v>
      </c>
      <c r="I69" s="10" t="s">
        <v>92</v>
      </c>
      <c r="J69" s="10" t="s">
        <v>93</v>
      </c>
      <c r="K69" s="10" t="s">
        <v>34</v>
      </c>
      <c r="L69" s="10" t="s">
        <v>94</v>
      </c>
      <c r="M69" s="10" t="s">
        <v>36</v>
      </c>
      <c r="N69" s="10" t="s">
        <v>95</v>
      </c>
      <c r="O69" s="10" t="s">
        <v>38</v>
      </c>
      <c r="P69" s="10" t="s">
        <v>96</v>
      </c>
      <c r="Q69" s="10" t="s">
        <v>40</v>
      </c>
      <c r="R69" s="10" t="s">
        <v>97</v>
      </c>
      <c r="S69" s="10" t="s">
        <v>45</v>
      </c>
      <c r="T69" s="10" t="s">
        <v>46</v>
      </c>
      <c r="U69" s="7" t="str">
        <f t="shared" si="1"/>
        <v>DL.2376.AFA.001.051.A.522151</v>
      </c>
      <c r="V69" s="10" t="s">
        <v>98</v>
      </c>
      <c r="W69" s="10" t="s">
        <v>99</v>
      </c>
      <c r="X69" s="11" t="s">
        <v>100</v>
      </c>
    </row>
    <row r="70" spans="1:24" x14ac:dyDescent="0.3">
      <c r="A70" s="6" t="s">
        <v>24</v>
      </c>
      <c r="B70" s="7" t="s">
        <v>25</v>
      </c>
      <c r="C70" s="7" t="s">
        <v>26</v>
      </c>
      <c r="D70" s="7" t="s">
        <v>27</v>
      </c>
      <c r="E70" s="7" t="s">
        <v>28</v>
      </c>
      <c r="F70" s="7" t="s">
        <v>29</v>
      </c>
      <c r="G70" s="7" t="s">
        <v>30</v>
      </c>
      <c r="H70" s="7" t="s">
        <v>31</v>
      </c>
      <c r="I70" s="7" t="s">
        <v>92</v>
      </c>
      <c r="J70" s="7" t="s">
        <v>93</v>
      </c>
      <c r="K70" s="7" t="s">
        <v>34</v>
      </c>
      <c r="L70" s="7" t="s">
        <v>94</v>
      </c>
      <c r="M70" s="7" t="s">
        <v>36</v>
      </c>
      <c r="N70" s="7" t="s">
        <v>95</v>
      </c>
      <c r="O70" s="7" t="s">
        <v>38</v>
      </c>
      <c r="P70" s="7" t="s">
        <v>96</v>
      </c>
      <c r="Q70" s="7" t="s">
        <v>40</v>
      </c>
      <c r="R70" s="7" t="s">
        <v>97</v>
      </c>
      <c r="S70" s="7" t="s">
        <v>47</v>
      </c>
      <c r="T70" s="7" t="s">
        <v>48</v>
      </c>
      <c r="U70" s="7" t="str">
        <f t="shared" si="1"/>
        <v>DL.2376.AFA.001.051.A.524111</v>
      </c>
      <c r="V70" s="7" t="s">
        <v>98</v>
      </c>
      <c r="W70" s="7" t="s">
        <v>99</v>
      </c>
      <c r="X70" s="8" t="s">
        <v>100</v>
      </c>
    </row>
    <row r="71" spans="1:24" x14ac:dyDescent="0.3">
      <c r="A71" s="9" t="s">
        <v>24</v>
      </c>
      <c r="B71" s="10" t="s">
        <v>25</v>
      </c>
      <c r="C71" s="10" t="s">
        <v>26</v>
      </c>
      <c r="D71" s="10" t="s">
        <v>27</v>
      </c>
      <c r="E71" s="10" t="s">
        <v>28</v>
      </c>
      <c r="F71" s="10" t="s">
        <v>29</v>
      </c>
      <c r="G71" s="10" t="s">
        <v>30</v>
      </c>
      <c r="H71" s="10" t="s">
        <v>31</v>
      </c>
      <c r="I71" s="10" t="s">
        <v>92</v>
      </c>
      <c r="J71" s="10" t="s">
        <v>93</v>
      </c>
      <c r="K71" s="10" t="s">
        <v>34</v>
      </c>
      <c r="L71" s="10" t="s">
        <v>94</v>
      </c>
      <c r="M71" s="10" t="s">
        <v>36</v>
      </c>
      <c r="N71" s="10" t="s">
        <v>95</v>
      </c>
      <c r="O71" s="10" t="s">
        <v>38</v>
      </c>
      <c r="P71" s="10" t="s">
        <v>96</v>
      </c>
      <c r="Q71" s="10" t="s">
        <v>51</v>
      </c>
      <c r="R71" s="10" t="s">
        <v>101</v>
      </c>
      <c r="S71" s="10" t="s">
        <v>42</v>
      </c>
      <c r="T71" s="10" t="s">
        <v>43</v>
      </c>
      <c r="U71" s="7" t="str">
        <f t="shared" si="1"/>
        <v>DL.2376.AFA.001.051.B.521211</v>
      </c>
      <c r="V71" s="10" t="s">
        <v>98</v>
      </c>
      <c r="W71" s="10" t="s">
        <v>99</v>
      </c>
      <c r="X71" s="11" t="s">
        <v>100</v>
      </c>
    </row>
    <row r="72" spans="1:24" x14ac:dyDescent="0.3">
      <c r="A72" s="6" t="s">
        <v>24</v>
      </c>
      <c r="B72" s="7" t="s">
        <v>25</v>
      </c>
      <c r="C72" s="7" t="s">
        <v>26</v>
      </c>
      <c r="D72" s="7" t="s">
        <v>27</v>
      </c>
      <c r="E72" s="7" t="s">
        <v>28</v>
      </c>
      <c r="F72" s="7" t="s">
        <v>29</v>
      </c>
      <c r="G72" s="7" t="s">
        <v>30</v>
      </c>
      <c r="H72" s="7" t="s">
        <v>31</v>
      </c>
      <c r="I72" s="7" t="s">
        <v>92</v>
      </c>
      <c r="J72" s="7" t="s">
        <v>93</v>
      </c>
      <c r="K72" s="7" t="s">
        <v>34</v>
      </c>
      <c r="L72" s="7" t="s">
        <v>94</v>
      </c>
      <c r="M72" s="7" t="s">
        <v>36</v>
      </c>
      <c r="N72" s="7" t="s">
        <v>95</v>
      </c>
      <c r="O72" s="7" t="s">
        <v>38</v>
      </c>
      <c r="P72" s="7" t="s">
        <v>96</v>
      </c>
      <c r="Q72" s="7" t="s">
        <v>51</v>
      </c>
      <c r="R72" s="7" t="s">
        <v>101</v>
      </c>
      <c r="S72" s="7" t="s">
        <v>45</v>
      </c>
      <c r="T72" s="7" t="s">
        <v>46</v>
      </c>
      <c r="U72" s="7" t="str">
        <f t="shared" si="1"/>
        <v>DL.2376.AFA.001.051.B.522151</v>
      </c>
      <c r="V72" s="7" t="s">
        <v>98</v>
      </c>
      <c r="W72" s="7" t="s">
        <v>99</v>
      </c>
      <c r="X72" s="8" t="s">
        <v>100</v>
      </c>
    </row>
    <row r="73" spans="1:24" x14ac:dyDescent="0.3">
      <c r="A73" s="9" t="s">
        <v>24</v>
      </c>
      <c r="B73" s="10" t="s">
        <v>25</v>
      </c>
      <c r="C73" s="10" t="s">
        <v>26</v>
      </c>
      <c r="D73" s="10" t="s">
        <v>27</v>
      </c>
      <c r="E73" s="10" t="s">
        <v>28</v>
      </c>
      <c r="F73" s="10" t="s">
        <v>29</v>
      </c>
      <c r="G73" s="10" t="s">
        <v>30</v>
      </c>
      <c r="H73" s="10" t="s">
        <v>31</v>
      </c>
      <c r="I73" s="10" t="s">
        <v>92</v>
      </c>
      <c r="J73" s="10" t="s">
        <v>93</v>
      </c>
      <c r="K73" s="10" t="s">
        <v>34</v>
      </c>
      <c r="L73" s="10" t="s">
        <v>94</v>
      </c>
      <c r="M73" s="10" t="s">
        <v>36</v>
      </c>
      <c r="N73" s="10" t="s">
        <v>95</v>
      </c>
      <c r="O73" s="10" t="s">
        <v>38</v>
      </c>
      <c r="P73" s="10" t="s">
        <v>96</v>
      </c>
      <c r="Q73" s="10" t="s">
        <v>51</v>
      </c>
      <c r="R73" s="10" t="s">
        <v>101</v>
      </c>
      <c r="S73" s="10" t="s">
        <v>47</v>
      </c>
      <c r="T73" s="10" t="s">
        <v>48</v>
      </c>
      <c r="U73" s="7" t="str">
        <f t="shared" si="1"/>
        <v>DL.2376.AFA.001.051.B.524111</v>
      </c>
      <c r="V73" s="10" t="s">
        <v>98</v>
      </c>
      <c r="W73" s="10" t="s">
        <v>99</v>
      </c>
      <c r="X73" s="11" t="s">
        <v>100</v>
      </c>
    </row>
    <row r="74" spans="1:24" x14ac:dyDescent="0.3">
      <c r="A74" s="6" t="s">
        <v>24</v>
      </c>
      <c r="B74" s="7" t="s">
        <v>25</v>
      </c>
      <c r="C74" s="7" t="s">
        <v>26</v>
      </c>
      <c r="D74" s="7" t="s">
        <v>27</v>
      </c>
      <c r="E74" s="7" t="s">
        <v>28</v>
      </c>
      <c r="F74" s="7" t="s">
        <v>29</v>
      </c>
      <c r="G74" s="7" t="s">
        <v>30</v>
      </c>
      <c r="H74" s="7" t="s">
        <v>31</v>
      </c>
      <c r="I74" s="7" t="s">
        <v>92</v>
      </c>
      <c r="J74" s="7" t="s">
        <v>93</v>
      </c>
      <c r="K74" s="7" t="s">
        <v>34</v>
      </c>
      <c r="L74" s="7" t="s">
        <v>94</v>
      </c>
      <c r="M74" s="7" t="s">
        <v>36</v>
      </c>
      <c r="N74" s="7" t="s">
        <v>95</v>
      </c>
      <c r="O74" s="7" t="s">
        <v>61</v>
      </c>
      <c r="P74" s="7" t="s">
        <v>102</v>
      </c>
      <c r="Q74" s="7" t="s">
        <v>40</v>
      </c>
      <c r="R74" s="7" t="s">
        <v>103</v>
      </c>
      <c r="S74" s="7" t="s">
        <v>42</v>
      </c>
      <c r="T74" s="7" t="s">
        <v>43</v>
      </c>
      <c r="U74" s="7" t="str">
        <f t="shared" si="1"/>
        <v>DL.2376.AFA.001.052.A.521211</v>
      </c>
      <c r="V74" s="7" t="s">
        <v>98</v>
      </c>
      <c r="W74" s="7" t="s">
        <v>99</v>
      </c>
      <c r="X74" s="8" t="s">
        <v>104</v>
      </c>
    </row>
    <row r="75" spans="1:24" x14ac:dyDescent="0.3">
      <c r="A75" s="9" t="s">
        <v>24</v>
      </c>
      <c r="B75" s="10" t="s">
        <v>25</v>
      </c>
      <c r="C75" s="10" t="s">
        <v>26</v>
      </c>
      <c r="D75" s="10" t="s">
        <v>27</v>
      </c>
      <c r="E75" s="10" t="s">
        <v>28</v>
      </c>
      <c r="F75" s="10" t="s">
        <v>29</v>
      </c>
      <c r="G75" s="10" t="s">
        <v>30</v>
      </c>
      <c r="H75" s="10" t="s">
        <v>31</v>
      </c>
      <c r="I75" s="10" t="s">
        <v>92</v>
      </c>
      <c r="J75" s="10" t="s">
        <v>93</v>
      </c>
      <c r="K75" s="10" t="s">
        <v>34</v>
      </c>
      <c r="L75" s="10" t="s">
        <v>94</v>
      </c>
      <c r="M75" s="10" t="s">
        <v>36</v>
      </c>
      <c r="N75" s="10" t="s">
        <v>95</v>
      </c>
      <c r="O75" s="10" t="s">
        <v>61</v>
      </c>
      <c r="P75" s="10" t="s">
        <v>102</v>
      </c>
      <c r="Q75" s="10" t="s">
        <v>40</v>
      </c>
      <c r="R75" s="10" t="s">
        <v>103</v>
      </c>
      <c r="S75" s="10" t="s">
        <v>47</v>
      </c>
      <c r="T75" s="10" t="s">
        <v>48</v>
      </c>
      <c r="U75" s="7" t="str">
        <f t="shared" si="1"/>
        <v>DL.2376.AFA.001.052.A.524111</v>
      </c>
      <c r="V75" s="10" t="s">
        <v>98</v>
      </c>
      <c r="W75" s="10" t="s">
        <v>99</v>
      </c>
      <c r="X75" s="11" t="s">
        <v>104</v>
      </c>
    </row>
    <row r="76" spans="1:24" x14ac:dyDescent="0.3">
      <c r="A76" s="6" t="s">
        <v>24</v>
      </c>
      <c r="B76" s="7" t="s">
        <v>25</v>
      </c>
      <c r="C76" s="7" t="s">
        <v>26</v>
      </c>
      <c r="D76" s="7" t="s">
        <v>27</v>
      </c>
      <c r="E76" s="7" t="s">
        <v>28</v>
      </c>
      <c r="F76" s="7" t="s">
        <v>29</v>
      </c>
      <c r="G76" s="7" t="s">
        <v>30</v>
      </c>
      <c r="H76" s="7" t="s">
        <v>31</v>
      </c>
      <c r="I76" s="7" t="s">
        <v>92</v>
      </c>
      <c r="J76" s="7" t="s">
        <v>93</v>
      </c>
      <c r="K76" s="7" t="s">
        <v>34</v>
      </c>
      <c r="L76" s="7" t="s">
        <v>94</v>
      </c>
      <c r="M76" s="7" t="s">
        <v>36</v>
      </c>
      <c r="N76" s="7" t="s">
        <v>95</v>
      </c>
      <c r="O76" s="7" t="s">
        <v>61</v>
      </c>
      <c r="P76" s="7" t="s">
        <v>102</v>
      </c>
      <c r="Q76" s="7" t="s">
        <v>51</v>
      </c>
      <c r="R76" s="7" t="s">
        <v>105</v>
      </c>
      <c r="S76" s="7" t="s">
        <v>42</v>
      </c>
      <c r="T76" s="7" t="s">
        <v>43</v>
      </c>
      <c r="U76" s="7" t="str">
        <f t="shared" si="1"/>
        <v>DL.2376.AFA.001.052.B.521211</v>
      </c>
      <c r="V76" s="7" t="s">
        <v>98</v>
      </c>
      <c r="W76" s="7" t="s">
        <v>99</v>
      </c>
      <c r="X76" s="8" t="s">
        <v>104</v>
      </c>
    </row>
    <row r="77" spans="1:24" x14ac:dyDescent="0.3">
      <c r="A77" s="9" t="s">
        <v>24</v>
      </c>
      <c r="B77" s="10" t="s">
        <v>25</v>
      </c>
      <c r="C77" s="10" t="s">
        <v>26</v>
      </c>
      <c r="D77" s="10" t="s">
        <v>27</v>
      </c>
      <c r="E77" s="10" t="s">
        <v>28</v>
      </c>
      <c r="F77" s="10" t="s">
        <v>29</v>
      </c>
      <c r="G77" s="10" t="s">
        <v>30</v>
      </c>
      <c r="H77" s="10" t="s">
        <v>31</v>
      </c>
      <c r="I77" s="10" t="s">
        <v>92</v>
      </c>
      <c r="J77" s="10" t="s">
        <v>93</v>
      </c>
      <c r="K77" s="10" t="s">
        <v>34</v>
      </c>
      <c r="L77" s="10" t="s">
        <v>94</v>
      </c>
      <c r="M77" s="10" t="s">
        <v>36</v>
      </c>
      <c r="N77" s="10" t="s">
        <v>95</v>
      </c>
      <c r="O77" s="10" t="s">
        <v>61</v>
      </c>
      <c r="P77" s="10" t="s">
        <v>102</v>
      </c>
      <c r="Q77" s="10" t="s">
        <v>51</v>
      </c>
      <c r="R77" s="10" t="s">
        <v>105</v>
      </c>
      <c r="S77" s="10" t="s">
        <v>45</v>
      </c>
      <c r="T77" s="10" t="s">
        <v>46</v>
      </c>
      <c r="U77" s="7" t="str">
        <f t="shared" si="1"/>
        <v>DL.2376.AFA.001.052.B.522151</v>
      </c>
      <c r="V77" s="10" t="s">
        <v>98</v>
      </c>
      <c r="W77" s="10" t="s">
        <v>99</v>
      </c>
      <c r="X77" s="11" t="s">
        <v>104</v>
      </c>
    </row>
    <row r="78" spans="1:24" x14ac:dyDescent="0.3">
      <c r="A78" s="6" t="s">
        <v>24</v>
      </c>
      <c r="B78" s="7" t="s">
        <v>25</v>
      </c>
      <c r="C78" s="7" t="s">
        <v>26</v>
      </c>
      <c r="D78" s="7" t="s">
        <v>27</v>
      </c>
      <c r="E78" s="7" t="s">
        <v>28</v>
      </c>
      <c r="F78" s="7" t="s">
        <v>29</v>
      </c>
      <c r="G78" s="7" t="s">
        <v>30</v>
      </c>
      <c r="H78" s="7" t="s">
        <v>31</v>
      </c>
      <c r="I78" s="7" t="s">
        <v>92</v>
      </c>
      <c r="J78" s="7" t="s">
        <v>93</v>
      </c>
      <c r="K78" s="7" t="s">
        <v>34</v>
      </c>
      <c r="L78" s="7" t="s">
        <v>94</v>
      </c>
      <c r="M78" s="7" t="s">
        <v>36</v>
      </c>
      <c r="N78" s="7" t="s">
        <v>95</v>
      </c>
      <c r="O78" s="7" t="s">
        <v>61</v>
      </c>
      <c r="P78" s="7" t="s">
        <v>102</v>
      </c>
      <c r="Q78" s="7" t="s">
        <v>51</v>
      </c>
      <c r="R78" s="7" t="s">
        <v>105</v>
      </c>
      <c r="S78" s="7" t="s">
        <v>47</v>
      </c>
      <c r="T78" s="7" t="s">
        <v>48</v>
      </c>
      <c r="U78" s="7" t="str">
        <f t="shared" si="1"/>
        <v>DL.2376.AFA.001.052.B.524111</v>
      </c>
      <c r="V78" s="7" t="s">
        <v>98</v>
      </c>
      <c r="W78" s="7" t="s">
        <v>99</v>
      </c>
      <c r="X78" s="8" t="s">
        <v>104</v>
      </c>
    </row>
    <row r="79" spans="1:24" x14ac:dyDescent="0.3">
      <c r="A79" s="9" t="s">
        <v>24</v>
      </c>
      <c r="B79" s="10" t="s">
        <v>25</v>
      </c>
      <c r="C79" s="10" t="s">
        <v>26</v>
      </c>
      <c r="D79" s="10" t="s">
        <v>27</v>
      </c>
      <c r="E79" s="10" t="s">
        <v>28</v>
      </c>
      <c r="F79" s="10" t="s">
        <v>29</v>
      </c>
      <c r="G79" s="10" t="s">
        <v>30</v>
      </c>
      <c r="H79" s="10" t="s">
        <v>31</v>
      </c>
      <c r="I79" s="10" t="s">
        <v>92</v>
      </c>
      <c r="J79" s="10" t="s">
        <v>93</v>
      </c>
      <c r="K79" s="10" t="s">
        <v>34</v>
      </c>
      <c r="L79" s="10" t="s">
        <v>94</v>
      </c>
      <c r="M79" s="10" t="s">
        <v>36</v>
      </c>
      <c r="N79" s="10" t="s">
        <v>95</v>
      </c>
      <c r="O79" s="10" t="s">
        <v>78</v>
      </c>
      <c r="P79" s="10" t="s">
        <v>106</v>
      </c>
      <c r="Q79" s="10" t="s">
        <v>40</v>
      </c>
      <c r="R79" s="10" t="s">
        <v>107</v>
      </c>
      <c r="S79" s="10" t="s">
        <v>42</v>
      </c>
      <c r="T79" s="10" t="s">
        <v>43</v>
      </c>
      <c r="U79" s="7" t="str">
        <f t="shared" si="1"/>
        <v>DL.2376.AFA.001.053.A.521211</v>
      </c>
      <c r="V79" s="10" t="s">
        <v>98</v>
      </c>
      <c r="W79" s="10" t="s">
        <v>108</v>
      </c>
      <c r="X79" s="11" t="s">
        <v>109</v>
      </c>
    </row>
    <row r="80" spans="1:24" x14ac:dyDescent="0.3">
      <c r="A80" s="6" t="s">
        <v>24</v>
      </c>
      <c r="B80" s="7" t="s">
        <v>25</v>
      </c>
      <c r="C80" s="7" t="s">
        <v>26</v>
      </c>
      <c r="D80" s="7" t="s">
        <v>27</v>
      </c>
      <c r="E80" s="7" t="s">
        <v>28</v>
      </c>
      <c r="F80" s="7" t="s">
        <v>29</v>
      </c>
      <c r="G80" s="7" t="s">
        <v>30</v>
      </c>
      <c r="H80" s="7" t="s">
        <v>31</v>
      </c>
      <c r="I80" s="7" t="s">
        <v>92</v>
      </c>
      <c r="J80" s="7" t="s">
        <v>93</v>
      </c>
      <c r="K80" s="7" t="s">
        <v>34</v>
      </c>
      <c r="L80" s="7" t="s">
        <v>94</v>
      </c>
      <c r="M80" s="7" t="s">
        <v>36</v>
      </c>
      <c r="N80" s="7" t="s">
        <v>95</v>
      </c>
      <c r="O80" s="7" t="s">
        <v>78</v>
      </c>
      <c r="P80" s="7" t="s">
        <v>106</v>
      </c>
      <c r="Q80" s="7" t="s">
        <v>40</v>
      </c>
      <c r="R80" s="7" t="s">
        <v>107</v>
      </c>
      <c r="S80" s="7" t="s">
        <v>45</v>
      </c>
      <c r="T80" s="7" t="s">
        <v>46</v>
      </c>
      <c r="U80" s="7" t="str">
        <f t="shared" si="1"/>
        <v>DL.2376.AFA.001.053.A.522151</v>
      </c>
      <c r="V80" s="7" t="s">
        <v>98</v>
      </c>
      <c r="W80" s="7" t="s">
        <v>108</v>
      </c>
      <c r="X80" s="8" t="s">
        <v>109</v>
      </c>
    </row>
    <row r="81" spans="1:24" x14ac:dyDescent="0.3">
      <c r="A81" s="9" t="s">
        <v>24</v>
      </c>
      <c r="B81" s="10" t="s">
        <v>25</v>
      </c>
      <c r="C81" s="10" t="s">
        <v>26</v>
      </c>
      <c r="D81" s="10" t="s">
        <v>27</v>
      </c>
      <c r="E81" s="10" t="s">
        <v>28</v>
      </c>
      <c r="F81" s="10" t="s">
        <v>29</v>
      </c>
      <c r="G81" s="10" t="s">
        <v>30</v>
      </c>
      <c r="H81" s="10" t="s">
        <v>31</v>
      </c>
      <c r="I81" s="10" t="s">
        <v>92</v>
      </c>
      <c r="J81" s="10" t="s">
        <v>93</v>
      </c>
      <c r="K81" s="10" t="s">
        <v>34</v>
      </c>
      <c r="L81" s="10" t="s">
        <v>94</v>
      </c>
      <c r="M81" s="10" t="s">
        <v>36</v>
      </c>
      <c r="N81" s="10" t="s">
        <v>95</v>
      </c>
      <c r="O81" s="10" t="s">
        <v>78</v>
      </c>
      <c r="P81" s="10" t="s">
        <v>106</v>
      </c>
      <c r="Q81" s="10" t="s">
        <v>40</v>
      </c>
      <c r="R81" s="10" t="s">
        <v>107</v>
      </c>
      <c r="S81" s="10" t="s">
        <v>47</v>
      </c>
      <c r="T81" s="10" t="s">
        <v>48</v>
      </c>
      <c r="U81" s="7" t="str">
        <f t="shared" si="1"/>
        <v>DL.2376.AFA.001.053.A.524111</v>
      </c>
      <c r="V81" s="10" t="s">
        <v>98</v>
      </c>
      <c r="W81" s="10" t="s">
        <v>108</v>
      </c>
      <c r="X81" s="11" t="s">
        <v>109</v>
      </c>
    </row>
    <row r="82" spans="1:24" x14ac:dyDescent="0.3">
      <c r="A82" s="6" t="s">
        <v>24</v>
      </c>
      <c r="B82" s="7" t="s">
        <v>25</v>
      </c>
      <c r="C82" s="7" t="s">
        <v>26</v>
      </c>
      <c r="D82" s="7" t="s">
        <v>27</v>
      </c>
      <c r="E82" s="7" t="s">
        <v>28</v>
      </c>
      <c r="F82" s="7" t="s">
        <v>29</v>
      </c>
      <c r="G82" s="7" t="s">
        <v>30</v>
      </c>
      <c r="H82" s="7" t="s">
        <v>31</v>
      </c>
      <c r="I82" s="7" t="s">
        <v>92</v>
      </c>
      <c r="J82" s="7" t="s">
        <v>93</v>
      </c>
      <c r="K82" s="7" t="s">
        <v>34</v>
      </c>
      <c r="L82" s="7" t="s">
        <v>94</v>
      </c>
      <c r="M82" s="7" t="s">
        <v>36</v>
      </c>
      <c r="N82" s="7" t="s">
        <v>95</v>
      </c>
      <c r="O82" s="7" t="s">
        <v>78</v>
      </c>
      <c r="P82" s="7" t="s">
        <v>106</v>
      </c>
      <c r="Q82" s="7" t="s">
        <v>40</v>
      </c>
      <c r="R82" s="7" t="s">
        <v>107</v>
      </c>
      <c r="S82" s="7" t="s">
        <v>72</v>
      </c>
      <c r="T82" s="7" t="s">
        <v>73</v>
      </c>
      <c r="U82" s="7" t="str">
        <f t="shared" si="1"/>
        <v>DL.2376.AFA.001.053.A.524113</v>
      </c>
      <c r="V82" s="7" t="s">
        <v>98</v>
      </c>
      <c r="W82" s="7" t="s">
        <v>108</v>
      </c>
      <c r="X82" s="8" t="s">
        <v>109</v>
      </c>
    </row>
    <row r="83" spans="1:24" x14ac:dyDescent="0.3">
      <c r="A83" s="9" t="s">
        <v>24</v>
      </c>
      <c r="B83" s="10" t="s">
        <v>25</v>
      </c>
      <c r="C83" s="10" t="s">
        <v>26</v>
      </c>
      <c r="D83" s="10" t="s">
        <v>27</v>
      </c>
      <c r="E83" s="10" t="s">
        <v>28</v>
      </c>
      <c r="F83" s="10" t="s">
        <v>29</v>
      </c>
      <c r="G83" s="10" t="s">
        <v>30</v>
      </c>
      <c r="H83" s="10" t="s">
        <v>31</v>
      </c>
      <c r="I83" s="10" t="s">
        <v>92</v>
      </c>
      <c r="J83" s="10" t="s">
        <v>93</v>
      </c>
      <c r="K83" s="10" t="s">
        <v>34</v>
      </c>
      <c r="L83" s="10" t="s">
        <v>94</v>
      </c>
      <c r="M83" s="10" t="s">
        <v>36</v>
      </c>
      <c r="N83" s="10" t="s">
        <v>95</v>
      </c>
      <c r="O83" s="10" t="s">
        <v>78</v>
      </c>
      <c r="P83" s="10" t="s">
        <v>106</v>
      </c>
      <c r="Q83" s="10" t="s">
        <v>51</v>
      </c>
      <c r="R83" s="10" t="s">
        <v>110</v>
      </c>
      <c r="S83" s="10" t="s">
        <v>42</v>
      </c>
      <c r="T83" s="10" t="s">
        <v>43</v>
      </c>
      <c r="U83" s="7" t="str">
        <f t="shared" si="1"/>
        <v>DL.2376.AFA.001.053.B.521211</v>
      </c>
      <c r="V83" s="10" t="s">
        <v>98</v>
      </c>
      <c r="W83" s="10" t="s">
        <v>108</v>
      </c>
      <c r="X83" s="11" t="s">
        <v>109</v>
      </c>
    </row>
    <row r="84" spans="1:24" x14ac:dyDescent="0.3">
      <c r="A84" s="6" t="s">
        <v>24</v>
      </c>
      <c r="B84" s="7" t="s">
        <v>25</v>
      </c>
      <c r="C84" s="7" t="s">
        <v>26</v>
      </c>
      <c r="D84" s="7" t="s">
        <v>27</v>
      </c>
      <c r="E84" s="7" t="s">
        <v>28</v>
      </c>
      <c r="F84" s="7" t="s">
        <v>29</v>
      </c>
      <c r="G84" s="7" t="s">
        <v>30</v>
      </c>
      <c r="H84" s="7" t="s">
        <v>31</v>
      </c>
      <c r="I84" s="7" t="s">
        <v>92</v>
      </c>
      <c r="J84" s="7" t="s">
        <v>93</v>
      </c>
      <c r="K84" s="7" t="s">
        <v>34</v>
      </c>
      <c r="L84" s="7" t="s">
        <v>94</v>
      </c>
      <c r="M84" s="7" t="s">
        <v>36</v>
      </c>
      <c r="N84" s="7" t="s">
        <v>95</v>
      </c>
      <c r="O84" s="7" t="s">
        <v>78</v>
      </c>
      <c r="P84" s="7" t="s">
        <v>106</v>
      </c>
      <c r="Q84" s="7" t="s">
        <v>51</v>
      </c>
      <c r="R84" s="7" t="s">
        <v>110</v>
      </c>
      <c r="S84" s="7" t="s">
        <v>45</v>
      </c>
      <c r="T84" s="7" t="s">
        <v>46</v>
      </c>
      <c r="U84" s="7" t="str">
        <f t="shared" si="1"/>
        <v>DL.2376.AFA.001.053.B.522151</v>
      </c>
      <c r="V84" s="7" t="s">
        <v>98</v>
      </c>
      <c r="W84" s="7" t="s">
        <v>108</v>
      </c>
      <c r="X84" s="8" t="s">
        <v>109</v>
      </c>
    </row>
    <row r="85" spans="1:24" x14ac:dyDescent="0.3">
      <c r="A85" s="9" t="s">
        <v>24</v>
      </c>
      <c r="B85" s="10" t="s">
        <v>25</v>
      </c>
      <c r="C85" s="10" t="s">
        <v>26</v>
      </c>
      <c r="D85" s="10" t="s">
        <v>27</v>
      </c>
      <c r="E85" s="10" t="s">
        <v>28</v>
      </c>
      <c r="F85" s="10" t="s">
        <v>29</v>
      </c>
      <c r="G85" s="10" t="s">
        <v>30</v>
      </c>
      <c r="H85" s="10" t="s">
        <v>31</v>
      </c>
      <c r="I85" s="10" t="s">
        <v>92</v>
      </c>
      <c r="J85" s="10" t="s">
        <v>93</v>
      </c>
      <c r="K85" s="10" t="s">
        <v>34</v>
      </c>
      <c r="L85" s="10" t="s">
        <v>94</v>
      </c>
      <c r="M85" s="10" t="s">
        <v>36</v>
      </c>
      <c r="N85" s="10" t="s">
        <v>95</v>
      </c>
      <c r="O85" s="10" t="s">
        <v>78</v>
      </c>
      <c r="P85" s="10" t="s">
        <v>106</v>
      </c>
      <c r="Q85" s="10" t="s">
        <v>51</v>
      </c>
      <c r="R85" s="10" t="s">
        <v>110</v>
      </c>
      <c r="S85" s="10" t="s">
        <v>47</v>
      </c>
      <c r="T85" s="10" t="s">
        <v>48</v>
      </c>
      <c r="U85" s="7" t="str">
        <f t="shared" si="1"/>
        <v>DL.2376.AFA.001.053.B.524111</v>
      </c>
      <c r="V85" s="10" t="s">
        <v>98</v>
      </c>
      <c r="W85" s="10" t="s">
        <v>108</v>
      </c>
      <c r="X85" s="11" t="s">
        <v>109</v>
      </c>
    </row>
    <row r="86" spans="1:24" x14ac:dyDescent="0.3">
      <c r="A86" s="6" t="s">
        <v>24</v>
      </c>
      <c r="B86" s="7" t="s">
        <v>25</v>
      </c>
      <c r="C86" s="7" t="s">
        <v>26</v>
      </c>
      <c r="D86" s="7" t="s">
        <v>27</v>
      </c>
      <c r="E86" s="7" t="s">
        <v>28</v>
      </c>
      <c r="F86" s="7" t="s">
        <v>29</v>
      </c>
      <c r="G86" s="7" t="s">
        <v>30</v>
      </c>
      <c r="H86" s="7" t="s">
        <v>31</v>
      </c>
      <c r="I86" s="7" t="s">
        <v>92</v>
      </c>
      <c r="J86" s="7" t="s">
        <v>93</v>
      </c>
      <c r="K86" s="7" t="s">
        <v>34</v>
      </c>
      <c r="L86" s="7" t="s">
        <v>94</v>
      </c>
      <c r="M86" s="7" t="s">
        <v>36</v>
      </c>
      <c r="N86" s="7" t="s">
        <v>95</v>
      </c>
      <c r="O86" s="7" t="s">
        <v>86</v>
      </c>
      <c r="P86" s="7" t="s">
        <v>111</v>
      </c>
      <c r="Q86" s="7" t="s">
        <v>40</v>
      </c>
      <c r="R86" s="7" t="s">
        <v>112</v>
      </c>
      <c r="S86" s="7" t="s">
        <v>42</v>
      </c>
      <c r="T86" s="7" t="s">
        <v>43</v>
      </c>
      <c r="U86" s="7" t="str">
        <f t="shared" si="1"/>
        <v>DL.2376.AFA.001.054.A.521211</v>
      </c>
      <c r="V86" s="7" t="s">
        <v>98</v>
      </c>
      <c r="W86" s="7" t="s">
        <v>108</v>
      </c>
      <c r="X86" s="8" t="s">
        <v>113</v>
      </c>
    </row>
    <row r="87" spans="1:24" x14ac:dyDescent="0.3">
      <c r="A87" s="9" t="s">
        <v>24</v>
      </c>
      <c r="B87" s="10" t="s">
        <v>25</v>
      </c>
      <c r="C87" s="10" t="s">
        <v>26</v>
      </c>
      <c r="D87" s="10" t="s">
        <v>27</v>
      </c>
      <c r="E87" s="10" t="s">
        <v>28</v>
      </c>
      <c r="F87" s="10" t="s">
        <v>29</v>
      </c>
      <c r="G87" s="10" t="s">
        <v>30</v>
      </c>
      <c r="H87" s="10" t="s">
        <v>31</v>
      </c>
      <c r="I87" s="10" t="s">
        <v>92</v>
      </c>
      <c r="J87" s="10" t="s">
        <v>93</v>
      </c>
      <c r="K87" s="10" t="s">
        <v>34</v>
      </c>
      <c r="L87" s="10" t="s">
        <v>94</v>
      </c>
      <c r="M87" s="10" t="s">
        <v>36</v>
      </c>
      <c r="N87" s="10" t="s">
        <v>95</v>
      </c>
      <c r="O87" s="10" t="s">
        <v>86</v>
      </c>
      <c r="P87" s="10" t="s">
        <v>111</v>
      </c>
      <c r="Q87" s="10" t="s">
        <v>40</v>
      </c>
      <c r="R87" s="10" t="s">
        <v>112</v>
      </c>
      <c r="S87" s="10" t="s">
        <v>47</v>
      </c>
      <c r="T87" s="10" t="s">
        <v>48</v>
      </c>
      <c r="U87" s="7" t="str">
        <f t="shared" si="1"/>
        <v>DL.2376.AFA.001.054.A.524111</v>
      </c>
      <c r="V87" s="10" t="s">
        <v>98</v>
      </c>
      <c r="W87" s="10" t="s">
        <v>108</v>
      </c>
      <c r="X87" s="11" t="s">
        <v>113</v>
      </c>
    </row>
    <row r="88" spans="1:24" x14ac:dyDescent="0.3">
      <c r="A88" s="6" t="s">
        <v>24</v>
      </c>
      <c r="B88" s="7" t="s">
        <v>25</v>
      </c>
      <c r="C88" s="7" t="s">
        <v>26</v>
      </c>
      <c r="D88" s="7" t="s">
        <v>27</v>
      </c>
      <c r="E88" s="7" t="s">
        <v>28</v>
      </c>
      <c r="F88" s="7" t="s">
        <v>29</v>
      </c>
      <c r="G88" s="7" t="s">
        <v>30</v>
      </c>
      <c r="H88" s="7" t="s">
        <v>31</v>
      </c>
      <c r="I88" s="7" t="s">
        <v>92</v>
      </c>
      <c r="J88" s="7" t="s">
        <v>93</v>
      </c>
      <c r="K88" s="7" t="s">
        <v>34</v>
      </c>
      <c r="L88" s="7" t="s">
        <v>94</v>
      </c>
      <c r="M88" s="7" t="s">
        <v>36</v>
      </c>
      <c r="N88" s="7" t="s">
        <v>95</v>
      </c>
      <c r="O88" s="7" t="s">
        <v>86</v>
      </c>
      <c r="P88" s="7" t="s">
        <v>111</v>
      </c>
      <c r="Q88" s="7" t="s">
        <v>51</v>
      </c>
      <c r="R88" s="7" t="s">
        <v>114</v>
      </c>
      <c r="S88" s="7" t="s">
        <v>42</v>
      </c>
      <c r="T88" s="7" t="s">
        <v>43</v>
      </c>
      <c r="U88" s="7" t="str">
        <f t="shared" si="1"/>
        <v>DL.2376.AFA.001.054.B.521211</v>
      </c>
      <c r="V88" s="7" t="s">
        <v>98</v>
      </c>
      <c r="W88" s="7" t="s">
        <v>108</v>
      </c>
      <c r="X88" s="8" t="s">
        <v>113</v>
      </c>
    </row>
    <row r="89" spans="1:24" x14ac:dyDescent="0.3">
      <c r="A89" s="9" t="s">
        <v>24</v>
      </c>
      <c r="B89" s="10" t="s">
        <v>25</v>
      </c>
      <c r="C89" s="10" t="s">
        <v>26</v>
      </c>
      <c r="D89" s="10" t="s">
        <v>27</v>
      </c>
      <c r="E89" s="10" t="s">
        <v>28</v>
      </c>
      <c r="F89" s="10" t="s">
        <v>29</v>
      </c>
      <c r="G89" s="10" t="s">
        <v>30</v>
      </c>
      <c r="H89" s="10" t="s">
        <v>31</v>
      </c>
      <c r="I89" s="10" t="s">
        <v>92</v>
      </c>
      <c r="J89" s="10" t="s">
        <v>93</v>
      </c>
      <c r="K89" s="10" t="s">
        <v>34</v>
      </c>
      <c r="L89" s="10" t="s">
        <v>94</v>
      </c>
      <c r="M89" s="10" t="s">
        <v>36</v>
      </c>
      <c r="N89" s="10" t="s">
        <v>95</v>
      </c>
      <c r="O89" s="10" t="s">
        <v>86</v>
      </c>
      <c r="P89" s="10" t="s">
        <v>111</v>
      </c>
      <c r="Q89" s="10" t="s">
        <v>51</v>
      </c>
      <c r="R89" s="10" t="s">
        <v>114</v>
      </c>
      <c r="S89" s="10" t="s">
        <v>45</v>
      </c>
      <c r="T89" s="10" t="s">
        <v>46</v>
      </c>
      <c r="U89" s="7" t="str">
        <f t="shared" si="1"/>
        <v>DL.2376.AFA.001.054.B.522151</v>
      </c>
      <c r="V89" s="10" t="s">
        <v>98</v>
      </c>
      <c r="W89" s="10" t="s">
        <v>108</v>
      </c>
      <c r="X89" s="11" t="s">
        <v>113</v>
      </c>
    </row>
    <row r="90" spans="1:24" x14ac:dyDescent="0.3">
      <c r="A90" s="6" t="s">
        <v>24</v>
      </c>
      <c r="B90" s="7" t="s">
        <v>25</v>
      </c>
      <c r="C90" s="7" t="s">
        <v>26</v>
      </c>
      <c r="D90" s="7" t="s">
        <v>27</v>
      </c>
      <c r="E90" s="7" t="s">
        <v>28</v>
      </c>
      <c r="F90" s="7" t="s">
        <v>29</v>
      </c>
      <c r="G90" s="7" t="s">
        <v>30</v>
      </c>
      <c r="H90" s="7" t="s">
        <v>31</v>
      </c>
      <c r="I90" s="7" t="s">
        <v>92</v>
      </c>
      <c r="J90" s="7" t="s">
        <v>93</v>
      </c>
      <c r="K90" s="7" t="s">
        <v>34</v>
      </c>
      <c r="L90" s="7" t="s">
        <v>94</v>
      </c>
      <c r="M90" s="7" t="s">
        <v>36</v>
      </c>
      <c r="N90" s="7" t="s">
        <v>95</v>
      </c>
      <c r="O90" s="7" t="s">
        <v>86</v>
      </c>
      <c r="P90" s="7" t="s">
        <v>111</v>
      </c>
      <c r="Q90" s="7" t="s">
        <v>51</v>
      </c>
      <c r="R90" s="7" t="s">
        <v>114</v>
      </c>
      <c r="S90" s="7" t="s">
        <v>47</v>
      </c>
      <c r="T90" s="7" t="s">
        <v>48</v>
      </c>
      <c r="U90" s="7" t="str">
        <f t="shared" si="1"/>
        <v>DL.2376.AFA.001.054.B.524111</v>
      </c>
      <c r="V90" s="7" t="s">
        <v>98</v>
      </c>
      <c r="W90" s="7" t="s">
        <v>108</v>
      </c>
      <c r="X90" s="8" t="s">
        <v>113</v>
      </c>
    </row>
    <row r="91" spans="1:24" x14ac:dyDescent="0.3">
      <c r="A91" s="9" t="s">
        <v>24</v>
      </c>
      <c r="B91" s="10" t="s">
        <v>25</v>
      </c>
      <c r="C91" s="10" t="s">
        <v>26</v>
      </c>
      <c r="D91" s="10" t="s">
        <v>27</v>
      </c>
      <c r="E91" s="10" t="s">
        <v>28</v>
      </c>
      <c r="F91" s="10" t="s">
        <v>29</v>
      </c>
      <c r="G91" s="10" t="s">
        <v>115</v>
      </c>
      <c r="H91" s="10" t="s">
        <v>116</v>
      </c>
      <c r="I91" s="10" t="s">
        <v>117</v>
      </c>
      <c r="J91" s="10" t="s">
        <v>118</v>
      </c>
      <c r="K91" s="10" t="s">
        <v>119</v>
      </c>
      <c r="L91" s="10" t="s">
        <v>120</v>
      </c>
      <c r="M91" s="10" t="s">
        <v>36</v>
      </c>
      <c r="N91" s="10" t="s">
        <v>121</v>
      </c>
      <c r="O91" s="10" t="s">
        <v>122</v>
      </c>
      <c r="P91" s="10" t="s">
        <v>123</v>
      </c>
      <c r="Q91" s="10" t="s">
        <v>40</v>
      </c>
      <c r="R91" s="10" t="s">
        <v>124</v>
      </c>
      <c r="S91" s="10" t="s">
        <v>125</v>
      </c>
      <c r="T91" s="10" t="s">
        <v>126</v>
      </c>
      <c r="U91" s="7" t="str">
        <f t="shared" si="1"/>
        <v>WA.2378.CAN.001.301.A.532111</v>
      </c>
      <c r="V91" s="10" t="s">
        <v>98</v>
      </c>
      <c r="W91" s="10" t="s">
        <v>127</v>
      </c>
      <c r="X91" s="11" t="s">
        <v>128</v>
      </c>
    </row>
    <row r="92" spans="1:24" hidden="1" x14ac:dyDescent="0.3">
      <c r="A92" s="6" t="s">
        <v>24</v>
      </c>
      <c r="B92" s="7" t="s">
        <v>25</v>
      </c>
      <c r="C92" s="7" t="s">
        <v>26</v>
      </c>
      <c r="D92" s="7" t="s">
        <v>27</v>
      </c>
      <c r="E92" s="7" t="s">
        <v>28</v>
      </c>
      <c r="F92" s="7" t="s">
        <v>29</v>
      </c>
      <c r="G92" s="7" t="s">
        <v>115</v>
      </c>
      <c r="H92" s="7" t="s">
        <v>116</v>
      </c>
      <c r="I92" s="7" t="s">
        <v>117</v>
      </c>
      <c r="J92" s="7" t="s">
        <v>118</v>
      </c>
      <c r="K92" s="7" t="s">
        <v>129</v>
      </c>
      <c r="L92" s="7" t="s">
        <v>130</v>
      </c>
      <c r="M92" s="7" t="s">
        <v>131</v>
      </c>
      <c r="N92" s="7" t="s">
        <v>132</v>
      </c>
      <c r="O92" s="7" t="s">
        <v>133</v>
      </c>
      <c r="P92" s="7" t="s">
        <v>134</v>
      </c>
      <c r="Q92" s="7" t="s">
        <v>40</v>
      </c>
      <c r="R92" s="7" t="s">
        <v>135</v>
      </c>
      <c r="S92" s="7" t="s">
        <v>42</v>
      </c>
      <c r="T92" s="7" t="s">
        <v>43</v>
      </c>
      <c r="U92" s="7" t="str">
        <f t="shared" si="1"/>
        <v>WA.2378.EBA.956.101.A.521211</v>
      </c>
      <c r="V92" s="7" t="s">
        <v>136</v>
      </c>
      <c r="W92" s="7"/>
      <c r="X92" s="8"/>
    </row>
    <row r="93" spans="1:24" hidden="1" x14ac:dyDescent="0.3">
      <c r="A93" s="9" t="s">
        <v>24</v>
      </c>
      <c r="B93" s="10" t="s">
        <v>25</v>
      </c>
      <c r="C93" s="10" t="s">
        <v>26</v>
      </c>
      <c r="D93" s="10" t="s">
        <v>27</v>
      </c>
      <c r="E93" s="10" t="s">
        <v>28</v>
      </c>
      <c r="F93" s="10" t="s">
        <v>29</v>
      </c>
      <c r="G93" s="10" t="s">
        <v>115</v>
      </c>
      <c r="H93" s="10" t="s">
        <v>116</v>
      </c>
      <c r="I93" s="10" t="s">
        <v>117</v>
      </c>
      <c r="J93" s="10" t="s">
        <v>118</v>
      </c>
      <c r="K93" s="10" t="s">
        <v>129</v>
      </c>
      <c r="L93" s="10" t="s">
        <v>130</v>
      </c>
      <c r="M93" s="10" t="s">
        <v>131</v>
      </c>
      <c r="N93" s="10" t="s">
        <v>132</v>
      </c>
      <c r="O93" s="10" t="s">
        <v>133</v>
      </c>
      <c r="P93" s="10" t="s">
        <v>134</v>
      </c>
      <c r="Q93" s="10" t="s">
        <v>40</v>
      </c>
      <c r="R93" s="10" t="s">
        <v>135</v>
      </c>
      <c r="S93" s="10" t="s">
        <v>137</v>
      </c>
      <c r="T93" s="10" t="s">
        <v>138</v>
      </c>
      <c r="U93" s="7" t="str">
        <f t="shared" si="1"/>
        <v>WA.2378.EBA.956.101.A.521811</v>
      </c>
      <c r="V93" s="10" t="s">
        <v>136</v>
      </c>
      <c r="W93" s="10"/>
      <c r="X93" s="11"/>
    </row>
    <row r="94" spans="1:24" hidden="1" x14ac:dyDescent="0.3">
      <c r="A94" s="6" t="s">
        <v>24</v>
      </c>
      <c r="B94" s="7" t="s">
        <v>25</v>
      </c>
      <c r="C94" s="7" t="s">
        <v>26</v>
      </c>
      <c r="D94" s="7" t="s">
        <v>27</v>
      </c>
      <c r="E94" s="7" t="s">
        <v>28</v>
      </c>
      <c r="F94" s="7" t="s">
        <v>29</v>
      </c>
      <c r="G94" s="7" t="s">
        <v>115</v>
      </c>
      <c r="H94" s="7" t="s">
        <v>116</v>
      </c>
      <c r="I94" s="7" t="s">
        <v>117</v>
      </c>
      <c r="J94" s="7" t="s">
        <v>118</v>
      </c>
      <c r="K94" s="7" t="s">
        <v>129</v>
      </c>
      <c r="L94" s="7" t="s">
        <v>130</v>
      </c>
      <c r="M94" s="7" t="s">
        <v>131</v>
      </c>
      <c r="N94" s="7" t="s">
        <v>132</v>
      </c>
      <c r="O94" s="7" t="s">
        <v>133</v>
      </c>
      <c r="P94" s="7" t="s">
        <v>134</v>
      </c>
      <c r="Q94" s="7" t="s">
        <v>40</v>
      </c>
      <c r="R94" s="7" t="s">
        <v>135</v>
      </c>
      <c r="S94" s="7" t="s">
        <v>45</v>
      </c>
      <c r="T94" s="7" t="s">
        <v>46</v>
      </c>
      <c r="U94" s="7" t="str">
        <f t="shared" si="1"/>
        <v>WA.2378.EBA.956.101.A.522151</v>
      </c>
      <c r="V94" s="7" t="s">
        <v>136</v>
      </c>
      <c r="W94" s="7"/>
      <c r="X94" s="8"/>
    </row>
    <row r="95" spans="1:24" hidden="1" x14ac:dyDescent="0.3">
      <c r="A95" s="9" t="s">
        <v>24</v>
      </c>
      <c r="B95" s="10" t="s">
        <v>25</v>
      </c>
      <c r="C95" s="10" t="s">
        <v>26</v>
      </c>
      <c r="D95" s="10" t="s">
        <v>27</v>
      </c>
      <c r="E95" s="10" t="s">
        <v>28</v>
      </c>
      <c r="F95" s="10" t="s">
        <v>29</v>
      </c>
      <c r="G95" s="10" t="s">
        <v>115</v>
      </c>
      <c r="H95" s="10" t="s">
        <v>116</v>
      </c>
      <c r="I95" s="10" t="s">
        <v>117</v>
      </c>
      <c r="J95" s="10" t="s">
        <v>118</v>
      </c>
      <c r="K95" s="10" t="s">
        <v>129</v>
      </c>
      <c r="L95" s="10" t="s">
        <v>130</v>
      </c>
      <c r="M95" s="10" t="s">
        <v>131</v>
      </c>
      <c r="N95" s="10" t="s">
        <v>132</v>
      </c>
      <c r="O95" s="10" t="s">
        <v>133</v>
      </c>
      <c r="P95" s="10" t="s">
        <v>134</v>
      </c>
      <c r="Q95" s="10" t="s">
        <v>40</v>
      </c>
      <c r="R95" s="10" t="s">
        <v>135</v>
      </c>
      <c r="S95" s="10" t="s">
        <v>47</v>
      </c>
      <c r="T95" s="10" t="s">
        <v>48</v>
      </c>
      <c r="U95" s="7" t="str">
        <f t="shared" si="1"/>
        <v>WA.2378.EBA.956.101.A.524111</v>
      </c>
      <c r="V95" s="10" t="s">
        <v>136</v>
      </c>
      <c r="W95" s="10"/>
      <c r="X95" s="11"/>
    </row>
    <row r="96" spans="1:24" hidden="1" x14ac:dyDescent="0.3">
      <c r="A96" s="6" t="s">
        <v>24</v>
      </c>
      <c r="B96" s="7" t="s">
        <v>25</v>
      </c>
      <c r="C96" s="7" t="s">
        <v>26</v>
      </c>
      <c r="D96" s="7" t="s">
        <v>27</v>
      </c>
      <c r="E96" s="7" t="s">
        <v>28</v>
      </c>
      <c r="F96" s="7" t="s">
        <v>29</v>
      </c>
      <c r="G96" s="7" t="s">
        <v>115</v>
      </c>
      <c r="H96" s="7" t="s">
        <v>116</v>
      </c>
      <c r="I96" s="7" t="s">
        <v>117</v>
      </c>
      <c r="J96" s="7" t="s">
        <v>118</v>
      </c>
      <c r="K96" s="7" t="s">
        <v>129</v>
      </c>
      <c r="L96" s="7" t="s">
        <v>130</v>
      </c>
      <c r="M96" s="7" t="s">
        <v>131</v>
      </c>
      <c r="N96" s="7" t="s">
        <v>132</v>
      </c>
      <c r="O96" s="7" t="s">
        <v>133</v>
      </c>
      <c r="P96" s="7" t="s">
        <v>134</v>
      </c>
      <c r="Q96" s="7" t="s">
        <v>51</v>
      </c>
      <c r="R96" s="7" t="s">
        <v>139</v>
      </c>
      <c r="S96" s="7" t="s">
        <v>42</v>
      </c>
      <c r="T96" s="7" t="s">
        <v>43</v>
      </c>
      <c r="U96" s="7" t="str">
        <f t="shared" si="1"/>
        <v>WA.2378.EBA.956.101.B.521211</v>
      </c>
      <c r="V96" s="7" t="s">
        <v>136</v>
      </c>
      <c r="W96" s="7"/>
      <c r="X96" s="8"/>
    </row>
    <row r="97" spans="1:24" hidden="1" x14ac:dyDescent="0.3">
      <c r="A97" s="9" t="s">
        <v>24</v>
      </c>
      <c r="B97" s="10" t="s">
        <v>25</v>
      </c>
      <c r="C97" s="10" t="s">
        <v>26</v>
      </c>
      <c r="D97" s="10" t="s">
        <v>27</v>
      </c>
      <c r="E97" s="10" t="s">
        <v>28</v>
      </c>
      <c r="F97" s="10" t="s">
        <v>29</v>
      </c>
      <c r="G97" s="10" t="s">
        <v>115</v>
      </c>
      <c r="H97" s="10" t="s">
        <v>116</v>
      </c>
      <c r="I97" s="10" t="s">
        <v>117</v>
      </c>
      <c r="J97" s="10" t="s">
        <v>118</v>
      </c>
      <c r="K97" s="10" t="s">
        <v>129</v>
      </c>
      <c r="L97" s="10" t="s">
        <v>130</v>
      </c>
      <c r="M97" s="10" t="s">
        <v>131</v>
      </c>
      <c r="N97" s="10" t="s">
        <v>132</v>
      </c>
      <c r="O97" s="10" t="s">
        <v>133</v>
      </c>
      <c r="P97" s="10" t="s">
        <v>134</v>
      </c>
      <c r="Q97" s="10" t="s">
        <v>51</v>
      </c>
      <c r="R97" s="10" t="s">
        <v>139</v>
      </c>
      <c r="S97" s="10" t="s">
        <v>137</v>
      </c>
      <c r="T97" s="10" t="s">
        <v>138</v>
      </c>
      <c r="U97" s="7" t="str">
        <f t="shared" si="1"/>
        <v>WA.2378.EBA.956.101.B.521811</v>
      </c>
      <c r="V97" s="10" t="s">
        <v>136</v>
      </c>
      <c r="W97" s="10"/>
      <c r="X97" s="11"/>
    </row>
    <row r="98" spans="1:24" hidden="1" x14ac:dyDescent="0.3">
      <c r="A98" s="6" t="s">
        <v>24</v>
      </c>
      <c r="B98" s="7" t="s">
        <v>25</v>
      </c>
      <c r="C98" s="7" t="s">
        <v>26</v>
      </c>
      <c r="D98" s="7" t="s">
        <v>27</v>
      </c>
      <c r="E98" s="7" t="s">
        <v>28</v>
      </c>
      <c r="F98" s="7" t="s">
        <v>29</v>
      </c>
      <c r="G98" s="7" t="s">
        <v>115</v>
      </c>
      <c r="H98" s="7" t="s">
        <v>116</v>
      </c>
      <c r="I98" s="7" t="s">
        <v>117</v>
      </c>
      <c r="J98" s="7" t="s">
        <v>118</v>
      </c>
      <c r="K98" s="7" t="s">
        <v>129</v>
      </c>
      <c r="L98" s="7" t="s">
        <v>130</v>
      </c>
      <c r="M98" s="7" t="s">
        <v>131</v>
      </c>
      <c r="N98" s="7" t="s">
        <v>132</v>
      </c>
      <c r="O98" s="7" t="s">
        <v>133</v>
      </c>
      <c r="P98" s="7" t="s">
        <v>134</v>
      </c>
      <c r="Q98" s="7" t="s">
        <v>51</v>
      </c>
      <c r="R98" s="7" t="s">
        <v>139</v>
      </c>
      <c r="S98" s="7" t="s">
        <v>45</v>
      </c>
      <c r="T98" s="7" t="s">
        <v>46</v>
      </c>
      <c r="U98" s="7" t="str">
        <f t="shared" si="1"/>
        <v>WA.2378.EBA.956.101.B.522151</v>
      </c>
      <c r="V98" s="7" t="s">
        <v>136</v>
      </c>
      <c r="W98" s="7"/>
      <c r="X98" s="8"/>
    </row>
    <row r="99" spans="1:24" hidden="1" x14ac:dyDescent="0.3">
      <c r="A99" s="9" t="s">
        <v>24</v>
      </c>
      <c r="B99" s="10" t="s">
        <v>25</v>
      </c>
      <c r="C99" s="10" t="s">
        <v>26</v>
      </c>
      <c r="D99" s="10" t="s">
        <v>27</v>
      </c>
      <c r="E99" s="10" t="s">
        <v>28</v>
      </c>
      <c r="F99" s="10" t="s">
        <v>29</v>
      </c>
      <c r="G99" s="10" t="s">
        <v>115</v>
      </c>
      <c r="H99" s="10" t="s">
        <v>116</v>
      </c>
      <c r="I99" s="10" t="s">
        <v>117</v>
      </c>
      <c r="J99" s="10" t="s">
        <v>118</v>
      </c>
      <c r="K99" s="10" t="s">
        <v>129</v>
      </c>
      <c r="L99" s="10" t="s">
        <v>130</v>
      </c>
      <c r="M99" s="10" t="s">
        <v>131</v>
      </c>
      <c r="N99" s="10" t="s">
        <v>132</v>
      </c>
      <c r="O99" s="10" t="s">
        <v>133</v>
      </c>
      <c r="P99" s="10" t="s">
        <v>134</v>
      </c>
      <c r="Q99" s="10" t="s">
        <v>51</v>
      </c>
      <c r="R99" s="10" t="s">
        <v>139</v>
      </c>
      <c r="S99" s="10" t="s">
        <v>47</v>
      </c>
      <c r="T99" s="10" t="s">
        <v>48</v>
      </c>
      <c r="U99" s="7" t="str">
        <f t="shared" si="1"/>
        <v>WA.2378.EBA.956.101.B.524111</v>
      </c>
      <c r="V99" s="10" t="s">
        <v>136</v>
      </c>
      <c r="W99" s="10"/>
      <c r="X99" s="11"/>
    </row>
    <row r="100" spans="1:24" hidden="1" x14ac:dyDescent="0.3">
      <c r="A100" s="6" t="s">
        <v>24</v>
      </c>
      <c r="B100" s="7" t="s">
        <v>25</v>
      </c>
      <c r="C100" s="7" t="s">
        <v>26</v>
      </c>
      <c r="D100" s="7" t="s">
        <v>27</v>
      </c>
      <c r="E100" s="7" t="s">
        <v>28</v>
      </c>
      <c r="F100" s="7" t="s">
        <v>29</v>
      </c>
      <c r="G100" s="7" t="s">
        <v>115</v>
      </c>
      <c r="H100" s="7" t="s">
        <v>116</v>
      </c>
      <c r="I100" s="7" t="s">
        <v>117</v>
      </c>
      <c r="J100" s="7" t="s">
        <v>118</v>
      </c>
      <c r="K100" s="7" t="s">
        <v>129</v>
      </c>
      <c r="L100" s="7" t="s">
        <v>130</v>
      </c>
      <c r="M100" s="7" t="s">
        <v>131</v>
      </c>
      <c r="N100" s="7" t="s">
        <v>132</v>
      </c>
      <c r="O100" s="7" t="s">
        <v>133</v>
      </c>
      <c r="P100" s="7" t="s">
        <v>134</v>
      </c>
      <c r="Q100" s="7" t="s">
        <v>51</v>
      </c>
      <c r="R100" s="7" t="s">
        <v>139</v>
      </c>
      <c r="S100" s="7" t="s">
        <v>72</v>
      </c>
      <c r="T100" s="7" t="s">
        <v>73</v>
      </c>
      <c r="U100" s="7" t="str">
        <f t="shared" si="1"/>
        <v>WA.2378.EBA.956.101.B.524113</v>
      </c>
      <c r="V100" s="7" t="s">
        <v>136</v>
      </c>
      <c r="W100" s="7"/>
      <c r="X100" s="8"/>
    </row>
    <row r="101" spans="1:24" hidden="1" x14ac:dyDescent="0.3">
      <c r="A101" s="9" t="s">
        <v>24</v>
      </c>
      <c r="B101" s="10" t="s">
        <v>25</v>
      </c>
      <c r="C101" s="10" t="s">
        <v>26</v>
      </c>
      <c r="D101" s="10" t="s">
        <v>27</v>
      </c>
      <c r="E101" s="10" t="s">
        <v>28</v>
      </c>
      <c r="F101" s="10" t="s">
        <v>29</v>
      </c>
      <c r="G101" s="10" t="s">
        <v>115</v>
      </c>
      <c r="H101" s="10" t="s">
        <v>116</v>
      </c>
      <c r="I101" s="10" t="s">
        <v>117</v>
      </c>
      <c r="J101" s="10" t="s">
        <v>118</v>
      </c>
      <c r="K101" s="10" t="s">
        <v>129</v>
      </c>
      <c r="L101" s="10" t="s">
        <v>130</v>
      </c>
      <c r="M101" s="10" t="s">
        <v>131</v>
      </c>
      <c r="N101" s="10" t="s">
        <v>132</v>
      </c>
      <c r="O101" s="10" t="s">
        <v>133</v>
      </c>
      <c r="P101" s="10" t="s">
        <v>134</v>
      </c>
      <c r="Q101" s="10" t="s">
        <v>53</v>
      </c>
      <c r="R101" s="10" t="s">
        <v>140</v>
      </c>
      <c r="S101" s="10" t="s">
        <v>42</v>
      </c>
      <c r="T101" s="10" t="s">
        <v>43</v>
      </c>
      <c r="U101" s="7" t="str">
        <f t="shared" si="1"/>
        <v>WA.2378.EBA.956.101.C.521211</v>
      </c>
      <c r="V101" s="10" t="s">
        <v>136</v>
      </c>
      <c r="W101" s="10"/>
      <c r="X101" s="11"/>
    </row>
    <row r="102" spans="1:24" hidden="1" x14ac:dyDescent="0.3">
      <c r="A102" s="6" t="s">
        <v>24</v>
      </c>
      <c r="B102" s="7" t="s">
        <v>25</v>
      </c>
      <c r="C102" s="7" t="s">
        <v>26</v>
      </c>
      <c r="D102" s="7" t="s">
        <v>27</v>
      </c>
      <c r="E102" s="7" t="s">
        <v>28</v>
      </c>
      <c r="F102" s="7" t="s">
        <v>29</v>
      </c>
      <c r="G102" s="7" t="s">
        <v>115</v>
      </c>
      <c r="H102" s="7" t="s">
        <v>116</v>
      </c>
      <c r="I102" s="7" t="s">
        <v>117</v>
      </c>
      <c r="J102" s="7" t="s">
        <v>118</v>
      </c>
      <c r="K102" s="7" t="s">
        <v>129</v>
      </c>
      <c r="L102" s="7" t="s">
        <v>130</v>
      </c>
      <c r="M102" s="7" t="s">
        <v>131</v>
      </c>
      <c r="N102" s="7" t="s">
        <v>132</v>
      </c>
      <c r="O102" s="7" t="s">
        <v>133</v>
      </c>
      <c r="P102" s="7" t="s">
        <v>134</v>
      </c>
      <c r="Q102" s="7" t="s">
        <v>53</v>
      </c>
      <c r="R102" s="7" t="s">
        <v>140</v>
      </c>
      <c r="S102" s="7" t="s">
        <v>67</v>
      </c>
      <c r="T102" s="7" t="s">
        <v>68</v>
      </c>
      <c r="U102" s="7" t="str">
        <f t="shared" si="1"/>
        <v>WA.2378.EBA.956.101.C.521241</v>
      </c>
      <c r="V102" s="7" t="s">
        <v>136</v>
      </c>
      <c r="W102" s="7"/>
      <c r="X102" s="8"/>
    </row>
    <row r="103" spans="1:24" hidden="1" x14ac:dyDescent="0.3">
      <c r="A103" s="9" t="s">
        <v>24</v>
      </c>
      <c r="B103" s="10" t="s">
        <v>25</v>
      </c>
      <c r="C103" s="10" t="s">
        <v>26</v>
      </c>
      <c r="D103" s="10" t="s">
        <v>27</v>
      </c>
      <c r="E103" s="10" t="s">
        <v>28</v>
      </c>
      <c r="F103" s="10" t="s">
        <v>29</v>
      </c>
      <c r="G103" s="10" t="s">
        <v>115</v>
      </c>
      <c r="H103" s="10" t="s">
        <v>116</v>
      </c>
      <c r="I103" s="10" t="s">
        <v>117</v>
      </c>
      <c r="J103" s="10" t="s">
        <v>118</v>
      </c>
      <c r="K103" s="10" t="s">
        <v>129</v>
      </c>
      <c r="L103" s="10" t="s">
        <v>130</v>
      </c>
      <c r="M103" s="10" t="s">
        <v>131</v>
      </c>
      <c r="N103" s="10" t="s">
        <v>132</v>
      </c>
      <c r="O103" s="10" t="s">
        <v>133</v>
      </c>
      <c r="P103" s="10" t="s">
        <v>134</v>
      </c>
      <c r="Q103" s="10" t="s">
        <v>53</v>
      </c>
      <c r="R103" s="10" t="s">
        <v>140</v>
      </c>
      <c r="S103" s="10" t="s">
        <v>137</v>
      </c>
      <c r="T103" s="10" t="s">
        <v>138</v>
      </c>
      <c r="U103" s="7" t="str">
        <f t="shared" si="1"/>
        <v>WA.2378.EBA.956.101.C.521811</v>
      </c>
      <c r="V103" s="10" t="s">
        <v>136</v>
      </c>
      <c r="W103" s="10"/>
      <c r="X103" s="11"/>
    </row>
    <row r="104" spans="1:24" hidden="1" x14ac:dyDescent="0.3">
      <c r="A104" s="6" t="s">
        <v>24</v>
      </c>
      <c r="B104" s="7" t="s">
        <v>25</v>
      </c>
      <c r="C104" s="7" t="s">
        <v>26</v>
      </c>
      <c r="D104" s="7" t="s">
        <v>27</v>
      </c>
      <c r="E104" s="7" t="s">
        <v>28</v>
      </c>
      <c r="F104" s="7" t="s">
        <v>29</v>
      </c>
      <c r="G104" s="7" t="s">
        <v>115</v>
      </c>
      <c r="H104" s="7" t="s">
        <v>116</v>
      </c>
      <c r="I104" s="7" t="s">
        <v>117</v>
      </c>
      <c r="J104" s="7" t="s">
        <v>118</v>
      </c>
      <c r="K104" s="7" t="s">
        <v>129</v>
      </c>
      <c r="L104" s="7" t="s">
        <v>130</v>
      </c>
      <c r="M104" s="7" t="s">
        <v>131</v>
      </c>
      <c r="N104" s="7" t="s">
        <v>132</v>
      </c>
      <c r="O104" s="7" t="s">
        <v>133</v>
      </c>
      <c r="P104" s="7" t="s">
        <v>134</v>
      </c>
      <c r="Q104" s="7" t="s">
        <v>53</v>
      </c>
      <c r="R104" s="7" t="s">
        <v>140</v>
      </c>
      <c r="S104" s="7" t="s">
        <v>45</v>
      </c>
      <c r="T104" s="7" t="s">
        <v>46</v>
      </c>
      <c r="U104" s="7" t="str">
        <f t="shared" si="1"/>
        <v>WA.2378.EBA.956.101.C.522151</v>
      </c>
      <c r="V104" s="7" t="s">
        <v>136</v>
      </c>
      <c r="W104" s="7"/>
      <c r="X104" s="8"/>
    </row>
    <row r="105" spans="1:24" hidden="1" x14ac:dyDescent="0.3">
      <c r="A105" s="9" t="s">
        <v>24</v>
      </c>
      <c r="B105" s="10" t="s">
        <v>25</v>
      </c>
      <c r="C105" s="10" t="s">
        <v>26</v>
      </c>
      <c r="D105" s="10" t="s">
        <v>27</v>
      </c>
      <c r="E105" s="10" t="s">
        <v>28</v>
      </c>
      <c r="F105" s="10" t="s">
        <v>29</v>
      </c>
      <c r="G105" s="10" t="s">
        <v>115</v>
      </c>
      <c r="H105" s="10" t="s">
        <v>116</v>
      </c>
      <c r="I105" s="10" t="s">
        <v>117</v>
      </c>
      <c r="J105" s="10" t="s">
        <v>118</v>
      </c>
      <c r="K105" s="10" t="s">
        <v>129</v>
      </c>
      <c r="L105" s="10" t="s">
        <v>130</v>
      </c>
      <c r="M105" s="10" t="s">
        <v>131</v>
      </c>
      <c r="N105" s="10" t="s">
        <v>132</v>
      </c>
      <c r="O105" s="10" t="s">
        <v>133</v>
      </c>
      <c r="P105" s="10" t="s">
        <v>134</v>
      </c>
      <c r="Q105" s="10" t="s">
        <v>53</v>
      </c>
      <c r="R105" s="10" t="s">
        <v>140</v>
      </c>
      <c r="S105" s="10" t="s">
        <v>47</v>
      </c>
      <c r="T105" s="10" t="s">
        <v>48</v>
      </c>
      <c r="U105" s="7" t="str">
        <f t="shared" si="1"/>
        <v>WA.2378.EBA.956.101.C.524111</v>
      </c>
      <c r="V105" s="10" t="s">
        <v>136</v>
      </c>
      <c r="W105" s="10"/>
      <c r="X105" s="11"/>
    </row>
    <row r="106" spans="1:24" hidden="1" x14ac:dyDescent="0.3">
      <c r="A106" s="6" t="s">
        <v>24</v>
      </c>
      <c r="B106" s="7" t="s">
        <v>25</v>
      </c>
      <c r="C106" s="7" t="s">
        <v>26</v>
      </c>
      <c r="D106" s="7" t="s">
        <v>27</v>
      </c>
      <c r="E106" s="7" t="s">
        <v>28</v>
      </c>
      <c r="F106" s="7" t="s">
        <v>29</v>
      </c>
      <c r="G106" s="7" t="s">
        <v>115</v>
      </c>
      <c r="H106" s="7" t="s">
        <v>116</v>
      </c>
      <c r="I106" s="7" t="s">
        <v>117</v>
      </c>
      <c r="J106" s="7" t="s">
        <v>118</v>
      </c>
      <c r="K106" s="7" t="s">
        <v>129</v>
      </c>
      <c r="L106" s="7" t="s">
        <v>130</v>
      </c>
      <c r="M106" s="7" t="s">
        <v>131</v>
      </c>
      <c r="N106" s="7" t="s">
        <v>132</v>
      </c>
      <c r="O106" s="7" t="s">
        <v>133</v>
      </c>
      <c r="P106" s="7" t="s">
        <v>134</v>
      </c>
      <c r="Q106" s="7" t="s">
        <v>53</v>
      </c>
      <c r="R106" s="7" t="s">
        <v>140</v>
      </c>
      <c r="S106" s="7" t="s">
        <v>72</v>
      </c>
      <c r="T106" s="7" t="s">
        <v>73</v>
      </c>
      <c r="U106" s="7" t="str">
        <f t="shared" si="1"/>
        <v>WA.2378.EBA.956.101.C.524113</v>
      </c>
      <c r="V106" s="7" t="s">
        <v>136</v>
      </c>
      <c r="W106" s="7"/>
      <c r="X106" s="8"/>
    </row>
    <row r="107" spans="1:24" hidden="1" x14ac:dyDescent="0.3">
      <c r="A107" s="9" t="s">
        <v>24</v>
      </c>
      <c r="B107" s="10" t="s">
        <v>25</v>
      </c>
      <c r="C107" s="10" t="s">
        <v>26</v>
      </c>
      <c r="D107" s="10" t="s">
        <v>27</v>
      </c>
      <c r="E107" s="10" t="s">
        <v>28</v>
      </c>
      <c r="F107" s="10" t="s">
        <v>29</v>
      </c>
      <c r="G107" s="10" t="s">
        <v>115</v>
      </c>
      <c r="H107" s="10" t="s">
        <v>116</v>
      </c>
      <c r="I107" s="10" t="s">
        <v>117</v>
      </c>
      <c r="J107" s="10" t="s">
        <v>118</v>
      </c>
      <c r="K107" s="10" t="s">
        <v>129</v>
      </c>
      <c r="L107" s="10" t="s">
        <v>130</v>
      </c>
      <c r="M107" s="10" t="s">
        <v>131</v>
      </c>
      <c r="N107" s="10" t="s">
        <v>132</v>
      </c>
      <c r="O107" s="10" t="s">
        <v>133</v>
      </c>
      <c r="P107" s="10" t="s">
        <v>134</v>
      </c>
      <c r="Q107" s="10" t="s">
        <v>53</v>
      </c>
      <c r="R107" s="10" t="s">
        <v>140</v>
      </c>
      <c r="S107" s="10" t="s">
        <v>74</v>
      </c>
      <c r="T107" s="10" t="s">
        <v>75</v>
      </c>
      <c r="U107" s="7" t="str">
        <f t="shared" si="1"/>
        <v>WA.2378.EBA.956.101.C.524114</v>
      </c>
      <c r="V107" s="10" t="s">
        <v>136</v>
      </c>
      <c r="W107" s="10"/>
      <c r="X107" s="11"/>
    </row>
    <row r="108" spans="1:24" hidden="1" x14ac:dyDescent="0.3">
      <c r="A108" s="6" t="s">
        <v>24</v>
      </c>
      <c r="B108" s="7" t="s">
        <v>25</v>
      </c>
      <c r="C108" s="7" t="s">
        <v>26</v>
      </c>
      <c r="D108" s="7" t="s">
        <v>27</v>
      </c>
      <c r="E108" s="7" t="s">
        <v>28</v>
      </c>
      <c r="F108" s="7" t="s">
        <v>29</v>
      </c>
      <c r="G108" s="7" t="s">
        <v>115</v>
      </c>
      <c r="H108" s="7" t="s">
        <v>116</v>
      </c>
      <c r="I108" s="7" t="s">
        <v>117</v>
      </c>
      <c r="J108" s="7" t="s">
        <v>118</v>
      </c>
      <c r="K108" s="7" t="s">
        <v>129</v>
      </c>
      <c r="L108" s="7" t="s">
        <v>130</v>
      </c>
      <c r="M108" s="7" t="s">
        <v>131</v>
      </c>
      <c r="N108" s="7" t="s">
        <v>132</v>
      </c>
      <c r="O108" s="7" t="s">
        <v>133</v>
      </c>
      <c r="P108" s="7" t="s">
        <v>134</v>
      </c>
      <c r="Q108" s="7" t="s">
        <v>55</v>
      </c>
      <c r="R108" s="7" t="s">
        <v>141</v>
      </c>
      <c r="S108" s="7" t="s">
        <v>42</v>
      </c>
      <c r="T108" s="7" t="s">
        <v>43</v>
      </c>
      <c r="U108" s="7" t="str">
        <f t="shared" si="1"/>
        <v>WA.2378.EBA.956.101.D.521211</v>
      </c>
      <c r="V108" s="7" t="s">
        <v>136</v>
      </c>
      <c r="W108" s="7"/>
      <c r="X108" s="8"/>
    </row>
    <row r="109" spans="1:24" hidden="1" x14ac:dyDescent="0.3">
      <c r="A109" s="9" t="s">
        <v>24</v>
      </c>
      <c r="B109" s="10" t="s">
        <v>25</v>
      </c>
      <c r="C109" s="10" t="s">
        <v>26</v>
      </c>
      <c r="D109" s="10" t="s">
        <v>27</v>
      </c>
      <c r="E109" s="10" t="s">
        <v>28</v>
      </c>
      <c r="F109" s="10" t="s">
        <v>29</v>
      </c>
      <c r="G109" s="10" t="s">
        <v>115</v>
      </c>
      <c r="H109" s="10" t="s">
        <v>116</v>
      </c>
      <c r="I109" s="10" t="s">
        <v>117</v>
      </c>
      <c r="J109" s="10" t="s">
        <v>118</v>
      </c>
      <c r="K109" s="10" t="s">
        <v>129</v>
      </c>
      <c r="L109" s="10" t="s">
        <v>130</v>
      </c>
      <c r="M109" s="10" t="s">
        <v>131</v>
      </c>
      <c r="N109" s="10" t="s">
        <v>132</v>
      </c>
      <c r="O109" s="10" t="s">
        <v>133</v>
      </c>
      <c r="P109" s="10" t="s">
        <v>134</v>
      </c>
      <c r="Q109" s="10" t="s">
        <v>55</v>
      </c>
      <c r="R109" s="10" t="s">
        <v>141</v>
      </c>
      <c r="S109" s="10" t="s">
        <v>45</v>
      </c>
      <c r="T109" s="10" t="s">
        <v>46</v>
      </c>
      <c r="U109" s="7" t="str">
        <f t="shared" si="1"/>
        <v>WA.2378.EBA.956.101.D.522151</v>
      </c>
      <c r="V109" s="10" t="s">
        <v>136</v>
      </c>
      <c r="W109" s="10"/>
      <c r="X109" s="11"/>
    </row>
    <row r="110" spans="1:24" hidden="1" x14ac:dyDescent="0.3">
      <c r="A110" s="6" t="s">
        <v>24</v>
      </c>
      <c r="B110" s="7" t="s">
        <v>25</v>
      </c>
      <c r="C110" s="7" t="s">
        <v>26</v>
      </c>
      <c r="D110" s="7" t="s">
        <v>27</v>
      </c>
      <c r="E110" s="7" t="s">
        <v>28</v>
      </c>
      <c r="F110" s="7" t="s">
        <v>29</v>
      </c>
      <c r="G110" s="7" t="s">
        <v>115</v>
      </c>
      <c r="H110" s="7" t="s">
        <v>116</v>
      </c>
      <c r="I110" s="7" t="s">
        <v>117</v>
      </c>
      <c r="J110" s="7" t="s">
        <v>118</v>
      </c>
      <c r="K110" s="7" t="s">
        <v>129</v>
      </c>
      <c r="L110" s="7" t="s">
        <v>130</v>
      </c>
      <c r="M110" s="7" t="s">
        <v>131</v>
      </c>
      <c r="N110" s="7" t="s">
        <v>132</v>
      </c>
      <c r="O110" s="7" t="s">
        <v>133</v>
      </c>
      <c r="P110" s="7" t="s">
        <v>134</v>
      </c>
      <c r="Q110" s="7" t="s">
        <v>55</v>
      </c>
      <c r="R110" s="7" t="s">
        <v>141</v>
      </c>
      <c r="S110" s="7" t="s">
        <v>47</v>
      </c>
      <c r="T110" s="7" t="s">
        <v>48</v>
      </c>
      <c r="U110" s="7" t="str">
        <f t="shared" si="1"/>
        <v>WA.2378.EBA.956.101.D.524111</v>
      </c>
      <c r="V110" s="7" t="s">
        <v>136</v>
      </c>
      <c r="W110" s="7"/>
      <c r="X110" s="8"/>
    </row>
    <row r="111" spans="1:24" hidden="1" x14ac:dyDescent="0.3">
      <c r="A111" s="9" t="s">
        <v>24</v>
      </c>
      <c r="B111" s="10" t="s">
        <v>25</v>
      </c>
      <c r="C111" s="10" t="s">
        <v>26</v>
      </c>
      <c r="D111" s="10" t="s">
        <v>27</v>
      </c>
      <c r="E111" s="10" t="s">
        <v>28</v>
      </c>
      <c r="F111" s="10" t="s">
        <v>29</v>
      </c>
      <c r="G111" s="10" t="s">
        <v>115</v>
      </c>
      <c r="H111" s="10" t="s">
        <v>116</v>
      </c>
      <c r="I111" s="10" t="s">
        <v>117</v>
      </c>
      <c r="J111" s="10" t="s">
        <v>118</v>
      </c>
      <c r="K111" s="10" t="s">
        <v>129</v>
      </c>
      <c r="L111" s="10" t="s">
        <v>130</v>
      </c>
      <c r="M111" s="10" t="s">
        <v>131</v>
      </c>
      <c r="N111" s="10" t="s">
        <v>132</v>
      </c>
      <c r="O111" s="10" t="s">
        <v>133</v>
      </c>
      <c r="P111" s="10" t="s">
        <v>134</v>
      </c>
      <c r="Q111" s="10" t="s">
        <v>59</v>
      </c>
      <c r="R111" s="10" t="s">
        <v>142</v>
      </c>
      <c r="S111" s="10" t="s">
        <v>42</v>
      </c>
      <c r="T111" s="10" t="s">
        <v>43</v>
      </c>
      <c r="U111" s="7" t="str">
        <f t="shared" si="1"/>
        <v>WA.2378.EBA.956.101.E.521211</v>
      </c>
      <c r="V111" s="10" t="s">
        <v>136</v>
      </c>
      <c r="W111" s="10"/>
      <c r="X111" s="11"/>
    </row>
    <row r="112" spans="1:24" hidden="1" x14ac:dyDescent="0.3">
      <c r="A112" s="6" t="s">
        <v>24</v>
      </c>
      <c r="B112" s="7" t="s">
        <v>25</v>
      </c>
      <c r="C112" s="7" t="s">
        <v>26</v>
      </c>
      <c r="D112" s="7" t="s">
        <v>27</v>
      </c>
      <c r="E112" s="7" t="s">
        <v>28</v>
      </c>
      <c r="F112" s="7" t="s">
        <v>29</v>
      </c>
      <c r="G112" s="7" t="s">
        <v>115</v>
      </c>
      <c r="H112" s="7" t="s">
        <v>116</v>
      </c>
      <c r="I112" s="7" t="s">
        <v>117</v>
      </c>
      <c r="J112" s="7" t="s">
        <v>118</v>
      </c>
      <c r="K112" s="7" t="s">
        <v>129</v>
      </c>
      <c r="L112" s="7" t="s">
        <v>130</v>
      </c>
      <c r="M112" s="7" t="s">
        <v>131</v>
      </c>
      <c r="N112" s="7" t="s">
        <v>132</v>
      </c>
      <c r="O112" s="7" t="s">
        <v>133</v>
      </c>
      <c r="P112" s="7" t="s">
        <v>134</v>
      </c>
      <c r="Q112" s="7" t="s">
        <v>59</v>
      </c>
      <c r="R112" s="7" t="s">
        <v>142</v>
      </c>
      <c r="S112" s="7" t="s">
        <v>137</v>
      </c>
      <c r="T112" s="7" t="s">
        <v>138</v>
      </c>
      <c r="U112" s="7" t="str">
        <f t="shared" si="1"/>
        <v>WA.2378.EBA.956.101.E.521811</v>
      </c>
      <c r="V112" s="7" t="s">
        <v>136</v>
      </c>
      <c r="W112" s="7"/>
      <c r="X112" s="8"/>
    </row>
    <row r="113" spans="1:24" hidden="1" x14ac:dyDescent="0.3">
      <c r="A113" s="9" t="s">
        <v>24</v>
      </c>
      <c r="B113" s="10" t="s">
        <v>25</v>
      </c>
      <c r="C113" s="10" t="s">
        <v>26</v>
      </c>
      <c r="D113" s="10" t="s">
        <v>27</v>
      </c>
      <c r="E113" s="10" t="s">
        <v>28</v>
      </c>
      <c r="F113" s="10" t="s">
        <v>29</v>
      </c>
      <c r="G113" s="10" t="s">
        <v>115</v>
      </c>
      <c r="H113" s="10" t="s">
        <v>116</v>
      </c>
      <c r="I113" s="10" t="s">
        <v>117</v>
      </c>
      <c r="J113" s="10" t="s">
        <v>118</v>
      </c>
      <c r="K113" s="10" t="s">
        <v>129</v>
      </c>
      <c r="L113" s="10" t="s">
        <v>130</v>
      </c>
      <c r="M113" s="10" t="s">
        <v>131</v>
      </c>
      <c r="N113" s="10" t="s">
        <v>132</v>
      </c>
      <c r="O113" s="10" t="s">
        <v>133</v>
      </c>
      <c r="P113" s="10" t="s">
        <v>134</v>
      </c>
      <c r="Q113" s="10" t="s">
        <v>59</v>
      </c>
      <c r="R113" s="10" t="s">
        <v>142</v>
      </c>
      <c r="S113" s="10" t="s">
        <v>45</v>
      </c>
      <c r="T113" s="10" t="s">
        <v>46</v>
      </c>
      <c r="U113" s="7" t="str">
        <f t="shared" si="1"/>
        <v>WA.2378.EBA.956.101.E.522151</v>
      </c>
      <c r="V113" s="10" t="s">
        <v>136</v>
      </c>
      <c r="W113" s="10"/>
      <c r="X113" s="11"/>
    </row>
    <row r="114" spans="1:24" hidden="1" x14ac:dyDescent="0.3">
      <c r="A114" s="6" t="s">
        <v>24</v>
      </c>
      <c r="B114" s="7" t="s">
        <v>25</v>
      </c>
      <c r="C114" s="7" t="s">
        <v>26</v>
      </c>
      <c r="D114" s="7" t="s">
        <v>27</v>
      </c>
      <c r="E114" s="7" t="s">
        <v>28</v>
      </c>
      <c r="F114" s="7" t="s">
        <v>29</v>
      </c>
      <c r="G114" s="7" t="s">
        <v>115</v>
      </c>
      <c r="H114" s="7" t="s">
        <v>116</v>
      </c>
      <c r="I114" s="7" t="s">
        <v>117</v>
      </c>
      <c r="J114" s="7" t="s">
        <v>118</v>
      </c>
      <c r="K114" s="7" t="s">
        <v>129</v>
      </c>
      <c r="L114" s="7" t="s">
        <v>130</v>
      </c>
      <c r="M114" s="7" t="s">
        <v>131</v>
      </c>
      <c r="N114" s="7" t="s">
        <v>132</v>
      </c>
      <c r="O114" s="7" t="s">
        <v>133</v>
      </c>
      <c r="P114" s="7" t="s">
        <v>134</v>
      </c>
      <c r="Q114" s="7" t="s">
        <v>59</v>
      </c>
      <c r="R114" s="7" t="s">
        <v>142</v>
      </c>
      <c r="S114" s="7" t="s">
        <v>47</v>
      </c>
      <c r="T114" s="7" t="s">
        <v>48</v>
      </c>
      <c r="U114" s="7" t="str">
        <f t="shared" si="1"/>
        <v>WA.2378.EBA.956.101.E.524111</v>
      </c>
      <c r="V114" s="7" t="s">
        <v>136</v>
      </c>
      <c r="W114" s="7"/>
      <c r="X114" s="8"/>
    </row>
    <row r="115" spans="1:24" hidden="1" x14ac:dyDescent="0.3">
      <c r="A115" s="9" t="s">
        <v>24</v>
      </c>
      <c r="B115" s="10" t="s">
        <v>25</v>
      </c>
      <c r="C115" s="10" t="s">
        <v>26</v>
      </c>
      <c r="D115" s="10" t="s">
        <v>27</v>
      </c>
      <c r="E115" s="10" t="s">
        <v>28</v>
      </c>
      <c r="F115" s="10" t="s">
        <v>29</v>
      </c>
      <c r="G115" s="10" t="s">
        <v>115</v>
      </c>
      <c r="H115" s="10" t="s">
        <v>116</v>
      </c>
      <c r="I115" s="10" t="s">
        <v>117</v>
      </c>
      <c r="J115" s="10" t="s">
        <v>118</v>
      </c>
      <c r="K115" s="10" t="s">
        <v>129</v>
      </c>
      <c r="L115" s="10" t="s">
        <v>130</v>
      </c>
      <c r="M115" s="10" t="s">
        <v>131</v>
      </c>
      <c r="N115" s="10" t="s">
        <v>132</v>
      </c>
      <c r="O115" s="10" t="s">
        <v>133</v>
      </c>
      <c r="P115" s="10" t="s">
        <v>134</v>
      </c>
      <c r="Q115" s="10" t="s">
        <v>76</v>
      </c>
      <c r="R115" s="10" t="s">
        <v>143</v>
      </c>
      <c r="S115" s="10" t="s">
        <v>42</v>
      </c>
      <c r="T115" s="10" t="s">
        <v>43</v>
      </c>
      <c r="U115" s="7" t="str">
        <f t="shared" si="1"/>
        <v>WA.2378.EBA.956.101.F.521211</v>
      </c>
      <c r="V115" s="10" t="s">
        <v>136</v>
      </c>
      <c r="W115" s="10"/>
      <c r="X115" s="11"/>
    </row>
    <row r="116" spans="1:24" hidden="1" x14ac:dyDescent="0.3">
      <c r="A116" s="6" t="s">
        <v>24</v>
      </c>
      <c r="B116" s="7" t="s">
        <v>25</v>
      </c>
      <c r="C116" s="7" t="s">
        <v>26</v>
      </c>
      <c r="D116" s="7" t="s">
        <v>27</v>
      </c>
      <c r="E116" s="7" t="s">
        <v>28</v>
      </c>
      <c r="F116" s="7" t="s">
        <v>29</v>
      </c>
      <c r="G116" s="7" t="s">
        <v>115</v>
      </c>
      <c r="H116" s="7" t="s">
        <v>116</v>
      </c>
      <c r="I116" s="7" t="s">
        <v>117</v>
      </c>
      <c r="J116" s="7" t="s">
        <v>118</v>
      </c>
      <c r="K116" s="7" t="s">
        <v>129</v>
      </c>
      <c r="L116" s="7" t="s">
        <v>130</v>
      </c>
      <c r="M116" s="7" t="s">
        <v>131</v>
      </c>
      <c r="N116" s="7" t="s">
        <v>132</v>
      </c>
      <c r="O116" s="7" t="s">
        <v>133</v>
      </c>
      <c r="P116" s="7" t="s">
        <v>134</v>
      </c>
      <c r="Q116" s="7" t="s">
        <v>76</v>
      </c>
      <c r="R116" s="7" t="s">
        <v>143</v>
      </c>
      <c r="S116" s="7" t="s">
        <v>45</v>
      </c>
      <c r="T116" s="7" t="s">
        <v>46</v>
      </c>
      <c r="U116" s="7" t="str">
        <f t="shared" si="1"/>
        <v>WA.2378.EBA.956.101.F.522151</v>
      </c>
      <c r="V116" s="7" t="s">
        <v>136</v>
      </c>
      <c r="W116" s="7"/>
      <c r="X116" s="8"/>
    </row>
    <row r="117" spans="1:24" hidden="1" x14ac:dyDescent="0.3">
      <c r="A117" s="9" t="s">
        <v>24</v>
      </c>
      <c r="B117" s="10" t="s">
        <v>25</v>
      </c>
      <c r="C117" s="10" t="s">
        <v>26</v>
      </c>
      <c r="D117" s="10" t="s">
        <v>27</v>
      </c>
      <c r="E117" s="10" t="s">
        <v>28</v>
      </c>
      <c r="F117" s="10" t="s">
        <v>29</v>
      </c>
      <c r="G117" s="10" t="s">
        <v>115</v>
      </c>
      <c r="H117" s="10" t="s">
        <v>116</v>
      </c>
      <c r="I117" s="10" t="s">
        <v>117</v>
      </c>
      <c r="J117" s="10" t="s">
        <v>118</v>
      </c>
      <c r="K117" s="10" t="s">
        <v>129</v>
      </c>
      <c r="L117" s="10" t="s">
        <v>130</v>
      </c>
      <c r="M117" s="10" t="s">
        <v>131</v>
      </c>
      <c r="N117" s="10" t="s">
        <v>132</v>
      </c>
      <c r="O117" s="10" t="s">
        <v>133</v>
      </c>
      <c r="P117" s="10" t="s">
        <v>134</v>
      </c>
      <c r="Q117" s="10" t="s">
        <v>76</v>
      </c>
      <c r="R117" s="10" t="s">
        <v>143</v>
      </c>
      <c r="S117" s="10" t="s">
        <v>47</v>
      </c>
      <c r="T117" s="10" t="s">
        <v>48</v>
      </c>
      <c r="U117" s="7" t="str">
        <f t="shared" si="1"/>
        <v>WA.2378.EBA.956.101.F.524111</v>
      </c>
      <c r="V117" s="10" t="s">
        <v>136</v>
      </c>
      <c r="W117" s="10"/>
      <c r="X117" s="11"/>
    </row>
    <row r="118" spans="1:24" hidden="1" x14ac:dyDescent="0.3">
      <c r="A118" s="6" t="s">
        <v>24</v>
      </c>
      <c r="B118" s="7" t="s">
        <v>25</v>
      </c>
      <c r="C118" s="7" t="s">
        <v>26</v>
      </c>
      <c r="D118" s="7" t="s">
        <v>27</v>
      </c>
      <c r="E118" s="7" t="s">
        <v>28</v>
      </c>
      <c r="F118" s="7" t="s">
        <v>29</v>
      </c>
      <c r="G118" s="7" t="s">
        <v>115</v>
      </c>
      <c r="H118" s="7" t="s">
        <v>116</v>
      </c>
      <c r="I118" s="7" t="s">
        <v>117</v>
      </c>
      <c r="J118" s="7" t="s">
        <v>118</v>
      </c>
      <c r="K118" s="7" t="s">
        <v>129</v>
      </c>
      <c r="L118" s="7" t="s">
        <v>130</v>
      </c>
      <c r="M118" s="7" t="s">
        <v>131</v>
      </c>
      <c r="N118" s="7" t="s">
        <v>132</v>
      </c>
      <c r="O118" s="7" t="s">
        <v>133</v>
      </c>
      <c r="P118" s="7" t="s">
        <v>134</v>
      </c>
      <c r="Q118" s="7" t="s">
        <v>144</v>
      </c>
      <c r="R118" s="7" t="s">
        <v>145</v>
      </c>
      <c r="S118" s="7" t="s">
        <v>42</v>
      </c>
      <c r="T118" s="7" t="s">
        <v>43</v>
      </c>
      <c r="U118" s="7" t="str">
        <f t="shared" si="1"/>
        <v>WA.2378.EBA.956.101.G.521211</v>
      </c>
      <c r="V118" s="7" t="s">
        <v>136</v>
      </c>
      <c r="W118" s="7"/>
      <c r="X118" s="8"/>
    </row>
    <row r="119" spans="1:24" hidden="1" x14ac:dyDescent="0.3">
      <c r="A119" s="9" t="s">
        <v>24</v>
      </c>
      <c r="B119" s="10" t="s">
        <v>25</v>
      </c>
      <c r="C119" s="10" t="s">
        <v>26</v>
      </c>
      <c r="D119" s="10" t="s">
        <v>27</v>
      </c>
      <c r="E119" s="10" t="s">
        <v>28</v>
      </c>
      <c r="F119" s="10" t="s">
        <v>29</v>
      </c>
      <c r="G119" s="10" t="s">
        <v>115</v>
      </c>
      <c r="H119" s="10" t="s">
        <v>116</v>
      </c>
      <c r="I119" s="10" t="s">
        <v>117</v>
      </c>
      <c r="J119" s="10" t="s">
        <v>118</v>
      </c>
      <c r="K119" s="10" t="s">
        <v>129</v>
      </c>
      <c r="L119" s="10" t="s">
        <v>130</v>
      </c>
      <c r="M119" s="10" t="s">
        <v>131</v>
      </c>
      <c r="N119" s="10" t="s">
        <v>132</v>
      </c>
      <c r="O119" s="10" t="s">
        <v>133</v>
      </c>
      <c r="P119" s="10" t="s">
        <v>134</v>
      </c>
      <c r="Q119" s="10" t="s">
        <v>144</v>
      </c>
      <c r="R119" s="10" t="s">
        <v>145</v>
      </c>
      <c r="S119" s="10" t="s">
        <v>137</v>
      </c>
      <c r="T119" s="10" t="s">
        <v>138</v>
      </c>
      <c r="U119" s="7" t="str">
        <f t="shared" si="1"/>
        <v>WA.2378.EBA.956.101.G.521811</v>
      </c>
      <c r="V119" s="10" t="s">
        <v>136</v>
      </c>
      <c r="W119" s="10"/>
      <c r="X119" s="11"/>
    </row>
    <row r="120" spans="1:24" hidden="1" x14ac:dyDescent="0.3">
      <c r="A120" s="6" t="s">
        <v>24</v>
      </c>
      <c r="B120" s="7" t="s">
        <v>25</v>
      </c>
      <c r="C120" s="7" t="s">
        <v>26</v>
      </c>
      <c r="D120" s="7" t="s">
        <v>27</v>
      </c>
      <c r="E120" s="7" t="s">
        <v>28</v>
      </c>
      <c r="F120" s="7" t="s">
        <v>29</v>
      </c>
      <c r="G120" s="7" t="s">
        <v>115</v>
      </c>
      <c r="H120" s="7" t="s">
        <v>116</v>
      </c>
      <c r="I120" s="7" t="s">
        <v>117</v>
      </c>
      <c r="J120" s="7" t="s">
        <v>118</v>
      </c>
      <c r="K120" s="7" t="s">
        <v>129</v>
      </c>
      <c r="L120" s="7" t="s">
        <v>130</v>
      </c>
      <c r="M120" s="7" t="s">
        <v>131</v>
      </c>
      <c r="N120" s="7" t="s">
        <v>132</v>
      </c>
      <c r="O120" s="7" t="s">
        <v>133</v>
      </c>
      <c r="P120" s="7" t="s">
        <v>134</v>
      </c>
      <c r="Q120" s="7" t="s">
        <v>144</v>
      </c>
      <c r="R120" s="7" t="s">
        <v>145</v>
      </c>
      <c r="S120" s="7" t="s">
        <v>45</v>
      </c>
      <c r="T120" s="7" t="s">
        <v>46</v>
      </c>
      <c r="U120" s="7" t="str">
        <f t="shared" si="1"/>
        <v>WA.2378.EBA.956.101.G.522151</v>
      </c>
      <c r="V120" s="7" t="s">
        <v>136</v>
      </c>
      <c r="W120" s="7"/>
      <c r="X120" s="8"/>
    </row>
    <row r="121" spans="1:24" hidden="1" x14ac:dyDescent="0.3">
      <c r="A121" s="9" t="s">
        <v>24</v>
      </c>
      <c r="B121" s="10" t="s">
        <v>25</v>
      </c>
      <c r="C121" s="10" t="s">
        <v>26</v>
      </c>
      <c r="D121" s="10" t="s">
        <v>27</v>
      </c>
      <c r="E121" s="10" t="s">
        <v>28</v>
      </c>
      <c r="F121" s="10" t="s">
        <v>29</v>
      </c>
      <c r="G121" s="10" t="s">
        <v>115</v>
      </c>
      <c r="H121" s="10" t="s">
        <v>116</v>
      </c>
      <c r="I121" s="10" t="s">
        <v>117</v>
      </c>
      <c r="J121" s="10" t="s">
        <v>118</v>
      </c>
      <c r="K121" s="10" t="s">
        <v>129</v>
      </c>
      <c r="L121" s="10" t="s">
        <v>130</v>
      </c>
      <c r="M121" s="10" t="s">
        <v>131</v>
      </c>
      <c r="N121" s="10" t="s">
        <v>132</v>
      </c>
      <c r="O121" s="10" t="s">
        <v>133</v>
      </c>
      <c r="P121" s="10" t="s">
        <v>134</v>
      </c>
      <c r="Q121" s="10" t="s">
        <v>144</v>
      </c>
      <c r="R121" s="10" t="s">
        <v>145</v>
      </c>
      <c r="S121" s="10" t="s">
        <v>47</v>
      </c>
      <c r="T121" s="10" t="s">
        <v>48</v>
      </c>
      <c r="U121" s="7" t="str">
        <f t="shared" si="1"/>
        <v>WA.2378.EBA.956.101.G.524111</v>
      </c>
      <c r="V121" s="10" t="s">
        <v>136</v>
      </c>
      <c r="W121" s="10"/>
      <c r="X121" s="11"/>
    </row>
    <row r="122" spans="1:24" hidden="1" x14ac:dyDescent="0.3">
      <c r="A122" s="6" t="s">
        <v>24</v>
      </c>
      <c r="B122" s="7" t="s">
        <v>25</v>
      </c>
      <c r="C122" s="7" t="s">
        <v>26</v>
      </c>
      <c r="D122" s="7" t="s">
        <v>27</v>
      </c>
      <c r="E122" s="7" t="s">
        <v>28</v>
      </c>
      <c r="F122" s="7" t="s">
        <v>29</v>
      </c>
      <c r="G122" s="7" t="s">
        <v>115</v>
      </c>
      <c r="H122" s="7" t="s">
        <v>116</v>
      </c>
      <c r="I122" s="7" t="s">
        <v>117</v>
      </c>
      <c r="J122" s="7" t="s">
        <v>118</v>
      </c>
      <c r="K122" s="7" t="s">
        <v>129</v>
      </c>
      <c r="L122" s="7" t="s">
        <v>130</v>
      </c>
      <c r="M122" s="7" t="s">
        <v>131</v>
      </c>
      <c r="N122" s="7" t="s">
        <v>132</v>
      </c>
      <c r="O122" s="7" t="s">
        <v>133</v>
      </c>
      <c r="P122" s="7" t="s">
        <v>134</v>
      </c>
      <c r="Q122" s="7" t="s">
        <v>144</v>
      </c>
      <c r="R122" s="7" t="s">
        <v>145</v>
      </c>
      <c r="S122" s="7" t="s">
        <v>72</v>
      </c>
      <c r="T122" s="7" t="s">
        <v>73</v>
      </c>
      <c r="U122" s="7" t="str">
        <f t="shared" si="1"/>
        <v>WA.2378.EBA.956.101.G.524113</v>
      </c>
      <c r="V122" s="7" t="s">
        <v>136</v>
      </c>
      <c r="W122" s="7"/>
      <c r="X122" s="8"/>
    </row>
    <row r="123" spans="1:24" hidden="1" x14ac:dyDescent="0.3">
      <c r="A123" s="9" t="s">
        <v>24</v>
      </c>
      <c r="B123" s="10" t="s">
        <v>25</v>
      </c>
      <c r="C123" s="10" t="s">
        <v>26</v>
      </c>
      <c r="D123" s="10" t="s">
        <v>27</v>
      </c>
      <c r="E123" s="10" t="s">
        <v>28</v>
      </c>
      <c r="F123" s="10" t="s">
        <v>29</v>
      </c>
      <c r="G123" s="10" t="s">
        <v>115</v>
      </c>
      <c r="H123" s="10" t="s">
        <v>116</v>
      </c>
      <c r="I123" s="10" t="s">
        <v>117</v>
      </c>
      <c r="J123" s="10" t="s">
        <v>118</v>
      </c>
      <c r="K123" s="10" t="s">
        <v>129</v>
      </c>
      <c r="L123" s="10" t="s">
        <v>130</v>
      </c>
      <c r="M123" s="10" t="s">
        <v>146</v>
      </c>
      <c r="N123" s="10" t="s">
        <v>147</v>
      </c>
      <c r="O123" s="10" t="s">
        <v>133</v>
      </c>
      <c r="P123" s="10" t="s">
        <v>148</v>
      </c>
      <c r="Q123" s="10" t="s">
        <v>40</v>
      </c>
      <c r="R123" s="10" t="s">
        <v>149</v>
      </c>
      <c r="S123" s="10" t="s">
        <v>42</v>
      </c>
      <c r="T123" s="10" t="s">
        <v>43</v>
      </c>
      <c r="U123" s="7" t="str">
        <f t="shared" si="1"/>
        <v>WA.2378.EBA.957.101.A.521211</v>
      </c>
      <c r="V123" s="10" t="s">
        <v>136</v>
      </c>
      <c r="W123" s="10"/>
      <c r="X123" s="11"/>
    </row>
    <row r="124" spans="1:24" hidden="1" x14ac:dyDescent="0.3">
      <c r="A124" s="6" t="s">
        <v>24</v>
      </c>
      <c r="B124" s="7" t="s">
        <v>25</v>
      </c>
      <c r="C124" s="7" t="s">
        <v>26</v>
      </c>
      <c r="D124" s="7" t="s">
        <v>27</v>
      </c>
      <c r="E124" s="7" t="s">
        <v>28</v>
      </c>
      <c r="F124" s="7" t="s">
        <v>29</v>
      </c>
      <c r="G124" s="7" t="s">
        <v>115</v>
      </c>
      <c r="H124" s="7" t="s">
        <v>116</v>
      </c>
      <c r="I124" s="7" t="s">
        <v>117</v>
      </c>
      <c r="J124" s="7" t="s">
        <v>118</v>
      </c>
      <c r="K124" s="7" t="s">
        <v>129</v>
      </c>
      <c r="L124" s="7" t="s">
        <v>130</v>
      </c>
      <c r="M124" s="7" t="s">
        <v>146</v>
      </c>
      <c r="N124" s="7" t="s">
        <v>147</v>
      </c>
      <c r="O124" s="7" t="s">
        <v>133</v>
      </c>
      <c r="P124" s="7" t="s">
        <v>148</v>
      </c>
      <c r="Q124" s="7" t="s">
        <v>40</v>
      </c>
      <c r="R124" s="7" t="s">
        <v>149</v>
      </c>
      <c r="S124" s="7" t="s">
        <v>67</v>
      </c>
      <c r="T124" s="7" t="s">
        <v>68</v>
      </c>
      <c r="U124" s="7" t="str">
        <f t="shared" si="1"/>
        <v>WA.2378.EBA.957.101.A.521241</v>
      </c>
      <c r="V124" s="7" t="s">
        <v>136</v>
      </c>
      <c r="W124" s="7"/>
      <c r="X124" s="8"/>
    </row>
    <row r="125" spans="1:24" hidden="1" x14ac:dyDescent="0.3">
      <c r="A125" s="9" t="s">
        <v>24</v>
      </c>
      <c r="B125" s="10" t="s">
        <v>25</v>
      </c>
      <c r="C125" s="10" t="s">
        <v>26</v>
      </c>
      <c r="D125" s="10" t="s">
        <v>27</v>
      </c>
      <c r="E125" s="10" t="s">
        <v>28</v>
      </c>
      <c r="F125" s="10" t="s">
        <v>29</v>
      </c>
      <c r="G125" s="10" t="s">
        <v>115</v>
      </c>
      <c r="H125" s="10" t="s">
        <v>116</v>
      </c>
      <c r="I125" s="10" t="s">
        <v>117</v>
      </c>
      <c r="J125" s="10" t="s">
        <v>118</v>
      </c>
      <c r="K125" s="10" t="s">
        <v>129</v>
      </c>
      <c r="L125" s="10" t="s">
        <v>130</v>
      </c>
      <c r="M125" s="10" t="s">
        <v>146</v>
      </c>
      <c r="N125" s="10" t="s">
        <v>147</v>
      </c>
      <c r="O125" s="10" t="s">
        <v>133</v>
      </c>
      <c r="P125" s="10" t="s">
        <v>148</v>
      </c>
      <c r="Q125" s="10" t="s">
        <v>40</v>
      </c>
      <c r="R125" s="10" t="s">
        <v>149</v>
      </c>
      <c r="S125" s="10" t="s">
        <v>137</v>
      </c>
      <c r="T125" s="10" t="s">
        <v>138</v>
      </c>
      <c r="U125" s="7" t="str">
        <f t="shared" si="1"/>
        <v>WA.2378.EBA.957.101.A.521811</v>
      </c>
      <c r="V125" s="10" t="s">
        <v>136</v>
      </c>
      <c r="W125" s="10"/>
      <c r="X125" s="11"/>
    </row>
    <row r="126" spans="1:24" hidden="1" x14ac:dyDescent="0.3">
      <c r="A126" s="6" t="s">
        <v>24</v>
      </c>
      <c r="B126" s="7" t="s">
        <v>25</v>
      </c>
      <c r="C126" s="7" t="s">
        <v>26</v>
      </c>
      <c r="D126" s="7" t="s">
        <v>27</v>
      </c>
      <c r="E126" s="7" t="s">
        <v>28</v>
      </c>
      <c r="F126" s="7" t="s">
        <v>29</v>
      </c>
      <c r="G126" s="7" t="s">
        <v>115</v>
      </c>
      <c r="H126" s="7" t="s">
        <v>116</v>
      </c>
      <c r="I126" s="7" t="s">
        <v>117</v>
      </c>
      <c r="J126" s="7" t="s">
        <v>118</v>
      </c>
      <c r="K126" s="7" t="s">
        <v>129</v>
      </c>
      <c r="L126" s="7" t="s">
        <v>130</v>
      </c>
      <c r="M126" s="7" t="s">
        <v>146</v>
      </c>
      <c r="N126" s="7" t="s">
        <v>147</v>
      </c>
      <c r="O126" s="7" t="s">
        <v>133</v>
      </c>
      <c r="P126" s="7" t="s">
        <v>148</v>
      </c>
      <c r="Q126" s="7" t="s">
        <v>40</v>
      </c>
      <c r="R126" s="7" t="s">
        <v>149</v>
      </c>
      <c r="S126" s="7" t="s">
        <v>45</v>
      </c>
      <c r="T126" s="7" t="s">
        <v>46</v>
      </c>
      <c r="U126" s="7" t="str">
        <f t="shared" si="1"/>
        <v>WA.2378.EBA.957.101.A.522151</v>
      </c>
      <c r="V126" s="7" t="s">
        <v>136</v>
      </c>
      <c r="W126" s="7"/>
      <c r="X126" s="8"/>
    </row>
    <row r="127" spans="1:24" hidden="1" x14ac:dyDescent="0.3">
      <c r="A127" s="9" t="s">
        <v>24</v>
      </c>
      <c r="B127" s="10" t="s">
        <v>25</v>
      </c>
      <c r="C127" s="10" t="s">
        <v>26</v>
      </c>
      <c r="D127" s="10" t="s">
        <v>27</v>
      </c>
      <c r="E127" s="10" t="s">
        <v>28</v>
      </c>
      <c r="F127" s="10" t="s">
        <v>29</v>
      </c>
      <c r="G127" s="10" t="s">
        <v>115</v>
      </c>
      <c r="H127" s="10" t="s">
        <v>116</v>
      </c>
      <c r="I127" s="10" t="s">
        <v>117</v>
      </c>
      <c r="J127" s="10" t="s">
        <v>118</v>
      </c>
      <c r="K127" s="10" t="s">
        <v>129</v>
      </c>
      <c r="L127" s="10" t="s">
        <v>130</v>
      </c>
      <c r="M127" s="10" t="s">
        <v>146</v>
      </c>
      <c r="N127" s="10" t="s">
        <v>147</v>
      </c>
      <c r="O127" s="10" t="s">
        <v>133</v>
      </c>
      <c r="P127" s="10" t="s">
        <v>148</v>
      </c>
      <c r="Q127" s="10" t="s">
        <v>40</v>
      </c>
      <c r="R127" s="10" t="s">
        <v>149</v>
      </c>
      <c r="S127" s="10" t="s">
        <v>47</v>
      </c>
      <c r="T127" s="10" t="s">
        <v>48</v>
      </c>
      <c r="U127" s="7" t="str">
        <f t="shared" si="1"/>
        <v>WA.2378.EBA.957.101.A.524111</v>
      </c>
      <c r="V127" s="10" t="s">
        <v>136</v>
      </c>
      <c r="W127" s="10"/>
      <c r="X127" s="11"/>
    </row>
    <row r="128" spans="1:24" hidden="1" x14ac:dyDescent="0.3">
      <c r="A128" s="6" t="s">
        <v>24</v>
      </c>
      <c r="B128" s="7" t="s">
        <v>25</v>
      </c>
      <c r="C128" s="7" t="s">
        <v>26</v>
      </c>
      <c r="D128" s="7" t="s">
        <v>27</v>
      </c>
      <c r="E128" s="7" t="s">
        <v>28</v>
      </c>
      <c r="F128" s="7" t="s">
        <v>29</v>
      </c>
      <c r="G128" s="7" t="s">
        <v>115</v>
      </c>
      <c r="H128" s="7" t="s">
        <v>116</v>
      </c>
      <c r="I128" s="7" t="s">
        <v>117</v>
      </c>
      <c r="J128" s="7" t="s">
        <v>118</v>
      </c>
      <c r="K128" s="7" t="s">
        <v>129</v>
      </c>
      <c r="L128" s="7" t="s">
        <v>130</v>
      </c>
      <c r="M128" s="7" t="s">
        <v>146</v>
      </c>
      <c r="N128" s="7" t="s">
        <v>147</v>
      </c>
      <c r="O128" s="7" t="s">
        <v>133</v>
      </c>
      <c r="P128" s="7" t="s">
        <v>148</v>
      </c>
      <c r="Q128" s="7" t="s">
        <v>40</v>
      </c>
      <c r="R128" s="7" t="s">
        <v>149</v>
      </c>
      <c r="S128" s="7" t="s">
        <v>74</v>
      </c>
      <c r="T128" s="7" t="s">
        <v>75</v>
      </c>
      <c r="U128" s="7" t="str">
        <f t="shared" si="1"/>
        <v>WA.2378.EBA.957.101.A.524114</v>
      </c>
      <c r="V128" s="7" t="s">
        <v>136</v>
      </c>
      <c r="W128" s="7"/>
      <c r="X128" s="8"/>
    </row>
    <row r="129" spans="1:24" hidden="1" x14ac:dyDescent="0.3">
      <c r="A129" s="9" t="s">
        <v>24</v>
      </c>
      <c r="B129" s="10" t="s">
        <v>25</v>
      </c>
      <c r="C129" s="10" t="s">
        <v>26</v>
      </c>
      <c r="D129" s="10" t="s">
        <v>27</v>
      </c>
      <c r="E129" s="10" t="s">
        <v>28</v>
      </c>
      <c r="F129" s="10" t="s">
        <v>29</v>
      </c>
      <c r="G129" s="10" t="s">
        <v>115</v>
      </c>
      <c r="H129" s="10" t="s">
        <v>116</v>
      </c>
      <c r="I129" s="10" t="s">
        <v>117</v>
      </c>
      <c r="J129" s="10" t="s">
        <v>118</v>
      </c>
      <c r="K129" s="10" t="s">
        <v>129</v>
      </c>
      <c r="L129" s="10" t="s">
        <v>130</v>
      </c>
      <c r="M129" s="10" t="s">
        <v>146</v>
      </c>
      <c r="N129" s="10" t="s">
        <v>147</v>
      </c>
      <c r="O129" s="10" t="s">
        <v>133</v>
      </c>
      <c r="P129" s="10" t="s">
        <v>148</v>
      </c>
      <c r="Q129" s="10" t="s">
        <v>51</v>
      </c>
      <c r="R129" s="10" t="s">
        <v>150</v>
      </c>
      <c r="S129" s="10" t="s">
        <v>42</v>
      </c>
      <c r="T129" s="10" t="s">
        <v>43</v>
      </c>
      <c r="U129" s="7" t="str">
        <f t="shared" si="1"/>
        <v>WA.2378.EBA.957.101.B.521211</v>
      </c>
      <c r="V129" s="10" t="s">
        <v>136</v>
      </c>
      <c r="W129" s="10"/>
      <c r="X129" s="11"/>
    </row>
    <row r="130" spans="1:24" hidden="1" x14ac:dyDescent="0.3">
      <c r="A130" s="6" t="s">
        <v>24</v>
      </c>
      <c r="B130" s="7" t="s">
        <v>25</v>
      </c>
      <c r="C130" s="7" t="s">
        <v>26</v>
      </c>
      <c r="D130" s="7" t="s">
        <v>27</v>
      </c>
      <c r="E130" s="7" t="s">
        <v>28</v>
      </c>
      <c r="F130" s="7" t="s">
        <v>29</v>
      </c>
      <c r="G130" s="7" t="s">
        <v>115</v>
      </c>
      <c r="H130" s="7" t="s">
        <v>116</v>
      </c>
      <c r="I130" s="7" t="s">
        <v>117</v>
      </c>
      <c r="J130" s="7" t="s">
        <v>118</v>
      </c>
      <c r="K130" s="7" t="s">
        <v>129</v>
      </c>
      <c r="L130" s="7" t="s">
        <v>130</v>
      </c>
      <c r="M130" s="7" t="s">
        <v>146</v>
      </c>
      <c r="N130" s="7" t="s">
        <v>147</v>
      </c>
      <c r="O130" s="7" t="s">
        <v>133</v>
      </c>
      <c r="P130" s="7" t="s">
        <v>148</v>
      </c>
      <c r="Q130" s="7" t="s">
        <v>51</v>
      </c>
      <c r="R130" s="7" t="s">
        <v>150</v>
      </c>
      <c r="S130" s="7" t="s">
        <v>137</v>
      </c>
      <c r="T130" s="7" t="s">
        <v>138</v>
      </c>
      <c r="U130" s="7" t="str">
        <f t="shared" ref="U130:U193" si="2">_xlfn.TEXTJOIN(".",TRUE,G130,I130,K130,M130,O130,Q130,S130)</f>
        <v>WA.2378.EBA.957.101.B.521811</v>
      </c>
      <c r="V130" s="7" t="s">
        <v>136</v>
      </c>
      <c r="W130" s="7"/>
      <c r="X130" s="8"/>
    </row>
    <row r="131" spans="1:24" hidden="1" x14ac:dyDescent="0.3">
      <c r="A131" s="9" t="s">
        <v>24</v>
      </c>
      <c r="B131" s="10" t="s">
        <v>25</v>
      </c>
      <c r="C131" s="10" t="s">
        <v>26</v>
      </c>
      <c r="D131" s="10" t="s">
        <v>27</v>
      </c>
      <c r="E131" s="10" t="s">
        <v>28</v>
      </c>
      <c r="F131" s="10" t="s">
        <v>29</v>
      </c>
      <c r="G131" s="10" t="s">
        <v>115</v>
      </c>
      <c r="H131" s="10" t="s">
        <v>116</v>
      </c>
      <c r="I131" s="10" t="s">
        <v>117</v>
      </c>
      <c r="J131" s="10" t="s">
        <v>118</v>
      </c>
      <c r="K131" s="10" t="s">
        <v>129</v>
      </c>
      <c r="L131" s="10" t="s">
        <v>130</v>
      </c>
      <c r="M131" s="10" t="s">
        <v>146</v>
      </c>
      <c r="N131" s="10" t="s">
        <v>147</v>
      </c>
      <c r="O131" s="10" t="s">
        <v>133</v>
      </c>
      <c r="P131" s="10" t="s">
        <v>148</v>
      </c>
      <c r="Q131" s="10" t="s">
        <v>51</v>
      </c>
      <c r="R131" s="10" t="s">
        <v>150</v>
      </c>
      <c r="S131" s="10" t="s">
        <v>45</v>
      </c>
      <c r="T131" s="10" t="s">
        <v>46</v>
      </c>
      <c r="U131" s="7" t="str">
        <f t="shared" si="2"/>
        <v>WA.2378.EBA.957.101.B.522151</v>
      </c>
      <c r="V131" s="10" t="s">
        <v>136</v>
      </c>
      <c r="W131" s="10"/>
      <c r="X131" s="11"/>
    </row>
    <row r="132" spans="1:24" hidden="1" x14ac:dyDescent="0.3">
      <c r="A132" s="6" t="s">
        <v>24</v>
      </c>
      <c r="B132" s="7" t="s">
        <v>25</v>
      </c>
      <c r="C132" s="7" t="s">
        <v>26</v>
      </c>
      <c r="D132" s="7" t="s">
        <v>27</v>
      </c>
      <c r="E132" s="7" t="s">
        <v>28</v>
      </c>
      <c r="F132" s="7" t="s">
        <v>29</v>
      </c>
      <c r="G132" s="7" t="s">
        <v>115</v>
      </c>
      <c r="H132" s="7" t="s">
        <v>116</v>
      </c>
      <c r="I132" s="7" t="s">
        <v>117</v>
      </c>
      <c r="J132" s="7" t="s">
        <v>118</v>
      </c>
      <c r="K132" s="7" t="s">
        <v>129</v>
      </c>
      <c r="L132" s="7" t="s">
        <v>130</v>
      </c>
      <c r="M132" s="7" t="s">
        <v>146</v>
      </c>
      <c r="N132" s="7" t="s">
        <v>147</v>
      </c>
      <c r="O132" s="7" t="s">
        <v>133</v>
      </c>
      <c r="P132" s="7" t="s">
        <v>148</v>
      </c>
      <c r="Q132" s="7" t="s">
        <v>51</v>
      </c>
      <c r="R132" s="7" t="s">
        <v>150</v>
      </c>
      <c r="S132" s="7" t="s">
        <v>47</v>
      </c>
      <c r="T132" s="7" t="s">
        <v>48</v>
      </c>
      <c r="U132" s="7" t="str">
        <f t="shared" si="2"/>
        <v>WA.2378.EBA.957.101.B.524111</v>
      </c>
      <c r="V132" s="7" t="s">
        <v>136</v>
      </c>
      <c r="W132" s="7"/>
      <c r="X132" s="8"/>
    </row>
    <row r="133" spans="1:24" hidden="1" x14ac:dyDescent="0.3">
      <c r="A133" s="9" t="s">
        <v>24</v>
      </c>
      <c r="B133" s="10" t="s">
        <v>25</v>
      </c>
      <c r="C133" s="10" t="s">
        <v>26</v>
      </c>
      <c r="D133" s="10" t="s">
        <v>27</v>
      </c>
      <c r="E133" s="10" t="s">
        <v>28</v>
      </c>
      <c r="F133" s="10" t="s">
        <v>29</v>
      </c>
      <c r="G133" s="10" t="s">
        <v>115</v>
      </c>
      <c r="H133" s="10" t="s">
        <v>116</v>
      </c>
      <c r="I133" s="10" t="s">
        <v>117</v>
      </c>
      <c r="J133" s="10" t="s">
        <v>118</v>
      </c>
      <c r="K133" s="10" t="s">
        <v>129</v>
      </c>
      <c r="L133" s="10" t="s">
        <v>130</v>
      </c>
      <c r="M133" s="10" t="s">
        <v>146</v>
      </c>
      <c r="N133" s="10" t="s">
        <v>147</v>
      </c>
      <c r="O133" s="10" t="s">
        <v>133</v>
      </c>
      <c r="P133" s="10" t="s">
        <v>148</v>
      </c>
      <c r="Q133" s="10" t="s">
        <v>51</v>
      </c>
      <c r="R133" s="10" t="s">
        <v>150</v>
      </c>
      <c r="S133" s="10" t="s">
        <v>74</v>
      </c>
      <c r="T133" s="10" t="s">
        <v>75</v>
      </c>
      <c r="U133" s="7" t="str">
        <f t="shared" si="2"/>
        <v>WA.2378.EBA.957.101.B.524114</v>
      </c>
      <c r="V133" s="10" t="s">
        <v>136</v>
      </c>
      <c r="W133" s="10"/>
      <c r="X133" s="11"/>
    </row>
    <row r="134" spans="1:24" hidden="1" x14ac:dyDescent="0.3">
      <c r="A134" s="6" t="s">
        <v>24</v>
      </c>
      <c r="B134" s="7" t="s">
        <v>25</v>
      </c>
      <c r="C134" s="7" t="s">
        <v>26</v>
      </c>
      <c r="D134" s="7" t="s">
        <v>27</v>
      </c>
      <c r="E134" s="7" t="s">
        <v>28</v>
      </c>
      <c r="F134" s="7" t="s">
        <v>29</v>
      </c>
      <c r="G134" s="7" t="s">
        <v>115</v>
      </c>
      <c r="H134" s="7" t="s">
        <v>116</v>
      </c>
      <c r="I134" s="7" t="s">
        <v>117</v>
      </c>
      <c r="J134" s="7" t="s">
        <v>118</v>
      </c>
      <c r="K134" s="7" t="s">
        <v>129</v>
      </c>
      <c r="L134" s="7" t="s">
        <v>130</v>
      </c>
      <c r="M134" s="7" t="s">
        <v>151</v>
      </c>
      <c r="N134" s="7" t="s">
        <v>152</v>
      </c>
      <c r="O134" s="7" t="s">
        <v>133</v>
      </c>
      <c r="P134" s="7" t="s">
        <v>153</v>
      </c>
      <c r="Q134" s="7" t="s">
        <v>40</v>
      </c>
      <c r="R134" s="7" t="s">
        <v>154</v>
      </c>
      <c r="S134" s="7" t="s">
        <v>42</v>
      </c>
      <c r="T134" s="7" t="s">
        <v>43</v>
      </c>
      <c r="U134" s="7" t="str">
        <f t="shared" si="2"/>
        <v>WA.2378.EBA.958.101.A.521211</v>
      </c>
      <c r="V134" s="7" t="s">
        <v>136</v>
      </c>
      <c r="W134" s="7"/>
      <c r="X134" s="8"/>
    </row>
    <row r="135" spans="1:24" hidden="1" x14ac:dyDescent="0.3">
      <c r="A135" s="9" t="s">
        <v>24</v>
      </c>
      <c r="B135" s="10" t="s">
        <v>25</v>
      </c>
      <c r="C135" s="10" t="s">
        <v>26</v>
      </c>
      <c r="D135" s="10" t="s">
        <v>27</v>
      </c>
      <c r="E135" s="10" t="s">
        <v>28</v>
      </c>
      <c r="F135" s="10" t="s">
        <v>29</v>
      </c>
      <c r="G135" s="10" t="s">
        <v>115</v>
      </c>
      <c r="H135" s="10" t="s">
        <v>116</v>
      </c>
      <c r="I135" s="10" t="s">
        <v>117</v>
      </c>
      <c r="J135" s="10" t="s">
        <v>118</v>
      </c>
      <c r="K135" s="10" t="s">
        <v>129</v>
      </c>
      <c r="L135" s="10" t="s">
        <v>130</v>
      </c>
      <c r="M135" s="10" t="s">
        <v>151</v>
      </c>
      <c r="N135" s="10" t="s">
        <v>152</v>
      </c>
      <c r="O135" s="10" t="s">
        <v>133</v>
      </c>
      <c r="P135" s="10" t="s">
        <v>153</v>
      </c>
      <c r="Q135" s="10" t="s">
        <v>40</v>
      </c>
      <c r="R135" s="10" t="s">
        <v>154</v>
      </c>
      <c r="S135" s="10" t="s">
        <v>65</v>
      </c>
      <c r="T135" s="10" t="s">
        <v>66</v>
      </c>
      <c r="U135" s="7" t="str">
        <f t="shared" si="2"/>
        <v>WA.2378.EBA.958.101.A.521213</v>
      </c>
      <c r="V135" s="10" t="s">
        <v>136</v>
      </c>
      <c r="W135" s="10"/>
      <c r="X135" s="11"/>
    </row>
    <row r="136" spans="1:24" hidden="1" x14ac:dyDescent="0.3">
      <c r="A136" s="6" t="s">
        <v>24</v>
      </c>
      <c r="B136" s="7" t="s">
        <v>25</v>
      </c>
      <c r="C136" s="7" t="s">
        <v>26</v>
      </c>
      <c r="D136" s="7" t="s">
        <v>27</v>
      </c>
      <c r="E136" s="7" t="s">
        <v>28</v>
      </c>
      <c r="F136" s="7" t="s">
        <v>29</v>
      </c>
      <c r="G136" s="7" t="s">
        <v>115</v>
      </c>
      <c r="H136" s="7" t="s">
        <v>116</v>
      </c>
      <c r="I136" s="7" t="s">
        <v>117</v>
      </c>
      <c r="J136" s="7" t="s">
        <v>118</v>
      </c>
      <c r="K136" s="7" t="s">
        <v>129</v>
      </c>
      <c r="L136" s="7" t="s">
        <v>130</v>
      </c>
      <c r="M136" s="7" t="s">
        <v>151</v>
      </c>
      <c r="N136" s="7" t="s">
        <v>152</v>
      </c>
      <c r="O136" s="7" t="s">
        <v>133</v>
      </c>
      <c r="P136" s="7" t="s">
        <v>153</v>
      </c>
      <c r="Q136" s="7" t="s">
        <v>40</v>
      </c>
      <c r="R136" s="7" t="s">
        <v>154</v>
      </c>
      <c r="S136" s="7" t="s">
        <v>67</v>
      </c>
      <c r="T136" s="7" t="s">
        <v>68</v>
      </c>
      <c r="U136" s="7" t="str">
        <f t="shared" si="2"/>
        <v>WA.2378.EBA.958.101.A.521241</v>
      </c>
      <c r="V136" s="7" t="s">
        <v>136</v>
      </c>
      <c r="W136" s="7"/>
      <c r="X136" s="8"/>
    </row>
    <row r="137" spans="1:24" hidden="1" x14ac:dyDescent="0.3">
      <c r="A137" s="9" t="s">
        <v>24</v>
      </c>
      <c r="B137" s="10" t="s">
        <v>25</v>
      </c>
      <c r="C137" s="10" t="s">
        <v>26</v>
      </c>
      <c r="D137" s="10" t="s">
        <v>27</v>
      </c>
      <c r="E137" s="10" t="s">
        <v>28</v>
      </c>
      <c r="F137" s="10" t="s">
        <v>29</v>
      </c>
      <c r="G137" s="10" t="s">
        <v>115</v>
      </c>
      <c r="H137" s="10" t="s">
        <v>116</v>
      </c>
      <c r="I137" s="10" t="s">
        <v>117</v>
      </c>
      <c r="J137" s="10" t="s">
        <v>118</v>
      </c>
      <c r="K137" s="10" t="s">
        <v>129</v>
      </c>
      <c r="L137" s="10" t="s">
        <v>130</v>
      </c>
      <c r="M137" s="10" t="s">
        <v>151</v>
      </c>
      <c r="N137" s="10" t="s">
        <v>152</v>
      </c>
      <c r="O137" s="10" t="s">
        <v>133</v>
      </c>
      <c r="P137" s="10" t="s">
        <v>153</v>
      </c>
      <c r="Q137" s="10" t="s">
        <v>40</v>
      </c>
      <c r="R137" s="10" t="s">
        <v>154</v>
      </c>
      <c r="S137" s="10" t="s">
        <v>137</v>
      </c>
      <c r="T137" s="10" t="s">
        <v>138</v>
      </c>
      <c r="U137" s="7" t="str">
        <f t="shared" si="2"/>
        <v>WA.2378.EBA.958.101.A.521811</v>
      </c>
      <c r="V137" s="10" t="s">
        <v>136</v>
      </c>
      <c r="W137" s="10"/>
      <c r="X137" s="11"/>
    </row>
    <row r="138" spans="1:24" hidden="1" x14ac:dyDescent="0.3">
      <c r="A138" s="6" t="s">
        <v>24</v>
      </c>
      <c r="B138" s="7" t="s">
        <v>25</v>
      </c>
      <c r="C138" s="7" t="s">
        <v>26</v>
      </c>
      <c r="D138" s="7" t="s">
        <v>27</v>
      </c>
      <c r="E138" s="7" t="s">
        <v>28</v>
      </c>
      <c r="F138" s="7" t="s">
        <v>29</v>
      </c>
      <c r="G138" s="7" t="s">
        <v>115</v>
      </c>
      <c r="H138" s="7" t="s">
        <v>116</v>
      </c>
      <c r="I138" s="7" t="s">
        <v>117</v>
      </c>
      <c r="J138" s="7" t="s">
        <v>118</v>
      </c>
      <c r="K138" s="7" t="s">
        <v>129</v>
      </c>
      <c r="L138" s="7" t="s">
        <v>130</v>
      </c>
      <c r="M138" s="7" t="s">
        <v>151</v>
      </c>
      <c r="N138" s="7" t="s">
        <v>152</v>
      </c>
      <c r="O138" s="7" t="s">
        <v>133</v>
      </c>
      <c r="P138" s="7" t="s">
        <v>153</v>
      </c>
      <c r="Q138" s="7" t="s">
        <v>40</v>
      </c>
      <c r="R138" s="7" t="s">
        <v>154</v>
      </c>
      <c r="S138" s="7" t="s">
        <v>45</v>
      </c>
      <c r="T138" s="7" t="s">
        <v>46</v>
      </c>
      <c r="U138" s="7" t="str">
        <f t="shared" si="2"/>
        <v>WA.2378.EBA.958.101.A.522151</v>
      </c>
      <c r="V138" s="7" t="s">
        <v>136</v>
      </c>
      <c r="W138" s="7"/>
      <c r="X138" s="8"/>
    </row>
    <row r="139" spans="1:24" hidden="1" x14ac:dyDescent="0.3">
      <c r="A139" s="9" t="s">
        <v>24</v>
      </c>
      <c r="B139" s="10" t="s">
        <v>25</v>
      </c>
      <c r="C139" s="10" t="s">
        <v>26</v>
      </c>
      <c r="D139" s="10" t="s">
        <v>27</v>
      </c>
      <c r="E139" s="10" t="s">
        <v>28</v>
      </c>
      <c r="F139" s="10" t="s">
        <v>29</v>
      </c>
      <c r="G139" s="10" t="s">
        <v>115</v>
      </c>
      <c r="H139" s="10" t="s">
        <v>116</v>
      </c>
      <c r="I139" s="10" t="s">
        <v>117</v>
      </c>
      <c r="J139" s="10" t="s">
        <v>118</v>
      </c>
      <c r="K139" s="10" t="s">
        <v>129</v>
      </c>
      <c r="L139" s="10" t="s">
        <v>130</v>
      </c>
      <c r="M139" s="10" t="s">
        <v>151</v>
      </c>
      <c r="N139" s="10" t="s">
        <v>152</v>
      </c>
      <c r="O139" s="10" t="s">
        <v>133</v>
      </c>
      <c r="P139" s="10" t="s">
        <v>153</v>
      </c>
      <c r="Q139" s="10" t="s">
        <v>40</v>
      </c>
      <c r="R139" s="10" t="s">
        <v>154</v>
      </c>
      <c r="S139" s="10" t="s">
        <v>57</v>
      </c>
      <c r="T139" s="10" t="s">
        <v>58</v>
      </c>
      <c r="U139" s="7" t="str">
        <f t="shared" si="2"/>
        <v>WA.2378.EBA.958.101.A.522191</v>
      </c>
      <c r="V139" s="10" t="s">
        <v>136</v>
      </c>
      <c r="W139" s="10"/>
      <c r="X139" s="11"/>
    </row>
    <row r="140" spans="1:24" hidden="1" x14ac:dyDescent="0.3">
      <c r="A140" s="6" t="s">
        <v>24</v>
      </c>
      <c r="B140" s="7" t="s">
        <v>25</v>
      </c>
      <c r="C140" s="7" t="s">
        <v>26</v>
      </c>
      <c r="D140" s="7" t="s">
        <v>27</v>
      </c>
      <c r="E140" s="7" t="s">
        <v>28</v>
      </c>
      <c r="F140" s="7" t="s">
        <v>29</v>
      </c>
      <c r="G140" s="7" t="s">
        <v>115</v>
      </c>
      <c r="H140" s="7" t="s">
        <v>116</v>
      </c>
      <c r="I140" s="7" t="s">
        <v>117</v>
      </c>
      <c r="J140" s="7" t="s">
        <v>118</v>
      </c>
      <c r="K140" s="7" t="s">
        <v>129</v>
      </c>
      <c r="L140" s="7" t="s">
        <v>130</v>
      </c>
      <c r="M140" s="7" t="s">
        <v>151</v>
      </c>
      <c r="N140" s="7" t="s">
        <v>152</v>
      </c>
      <c r="O140" s="7" t="s">
        <v>133</v>
      </c>
      <c r="P140" s="7" t="s">
        <v>153</v>
      </c>
      <c r="Q140" s="7" t="s">
        <v>40</v>
      </c>
      <c r="R140" s="7" t="s">
        <v>154</v>
      </c>
      <c r="S140" s="7" t="s">
        <v>47</v>
      </c>
      <c r="T140" s="7" t="s">
        <v>48</v>
      </c>
      <c r="U140" s="7" t="str">
        <f t="shared" si="2"/>
        <v>WA.2378.EBA.958.101.A.524111</v>
      </c>
      <c r="V140" s="7" t="s">
        <v>136</v>
      </c>
      <c r="W140" s="7"/>
      <c r="X140" s="8"/>
    </row>
    <row r="141" spans="1:24" hidden="1" x14ac:dyDescent="0.3">
      <c r="A141" s="9" t="s">
        <v>24</v>
      </c>
      <c r="B141" s="10" t="s">
        <v>25</v>
      </c>
      <c r="C141" s="10" t="s">
        <v>26</v>
      </c>
      <c r="D141" s="10" t="s">
        <v>27</v>
      </c>
      <c r="E141" s="10" t="s">
        <v>28</v>
      </c>
      <c r="F141" s="10" t="s">
        <v>29</v>
      </c>
      <c r="G141" s="10" t="s">
        <v>115</v>
      </c>
      <c r="H141" s="10" t="s">
        <v>116</v>
      </c>
      <c r="I141" s="10" t="s">
        <v>117</v>
      </c>
      <c r="J141" s="10" t="s">
        <v>118</v>
      </c>
      <c r="K141" s="10" t="s">
        <v>129</v>
      </c>
      <c r="L141" s="10" t="s">
        <v>130</v>
      </c>
      <c r="M141" s="10" t="s">
        <v>151</v>
      </c>
      <c r="N141" s="10" t="s">
        <v>152</v>
      </c>
      <c r="O141" s="10" t="s">
        <v>133</v>
      </c>
      <c r="P141" s="10" t="s">
        <v>153</v>
      </c>
      <c r="Q141" s="10" t="s">
        <v>40</v>
      </c>
      <c r="R141" s="10" t="s">
        <v>154</v>
      </c>
      <c r="S141" s="10" t="s">
        <v>74</v>
      </c>
      <c r="T141" s="10" t="s">
        <v>75</v>
      </c>
      <c r="U141" s="7" t="str">
        <f t="shared" si="2"/>
        <v>WA.2378.EBA.958.101.A.524114</v>
      </c>
      <c r="V141" s="10" t="s">
        <v>136</v>
      </c>
      <c r="W141" s="10"/>
      <c r="X141" s="11"/>
    </row>
    <row r="142" spans="1:24" hidden="1" x14ac:dyDescent="0.3">
      <c r="A142" s="6" t="s">
        <v>24</v>
      </c>
      <c r="B142" s="7" t="s">
        <v>25</v>
      </c>
      <c r="C142" s="7" t="s">
        <v>26</v>
      </c>
      <c r="D142" s="7" t="s">
        <v>27</v>
      </c>
      <c r="E142" s="7" t="s">
        <v>28</v>
      </c>
      <c r="F142" s="7" t="s">
        <v>29</v>
      </c>
      <c r="G142" s="7" t="s">
        <v>115</v>
      </c>
      <c r="H142" s="7" t="s">
        <v>116</v>
      </c>
      <c r="I142" s="7" t="s">
        <v>117</v>
      </c>
      <c r="J142" s="7" t="s">
        <v>118</v>
      </c>
      <c r="K142" s="7" t="s">
        <v>129</v>
      </c>
      <c r="L142" s="7" t="s">
        <v>130</v>
      </c>
      <c r="M142" s="7" t="s">
        <v>151</v>
      </c>
      <c r="N142" s="7" t="s">
        <v>152</v>
      </c>
      <c r="O142" s="7" t="s">
        <v>155</v>
      </c>
      <c r="P142" s="7" t="s">
        <v>156</v>
      </c>
      <c r="Q142" s="7" t="s">
        <v>40</v>
      </c>
      <c r="R142" s="7" t="s">
        <v>154</v>
      </c>
      <c r="S142" s="7" t="s">
        <v>137</v>
      </c>
      <c r="T142" s="7" t="s">
        <v>138</v>
      </c>
      <c r="U142" s="7" t="str">
        <f t="shared" si="2"/>
        <v>WA.2378.EBA.958.102.A.521811</v>
      </c>
      <c r="V142" s="7" t="s">
        <v>136</v>
      </c>
      <c r="W142" s="7"/>
      <c r="X142" s="8"/>
    </row>
    <row r="143" spans="1:24" hidden="1" x14ac:dyDescent="0.3">
      <c r="A143" s="9" t="s">
        <v>24</v>
      </c>
      <c r="B143" s="10" t="s">
        <v>25</v>
      </c>
      <c r="C143" s="10" t="s">
        <v>26</v>
      </c>
      <c r="D143" s="10" t="s">
        <v>27</v>
      </c>
      <c r="E143" s="10" t="s">
        <v>28</v>
      </c>
      <c r="F143" s="10" t="s">
        <v>29</v>
      </c>
      <c r="G143" s="10" t="s">
        <v>115</v>
      </c>
      <c r="H143" s="10" t="s">
        <v>116</v>
      </c>
      <c r="I143" s="10" t="s">
        <v>117</v>
      </c>
      <c r="J143" s="10" t="s">
        <v>118</v>
      </c>
      <c r="K143" s="10" t="s">
        <v>129</v>
      </c>
      <c r="L143" s="10" t="s">
        <v>130</v>
      </c>
      <c r="M143" s="10" t="s">
        <v>151</v>
      </c>
      <c r="N143" s="10" t="s">
        <v>152</v>
      </c>
      <c r="O143" s="10" t="s">
        <v>155</v>
      </c>
      <c r="P143" s="10" t="s">
        <v>156</v>
      </c>
      <c r="Q143" s="10" t="s">
        <v>40</v>
      </c>
      <c r="R143" s="10" t="s">
        <v>154</v>
      </c>
      <c r="S143" s="10" t="s">
        <v>45</v>
      </c>
      <c r="T143" s="10" t="s">
        <v>46</v>
      </c>
      <c r="U143" s="7" t="str">
        <f t="shared" si="2"/>
        <v>WA.2378.EBA.958.102.A.522151</v>
      </c>
      <c r="V143" s="10" t="s">
        <v>136</v>
      </c>
      <c r="W143" s="10"/>
      <c r="X143" s="11"/>
    </row>
    <row r="144" spans="1:24" hidden="1" x14ac:dyDescent="0.3">
      <c r="A144" s="6" t="s">
        <v>24</v>
      </c>
      <c r="B144" s="7" t="s">
        <v>25</v>
      </c>
      <c r="C144" s="7" t="s">
        <v>26</v>
      </c>
      <c r="D144" s="7" t="s">
        <v>27</v>
      </c>
      <c r="E144" s="7" t="s">
        <v>28</v>
      </c>
      <c r="F144" s="7" t="s">
        <v>29</v>
      </c>
      <c r="G144" s="7" t="s">
        <v>115</v>
      </c>
      <c r="H144" s="7" t="s">
        <v>116</v>
      </c>
      <c r="I144" s="7" t="s">
        <v>117</v>
      </c>
      <c r="J144" s="7" t="s">
        <v>118</v>
      </c>
      <c r="K144" s="7" t="s">
        <v>129</v>
      </c>
      <c r="L144" s="7" t="s">
        <v>130</v>
      </c>
      <c r="M144" s="7" t="s">
        <v>151</v>
      </c>
      <c r="N144" s="7" t="s">
        <v>152</v>
      </c>
      <c r="O144" s="7" t="s">
        <v>155</v>
      </c>
      <c r="P144" s="7" t="s">
        <v>156</v>
      </c>
      <c r="Q144" s="7" t="s">
        <v>40</v>
      </c>
      <c r="R144" s="7" t="s">
        <v>154</v>
      </c>
      <c r="S144" s="7" t="s">
        <v>47</v>
      </c>
      <c r="T144" s="7" t="s">
        <v>48</v>
      </c>
      <c r="U144" s="7" t="str">
        <f t="shared" si="2"/>
        <v>WA.2378.EBA.958.102.A.524111</v>
      </c>
      <c r="V144" s="7" t="s">
        <v>136</v>
      </c>
      <c r="W144" s="7"/>
      <c r="X144" s="8"/>
    </row>
    <row r="145" spans="1:24" hidden="1" x14ac:dyDescent="0.3">
      <c r="A145" s="9" t="s">
        <v>24</v>
      </c>
      <c r="B145" s="10" t="s">
        <v>25</v>
      </c>
      <c r="C145" s="10" t="s">
        <v>26</v>
      </c>
      <c r="D145" s="10" t="s">
        <v>27</v>
      </c>
      <c r="E145" s="10" t="s">
        <v>28</v>
      </c>
      <c r="F145" s="10" t="s">
        <v>29</v>
      </c>
      <c r="G145" s="10" t="s">
        <v>115</v>
      </c>
      <c r="H145" s="10" t="s">
        <v>116</v>
      </c>
      <c r="I145" s="10" t="s">
        <v>117</v>
      </c>
      <c r="J145" s="10" t="s">
        <v>118</v>
      </c>
      <c r="K145" s="10" t="s">
        <v>129</v>
      </c>
      <c r="L145" s="10" t="s">
        <v>130</v>
      </c>
      <c r="M145" s="10" t="s">
        <v>151</v>
      </c>
      <c r="N145" s="10" t="s">
        <v>152</v>
      </c>
      <c r="O145" s="10" t="s">
        <v>157</v>
      </c>
      <c r="P145" s="10" t="s">
        <v>158</v>
      </c>
      <c r="Q145" s="10" t="s">
        <v>40</v>
      </c>
      <c r="R145" s="10" t="s">
        <v>154</v>
      </c>
      <c r="S145" s="10" t="s">
        <v>137</v>
      </c>
      <c r="T145" s="10" t="s">
        <v>138</v>
      </c>
      <c r="U145" s="7" t="str">
        <f t="shared" si="2"/>
        <v>WA.2378.EBA.958.103.A.521811</v>
      </c>
      <c r="V145" s="10" t="s">
        <v>136</v>
      </c>
      <c r="W145" s="10"/>
      <c r="X145" s="11"/>
    </row>
    <row r="146" spans="1:24" hidden="1" x14ac:dyDescent="0.3">
      <c r="A146" s="6" t="s">
        <v>24</v>
      </c>
      <c r="B146" s="7" t="s">
        <v>25</v>
      </c>
      <c r="C146" s="7" t="s">
        <v>26</v>
      </c>
      <c r="D146" s="7" t="s">
        <v>27</v>
      </c>
      <c r="E146" s="7" t="s">
        <v>28</v>
      </c>
      <c r="F146" s="7" t="s">
        <v>29</v>
      </c>
      <c r="G146" s="7" t="s">
        <v>115</v>
      </c>
      <c r="H146" s="7" t="s">
        <v>116</v>
      </c>
      <c r="I146" s="7" t="s">
        <v>117</v>
      </c>
      <c r="J146" s="7" t="s">
        <v>118</v>
      </c>
      <c r="K146" s="7" t="s">
        <v>129</v>
      </c>
      <c r="L146" s="7" t="s">
        <v>130</v>
      </c>
      <c r="M146" s="7" t="s">
        <v>151</v>
      </c>
      <c r="N146" s="7" t="s">
        <v>152</v>
      </c>
      <c r="O146" s="7" t="s">
        <v>157</v>
      </c>
      <c r="P146" s="7" t="s">
        <v>158</v>
      </c>
      <c r="Q146" s="7" t="s">
        <v>40</v>
      </c>
      <c r="R146" s="7" t="s">
        <v>154</v>
      </c>
      <c r="S146" s="7" t="s">
        <v>47</v>
      </c>
      <c r="T146" s="7" t="s">
        <v>48</v>
      </c>
      <c r="U146" s="7" t="str">
        <f t="shared" si="2"/>
        <v>WA.2378.EBA.958.103.A.524111</v>
      </c>
      <c r="V146" s="7" t="s">
        <v>136</v>
      </c>
      <c r="W146" s="7"/>
      <c r="X146" s="8"/>
    </row>
    <row r="147" spans="1:24" hidden="1" x14ac:dyDescent="0.3">
      <c r="A147" s="9" t="s">
        <v>24</v>
      </c>
      <c r="B147" s="10" t="s">
        <v>25</v>
      </c>
      <c r="C147" s="10" t="s">
        <v>26</v>
      </c>
      <c r="D147" s="10" t="s">
        <v>27</v>
      </c>
      <c r="E147" s="10" t="s">
        <v>28</v>
      </c>
      <c r="F147" s="10" t="s">
        <v>29</v>
      </c>
      <c r="G147" s="10" t="s">
        <v>115</v>
      </c>
      <c r="H147" s="10" t="s">
        <v>116</v>
      </c>
      <c r="I147" s="10" t="s">
        <v>117</v>
      </c>
      <c r="J147" s="10" t="s">
        <v>118</v>
      </c>
      <c r="K147" s="10" t="s">
        <v>129</v>
      </c>
      <c r="L147" s="10" t="s">
        <v>130</v>
      </c>
      <c r="M147" s="10" t="s">
        <v>151</v>
      </c>
      <c r="N147" s="10" t="s">
        <v>152</v>
      </c>
      <c r="O147" s="10" t="s">
        <v>159</v>
      </c>
      <c r="P147" s="10" t="s">
        <v>160</v>
      </c>
      <c r="Q147" s="10" t="s">
        <v>40</v>
      </c>
      <c r="R147" s="10" t="s">
        <v>161</v>
      </c>
      <c r="S147" s="10" t="s">
        <v>42</v>
      </c>
      <c r="T147" s="10" t="s">
        <v>43</v>
      </c>
      <c r="U147" s="7" t="str">
        <f t="shared" si="2"/>
        <v>WA.2378.EBA.958.106.A.521211</v>
      </c>
      <c r="V147" s="10" t="s">
        <v>136</v>
      </c>
      <c r="W147" s="10"/>
      <c r="X147" s="11"/>
    </row>
    <row r="148" spans="1:24" hidden="1" x14ac:dyDescent="0.3">
      <c r="A148" s="6" t="s">
        <v>24</v>
      </c>
      <c r="B148" s="7" t="s">
        <v>25</v>
      </c>
      <c r="C148" s="7" t="s">
        <v>26</v>
      </c>
      <c r="D148" s="7" t="s">
        <v>27</v>
      </c>
      <c r="E148" s="7" t="s">
        <v>28</v>
      </c>
      <c r="F148" s="7" t="s">
        <v>29</v>
      </c>
      <c r="G148" s="7" t="s">
        <v>115</v>
      </c>
      <c r="H148" s="7" t="s">
        <v>116</v>
      </c>
      <c r="I148" s="7" t="s">
        <v>117</v>
      </c>
      <c r="J148" s="7" t="s">
        <v>118</v>
      </c>
      <c r="K148" s="7" t="s">
        <v>129</v>
      </c>
      <c r="L148" s="7" t="s">
        <v>130</v>
      </c>
      <c r="M148" s="7" t="s">
        <v>151</v>
      </c>
      <c r="N148" s="7" t="s">
        <v>152</v>
      </c>
      <c r="O148" s="7" t="s">
        <v>159</v>
      </c>
      <c r="P148" s="7" t="s">
        <v>160</v>
      </c>
      <c r="Q148" s="7" t="s">
        <v>40</v>
      </c>
      <c r="R148" s="7" t="s">
        <v>161</v>
      </c>
      <c r="S148" s="7" t="s">
        <v>137</v>
      </c>
      <c r="T148" s="7" t="s">
        <v>138</v>
      </c>
      <c r="U148" s="7" t="str">
        <f t="shared" si="2"/>
        <v>WA.2378.EBA.958.106.A.521811</v>
      </c>
      <c r="V148" s="7" t="s">
        <v>136</v>
      </c>
      <c r="W148" s="7"/>
      <c r="X148" s="8"/>
    </row>
    <row r="149" spans="1:24" hidden="1" x14ac:dyDescent="0.3">
      <c r="A149" s="9" t="s">
        <v>24</v>
      </c>
      <c r="B149" s="10" t="s">
        <v>25</v>
      </c>
      <c r="C149" s="10" t="s">
        <v>26</v>
      </c>
      <c r="D149" s="10" t="s">
        <v>27</v>
      </c>
      <c r="E149" s="10" t="s">
        <v>28</v>
      </c>
      <c r="F149" s="10" t="s">
        <v>29</v>
      </c>
      <c r="G149" s="10" t="s">
        <v>115</v>
      </c>
      <c r="H149" s="10" t="s">
        <v>116</v>
      </c>
      <c r="I149" s="10" t="s">
        <v>117</v>
      </c>
      <c r="J149" s="10" t="s">
        <v>118</v>
      </c>
      <c r="K149" s="10" t="s">
        <v>129</v>
      </c>
      <c r="L149" s="10" t="s">
        <v>130</v>
      </c>
      <c r="M149" s="10" t="s">
        <v>151</v>
      </c>
      <c r="N149" s="10" t="s">
        <v>152</v>
      </c>
      <c r="O149" s="10" t="s">
        <v>159</v>
      </c>
      <c r="P149" s="10" t="s">
        <v>160</v>
      </c>
      <c r="Q149" s="10" t="s">
        <v>40</v>
      </c>
      <c r="R149" s="10" t="s">
        <v>161</v>
      </c>
      <c r="S149" s="10" t="s">
        <v>47</v>
      </c>
      <c r="T149" s="10" t="s">
        <v>48</v>
      </c>
      <c r="U149" s="7" t="str">
        <f t="shared" si="2"/>
        <v>WA.2378.EBA.958.106.A.524111</v>
      </c>
      <c r="V149" s="10" t="s">
        <v>136</v>
      </c>
      <c r="W149" s="10"/>
      <c r="X149" s="11"/>
    </row>
    <row r="150" spans="1:24" hidden="1" x14ac:dyDescent="0.3">
      <c r="A150" s="6" t="s">
        <v>24</v>
      </c>
      <c r="B150" s="7" t="s">
        <v>25</v>
      </c>
      <c r="C150" s="7" t="s">
        <v>26</v>
      </c>
      <c r="D150" s="7" t="s">
        <v>27</v>
      </c>
      <c r="E150" s="7" t="s">
        <v>28</v>
      </c>
      <c r="F150" s="7" t="s">
        <v>29</v>
      </c>
      <c r="G150" s="7" t="s">
        <v>115</v>
      </c>
      <c r="H150" s="7" t="s">
        <v>116</v>
      </c>
      <c r="I150" s="7" t="s">
        <v>117</v>
      </c>
      <c r="J150" s="7" t="s">
        <v>118</v>
      </c>
      <c r="K150" s="7" t="s">
        <v>129</v>
      </c>
      <c r="L150" s="7" t="s">
        <v>130</v>
      </c>
      <c r="M150" s="7" t="s">
        <v>151</v>
      </c>
      <c r="N150" s="7" t="s">
        <v>152</v>
      </c>
      <c r="O150" s="7" t="s">
        <v>159</v>
      </c>
      <c r="P150" s="7" t="s">
        <v>160</v>
      </c>
      <c r="Q150" s="7" t="s">
        <v>40</v>
      </c>
      <c r="R150" s="7" t="s">
        <v>161</v>
      </c>
      <c r="S150" s="7" t="s">
        <v>72</v>
      </c>
      <c r="T150" s="7" t="s">
        <v>73</v>
      </c>
      <c r="U150" s="7" t="str">
        <f t="shared" si="2"/>
        <v>WA.2378.EBA.958.106.A.524113</v>
      </c>
      <c r="V150" s="7" t="s">
        <v>136</v>
      </c>
      <c r="W150" s="7"/>
      <c r="X150" s="8"/>
    </row>
    <row r="151" spans="1:24" hidden="1" x14ac:dyDescent="0.3">
      <c r="A151" s="9" t="s">
        <v>24</v>
      </c>
      <c r="B151" s="10" t="s">
        <v>25</v>
      </c>
      <c r="C151" s="10" t="s">
        <v>26</v>
      </c>
      <c r="D151" s="10" t="s">
        <v>27</v>
      </c>
      <c r="E151" s="10" t="s">
        <v>28</v>
      </c>
      <c r="F151" s="10" t="s">
        <v>29</v>
      </c>
      <c r="G151" s="10" t="s">
        <v>115</v>
      </c>
      <c r="H151" s="10" t="s">
        <v>116</v>
      </c>
      <c r="I151" s="10" t="s">
        <v>117</v>
      </c>
      <c r="J151" s="10" t="s">
        <v>118</v>
      </c>
      <c r="K151" s="10" t="s">
        <v>129</v>
      </c>
      <c r="L151" s="10" t="s">
        <v>130</v>
      </c>
      <c r="M151" s="10" t="s">
        <v>151</v>
      </c>
      <c r="N151" s="10" t="s">
        <v>152</v>
      </c>
      <c r="O151" s="10" t="s">
        <v>159</v>
      </c>
      <c r="P151" s="10" t="s">
        <v>160</v>
      </c>
      <c r="Q151" s="10" t="s">
        <v>40</v>
      </c>
      <c r="R151" s="10" t="s">
        <v>161</v>
      </c>
      <c r="S151" s="10" t="s">
        <v>162</v>
      </c>
      <c r="T151" s="10" t="s">
        <v>163</v>
      </c>
      <c r="U151" s="7" t="str">
        <f t="shared" si="2"/>
        <v>WA.2378.EBA.958.106.A.524211</v>
      </c>
      <c r="V151" s="10" t="s">
        <v>136</v>
      </c>
      <c r="W151" s="10"/>
      <c r="X151" s="11"/>
    </row>
    <row r="152" spans="1:24" hidden="1" x14ac:dyDescent="0.3">
      <c r="A152" s="6" t="s">
        <v>24</v>
      </c>
      <c r="B152" s="7" t="s">
        <v>25</v>
      </c>
      <c r="C152" s="7" t="s">
        <v>26</v>
      </c>
      <c r="D152" s="7" t="s">
        <v>27</v>
      </c>
      <c r="E152" s="7" t="s">
        <v>28</v>
      </c>
      <c r="F152" s="7" t="s">
        <v>29</v>
      </c>
      <c r="G152" s="7" t="s">
        <v>115</v>
      </c>
      <c r="H152" s="7" t="s">
        <v>116</v>
      </c>
      <c r="I152" s="7" t="s">
        <v>117</v>
      </c>
      <c r="J152" s="7" t="s">
        <v>118</v>
      </c>
      <c r="K152" s="7" t="s">
        <v>129</v>
      </c>
      <c r="L152" s="7" t="s">
        <v>130</v>
      </c>
      <c r="M152" s="7" t="s">
        <v>151</v>
      </c>
      <c r="N152" s="7" t="s">
        <v>152</v>
      </c>
      <c r="O152" s="7" t="s">
        <v>159</v>
      </c>
      <c r="P152" s="7" t="s">
        <v>160</v>
      </c>
      <c r="Q152" s="7" t="s">
        <v>51</v>
      </c>
      <c r="R152" s="7" t="s">
        <v>164</v>
      </c>
      <c r="S152" s="7" t="s">
        <v>42</v>
      </c>
      <c r="T152" s="7" t="s">
        <v>43</v>
      </c>
      <c r="U152" s="7" t="str">
        <f t="shared" si="2"/>
        <v>WA.2378.EBA.958.106.B.521211</v>
      </c>
      <c r="V152" s="7" t="s">
        <v>136</v>
      </c>
      <c r="W152" s="7"/>
      <c r="X152" s="8"/>
    </row>
    <row r="153" spans="1:24" hidden="1" x14ac:dyDescent="0.3">
      <c r="A153" s="9" t="s">
        <v>24</v>
      </c>
      <c r="B153" s="10" t="s">
        <v>25</v>
      </c>
      <c r="C153" s="10" t="s">
        <v>26</v>
      </c>
      <c r="D153" s="10" t="s">
        <v>27</v>
      </c>
      <c r="E153" s="10" t="s">
        <v>28</v>
      </c>
      <c r="F153" s="10" t="s">
        <v>29</v>
      </c>
      <c r="G153" s="10" t="s">
        <v>115</v>
      </c>
      <c r="H153" s="10" t="s">
        <v>116</v>
      </c>
      <c r="I153" s="10" t="s">
        <v>117</v>
      </c>
      <c r="J153" s="10" t="s">
        <v>118</v>
      </c>
      <c r="K153" s="10" t="s">
        <v>129</v>
      </c>
      <c r="L153" s="10" t="s">
        <v>130</v>
      </c>
      <c r="M153" s="10" t="s">
        <v>151</v>
      </c>
      <c r="N153" s="10" t="s">
        <v>152</v>
      </c>
      <c r="O153" s="10" t="s">
        <v>159</v>
      </c>
      <c r="P153" s="10" t="s">
        <v>160</v>
      </c>
      <c r="Q153" s="10" t="s">
        <v>51</v>
      </c>
      <c r="R153" s="10" t="s">
        <v>164</v>
      </c>
      <c r="S153" s="10" t="s">
        <v>67</v>
      </c>
      <c r="T153" s="10" t="s">
        <v>68</v>
      </c>
      <c r="U153" s="7" t="str">
        <f t="shared" si="2"/>
        <v>WA.2378.EBA.958.106.B.521241</v>
      </c>
      <c r="V153" s="10" t="s">
        <v>136</v>
      </c>
      <c r="W153" s="10"/>
      <c r="X153" s="11"/>
    </row>
    <row r="154" spans="1:24" hidden="1" x14ac:dyDescent="0.3">
      <c r="A154" s="6" t="s">
        <v>24</v>
      </c>
      <c r="B154" s="7" t="s">
        <v>25</v>
      </c>
      <c r="C154" s="7" t="s">
        <v>26</v>
      </c>
      <c r="D154" s="7" t="s">
        <v>27</v>
      </c>
      <c r="E154" s="7" t="s">
        <v>28</v>
      </c>
      <c r="F154" s="7" t="s">
        <v>29</v>
      </c>
      <c r="G154" s="7" t="s">
        <v>115</v>
      </c>
      <c r="H154" s="7" t="s">
        <v>116</v>
      </c>
      <c r="I154" s="7" t="s">
        <v>117</v>
      </c>
      <c r="J154" s="7" t="s">
        <v>118</v>
      </c>
      <c r="K154" s="7" t="s">
        <v>129</v>
      </c>
      <c r="L154" s="7" t="s">
        <v>130</v>
      </c>
      <c r="M154" s="7" t="s">
        <v>151</v>
      </c>
      <c r="N154" s="7" t="s">
        <v>152</v>
      </c>
      <c r="O154" s="7" t="s">
        <v>159</v>
      </c>
      <c r="P154" s="7" t="s">
        <v>160</v>
      </c>
      <c r="Q154" s="7" t="s">
        <v>51</v>
      </c>
      <c r="R154" s="7" t="s">
        <v>164</v>
      </c>
      <c r="S154" s="7" t="s">
        <v>137</v>
      </c>
      <c r="T154" s="7" t="s">
        <v>138</v>
      </c>
      <c r="U154" s="7" t="str">
        <f t="shared" si="2"/>
        <v>WA.2378.EBA.958.106.B.521811</v>
      </c>
      <c r="V154" s="7" t="s">
        <v>136</v>
      </c>
      <c r="W154" s="7"/>
      <c r="X154" s="8"/>
    </row>
    <row r="155" spans="1:24" hidden="1" x14ac:dyDescent="0.3">
      <c r="A155" s="9" t="s">
        <v>24</v>
      </c>
      <c r="B155" s="10" t="s">
        <v>25</v>
      </c>
      <c r="C155" s="10" t="s">
        <v>26</v>
      </c>
      <c r="D155" s="10" t="s">
        <v>27</v>
      </c>
      <c r="E155" s="10" t="s">
        <v>28</v>
      </c>
      <c r="F155" s="10" t="s">
        <v>29</v>
      </c>
      <c r="G155" s="10" t="s">
        <v>115</v>
      </c>
      <c r="H155" s="10" t="s">
        <v>116</v>
      </c>
      <c r="I155" s="10" t="s">
        <v>117</v>
      </c>
      <c r="J155" s="10" t="s">
        <v>118</v>
      </c>
      <c r="K155" s="10" t="s">
        <v>129</v>
      </c>
      <c r="L155" s="10" t="s">
        <v>130</v>
      </c>
      <c r="M155" s="10" t="s">
        <v>151</v>
      </c>
      <c r="N155" s="10" t="s">
        <v>152</v>
      </c>
      <c r="O155" s="10" t="s">
        <v>159</v>
      </c>
      <c r="P155" s="10" t="s">
        <v>160</v>
      </c>
      <c r="Q155" s="10" t="s">
        <v>51</v>
      </c>
      <c r="R155" s="10" t="s">
        <v>164</v>
      </c>
      <c r="S155" s="10" t="s">
        <v>45</v>
      </c>
      <c r="T155" s="10" t="s">
        <v>46</v>
      </c>
      <c r="U155" s="7" t="str">
        <f t="shared" si="2"/>
        <v>WA.2378.EBA.958.106.B.522151</v>
      </c>
      <c r="V155" s="10" t="s">
        <v>136</v>
      </c>
      <c r="W155" s="10"/>
      <c r="X155" s="11"/>
    </row>
    <row r="156" spans="1:24" hidden="1" x14ac:dyDescent="0.3">
      <c r="A156" s="12" t="s">
        <v>24</v>
      </c>
      <c r="B156" s="13" t="s">
        <v>25</v>
      </c>
      <c r="C156" s="13" t="s">
        <v>26</v>
      </c>
      <c r="D156" s="13" t="s">
        <v>27</v>
      </c>
      <c r="E156" s="13" t="s">
        <v>28</v>
      </c>
      <c r="F156" s="13" t="s">
        <v>29</v>
      </c>
      <c r="G156" s="13" t="s">
        <v>115</v>
      </c>
      <c r="H156" s="13" t="s">
        <v>116</v>
      </c>
      <c r="I156" s="13" t="s">
        <v>117</v>
      </c>
      <c r="J156" s="13" t="s">
        <v>118</v>
      </c>
      <c r="K156" s="13" t="s">
        <v>129</v>
      </c>
      <c r="L156" s="13" t="s">
        <v>130</v>
      </c>
      <c r="M156" s="13" t="s">
        <v>151</v>
      </c>
      <c r="N156" s="13" t="s">
        <v>152</v>
      </c>
      <c r="O156" s="13" t="s">
        <v>159</v>
      </c>
      <c r="P156" s="13" t="s">
        <v>160</v>
      </c>
      <c r="Q156" s="13" t="s">
        <v>51</v>
      </c>
      <c r="R156" s="13" t="s">
        <v>164</v>
      </c>
      <c r="S156" s="13" t="s">
        <v>47</v>
      </c>
      <c r="T156" s="13" t="s">
        <v>48</v>
      </c>
      <c r="U156" s="7" t="str">
        <f t="shared" si="2"/>
        <v>WA.2378.EBA.958.106.B.524111</v>
      </c>
      <c r="V156" s="13" t="s">
        <v>136</v>
      </c>
      <c r="W156" s="13"/>
      <c r="X156" s="14"/>
    </row>
    <row r="157" spans="1:24" hidden="1" x14ac:dyDescent="0.3">
      <c r="A157" t="s">
        <v>24</v>
      </c>
      <c r="B157" t="s">
        <v>25</v>
      </c>
      <c r="C157" t="s">
        <v>26</v>
      </c>
      <c r="D157" t="s">
        <v>27</v>
      </c>
      <c r="E157" t="s">
        <v>28</v>
      </c>
      <c r="F157" t="s">
        <v>29</v>
      </c>
      <c r="G157" t="s">
        <v>115</v>
      </c>
      <c r="H157" t="s">
        <v>116</v>
      </c>
      <c r="I157" t="s">
        <v>117</v>
      </c>
      <c r="J157" t="s">
        <v>118</v>
      </c>
      <c r="K157" t="s">
        <v>129</v>
      </c>
      <c r="L157" t="s">
        <v>130</v>
      </c>
      <c r="M157" t="s">
        <v>151</v>
      </c>
      <c r="N157" t="s">
        <v>152</v>
      </c>
      <c r="O157" t="s">
        <v>159</v>
      </c>
      <c r="P157" t="s">
        <v>160</v>
      </c>
      <c r="Q157" t="s">
        <v>51</v>
      </c>
      <c r="R157" t="s">
        <v>164</v>
      </c>
      <c r="S157" t="s">
        <v>72</v>
      </c>
      <c r="T157" t="s">
        <v>73</v>
      </c>
      <c r="U157" t="str">
        <f t="shared" si="2"/>
        <v>WA.2378.EBA.958.106.B.524113</v>
      </c>
      <c r="V157" t="s">
        <v>136</v>
      </c>
    </row>
    <row r="158" spans="1:24" hidden="1" x14ac:dyDescent="0.3">
      <c r="A158" t="s">
        <v>24</v>
      </c>
      <c r="B158" t="s">
        <v>25</v>
      </c>
      <c r="C158" t="s">
        <v>26</v>
      </c>
      <c r="D158" t="s">
        <v>27</v>
      </c>
      <c r="E158" t="s">
        <v>28</v>
      </c>
      <c r="F158" t="s">
        <v>29</v>
      </c>
      <c r="G158" t="s">
        <v>115</v>
      </c>
      <c r="H158" t="s">
        <v>116</v>
      </c>
      <c r="I158" t="s">
        <v>117</v>
      </c>
      <c r="J158" t="s">
        <v>118</v>
      </c>
      <c r="K158" t="s">
        <v>129</v>
      </c>
      <c r="L158" t="s">
        <v>130</v>
      </c>
      <c r="M158" t="s">
        <v>151</v>
      </c>
      <c r="N158" t="s">
        <v>152</v>
      </c>
      <c r="O158" t="s">
        <v>159</v>
      </c>
      <c r="P158" t="s">
        <v>160</v>
      </c>
      <c r="Q158" t="s">
        <v>51</v>
      </c>
      <c r="R158" t="s">
        <v>164</v>
      </c>
      <c r="S158" t="s">
        <v>49</v>
      </c>
      <c r="T158" t="s">
        <v>50</v>
      </c>
      <c r="U158" t="str">
        <f t="shared" si="2"/>
        <v>WA.2378.EBA.958.106.B.524119</v>
      </c>
      <c r="V158" t="s">
        <v>136</v>
      </c>
    </row>
    <row r="159" spans="1:24" x14ac:dyDescent="0.3">
      <c r="A159" t="s">
        <v>24</v>
      </c>
      <c r="B159" t="s">
        <v>25</v>
      </c>
      <c r="C159" t="s">
        <v>26</v>
      </c>
      <c r="D159" t="s">
        <v>27</v>
      </c>
      <c r="E159" t="s">
        <v>28</v>
      </c>
      <c r="F159" t="s">
        <v>29</v>
      </c>
      <c r="G159" t="s">
        <v>115</v>
      </c>
      <c r="H159" t="s">
        <v>116</v>
      </c>
      <c r="I159" t="s">
        <v>117</v>
      </c>
      <c r="J159" t="s">
        <v>118</v>
      </c>
      <c r="K159" t="s">
        <v>129</v>
      </c>
      <c r="L159" t="s">
        <v>130</v>
      </c>
      <c r="M159" t="s">
        <v>151</v>
      </c>
      <c r="N159" t="s">
        <v>152</v>
      </c>
      <c r="O159" t="s">
        <v>165</v>
      </c>
      <c r="P159" t="s">
        <v>166</v>
      </c>
      <c r="Q159" t="s">
        <v>40</v>
      </c>
      <c r="R159" t="s">
        <v>167</v>
      </c>
      <c r="S159" t="s">
        <v>42</v>
      </c>
      <c r="T159" t="s">
        <v>43</v>
      </c>
      <c r="U159" t="str">
        <f t="shared" si="2"/>
        <v>WA.2378.EBA.958.306.A.521211</v>
      </c>
      <c r="V159" t="s">
        <v>98</v>
      </c>
      <c r="W159" t="s">
        <v>168</v>
      </c>
      <c r="X159" t="s">
        <v>169</v>
      </c>
    </row>
    <row r="160" spans="1:24" x14ac:dyDescent="0.3">
      <c r="A160" t="s">
        <v>24</v>
      </c>
      <c r="B160" t="s">
        <v>25</v>
      </c>
      <c r="C160" t="s">
        <v>26</v>
      </c>
      <c r="D160" t="s">
        <v>27</v>
      </c>
      <c r="E160" t="s">
        <v>28</v>
      </c>
      <c r="F160" t="s">
        <v>29</v>
      </c>
      <c r="G160" t="s">
        <v>115</v>
      </c>
      <c r="H160" t="s">
        <v>116</v>
      </c>
      <c r="I160" t="s">
        <v>117</v>
      </c>
      <c r="J160" t="s">
        <v>118</v>
      </c>
      <c r="K160" t="s">
        <v>129</v>
      </c>
      <c r="L160" t="s">
        <v>130</v>
      </c>
      <c r="M160" t="s">
        <v>151</v>
      </c>
      <c r="N160" t="s">
        <v>152</v>
      </c>
      <c r="O160" t="s">
        <v>165</v>
      </c>
      <c r="P160" t="s">
        <v>166</v>
      </c>
      <c r="Q160" t="s">
        <v>40</v>
      </c>
      <c r="R160" t="s">
        <v>167</v>
      </c>
      <c r="S160" t="s">
        <v>83</v>
      </c>
      <c r="T160" t="s">
        <v>84</v>
      </c>
      <c r="U160" t="str">
        <f t="shared" si="2"/>
        <v>WA.2378.EBA.958.306.A.521219</v>
      </c>
      <c r="V160" t="s">
        <v>98</v>
      </c>
      <c r="W160" t="s">
        <v>168</v>
      </c>
      <c r="X160" t="s">
        <v>169</v>
      </c>
    </row>
    <row r="161" spans="1:24" x14ac:dyDescent="0.3">
      <c r="A161" t="s">
        <v>24</v>
      </c>
      <c r="B161" t="s">
        <v>25</v>
      </c>
      <c r="C161" t="s">
        <v>26</v>
      </c>
      <c r="D161" t="s">
        <v>27</v>
      </c>
      <c r="E161" t="s">
        <v>28</v>
      </c>
      <c r="F161" t="s">
        <v>29</v>
      </c>
      <c r="G161" t="s">
        <v>115</v>
      </c>
      <c r="H161" t="s">
        <v>116</v>
      </c>
      <c r="I161" t="s">
        <v>117</v>
      </c>
      <c r="J161" t="s">
        <v>118</v>
      </c>
      <c r="K161" t="s">
        <v>129</v>
      </c>
      <c r="L161" t="s">
        <v>130</v>
      </c>
      <c r="M161" t="s">
        <v>151</v>
      </c>
      <c r="N161" t="s">
        <v>152</v>
      </c>
      <c r="O161" t="s">
        <v>165</v>
      </c>
      <c r="P161" t="s">
        <v>166</v>
      </c>
      <c r="Q161" t="s">
        <v>40</v>
      </c>
      <c r="R161" t="s">
        <v>167</v>
      </c>
      <c r="S161" t="s">
        <v>45</v>
      </c>
      <c r="T161" t="s">
        <v>46</v>
      </c>
      <c r="U161" t="str">
        <f t="shared" si="2"/>
        <v>WA.2378.EBA.958.306.A.522151</v>
      </c>
      <c r="V161" t="s">
        <v>98</v>
      </c>
      <c r="W161" t="s">
        <v>168</v>
      </c>
      <c r="X161" t="s">
        <v>169</v>
      </c>
    </row>
    <row r="162" spans="1:24" x14ac:dyDescent="0.3">
      <c r="A162" t="s">
        <v>24</v>
      </c>
      <c r="B162" t="s">
        <v>25</v>
      </c>
      <c r="C162" t="s">
        <v>26</v>
      </c>
      <c r="D162" t="s">
        <v>27</v>
      </c>
      <c r="E162" t="s">
        <v>28</v>
      </c>
      <c r="F162" t="s">
        <v>29</v>
      </c>
      <c r="G162" t="s">
        <v>115</v>
      </c>
      <c r="H162" t="s">
        <v>116</v>
      </c>
      <c r="I162" t="s">
        <v>117</v>
      </c>
      <c r="J162" t="s">
        <v>118</v>
      </c>
      <c r="K162" t="s">
        <v>129</v>
      </c>
      <c r="L162" t="s">
        <v>130</v>
      </c>
      <c r="M162" t="s">
        <v>151</v>
      </c>
      <c r="N162" t="s">
        <v>152</v>
      </c>
      <c r="O162" t="s">
        <v>165</v>
      </c>
      <c r="P162" t="s">
        <v>166</v>
      </c>
      <c r="Q162" t="s">
        <v>40</v>
      </c>
      <c r="R162" t="s">
        <v>167</v>
      </c>
      <c r="S162" t="s">
        <v>47</v>
      </c>
      <c r="T162" t="s">
        <v>48</v>
      </c>
      <c r="U162" t="str">
        <f t="shared" si="2"/>
        <v>WA.2378.EBA.958.306.A.524111</v>
      </c>
      <c r="V162" t="s">
        <v>98</v>
      </c>
      <c r="W162" t="s">
        <v>168</v>
      </c>
      <c r="X162" t="s">
        <v>169</v>
      </c>
    </row>
    <row r="163" spans="1:24" hidden="1" x14ac:dyDescent="0.3">
      <c r="A163" t="s">
        <v>24</v>
      </c>
      <c r="B163" t="s">
        <v>25</v>
      </c>
      <c r="C163" t="s">
        <v>26</v>
      </c>
      <c r="D163" t="s">
        <v>27</v>
      </c>
      <c r="E163" t="s">
        <v>28</v>
      </c>
      <c r="F163" t="s">
        <v>29</v>
      </c>
      <c r="G163" t="s">
        <v>115</v>
      </c>
      <c r="H163" t="s">
        <v>116</v>
      </c>
      <c r="I163" t="s">
        <v>117</v>
      </c>
      <c r="J163" t="s">
        <v>118</v>
      </c>
      <c r="K163" t="s">
        <v>129</v>
      </c>
      <c r="L163" t="s">
        <v>130</v>
      </c>
      <c r="M163" t="s">
        <v>170</v>
      </c>
      <c r="N163" t="s">
        <v>171</v>
      </c>
      <c r="O163" t="s">
        <v>133</v>
      </c>
      <c r="P163" t="s">
        <v>172</v>
      </c>
      <c r="Q163" t="s">
        <v>40</v>
      </c>
      <c r="R163" t="s">
        <v>173</v>
      </c>
      <c r="S163" t="s">
        <v>42</v>
      </c>
      <c r="T163" t="s">
        <v>43</v>
      </c>
      <c r="U163" t="str">
        <f t="shared" si="2"/>
        <v>WA.2378.EBA.960.101.A.521211</v>
      </c>
      <c r="V163" t="s">
        <v>136</v>
      </c>
    </row>
    <row r="164" spans="1:24" hidden="1" x14ac:dyDescent="0.3">
      <c r="A164" t="s">
        <v>24</v>
      </c>
      <c r="B164" t="s">
        <v>25</v>
      </c>
      <c r="C164" t="s">
        <v>26</v>
      </c>
      <c r="D164" t="s">
        <v>27</v>
      </c>
      <c r="E164" t="s">
        <v>28</v>
      </c>
      <c r="F164" t="s">
        <v>29</v>
      </c>
      <c r="G164" t="s">
        <v>115</v>
      </c>
      <c r="H164" t="s">
        <v>116</v>
      </c>
      <c r="I164" t="s">
        <v>117</v>
      </c>
      <c r="J164" t="s">
        <v>118</v>
      </c>
      <c r="K164" t="s">
        <v>129</v>
      </c>
      <c r="L164" t="s">
        <v>130</v>
      </c>
      <c r="M164" t="s">
        <v>170</v>
      </c>
      <c r="N164" t="s">
        <v>171</v>
      </c>
      <c r="O164" t="s">
        <v>133</v>
      </c>
      <c r="P164" t="s">
        <v>172</v>
      </c>
      <c r="Q164" t="s">
        <v>40</v>
      </c>
      <c r="R164" t="s">
        <v>173</v>
      </c>
      <c r="S164" t="s">
        <v>67</v>
      </c>
      <c r="T164" t="s">
        <v>68</v>
      </c>
      <c r="U164" t="str">
        <f t="shared" si="2"/>
        <v>WA.2378.EBA.960.101.A.521241</v>
      </c>
      <c r="V164" t="s">
        <v>136</v>
      </c>
    </row>
    <row r="165" spans="1:24" hidden="1" x14ac:dyDescent="0.3">
      <c r="A165" t="s">
        <v>24</v>
      </c>
      <c r="B165" t="s">
        <v>25</v>
      </c>
      <c r="C165" t="s">
        <v>26</v>
      </c>
      <c r="D165" t="s">
        <v>27</v>
      </c>
      <c r="E165" t="s">
        <v>28</v>
      </c>
      <c r="F165" t="s">
        <v>29</v>
      </c>
      <c r="G165" t="s">
        <v>115</v>
      </c>
      <c r="H165" t="s">
        <v>116</v>
      </c>
      <c r="I165" t="s">
        <v>117</v>
      </c>
      <c r="J165" t="s">
        <v>118</v>
      </c>
      <c r="K165" t="s">
        <v>129</v>
      </c>
      <c r="L165" t="s">
        <v>130</v>
      </c>
      <c r="M165" t="s">
        <v>170</v>
      </c>
      <c r="N165" t="s">
        <v>171</v>
      </c>
      <c r="O165" t="s">
        <v>133</v>
      </c>
      <c r="P165" t="s">
        <v>172</v>
      </c>
      <c r="Q165" t="s">
        <v>40</v>
      </c>
      <c r="R165" t="s">
        <v>173</v>
      </c>
      <c r="S165" t="s">
        <v>137</v>
      </c>
      <c r="T165" t="s">
        <v>138</v>
      </c>
      <c r="U165" t="str">
        <f t="shared" si="2"/>
        <v>WA.2378.EBA.960.101.A.521811</v>
      </c>
      <c r="V165" t="s">
        <v>136</v>
      </c>
    </row>
    <row r="166" spans="1:24" hidden="1" x14ac:dyDescent="0.3">
      <c r="A166" t="s">
        <v>24</v>
      </c>
      <c r="B166" t="s">
        <v>25</v>
      </c>
      <c r="C166" t="s">
        <v>26</v>
      </c>
      <c r="D166" t="s">
        <v>27</v>
      </c>
      <c r="E166" t="s">
        <v>28</v>
      </c>
      <c r="F166" t="s">
        <v>29</v>
      </c>
      <c r="G166" t="s">
        <v>115</v>
      </c>
      <c r="H166" t="s">
        <v>116</v>
      </c>
      <c r="I166" t="s">
        <v>117</v>
      </c>
      <c r="J166" t="s">
        <v>118</v>
      </c>
      <c r="K166" t="s">
        <v>129</v>
      </c>
      <c r="L166" t="s">
        <v>130</v>
      </c>
      <c r="M166" t="s">
        <v>170</v>
      </c>
      <c r="N166" t="s">
        <v>171</v>
      </c>
      <c r="O166" t="s">
        <v>133</v>
      </c>
      <c r="P166" t="s">
        <v>172</v>
      </c>
      <c r="Q166" t="s">
        <v>40</v>
      </c>
      <c r="R166" t="s">
        <v>173</v>
      </c>
      <c r="S166" t="s">
        <v>45</v>
      </c>
      <c r="T166" t="s">
        <v>46</v>
      </c>
      <c r="U166" t="str">
        <f t="shared" si="2"/>
        <v>WA.2378.EBA.960.101.A.522151</v>
      </c>
      <c r="V166" t="s">
        <v>136</v>
      </c>
    </row>
    <row r="167" spans="1:24" hidden="1" x14ac:dyDescent="0.3">
      <c r="A167" t="s">
        <v>24</v>
      </c>
      <c r="B167" t="s">
        <v>25</v>
      </c>
      <c r="C167" t="s">
        <v>26</v>
      </c>
      <c r="D167" t="s">
        <v>27</v>
      </c>
      <c r="E167" t="s">
        <v>28</v>
      </c>
      <c r="F167" t="s">
        <v>29</v>
      </c>
      <c r="G167" t="s">
        <v>115</v>
      </c>
      <c r="H167" t="s">
        <v>116</v>
      </c>
      <c r="I167" t="s">
        <v>117</v>
      </c>
      <c r="J167" t="s">
        <v>118</v>
      </c>
      <c r="K167" t="s">
        <v>129</v>
      </c>
      <c r="L167" t="s">
        <v>130</v>
      </c>
      <c r="M167" t="s">
        <v>170</v>
      </c>
      <c r="N167" t="s">
        <v>171</v>
      </c>
      <c r="O167" t="s">
        <v>133</v>
      </c>
      <c r="P167" t="s">
        <v>172</v>
      </c>
      <c r="Q167" t="s">
        <v>40</v>
      </c>
      <c r="R167" t="s">
        <v>173</v>
      </c>
      <c r="S167" t="s">
        <v>47</v>
      </c>
      <c r="T167" t="s">
        <v>48</v>
      </c>
      <c r="U167" t="str">
        <f t="shared" si="2"/>
        <v>WA.2378.EBA.960.101.A.524111</v>
      </c>
      <c r="V167" t="s">
        <v>136</v>
      </c>
    </row>
    <row r="168" spans="1:24" hidden="1" x14ac:dyDescent="0.3">
      <c r="A168" t="s">
        <v>24</v>
      </c>
      <c r="B168" t="s">
        <v>25</v>
      </c>
      <c r="C168" t="s">
        <v>26</v>
      </c>
      <c r="D168" t="s">
        <v>27</v>
      </c>
      <c r="E168" t="s">
        <v>28</v>
      </c>
      <c r="F168" t="s">
        <v>29</v>
      </c>
      <c r="G168" t="s">
        <v>115</v>
      </c>
      <c r="H168" t="s">
        <v>116</v>
      </c>
      <c r="I168" t="s">
        <v>117</v>
      </c>
      <c r="J168" t="s">
        <v>118</v>
      </c>
      <c r="K168" t="s">
        <v>129</v>
      </c>
      <c r="L168" t="s">
        <v>130</v>
      </c>
      <c r="M168" t="s">
        <v>170</v>
      </c>
      <c r="N168" t="s">
        <v>171</v>
      </c>
      <c r="O168" t="s">
        <v>133</v>
      </c>
      <c r="P168" t="s">
        <v>172</v>
      </c>
      <c r="Q168" t="s">
        <v>40</v>
      </c>
      <c r="R168" t="s">
        <v>173</v>
      </c>
      <c r="S168" t="s">
        <v>74</v>
      </c>
      <c r="T168" t="s">
        <v>75</v>
      </c>
      <c r="U168" t="str">
        <f t="shared" si="2"/>
        <v>WA.2378.EBA.960.101.A.524114</v>
      </c>
      <c r="V168" t="s">
        <v>136</v>
      </c>
    </row>
    <row r="169" spans="1:24" hidden="1" x14ac:dyDescent="0.3">
      <c r="A169" t="s">
        <v>24</v>
      </c>
      <c r="B169" t="s">
        <v>25</v>
      </c>
      <c r="C169" t="s">
        <v>26</v>
      </c>
      <c r="D169" t="s">
        <v>27</v>
      </c>
      <c r="E169" t="s">
        <v>28</v>
      </c>
      <c r="F169" t="s">
        <v>29</v>
      </c>
      <c r="G169" t="s">
        <v>115</v>
      </c>
      <c r="H169" t="s">
        <v>116</v>
      </c>
      <c r="I169" t="s">
        <v>117</v>
      </c>
      <c r="J169" t="s">
        <v>118</v>
      </c>
      <c r="K169" t="s">
        <v>129</v>
      </c>
      <c r="L169" t="s">
        <v>130</v>
      </c>
      <c r="M169" t="s">
        <v>170</v>
      </c>
      <c r="N169" t="s">
        <v>171</v>
      </c>
      <c r="O169" t="s">
        <v>133</v>
      </c>
      <c r="P169" t="s">
        <v>172</v>
      </c>
      <c r="Q169" t="s">
        <v>51</v>
      </c>
      <c r="R169" t="s">
        <v>174</v>
      </c>
      <c r="S169" t="s">
        <v>42</v>
      </c>
      <c r="T169" t="s">
        <v>43</v>
      </c>
      <c r="U169" t="str">
        <f t="shared" si="2"/>
        <v>WA.2378.EBA.960.101.B.521211</v>
      </c>
      <c r="V169" t="s">
        <v>136</v>
      </c>
    </row>
    <row r="170" spans="1:24" hidden="1" x14ac:dyDescent="0.3">
      <c r="A170" t="s">
        <v>24</v>
      </c>
      <c r="B170" t="s">
        <v>25</v>
      </c>
      <c r="C170" t="s">
        <v>26</v>
      </c>
      <c r="D170" t="s">
        <v>27</v>
      </c>
      <c r="E170" t="s">
        <v>28</v>
      </c>
      <c r="F170" t="s">
        <v>29</v>
      </c>
      <c r="G170" t="s">
        <v>115</v>
      </c>
      <c r="H170" t="s">
        <v>116</v>
      </c>
      <c r="I170" t="s">
        <v>117</v>
      </c>
      <c r="J170" t="s">
        <v>118</v>
      </c>
      <c r="K170" t="s">
        <v>129</v>
      </c>
      <c r="L170" t="s">
        <v>130</v>
      </c>
      <c r="M170" t="s">
        <v>170</v>
      </c>
      <c r="N170" t="s">
        <v>171</v>
      </c>
      <c r="O170" t="s">
        <v>133</v>
      </c>
      <c r="P170" t="s">
        <v>172</v>
      </c>
      <c r="Q170" t="s">
        <v>51</v>
      </c>
      <c r="R170" t="s">
        <v>174</v>
      </c>
      <c r="S170" t="s">
        <v>137</v>
      </c>
      <c r="T170" t="s">
        <v>138</v>
      </c>
      <c r="U170" t="str">
        <f t="shared" si="2"/>
        <v>WA.2378.EBA.960.101.B.521811</v>
      </c>
      <c r="V170" t="s">
        <v>136</v>
      </c>
    </row>
    <row r="171" spans="1:24" hidden="1" x14ac:dyDescent="0.3">
      <c r="A171" t="s">
        <v>24</v>
      </c>
      <c r="B171" t="s">
        <v>25</v>
      </c>
      <c r="C171" t="s">
        <v>26</v>
      </c>
      <c r="D171" t="s">
        <v>27</v>
      </c>
      <c r="E171" t="s">
        <v>28</v>
      </c>
      <c r="F171" t="s">
        <v>29</v>
      </c>
      <c r="G171" t="s">
        <v>115</v>
      </c>
      <c r="H171" t="s">
        <v>116</v>
      </c>
      <c r="I171" t="s">
        <v>117</v>
      </c>
      <c r="J171" t="s">
        <v>118</v>
      </c>
      <c r="K171" t="s">
        <v>129</v>
      </c>
      <c r="L171" t="s">
        <v>130</v>
      </c>
      <c r="M171" t="s">
        <v>170</v>
      </c>
      <c r="N171" t="s">
        <v>171</v>
      </c>
      <c r="O171" t="s">
        <v>133</v>
      </c>
      <c r="P171" t="s">
        <v>172</v>
      </c>
      <c r="Q171" t="s">
        <v>51</v>
      </c>
      <c r="R171" t="s">
        <v>174</v>
      </c>
      <c r="S171" t="s">
        <v>45</v>
      </c>
      <c r="T171" t="s">
        <v>46</v>
      </c>
      <c r="U171" t="str">
        <f t="shared" si="2"/>
        <v>WA.2378.EBA.960.101.B.522151</v>
      </c>
      <c r="V171" t="s">
        <v>136</v>
      </c>
    </row>
    <row r="172" spans="1:24" hidden="1" x14ac:dyDescent="0.3">
      <c r="A172" t="s">
        <v>24</v>
      </c>
      <c r="B172" t="s">
        <v>25</v>
      </c>
      <c r="C172" t="s">
        <v>26</v>
      </c>
      <c r="D172" t="s">
        <v>27</v>
      </c>
      <c r="E172" t="s">
        <v>28</v>
      </c>
      <c r="F172" t="s">
        <v>29</v>
      </c>
      <c r="G172" t="s">
        <v>115</v>
      </c>
      <c r="H172" t="s">
        <v>116</v>
      </c>
      <c r="I172" t="s">
        <v>117</v>
      </c>
      <c r="J172" t="s">
        <v>118</v>
      </c>
      <c r="K172" t="s">
        <v>129</v>
      </c>
      <c r="L172" t="s">
        <v>130</v>
      </c>
      <c r="M172" t="s">
        <v>170</v>
      </c>
      <c r="N172" t="s">
        <v>171</v>
      </c>
      <c r="O172" t="s">
        <v>133</v>
      </c>
      <c r="P172" t="s">
        <v>172</v>
      </c>
      <c r="Q172" t="s">
        <v>51</v>
      </c>
      <c r="R172" t="s">
        <v>174</v>
      </c>
      <c r="S172" t="s">
        <v>47</v>
      </c>
      <c r="T172" t="s">
        <v>48</v>
      </c>
      <c r="U172" t="str">
        <f t="shared" si="2"/>
        <v>WA.2378.EBA.960.101.B.524111</v>
      </c>
      <c r="V172" t="s">
        <v>136</v>
      </c>
    </row>
    <row r="173" spans="1:24" hidden="1" x14ac:dyDescent="0.3">
      <c r="A173" t="s">
        <v>24</v>
      </c>
      <c r="B173" t="s">
        <v>25</v>
      </c>
      <c r="C173" t="s">
        <v>26</v>
      </c>
      <c r="D173" t="s">
        <v>27</v>
      </c>
      <c r="E173" t="s">
        <v>28</v>
      </c>
      <c r="F173" t="s">
        <v>29</v>
      </c>
      <c r="G173" t="s">
        <v>115</v>
      </c>
      <c r="H173" t="s">
        <v>116</v>
      </c>
      <c r="I173" t="s">
        <v>117</v>
      </c>
      <c r="J173" t="s">
        <v>118</v>
      </c>
      <c r="K173" t="s">
        <v>129</v>
      </c>
      <c r="L173" t="s">
        <v>130</v>
      </c>
      <c r="M173" t="s">
        <v>170</v>
      </c>
      <c r="N173" t="s">
        <v>171</v>
      </c>
      <c r="O173" t="s">
        <v>133</v>
      </c>
      <c r="P173" t="s">
        <v>172</v>
      </c>
      <c r="Q173" t="s">
        <v>51</v>
      </c>
      <c r="R173" t="s">
        <v>174</v>
      </c>
      <c r="S173" t="s">
        <v>74</v>
      </c>
      <c r="T173" t="s">
        <v>75</v>
      </c>
      <c r="U173" t="str">
        <f t="shared" si="2"/>
        <v>WA.2378.EBA.960.101.B.524114</v>
      </c>
      <c r="V173" t="s">
        <v>136</v>
      </c>
    </row>
    <row r="174" spans="1:24" hidden="1" x14ac:dyDescent="0.3">
      <c r="A174" t="s">
        <v>24</v>
      </c>
      <c r="B174" t="s">
        <v>25</v>
      </c>
      <c r="C174" t="s">
        <v>26</v>
      </c>
      <c r="D174" t="s">
        <v>27</v>
      </c>
      <c r="E174" t="s">
        <v>28</v>
      </c>
      <c r="F174" t="s">
        <v>29</v>
      </c>
      <c r="G174" t="s">
        <v>115</v>
      </c>
      <c r="H174" t="s">
        <v>116</v>
      </c>
      <c r="I174" t="s">
        <v>117</v>
      </c>
      <c r="J174" t="s">
        <v>118</v>
      </c>
      <c r="K174" t="s">
        <v>129</v>
      </c>
      <c r="L174" t="s">
        <v>130</v>
      </c>
      <c r="M174" t="s">
        <v>170</v>
      </c>
      <c r="N174" t="s">
        <v>171</v>
      </c>
      <c r="O174" t="s">
        <v>155</v>
      </c>
      <c r="P174" t="s">
        <v>175</v>
      </c>
      <c r="Q174" t="s">
        <v>40</v>
      </c>
      <c r="R174" t="s">
        <v>176</v>
      </c>
      <c r="S174" t="s">
        <v>42</v>
      </c>
      <c r="T174" t="s">
        <v>43</v>
      </c>
      <c r="U174" t="str">
        <f t="shared" si="2"/>
        <v>WA.2378.EBA.960.102.A.521211</v>
      </c>
      <c r="V174" t="s">
        <v>136</v>
      </c>
    </row>
    <row r="175" spans="1:24" hidden="1" x14ac:dyDescent="0.3">
      <c r="A175" t="s">
        <v>24</v>
      </c>
      <c r="B175" t="s">
        <v>25</v>
      </c>
      <c r="C175" t="s">
        <v>26</v>
      </c>
      <c r="D175" t="s">
        <v>27</v>
      </c>
      <c r="E175" t="s">
        <v>28</v>
      </c>
      <c r="F175" t="s">
        <v>29</v>
      </c>
      <c r="G175" t="s">
        <v>115</v>
      </c>
      <c r="H175" t="s">
        <v>116</v>
      </c>
      <c r="I175" t="s">
        <v>117</v>
      </c>
      <c r="J175" t="s">
        <v>118</v>
      </c>
      <c r="K175" t="s">
        <v>129</v>
      </c>
      <c r="L175" t="s">
        <v>130</v>
      </c>
      <c r="M175" t="s">
        <v>170</v>
      </c>
      <c r="N175" t="s">
        <v>171</v>
      </c>
      <c r="O175" t="s">
        <v>155</v>
      </c>
      <c r="P175" t="s">
        <v>175</v>
      </c>
      <c r="Q175" t="s">
        <v>40</v>
      </c>
      <c r="R175" t="s">
        <v>176</v>
      </c>
      <c r="S175" t="s">
        <v>137</v>
      </c>
      <c r="T175" t="s">
        <v>138</v>
      </c>
      <c r="U175" t="str">
        <f t="shared" si="2"/>
        <v>WA.2378.EBA.960.102.A.521811</v>
      </c>
      <c r="V175" t="s">
        <v>136</v>
      </c>
    </row>
    <row r="176" spans="1:24" hidden="1" x14ac:dyDescent="0.3">
      <c r="A176" t="s">
        <v>24</v>
      </c>
      <c r="B176" t="s">
        <v>25</v>
      </c>
      <c r="C176" t="s">
        <v>26</v>
      </c>
      <c r="D176" t="s">
        <v>27</v>
      </c>
      <c r="E176" t="s">
        <v>28</v>
      </c>
      <c r="F176" t="s">
        <v>29</v>
      </c>
      <c r="G176" t="s">
        <v>115</v>
      </c>
      <c r="H176" t="s">
        <v>116</v>
      </c>
      <c r="I176" t="s">
        <v>117</v>
      </c>
      <c r="J176" t="s">
        <v>118</v>
      </c>
      <c r="K176" t="s">
        <v>129</v>
      </c>
      <c r="L176" t="s">
        <v>130</v>
      </c>
      <c r="M176" t="s">
        <v>170</v>
      </c>
      <c r="N176" t="s">
        <v>171</v>
      </c>
      <c r="O176" t="s">
        <v>155</v>
      </c>
      <c r="P176" t="s">
        <v>175</v>
      </c>
      <c r="Q176" t="s">
        <v>40</v>
      </c>
      <c r="R176" t="s">
        <v>176</v>
      </c>
      <c r="S176" t="s">
        <v>47</v>
      </c>
      <c r="T176" t="s">
        <v>48</v>
      </c>
      <c r="U176" t="str">
        <f t="shared" si="2"/>
        <v>WA.2378.EBA.960.102.A.524111</v>
      </c>
      <c r="V176" t="s">
        <v>136</v>
      </c>
    </row>
    <row r="177" spans="1:22" hidden="1" x14ac:dyDescent="0.3">
      <c r="A177" t="s">
        <v>24</v>
      </c>
      <c r="B177" t="s">
        <v>25</v>
      </c>
      <c r="C177" t="s">
        <v>26</v>
      </c>
      <c r="D177" t="s">
        <v>27</v>
      </c>
      <c r="E177" t="s">
        <v>28</v>
      </c>
      <c r="F177" t="s">
        <v>29</v>
      </c>
      <c r="G177" t="s">
        <v>115</v>
      </c>
      <c r="H177" t="s">
        <v>116</v>
      </c>
      <c r="I177" t="s">
        <v>117</v>
      </c>
      <c r="J177" t="s">
        <v>118</v>
      </c>
      <c r="K177" t="s">
        <v>129</v>
      </c>
      <c r="L177" t="s">
        <v>130</v>
      </c>
      <c r="M177" t="s">
        <v>170</v>
      </c>
      <c r="N177" t="s">
        <v>171</v>
      </c>
      <c r="O177" t="s">
        <v>155</v>
      </c>
      <c r="P177" t="s">
        <v>175</v>
      </c>
      <c r="Q177" t="s">
        <v>51</v>
      </c>
      <c r="R177" t="s">
        <v>177</v>
      </c>
      <c r="S177" t="s">
        <v>42</v>
      </c>
      <c r="T177" t="s">
        <v>43</v>
      </c>
      <c r="U177" t="str">
        <f t="shared" si="2"/>
        <v>WA.2378.EBA.960.102.B.521211</v>
      </c>
      <c r="V177" t="s">
        <v>136</v>
      </c>
    </row>
    <row r="178" spans="1:22" hidden="1" x14ac:dyDescent="0.3">
      <c r="A178" t="s">
        <v>24</v>
      </c>
      <c r="B178" t="s">
        <v>25</v>
      </c>
      <c r="C178" t="s">
        <v>26</v>
      </c>
      <c r="D178" t="s">
        <v>27</v>
      </c>
      <c r="E178" t="s">
        <v>28</v>
      </c>
      <c r="F178" t="s">
        <v>29</v>
      </c>
      <c r="G178" t="s">
        <v>115</v>
      </c>
      <c r="H178" t="s">
        <v>116</v>
      </c>
      <c r="I178" t="s">
        <v>117</v>
      </c>
      <c r="J178" t="s">
        <v>118</v>
      </c>
      <c r="K178" t="s">
        <v>129</v>
      </c>
      <c r="L178" t="s">
        <v>130</v>
      </c>
      <c r="M178" t="s">
        <v>170</v>
      </c>
      <c r="N178" t="s">
        <v>171</v>
      </c>
      <c r="O178" t="s">
        <v>155</v>
      </c>
      <c r="P178" t="s">
        <v>175</v>
      </c>
      <c r="Q178" t="s">
        <v>51</v>
      </c>
      <c r="R178" t="s">
        <v>177</v>
      </c>
      <c r="S178" t="s">
        <v>137</v>
      </c>
      <c r="T178" t="s">
        <v>138</v>
      </c>
      <c r="U178" t="str">
        <f t="shared" si="2"/>
        <v>WA.2378.EBA.960.102.B.521811</v>
      </c>
      <c r="V178" t="s">
        <v>136</v>
      </c>
    </row>
    <row r="179" spans="1:22" hidden="1" x14ac:dyDescent="0.3">
      <c r="A179" t="s">
        <v>24</v>
      </c>
      <c r="B179" t="s">
        <v>25</v>
      </c>
      <c r="C179" t="s">
        <v>26</v>
      </c>
      <c r="D179" t="s">
        <v>27</v>
      </c>
      <c r="E179" t="s">
        <v>28</v>
      </c>
      <c r="F179" t="s">
        <v>29</v>
      </c>
      <c r="G179" t="s">
        <v>115</v>
      </c>
      <c r="H179" t="s">
        <v>116</v>
      </c>
      <c r="I179" t="s">
        <v>117</v>
      </c>
      <c r="J179" t="s">
        <v>118</v>
      </c>
      <c r="K179" t="s">
        <v>129</v>
      </c>
      <c r="L179" t="s">
        <v>130</v>
      </c>
      <c r="M179" t="s">
        <v>170</v>
      </c>
      <c r="N179" t="s">
        <v>171</v>
      </c>
      <c r="O179" t="s">
        <v>155</v>
      </c>
      <c r="P179" t="s">
        <v>175</v>
      </c>
      <c r="Q179" t="s">
        <v>51</v>
      </c>
      <c r="R179" t="s">
        <v>177</v>
      </c>
      <c r="S179" t="s">
        <v>47</v>
      </c>
      <c r="T179" t="s">
        <v>48</v>
      </c>
      <c r="U179" t="str">
        <f t="shared" si="2"/>
        <v>WA.2378.EBA.960.102.B.524111</v>
      </c>
      <c r="V179" t="s">
        <v>136</v>
      </c>
    </row>
    <row r="180" spans="1:22" hidden="1" x14ac:dyDescent="0.3">
      <c r="A180" t="s">
        <v>24</v>
      </c>
      <c r="B180" t="s">
        <v>25</v>
      </c>
      <c r="C180" t="s">
        <v>26</v>
      </c>
      <c r="D180" t="s">
        <v>27</v>
      </c>
      <c r="E180" t="s">
        <v>28</v>
      </c>
      <c r="F180" t="s">
        <v>29</v>
      </c>
      <c r="G180" t="s">
        <v>115</v>
      </c>
      <c r="H180" t="s">
        <v>116</v>
      </c>
      <c r="I180" t="s">
        <v>117</v>
      </c>
      <c r="J180" t="s">
        <v>118</v>
      </c>
      <c r="K180" t="s">
        <v>129</v>
      </c>
      <c r="L180" t="s">
        <v>130</v>
      </c>
      <c r="M180" t="s">
        <v>170</v>
      </c>
      <c r="N180" t="s">
        <v>171</v>
      </c>
      <c r="O180" t="s">
        <v>155</v>
      </c>
      <c r="P180" t="s">
        <v>175</v>
      </c>
      <c r="Q180" t="s">
        <v>51</v>
      </c>
      <c r="R180" t="s">
        <v>177</v>
      </c>
      <c r="S180" t="s">
        <v>74</v>
      </c>
      <c r="T180" t="s">
        <v>75</v>
      </c>
      <c r="U180" t="str">
        <f t="shared" si="2"/>
        <v>WA.2378.EBA.960.102.B.524114</v>
      </c>
      <c r="V180" t="s">
        <v>136</v>
      </c>
    </row>
    <row r="181" spans="1:22" hidden="1" x14ac:dyDescent="0.3">
      <c r="A181" t="s">
        <v>24</v>
      </c>
      <c r="B181" t="s">
        <v>25</v>
      </c>
      <c r="C181" t="s">
        <v>26</v>
      </c>
      <c r="D181" t="s">
        <v>27</v>
      </c>
      <c r="E181" t="s">
        <v>28</v>
      </c>
      <c r="F181" t="s">
        <v>29</v>
      </c>
      <c r="G181" t="s">
        <v>115</v>
      </c>
      <c r="H181" t="s">
        <v>116</v>
      </c>
      <c r="I181" t="s">
        <v>117</v>
      </c>
      <c r="J181" t="s">
        <v>118</v>
      </c>
      <c r="K181" t="s">
        <v>129</v>
      </c>
      <c r="L181" t="s">
        <v>130</v>
      </c>
      <c r="M181" t="s">
        <v>170</v>
      </c>
      <c r="N181" t="s">
        <v>171</v>
      </c>
      <c r="O181" t="s">
        <v>155</v>
      </c>
      <c r="P181" t="s">
        <v>175</v>
      </c>
      <c r="Q181" t="s">
        <v>53</v>
      </c>
      <c r="R181" t="s">
        <v>178</v>
      </c>
      <c r="S181" t="s">
        <v>42</v>
      </c>
      <c r="T181" t="s">
        <v>43</v>
      </c>
      <c r="U181" t="str">
        <f t="shared" si="2"/>
        <v>WA.2378.EBA.960.102.C.521211</v>
      </c>
      <c r="V181" t="s">
        <v>136</v>
      </c>
    </row>
    <row r="182" spans="1:22" hidden="1" x14ac:dyDescent="0.3">
      <c r="A182" t="s">
        <v>24</v>
      </c>
      <c r="B182" t="s">
        <v>25</v>
      </c>
      <c r="C182" t="s">
        <v>26</v>
      </c>
      <c r="D182" t="s">
        <v>27</v>
      </c>
      <c r="E182" t="s">
        <v>28</v>
      </c>
      <c r="F182" t="s">
        <v>29</v>
      </c>
      <c r="G182" t="s">
        <v>115</v>
      </c>
      <c r="H182" t="s">
        <v>116</v>
      </c>
      <c r="I182" t="s">
        <v>117</v>
      </c>
      <c r="J182" t="s">
        <v>118</v>
      </c>
      <c r="K182" t="s">
        <v>129</v>
      </c>
      <c r="L182" t="s">
        <v>130</v>
      </c>
      <c r="M182" t="s">
        <v>170</v>
      </c>
      <c r="N182" t="s">
        <v>171</v>
      </c>
      <c r="O182" t="s">
        <v>155</v>
      </c>
      <c r="P182" t="s">
        <v>175</v>
      </c>
      <c r="Q182" t="s">
        <v>53</v>
      </c>
      <c r="R182" t="s">
        <v>178</v>
      </c>
      <c r="S182" t="s">
        <v>137</v>
      </c>
      <c r="T182" t="s">
        <v>138</v>
      </c>
      <c r="U182" t="str">
        <f t="shared" si="2"/>
        <v>WA.2378.EBA.960.102.C.521811</v>
      </c>
      <c r="V182" t="s">
        <v>136</v>
      </c>
    </row>
    <row r="183" spans="1:22" hidden="1" x14ac:dyDescent="0.3">
      <c r="A183" t="s">
        <v>24</v>
      </c>
      <c r="B183" t="s">
        <v>25</v>
      </c>
      <c r="C183" t="s">
        <v>26</v>
      </c>
      <c r="D183" t="s">
        <v>27</v>
      </c>
      <c r="E183" t="s">
        <v>28</v>
      </c>
      <c r="F183" t="s">
        <v>29</v>
      </c>
      <c r="G183" t="s">
        <v>115</v>
      </c>
      <c r="H183" t="s">
        <v>116</v>
      </c>
      <c r="I183" t="s">
        <v>117</v>
      </c>
      <c r="J183" t="s">
        <v>118</v>
      </c>
      <c r="K183" t="s">
        <v>129</v>
      </c>
      <c r="L183" t="s">
        <v>130</v>
      </c>
      <c r="M183" t="s">
        <v>170</v>
      </c>
      <c r="N183" t="s">
        <v>171</v>
      </c>
      <c r="O183" t="s">
        <v>155</v>
      </c>
      <c r="P183" t="s">
        <v>175</v>
      </c>
      <c r="Q183" t="s">
        <v>53</v>
      </c>
      <c r="R183" t="s">
        <v>178</v>
      </c>
      <c r="S183" t="s">
        <v>47</v>
      </c>
      <c r="T183" t="s">
        <v>48</v>
      </c>
      <c r="U183" t="str">
        <f t="shared" si="2"/>
        <v>WA.2378.EBA.960.102.C.524111</v>
      </c>
      <c r="V183" t="s">
        <v>136</v>
      </c>
    </row>
    <row r="184" spans="1:22" hidden="1" x14ac:dyDescent="0.3">
      <c r="A184" t="s">
        <v>24</v>
      </c>
      <c r="B184" t="s">
        <v>25</v>
      </c>
      <c r="C184" t="s">
        <v>26</v>
      </c>
      <c r="D184" t="s">
        <v>27</v>
      </c>
      <c r="E184" t="s">
        <v>28</v>
      </c>
      <c r="F184" t="s">
        <v>29</v>
      </c>
      <c r="G184" t="s">
        <v>115</v>
      </c>
      <c r="H184" t="s">
        <v>116</v>
      </c>
      <c r="I184" t="s">
        <v>117</v>
      </c>
      <c r="J184" t="s">
        <v>118</v>
      </c>
      <c r="K184" t="s">
        <v>129</v>
      </c>
      <c r="L184" t="s">
        <v>130</v>
      </c>
      <c r="M184" t="s">
        <v>170</v>
      </c>
      <c r="N184" t="s">
        <v>171</v>
      </c>
      <c r="O184" t="s">
        <v>155</v>
      </c>
      <c r="P184" t="s">
        <v>175</v>
      </c>
      <c r="Q184" t="s">
        <v>53</v>
      </c>
      <c r="R184" t="s">
        <v>178</v>
      </c>
      <c r="S184" t="s">
        <v>74</v>
      </c>
      <c r="T184" t="s">
        <v>75</v>
      </c>
      <c r="U184" t="str">
        <f t="shared" si="2"/>
        <v>WA.2378.EBA.960.102.C.524114</v>
      </c>
      <c r="V184" t="s">
        <v>136</v>
      </c>
    </row>
    <row r="185" spans="1:22" hidden="1" x14ac:dyDescent="0.3">
      <c r="A185" t="s">
        <v>24</v>
      </c>
      <c r="B185" t="s">
        <v>25</v>
      </c>
      <c r="C185" t="s">
        <v>26</v>
      </c>
      <c r="D185" t="s">
        <v>27</v>
      </c>
      <c r="E185" t="s">
        <v>28</v>
      </c>
      <c r="F185" t="s">
        <v>29</v>
      </c>
      <c r="G185" t="s">
        <v>115</v>
      </c>
      <c r="H185" t="s">
        <v>116</v>
      </c>
      <c r="I185" t="s">
        <v>117</v>
      </c>
      <c r="J185" t="s">
        <v>118</v>
      </c>
      <c r="K185" t="s">
        <v>129</v>
      </c>
      <c r="L185" t="s">
        <v>130</v>
      </c>
      <c r="M185" t="s">
        <v>179</v>
      </c>
      <c r="N185" t="s">
        <v>180</v>
      </c>
      <c r="O185" t="s">
        <v>133</v>
      </c>
      <c r="P185" t="s">
        <v>181</v>
      </c>
      <c r="Q185" t="s">
        <v>40</v>
      </c>
      <c r="R185" t="s">
        <v>182</v>
      </c>
      <c r="S185" t="s">
        <v>42</v>
      </c>
      <c r="T185" t="s">
        <v>43</v>
      </c>
      <c r="U185" t="str">
        <f t="shared" si="2"/>
        <v>WA.2378.EBA.962.101.A.521211</v>
      </c>
      <c r="V185" t="s">
        <v>136</v>
      </c>
    </row>
    <row r="186" spans="1:22" hidden="1" x14ac:dyDescent="0.3">
      <c r="A186" t="s">
        <v>24</v>
      </c>
      <c r="B186" t="s">
        <v>25</v>
      </c>
      <c r="C186" t="s">
        <v>26</v>
      </c>
      <c r="D186" t="s">
        <v>27</v>
      </c>
      <c r="E186" t="s">
        <v>28</v>
      </c>
      <c r="F186" t="s">
        <v>29</v>
      </c>
      <c r="G186" t="s">
        <v>115</v>
      </c>
      <c r="H186" t="s">
        <v>116</v>
      </c>
      <c r="I186" t="s">
        <v>117</v>
      </c>
      <c r="J186" t="s">
        <v>118</v>
      </c>
      <c r="K186" t="s">
        <v>129</v>
      </c>
      <c r="L186" t="s">
        <v>130</v>
      </c>
      <c r="M186" t="s">
        <v>179</v>
      </c>
      <c r="N186" t="s">
        <v>180</v>
      </c>
      <c r="O186" t="s">
        <v>133</v>
      </c>
      <c r="P186" t="s">
        <v>181</v>
      </c>
      <c r="Q186" t="s">
        <v>40</v>
      </c>
      <c r="R186" t="s">
        <v>182</v>
      </c>
      <c r="S186" t="s">
        <v>137</v>
      </c>
      <c r="T186" t="s">
        <v>138</v>
      </c>
      <c r="U186" t="str">
        <f t="shared" si="2"/>
        <v>WA.2378.EBA.962.101.A.521811</v>
      </c>
      <c r="V186" t="s">
        <v>136</v>
      </c>
    </row>
    <row r="187" spans="1:22" hidden="1" x14ac:dyDescent="0.3">
      <c r="A187" t="s">
        <v>24</v>
      </c>
      <c r="B187" t="s">
        <v>25</v>
      </c>
      <c r="C187" t="s">
        <v>26</v>
      </c>
      <c r="D187" t="s">
        <v>27</v>
      </c>
      <c r="E187" t="s">
        <v>28</v>
      </c>
      <c r="F187" t="s">
        <v>29</v>
      </c>
      <c r="G187" t="s">
        <v>115</v>
      </c>
      <c r="H187" t="s">
        <v>116</v>
      </c>
      <c r="I187" t="s">
        <v>117</v>
      </c>
      <c r="J187" t="s">
        <v>118</v>
      </c>
      <c r="K187" t="s">
        <v>129</v>
      </c>
      <c r="L187" t="s">
        <v>130</v>
      </c>
      <c r="M187" t="s">
        <v>179</v>
      </c>
      <c r="N187" t="s">
        <v>180</v>
      </c>
      <c r="O187" t="s">
        <v>133</v>
      </c>
      <c r="P187" t="s">
        <v>181</v>
      </c>
      <c r="Q187" t="s">
        <v>40</v>
      </c>
      <c r="R187" t="s">
        <v>182</v>
      </c>
      <c r="S187" t="s">
        <v>47</v>
      </c>
      <c r="T187" t="s">
        <v>48</v>
      </c>
      <c r="U187" t="str">
        <f t="shared" si="2"/>
        <v>WA.2378.EBA.962.101.A.524111</v>
      </c>
      <c r="V187" t="s">
        <v>136</v>
      </c>
    </row>
    <row r="188" spans="1:22" hidden="1" x14ac:dyDescent="0.3">
      <c r="A188" t="s">
        <v>24</v>
      </c>
      <c r="B188" t="s">
        <v>25</v>
      </c>
      <c r="C188" t="s">
        <v>26</v>
      </c>
      <c r="D188" t="s">
        <v>27</v>
      </c>
      <c r="E188" t="s">
        <v>28</v>
      </c>
      <c r="F188" t="s">
        <v>29</v>
      </c>
      <c r="G188" t="s">
        <v>115</v>
      </c>
      <c r="H188" t="s">
        <v>116</v>
      </c>
      <c r="I188" t="s">
        <v>117</v>
      </c>
      <c r="J188" t="s">
        <v>118</v>
      </c>
      <c r="K188" t="s">
        <v>129</v>
      </c>
      <c r="L188" t="s">
        <v>130</v>
      </c>
      <c r="M188" t="s">
        <v>179</v>
      </c>
      <c r="N188" t="s">
        <v>180</v>
      </c>
      <c r="O188" t="s">
        <v>133</v>
      </c>
      <c r="P188" t="s">
        <v>181</v>
      </c>
      <c r="Q188" t="s">
        <v>40</v>
      </c>
      <c r="R188" t="s">
        <v>182</v>
      </c>
      <c r="S188" t="s">
        <v>74</v>
      </c>
      <c r="T188" t="s">
        <v>75</v>
      </c>
      <c r="U188" t="str">
        <f t="shared" si="2"/>
        <v>WA.2378.EBA.962.101.A.524114</v>
      </c>
      <c r="V188" t="s">
        <v>136</v>
      </c>
    </row>
    <row r="189" spans="1:22" hidden="1" x14ac:dyDescent="0.3">
      <c r="A189" t="s">
        <v>24</v>
      </c>
      <c r="B189" t="s">
        <v>25</v>
      </c>
      <c r="C189" t="s">
        <v>26</v>
      </c>
      <c r="D189" t="s">
        <v>27</v>
      </c>
      <c r="E189" t="s">
        <v>28</v>
      </c>
      <c r="F189" t="s">
        <v>29</v>
      </c>
      <c r="G189" t="s">
        <v>115</v>
      </c>
      <c r="H189" t="s">
        <v>116</v>
      </c>
      <c r="I189" t="s">
        <v>117</v>
      </c>
      <c r="J189" t="s">
        <v>118</v>
      </c>
      <c r="K189" t="s">
        <v>129</v>
      </c>
      <c r="L189" t="s">
        <v>130</v>
      </c>
      <c r="M189" t="s">
        <v>179</v>
      </c>
      <c r="N189" t="s">
        <v>180</v>
      </c>
      <c r="O189" t="s">
        <v>133</v>
      </c>
      <c r="P189" t="s">
        <v>181</v>
      </c>
      <c r="Q189" t="s">
        <v>51</v>
      </c>
      <c r="R189" t="s">
        <v>183</v>
      </c>
      <c r="S189" t="s">
        <v>67</v>
      </c>
      <c r="T189" t="s">
        <v>68</v>
      </c>
      <c r="U189" t="str">
        <f t="shared" si="2"/>
        <v>WA.2378.EBA.962.101.B.521241</v>
      </c>
      <c r="V189" t="s">
        <v>136</v>
      </c>
    </row>
    <row r="190" spans="1:22" hidden="1" x14ac:dyDescent="0.3">
      <c r="A190" t="s">
        <v>24</v>
      </c>
      <c r="B190" t="s">
        <v>25</v>
      </c>
      <c r="C190" t="s">
        <v>26</v>
      </c>
      <c r="D190" t="s">
        <v>27</v>
      </c>
      <c r="E190" t="s">
        <v>28</v>
      </c>
      <c r="F190" t="s">
        <v>29</v>
      </c>
      <c r="G190" t="s">
        <v>115</v>
      </c>
      <c r="H190" t="s">
        <v>116</v>
      </c>
      <c r="I190" t="s">
        <v>117</v>
      </c>
      <c r="J190" t="s">
        <v>118</v>
      </c>
      <c r="K190" t="s">
        <v>129</v>
      </c>
      <c r="L190" t="s">
        <v>130</v>
      </c>
      <c r="M190" t="s">
        <v>179</v>
      </c>
      <c r="N190" t="s">
        <v>180</v>
      </c>
      <c r="O190" t="s">
        <v>133</v>
      </c>
      <c r="P190" t="s">
        <v>181</v>
      </c>
      <c r="Q190" t="s">
        <v>51</v>
      </c>
      <c r="R190" t="s">
        <v>183</v>
      </c>
      <c r="S190" t="s">
        <v>137</v>
      </c>
      <c r="T190" t="s">
        <v>138</v>
      </c>
      <c r="U190" t="str">
        <f t="shared" si="2"/>
        <v>WA.2378.EBA.962.101.B.521811</v>
      </c>
      <c r="V190" t="s">
        <v>136</v>
      </c>
    </row>
    <row r="191" spans="1:22" hidden="1" x14ac:dyDescent="0.3">
      <c r="A191" t="s">
        <v>24</v>
      </c>
      <c r="B191" t="s">
        <v>25</v>
      </c>
      <c r="C191" t="s">
        <v>26</v>
      </c>
      <c r="D191" t="s">
        <v>27</v>
      </c>
      <c r="E191" t="s">
        <v>28</v>
      </c>
      <c r="F191" t="s">
        <v>29</v>
      </c>
      <c r="G191" t="s">
        <v>115</v>
      </c>
      <c r="H191" t="s">
        <v>116</v>
      </c>
      <c r="I191" t="s">
        <v>117</v>
      </c>
      <c r="J191" t="s">
        <v>118</v>
      </c>
      <c r="K191" t="s">
        <v>129</v>
      </c>
      <c r="L191" t="s">
        <v>130</v>
      </c>
      <c r="M191" t="s">
        <v>179</v>
      </c>
      <c r="N191" t="s">
        <v>180</v>
      </c>
      <c r="O191" t="s">
        <v>133</v>
      </c>
      <c r="P191" t="s">
        <v>181</v>
      </c>
      <c r="Q191" t="s">
        <v>51</v>
      </c>
      <c r="R191" t="s">
        <v>183</v>
      </c>
      <c r="S191" t="s">
        <v>45</v>
      </c>
      <c r="T191" t="s">
        <v>46</v>
      </c>
      <c r="U191" t="str">
        <f t="shared" si="2"/>
        <v>WA.2378.EBA.962.101.B.522151</v>
      </c>
      <c r="V191" t="s">
        <v>136</v>
      </c>
    </row>
    <row r="192" spans="1:22" hidden="1" x14ac:dyDescent="0.3">
      <c r="A192" t="s">
        <v>24</v>
      </c>
      <c r="B192" t="s">
        <v>25</v>
      </c>
      <c r="C192" t="s">
        <v>26</v>
      </c>
      <c r="D192" t="s">
        <v>27</v>
      </c>
      <c r="E192" t="s">
        <v>28</v>
      </c>
      <c r="F192" t="s">
        <v>29</v>
      </c>
      <c r="G192" t="s">
        <v>115</v>
      </c>
      <c r="H192" t="s">
        <v>116</v>
      </c>
      <c r="I192" t="s">
        <v>117</v>
      </c>
      <c r="J192" t="s">
        <v>118</v>
      </c>
      <c r="K192" t="s">
        <v>129</v>
      </c>
      <c r="L192" t="s">
        <v>130</v>
      </c>
      <c r="M192" t="s">
        <v>179</v>
      </c>
      <c r="N192" t="s">
        <v>180</v>
      </c>
      <c r="O192" t="s">
        <v>133</v>
      </c>
      <c r="P192" t="s">
        <v>181</v>
      </c>
      <c r="Q192" t="s">
        <v>51</v>
      </c>
      <c r="R192" t="s">
        <v>183</v>
      </c>
      <c r="S192" t="s">
        <v>47</v>
      </c>
      <c r="T192" t="s">
        <v>48</v>
      </c>
      <c r="U192" t="str">
        <f t="shared" si="2"/>
        <v>WA.2378.EBA.962.101.B.524111</v>
      </c>
      <c r="V192" t="s">
        <v>136</v>
      </c>
    </row>
    <row r="193" spans="1:22" hidden="1" x14ac:dyDescent="0.3">
      <c r="A193" t="s">
        <v>24</v>
      </c>
      <c r="B193" t="s">
        <v>25</v>
      </c>
      <c r="C193" t="s">
        <v>26</v>
      </c>
      <c r="D193" t="s">
        <v>27</v>
      </c>
      <c r="E193" t="s">
        <v>28</v>
      </c>
      <c r="F193" t="s">
        <v>29</v>
      </c>
      <c r="G193" t="s">
        <v>115</v>
      </c>
      <c r="H193" t="s">
        <v>116</v>
      </c>
      <c r="I193" t="s">
        <v>117</v>
      </c>
      <c r="J193" t="s">
        <v>118</v>
      </c>
      <c r="K193" t="s">
        <v>129</v>
      </c>
      <c r="L193" t="s">
        <v>130</v>
      </c>
      <c r="M193" t="s">
        <v>179</v>
      </c>
      <c r="N193" t="s">
        <v>180</v>
      </c>
      <c r="O193" t="s">
        <v>133</v>
      </c>
      <c r="P193" t="s">
        <v>181</v>
      </c>
      <c r="Q193" t="s">
        <v>51</v>
      </c>
      <c r="R193" t="s">
        <v>183</v>
      </c>
      <c r="S193" t="s">
        <v>74</v>
      </c>
      <c r="T193" t="s">
        <v>75</v>
      </c>
      <c r="U193" t="str">
        <f t="shared" si="2"/>
        <v>WA.2378.EBA.962.101.B.524114</v>
      </c>
      <c r="V193" t="s">
        <v>136</v>
      </c>
    </row>
    <row r="194" spans="1:22" hidden="1" x14ac:dyDescent="0.3">
      <c r="A194" t="s">
        <v>24</v>
      </c>
      <c r="B194" t="s">
        <v>25</v>
      </c>
      <c r="C194" t="s">
        <v>26</v>
      </c>
      <c r="D194" t="s">
        <v>27</v>
      </c>
      <c r="E194" t="s">
        <v>28</v>
      </c>
      <c r="F194" t="s">
        <v>29</v>
      </c>
      <c r="G194" t="s">
        <v>115</v>
      </c>
      <c r="H194" t="s">
        <v>116</v>
      </c>
      <c r="I194" t="s">
        <v>117</v>
      </c>
      <c r="J194" t="s">
        <v>118</v>
      </c>
      <c r="K194" t="s">
        <v>129</v>
      </c>
      <c r="L194" t="s">
        <v>130</v>
      </c>
      <c r="M194" t="s">
        <v>179</v>
      </c>
      <c r="N194" t="s">
        <v>180</v>
      </c>
      <c r="O194" t="s">
        <v>184</v>
      </c>
      <c r="P194" t="s">
        <v>185</v>
      </c>
      <c r="Q194" t="s">
        <v>40</v>
      </c>
      <c r="R194" t="s">
        <v>186</v>
      </c>
      <c r="S194" t="s">
        <v>42</v>
      </c>
      <c r="T194" t="s">
        <v>43</v>
      </c>
      <c r="U194" t="str">
        <f t="shared" ref="U194:U257" si="3">_xlfn.TEXTJOIN(".",TRUE,G194,I194,K194,M194,O194,Q194,S194)</f>
        <v>WA.2378.EBA.962.201.A.521211</v>
      </c>
      <c r="V194" t="s">
        <v>44</v>
      </c>
    </row>
    <row r="195" spans="1:22" hidden="1" x14ac:dyDescent="0.3">
      <c r="A195" t="s">
        <v>24</v>
      </c>
      <c r="B195" t="s">
        <v>25</v>
      </c>
      <c r="C195" t="s">
        <v>26</v>
      </c>
      <c r="D195" t="s">
        <v>27</v>
      </c>
      <c r="E195" t="s">
        <v>28</v>
      </c>
      <c r="F195" t="s">
        <v>29</v>
      </c>
      <c r="G195" t="s">
        <v>115</v>
      </c>
      <c r="H195" t="s">
        <v>116</v>
      </c>
      <c r="I195" t="s">
        <v>117</v>
      </c>
      <c r="J195" t="s">
        <v>118</v>
      </c>
      <c r="K195" t="s">
        <v>129</v>
      </c>
      <c r="L195" t="s">
        <v>130</v>
      </c>
      <c r="M195" t="s">
        <v>179</v>
      </c>
      <c r="N195" t="s">
        <v>180</v>
      </c>
      <c r="O195" t="s">
        <v>184</v>
      </c>
      <c r="P195" t="s">
        <v>185</v>
      </c>
      <c r="Q195" t="s">
        <v>40</v>
      </c>
      <c r="R195" t="s">
        <v>186</v>
      </c>
      <c r="S195" t="s">
        <v>137</v>
      </c>
      <c r="T195" t="s">
        <v>138</v>
      </c>
      <c r="U195" t="str">
        <f t="shared" si="3"/>
        <v>WA.2378.EBA.962.201.A.521811</v>
      </c>
      <c r="V195" t="s">
        <v>44</v>
      </c>
    </row>
    <row r="196" spans="1:22" hidden="1" x14ac:dyDescent="0.3">
      <c r="A196" t="s">
        <v>24</v>
      </c>
      <c r="B196" t="s">
        <v>25</v>
      </c>
      <c r="C196" t="s">
        <v>26</v>
      </c>
      <c r="D196" t="s">
        <v>27</v>
      </c>
      <c r="E196" t="s">
        <v>28</v>
      </c>
      <c r="F196" t="s">
        <v>29</v>
      </c>
      <c r="G196" t="s">
        <v>115</v>
      </c>
      <c r="H196" t="s">
        <v>116</v>
      </c>
      <c r="I196" t="s">
        <v>117</v>
      </c>
      <c r="J196" t="s">
        <v>118</v>
      </c>
      <c r="K196" t="s">
        <v>129</v>
      </c>
      <c r="L196" t="s">
        <v>130</v>
      </c>
      <c r="M196" t="s">
        <v>179</v>
      </c>
      <c r="N196" t="s">
        <v>180</v>
      </c>
      <c r="O196" t="s">
        <v>184</v>
      </c>
      <c r="P196" t="s">
        <v>185</v>
      </c>
      <c r="Q196" t="s">
        <v>40</v>
      </c>
      <c r="R196" t="s">
        <v>186</v>
      </c>
      <c r="S196" t="s">
        <v>47</v>
      </c>
      <c r="T196" t="s">
        <v>48</v>
      </c>
      <c r="U196" t="str">
        <f t="shared" si="3"/>
        <v>WA.2378.EBA.962.201.A.524111</v>
      </c>
      <c r="V196" t="s">
        <v>44</v>
      </c>
    </row>
    <row r="197" spans="1:22" hidden="1" x14ac:dyDescent="0.3">
      <c r="A197" t="s">
        <v>24</v>
      </c>
      <c r="B197" t="s">
        <v>25</v>
      </c>
      <c r="C197" t="s">
        <v>26</v>
      </c>
      <c r="D197" t="s">
        <v>27</v>
      </c>
      <c r="E197" t="s">
        <v>28</v>
      </c>
      <c r="F197" t="s">
        <v>29</v>
      </c>
      <c r="G197" t="s">
        <v>115</v>
      </c>
      <c r="H197" t="s">
        <v>116</v>
      </c>
      <c r="I197" t="s">
        <v>117</v>
      </c>
      <c r="J197" t="s">
        <v>118</v>
      </c>
      <c r="K197" t="s">
        <v>129</v>
      </c>
      <c r="L197" t="s">
        <v>130</v>
      </c>
      <c r="M197" t="s">
        <v>179</v>
      </c>
      <c r="N197" t="s">
        <v>180</v>
      </c>
      <c r="O197" t="s">
        <v>184</v>
      </c>
      <c r="P197" t="s">
        <v>185</v>
      </c>
      <c r="Q197" t="s">
        <v>40</v>
      </c>
      <c r="R197" t="s">
        <v>186</v>
      </c>
      <c r="S197" t="s">
        <v>72</v>
      </c>
      <c r="T197" t="s">
        <v>73</v>
      </c>
      <c r="U197" t="str">
        <f t="shared" si="3"/>
        <v>WA.2378.EBA.962.201.A.524113</v>
      </c>
      <c r="V197" t="s">
        <v>44</v>
      </c>
    </row>
    <row r="198" spans="1:22" hidden="1" x14ac:dyDescent="0.3">
      <c r="A198" t="s">
        <v>24</v>
      </c>
      <c r="B198" t="s">
        <v>25</v>
      </c>
      <c r="C198" t="s">
        <v>26</v>
      </c>
      <c r="D198" t="s">
        <v>27</v>
      </c>
      <c r="E198" t="s">
        <v>28</v>
      </c>
      <c r="F198" t="s">
        <v>29</v>
      </c>
      <c r="G198" t="s">
        <v>115</v>
      </c>
      <c r="H198" t="s">
        <v>116</v>
      </c>
      <c r="I198" t="s">
        <v>117</v>
      </c>
      <c r="J198" t="s">
        <v>118</v>
      </c>
      <c r="K198" t="s">
        <v>129</v>
      </c>
      <c r="L198" t="s">
        <v>130</v>
      </c>
      <c r="M198" t="s">
        <v>179</v>
      </c>
      <c r="N198" t="s">
        <v>180</v>
      </c>
      <c r="O198" t="s">
        <v>184</v>
      </c>
      <c r="P198" t="s">
        <v>185</v>
      </c>
      <c r="Q198" t="s">
        <v>51</v>
      </c>
      <c r="R198" t="s">
        <v>187</v>
      </c>
      <c r="S198" t="s">
        <v>42</v>
      </c>
      <c r="T198" t="s">
        <v>43</v>
      </c>
      <c r="U198" t="str">
        <f t="shared" si="3"/>
        <v>WA.2378.EBA.962.201.B.521211</v>
      </c>
      <c r="V198" t="s">
        <v>44</v>
      </c>
    </row>
    <row r="199" spans="1:22" hidden="1" x14ac:dyDescent="0.3">
      <c r="A199" t="s">
        <v>24</v>
      </c>
      <c r="B199" t="s">
        <v>25</v>
      </c>
      <c r="C199" t="s">
        <v>26</v>
      </c>
      <c r="D199" t="s">
        <v>27</v>
      </c>
      <c r="E199" t="s">
        <v>28</v>
      </c>
      <c r="F199" t="s">
        <v>29</v>
      </c>
      <c r="G199" t="s">
        <v>115</v>
      </c>
      <c r="H199" t="s">
        <v>116</v>
      </c>
      <c r="I199" t="s">
        <v>117</v>
      </c>
      <c r="J199" t="s">
        <v>118</v>
      </c>
      <c r="K199" t="s">
        <v>129</v>
      </c>
      <c r="L199" t="s">
        <v>130</v>
      </c>
      <c r="M199" t="s">
        <v>179</v>
      </c>
      <c r="N199" t="s">
        <v>180</v>
      </c>
      <c r="O199" t="s">
        <v>184</v>
      </c>
      <c r="P199" t="s">
        <v>185</v>
      </c>
      <c r="Q199" t="s">
        <v>51</v>
      </c>
      <c r="R199" t="s">
        <v>187</v>
      </c>
      <c r="S199" t="s">
        <v>137</v>
      </c>
      <c r="T199" t="s">
        <v>138</v>
      </c>
      <c r="U199" t="str">
        <f t="shared" si="3"/>
        <v>WA.2378.EBA.962.201.B.521811</v>
      </c>
      <c r="V199" t="s">
        <v>44</v>
      </c>
    </row>
    <row r="200" spans="1:22" hidden="1" x14ac:dyDescent="0.3">
      <c r="A200" t="s">
        <v>24</v>
      </c>
      <c r="B200" t="s">
        <v>25</v>
      </c>
      <c r="C200" t="s">
        <v>26</v>
      </c>
      <c r="D200" t="s">
        <v>27</v>
      </c>
      <c r="E200" t="s">
        <v>28</v>
      </c>
      <c r="F200" t="s">
        <v>29</v>
      </c>
      <c r="G200" t="s">
        <v>115</v>
      </c>
      <c r="H200" t="s">
        <v>116</v>
      </c>
      <c r="I200" t="s">
        <v>117</v>
      </c>
      <c r="J200" t="s">
        <v>118</v>
      </c>
      <c r="K200" t="s">
        <v>129</v>
      </c>
      <c r="L200" t="s">
        <v>130</v>
      </c>
      <c r="M200" t="s">
        <v>179</v>
      </c>
      <c r="N200" t="s">
        <v>180</v>
      </c>
      <c r="O200" t="s">
        <v>184</v>
      </c>
      <c r="P200" t="s">
        <v>185</v>
      </c>
      <c r="Q200" t="s">
        <v>51</v>
      </c>
      <c r="R200" t="s">
        <v>187</v>
      </c>
      <c r="S200" t="s">
        <v>45</v>
      </c>
      <c r="T200" t="s">
        <v>46</v>
      </c>
      <c r="U200" t="str">
        <f t="shared" si="3"/>
        <v>WA.2378.EBA.962.201.B.522151</v>
      </c>
      <c r="V200" t="s">
        <v>44</v>
      </c>
    </row>
    <row r="201" spans="1:22" hidden="1" x14ac:dyDescent="0.3">
      <c r="A201" t="s">
        <v>24</v>
      </c>
      <c r="B201" t="s">
        <v>25</v>
      </c>
      <c r="C201" t="s">
        <v>26</v>
      </c>
      <c r="D201" t="s">
        <v>27</v>
      </c>
      <c r="E201" t="s">
        <v>28</v>
      </c>
      <c r="F201" t="s">
        <v>29</v>
      </c>
      <c r="G201" t="s">
        <v>115</v>
      </c>
      <c r="H201" t="s">
        <v>116</v>
      </c>
      <c r="I201" t="s">
        <v>117</v>
      </c>
      <c r="J201" t="s">
        <v>118</v>
      </c>
      <c r="K201" t="s">
        <v>129</v>
      </c>
      <c r="L201" t="s">
        <v>130</v>
      </c>
      <c r="M201" t="s">
        <v>179</v>
      </c>
      <c r="N201" t="s">
        <v>180</v>
      </c>
      <c r="O201" t="s">
        <v>184</v>
      </c>
      <c r="P201" t="s">
        <v>185</v>
      </c>
      <c r="Q201" t="s">
        <v>51</v>
      </c>
      <c r="R201" t="s">
        <v>187</v>
      </c>
      <c r="S201" t="s">
        <v>47</v>
      </c>
      <c r="T201" t="s">
        <v>48</v>
      </c>
      <c r="U201" t="str">
        <f t="shared" si="3"/>
        <v>WA.2378.EBA.962.201.B.524111</v>
      </c>
      <c r="V201" t="s">
        <v>44</v>
      </c>
    </row>
    <row r="202" spans="1:22" hidden="1" x14ac:dyDescent="0.3">
      <c r="A202" t="s">
        <v>24</v>
      </c>
      <c r="B202" t="s">
        <v>25</v>
      </c>
      <c r="C202" t="s">
        <v>26</v>
      </c>
      <c r="D202" t="s">
        <v>27</v>
      </c>
      <c r="E202" t="s">
        <v>28</v>
      </c>
      <c r="F202" t="s">
        <v>29</v>
      </c>
      <c r="G202" t="s">
        <v>115</v>
      </c>
      <c r="H202" t="s">
        <v>116</v>
      </c>
      <c r="I202" t="s">
        <v>117</v>
      </c>
      <c r="J202" t="s">
        <v>118</v>
      </c>
      <c r="K202" t="s">
        <v>129</v>
      </c>
      <c r="L202" t="s">
        <v>130</v>
      </c>
      <c r="M202" t="s">
        <v>179</v>
      </c>
      <c r="N202" t="s">
        <v>180</v>
      </c>
      <c r="O202" t="s">
        <v>184</v>
      </c>
      <c r="P202" t="s">
        <v>185</v>
      </c>
      <c r="Q202" t="s">
        <v>51</v>
      </c>
      <c r="R202" t="s">
        <v>187</v>
      </c>
      <c r="S202" t="s">
        <v>72</v>
      </c>
      <c r="T202" t="s">
        <v>73</v>
      </c>
      <c r="U202" t="str">
        <f t="shared" si="3"/>
        <v>WA.2378.EBA.962.201.B.524113</v>
      </c>
      <c r="V202" t="s">
        <v>44</v>
      </c>
    </row>
    <row r="203" spans="1:22" hidden="1" x14ac:dyDescent="0.3">
      <c r="A203" t="s">
        <v>24</v>
      </c>
      <c r="B203" t="s">
        <v>25</v>
      </c>
      <c r="C203" t="s">
        <v>26</v>
      </c>
      <c r="D203" t="s">
        <v>27</v>
      </c>
      <c r="E203" t="s">
        <v>28</v>
      </c>
      <c r="F203" t="s">
        <v>29</v>
      </c>
      <c r="G203" t="s">
        <v>115</v>
      </c>
      <c r="H203" t="s">
        <v>116</v>
      </c>
      <c r="I203" t="s">
        <v>117</v>
      </c>
      <c r="J203" t="s">
        <v>118</v>
      </c>
      <c r="K203" t="s">
        <v>129</v>
      </c>
      <c r="L203" t="s">
        <v>130</v>
      </c>
      <c r="M203" t="s">
        <v>179</v>
      </c>
      <c r="N203" t="s">
        <v>180</v>
      </c>
      <c r="O203" t="s">
        <v>184</v>
      </c>
      <c r="P203" t="s">
        <v>185</v>
      </c>
      <c r="Q203" t="s">
        <v>53</v>
      </c>
      <c r="R203" t="s">
        <v>188</v>
      </c>
      <c r="S203" t="s">
        <v>137</v>
      </c>
      <c r="T203" t="s">
        <v>138</v>
      </c>
      <c r="U203" t="str">
        <f t="shared" si="3"/>
        <v>WA.2378.EBA.962.201.C.521811</v>
      </c>
      <c r="V203" t="s">
        <v>44</v>
      </c>
    </row>
    <row r="204" spans="1:22" hidden="1" x14ac:dyDescent="0.3">
      <c r="A204" t="s">
        <v>24</v>
      </c>
      <c r="B204" t="s">
        <v>25</v>
      </c>
      <c r="C204" t="s">
        <v>26</v>
      </c>
      <c r="D204" t="s">
        <v>27</v>
      </c>
      <c r="E204" t="s">
        <v>28</v>
      </c>
      <c r="F204" t="s">
        <v>29</v>
      </c>
      <c r="G204" t="s">
        <v>115</v>
      </c>
      <c r="H204" t="s">
        <v>116</v>
      </c>
      <c r="I204" t="s">
        <v>117</v>
      </c>
      <c r="J204" t="s">
        <v>118</v>
      </c>
      <c r="K204" t="s">
        <v>129</v>
      </c>
      <c r="L204" t="s">
        <v>130</v>
      </c>
      <c r="M204" t="s">
        <v>179</v>
      </c>
      <c r="N204" t="s">
        <v>180</v>
      </c>
      <c r="O204" t="s">
        <v>184</v>
      </c>
      <c r="P204" t="s">
        <v>185</v>
      </c>
      <c r="Q204" t="s">
        <v>53</v>
      </c>
      <c r="R204" t="s">
        <v>188</v>
      </c>
      <c r="S204" t="s">
        <v>47</v>
      </c>
      <c r="T204" t="s">
        <v>48</v>
      </c>
      <c r="U204" t="str">
        <f t="shared" si="3"/>
        <v>WA.2378.EBA.962.201.C.524111</v>
      </c>
      <c r="V204" t="s">
        <v>44</v>
      </c>
    </row>
    <row r="205" spans="1:22" hidden="1" x14ac:dyDescent="0.3">
      <c r="A205" t="s">
        <v>24</v>
      </c>
      <c r="B205" t="s">
        <v>25</v>
      </c>
      <c r="C205" t="s">
        <v>26</v>
      </c>
      <c r="D205" t="s">
        <v>27</v>
      </c>
      <c r="E205" t="s">
        <v>28</v>
      </c>
      <c r="F205" t="s">
        <v>29</v>
      </c>
      <c r="G205" t="s">
        <v>115</v>
      </c>
      <c r="H205" t="s">
        <v>116</v>
      </c>
      <c r="I205" t="s">
        <v>117</v>
      </c>
      <c r="J205" t="s">
        <v>118</v>
      </c>
      <c r="K205" t="s">
        <v>129</v>
      </c>
      <c r="L205" t="s">
        <v>130</v>
      </c>
      <c r="M205" t="s">
        <v>179</v>
      </c>
      <c r="N205" t="s">
        <v>180</v>
      </c>
      <c r="O205" t="s">
        <v>184</v>
      </c>
      <c r="P205" t="s">
        <v>185</v>
      </c>
      <c r="Q205" t="s">
        <v>55</v>
      </c>
      <c r="R205" t="s">
        <v>189</v>
      </c>
      <c r="S205" t="s">
        <v>42</v>
      </c>
      <c r="T205" t="s">
        <v>43</v>
      </c>
      <c r="U205" t="str">
        <f t="shared" si="3"/>
        <v>WA.2378.EBA.962.201.D.521211</v>
      </c>
      <c r="V205" t="s">
        <v>44</v>
      </c>
    </row>
    <row r="206" spans="1:22" hidden="1" x14ac:dyDescent="0.3">
      <c r="A206" t="s">
        <v>24</v>
      </c>
      <c r="B206" t="s">
        <v>25</v>
      </c>
      <c r="C206" t="s">
        <v>26</v>
      </c>
      <c r="D206" t="s">
        <v>27</v>
      </c>
      <c r="E206" t="s">
        <v>28</v>
      </c>
      <c r="F206" t="s">
        <v>29</v>
      </c>
      <c r="G206" t="s">
        <v>115</v>
      </c>
      <c r="H206" t="s">
        <v>116</v>
      </c>
      <c r="I206" t="s">
        <v>117</v>
      </c>
      <c r="J206" t="s">
        <v>118</v>
      </c>
      <c r="K206" t="s">
        <v>129</v>
      </c>
      <c r="L206" t="s">
        <v>130</v>
      </c>
      <c r="M206" t="s">
        <v>179</v>
      </c>
      <c r="N206" t="s">
        <v>180</v>
      </c>
      <c r="O206" t="s">
        <v>184</v>
      </c>
      <c r="P206" t="s">
        <v>185</v>
      </c>
      <c r="Q206" t="s">
        <v>55</v>
      </c>
      <c r="R206" t="s">
        <v>189</v>
      </c>
      <c r="S206" t="s">
        <v>45</v>
      </c>
      <c r="T206" t="s">
        <v>46</v>
      </c>
      <c r="U206" t="str">
        <f t="shared" si="3"/>
        <v>WA.2378.EBA.962.201.D.522151</v>
      </c>
      <c r="V206" t="s">
        <v>44</v>
      </c>
    </row>
    <row r="207" spans="1:22" hidden="1" x14ac:dyDescent="0.3">
      <c r="A207" t="s">
        <v>24</v>
      </c>
      <c r="B207" t="s">
        <v>25</v>
      </c>
      <c r="C207" t="s">
        <v>26</v>
      </c>
      <c r="D207" t="s">
        <v>27</v>
      </c>
      <c r="E207" t="s">
        <v>28</v>
      </c>
      <c r="F207" t="s">
        <v>29</v>
      </c>
      <c r="G207" t="s">
        <v>115</v>
      </c>
      <c r="H207" t="s">
        <v>116</v>
      </c>
      <c r="I207" t="s">
        <v>117</v>
      </c>
      <c r="J207" t="s">
        <v>118</v>
      </c>
      <c r="K207" t="s">
        <v>129</v>
      </c>
      <c r="L207" t="s">
        <v>130</v>
      </c>
      <c r="M207" t="s">
        <v>179</v>
      </c>
      <c r="N207" t="s">
        <v>180</v>
      </c>
      <c r="O207" t="s">
        <v>184</v>
      </c>
      <c r="P207" t="s">
        <v>185</v>
      </c>
      <c r="Q207" t="s">
        <v>55</v>
      </c>
      <c r="R207" t="s">
        <v>189</v>
      </c>
      <c r="S207" t="s">
        <v>47</v>
      </c>
      <c r="T207" t="s">
        <v>48</v>
      </c>
      <c r="U207" t="str">
        <f t="shared" si="3"/>
        <v>WA.2378.EBA.962.201.D.524111</v>
      </c>
      <c r="V207" t="s">
        <v>44</v>
      </c>
    </row>
    <row r="208" spans="1:22" hidden="1" x14ac:dyDescent="0.3">
      <c r="A208" t="s">
        <v>24</v>
      </c>
      <c r="B208" t="s">
        <v>25</v>
      </c>
      <c r="C208" t="s">
        <v>26</v>
      </c>
      <c r="D208" t="s">
        <v>27</v>
      </c>
      <c r="E208" t="s">
        <v>28</v>
      </c>
      <c r="F208" t="s">
        <v>29</v>
      </c>
      <c r="G208" t="s">
        <v>115</v>
      </c>
      <c r="H208" t="s">
        <v>116</v>
      </c>
      <c r="I208" t="s">
        <v>117</v>
      </c>
      <c r="J208" t="s">
        <v>118</v>
      </c>
      <c r="K208" t="s">
        <v>129</v>
      </c>
      <c r="L208" t="s">
        <v>130</v>
      </c>
      <c r="M208" t="s">
        <v>179</v>
      </c>
      <c r="N208" t="s">
        <v>180</v>
      </c>
      <c r="O208" t="s">
        <v>184</v>
      </c>
      <c r="P208" t="s">
        <v>185</v>
      </c>
      <c r="Q208" t="s">
        <v>59</v>
      </c>
      <c r="R208" t="s">
        <v>190</v>
      </c>
      <c r="S208" t="s">
        <v>42</v>
      </c>
      <c r="T208" t="s">
        <v>43</v>
      </c>
      <c r="U208" t="str">
        <f t="shared" si="3"/>
        <v>WA.2378.EBA.962.201.E.521211</v>
      </c>
      <c r="V208" t="s">
        <v>44</v>
      </c>
    </row>
    <row r="209" spans="1:24" hidden="1" x14ac:dyDescent="0.3">
      <c r="A209" t="s">
        <v>24</v>
      </c>
      <c r="B209" t="s">
        <v>25</v>
      </c>
      <c r="C209" t="s">
        <v>26</v>
      </c>
      <c r="D209" t="s">
        <v>27</v>
      </c>
      <c r="E209" t="s">
        <v>28</v>
      </c>
      <c r="F209" t="s">
        <v>29</v>
      </c>
      <c r="G209" t="s">
        <v>115</v>
      </c>
      <c r="H209" t="s">
        <v>116</v>
      </c>
      <c r="I209" t="s">
        <v>117</v>
      </c>
      <c r="J209" t="s">
        <v>118</v>
      </c>
      <c r="K209" t="s">
        <v>129</v>
      </c>
      <c r="L209" t="s">
        <v>130</v>
      </c>
      <c r="M209" t="s">
        <v>179</v>
      </c>
      <c r="N209" t="s">
        <v>180</v>
      </c>
      <c r="O209" t="s">
        <v>184</v>
      </c>
      <c r="P209" t="s">
        <v>185</v>
      </c>
      <c r="Q209" t="s">
        <v>59</v>
      </c>
      <c r="R209" t="s">
        <v>190</v>
      </c>
      <c r="S209" t="s">
        <v>67</v>
      </c>
      <c r="T209" t="s">
        <v>68</v>
      </c>
      <c r="U209" t="str">
        <f t="shared" si="3"/>
        <v>WA.2378.EBA.962.201.E.521241</v>
      </c>
      <c r="V209" t="s">
        <v>44</v>
      </c>
    </row>
    <row r="210" spans="1:24" hidden="1" x14ac:dyDescent="0.3">
      <c r="A210" t="s">
        <v>24</v>
      </c>
      <c r="B210" t="s">
        <v>25</v>
      </c>
      <c r="C210" t="s">
        <v>26</v>
      </c>
      <c r="D210" t="s">
        <v>27</v>
      </c>
      <c r="E210" t="s">
        <v>28</v>
      </c>
      <c r="F210" t="s">
        <v>29</v>
      </c>
      <c r="G210" t="s">
        <v>115</v>
      </c>
      <c r="H210" t="s">
        <v>116</v>
      </c>
      <c r="I210" t="s">
        <v>117</v>
      </c>
      <c r="J210" t="s">
        <v>118</v>
      </c>
      <c r="K210" t="s">
        <v>129</v>
      </c>
      <c r="L210" t="s">
        <v>130</v>
      </c>
      <c r="M210" t="s">
        <v>179</v>
      </c>
      <c r="N210" t="s">
        <v>180</v>
      </c>
      <c r="O210" t="s">
        <v>184</v>
      </c>
      <c r="P210" t="s">
        <v>185</v>
      </c>
      <c r="Q210" t="s">
        <v>59</v>
      </c>
      <c r="R210" t="s">
        <v>190</v>
      </c>
      <c r="S210" t="s">
        <v>191</v>
      </c>
      <c r="T210" t="s">
        <v>192</v>
      </c>
      <c r="U210" t="str">
        <f t="shared" si="3"/>
        <v>WA.2378.EBA.962.201.E.522192</v>
      </c>
      <c r="V210" t="s">
        <v>44</v>
      </c>
    </row>
    <row r="211" spans="1:24" hidden="1" x14ac:dyDescent="0.3">
      <c r="A211" t="s">
        <v>24</v>
      </c>
      <c r="B211" t="s">
        <v>25</v>
      </c>
      <c r="C211" t="s">
        <v>26</v>
      </c>
      <c r="D211" t="s">
        <v>27</v>
      </c>
      <c r="E211" t="s">
        <v>28</v>
      </c>
      <c r="F211" t="s">
        <v>29</v>
      </c>
      <c r="G211" t="s">
        <v>115</v>
      </c>
      <c r="H211" t="s">
        <v>116</v>
      </c>
      <c r="I211" t="s">
        <v>117</v>
      </c>
      <c r="J211" t="s">
        <v>118</v>
      </c>
      <c r="K211" t="s">
        <v>129</v>
      </c>
      <c r="L211" t="s">
        <v>130</v>
      </c>
      <c r="M211" t="s">
        <v>179</v>
      </c>
      <c r="N211" t="s">
        <v>180</v>
      </c>
      <c r="O211" t="s">
        <v>184</v>
      </c>
      <c r="P211" t="s">
        <v>185</v>
      </c>
      <c r="Q211" t="s">
        <v>59</v>
      </c>
      <c r="R211" t="s">
        <v>190</v>
      </c>
      <c r="S211" t="s">
        <v>47</v>
      </c>
      <c r="T211" t="s">
        <v>48</v>
      </c>
      <c r="U211" t="str">
        <f t="shared" si="3"/>
        <v>WA.2378.EBA.962.201.E.524111</v>
      </c>
      <c r="V211" t="s">
        <v>44</v>
      </c>
    </row>
    <row r="212" spans="1:24" hidden="1" x14ac:dyDescent="0.3">
      <c r="A212" t="s">
        <v>24</v>
      </c>
      <c r="B212" t="s">
        <v>25</v>
      </c>
      <c r="C212" t="s">
        <v>26</v>
      </c>
      <c r="D212" t="s">
        <v>27</v>
      </c>
      <c r="E212" t="s">
        <v>28</v>
      </c>
      <c r="F212" t="s">
        <v>29</v>
      </c>
      <c r="G212" t="s">
        <v>115</v>
      </c>
      <c r="H212" t="s">
        <v>116</v>
      </c>
      <c r="I212" t="s">
        <v>117</v>
      </c>
      <c r="J212" t="s">
        <v>118</v>
      </c>
      <c r="K212" t="s">
        <v>129</v>
      </c>
      <c r="L212" t="s">
        <v>130</v>
      </c>
      <c r="M212" t="s">
        <v>179</v>
      </c>
      <c r="N212" t="s">
        <v>180</v>
      </c>
      <c r="O212" t="s">
        <v>184</v>
      </c>
      <c r="P212" t="s">
        <v>185</v>
      </c>
      <c r="Q212" t="s">
        <v>76</v>
      </c>
      <c r="R212" t="s">
        <v>193</v>
      </c>
      <c r="S212" t="s">
        <v>42</v>
      </c>
      <c r="T212" t="s">
        <v>43</v>
      </c>
      <c r="U212" t="str">
        <f t="shared" si="3"/>
        <v>WA.2378.EBA.962.201.F.521211</v>
      </c>
      <c r="V212" t="s">
        <v>44</v>
      </c>
    </row>
    <row r="213" spans="1:24" hidden="1" x14ac:dyDescent="0.3">
      <c r="A213" t="s">
        <v>24</v>
      </c>
      <c r="B213" t="s">
        <v>25</v>
      </c>
      <c r="C213" t="s">
        <v>26</v>
      </c>
      <c r="D213" t="s">
        <v>27</v>
      </c>
      <c r="E213" t="s">
        <v>28</v>
      </c>
      <c r="F213" t="s">
        <v>29</v>
      </c>
      <c r="G213" t="s">
        <v>115</v>
      </c>
      <c r="H213" t="s">
        <v>116</v>
      </c>
      <c r="I213" t="s">
        <v>117</v>
      </c>
      <c r="J213" t="s">
        <v>118</v>
      </c>
      <c r="K213" t="s">
        <v>129</v>
      </c>
      <c r="L213" t="s">
        <v>130</v>
      </c>
      <c r="M213" t="s">
        <v>179</v>
      </c>
      <c r="N213" t="s">
        <v>180</v>
      </c>
      <c r="O213" t="s">
        <v>184</v>
      </c>
      <c r="P213" t="s">
        <v>185</v>
      </c>
      <c r="Q213" t="s">
        <v>76</v>
      </c>
      <c r="R213" t="s">
        <v>193</v>
      </c>
      <c r="S213" t="s">
        <v>65</v>
      </c>
      <c r="T213" t="s">
        <v>66</v>
      </c>
      <c r="U213" t="str">
        <f t="shared" si="3"/>
        <v>WA.2378.EBA.962.201.F.521213</v>
      </c>
      <c r="V213" t="s">
        <v>44</v>
      </c>
    </row>
    <row r="214" spans="1:24" hidden="1" x14ac:dyDescent="0.3">
      <c r="A214" t="s">
        <v>24</v>
      </c>
      <c r="B214" t="s">
        <v>25</v>
      </c>
      <c r="C214" t="s">
        <v>26</v>
      </c>
      <c r="D214" t="s">
        <v>27</v>
      </c>
      <c r="E214" t="s">
        <v>28</v>
      </c>
      <c r="F214" t="s">
        <v>29</v>
      </c>
      <c r="G214" t="s">
        <v>115</v>
      </c>
      <c r="H214" t="s">
        <v>116</v>
      </c>
      <c r="I214" t="s">
        <v>117</v>
      </c>
      <c r="J214" t="s">
        <v>118</v>
      </c>
      <c r="K214" t="s">
        <v>129</v>
      </c>
      <c r="L214" t="s">
        <v>130</v>
      </c>
      <c r="M214" t="s">
        <v>179</v>
      </c>
      <c r="N214" t="s">
        <v>180</v>
      </c>
      <c r="O214" t="s">
        <v>184</v>
      </c>
      <c r="P214" t="s">
        <v>185</v>
      </c>
      <c r="Q214" t="s">
        <v>76</v>
      </c>
      <c r="R214" t="s">
        <v>193</v>
      </c>
      <c r="S214" t="s">
        <v>83</v>
      </c>
      <c r="T214" t="s">
        <v>84</v>
      </c>
      <c r="U214" t="str">
        <f t="shared" si="3"/>
        <v>WA.2378.EBA.962.201.F.521219</v>
      </c>
      <c r="V214" t="s">
        <v>44</v>
      </c>
    </row>
    <row r="215" spans="1:24" hidden="1" x14ac:dyDescent="0.3">
      <c r="A215" t="s">
        <v>24</v>
      </c>
      <c r="B215" t="s">
        <v>25</v>
      </c>
      <c r="C215" t="s">
        <v>26</v>
      </c>
      <c r="D215" t="s">
        <v>27</v>
      </c>
      <c r="E215" t="s">
        <v>28</v>
      </c>
      <c r="F215" t="s">
        <v>29</v>
      </c>
      <c r="G215" t="s">
        <v>115</v>
      </c>
      <c r="H215" t="s">
        <v>116</v>
      </c>
      <c r="I215" t="s">
        <v>117</v>
      </c>
      <c r="J215" t="s">
        <v>118</v>
      </c>
      <c r="K215" t="s">
        <v>129</v>
      </c>
      <c r="L215" t="s">
        <v>130</v>
      </c>
      <c r="M215" t="s">
        <v>179</v>
      </c>
      <c r="N215" t="s">
        <v>180</v>
      </c>
      <c r="O215" t="s">
        <v>184</v>
      </c>
      <c r="P215" t="s">
        <v>185</v>
      </c>
      <c r="Q215" t="s">
        <v>76</v>
      </c>
      <c r="R215" t="s">
        <v>193</v>
      </c>
      <c r="S215" t="s">
        <v>194</v>
      </c>
      <c r="T215" t="s">
        <v>195</v>
      </c>
      <c r="U215" t="str">
        <f t="shared" si="3"/>
        <v>WA.2378.EBA.962.201.F.522141</v>
      </c>
      <c r="V215" t="s">
        <v>44</v>
      </c>
    </row>
    <row r="216" spans="1:24" hidden="1" x14ac:dyDescent="0.3">
      <c r="A216" t="s">
        <v>24</v>
      </c>
      <c r="B216" t="s">
        <v>25</v>
      </c>
      <c r="C216" t="s">
        <v>26</v>
      </c>
      <c r="D216" t="s">
        <v>27</v>
      </c>
      <c r="E216" t="s">
        <v>28</v>
      </c>
      <c r="F216" t="s">
        <v>29</v>
      </c>
      <c r="G216" t="s">
        <v>115</v>
      </c>
      <c r="H216" t="s">
        <v>116</v>
      </c>
      <c r="I216" t="s">
        <v>117</v>
      </c>
      <c r="J216" t="s">
        <v>118</v>
      </c>
      <c r="K216" t="s">
        <v>129</v>
      </c>
      <c r="L216" t="s">
        <v>130</v>
      </c>
      <c r="M216" t="s">
        <v>179</v>
      </c>
      <c r="N216" t="s">
        <v>180</v>
      </c>
      <c r="O216" t="s">
        <v>184</v>
      </c>
      <c r="P216" t="s">
        <v>185</v>
      </c>
      <c r="Q216" t="s">
        <v>76</v>
      </c>
      <c r="R216" t="s">
        <v>193</v>
      </c>
      <c r="S216" t="s">
        <v>45</v>
      </c>
      <c r="T216" t="s">
        <v>46</v>
      </c>
      <c r="U216" t="str">
        <f t="shared" si="3"/>
        <v>WA.2378.EBA.962.201.F.522151</v>
      </c>
      <c r="V216" t="s">
        <v>44</v>
      </c>
    </row>
    <row r="217" spans="1:24" hidden="1" x14ac:dyDescent="0.3">
      <c r="A217" t="s">
        <v>24</v>
      </c>
      <c r="B217" t="s">
        <v>25</v>
      </c>
      <c r="C217" t="s">
        <v>26</v>
      </c>
      <c r="D217" t="s">
        <v>27</v>
      </c>
      <c r="E217" t="s">
        <v>28</v>
      </c>
      <c r="F217" t="s">
        <v>29</v>
      </c>
      <c r="G217" t="s">
        <v>115</v>
      </c>
      <c r="H217" t="s">
        <v>116</v>
      </c>
      <c r="I217" t="s">
        <v>117</v>
      </c>
      <c r="J217" t="s">
        <v>118</v>
      </c>
      <c r="K217" t="s">
        <v>129</v>
      </c>
      <c r="L217" t="s">
        <v>130</v>
      </c>
      <c r="M217" t="s">
        <v>179</v>
      </c>
      <c r="N217" t="s">
        <v>180</v>
      </c>
      <c r="O217" t="s">
        <v>184</v>
      </c>
      <c r="P217" t="s">
        <v>185</v>
      </c>
      <c r="Q217" t="s">
        <v>76</v>
      </c>
      <c r="R217" t="s">
        <v>193</v>
      </c>
      <c r="S217" t="s">
        <v>47</v>
      </c>
      <c r="T217" t="s">
        <v>48</v>
      </c>
      <c r="U217" t="str">
        <f t="shared" si="3"/>
        <v>WA.2378.EBA.962.201.F.524111</v>
      </c>
      <c r="V217" t="s">
        <v>44</v>
      </c>
    </row>
    <row r="218" spans="1:24" hidden="1" x14ac:dyDescent="0.3">
      <c r="A218" t="s">
        <v>24</v>
      </c>
      <c r="B218" t="s">
        <v>25</v>
      </c>
      <c r="C218" t="s">
        <v>26</v>
      </c>
      <c r="D218" t="s">
        <v>27</v>
      </c>
      <c r="E218" t="s">
        <v>28</v>
      </c>
      <c r="F218" t="s">
        <v>29</v>
      </c>
      <c r="G218" t="s">
        <v>115</v>
      </c>
      <c r="H218" t="s">
        <v>116</v>
      </c>
      <c r="I218" t="s">
        <v>117</v>
      </c>
      <c r="J218" t="s">
        <v>118</v>
      </c>
      <c r="K218" t="s">
        <v>129</v>
      </c>
      <c r="L218" t="s">
        <v>130</v>
      </c>
      <c r="M218" t="s">
        <v>179</v>
      </c>
      <c r="N218" t="s">
        <v>180</v>
      </c>
      <c r="O218" t="s">
        <v>184</v>
      </c>
      <c r="P218" t="s">
        <v>185</v>
      </c>
      <c r="Q218" t="s">
        <v>76</v>
      </c>
      <c r="R218" t="s">
        <v>193</v>
      </c>
      <c r="S218" t="s">
        <v>49</v>
      </c>
      <c r="T218" t="s">
        <v>50</v>
      </c>
      <c r="U218" t="str">
        <f t="shared" si="3"/>
        <v>WA.2378.EBA.962.201.F.524119</v>
      </c>
      <c r="V218" t="s">
        <v>44</v>
      </c>
    </row>
    <row r="219" spans="1:24" x14ac:dyDescent="0.3">
      <c r="A219" t="s">
        <v>24</v>
      </c>
      <c r="B219" t="s">
        <v>25</v>
      </c>
      <c r="C219" t="s">
        <v>26</v>
      </c>
      <c r="D219" t="s">
        <v>27</v>
      </c>
      <c r="E219" t="s">
        <v>28</v>
      </c>
      <c r="F219" t="s">
        <v>29</v>
      </c>
      <c r="G219" t="s">
        <v>115</v>
      </c>
      <c r="H219" t="s">
        <v>116</v>
      </c>
      <c r="I219" t="s">
        <v>117</v>
      </c>
      <c r="J219" t="s">
        <v>118</v>
      </c>
      <c r="K219" t="s">
        <v>129</v>
      </c>
      <c r="L219" t="s">
        <v>130</v>
      </c>
      <c r="M219" t="s">
        <v>179</v>
      </c>
      <c r="N219" t="s">
        <v>180</v>
      </c>
      <c r="O219" t="s">
        <v>122</v>
      </c>
      <c r="P219" t="s">
        <v>196</v>
      </c>
      <c r="Q219" t="s">
        <v>40</v>
      </c>
      <c r="R219" t="s">
        <v>197</v>
      </c>
      <c r="S219" t="s">
        <v>42</v>
      </c>
      <c r="T219" t="s">
        <v>43</v>
      </c>
      <c r="U219" t="str">
        <f t="shared" si="3"/>
        <v>WA.2378.EBA.962.301.A.521211</v>
      </c>
      <c r="V219" t="s">
        <v>98</v>
      </c>
      <c r="W219" t="s">
        <v>127</v>
      </c>
      <c r="X219" t="s">
        <v>128</v>
      </c>
    </row>
    <row r="220" spans="1:24" x14ac:dyDescent="0.3">
      <c r="A220" t="s">
        <v>24</v>
      </c>
      <c r="B220" t="s">
        <v>25</v>
      </c>
      <c r="C220" t="s">
        <v>26</v>
      </c>
      <c r="D220" t="s">
        <v>27</v>
      </c>
      <c r="E220" t="s">
        <v>28</v>
      </c>
      <c r="F220" t="s">
        <v>29</v>
      </c>
      <c r="G220" t="s">
        <v>115</v>
      </c>
      <c r="H220" t="s">
        <v>116</v>
      </c>
      <c r="I220" t="s">
        <v>117</v>
      </c>
      <c r="J220" t="s">
        <v>118</v>
      </c>
      <c r="K220" t="s">
        <v>129</v>
      </c>
      <c r="L220" t="s">
        <v>130</v>
      </c>
      <c r="M220" t="s">
        <v>179</v>
      </c>
      <c r="N220" t="s">
        <v>180</v>
      </c>
      <c r="O220" t="s">
        <v>122</v>
      </c>
      <c r="P220" t="s">
        <v>196</v>
      </c>
      <c r="Q220" t="s">
        <v>40</v>
      </c>
      <c r="R220" t="s">
        <v>197</v>
      </c>
      <c r="S220" t="s">
        <v>47</v>
      </c>
      <c r="T220" t="s">
        <v>48</v>
      </c>
      <c r="U220" t="str">
        <f t="shared" si="3"/>
        <v>WA.2378.EBA.962.301.A.524111</v>
      </c>
      <c r="V220" t="s">
        <v>98</v>
      </c>
      <c r="W220" t="s">
        <v>127</v>
      </c>
      <c r="X220" t="s">
        <v>128</v>
      </c>
    </row>
    <row r="221" spans="1:24" x14ac:dyDescent="0.3">
      <c r="A221" t="s">
        <v>24</v>
      </c>
      <c r="B221" t="s">
        <v>25</v>
      </c>
      <c r="C221" t="s">
        <v>26</v>
      </c>
      <c r="D221" t="s">
        <v>27</v>
      </c>
      <c r="E221" t="s">
        <v>28</v>
      </c>
      <c r="F221" t="s">
        <v>29</v>
      </c>
      <c r="G221" t="s">
        <v>115</v>
      </c>
      <c r="H221" t="s">
        <v>116</v>
      </c>
      <c r="I221" t="s">
        <v>117</v>
      </c>
      <c r="J221" t="s">
        <v>118</v>
      </c>
      <c r="K221" t="s">
        <v>129</v>
      </c>
      <c r="L221" t="s">
        <v>130</v>
      </c>
      <c r="M221" t="s">
        <v>179</v>
      </c>
      <c r="N221" t="s">
        <v>180</v>
      </c>
      <c r="O221" t="s">
        <v>122</v>
      </c>
      <c r="P221" t="s">
        <v>196</v>
      </c>
      <c r="Q221" t="s">
        <v>40</v>
      </c>
      <c r="R221" t="s">
        <v>197</v>
      </c>
      <c r="S221" t="s">
        <v>72</v>
      </c>
      <c r="T221" t="s">
        <v>73</v>
      </c>
      <c r="U221" t="str">
        <f t="shared" si="3"/>
        <v>WA.2378.EBA.962.301.A.524113</v>
      </c>
      <c r="V221" t="s">
        <v>98</v>
      </c>
      <c r="W221" t="s">
        <v>127</v>
      </c>
      <c r="X221" t="s">
        <v>128</v>
      </c>
    </row>
    <row r="222" spans="1:24" x14ac:dyDescent="0.3">
      <c r="A222" t="s">
        <v>24</v>
      </c>
      <c r="B222" t="s">
        <v>25</v>
      </c>
      <c r="C222" t="s">
        <v>26</v>
      </c>
      <c r="D222" t="s">
        <v>27</v>
      </c>
      <c r="E222" t="s">
        <v>28</v>
      </c>
      <c r="F222" t="s">
        <v>29</v>
      </c>
      <c r="G222" t="s">
        <v>115</v>
      </c>
      <c r="H222" t="s">
        <v>116</v>
      </c>
      <c r="I222" t="s">
        <v>117</v>
      </c>
      <c r="J222" t="s">
        <v>118</v>
      </c>
      <c r="K222" t="s">
        <v>129</v>
      </c>
      <c r="L222" t="s">
        <v>130</v>
      </c>
      <c r="M222" t="s">
        <v>179</v>
      </c>
      <c r="N222" t="s">
        <v>180</v>
      </c>
      <c r="O222" t="s">
        <v>122</v>
      </c>
      <c r="P222" t="s">
        <v>196</v>
      </c>
      <c r="Q222" t="s">
        <v>51</v>
      </c>
      <c r="R222" t="s">
        <v>198</v>
      </c>
      <c r="S222" t="s">
        <v>42</v>
      </c>
      <c r="T222" t="s">
        <v>43</v>
      </c>
      <c r="U222" t="str">
        <f t="shared" si="3"/>
        <v>WA.2378.EBA.962.301.B.521211</v>
      </c>
      <c r="V222" t="s">
        <v>98</v>
      </c>
      <c r="W222" t="s">
        <v>127</v>
      </c>
      <c r="X222" t="s">
        <v>128</v>
      </c>
    </row>
    <row r="223" spans="1:24" x14ac:dyDescent="0.3">
      <c r="A223" t="s">
        <v>24</v>
      </c>
      <c r="B223" t="s">
        <v>25</v>
      </c>
      <c r="C223" t="s">
        <v>26</v>
      </c>
      <c r="D223" t="s">
        <v>27</v>
      </c>
      <c r="E223" t="s">
        <v>28</v>
      </c>
      <c r="F223" t="s">
        <v>29</v>
      </c>
      <c r="G223" t="s">
        <v>115</v>
      </c>
      <c r="H223" t="s">
        <v>116</v>
      </c>
      <c r="I223" t="s">
        <v>117</v>
      </c>
      <c r="J223" t="s">
        <v>118</v>
      </c>
      <c r="K223" t="s">
        <v>129</v>
      </c>
      <c r="L223" t="s">
        <v>130</v>
      </c>
      <c r="M223" t="s">
        <v>179</v>
      </c>
      <c r="N223" t="s">
        <v>180</v>
      </c>
      <c r="O223" t="s">
        <v>122</v>
      </c>
      <c r="P223" t="s">
        <v>196</v>
      </c>
      <c r="Q223" t="s">
        <v>51</v>
      </c>
      <c r="R223" t="s">
        <v>198</v>
      </c>
      <c r="S223" t="s">
        <v>83</v>
      </c>
      <c r="T223" t="s">
        <v>84</v>
      </c>
      <c r="U223" t="str">
        <f t="shared" si="3"/>
        <v>WA.2378.EBA.962.301.B.521219</v>
      </c>
      <c r="V223" t="s">
        <v>98</v>
      </c>
      <c r="W223" t="s">
        <v>127</v>
      </c>
      <c r="X223" t="s">
        <v>128</v>
      </c>
    </row>
    <row r="224" spans="1:24" x14ac:dyDescent="0.3">
      <c r="A224" t="s">
        <v>24</v>
      </c>
      <c r="B224" t="s">
        <v>25</v>
      </c>
      <c r="C224" t="s">
        <v>26</v>
      </c>
      <c r="D224" t="s">
        <v>27</v>
      </c>
      <c r="E224" t="s">
        <v>28</v>
      </c>
      <c r="F224" t="s">
        <v>29</v>
      </c>
      <c r="G224" t="s">
        <v>115</v>
      </c>
      <c r="H224" t="s">
        <v>116</v>
      </c>
      <c r="I224" t="s">
        <v>117</v>
      </c>
      <c r="J224" t="s">
        <v>118</v>
      </c>
      <c r="K224" t="s">
        <v>129</v>
      </c>
      <c r="L224" t="s">
        <v>130</v>
      </c>
      <c r="M224" t="s">
        <v>179</v>
      </c>
      <c r="N224" t="s">
        <v>180</v>
      </c>
      <c r="O224" t="s">
        <v>122</v>
      </c>
      <c r="P224" t="s">
        <v>196</v>
      </c>
      <c r="Q224" t="s">
        <v>51</v>
      </c>
      <c r="R224" t="s">
        <v>198</v>
      </c>
      <c r="S224" t="s">
        <v>47</v>
      </c>
      <c r="T224" t="s">
        <v>48</v>
      </c>
      <c r="U224" t="str">
        <f t="shared" si="3"/>
        <v>WA.2378.EBA.962.301.B.524111</v>
      </c>
      <c r="V224" t="s">
        <v>98</v>
      </c>
      <c r="W224" t="s">
        <v>127</v>
      </c>
      <c r="X224" t="s">
        <v>128</v>
      </c>
    </row>
    <row r="225" spans="1:24" x14ac:dyDescent="0.3">
      <c r="A225" t="s">
        <v>24</v>
      </c>
      <c r="B225" t="s">
        <v>25</v>
      </c>
      <c r="C225" t="s">
        <v>26</v>
      </c>
      <c r="D225" t="s">
        <v>27</v>
      </c>
      <c r="E225" t="s">
        <v>28</v>
      </c>
      <c r="F225" t="s">
        <v>29</v>
      </c>
      <c r="G225" t="s">
        <v>115</v>
      </c>
      <c r="H225" t="s">
        <v>116</v>
      </c>
      <c r="I225" t="s">
        <v>117</v>
      </c>
      <c r="J225" t="s">
        <v>118</v>
      </c>
      <c r="K225" t="s">
        <v>129</v>
      </c>
      <c r="L225" t="s">
        <v>130</v>
      </c>
      <c r="M225" t="s">
        <v>179</v>
      </c>
      <c r="N225" t="s">
        <v>180</v>
      </c>
      <c r="O225" t="s">
        <v>122</v>
      </c>
      <c r="P225" t="s">
        <v>196</v>
      </c>
      <c r="Q225" t="s">
        <v>53</v>
      </c>
      <c r="R225" t="s">
        <v>199</v>
      </c>
      <c r="S225" t="s">
        <v>42</v>
      </c>
      <c r="T225" t="s">
        <v>43</v>
      </c>
      <c r="U225" t="str">
        <f t="shared" si="3"/>
        <v>WA.2378.EBA.962.301.C.521211</v>
      </c>
      <c r="V225" t="s">
        <v>98</v>
      </c>
      <c r="W225" t="s">
        <v>127</v>
      </c>
      <c r="X225" t="s">
        <v>128</v>
      </c>
    </row>
    <row r="226" spans="1:24" x14ac:dyDescent="0.3">
      <c r="A226" t="s">
        <v>24</v>
      </c>
      <c r="B226" t="s">
        <v>25</v>
      </c>
      <c r="C226" t="s">
        <v>26</v>
      </c>
      <c r="D226" t="s">
        <v>27</v>
      </c>
      <c r="E226" t="s">
        <v>28</v>
      </c>
      <c r="F226" t="s">
        <v>29</v>
      </c>
      <c r="G226" t="s">
        <v>115</v>
      </c>
      <c r="H226" t="s">
        <v>116</v>
      </c>
      <c r="I226" t="s">
        <v>117</v>
      </c>
      <c r="J226" t="s">
        <v>118</v>
      </c>
      <c r="K226" t="s">
        <v>129</v>
      </c>
      <c r="L226" t="s">
        <v>130</v>
      </c>
      <c r="M226" t="s">
        <v>179</v>
      </c>
      <c r="N226" t="s">
        <v>180</v>
      </c>
      <c r="O226" t="s">
        <v>122</v>
      </c>
      <c r="P226" t="s">
        <v>196</v>
      </c>
      <c r="Q226" t="s">
        <v>53</v>
      </c>
      <c r="R226" t="s">
        <v>199</v>
      </c>
      <c r="S226" t="s">
        <v>194</v>
      </c>
      <c r="T226" t="s">
        <v>195</v>
      </c>
      <c r="U226" t="str">
        <f t="shared" si="3"/>
        <v>WA.2378.EBA.962.301.C.522141</v>
      </c>
      <c r="V226" t="s">
        <v>98</v>
      </c>
      <c r="W226" t="s">
        <v>127</v>
      </c>
      <c r="X226" t="s">
        <v>128</v>
      </c>
    </row>
    <row r="227" spans="1:24" x14ac:dyDescent="0.3">
      <c r="A227" t="s">
        <v>24</v>
      </c>
      <c r="B227" t="s">
        <v>25</v>
      </c>
      <c r="C227" t="s">
        <v>26</v>
      </c>
      <c r="D227" t="s">
        <v>27</v>
      </c>
      <c r="E227" t="s">
        <v>28</v>
      </c>
      <c r="F227" t="s">
        <v>29</v>
      </c>
      <c r="G227" t="s">
        <v>115</v>
      </c>
      <c r="H227" t="s">
        <v>116</v>
      </c>
      <c r="I227" t="s">
        <v>117</v>
      </c>
      <c r="J227" t="s">
        <v>118</v>
      </c>
      <c r="K227" t="s">
        <v>129</v>
      </c>
      <c r="L227" t="s">
        <v>130</v>
      </c>
      <c r="M227" t="s">
        <v>179</v>
      </c>
      <c r="N227" t="s">
        <v>180</v>
      </c>
      <c r="O227" t="s">
        <v>122</v>
      </c>
      <c r="P227" t="s">
        <v>196</v>
      </c>
      <c r="Q227" t="s">
        <v>53</v>
      </c>
      <c r="R227" t="s">
        <v>199</v>
      </c>
      <c r="S227" t="s">
        <v>47</v>
      </c>
      <c r="T227" t="s">
        <v>48</v>
      </c>
      <c r="U227" t="str">
        <f t="shared" si="3"/>
        <v>WA.2378.EBA.962.301.C.524111</v>
      </c>
      <c r="V227" t="s">
        <v>98</v>
      </c>
      <c r="W227" t="s">
        <v>127</v>
      </c>
      <c r="X227" t="s">
        <v>128</v>
      </c>
    </row>
    <row r="228" spans="1:24" x14ac:dyDescent="0.3">
      <c r="A228" t="s">
        <v>24</v>
      </c>
      <c r="B228" t="s">
        <v>25</v>
      </c>
      <c r="C228" t="s">
        <v>26</v>
      </c>
      <c r="D228" t="s">
        <v>27</v>
      </c>
      <c r="E228" t="s">
        <v>28</v>
      </c>
      <c r="F228" t="s">
        <v>29</v>
      </c>
      <c r="G228" t="s">
        <v>115</v>
      </c>
      <c r="H228" t="s">
        <v>116</v>
      </c>
      <c r="I228" t="s">
        <v>117</v>
      </c>
      <c r="J228" t="s">
        <v>118</v>
      </c>
      <c r="K228" t="s">
        <v>129</v>
      </c>
      <c r="L228" t="s">
        <v>130</v>
      </c>
      <c r="M228" t="s">
        <v>179</v>
      </c>
      <c r="N228" t="s">
        <v>180</v>
      </c>
      <c r="O228" t="s">
        <v>122</v>
      </c>
      <c r="P228" t="s">
        <v>196</v>
      </c>
      <c r="Q228" t="s">
        <v>53</v>
      </c>
      <c r="R228" t="s">
        <v>199</v>
      </c>
      <c r="S228" t="s">
        <v>72</v>
      </c>
      <c r="T228" t="s">
        <v>73</v>
      </c>
      <c r="U228" t="str">
        <f t="shared" si="3"/>
        <v>WA.2378.EBA.962.301.C.524113</v>
      </c>
      <c r="V228" t="s">
        <v>98</v>
      </c>
      <c r="W228" t="s">
        <v>127</v>
      </c>
      <c r="X228" t="s">
        <v>128</v>
      </c>
    </row>
    <row r="229" spans="1:24" x14ac:dyDescent="0.3">
      <c r="A229" t="s">
        <v>24</v>
      </c>
      <c r="B229" t="s">
        <v>25</v>
      </c>
      <c r="C229" t="s">
        <v>26</v>
      </c>
      <c r="D229" t="s">
        <v>27</v>
      </c>
      <c r="E229" t="s">
        <v>28</v>
      </c>
      <c r="F229" t="s">
        <v>29</v>
      </c>
      <c r="G229" t="s">
        <v>115</v>
      </c>
      <c r="H229" t="s">
        <v>116</v>
      </c>
      <c r="I229" t="s">
        <v>117</v>
      </c>
      <c r="J229" t="s">
        <v>118</v>
      </c>
      <c r="K229" t="s">
        <v>129</v>
      </c>
      <c r="L229" t="s">
        <v>130</v>
      </c>
      <c r="M229" t="s">
        <v>179</v>
      </c>
      <c r="N229" t="s">
        <v>180</v>
      </c>
      <c r="O229" t="s">
        <v>122</v>
      </c>
      <c r="P229" t="s">
        <v>196</v>
      </c>
      <c r="Q229" t="s">
        <v>55</v>
      </c>
      <c r="R229" t="s">
        <v>200</v>
      </c>
      <c r="S229" t="s">
        <v>42</v>
      </c>
      <c r="T229" t="s">
        <v>43</v>
      </c>
      <c r="U229" t="str">
        <f t="shared" si="3"/>
        <v>WA.2378.EBA.962.301.D.521211</v>
      </c>
      <c r="V229" t="s">
        <v>98</v>
      </c>
      <c r="W229" t="s">
        <v>127</v>
      </c>
      <c r="X229" t="s">
        <v>128</v>
      </c>
    </row>
    <row r="230" spans="1:24" x14ac:dyDescent="0.3">
      <c r="A230" t="s">
        <v>24</v>
      </c>
      <c r="B230" t="s">
        <v>25</v>
      </c>
      <c r="C230" t="s">
        <v>26</v>
      </c>
      <c r="D230" t="s">
        <v>27</v>
      </c>
      <c r="E230" t="s">
        <v>28</v>
      </c>
      <c r="F230" t="s">
        <v>29</v>
      </c>
      <c r="G230" t="s">
        <v>115</v>
      </c>
      <c r="H230" t="s">
        <v>116</v>
      </c>
      <c r="I230" t="s">
        <v>117</v>
      </c>
      <c r="J230" t="s">
        <v>118</v>
      </c>
      <c r="K230" t="s">
        <v>129</v>
      </c>
      <c r="L230" t="s">
        <v>130</v>
      </c>
      <c r="M230" t="s">
        <v>179</v>
      </c>
      <c r="N230" t="s">
        <v>180</v>
      </c>
      <c r="O230" t="s">
        <v>122</v>
      </c>
      <c r="P230" t="s">
        <v>196</v>
      </c>
      <c r="Q230" t="s">
        <v>55</v>
      </c>
      <c r="R230" t="s">
        <v>200</v>
      </c>
      <c r="S230" t="s">
        <v>47</v>
      </c>
      <c r="T230" t="s">
        <v>48</v>
      </c>
      <c r="U230" t="str">
        <f t="shared" si="3"/>
        <v>WA.2378.EBA.962.301.D.524111</v>
      </c>
      <c r="V230" t="s">
        <v>98</v>
      </c>
      <c r="W230" t="s">
        <v>127</v>
      </c>
      <c r="X230" t="s">
        <v>128</v>
      </c>
    </row>
    <row r="231" spans="1:24" x14ac:dyDescent="0.3">
      <c r="A231" t="s">
        <v>24</v>
      </c>
      <c r="B231" t="s">
        <v>25</v>
      </c>
      <c r="C231" t="s">
        <v>26</v>
      </c>
      <c r="D231" t="s">
        <v>27</v>
      </c>
      <c r="E231" t="s">
        <v>28</v>
      </c>
      <c r="F231" t="s">
        <v>29</v>
      </c>
      <c r="G231" t="s">
        <v>115</v>
      </c>
      <c r="H231" t="s">
        <v>116</v>
      </c>
      <c r="I231" t="s">
        <v>117</v>
      </c>
      <c r="J231" t="s">
        <v>118</v>
      </c>
      <c r="K231" t="s">
        <v>129</v>
      </c>
      <c r="L231" t="s">
        <v>130</v>
      </c>
      <c r="M231" t="s">
        <v>179</v>
      </c>
      <c r="N231" t="s">
        <v>180</v>
      </c>
      <c r="O231" t="s">
        <v>122</v>
      </c>
      <c r="P231" t="s">
        <v>196</v>
      </c>
      <c r="Q231" t="s">
        <v>55</v>
      </c>
      <c r="R231" t="s">
        <v>200</v>
      </c>
      <c r="S231" t="s">
        <v>72</v>
      </c>
      <c r="T231" t="s">
        <v>73</v>
      </c>
      <c r="U231" t="str">
        <f t="shared" si="3"/>
        <v>WA.2378.EBA.962.301.D.524113</v>
      </c>
      <c r="V231" t="s">
        <v>98</v>
      </c>
      <c r="W231" t="s">
        <v>127</v>
      </c>
      <c r="X231" t="s">
        <v>128</v>
      </c>
    </row>
    <row r="232" spans="1:24" x14ac:dyDescent="0.3">
      <c r="A232" t="s">
        <v>24</v>
      </c>
      <c r="B232" t="s">
        <v>25</v>
      </c>
      <c r="C232" t="s">
        <v>26</v>
      </c>
      <c r="D232" t="s">
        <v>27</v>
      </c>
      <c r="E232" t="s">
        <v>28</v>
      </c>
      <c r="F232" t="s">
        <v>29</v>
      </c>
      <c r="G232" t="s">
        <v>115</v>
      </c>
      <c r="H232" t="s">
        <v>116</v>
      </c>
      <c r="I232" t="s">
        <v>117</v>
      </c>
      <c r="J232" t="s">
        <v>118</v>
      </c>
      <c r="K232" t="s">
        <v>129</v>
      </c>
      <c r="L232" t="s">
        <v>130</v>
      </c>
      <c r="M232" t="s">
        <v>179</v>
      </c>
      <c r="N232" t="s">
        <v>180</v>
      </c>
      <c r="O232" t="s">
        <v>122</v>
      </c>
      <c r="P232" t="s">
        <v>196</v>
      </c>
      <c r="Q232" t="s">
        <v>59</v>
      </c>
      <c r="R232" t="s">
        <v>201</v>
      </c>
      <c r="S232" t="s">
        <v>42</v>
      </c>
      <c r="T232" t="s">
        <v>43</v>
      </c>
      <c r="U232" t="str">
        <f t="shared" si="3"/>
        <v>WA.2378.EBA.962.301.E.521211</v>
      </c>
      <c r="V232" t="s">
        <v>98</v>
      </c>
      <c r="W232" t="s">
        <v>127</v>
      </c>
      <c r="X232" t="s">
        <v>128</v>
      </c>
    </row>
    <row r="233" spans="1:24" x14ac:dyDescent="0.3">
      <c r="A233" t="s">
        <v>24</v>
      </c>
      <c r="B233" t="s">
        <v>25</v>
      </c>
      <c r="C233" t="s">
        <v>26</v>
      </c>
      <c r="D233" t="s">
        <v>27</v>
      </c>
      <c r="E233" t="s">
        <v>28</v>
      </c>
      <c r="F233" t="s">
        <v>29</v>
      </c>
      <c r="G233" t="s">
        <v>115</v>
      </c>
      <c r="H233" t="s">
        <v>116</v>
      </c>
      <c r="I233" t="s">
        <v>117</v>
      </c>
      <c r="J233" t="s">
        <v>118</v>
      </c>
      <c r="K233" t="s">
        <v>129</v>
      </c>
      <c r="L233" t="s">
        <v>130</v>
      </c>
      <c r="M233" t="s">
        <v>179</v>
      </c>
      <c r="N233" t="s">
        <v>180</v>
      </c>
      <c r="O233" t="s">
        <v>122</v>
      </c>
      <c r="P233" t="s">
        <v>196</v>
      </c>
      <c r="Q233" t="s">
        <v>59</v>
      </c>
      <c r="R233" t="s">
        <v>201</v>
      </c>
      <c r="S233" t="s">
        <v>83</v>
      </c>
      <c r="T233" t="s">
        <v>84</v>
      </c>
      <c r="U233" t="str">
        <f t="shared" si="3"/>
        <v>WA.2378.EBA.962.301.E.521219</v>
      </c>
      <c r="V233" t="s">
        <v>98</v>
      </c>
      <c r="W233" t="s">
        <v>127</v>
      </c>
      <c r="X233" t="s">
        <v>128</v>
      </c>
    </row>
    <row r="234" spans="1:24" x14ac:dyDescent="0.3">
      <c r="A234" t="s">
        <v>24</v>
      </c>
      <c r="B234" t="s">
        <v>25</v>
      </c>
      <c r="C234" t="s">
        <v>26</v>
      </c>
      <c r="D234" t="s">
        <v>27</v>
      </c>
      <c r="E234" t="s">
        <v>28</v>
      </c>
      <c r="F234" t="s">
        <v>29</v>
      </c>
      <c r="G234" t="s">
        <v>115</v>
      </c>
      <c r="H234" t="s">
        <v>116</v>
      </c>
      <c r="I234" t="s">
        <v>117</v>
      </c>
      <c r="J234" t="s">
        <v>118</v>
      </c>
      <c r="K234" t="s">
        <v>129</v>
      </c>
      <c r="L234" t="s">
        <v>130</v>
      </c>
      <c r="M234" t="s">
        <v>179</v>
      </c>
      <c r="N234" t="s">
        <v>180</v>
      </c>
      <c r="O234" t="s">
        <v>122</v>
      </c>
      <c r="P234" t="s">
        <v>196</v>
      </c>
      <c r="Q234" t="s">
        <v>59</v>
      </c>
      <c r="R234" t="s">
        <v>201</v>
      </c>
      <c r="S234" t="s">
        <v>47</v>
      </c>
      <c r="T234" t="s">
        <v>48</v>
      </c>
      <c r="U234" t="str">
        <f t="shared" si="3"/>
        <v>WA.2378.EBA.962.301.E.524111</v>
      </c>
      <c r="V234" t="s">
        <v>98</v>
      </c>
      <c r="W234" t="s">
        <v>127</v>
      </c>
      <c r="X234" t="s">
        <v>128</v>
      </c>
    </row>
    <row r="235" spans="1:24" x14ac:dyDescent="0.3">
      <c r="A235" t="s">
        <v>24</v>
      </c>
      <c r="B235" t="s">
        <v>25</v>
      </c>
      <c r="C235" t="s">
        <v>26</v>
      </c>
      <c r="D235" t="s">
        <v>27</v>
      </c>
      <c r="E235" t="s">
        <v>28</v>
      </c>
      <c r="F235" t="s">
        <v>29</v>
      </c>
      <c r="G235" t="s">
        <v>115</v>
      </c>
      <c r="H235" t="s">
        <v>116</v>
      </c>
      <c r="I235" t="s">
        <v>117</v>
      </c>
      <c r="J235" t="s">
        <v>118</v>
      </c>
      <c r="K235" t="s">
        <v>129</v>
      </c>
      <c r="L235" t="s">
        <v>130</v>
      </c>
      <c r="M235" t="s">
        <v>179</v>
      </c>
      <c r="N235" t="s">
        <v>180</v>
      </c>
      <c r="O235" t="s">
        <v>122</v>
      </c>
      <c r="P235" t="s">
        <v>196</v>
      </c>
      <c r="Q235" t="s">
        <v>59</v>
      </c>
      <c r="R235" t="s">
        <v>201</v>
      </c>
      <c r="S235" t="s">
        <v>72</v>
      </c>
      <c r="T235" t="s">
        <v>73</v>
      </c>
      <c r="U235" t="str">
        <f t="shared" si="3"/>
        <v>WA.2378.EBA.962.301.E.524113</v>
      </c>
      <c r="V235" t="s">
        <v>98</v>
      </c>
      <c r="W235" t="s">
        <v>127</v>
      </c>
      <c r="X235" t="s">
        <v>128</v>
      </c>
    </row>
    <row r="236" spans="1:24" x14ac:dyDescent="0.3">
      <c r="A236" t="s">
        <v>24</v>
      </c>
      <c r="B236" t="s">
        <v>25</v>
      </c>
      <c r="C236" t="s">
        <v>26</v>
      </c>
      <c r="D236" t="s">
        <v>27</v>
      </c>
      <c r="E236" t="s">
        <v>28</v>
      </c>
      <c r="F236" t="s">
        <v>29</v>
      </c>
      <c r="G236" t="s">
        <v>115</v>
      </c>
      <c r="H236" t="s">
        <v>116</v>
      </c>
      <c r="I236" t="s">
        <v>117</v>
      </c>
      <c r="J236" t="s">
        <v>118</v>
      </c>
      <c r="K236" t="s">
        <v>129</v>
      </c>
      <c r="L236" t="s">
        <v>130</v>
      </c>
      <c r="M236" t="s">
        <v>179</v>
      </c>
      <c r="N236" t="s">
        <v>180</v>
      </c>
      <c r="O236" t="s">
        <v>122</v>
      </c>
      <c r="P236" t="s">
        <v>196</v>
      </c>
      <c r="Q236" t="s">
        <v>76</v>
      </c>
      <c r="R236" t="s">
        <v>202</v>
      </c>
      <c r="S236" t="s">
        <v>42</v>
      </c>
      <c r="T236" t="s">
        <v>43</v>
      </c>
      <c r="U236" t="str">
        <f t="shared" si="3"/>
        <v>WA.2378.EBA.962.301.F.521211</v>
      </c>
      <c r="V236" t="s">
        <v>98</v>
      </c>
      <c r="W236" t="s">
        <v>108</v>
      </c>
      <c r="X236" t="s">
        <v>109</v>
      </c>
    </row>
    <row r="237" spans="1:24" x14ac:dyDescent="0.3">
      <c r="A237" t="s">
        <v>24</v>
      </c>
      <c r="B237" t="s">
        <v>25</v>
      </c>
      <c r="C237" t="s">
        <v>26</v>
      </c>
      <c r="D237" t="s">
        <v>27</v>
      </c>
      <c r="E237" t="s">
        <v>28</v>
      </c>
      <c r="F237" t="s">
        <v>29</v>
      </c>
      <c r="G237" t="s">
        <v>115</v>
      </c>
      <c r="H237" t="s">
        <v>116</v>
      </c>
      <c r="I237" t="s">
        <v>117</v>
      </c>
      <c r="J237" t="s">
        <v>118</v>
      </c>
      <c r="K237" t="s">
        <v>129</v>
      </c>
      <c r="L237" t="s">
        <v>130</v>
      </c>
      <c r="M237" t="s">
        <v>179</v>
      </c>
      <c r="N237" t="s">
        <v>180</v>
      </c>
      <c r="O237" t="s">
        <v>122</v>
      </c>
      <c r="P237" t="s">
        <v>196</v>
      </c>
      <c r="Q237" t="s">
        <v>76</v>
      </c>
      <c r="R237" t="s">
        <v>202</v>
      </c>
      <c r="S237" t="s">
        <v>83</v>
      </c>
      <c r="T237" t="s">
        <v>84</v>
      </c>
      <c r="U237" t="str">
        <f t="shared" si="3"/>
        <v>WA.2378.EBA.962.301.F.521219</v>
      </c>
      <c r="V237" t="s">
        <v>98</v>
      </c>
      <c r="W237" t="s">
        <v>108</v>
      </c>
      <c r="X237" t="s">
        <v>109</v>
      </c>
    </row>
    <row r="238" spans="1:24" x14ac:dyDescent="0.3">
      <c r="A238" t="s">
        <v>24</v>
      </c>
      <c r="B238" t="s">
        <v>25</v>
      </c>
      <c r="C238" t="s">
        <v>26</v>
      </c>
      <c r="D238" t="s">
        <v>27</v>
      </c>
      <c r="E238" t="s">
        <v>28</v>
      </c>
      <c r="F238" t="s">
        <v>29</v>
      </c>
      <c r="G238" t="s">
        <v>115</v>
      </c>
      <c r="H238" t="s">
        <v>116</v>
      </c>
      <c r="I238" t="s">
        <v>117</v>
      </c>
      <c r="J238" t="s">
        <v>118</v>
      </c>
      <c r="K238" t="s">
        <v>129</v>
      </c>
      <c r="L238" t="s">
        <v>130</v>
      </c>
      <c r="M238" t="s">
        <v>179</v>
      </c>
      <c r="N238" t="s">
        <v>180</v>
      </c>
      <c r="O238" t="s">
        <v>122</v>
      </c>
      <c r="P238" t="s">
        <v>196</v>
      </c>
      <c r="Q238" t="s">
        <v>76</v>
      </c>
      <c r="R238" t="s">
        <v>202</v>
      </c>
      <c r="S238" t="s">
        <v>45</v>
      </c>
      <c r="T238" t="s">
        <v>46</v>
      </c>
      <c r="U238" t="str">
        <f t="shared" si="3"/>
        <v>WA.2378.EBA.962.301.F.522151</v>
      </c>
      <c r="V238" t="s">
        <v>98</v>
      </c>
      <c r="W238" t="s">
        <v>108</v>
      </c>
      <c r="X238" t="s">
        <v>109</v>
      </c>
    </row>
    <row r="239" spans="1:24" x14ac:dyDescent="0.3">
      <c r="A239" t="s">
        <v>24</v>
      </c>
      <c r="B239" t="s">
        <v>25</v>
      </c>
      <c r="C239" t="s">
        <v>26</v>
      </c>
      <c r="D239" t="s">
        <v>27</v>
      </c>
      <c r="E239" t="s">
        <v>28</v>
      </c>
      <c r="F239" t="s">
        <v>29</v>
      </c>
      <c r="G239" t="s">
        <v>115</v>
      </c>
      <c r="H239" t="s">
        <v>116</v>
      </c>
      <c r="I239" t="s">
        <v>117</v>
      </c>
      <c r="J239" t="s">
        <v>118</v>
      </c>
      <c r="K239" t="s">
        <v>129</v>
      </c>
      <c r="L239" t="s">
        <v>130</v>
      </c>
      <c r="M239" t="s">
        <v>179</v>
      </c>
      <c r="N239" t="s">
        <v>180</v>
      </c>
      <c r="O239" t="s">
        <v>122</v>
      </c>
      <c r="P239" t="s">
        <v>196</v>
      </c>
      <c r="Q239" t="s">
        <v>76</v>
      </c>
      <c r="R239" t="s">
        <v>202</v>
      </c>
      <c r="S239" t="s">
        <v>47</v>
      </c>
      <c r="T239" t="s">
        <v>48</v>
      </c>
      <c r="U239" t="str">
        <f t="shared" si="3"/>
        <v>WA.2378.EBA.962.301.F.524111</v>
      </c>
      <c r="V239" t="s">
        <v>98</v>
      </c>
      <c r="W239" t="s">
        <v>108</v>
      </c>
      <c r="X239" t="s">
        <v>109</v>
      </c>
    </row>
    <row r="240" spans="1:24" x14ac:dyDescent="0.3">
      <c r="A240" t="s">
        <v>24</v>
      </c>
      <c r="B240" t="s">
        <v>25</v>
      </c>
      <c r="C240" t="s">
        <v>26</v>
      </c>
      <c r="D240" t="s">
        <v>27</v>
      </c>
      <c r="E240" t="s">
        <v>28</v>
      </c>
      <c r="F240" t="s">
        <v>29</v>
      </c>
      <c r="G240" t="s">
        <v>115</v>
      </c>
      <c r="H240" t="s">
        <v>116</v>
      </c>
      <c r="I240" t="s">
        <v>117</v>
      </c>
      <c r="J240" t="s">
        <v>118</v>
      </c>
      <c r="K240" t="s">
        <v>129</v>
      </c>
      <c r="L240" t="s">
        <v>130</v>
      </c>
      <c r="M240" t="s">
        <v>179</v>
      </c>
      <c r="N240" t="s">
        <v>180</v>
      </c>
      <c r="O240" t="s">
        <v>122</v>
      </c>
      <c r="P240" t="s">
        <v>196</v>
      </c>
      <c r="Q240" t="s">
        <v>144</v>
      </c>
      <c r="R240" t="s">
        <v>203</v>
      </c>
      <c r="S240" t="s">
        <v>42</v>
      </c>
      <c r="T240" t="s">
        <v>43</v>
      </c>
      <c r="U240" t="str">
        <f t="shared" si="3"/>
        <v>WA.2378.EBA.962.301.G.521211</v>
      </c>
      <c r="V240" t="s">
        <v>98</v>
      </c>
      <c r="W240" t="s">
        <v>99</v>
      </c>
      <c r="X240" t="s">
        <v>100</v>
      </c>
    </row>
    <row r="241" spans="1:24" x14ac:dyDescent="0.3">
      <c r="A241" t="s">
        <v>24</v>
      </c>
      <c r="B241" t="s">
        <v>25</v>
      </c>
      <c r="C241" t="s">
        <v>26</v>
      </c>
      <c r="D241" t="s">
        <v>27</v>
      </c>
      <c r="E241" t="s">
        <v>28</v>
      </c>
      <c r="F241" t="s">
        <v>29</v>
      </c>
      <c r="G241" t="s">
        <v>115</v>
      </c>
      <c r="H241" t="s">
        <v>116</v>
      </c>
      <c r="I241" t="s">
        <v>117</v>
      </c>
      <c r="J241" t="s">
        <v>118</v>
      </c>
      <c r="K241" t="s">
        <v>129</v>
      </c>
      <c r="L241" t="s">
        <v>130</v>
      </c>
      <c r="M241" t="s">
        <v>179</v>
      </c>
      <c r="N241" t="s">
        <v>180</v>
      </c>
      <c r="O241" t="s">
        <v>122</v>
      </c>
      <c r="P241" t="s">
        <v>196</v>
      </c>
      <c r="Q241" t="s">
        <v>144</v>
      </c>
      <c r="R241" t="s">
        <v>203</v>
      </c>
      <c r="S241" t="s">
        <v>83</v>
      </c>
      <c r="T241" t="s">
        <v>84</v>
      </c>
      <c r="U241" t="str">
        <f t="shared" si="3"/>
        <v>WA.2378.EBA.962.301.G.521219</v>
      </c>
      <c r="V241" t="s">
        <v>98</v>
      </c>
      <c r="W241" t="s">
        <v>99</v>
      </c>
      <c r="X241" t="s">
        <v>100</v>
      </c>
    </row>
    <row r="242" spans="1:24" x14ac:dyDescent="0.3">
      <c r="A242" t="s">
        <v>24</v>
      </c>
      <c r="B242" t="s">
        <v>25</v>
      </c>
      <c r="C242" t="s">
        <v>26</v>
      </c>
      <c r="D242" t="s">
        <v>27</v>
      </c>
      <c r="E242" t="s">
        <v>28</v>
      </c>
      <c r="F242" t="s">
        <v>29</v>
      </c>
      <c r="G242" t="s">
        <v>115</v>
      </c>
      <c r="H242" t="s">
        <v>116</v>
      </c>
      <c r="I242" t="s">
        <v>117</v>
      </c>
      <c r="J242" t="s">
        <v>118</v>
      </c>
      <c r="K242" t="s">
        <v>129</v>
      </c>
      <c r="L242" t="s">
        <v>130</v>
      </c>
      <c r="M242" t="s">
        <v>179</v>
      </c>
      <c r="N242" t="s">
        <v>180</v>
      </c>
      <c r="O242" t="s">
        <v>122</v>
      </c>
      <c r="P242" t="s">
        <v>196</v>
      </c>
      <c r="Q242" t="s">
        <v>144</v>
      </c>
      <c r="R242" t="s">
        <v>203</v>
      </c>
      <c r="S242" t="s">
        <v>47</v>
      </c>
      <c r="T242" t="s">
        <v>48</v>
      </c>
      <c r="U242" t="str">
        <f t="shared" si="3"/>
        <v>WA.2378.EBA.962.301.G.524111</v>
      </c>
      <c r="V242" t="s">
        <v>98</v>
      </c>
      <c r="W242" t="s">
        <v>99</v>
      </c>
      <c r="X242" t="s">
        <v>100</v>
      </c>
    </row>
    <row r="243" spans="1:24" x14ac:dyDescent="0.3">
      <c r="A243" t="s">
        <v>24</v>
      </c>
      <c r="B243" t="s">
        <v>25</v>
      </c>
      <c r="C243" t="s">
        <v>26</v>
      </c>
      <c r="D243" t="s">
        <v>27</v>
      </c>
      <c r="E243" t="s">
        <v>28</v>
      </c>
      <c r="F243" t="s">
        <v>29</v>
      </c>
      <c r="G243" t="s">
        <v>115</v>
      </c>
      <c r="H243" t="s">
        <v>116</v>
      </c>
      <c r="I243" t="s">
        <v>117</v>
      </c>
      <c r="J243" t="s">
        <v>118</v>
      </c>
      <c r="K243" t="s">
        <v>129</v>
      </c>
      <c r="L243" t="s">
        <v>130</v>
      </c>
      <c r="M243" t="s">
        <v>179</v>
      </c>
      <c r="N243" t="s">
        <v>180</v>
      </c>
      <c r="O243" t="s">
        <v>122</v>
      </c>
      <c r="P243" t="s">
        <v>196</v>
      </c>
      <c r="Q243" t="s">
        <v>204</v>
      </c>
      <c r="R243" t="s">
        <v>205</v>
      </c>
      <c r="S243" t="s">
        <v>42</v>
      </c>
      <c r="T243" t="s">
        <v>43</v>
      </c>
      <c r="U243" t="str">
        <f t="shared" si="3"/>
        <v>WA.2378.EBA.962.301.H.521211</v>
      </c>
      <c r="V243" t="s">
        <v>98</v>
      </c>
      <c r="W243" t="s">
        <v>99</v>
      </c>
      <c r="X243" s="8" t="s">
        <v>104</v>
      </c>
    </row>
    <row r="244" spans="1:24" x14ac:dyDescent="0.3">
      <c r="A244" t="s">
        <v>24</v>
      </c>
      <c r="B244" t="s">
        <v>25</v>
      </c>
      <c r="C244" t="s">
        <v>26</v>
      </c>
      <c r="D244" t="s">
        <v>27</v>
      </c>
      <c r="E244" t="s">
        <v>28</v>
      </c>
      <c r="F244" t="s">
        <v>29</v>
      </c>
      <c r="G244" t="s">
        <v>115</v>
      </c>
      <c r="H244" t="s">
        <v>116</v>
      </c>
      <c r="I244" t="s">
        <v>117</v>
      </c>
      <c r="J244" t="s">
        <v>118</v>
      </c>
      <c r="K244" t="s">
        <v>129</v>
      </c>
      <c r="L244" t="s">
        <v>130</v>
      </c>
      <c r="M244" t="s">
        <v>179</v>
      </c>
      <c r="N244" t="s">
        <v>180</v>
      </c>
      <c r="O244" t="s">
        <v>122</v>
      </c>
      <c r="P244" t="s">
        <v>196</v>
      </c>
      <c r="Q244" t="s">
        <v>204</v>
      </c>
      <c r="R244" t="s">
        <v>205</v>
      </c>
      <c r="S244" t="s">
        <v>47</v>
      </c>
      <c r="T244" t="s">
        <v>48</v>
      </c>
      <c r="U244" t="str">
        <f t="shared" si="3"/>
        <v>WA.2378.EBA.962.301.H.524111</v>
      </c>
      <c r="V244" t="s">
        <v>98</v>
      </c>
      <c r="W244" t="s">
        <v>99</v>
      </c>
      <c r="X244" s="8" t="s">
        <v>104</v>
      </c>
    </row>
    <row r="245" spans="1:24" x14ac:dyDescent="0.3">
      <c r="A245" t="s">
        <v>24</v>
      </c>
      <c r="B245" t="s">
        <v>25</v>
      </c>
      <c r="C245" t="s">
        <v>26</v>
      </c>
      <c r="D245" t="s">
        <v>27</v>
      </c>
      <c r="E245" t="s">
        <v>28</v>
      </c>
      <c r="F245" t="s">
        <v>29</v>
      </c>
      <c r="G245" t="s">
        <v>115</v>
      </c>
      <c r="H245" t="s">
        <v>116</v>
      </c>
      <c r="I245" t="s">
        <v>117</v>
      </c>
      <c r="J245" t="s">
        <v>118</v>
      </c>
      <c r="K245" t="s">
        <v>129</v>
      </c>
      <c r="L245" t="s">
        <v>130</v>
      </c>
      <c r="M245" t="s">
        <v>179</v>
      </c>
      <c r="N245" t="s">
        <v>180</v>
      </c>
      <c r="O245" t="s">
        <v>122</v>
      </c>
      <c r="P245" t="s">
        <v>196</v>
      </c>
      <c r="Q245" t="s">
        <v>206</v>
      </c>
      <c r="R245" t="s">
        <v>207</v>
      </c>
      <c r="S245" t="s">
        <v>42</v>
      </c>
      <c r="T245" t="s">
        <v>43</v>
      </c>
      <c r="U245" t="str">
        <f t="shared" si="3"/>
        <v>WA.2378.EBA.962.301.I.521211</v>
      </c>
      <c r="V245" t="s">
        <v>98</v>
      </c>
      <c r="W245" t="s">
        <v>168</v>
      </c>
      <c r="X245" t="s">
        <v>208</v>
      </c>
    </row>
    <row r="246" spans="1:24" x14ac:dyDescent="0.3">
      <c r="A246" t="s">
        <v>24</v>
      </c>
      <c r="B246" t="s">
        <v>25</v>
      </c>
      <c r="C246" t="s">
        <v>26</v>
      </c>
      <c r="D246" t="s">
        <v>27</v>
      </c>
      <c r="E246" t="s">
        <v>28</v>
      </c>
      <c r="F246" t="s">
        <v>29</v>
      </c>
      <c r="G246" t="s">
        <v>115</v>
      </c>
      <c r="H246" t="s">
        <v>116</v>
      </c>
      <c r="I246" t="s">
        <v>117</v>
      </c>
      <c r="J246" t="s">
        <v>118</v>
      </c>
      <c r="K246" t="s">
        <v>129</v>
      </c>
      <c r="L246" t="s">
        <v>130</v>
      </c>
      <c r="M246" t="s">
        <v>179</v>
      </c>
      <c r="N246" t="s">
        <v>180</v>
      </c>
      <c r="O246" t="s">
        <v>122</v>
      </c>
      <c r="P246" t="s">
        <v>196</v>
      </c>
      <c r="Q246" t="s">
        <v>206</v>
      </c>
      <c r="R246" t="s">
        <v>207</v>
      </c>
      <c r="S246" t="s">
        <v>47</v>
      </c>
      <c r="T246" t="s">
        <v>48</v>
      </c>
      <c r="U246" t="str">
        <f t="shared" si="3"/>
        <v>WA.2378.EBA.962.301.I.524111</v>
      </c>
      <c r="V246" t="s">
        <v>98</v>
      </c>
      <c r="W246" t="s">
        <v>168</v>
      </c>
      <c r="X246" t="s">
        <v>208</v>
      </c>
    </row>
    <row r="247" spans="1:24" hidden="1" x14ac:dyDescent="0.3">
      <c r="A247" t="s">
        <v>24</v>
      </c>
      <c r="B247" t="s">
        <v>25</v>
      </c>
      <c r="C247" t="s">
        <v>26</v>
      </c>
      <c r="D247" t="s">
        <v>27</v>
      </c>
      <c r="E247" t="s">
        <v>28</v>
      </c>
      <c r="F247" t="s">
        <v>29</v>
      </c>
      <c r="G247" t="s">
        <v>115</v>
      </c>
      <c r="H247" t="s">
        <v>116</v>
      </c>
      <c r="I247" t="s">
        <v>117</v>
      </c>
      <c r="J247" t="s">
        <v>118</v>
      </c>
      <c r="K247" t="s">
        <v>129</v>
      </c>
      <c r="L247" t="s">
        <v>130</v>
      </c>
      <c r="M247" t="s">
        <v>209</v>
      </c>
      <c r="N247" t="s">
        <v>210</v>
      </c>
      <c r="O247" t="s">
        <v>133</v>
      </c>
      <c r="P247" t="s">
        <v>211</v>
      </c>
      <c r="Q247" t="s">
        <v>40</v>
      </c>
      <c r="R247" t="s">
        <v>212</v>
      </c>
      <c r="S247" t="s">
        <v>42</v>
      </c>
      <c r="T247" t="s">
        <v>43</v>
      </c>
      <c r="U247" t="str">
        <f t="shared" si="3"/>
        <v>WA.2378.EBA.963.101.A.521211</v>
      </c>
      <c r="V247" t="s">
        <v>136</v>
      </c>
    </row>
    <row r="248" spans="1:24" hidden="1" x14ac:dyDescent="0.3">
      <c r="A248" t="s">
        <v>24</v>
      </c>
      <c r="B248" t="s">
        <v>25</v>
      </c>
      <c r="C248" t="s">
        <v>26</v>
      </c>
      <c r="D248" t="s">
        <v>27</v>
      </c>
      <c r="E248" t="s">
        <v>28</v>
      </c>
      <c r="F248" t="s">
        <v>29</v>
      </c>
      <c r="G248" t="s">
        <v>115</v>
      </c>
      <c r="H248" t="s">
        <v>116</v>
      </c>
      <c r="I248" t="s">
        <v>117</v>
      </c>
      <c r="J248" t="s">
        <v>118</v>
      </c>
      <c r="K248" t="s">
        <v>129</v>
      </c>
      <c r="L248" t="s">
        <v>130</v>
      </c>
      <c r="M248" t="s">
        <v>209</v>
      </c>
      <c r="N248" t="s">
        <v>210</v>
      </c>
      <c r="O248" t="s">
        <v>133</v>
      </c>
      <c r="P248" t="s">
        <v>211</v>
      </c>
      <c r="Q248" t="s">
        <v>40</v>
      </c>
      <c r="R248" t="s">
        <v>212</v>
      </c>
      <c r="S248" t="s">
        <v>67</v>
      </c>
      <c r="T248" t="s">
        <v>68</v>
      </c>
      <c r="U248" t="str">
        <f t="shared" si="3"/>
        <v>WA.2378.EBA.963.101.A.521241</v>
      </c>
      <c r="V248" t="s">
        <v>136</v>
      </c>
    </row>
    <row r="249" spans="1:24" hidden="1" x14ac:dyDescent="0.3">
      <c r="A249" t="s">
        <v>24</v>
      </c>
      <c r="B249" t="s">
        <v>25</v>
      </c>
      <c r="C249" t="s">
        <v>26</v>
      </c>
      <c r="D249" t="s">
        <v>27</v>
      </c>
      <c r="E249" t="s">
        <v>28</v>
      </c>
      <c r="F249" t="s">
        <v>29</v>
      </c>
      <c r="G249" t="s">
        <v>115</v>
      </c>
      <c r="H249" t="s">
        <v>116</v>
      </c>
      <c r="I249" t="s">
        <v>117</v>
      </c>
      <c r="J249" t="s">
        <v>118</v>
      </c>
      <c r="K249" t="s">
        <v>129</v>
      </c>
      <c r="L249" t="s">
        <v>130</v>
      </c>
      <c r="M249" t="s">
        <v>209</v>
      </c>
      <c r="N249" t="s">
        <v>210</v>
      </c>
      <c r="O249" t="s">
        <v>133</v>
      </c>
      <c r="P249" t="s">
        <v>211</v>
      </c>
      <c r="Q249" t="s">
        <v>40</v>
      </c>
      <c r="R249" t="s">
        <v>212</v>
      </c>
      <c r="S249" t="s">
        <v>137</v>
      </c>
      <c r="T249" t="s">
        <v>138</v>
      </c>
      <c r="U249" t="str">
        <f t="shared" si="3"/>
        <v>WA.2378.EBA.963.101.A.521811</v>
      </c>
      <c r="V249" t="s">
        <v>136</v>
      </c>
    </row>
    <row r="250" spans="1:24" hidden="1" x14ac:dyDescent="0.3">
      <c r="A250" t="s">
        <v>24</v>
      </c>
      <c r="B250" t="s">
        <v>25</v>
      </c>
      <c r="C250" t="s">
        <v>26</v>
      </c>
      <c r="D250" t="s">
        <v>27</v>
      </c>
      <c r="E250" t="s">
        <v>28</v>
      </c>
      <c r="F250" t="s">
        <v>29</v>
      </c>
      <c r="G250" t="s">
        <v>115</v>
      </c>
      <c r="H250" t="s">
        <v>116</v>
      </c>
      <c r="I250" t="s">
        <v>117</v>
      </c>
      <c r="J250" t="s">
        <v>118</v>
      </c>
      <c r="K250" t="s">
        <v>129</v>
      </c>
      <c r="L250" t="s">
        <v>130</v>
      </c>
      <c r="M250" t="s">
        <v>209</v>
      </c>
      <c r="N250" t="s">
        <v>210</v>
      </c>
      <c r="O250" t="s">
        <v>133</v>
      </c>
      <c r="P250" t="s">
        <v>211</v>
      </c>
      <c r="Q250" t="s">
        <v>40</v>
      </c>
      <c r="R250" t="s">
        <v>212</v>
      </c>
      <c r="S250" t="s">
        <v>45</v>
      </c>
      <c r="T250" t="s">
        <v>46</v>
      </c>
      <c r="U250" t="str">
        <f t="shared" si="3"/>
        <v>WA.2378.EBA.963.101.A.522151</v>
      </c>
      <c r="V250" t="s">
        <v>136</v>
      </c>
    </row>
    <row r="251" spans="1:24" hidden="1" x14ac:dyDescent="0.3">
      <c r="A251" t="s">
        <v>24</v>
      </c>
      <c r="B251" t="s">
        <v>25</v>
      </c>
      <c r="C251" t="s">
        <v>26</v>
      </c>
      <c r="D251" t="s">
        <v>27</v>
      </c>
      <c r="E251" t="s">
        <v>28</v>
      </c>
      <c r="F251" t="s">
        <v>29</v>
      </c>
      <c r="G251" t="s">
        <v>115</v>
      </c>
      <c r="H251" t="s">
        <v>116</v>
      </c>
      <c r="I251" t="s">
        <v>117</v>
      </c>
      <c r="J251" t="s">
        <v>118</v>
      </c>
      <c r="K251" t="s">
        <v>129</v>
      </c>
      <c r="L251" t="s">
        <v>130</v>
      </c>
      <c r="M251" t="s">
        <v>209</v>
      </c>
      <c r="N251" t="s">
        <v>210</v>
      </c>
      <c r="O251" t="s">
        <v>133</v>
      </c>
      <c r="P251" t="s">
        <v>211</v>
      </c>
      <c r="Q251" t="s">
        <v>40</v>
      </c>
      <c r="R251" t="s">
        <v>212</v>
      </c>
      <c r="S251" t="s">
        <v>57</v>
      </c>
      <c r="T251" t="s">
        <v>58</v>
      </c>
      <c r="U251" t="str">
        <f t="shared" si="3"/>
        <v>WA.2378.EBA.963.101.A.522191</v>
      </c>
      <c r="V251" t="s">
        <v>136</v>
      </c>
    </row>
    <row r="252" spans="1:24" hidden="1" x14ac:dyDescent="0.3">
      <c r="A252" t="s">
        <v>24</v>
      </c>
      <c r="B252" t="s">
        <v>25</v>
      </c>
      <c r="C252" t="s">
        <v>26</v>
      </c>
      <c r="D252" t="s">
        <v>27</v>
      </c>
      <c r="E252" t="s">
        <v>28</v>
      </c>
      <c r="F252" t="s">
        <v>29</v>
      </c>
      <c r="G252" t="s">
        <v>115</v>
      </c>
      <c r="H252" t="s">
        <v>116</v>
      </c>
      <c r="I252" t="s">
        <v>117</v>
      </c>
      <c r="J252" t="s">
        <v>118</v>
      </c>
      <c r="K252" t="s">
        <v>129</v>
      </c>
      <c r="L252" t="s">
        <v>130</v>
      </c>
      <c r="M252" t="s">
        <v>209</v>
      </c>
      <c r="N252" t="s">
        <v>210</v>
      </c>
      <c r="O252" t="s">
        <v>133</v>
      </c>
      <c r="P252" t="s">
        <v>211</v>
      </c>
      <c r="Q252" t="s">
        <v>40</v>
      </c>
      <c r="R252" t="s">
        <v>212</v>
      </c>
      <c r="S252" t="s">
        <v>47</v>
      </c>
      <c r="T252" t="s">
        <v>48</v>
      </c>
      <c r="U252" t="str">
        <f t="shared" si="3"/>
        <v>WA.2378.EBA.963.101.A.524111</v>
      </c>
      <c r="V252" t="s">
        <v>136</v>
      </c>
    </row>
    <row r="253" spans="1:24" hidden="1" x14ac:dyDescent="0.3">
      <c r="A253" t="s">
        <v>24</v>
      </c>
      <c r="B253" t="s">
        <v>25</v>
      </c>
      <c r="C253" t="s">
        <v>26</v>
      </c>
      <c r="D253" t="s">
        <v>27</v>
      </c>
      <c r="E253" t="s">
        <v>28</v>
      </c>
      <c r="F253" t="s">
        <v>29</v>
      </c>
      <c r="G253" t="s">
        <v>115</v>
      </c>
      <c r="H253" t="s">
        <v>116</v>
      </c>
      <c r="I253" t="s">
        <v>117</v>
      </c>
      <c r="J253" t="s">
        <v>118</v>
      </c>
      <c r="K253" t="s">
        <v>129</v>
      </c>
      <c r="L253" t="s">
        <v>130</v>
      </c>
      <c r="M253" t="s">
        <v>209</v>
      </c>
      <c r="N253" t="s">
        <v>210</v>
      </c>
      <c r="O253" t="s">
        <v>133</v>
      </c>
      <c r="P253" t="s">
        <v>211</v>
      </c>
      <c r="Q253" t="s">
        <v>40</v>
      </c>
      <c r="R253" t="s">
        <v>212</v>
      </c>
      <c r="S253" t="s">
        <v>72</v>
      </c>
      <c r="T253" t="s">
        <v>73</v>
      </c>
      <c r="U253" t="str">
        <f t="shared" si="3"/>
        <v>WA.2378.EBA.963.101.A.524113</v>
      </c>
      <c r="V253" t="s">
        <v>136</v>
      </c>
    </row>
    <row r="254" spans="1:24" hidden="1" x14ac:dyDescent="0.3">
      <c r="A254" t="s">
        <v>24</v>
      </c>
      <c r="B254" t="s">
        <v>25</v>
      </c>
      <c r="C254" t="s">
        <v>26</v>
      </c>
      <c r="D254" t="s">
        <v>27</v>
      </c>
      <c r="E254" t="s">
        <v>28</v>
      </c>
      <c r="F254" t="s">
        <v>29</v>
      </c>
      <c r="G254" t="s">
        <v>115</v>
      </c>
      <c r="H254" t="s">
        <v>116</v>
      </c>
      <c r="I254" t="s">
        <v>117</v>
      </c>
      <c r="J254" t="s">
        <v>118</v>
      </c>
      <c r="K254" t="s">
        <v>129</v>
      </c>
      <c r="L254" t="s">
        <v>130</v>
      </c>
      <c r="M254" t="s">
        <v>209</v>
      </c>
      <c r="N254" t="s">
        <v>210</v>
      </c>
      <c r="O254" t="s">
        <v>133</v>
      </c>
      <c r="P254" t="s">
        <v>211</v>
      </c>
      <c r="Q254" t="s">
        <v>40</v>
      </c>
      <c r="R254" t="s">
        <v>212</v>
      </c>
      <c r="S254" t="s">
        <v>74</v>
      </c>
      <c r="T254" t="s">
        <v>75</v>
      </c>
      <c r="U254" t="str">
        <f t="shared" si="3"/>
        <v>WA.2378.EBA.963.101.A.524114</v>
      </c>
      <c r="V254" t="s">
        <v>136</v>
      </c>
    </row>
    <row r="255" spans="1:24" hidden="1" x14ac:dyDescent="0.3">
      <c r="A255" t="s">
        <v>24</v>
      </c>
      <c r="B255" t="s">
        <v>25</v>
      </c>
      <c r="C255" t="s">
        <v>26</v>
      </c>
      <c r="D255" t="s">
        <v>27</v>
      </c>
      <c r="E255" t="s">
        <v>28</v>
      </c>
      <c r="F255" t="s">
        <v>29</v>
      </c>
      <c r="G255" t="s">
        <v>115</v>
      </c>
      <c r="H255" t="s">
        <v>116</v>
      </c>
      <c r="I255" t="s">
        <v>117</v>
      </c>
      <c r="J255" t="s">
        <v>118</v>
      </c>
      <c r="K255" t="s">
        <v>129</v>
      </c>
      <c r="L255" t="s">
        <v>130</v>
      </c>
      <c r="M255" t="s">
        <v>209</v>
      </c>
      <c r="N255" t="s">
        <v>210</v>
      </c>
      <c r="O255" t="s">
        <v>133</v>
      </c>
      <c r="P255" t="s">
        <v>211</v>
      </c>
      <c r="Q255" t="s">
        <v>40</v>
      </c>
      <c r="R255" t="s">
        <v>212</v>
      </c>
      <c r="S255" t="s">
        <v>49</v>
      </c>
      <c r="T255" t="s">
        <v>50</v>
      </c>
      <c r="U255" t="str">
        <f t="shared" si="3"/>
        <v>WA.2378.EBA.963.101.A.524119</v>
      </c>
      <c r="V255" t="s">
        <v>136</v>
      </c>
    </row>
    <row r="256" spans="1:24" hidden="1" x14ac:dyDescent="0.3">
      <c r="A256" t="s">
        <v>24</v>
      </c>
      <c r="B256" t="s">
        <v>25</v>
      </c>
      <c r="C256" t="s">
        <v>26</v>
      </c>
      <c r="D256" t="s">
        <v>27</v>
      </c>
      <c r="E256" t="s">
        <v>28</v>
      </c>
      <c r="F256" t="s">
        <v>29</v>
      </c>
      <c r="G256" t="s">
        <v>115</v>
      </c>
      <c r="H256" t="s">
        <v>116</v>
      </c>
      <c r="I256" t="s">
        <v>117</v>
      </c>
      <c r="J256" t="s">
        <v>118</v>
      </c>
      <c r="K256" t="s">
        <v>129</v>
      </c>
      <c r="L256" t="s">
        <v>130</v>
      </c>
      <c r="M256" t="s">
        <v>209</v>
      </c>
      <c r="N256" t="s">
        <v>210</v>
      </c>
      <c r="O256" t="s">
        <v>133</v>
      </c>
      <c r="P256" t="s">
        <v>211</v>
      </c>
      <c r="Q256" t="s">
        <v>51</v>
      </c>
      <c r="R256" t="s">
        <v>213</v>
      </c>
      <c r="S256" t="s">
        <v>42</v>
      </c>
      <c r="T256" t="s">
        <v>43</v>
      </c>
      <c r="U256" t="str">
        <f t="shared" si="3"/>
        <v>WA.2378.EBA.963.101.B.521211</v>
      </c>
      <c r="V256" t="s">
        <v>136</v>
      </c>
    </row>
    <row r="257" spans="1:22" hidden="1" x14ac:dyDescent="0.3">
      <c r="A257" t="s">
        <v>24</v>
      </c>
      <c r="B257" t="s">
        <v>25</v>
      </c>
      <c r="C257" t="s">
        <v>26</v>
      </c>
      <c r="D257" t="s">
        <v>27</v>
      </c>
      <c r="E257" t="s">
        <v>28</v>
      </c>
      <c r="F257" t="s">
        <v>29</v>
      </c>
      <c r="G257" t="s">
        <v>115</v>
      </c>
      <c r="H257" t="s">
        <v>116</v>
      </c>
      <c r="I257" t="s">
        <v>117</v>
      </c>
      <c r="J257" t="s">
        <v>118</v>
      </c>
      <c r="K257" t="s">
        <v>129</v>
      </c>
      <c r="L257" t="s">
        <v>130</v>
      </c>
      <c r="M257" t="s">
        <v>209</v>
      </c>
      <c r="N257" t="s">
        <v>210</v>
      </c>
      <c r="O257" t="s">
        <v>133</v>
      </c>
      <c r="P257" t="s">
        <v>211</v>
      </c>
      <c r="Q257" t="s">
        <v>51</v>
      </c>
      <c r="R257" t="s">
        <v>213</v>
      </c>
      <c r="S257" t="s">
        <v>45</v>
      </c>
      <c r="T257" t="s">
        <v>46</v>
      </c>
      <c r="U257" t="str">
        <f t="shared" si="3"/>
        <v>WA.2378.EBA.963.101.B.522151</v>
      </c>
      <c r="V257" t="s">
        <v>136</v>
      </c>
    </row>
    <row r="258" spans="1:22" hidden="1" x14ac:dyDescent="0.3">
      <c r="A258" t="s">
        <v>24</v>
      </c>
      <c r="B258" t="s">
        <v>25</v>
      </c>
      <c r="C258" t="s">
        <v>26</v>
      </c>
      <c r="D258" t="s">
        <v>27</v>
      </c>
      <c r="E258" t="s">
        <v>28</v>
      </c>
      <c r="F258" t="s">
        <v>29</v>
      </c>
      <c r="G258" t="s">
        <v>115</v>
      </c>
      <c r="H258" t="s">
        <v>116</v>
      </c>
      <c r="I258" t="s">
        <v>117</v>
      </c>
      <c r="J258" t="s">
        <v>118</v>
      </c>
      <c r="K258" t="s">
        <v>129</v>
      </c>
      <c r="L258" t="s">
        <v>130</v>
      </c>
      <c r="M258" t="s">
        <v>209</v>
      </c>
      <c r="N258" t="s">
        <v>210</v>
      </c>
      <c r="O258" t="s">
        <v>133</v>
      </c>
      <c r="P258" t="s">
        <v>211</v>
      </c>
      <c r="Q258" t="s">
        <v>51</v>
      </c>
      <c r="R258" t="s">
        <v>213</v>
      </c>
      <c r="S258" t="s">
        <v>47</v>
      </c>
      <c r="T258" t="s">
        <v>48</v>
      </c>
      <c r="U258" t="str">
        <f t="shared" ref="U258:U321" si="4">_xlfn.TEXTJOIN(".",TRUE,G258,I258,K258,M258,O258,Q258,S258)</f>
        <v>WA.2378.EBA.963.101.B.524111</v>
      </c>
      <c r="V258" t="s">
        <v>136</v>
      </c>
    </row>
    <row r="259" spans="1:22" hidden="1" x14ac:dyDescent="0.3">
      <c r="A259" t="s">
        <v>24</v>
      </c>
      <c r="B259" t="s">
        <v>25</v>
      </c>
      <c r="C259" t="s">
        <v>26</v>
      </c>
      <c r="D259" t="s">
        <v>27</v>
      </c>
      <c r="E259" t="s">
        <v>28</v>
      </c>
      <c r="F259" t="s">
        <v>29</v>
      </c>
      <c r="G259" t="s">
        <v>115</v>
      </c>
      <c r="H259" t="s">
        <v>116</v>
      </c>
      <c r="I259" t="s">
        <v>117</v>
      </c>
      <c r="J259" t="s">
        <v>118</v>
      </c>
      <c r="K259" t="s">
        <v>129</v>
      </c>
      <c r="L259" t="s">
        <v>130</v>
      </c>
      <c r="M259" t="s">
        <v>209</v>
      </c>
      <c r="N259" t="s">
        <v>210</v>
      </c>
      <c r="O259" t="s">
        <v>133</v>
      </c>
      <c r="P259" t="s">
        <v>211</v>
      </c>
      <c r="Q259" t="s">
        <v>51</v>
      </c>
      <c r="R259" t="s">
        <v>213</v>
      </c>
      <c r="S259" t="s">
        <v>74</v>
      </c>
      <c r="T259" t="s">
        <v>75</v>
      </c>
      <c r="U259" t="str">
        <f t="shared" si="4"/>
        <v>WA.2378.EBA.963.101.B.524114</v>
      </c>
      <c r="V259" t="s">
        <v>136</v>
      </c>
    </row>
    <row r="260" spans="1:22" hidden="1" x14ac:dyDescent="0.3">
      <c r="A260" t="s">
        <v>24</v>
      </c>
      <c r="B260" t="s">
        <v>25</v>
      </c>
      <c r="C260" t="s">
        <v>26</v>
      </c>
      <c r="D260" t="s">
        <v>27</v>
      </c>
      <c r="E260" t="s">
        <v>28</v>
      </c>
      <c r="F260" t="s">
        <v>29</v>
      </c>
      <c r="G260" t="s">
        <v>115</v>
      </c>
      <c r="H260" t="s">
        <v>116</v>
      </c>
      <c r="I260" t="s">
        <v>117</v>
      </c>
      <c r="J260" t="s">
        <v>118</v>
      </c>
      <c r="K260" t="s">
        <v>129</v>
      </c>
      <c r="L260" t="s">
        <v>130</v>
      </c>
      <c r="M260" t="s">
        <v>209</v>
      </c>
      <c r="N260" t="s">
        <v>210</v>
      </c>
      <c r="O260" t="s">
        <v>155</v>
      </c>
      <c r="P260" t="s">
        <v>214</v>
      </c>
      <c r="Q260" t="s">
        <v>40</v>
      </c>
      <c r="R260" t="s">
        <v>215</v>
      </c>
      <c r="S260" t="s">
        <v>42</v>
      </c>
      <c r="T260" t="s">
        <v>43</v>
      </c>
      <c r="U260" t="str">
        <f t="shared" si="4"/>
        <v>WA.2378.EBA.963.102.A.521211</v>
      </c>
      <c r="V260" t="s">
        <v>136</v>
      </c>
    </row>
    <row r="261" spans="1:22" hidden="1" x14ac:dyDescent="0.3">
      <c r="A261" t="s">
        <v>24</v>
      </c>
      <c r="B261" t="s">
        <v>25</v>
      </c>
      <c r="C261" t="s">
        <v>26</v>
      </c>
      <c r="D261" t="s">
        <v>27</v>
      </c>
      <c r="E261" t="s">
        <v>28</v>
      </c>
      <c r="F261" t="s">
        <v>29</v>
      </c>
      <c r="G261" t="s">
        <v>115</v>
      </c>
      <c r="H261" t="s">
        <v>116</v>
      </c>
      <c r="I261" t="s">
        <v>117</v>
      </c>
      <c r="J261" t="s">
        <v>118</v>
      </c>
      <c r="K261" t="s">
        <v>129</v>
      </c>
      <c r="L261" t="s">
        <v>130</v>
      </c>
      <c r="M261" t="s">
        <v>209</v>
      </c>
      <c r="N261" t="s">
        <v>210</v>
      </c>
      <c r="O261" t="s">
        <v>155</v>
      </c>
      <c r="P261" t="s">
        <v>214</v>
      </c>
      <c r="Q261" t="s">
        <v>40</v>
      </c>
      <c r="R261" t="s">
        <v>215</v>
      </c>
      <c r="S261" t="s">
        <v>65</v>
      </c>
      <c r="T261" t="s">
        <v>66</v>
      </c>
      <c r="U261" t="str">
        <f t="shared" si="4"/>
        <v>WA.2378.EBA.963.102.A.521213</v>
      </c>
      <c r="V261" t="s">
        <v>136</v>
      </c>
    </row>
    <row r="262" spans="1:22" hidden="1" x14ac:dyDescent="0.3">
      <c r="A262" t="s">
        <v>24</v>
      </c>
      <c r="B262" t="s">
        <v>25</v>
      </c>
      <c r="C262" t="s">
        <v>26</v>
      </c>
      <c r="D262" t="s">
        <v>27</v>
      </c>
      <c r="E262" t="s">
        <v>28</v>
      </c>
      <c r="F262" t="s">
        <v>29</v>
      </c>
      <c r="G262" t="s">
        <v>115</v>
      </c>
      <c r="H262" t="s">
        <v>116</v>
      </c>
      <c r="I262" t="s">
        <v>117</v>
      </c>
      <c r="J262" t="s">
        <v>118</v>
      </c>
      <c r="K262" t="s">
        <v>129</v>
      </c>
      <c r="L262" t="s">
        <v>130</v>
      </c>
      <c r="M262" t="s">
        <v>209</v>
      </c>
      <c r="N262" t="s">
        <v>210</v>
      </c>
      <c r="O262" t="s">
        <v>155</v>
      </c>
      <c r="P262" t="s">
        <v>214</v>
      </c>
      <c r="Q262" t="s">
        <v>40</v>
      </c>
      <c r="R262" t="s">
        <v>215</v>
      </c>
      <c r="S262" t="s">
        <v>83</v>
      </c>
      <c r="T262" t="s">
        <v>84</v>
      </c>
      <c r="U262" t="str">
        <f t="shared" si="4"/>
        <v>WA.2378.EBA.963.102.A.521219</v>
      </c>
      <c r="V262" t="s">
        <v>136</v>
      </c>
    </row>
    <row r="263" spans="1:22" hidden="1" x14ac:dyDescent="0.3">
      <c r="A263" t="s">
        <v>24</v>
      </c>
      <c r="B263" t="s">
        <v>25</v>
      </c>
      <c r="C263" t="s">
        <v>26</v>
      </c>
      <c r="D263" t="s">
        <v>27</v>
      </c>
      <c r="E263" t="s">
        <v>28</v>
      </c>
      <c r="F263" t="s">
        <v>29</v>
      </c>
      <c r="G263" t="s">
        <v>115</v>
      </c>
      <c r="H263" t="s">
        <v>116</v>
      </c>
      <c r="I263" t="s">
        <v>117</v>
      </c>
      <c r="J263" t="s">
        <v>118</v>
      </c>
      <c r="K263" t="s">
        <v>129</v>
      </c>
      <c r="L263" t="s">
        <v>130</v>
      </c>
      <c r="M263" t="s">
        <v>209</v>
      </c>
      <c r="N263" t="s">
        <v>210</v>
      </c>
      <c r="O263" t="s">
        <v>155</v>
      </c>
      <c r="P263" t="s">
        <v>214</v>
      </c>
      <c r="Q263" t="s">
        <v>40</v>
      </c>
      <c r="R263" t="s">
        <v>215</v>
      </c>
      <c r="S263" t="s">
        <v>137</v>
      </c>
      <c r="T263" t="s">
        <v>138</v>
      </c>
      <c r="U263" t="str">
        <f t="shared" si="4"/>
        <v>WA.2378.EBA.963.102.A.521811</v>
      </c>
      <c r="V263" t="s">
        <v>136</v>
      </c>
    </row>
    <row r="264" spans="1:22" hidden="1" x14ac:dyDescent="0.3">
      <c r="A264" t="s">
        <v>24</v>
      </c>
      <c r="B264" t="s">
        <v>25</v>
      </c>
      <c r="C264" t="s">
        <v>26</v>
      </c>
      <c r="D264" t="s">
        <v>27</v>
      </c>
      <c r="E264" t="s">
        <v>28</v>
      </c>
      <c r="F264" t="s">
        <v>29</v>
      </c>
      <c r="G264" t="s">
        <v>115</v>
      </c>
      <c r="H264" t="s">
        <v>116</v>
      </c>
      <c r="I264" t="s">
        <v>117</v>
      </c>
      <c r="J264" t="s">
        <v>118</v>
      </c>
      <c r="K264" t="s">
        <v>129</v>
      </c>
      <c r="L264" t="s">
        <v>130</v>
      </c>
      <c r="M264" t="s">
        <v>209</v>
      </c>
      <c r="N264" t="s">
        <v>210</v>
      </c>
      <c r="O264" t="s">
        <v>155</v>
      </c>
      <c r="P264" t="s">
        <v>214</v>
      </c>
      <c r="Q264" t="s">
        <v>40</v>
      </c>
      <c r="R264" t="s">
        <v>215</v>
      </c>
      <c r="S264" t="s">
        <v>47</v>
      </c>
      <c r="T264" t="s">
        <v>48</v>
      </c>
      <c r="U264" t="str">
        <f t="shared" si="4"/>
        <v>WA.2378.EBA.963.102.A.524111</v>
      </c>
      <c r="V264" t="s">
        <v>136</v>
      </c>
    </row>
    <row r="265" spans="1:22" hidden="1" x14ac:dyDescent="0.3">
      <c r="A265" t="s">
        <v>24</v>
      </c>
      <c r="B265" t="s">
        <v>25</v>
      </c>
      <c r="C265" t="s">
        <v>26</v>
      </c>
      <c r="D265" t="s">
        <v>27</v>
      </c>
      <c r="E265" t="s">
        <v>28</v>
      </c>
      <c r="F265" t="s">
        <v>29</v>
      </c>
      <c r="G265" t="s">
        <v>115</v>
      </c>
      <c r="H265" t="s">
        <v>116</v>
      </c>
      <c r="I265" t="s">
        <v>117</v>
      </c>
      <c r="J265" t="s">
        <v>118</v>
      </c>
      <c r="K265" t="s">
        <v>129</v>
      </c>
      <c r="L265" t="s">
        <v>130</v>
      </c>
      <c r="M265" t="s">
        <v>209</v>
      </c>
      <c r="N265" t="s">
        <v>210</v>
      </c>
      <c r="O265" t="s">
        <v>155</v>
      </c>
      <c r="P265" t="s">
        <v>214</v>
      </c>
      <c r="Q265" t="s">
        <v>51</v>
      </c>
      <c r="R265" t="s">
        <v>216</v>
      </c>
      <c r="S265" t="s">
        <v>42</v>
      </c>
      <c r="T265" t="s">
        <v>43</v>
      </c>
      <c r="U265" t="str">
        <f t="shared" si="4"/>
        <v>WA.2378.EBA.963.102.B.521211</v>
      </c>
      <c r="V265" t="s">
        <v>136</v>
      </c>
    </row>
    <row r="266" spans="1:22" hidden="1" x14ac:dyDescent="0.3">
      <c r="A266" t="s">
        <v>24</v>
      </c>
      <c r="B266" t="s">
        <v>25</v>
      </c>
      <c r="C266" t="s">
        <v>26</v>
      </c>
      <c r="D266" t="s">
        <v>27</v>
      </c>
      <c r="E266" t="s">
        <v>28</v>
      </c>
      <c r="F266" t="s">
        <v>29</v>
      </c>
      <c r="G266" t="s">
        <v>115</v>
      </c>
      <c r="H266" t="s">
        <v>116</v>
      </c>
      <c r="I266" t="s">
        <v>117</v>
      </c>
      <c r="J266" t="s">
        <v>118</v>
      </c>
      <c r="K266" t="s">
        <v>129</v>
      </c>
      <c r="L266" t="s">
        <v>130</v>
      </c>
      <c r="M266" t="s">
        <v>209</v>
      </c>
      <c r="N266" t="s">
        <v>210</v>
      </c>
      <c r="O266" t="s">
        <v>155</v>
      </c>
      <c r="P266" t="s">
        <v>214</v>
      </c>
      <c r="Q266" t="s">
        <v>51</v>
      </c>
      <c r="R266" t="s">
        <v>216</v>
      </c>
      <c r="S266" t="s">
        <v>137</v>
      </c>
      <c r="T266" t="s">
        <v>138</v>
      </c>
      <c r="U266" t="str">
        <f t="shared" si="4"/>
        <v>WA.2378.EBA.963.102.B.521811</v>
      </c>
      <c r="V266" t="s">
        <v>136</v>
      </c>
    </row>
    <row r="267" spans="1:22" hidden="1" x14ac:dyDescent="0.3">
      <c r="A267" t="s">
        <v>24</v>
      </c>
      <c r="B267" t="s">
        <v>25</v>
      </c>
      <c r="C267" t="s">
        <v>26</v>
      </c>
      <c r="D267" t="s">
        <v>27</v>
      </c>
      <c r="E267" t="s">
        <v>28</v>
      </c>
      <c r="F267" t="s">
        <v>29</v>
      </c>
      <c r="G267" t="s">
        <v>115</v>
      </c>
      <c r="H267" t="s">
        <v>116</v>
      </c>
      <c r="I267" t="s">
        <v>117</v>
      </c>
      <c r="J267" t="s">
        <v>118</v>
      </c>
      <c r="K267" t="s">
        <v>129</v>
      </c>
      <c r="L267" t="s">
        <v>130</v>
      </c>
      <c r="M267" t="s">
        <v>209</v>
      </c>
      <c r="N267" t="s">
        <v>210</v>
      </c>
      <c r="O267" t="s">
        <v>155</v>
      </c>
      <c r="P267" t="s">
        <v>214</v>
      </c>
      <c r="Q267" t="s">
        <v>51</v>
      </c>
      <c r="R267" t="s">
        <v>216</v>
      </c>
      <c r="S267" t="s">
        <v>47</v>
      </c>
      <c r="T267" t="s">
        <v>48</v>
      </c>
      <c r="U267" t="str">
        <f t="shared" si="4"/>
        <v>WA.2378.EBA.963.102.B.524111</v>
      </c>
      <c r="V267" t="s">
        <v>136</v>
      </c>
    </row>
    <row r="268" spans="1:22" hidden="1" x14ac:dyDescent="0.3">
      <c r="A268" t="s">
        <v>24</v>
      </c>
      <c r="B268" t="s">
        <v>25</v>
      </c>
      <c r="C268" t="s">
        <v>26</v>
      </c>
      <c r="D268" t="s">
        <v>27</v>
      </c>
      <c r="E268" t="s">
        <v>28</v>
      </c>
      <c r="F268" t="s">
        <v>29</v>
      </c>
      <c r="G268" t="s">
        <v>115</v>
      </c>
      <c r="H268" t="s">
        <v>116</v>
      </c>
      <c r="I268" t="s">
        <v>117</v>
      </c>
      <c r="J268" t="s">
        <v>118</v>
      </c>
      <c r="K268" t="s">
        <v>129</v>
      </c>
      <c r="L268" t="s">
        <v>130</v>
      </c>
      <c r="M268" t="s">
        <v>209</v>
      </c>
      <c r="N268" t="s">
        <v>210</v>
      </c>
      <c r="O268" t="s">
        <v>155</v>
      </c>
      <c r="P268" t="s">
        <v>214</v>
      </c>
      <c r="Q268" t="s">
        <v>51</v>
      </c>
      <c r="R268" t="s">
        <v>216</v>
      </c>
      <c r="S268" t="s">
        <v>74</v>
      </c>
      <c r="T268" t="s">
        <v>75</v>
      </c>
      <c r="U268" t="str">
        <f t="shared" si="4"/>
        <v>WA.2378.EBA.963.102.B.524114</v>
      </c>
      <c r="V268" t="s">
        <v>136</v>
      </c>
    </row>
    <row r="269" spans="1:22" hidden="1" x14ac:dyDescent="0.3">
      <c r="A269" t="s">
        <v>24</v>
      </c>
      <c r="B269" t="s">
        <v>25</v>
      </c>
      <c r="C269" t="s">
        <v>26</v>
      </c>
      <c r="D269" t="s">
        <v>27</v>
      </c>
      <c r="E269" t="s">
        <v>28</v>
      </c>
      <c r="F269" t="s">
        <v>29</v>
      </c>
      <c r="G269" t="s">
        <v>115</v>
      </c>
      <c r="H269" t="s">
        <v>116</v>
      </c>
      <c r="I269" t="s">
        <v>117</v>
      </c>
      <c r="J269" t="s">
        <v>118</v>
      </c>
      <c r="K269" t="s">
        <v>129</v>
      </c>
      <c r="L269" t="s">
        <v>130</v>
      </c>
      <c r="M269" t="s">
        <v>217</v>
      </c>
      <c r="N269" t="s">
        <v>218</v>
      </c>
      <c r="O269" t="s">
        <v>36</v>
      </c>
      <c r="P269" t="s">
        <v>219</v>
      </c>
      <c r="Q269" t="s">
        <v>220</v>
      </c>
      <c r="R269" t="s">
        <v>221</v>
      </c>
      <c r="S269" t="s">
        <v>222</v>
      </c>
      <c r="T269" t="s">
        <v>223</v>
      </c>
      <c r="U269" t="str">
        <f t="shared" si="4"/>
        <v>WA.2378.EBA.994.001.AA.511111</v>
      </c>
      <c r="V269" t="s">
        <v>136</v>
      </c>
    </row>
    <row r="270" spans="1:22" hidden="1" x14ac:dyDescent="0.3">
      <c r="A270" t="s">
        <v>24</v>
      </c>
      <c r="B270" t="s">
        <v>25</v>
      </c>
      <c r="C270" t="s">
        <v>26</v>
      </c>
      <c r="D270" t="s">
        <v>27</v>
      </c>
      <c r="E270" t="s">
        <v>28</v>
      </c>
      <c r="F270" t="s">
        <v>29</v>
      </c>
      <c r="G270" t="s">
        <v>115</v>
      </c>
      <c r="H270" t="s">
        <v>116</v>
      </c>
      <c r="I270" t="s">
        <v>117</v>
      </c>
      <c r="J270" t="s">
        <v>118</v>
      </c>
      <c r="K270" t="s">
        <v>129</v>
      </c>
      <c r="L270" t="s">
        <v>130</v>
      </c>
      <c r="M270" t="s">
        <v>217</v>
      </c>
      <c r="N270" t="s">
        <v>218</v>
      </c>
      <c r="O270" t="s">
        <v>36</v>
      </c>
      <c r="P270" t="s">
        <v>219</v>
      </c>
      <c r="Q270" t="s">
        <v>220</v>
      </c>
      <c r="R270" t="s">
        <v>221</v>
      </c>
      <c r="S270" t="s">
        <v>224</v>
      </c>
      <c r="T270" t="s">
        <v>225</v>
      </c>
      <c r="U270" t="str">
        <f t="shared" si="4"/>
        <v>WA.2378.EBA.994.001.AA.511119</v>
      </c>
      <c r="V270" t="s">
        <v>136</v>
      </c>
    </row>
    <row r="271" spans="1:22" hidden="1" x14ac:dyDescent="0.3">
      <c r="A271" t="s">
        <v>24</v>
      </c>
      <c r="B271" t="s">
        <v>25</v>
      </c>
      <c r="C271" t="s">
        <v>26</v>
      </c>
      <c r="D271" t="s">
        <v>27</v>
      </c>
      <c r="E271" t="s">
        <v>28</v>
      </c>
      <c r="F271" t="s">
        <v>29</v>
      </c>
      <c r="G271" t="s">
        <v>115</v>
      </c>
      <c r="H271" t="s">
        <v>116</v>
      </c>
      <c r="I271" t="s">
        <v>117</v>
      </c>
      <c r="J271" t="s">
        <v>118</v>
      </c>
      <c r="K271" t="s">
        <v>129</v>
      </c>
      <c r="L271" t="s">
        <v>130</v>
      </c>
      <c r="M271" t="s">
        <v>217</v>
      </c>
      <c r="N271" t="s">
        <v>218</v>
      </c>
      <c r="O271" t="s">
        <v>36</v>
      </c>
      <c r="P271" t="s">
        <v>219</v>
      </c>
      <c r="Q271" t="s">
        <v>220</v>
      </c>
      <c r="R271" t="s">
        <v>221</v>
      </c>
      <c r="S271" t="s">
        <v>226</v>
      </c>
      <c r="T271" t="s">
        <v>227</v>
      </c>
      <c r="U271" t="str">
        <f t="shared" si="4"/>
        <v>WA.2378.EBA.994.001.AA.511121</v>
      </c>
      <c r="V271" t="s">
        <v>136</v>
      </c>
    </row>
    <row r="272" spans="1:22" hidden="1" x14ac:dyDescent="0.3">
      <c r="A272" t="s">
        <v>24</v>
      </c>
      <c r="B272" t="s">
        <v>25</v>
      </c>
      <c r="C272" t="s">
        <v>26</v>
      </c>
      <c r="D272" t="s">
        <v>27</v>
      </c>
      <c r="E272" t="s">
        <v>28</v>
      </c>
      <c r="F272" t="s">
        <v>29</v>
      </c>
      <c r="G272" t="s">
        <v>115</v>
      </c>
      <c r="H272" t="s">
        <v>116</v>
      </c>
      <c r="I272" t="s">
        <v>117</v>
      </c>
      <c r="J272" t="s">
        <v>118</v>
      </c>
      <c r="K272" t="s">
        <v>129</v>
      </c>
      <c r="L272" t="s">
        <v>130</v>
      </c>
      <c r="M272" t="s">
        <v>217</v>
      </c>
      <c r="N272" t="s">
        <v>218</v>
      </c>
      <c r="O272" t="s">
        <v>36</v>
      </c>
      <c r="P272" t="s">
        <v>219</v>
      </c>
      <c r="Q272" t="s">
        <v>220</v>
      </c>
      <c r="R272" t="s">
        <v>221</v>
      </c>
      <c r="S272" t="s">
        <v>228</v>
      </c>
      <c r="T272" t="s">
        <v>229</v>
      </c>
      <c r="U272" t="str">
        <f t="shared" si="4"/>
        <v>WA.2378.EBA.994.001.AA.511122</v>
      </c>
      <c r="V272" t="s">
        <v>136</v>
      </c>
    </row>
    <row r="273" spans="1:22" hidden="1" x14ac:dyDescent="0.3">
      <c r="A273" t="s">
        <v>24</v>
      </c>
      <c r="B273" t="s">
        <v>25</v>
      </c>
      <c r="C273" t="s">
        <v>26</v>
      </c>
      <c r="D273" t="s">
        <v>27</v>
      </c>
      <c r="E273" t="s">
        <v>28</v>
      </c>
      <c r="F273" t="s">
        <v>29</v>
      </c>
      <c r="G273" t="s">
        <v>115</v>
      </c>
      <c r="H273" t="s">
        <v>116</v>
      </c>
      <c r="I273" t="s">
        <v>117</v>
      </c>
      <c r="J273" t="s">
        <v>118</v>
      </c>
      <c r="K273" t="s">
        <v>129</v>
      </c>
      <c r="L273" t="s">
        <v>130</v>
      </c>
      <c r="M273" t="s">
        <v>217</v>
      </c>
      <c r="N273" t="s">
        <v>218</v>
      </c>
      <c r="O273" t="s">
        <v>36</v>
      </c>
      <c r="P273" t="s">
        <v>219</v>
      </c>
      <c r="Q273" t="s">
        <v>220</v>
      </c>
      <c r="R273" t="s">
        <v>221</v>
      </c>
      <c r="S273" t="s">
        <v>230</v>
      </c>
      <c r="T273" t="s">
        <v>231</v>
      </c>
      <c r="U273" t="str">
        <f t="shared" si="4"/>
        <v>WA.2378.EBA.994.001.AA.511123</v>
      </c>
      <c r="V273" t="s">
        <v>136</v>
      </c>
    </row>
    <row r="274" spans="1:22" hidden="1" x14ac:dyDescent="0.3">
      <c r="A274" t="s">
        <v>24</v>
      </c>
      <c r="B274" t="s">
        <v>25</v>
      </c>
      <c r="C274" t="s">
        <v>26</v>
      </c>
      <c r="D274" t="s">
        <v>27</v>
      </c>
      <c r="E274" t="s">
        <v>28</v>
      </c>
      <c r="F274" t="s">
        <v>29</v>
      </c>
      <c r="G274" t="s">
        <v>115</v>
      </c>
      <c r="H274" t="s">
        <v>116</v>
      </c>
      <c r="I274" t="s">
        <v>117</v>
      </c>
      <c r="J274" t="s">
        <v>118</v>
      </c>
      <c r="K274" t="s">
        <v>129</v>
      </c>
      <c r="L274" t="s">
        <v>130</v>
      </c>
      <c r="M274" t="s">
        <v>217</v>
      </c>
      <c r="N274" t="s">
        <v>218</v>
      </c>
      <c r="O274" t="s">
        <v>36</v>
      </c>
      <c r="P274" t="s">
        <v>219</v>
      </c>
      <c r="Q274" t="s">
        <v>220</v>
      </c>
      <c r="R274" t="s">
        <v>221</v>
      </c>
      <c r="S274" t="s">
        <v>232</v>
      </c>
      <c r="T274" t="s">
        <v>233</v>
      </c>
      <c r="U274" t="str">
        <f t="shared" si="4"/>
        <v>WA.2378.EBA.994.001.AA.511124</v>
      </c>
      <c r="V274" t="s">
        <v>136</v>
      </c>
    </row>
    <row r="275" spans="1:22" hidden="1" x14ac:dyDescent="0.3">
      <c r="A275" t="s">
        <v>24</v>
      </c>
      <c r="B275" t="s">
        <v>25</v>
      </c>
      <c r="C275" t="s">
        <v>26</v>
      </c>
      <c r="D275" t="s">
        <v>27</v>
      </c>
      <c r="E275" t="s">
        <v>28</v>
      </c>
      <c r="F275" t="s">
        <v>29</v>
      </c>
      <c r="G275" t="s">
        <v>115</v>
      </c>
      <c r="H275" t="s">
        <v>116</v>
      </c>
      <c r="I275" t="s">
        <v>117</v>
      </c>
      <c r="J275" t="s">
        <v>118</v>
      </c>
      <c r="K275" t="s">
        <v>129</v>
      </c>
      <c r="L275" t="s">
        <v>130</v>
      </c>
      <c r="M275" t="s">
        <v>217</v>
      </c>
      <c r="N275" t="s">
        <v>218</v>
      </c>
      <c r="O275" t="s">
        <v>36</v>
      </c>
      <c r="P275" t="s">
        <v>219</v>
      </c>
      <c r="Q275" t="s">
        <v>220</v>
      </c>
      <c r="R275" t="s">
        <v>221</v>
      </c>
      <c r="S275" t="s">
        <v>234</v>
      </c>
      <c r="T275" t="s">
        <v>235</v>
      </c>
      <c r="U275" t="str">
        <f t="shared" si="4"/>
        <v>WA.2378.EBA.994.001.AA.511125</v>
      </c>
      <c r="V275" t="s">
        <v>136</v>
      </c>
    </row>
    <row r="276" spans="1:22" hidden="1" x14ac:dyDescent="0.3">
      <c r="A276" t="s">
        <v>24</v>
      </c>
      <c r="B276" t="s">
        <v>25</v>
      </c>
      <c r="C276" t="s">
        <v>26</v>
      </c>
      <c r="D276" t="s">
        <v>27</v>
      </c>
      <c r="E276" t="s">
        <v>28</v>
      </c>
      <c r="F276" t="s">
        <v>29</v>
      </c>
      <c r="G276" t="s">
        <v>115</v>
      </c>
      <c r="H276" t="s">
        <v>116</v>
      </c>
      <c r="I276" t="s">
        <v>117</v>
      </c>
      <c r="J276" t="s">
        <v>118</v>
      </c>
      <c r="K276" t="s">
        <v>129</v>
      </c>
      <c r="L276" t="s">
        <v>130</v>
      </c>
      <c r="M276" t="s">
        <v>217</v>
      </c>
      <c r="N276" t="s">
        <v>218</v>
      </c>
      <c r="O276" t="s">
        <v>36</v>
      </c>
      <c r="P276" t="s">
        <v>219</v>
      </c>
      <c r="Q276" t="s">
        <v>220</v>
      </c>
      <c r="R276" t="s">
        <v>221</v>
      </c>
      <c r="S276" t="s">
        <v>236</v>
      </c>
      <c r="T276" t="s">
        <v>237</v>
      </c>
      <c r="U276" t="str">
        <f t="shared" si="4"/>
        <v>WA.2378.EBA.994.001.AA.511126</v>
      </c>
      <c r="V276" t="s">
        <v>136</v>
      </c>
    </row>
    <row r="277" spans="1:22" hidden="1" x14ac:dyDescent="0.3">
      <c r="A277" t="s">
        <v>24</v>
      </c>
      <c r="B277" t="s">
        <v>25</v>
      </c>
      <c r="C277" t="s">
        <v>26</v>
      </c>
      <c r="D277" t="s">
        <v>27</v>
      </c>
      <c r="E277" t="s">
        <v>28</v>
      </c>
      <c r="F277" t="s">
        <v>29</v>
      </c>
      <c r="G277" t="s">
        <v>115</v>
      </c>
      <c r="H277" t="s">
        <v>116</v>
      </c>
      <c r="I277" t="s">
        <v>117</v>
      </c>
      <c r="J277" t="s">
        <v>118</v>
      </c>
      <c r="K277" t="s">
        <v>129</v>
      </c>
      <c r="L277" t="s">
        <v>130</v>
      </c>
      <c r="M277" t="s">
        <v>217</v>
      </c>
      <c r="N277" t="s">
        <v>218</v>
      </c>
      <c r="O277" t="s">
        <v>36</v>
      </c>
      <c r="P277" t="s">
        <v>219</v>
      </c>
      <c r="Q277" t="s">
        <v>220</v>
      </c>
      <c r="R277" t="s">
        <v>221</v>
      </c>
      <c r="S277" t="s">
        <v>238</v>
      </c>
      <c r="T277" t="s">
        <v>239</v>
      </c>
      <c r="U277" t="str">
        <f t="shared" si="4"/>
        <v>WA.2378.EBA.994.001.AA.511129</v>
      </c>
      <c r="V277" t="s">
        <v>136</v>
      </c>
    </row>
    <row r="278" spans="1:22" hidden="1" x14ac:dyDescent="0.3">
      <c r="A278" t="s">
        <v>24</v>
      </c>
      <c r="B278" t="s">
        <v>25</v>
      </c>
      <c r="C278" t="s">
        <v>26</v>
      </c>
      <c r="D278" t="s">
        <v>27</v>
      </c>
      <c r="E278" t="s">
        <v>28</v>
      </c>
      <c r="F278" t="s">
        <v>29</v>
      </c>
      <c r="G278" t="s">
        <v>115</v>
      </c>
      <c r="H278" t="s">
        <v>116</v>
      </c>
      <c r="I278" t="s">
        <v>117</v>
      </c>
      <c r="J278" t="s">
        <v>118</v>
      </c>
      <c r="K278" t="s">
        <v>129</v>
      </c>
      <c r="L278" t="s">
        <v>130</v>
      </c>
      <c r="M278" t="s">
        <v>217</v>
      </c>
      <c r="N278" t="s">
        <v>218</v>
      </c>
      <c r="O278" t="s">
        <v>36</v>
      </c>
      <c r="P278" t="s">
        <v>219</v>
      </c>
      <c r="Q278" t="s">
        <v>220</v>
      </c>
      <c r="R278" t="s">
        <v>221</v>
      </c>
      <c r="S278" t="s">
        <v>240</v>
      </c>
      <c r="T278" t="s">
        <v>241</v>
      </c>
      <c r="U278" t="str">
        <f t="shared" si="4"/>
        <v>WA.2378.EBA.994.001.AA.511151</v>
      </c>
      <c r="V278" t="s">
        <v>136</v>
      </c>
    </row>
    <row r="279" spans="1:22" hidden="1" x14ac:dyDescent="0.3">
      <c r="A279" t="s">
        <v>24</v>
      </c>
      <c r="B279" t="s">
        <v>25</v>
      </c>
      <c r="C279" t="s">
        <v>26</v>
      </c>
      <c r="D279" t="s">
        <v>27</v>
      </c>
      <c r="E279" t="s">
        <v>28</v>
      </c>
      <c r="F279" t="s">
        <v>29</v>
      </c>
      <c r="G279" t="s">
        <v>115</v>
      </c>
      <c r="H279" t="s">
        <v>116</v>
      </c>
      <c r="I279" t="s">
        <v>117</v>
      </c>
      <c r="J279" t="s">
        <v>118</v>
      </c>
      <c r="K279" t="s">
        <v>129</v>
      </c>
      <c r="L279" t="s">
        <v>130</v>
      </c>
      <c r="M279" t="s">
        <v>217</v>
      </c>
      <c r="N279" t="s">
        <v>218</v>
      </c>
      <c r="O279" t="s">
        <v>36</v>
      </c>
      <c r="P279" t="s">
        <v>219</v>
      </c>
      <c r="Q279" t="s">
        <v>220</v>
      </c>
      <c r="R279" t="s">
        <v>221</v>
      </c>
      <c r="S279" t="s">
        <v>242</v>
      </c>
      <c r="T279" t="s">
        <v>243</v>
      </c>
      <c r="U279" t="str">
        <f t="shared" si="4"/>
        <v>WA.2378.EBA.994.001.AA.512411</v>
      </c>
      <c r="V279" t="s">
        <v>136</v>
      </c>
    </row>
    <row r="280" spans="1:22" hidden="1" x14ac:dyDescent="0.3">
      <c r="A280" t="s">
        <v>24</v>
      </c>
      <c r="B280" t="s">
        <v>25</v>
      </c>
      <c r="C280" t="s">
        <v>26</v>
      </c>
      <c r="D280" t="s">
        <v>27</v>
      </c>
      <c r="E280" t="s">
        <v>28</v>
      </c>
      <c r="F280" t="s">
        <v>29</v>
      </c>
      <c r="G280" t="s">
        <v>115</v>
      </c>
      <c r="H280" t="s">
        <v>116</v>
      </c>
      <c r="I280" t="s">
        <v>117</v>
      </c>
      <c r="J280" t="s">
        <v>118</v>
      </c>
      <c r="K280" t="s">
        <v>129</v>
      </c>
      <c r="L280" t="s">
        <v>130</v>
      </c>
      <c r="M280" t="s">
        <v>217</v>
      </c>
      <c r="N280" t="s">
        <v>218</v>
      </c>
      <c r="O280" t="s">
        <v>36</v>
      </c>
      <c r="P280" t="s">
        <v>219</v>
      </c>
      <c r="Q280" t="s">
        <v>244</v>
      </c>
      <c r="R280" t="s">
        <v>245</v>
      </c>
      <c r="S280" t="s">
        <v>222</v>
      </c>
      <c r="T280" t="s">
        <v>223</v>
      </c>
      <c r="U280" t="str">
        <f t="shared" si="4"/>
        <v>WA.2378.EBA.994.001.DA.511111</v>
      </c>
      <c r="V280" t="s">
        <v>44</v>
      </c>
    </row>
    <row r="281" spans="1:22" hidden="1" x14ac:dyDescent="0.3">
      <c r="A281" t="s">
        <v>24</v>
      </c>
      <c r="B281" t="s">
        <v>25</v>
      </c>
      <c r="C281" t="s">
        <v>26</v>
      </c>
      <c r="D281" t="s">
        <v>27</v>
      </c>
      <c r="E281" t="s">
        <v>28</v>
      </c>
      <c r="F281" t="s">
        <v>29</v>
      </c>
      <c r="G281" t="s">
        <v>115</v>
      </c>
      <c r="H281" t="s">
        <v>116</v>
      </c>
      <c r="I281" t="s">
        <v>117</v>
      </c>
      <c r="J281" t="s">
        <v>118</v>
      </c>
      <c r="K281" t="s">
        <v>129</v>
      </c>
      <c r="L281" t="s">
        <v>130</v>
      </c>
      <c r="M281" t="s">
        <v>217</v>
      </c>
      <c r="N281" t="s">
        <v>218</v>
      </c>
      <c r="O281" t="s">
        <v>36</v>
      </c>
      <c r="P281" t="s">
        <v>219</v>
      </c>
      <c r="Q281" t="s">
        <v>244</v>
      </c>
      <c r="R281" t="s">
        <v>245</v>
      </c>
      <c r="S281" t="s">
        <v>224</v>
      </c>
      <c r="T281" t="s">
        <v>225</v>
      </c>
      <c r="U281" t="str">
        <f t="shared" si="4"/>
        <v>WA.2378.EBA.994.001.DA.511119</v>
      </c>
      <c r="V281" t="s">
        <v>44</v>
      </c>
    </row>
    <row r="282" spans="1:22" hidden="1" x14ac:dyDescent="0.3">
      <c r="A282" t="s">
        <v>24</v>
      </c>
      <c r="B282" t="s">
        <v>25</v>
      </c>
      <c r="C282" t="s">
        <v>26</v>
      </c>
      <c r="D282" t="s">
        <v>27</v>
      </c>
      <c r="E282" t="s">
        <v>28</v>
      </c>
      <c r="F282" t="s">
        <v>29</v>
      </c>
      <c r="G282" t="s">
        <v>115</v>
      </c>
      <c r="H282" t="s">
        <v>116</v>
      </c>
      <c r="I282" t="s">
        <v>117</v>
      </c>
      <c r="J282" t="s">
        <v>118</v>
      </c>
      <c r="K282" t="s">
        <v>129</v>
      </c>
      <c r="L282" t="s">
        <v>130</v>
      </c>
      <c r="M282" t="s">
        <v>217</v>
      </c>
      <c r="N282" t="s">
        <v>218</v>
      </c>
      <c r="O282" t="s">
        <v>36</v>
      </c>
      <c r="P282" t="s">
        <v>219</v>
      </c>
      <c r="Q282" t="s">
        <v>244</v>
      </c>
      <c r="R282" t="s">
        <v>245</v>
      </c>
      <c r="S282" t="s">
        <v>226</v>
      </c>
      <c r="T282" t="s">
        <v>227</v>
      </c>
      <c r="U282" t="str">
        <f t="shared" si="4"/>
        <v>WA.2378.EBA.994.001.DA.511121</v>
      </c>
      <c r="V282" t="s">
        <v>44</v>
      </c>
    </row>
    <row r="283" spans="1:22" hidden="1" x14ac:dyDescent="0.3">
      <c r="A283" t="s">
        <v>24</v>
      </c>
      <c r="B283" t="s">
        <v>25</v>
      </c>
      <c r="C283" t="s">
        <v>26</v>
      </c>
      <c r="D283" t="s">
        <v>27</v>
      </c>
      <c r="E283" t="s">
        <v>28</v>
      </c>
      <c r="F283" t="s">
        <v>29</v>
      </c>
      <c r="G283" t="s">
        <v>115</v>
      </c>
      <c r="H283" t="s">
        <v>116</v>
      </c>
      <c r="I283" t="s">
        <v>117</v>
      </c>
      <c r="J283" t="s">
        <v>118</v>
      </c>
      <c r="K283" t="s">
        <v>129</v>
      </c>
      <c r="L283" t="s">
        <v>130</v>
      </c>
      <c r="M283" t="s">
        <v>217</v>
      </c>
      <c r="N283" t="s">
        <v>218</v>
      </c>
      <c r="O283" t="s">
        <v>36</v>
      </c>
      <c r="P283" t="s">
        <v>219</v>
      </c>
      <c r="Q283" t="s">
        <v>244</v>
      </c>
      <c r="R283" t="s">
        <v>245</v>
      </c>
      <c r="S283" t="s">
        <v>228</v>
      </c>
      <c r="T283" t="s">
        <v>229</v>
      </c>
      <c r="U283" t="str">
        <f t="shared" si="4"/>
        <v>WA.2378.EBA.994.001.DA.511122</v>
      </c>
      <c r="V283" t="s">
        <v>44</v>
      </c>
    </row>
    <row r="284" spans="1:22" hidden="1" x14ac:dyDescent="0.3">
      <c r="A284" t="s">
        <v>24</v>
      </c>
      <c r="B284" t="s">
        <v>25</v>
      </c>
      <c r="C284" t="s">
        <v>26</v>
      </c>
      <c r="D284" t="s">
        <v>27</v>
      </c>
      <c r="E284" t="s">
        <v>28</v>
      </c>
      <c r="F284" t="s">
        <v>29</v>
      </c>
      <c r="G284" t="s">
        <v>115</v>
      </c>
      <c r="H284" t="s">
        <v>116</v>
      </c>
      <c r="I284" t="s">
        <v>117</v>
      </c>
      <c r="J284" t="s">
        <v>118</v>
      </c>
      <c r="K284" t="s">
        <v>129</v>
      </c>
      <c r="L284" t="s">
        <v>130</v>
      </c>
      <c r="M284" t="s">
        <v>217</v>
      </c>
      <c r="N284" t="s">
        <v>218</v>
      </c>
      <c r="O284" t="s">
        <v>36</v>
      </c>
      <c r="P284" t="s">
        <v>219</v>
      </c>
      <c r="Q284" t="s">
        <v>244</v>
      </c>
      <c r="R284" t="s">
        <v>245</v>
      </c>
      <c r="S284" t="s">
        <v>230</v>
      </c>
      <c r="T284" t="s">
        <v>231</v>
      </c>
      <c r="U284" t="str">
        <f t="shared" si="4"/>
        <v>WA.2378.EBA.994.001.DA.511123</v>
      </c>
      <c r="V284" t="s">
        <v>44</v>
      </c>
    </row>
    <row r="285" spans="1:22" hidden="1" x14ac:dyDescent="0.3">
      <c r="A285" t="s">
        <v>24</v>
      </c>
      <c r="B285" t="s">
        <v>25</v>
      </c>
      <c r="C285" t="s">
        <v>26</v>
      </c>
      <c r="D285" t="s">
        <v>27</v>
      </c>
      <c r="E285" t="s">
        <v>28</v>
      </c>
      <c r="F285" t="s">
        <v>29</v>
      </c>
      <c r="G285" t="s">
        <v>115</v>
      </c>
      <c r="H285" t="s">
        <v>116</v>
      </c>
      <c r="I285" t="s">
        <v>117</v>
      </c>
      <c r="J285" t="s">
        <v>118</v>
      </c>
      <c r="K285" t="s">
        <v>129</v>
      </c>
      <c r="L285" t="s">
        <v>130</v>
      </c>
      <c r="M285" t="s">
        <v>217</v>
      </c>
      <c r="N285" t="s">
        <v>218</v>
      </c>
      <c r="O285" t="s">
        <v>36</v>
      </c>
      <c r="P285" t="s">
        <v>219</v>
      </c>
      <c r="Q285" t="s">
        <v>244</v>
      </c>
      <c r="R285" t="s">
        <v>245</v>
      </c>
      <c r="S285" t="s">
        <v>232</v>
      </c>
      <c r="T285" t="s">
        <v>233</v>
      </c>
      <c r="U285" t="str">
        <f t="shared" si="4"/>
        <v>WA.2378.EBA.994.001.DA.511124</v>
      </c>
      <c r="V285" t="s">
        <v>44</v>
      </c>
    </row>
    <row r="286" spans="1:22" hidden="1" x14ac:dyDescent="0.3">
      <c r="A286" t="s">
        <v>24</v>
      </c>
      <c r="B286" t="s">
        <v>25</v>
      </c>
      <c r="C286" t="s">
        <v>26</v>
      </c>
      <c r="D286" t="s">
        <v>27</v>
      </c>
      <c r="E286" t="s">
        <v>28</v>
      </c>
      <c r="F286" t="s">
        <v>29</v>
      </c>
      <c r="G286" t="s">
        <v>115</v>
      </c>
      <c r="H286" t="s">
        <v>116</v>
      </c>
      <c r="I286" t="s">
        <v>117</v>
      </c>
      <c r="J286" t="s">
        <v>118</v>
      </c>
      <c r="K286" t="s">
        <v>129</v>
      </c>
      <c r="L286" t="s">
        <v>130</v>
      </c>
      <c r="M286" t="s">
        <v>217</v>
      </c>
      <c r="N286" t="s">
        <v>218</v>
      </c>
      <c r="O286" t="s">
        <v>36</v>
      </c>
      <c r="P286" t="s">
        <v>219</v>
      </c>
      <c r="Q286" t="s">
        <v>244</v>
      </c>
      <c r="R286" t="s">
        <v>245</v>
      </c>
      <c r="S286" t="s">
        <v>234</v>
      </c>
      <c r="T286" t="s">
        <v>235</v>
      </c>
      <c r="U286" t="str">
        <f t="shared" si="4"/>
        <v>WA.2378.EBA.994.001.DA.511125</v>
      </c>
      <c r="V286" t="s">
        <v>44</v>
      </c>
    </row>
    <row r="287" spans="1:22" hidden="1" x14ac:dyDescent="0.3">
      <c r="A287" t="s">
        <v>24</v>
      </c>
      <c r="B287" t="s">
        <v>25</v>
      </c>
      <c r="C287" t="s">
        <v>26</v>
      </c>
      <c r="D287" t="s">
        <v>27</v>
      </c>
      <c r="E287" t="s">
        <v>28</v>
      </c>
      <c r="F287" t="s">
        <v>29</v>
      </c>
      <c r="G287" t="s">
        <v>115</v>
      </c>
      <c r="H287" t="s">
        <v>116</v>
      </c>
      <c r="I287" t="s">
        <v>117</v>
      </c>
      <c r="J287" t="s">
        <v>118</v>
      </c>
      <c r="K287" t="s">
        <v>129</v>
      </c>
      <c r="L287" t="s">
        <v>130</v>
      </c>
      <c r="M287" t="s">
        <v>217</v>
      </c>
      <c r="N287" t="s">
        <v>218</v>
      </c>
      <c r="O287" t="s">
        <v>36</v>
      </c>
      <c r="P287" t="s">
        <v>219</v>
      </c>
      <c r="Q287" t="s">
        <v>244</v>
      </c>
      <c r="R287" t="s">
        <v>245</v>
      </c>
      <c r="S287" t="s">
        <v>236</v>
      </c>
      <c r="T287" t="s">
        <v>237</v>
      </c>
      <c r="U287" t="str">
        <f t="shared" si="4"/>
        <v>WA.2378.EBA.994.001.DA.511126</v>
      </c>
      <c r="V287" t="s">
        <v>44</v>
      </c>
    </row>
    <row r="288" spans="1:22" hidden="1" x14ac:dyDescent="0.3">
      <c r="A288" t="s">
        <v>24</v>
      </c>
      <c r="B288" t="s">
        <v>25</v>
      </c>
      <c r="C288" t="s">
        <v>26</v>
      </c>
      <c r="D288" t="s">
        <v>27</v>
      </c>
      <c r="E288" t="s">
        <v>28</v>
      </c>
      <c r="F288" t="s">
        <v>29</v>
      </c>
      <c r="G288" t="s">
        <v>115</v>
      </c>
      <c r="H288" t="s">
        <v>116</v>
      </c>
      <c r="I288" t="s">
        <v>117</v>
      </c>
      <c r="J288" t="s">
        <v>118</v>
      </c>
      <c r="K288" t="s">
        <v>129</v>
      </c>
      <c r="L288" t="s">
        <v>130</v>
      </c>
      <c r="M288" t="s">
        <v>217</v>
      </c>
      <c r="N288" t="s">
        <v>218</v>
      </c>
      <c r="O288" t="s">
        <v>36</v>
      </c>
      <c r="P288" t="s">
        <v>219</v>
      </c>
      <c r="Q288" t="s">
        <v>244</v>
      </c>
      <c r="R288" t="s">
        <v>245</v>
      </c>
      <c r="S288" t="s">
        <v>238</v>
      </c>
      <c r="T288" t="s">
        <v>239</v>
      </c>
      <c r="U288" t="str">
        <f t="shared" si="4"/>
        <v>WA.2378.EBA.994.001.DA.511129</v>
      </c>
      <c r="V288" t="s">
        <v>44</v>
      </c>
    </row>
    <row r="289" spans="1:24" hidden="1" x14ac:dyDescent="0.3">
      <c r="A289" t="s">
        <v>24</v>
      </c>
      <c r="B289" t="s">
        <v>25</v>
      </c>
      <c r="C289" t="s">
        <v>26</v>
      </c>
      <c r="D289" t="s">
        <v>27</v>
      </c>
      <c r="E289" t="s">
        <v>28</v>
      </c>
      <c r="F289" t="s">
        <v>29</v>
      </c>
      <c r="G289" t="s">
        <v>115</v>
      </c>
      <c r="H289" t="s">
        <v>116</v>
      </c>
      <c r="I289" t="s">
        <v>117</v>
      </c>
      <c r="J289" t="s">
        <v>118</v>
      </c>
      <c r="K289" t="s">
        <v>129</v>
      </c>
      <c r="L289" t="s">
        <v>130</v>
      </c>
      <c r="M289" t="s">
        <v>217</v>
      </c>
      <c r="N289" t="s">
        <v>218</v>
      </c>
      <c r="O289" t="s">
        <v>36</v>
      </c>
      <c r="P289" t="s">
        <v>219</v>
      </c>
      <c r="Q289" t="s">
        <v>244</v>
      </c>
      <c r="R289" t="s">
        <v>245</v>
      </c>
      <c r="S289" t="s">
        <v>240</v>
      </c>
      <c r="T289" t="s">
        <v>241</v>
      </c>
      <c r="U289" t="str">
        <f t="shared" si="4"/>
        <v>WA.2378.EBA.994.001.DA.511151</v>
      </c>
      <c r="V289" t="s">
        <v>44</v>
      </c>
    </row>
    <row r="290" spans="1:24" hidden="1" x14ac:dyDescent="0.3">
      <c r="A290" t="s">
        <v>24</v>
      </c>
      <c r="B290" t="s">
        <v>25</v>
      </c>
      <c r="C290" t="s">
        <v>26</v>
      </c>
      <c r="D290" t="s">
        <v>27</v>
      </c>
      <c r="E290" t="s">
        <v>28</v>
      </c>
      <c r="F290" t="s">
        <v>29</v>
      </c>
      <c r="G290" t="s">
        <v>115</v>
      </c>
      <c r="H290" t="s">
        <v>116</v>
      </c>
      <c r="I290" t="s">
        <v>117</v>
      </c>
      <c r="J290" t="s">
        <v>118</v>
      </c>
      <c r="K290" t="s">
        <v>129</v>
      </c>
      <c r="L290" t="s">
        <v>130</v>
      </c>
      <c r="M290" t="s">
        <v>217</v>
      </c>
      <c r="N290" t="s">
        <v>218</v>
      </c>
      <c r="O290" t="s">
        <v>36</v>
      </c>
      <c r="P290" t="s">
        <v>219</v>
      </c>
      <c r="Q290" t="s">
        <v>244</v>
      </c>
      <c r="R290" t="s">
        <v>245</v>
      </c>
      <c r="S290" t="s">
        <v>242</v>
      </c>
      <c r="T290" t="s">
        <v>243</v>
      </c>
      <c r="U290" t="str">
        <f t="shared" si="4"/>
        <v>WA.2378.EBA.994.001.DA.512411</v>
      </c>
      <c r="V290" t="s">
        <v>44</v>
      </c>
    </row>
    <row r="291" spans="1:24" x14ac:dyDescent="0.3">
      <c r="A291" t="s">
        <v>24</v>
      </c>
      <c r="B291" t="s">
        <v>25</v>
      </c>
      <c r="C291" t="s">
        <v>26</v>
      </c>
      <c r="D291" t="s">
        <v>27</v>
      </c>
      <c r="E291" t="s">
        <v>28</v>
      </c>
      <c r="F291" t="s">
        <v>29</v>
      </c>
      <c r="G291" t="s">
        <v>115</v>
      </c>
      <c r="H291" t="s">
        <v>116</v>
      </c>
      <c r="I291" t="s">
        <v>117</v>
      </c>
      <c r="J291" t="s">
        <v>118</v>
      </c>
      <c r="K291" t="s">
        <v>129</v>
      </c>
      <c r="L291" t="s">
        <v>130</v>
      </c>
      <c r="M291" t="s">
        <v>217</v>
      </c>
      <c r="N291" t="s">
        <v>218</v>
      </c>
      <c r="O291" t="s">
        <v>36</v>
      </c>
      <c r="P291" t="s">
        <v>219</v>
      </c>
      <c r="Q291" t="s">
        <v>246</v>
      </c>
      <c r="R291" t="s">
        <v>247</v>
      </c>
      <c r="S291" t="s">
        <v>222</v>
      </c>
      <c r="T291" t="s">
        <v>223</v>
      </c>
      <c r="U291" t="str">
        <f t="shared" si="4"/>
        <v>WA.2378.EBA.994.001.DB.511111</v>
      </c>
      <c r="V291" t="s">
        <v>98</v>
      </c>
      <c r="W291" t="s">
        <v>127</v>
      </c>
      <c r="X291" t="s">
        <v>248</v>
      </c>
    </row>
    <row r="292" spans="1:24" x14ac:dyDescent="0.3">
      <c r="A292" t="s">
        <v>24</v>
      </c>
      <c r="B292" t="s">
        <v>25</v>
      </c>
      <c r="C292" t="s">
        <v>26</v>
      </c>
      <c r="D292" t="s">
        <v>27</v>
      </c>
      <c r="E292" t="s">
        <v>28</v>
      </c>
      <c r="F292" t="s">
        <v>29</v>
      </c>
      <c r="G292" t="s">
        <v>115</v>
      </c>
      <c r="H292" t="s">
        <v>116</v>
      </c>
      <c r="I292" t="s">
        <v>117</v>
      </c>
      <c r="J292" t="s">
        <v>118</v>
      </c>
      <c r="K292" t="s">
        <v>129</v>
      </c>
      <c r="L292" t="s">
        <v>130</v>
      </c>
      <c r="M292" t="s">
        <v>217</v>
      </c>
      <c r="N292" t="s">
        <v>218</v>
      </c>
      <c r="O292" t="s">
        <v>36</v>
      </c>
      <c r="P292" t="s">
        <v>219</v>
      </c>
      <c r="Q292" t="s">
        <v>246</v>
      </c>
      <c r="R292" t="s">
        <v>247</v>
      </c>
      <c r="S292" t="s">
        <v>224</v>
      </c>
      <c r="T292" t="s">
        <v>225</v>
      </c>
      <c r="U292" t="str">
        <f t="shared" si="4"/>
        <v>WA.2378.EBA.994.001.DB.511119</v>
      </c>
      <c r="V292" t="s">
        <v>98</v>
      </c>
      <c r="W292" t="s">
        <v>127</v>
      </c>
      <c r="X292" t="s">
        <v>248</v>
      </c>
    </row>
    <row r="293" spans="1:24" x14ac:dyDescent="0.3">
      <c r="A293" t="s">
        <v>24</v>
      </c>
      <c r="B293" t="s">
        <v>25</v>
      </c>
      <c r="C293" t="s">
        <v>26</v>
      </c>
      <c r="D293" t="s">
        <v>27</v>
      </c>
      <c r="E293" t="s">
        <v>28</v>
      </c>
      <c r="F293" t="s">
        <v>29</v>
      </c>
      <c r="G293" t="s">
        <v>115</v>
      </c>
      <c r="H293" t="s">
        <v>116</v>
      </c>
      <c r="I293" t="s">
        <v>117</v>
      </c>
      <c r="J293" t="s">
        <v>118</v>
      </c>
      <c r="K293" t="s">
        <v>129</v>
      </c>
      <c r="L293" t="s">
        <v>130</v>
      </c>
      <c r="M293" t="s">
        <v>217</v>
      </c>
      <c r="N293" t="s">
        <v>218</v>
      </c>
      <c r="O293" t="s">
        <v>36</v>
      </c>
      <c r="P293" t="s">
        <v>219</v>
      </c>
      <c r="Q293" t="s">
        <v>246</v>
      </c>
      <c r="R293" t="s">
        <v>247</v>
      </c>
      <c r="S293" t="s">
        <v>226</v>
      </c>
      <c r="T293" t="s">
        <v>227</v>
      </c>
      <c r="U293" t="str">
        <f t="shared" si="4"/>
        <v>WA.2378.EBA.994.001.DB.511121</v>
      </c>
      <c r="V293" t="s">
        <v>98</v>
      </c>
      <c r="W293" t="s">
        <v>127</v>
      </c>
      <c r="X293" t="s">
        <v>248</v>
      </c>
    </row>
    <row r="294" spans="1:24" x14ac:dyDescent="0.3">
      <c r="A294" t="s">
        <v>24</v>
      </c>
      <c r="B294" t="s">
        <v>25</v>
      </c>
      <c r="C294" t="s">
        <v>26</v>
      </c>
      <c r="D294" t="s">
        <v>27</v>
      </c>
      <c r="E294" t="s">
        <v>28</v>
      </c>
      <c r="F294" t="s">
        <v>29</v>
      </c>
      <c r="G294" t="s">
        <v>115</v>
      </c>
      <c r="H294" t="s">
        <v>116</v>
      </c>
      <c r="I294" t="s">
        <v>117</v>
      </c>
      <c r="J294" t="s">
        <v>118</v>
      </c>
      <c r="K294" t="s">
        <v>129</v>
      </c>
      <c r="L294" t="s">
        <v>130</v>
      </c>
      <c r="M294" t="s">
        <v>217</v>
      </c>
      <c r="N294" t="s">
        <v>218</v>
      </c>
      <c r="O294" t="s">
        <v>36</v>
      </c>
      <c r="P294" t="s">
        <v>219</v>
      </c>
      <c r="Q294" t="s">
        <v>246</v>
      </c>
      <c r="R294" t="s">
        <v>247</v>
      </c>
      <c r="S294" t="s">
        <v>228</v>
      </c>
      <c r="T294" t="s">
        <v>229</v>
      </c>
      <c r="U294" t="str">
        <f t="shared" si="4"/>
        <v>WA.2378.EBA.994.001.DB.511122</v>
      </c>
      <c r="V294" t="s">
        <v>98</v>
      </c>
      <c r="W294" t="s">
        <v>127</v>
      </c>
      <c r="X294" t="s">
        <v>248</v>
      </c>
    </row>
    <row r="295" spans="1:24" x14ac:dyDescent="0.3">
      <c r="A295" t="s">
        <v>24</v>
      </c>
      <c r="B295" t="s">
        <v>25</v>
      </c>
      <c r="C295" t="s">
        <v>26</v>
      </c>
      <c r="D295" t="s">
        <v>27</v>
      </c>
      <c r="E295" t="s">
        <v>28</v>
      </c>
      <c r="F295" t="s">
        <v>29</v>
      </c>
      <c r="G295" t="s">
        <v>115</v>
      </c>
      <c r="H295" t="s">
        <v>116</v>
      </c>
      <c r="I295" t="s">
        <v>117</v>
      </c>
      <c r="J295" t="s">
        <v>118</v>
      </c>
      <c r="K295" t="s">
        <v>129</v>
      </c>
      <c r="L295" t="s">
        <v>130</v>
      </c>
      <c r="M295" t="s">
        <v>217</v>
      </c>
      <c r="N295" t="s">
        <v>218</v>
      </c>
      <c r="O295" t="s">
        <v>36</v>
      </c>
      <c r="P295" t="s">
        <v>219</v>
      </c>
      <c r="Q295" t="s">
        <v>246</v>
      </c>
      <c r="R295" t="s">
        <v>247</v>
      </c>
      <c r="S295" t="s">
        <v>230</v>
      </c>
      <c r="T295" t="s">
        <v>231</v>
      </c>
      <c r="U295" t="str">
        <f t="shared" si="4"/>
        <v>WA.2378.EBA.994.001.DB.511123</v>
      </c>
      <c r="V295" t="s">
        <v>98</v>
      </c>
      <c r="W295" t="s">
        <v>127</v>
      </c>
      <c r="X295" t="s">
        <v>248</v>
      </c>
    </row>
    <row r="296" spans="1:24" x14ac:dyDescent="0.3">
      <c r="A296" t="s">
        <v>24</v>
      </c>
      <c r="B296" t="s">
        <v>25</v>
      </c>
      <c r="C296" t="s">
        <v>26</v>
      </c>
      <c r="D296" t="s">
        <v>27</v>
      </c>
      <c r="E296" t="s">
        <v>28</v>
      </c>
      <c r="F296" t="s">
        <v>29</v>
      </c>
      <c r="G296" t="s">
        <v>115</v>
      </c>
      <c r="H296" t="s">
        <v>116</v>
      </c>
      <c r="I296" t="s">
        <v>117</v>
      </c>
      <c r="J296" t="s">
        <v>118</v>
      </c>
      <c r="K296" t="s">
        <v>129</v>
      </c>
      <c r="L296" t="s">
        <v>130</v>
      </c>
      <c r="M296" t="s">
        <v>217</v>
      </c>
      <c r="N296" t="s">
        <v>218</v>
      </c>
      <c r="O296" t="s">
        <v>36</v>
      </c>
      <c r="P296" t="s">
        <v>219</v>
      </c>
      <c r="Q296" t="s">
        <v>246</v>
      </c>
      <c r="R296" t="s">
        <v>247</v>
      </c>
      <c r="S296" t="s">
        <v>232</v>
      </c>
      <c r="T296" t="s">
        <v>233</v>
      </c>
      <c r="U296" t="str">
        <f t="shared" si="4"/>
        <v>WA.2378.EBA.994.001.DB.511124</v>
      </c>
      <c r="V296" t="s">
        <v>98</v>
      </c>
      <c r="W296" t="s">
        <v>127</v>
      </c>
      <c r="X296" t="s">
        <v>248</v>
      </c>
    </row>
    <row r="297" spans="1:24" x14ac:dyDescent="0.3">
      <c r="A297" t="s">
        <v>24</v>
      </c>
      <c r="B297" t="s">
        <v>25</v>
      </c>
      <c r="C297" t="s">
        <v>26</v>
      </c>
      <c r="D297" t="s">
        <v>27</v>
      </c>
      <c r="E297" t="s">
        <v>28</v>
      </c>
      <c r="F297" t="s">
        <v>29</v>
      </c>
      <c r="G297" t="s">
        <v>115</v>
      </c>
      <c r="H297" t="s">
        <v>116</v>
      </c>
      <c r="I297" t="s">
        <v>117</v>
      </c>
      <c r="J297" t="s">
        <v>118</v>
      </c>
      <c r="K297" t="s">
        <v>129</v>
      </c>
      <c r="L297" t="s">
        <v>130</v>
      </c>
      <c r="M297" t="s">
        <v>217</v>
      </c>
      <c r="N297" t="s">
        <v>218</v>
      </c>
      <c r="O297" t="s">
        <v>36</v>
      </c>
      <c r="P297" t="s">
        <v>219</v>
      </c>
      <c r="Q297" t="s">
        <v>246</v>
      </c>
      <c r="R297" t="s">
        <v>247</v>
      </c>
      <c r="S297" t="s">
        <v>234</v>
      </c>
      <c r="T297" t="s">
        <v>235</v>
      </c>
      <c r="U297" t="str">
        <f t="shared" si="4"/>
        <v>WA.2378.EBA.994.001.DB.511125</v>
      </c>
      <c r="V297" t="s">
        <v>98</v>
      </c>
      <c r="W297" t="s">
        <v>127</v>
      </c>
      <c r="X297" t="s">
        <v>248</v>
      </c>
    </row>
    <row r="298" spans="1:24" x14ac:dyDescent="0.3">
      <c r="A298" t="s">
        <v>24</v>
      </c>
      <c r="B298" t="s">
        <v>25</v>
      </c>
      <c r="C298" t="s">
        <v>26</v>
      </c>
      <c r="D298" t="s">
        <v>27</v>
      </c>
      <c r="E298" t="s">
        <v>28</v>
      </c>
      <c r="F298" t="s">
        <v>29</v>
      </c>
      <c r="G298" t="s">
        <v>115</v>
      </c>
      <c r="H298" t="s">
        <v>116</v>
      </c>
      <c r="I298" t="s">
        <v>117</v>
      </c>
      <c r="J298" t="s">
        <v>118</v>
      </c>
      <c r="K298" t="s">
        <v>129</v>
      </c>
      <c r="L298" t="s">
        <v>130</v>
      </c>
      <c r="M298" t="s">
        <v>217</v>
      </c>
      <c r="N298" t="s">
        <v>218</v>
      </c>
      <c r="O298" t="s">
        <v>36</v>
      </c>
      <c r="P298" t="s">
        <v>219</v>
      </c>
      <c r="Q298" t="s">
        <v>246</v>
      </c>
      <c r="R298" t="s">
        <v>247</v>
      </c>
      <c r="S298" t="s">
        <v>236</v>
      </c>
      <c r="T298" t="s">
        <v>237</v>
      </c>
      <c r="U298" t="str">
        <f t="shared" si="4"/>
        <v>WA.2378.EBA.994.001.DB.511126</v>
      </c>
      <c r="V298" t="s">
        <v>98</v>
      </c>
      <c r="W298" t="s">
        <v>127</v>
      </c>
      <c r="X298" t="s">
        <v>248</v>
      </c>
    </row>
    <row r="299" spans="1:24" x14ac:dyDescent="0.3">
      <c r="A299" t="s">
        <v>24</v>
      </c>
      <c r="B299" t="s">
        <v>25</v>
      </c>
      <c r="C299" t="s">
        <v>26</v>
      </c>
      <c r="D299" t="s">
        <v>27</v>
      </c>
      <c r="E299" t="s">
        <v>28</v>
      </c>
      <c r="F299" t="s">
        <v>29</v>
      </c>
      <c r="G299" t="s">
        <v>115</v>
      </c>
      <c r="H299" t="s">
        <v>116</v>
      </c>
      <c r="I299" t="s">
        <v>117</v>
      </c>
      <c r="J299" t="s">
        <v>118</v>
      </c>
      <c r="K299" t="s">
        <v>129</v>
      </c>
      <c r="L299" t="s">
        <v>130</v>
      </c>
      <c r="M299" t="s">
        <v>217</v>
      </c>
      <c r="N299" t="s">
        <v>218</v>
      </c>
      <c r="O299" t="s">
        <v>36</v>
      </c>
      <c r="P299" t="s">
        <v>219</v>
      </c>
      <c r="Q299" t="s">
        <v>246</v>
      </c>
      <c r="R299" t="s">
        <v>247</v>
      </c>
      <c r="S299" t="s">
        <v>238</v>
      </c>
      <c r="T299" t="s">
        <v>239</v>
      </c>
      <c r="U299" t="str">
        <f t="shared" si="4"/>
        <v>WA.2378.EBA.994.001.DB.511129</v>
      </c>
      <c r="V299" t="s">
        <v>98</v>
      </c>
      <c r="W299" t="s">
        <v>127</v>
      </c>
      <c r="X299" t="s">
        <v>248</v>
      </c>
    </row>
    <row r="300" spans="1:24" x14ac:dyDescent="0.3">
      <c r="A300" t="s">
        <v>24</v>
      </c>
      <c r="B300" t="s">
        <v>25</v>
      </c>
      <c r="C300" t="s">
        <v>26</v>
      </c>
      <c r="D300" t="s">
        <v>27</v>
      </c>
      <c r="E300" t="s">
        <v>28</v>
      </c>
      <c r="F300" t="s">
        <v>29</v>
      </c>
      <c r="G300" t="s">
        <v>115</v>
      </c>
      <c r="H300" t="s">
        <v>116</v>
      </c>
      <c r="I300" t="s">
        <v>117</v>
      </c>
      <c r="J300" t="s">
        <v>118</v>
      </c>
      <c r="K300" t="s">
        <v>129</v>
      </c>
      <c r="L300" t="s">
        <v>130</v>
      </c>
      <c r="M300" t="s">
        <v>217</v>
      </c>
      <c r="N300" t="s">
        <v>218</v>
      </c>
      <c r="O300" t="s">
        <v>36</v>
      </c>
      <c r="P300" t="s">
        <v>219</v>
      </c>
      <c r="Q300" t="s">
        <v>246</v>
      </c>
      <c r="R300" t="s">
        <v>247</v>
      </c>
      <c r="S300" t="s">
        <v>240</v>
      </c>
      <c r="T300" t="s">
        <v>241</v>
      </c>
      <c r="U300" t="str">
        <f t="shared" si="4"/>
        <v>WA.2378.EBA.994.001.DB.511151</v>
      </c>
      <c r="V300" t="s">
        <v>98</v>
      </c>
      <c r="W300" t="s">
        <v>127</v>
      </c>
      <c r="X300" t="s">
        <v>248</v>
      </c>
    </row>
    <row r="301" spans="1:24" x14ac:dyDescent="0.3">
      <c r="A301" t="s">
        <v>24</v>
      </c>
      <c r="B301" t="s">
        <v>25</v>
      </c>
      <c r="C301" t="s">
        <v>26</v>
      </c>
      <c r="D301" t="s">
        <v>27</v>
      </c>
      <c r="E301" t="s">
        <v>28</v>
      </c>
      <c r="F301" t="s">
        <v>29</v>
      </c>
      <c r="G301" t="s">
        <v>115</v>
      </c>
      <c r="H301" t="s">
        <v>116</v>
      </c>
      <c r="I301" t="s">
        <v>117</v>
      </c>
      <c r="J301" t="s">
        <v>118</v>
      </c>
      <c r="K301" t="s">
        <v>129</v>
      </c>
      <c r="L301" t="s">
        <v>130</v>
      </c>
      <c r="M301" t="s">
        <v>217</v>
      </c>
      <c r="N301" t="s">
        <v>218</v>
      </c>
      <c r="O301" t="s">
        <v>36</v>
      </c>
      <c r="P301" t="s">
        <v>219</v>
      </c>
      <c r="Q301" t="s">
        <v>246</v>
      </c>
      <c r="R301" t="s">
        <v>247</v>
      </c>
      <c r="S301" t="s">
        <v>249</v>
      </c>
      <c r="T301" t="s">
        <v>250</v>
      </c>
      <c r="U301" t="str">
        <f t="shared" si="4"/>
        <v>WA.2378.EBA.994.001.DB.512211</v>
      </c>
      <c r="V301" t="s">
        <v>98</v>
      </c>
      <c r="W301" t="s">
        <v>127</v>
      </c>
      <c r="X301" t="s">
        <v>248</v>
      </c>
    </row>
    <row r="302" spans="1:24" x14ac:dyDescent="0.3">
      <c r="A302" t="s">
        <v>24</v>
      </c>
      <c r="B302" t="s">
        <v>25</v>
      </c>
      <c r="C302" t="s">
        <v>26</v>
      </c>
      <c r="D302" t="s">
        <v>27</v>
      </c>
      <c r="E302" t="s">
        <v>28</v>
      </c>
      <c r="F302" t="s">
        <v>29</v>
      </c>
      <c r="G302" t="s">
        <v>115</v>
      </c>
      <c r="H302" t="s">
        <v>116</v>
      </c>
      <c r="I302" t="s">
        <v>117</v>
      </c>
      <c r="J302" t="s">
        <v>118</v>
      </c>
      <c r="K302" t="s">
        <v>129</v>
      </c>
      <c r="L302" t="s">
        <v>130</v>
      </c>
      <c r="M302" t="s">
        <v>217</v>
      </c>
      <c r="N302" t="s">
        <v>218</v>
      </c>
      <c r="O302" t="s">
        <v>36</v>
      </c>
      <c r="P302" t="s">
        <v>219</v>
      </c>
      <c r="Q302" t="s">
        <v>246</v>
      </c>
      <c r="R302" t="s">
        <v>247</v>
      </c>
      <c r="S302" t="s">
        <v>242</v>
      </c>
      <c r="T302" t="s">
        <v>243</v>
      </c>
      <c r="U302" t="str">
        <f t="shared" si="4"/>
        <v>WA.2378.EBA.994.001.DB.512411</v>
      </c>
      <c r="V302" t="s">
        <v>98</v>
      </c>
      <c r="W302" t="s">
        <v>127</v>
      </c>
      <c r="X302" t="s">
        <v>248</v>
      </c>
    </row>
    <row r="303" spans="1:24" hidden="1" x14ac:dyDescent="0.3">
      <c r="A303" t="s">
        <v>24</v>
      </c>
      <c r="B303" t="s">
        <v>25</v>
      </c>
      <c r="C303" t="s">
        <v>26</v>
      </c>
      <c r="D303" t="s">
        <v>27</v>
      </c>
      <c r="E303" t="s">
        <v>28</v>
      </c>
      <c r="F303" t="s">
        <v>29</v>
      </c>
      <c r="G303" t="s">
        <v>115</v>
      </c>
      <c r="H303" t="s">
        <v>116</v>
      </c>
      <c r="I303" t="s">
        <v>117</v>
      </c>
      <c r="J303" t="s">
        <v>118</v>
      </c>
      <c r="K303" t="s">
        <v>129</v>
      </c>
      <c r="L303" t="s">
        <v>130</v>
      </c>
      <c r="M303" t="s">
        <v>217</v>
      </c>
      <c r="N303" t="s">
        <v>218</v>
      </c>
      <c r="O303" t="s">
        <v>251</v>
      </c>
      <c r="P303" t="s">
        <v>252</v>
      </c>
      <c r="Q303" t="s">
        <v>220</v>
      </c>
      <c r="R303" t="s">
        <v>253</v>
      </c>
      <c r="S303" t="s">
        <v>254</v>
      </c>
      <c r="T303" t="s">
        <v>255</v>
      </c>
      <c r="U303" t="str">
        <f t="shared" si="4"/>
        <v>WA.2378.EBA.994.002.AA.521111</v>
      </c>
      <c r="V303" t="s">
        <v>136</v>
      </c>
    </row>
    <row r="304" spans="1:24" hidden="1" x14ac:dyDescent="0.3">
      <c r="A304" t="s">
        <v>24</v>
      </c>
      <c r="B304" t="s">
        <v>25</v>
      </c>
      <c r="C304" t="s">
        <v>26</v>
      </c>
      <c r="D304" t="s">
        <v>27</v>
      </c>
      <c r="E304" t="s">
        <v>28</v>
      </c>
      <c r="F304" t="s">
        <v>29</v>
      </c>
      <c r="G304" t="s">
        <v>115</v>
      </c>
      <c r="H304" t="s">
        <v>116</v>
      </c>
      <c r="I304" t="s">
        <v>117</v>
      </c>
      <c r="J304" t="s">
        <v>118</v>
      </c>
      <c r="K304" t="s">
        <v>129</v>
      </c>
      <c r="L304" t="s">
        <v>130</v>
      </c>
      <c r="M304" t="s">
        <v>217</v>
      </c>
      <c r="N304" t="s">
        <v>218</v>
      </c>
      <c r="O304" t="s">
        <v>251</v>
      </c>
      <c r="P304" t="s">
        <v>252</v>
      </c>
      <c r="Q304" t="s">
        <v>220</v>
      </c>
      <c r="R304" t="s">
        <v>253</v>
      </c>
      <c r="S304" t="s">
        <v>256</v>
      </c>
      <c r="T304" t="s">
        <v>257</v>
      </c>
      <c r="U304" t="str">
        <f t="shared" si="4"/>
        <v>WA.2378.EBA.994.002.AA.521119</v>
      </c>
      <c r="V304" t="s">
        <v>136</v>
      </c>
    </row>
    <row r="305" spans="1:22" hidden="1" x14ac:dyDescent="0.3">
      <c r="A305" t="s">
        <v>24</v>
      </c>
      <c r="B305" t="s">
        <v>25</v>
      </c>
      <c r="C305" t="s">
        <v>26</v>
      </c>
      <c r="D305" t="s">
        <v>27</v>
      </c>
      <c r="E305" t="s">
        <v>28</v>
      </c>
      <c r="F305" t="s">
        <v>29</v>
      </c>
      <c r="G305" t="s">
        <v>115</v>
      </c>
      <c r="H305" t="s">
        <v>116</v>
      </c>
      <c r="I305" t="s">
        <v>117</v>
      </c>
      <c r="J305" t="s">
        <v>118</v>
      </c>
      <c r="K305" t="s">
        <v>129</v>
      </c>
      <c r="L305" t="s">
        <v>130</v>
      </c>
      <c r="M305" t="s">
        <v>217</v>
      </c>
      <c r="N305" t="s">
        <v>218</v>
      </c>
      <c r="O305" t="s">
        <v>251</v>
      </c>
      <c r="P305" t="s">
        <v>252</v>
      </c>
      <c r="Q305" t="s">
        <v>220</v>
      </c>
      <c r="R305" t="s">
        <v>253</v>
      </c>
      <c r="S305" t="s">
        <v>137</v>
      </c>
      <c r="T305" t="s">
        <v>138</v>
      </c>
      <c r="U305" t="str">
        <f t="shared" si="4"/>
        <v>WA.2378.EBA.994.002.AA.521811</v>
      </c>
      <c r="V305" t="s">
        <v>136</v>
      </c>
    </row>
    <row r="306" spans="1:22" hidden="1" x14ac:dyDescent="0.3">
      <c r="A306" t="s">
        <v>24</v>
      </c>
      <c r="B306" t="s">
        <v>25</v>
      </c>
      <c r="C306" t="s">
        <v>26</v>
      </c>
      <c r="D306" t="s">
        <v>27</v>
      </c>
      <c r="E306" t="s">
        <v>28</v>
      </c>
      <c r="F306" t="s">
        <v>29</v>
      </c>
      <c r="G306" t="s">
        <v>115</v>
      </c>
      <c r="H306" t="s">
        <v>116</v>
      </c>
      <c r="I306" t="s">
        <v>117</v>
      </c>
      <c r="J306" t="s">
        <v>118</v>
      </c>
      <c r="K306" t="s">
        <v>129</v>
      </c>
      <c r="L306" t="s">
        <v>130</v>
      </c>
      <c r="M306" t="s">
        <v>217</v>
      </c>
      <c r="N306" t="s">
        <v>218</v>
      </c>
      <c r="O306" t="s">
        <v>251</v>
      </c>
      <c r="P306" t="s">
        <v>252</v>
      </c>
      <c r="Q306" t="s">
        <v>220</v>
      </c>
      <c r="R306" t="s">
        <v>253</v>
      </c>
      <c r="S306" t="s">
        <v>57</v>
      </c>
      <c r="T306" t="s">
        <v>58</v>
      </c>
      <c r="U306" t="str">
        <f t="shared" si="4"/>
        <v>WA.2378.EBA.994.002.AA.522191</v>
      </c>
      <c r="V306" t="s">
        <v>136</v>
      </c>
    </row>
    <row r="307" spans="1:22" hidden="1" x14ac:dyDescent="0.3">
      <c r="A307" t="s">
        <v>24</v>
      </c>
      <c r="B307" t="s">
        <v>25</v>
      </c>
      <c r="C307" t="s">
        <v>26</v>
      </c>
      <c r="D307" t="s">
        <v>27</v>
      </c>
      <c r="E307" t="s">
        <v>28</v>
      </c>
      <c r="F307" t="s">
        <v>29</v>
      </c>
      <c r="G307" t="s">
        <v>115</v>
      </c>
      <c r="H307" t="s">
        <v>116</v>
      </c>
      <c r="I307" t="s">
        <v>117</v>
      </c>
      <c r="J307" t="s">
        <v>118</v>
      </c>
      <c r="K307" t="s">
        <v>129</v>
      </c>
      <c r="L307" t="s">
        <v>130</v>
      </c>
      <c r="M307" t="s">
        <v>217</v>
      </c>
      <c r="N307" t="s">
        <v>218</v>
      </c>
      <c r="O307" t="s">
        <v>251</v>
      </c>
      <c r="P307" t="s">
        <v>252</v>
      </c>
      <c r="Q307" t="s">
        <v>258</v>
      </c>
      <c r="R307" t="s">
        <v>259</v>
      </c>
      <c r="S307" t="s">
        <v>254</v>
      </c>
      <c r="T307" t="s">
        <v>255</v>
      </c>
      <c r="U307" t="str">
        <f t="shared" si="4"/>
        <v>WA.2378.EBA.994.002.AB.521111</v>
      </c>
      <c r="V307" t="s">
        <v>136</v>
      </c>
    </row>
    <row r="308" spans="1:22" hidden="1" x14ac:dyDescent="0.3">
      <c r="A308" t="s">
        <v>24</v>
      </c>
      <c r="B308" t="s">
        <v>25</v>
      </c>
      <c r="C308" t="s">
        <v>26</v>
      </c>
      <c r="D308" t="s">
        <v>27</v>
      </c>
      <c r="E308" t="s">
        <v>28</v>
      </c>
      <c r="F308" t="s">
        <v>29</v>
      </c>
      <c r="G308" t="s">
        <v>115</v>
      </c>
      <c r="H308" t="s">
        <v>116</v>
      </c>
      <c r="I308" t="s">
        <v>117</v>
      </c>
      <c r="J308" t="s">
        <v>118</v>
      </c>
      <c r="K308" t="s">
        <v>129</v>
      </c>
      <c r="L308" t="s">
        <v>130</v>
      </c>
      <c r="M308" t="s">
        <v>217</v>
      </c>
      <c r="N308" t="s">
        <v>218</v>
      </c>
      <c r="O308" t="s">
        <v>251</v>
      </c>
      <c r="P308" t="s">
        <v>252</v>
      </c>
      <c r="Q308" t="s">
        <v>258</v>
      </c>
      <c r="R308" t="s">
        <v>259</v>
      </c>
      <c r="S308" t="s">
        <v>260</v>
      </c>
      <c r="T308" t="s">
        <v>261</v>
      </c>
      <c r="U308" t="str">
        <f t="shared" si="4"/>
        <v>WA.2378.EBA.994.002.AB.521114</v>
      </c>
      <c r="V308" t="s">
        <v>136</v>
      </c>
    </row>
    <row r="309" spans="1:22" hidden="1" x14ac:dyDescent="0.3">
      <c r="A309" t="s">
        <v>24</v>
      </c>
      <c r="B309" t="s">
        <v>25</v>
      </c>
      <c r="C309" t="s">
        <v>26</v>
      </c>
      <c r="D309" t="s">
        <v>27</v>
      </c>
      <c r="E309" t="s">
        <v>28</v>
      </c>
      <c r="F309" t="s">
        <v>29</v>
      </c>
      <c r="G309" t="s">
        <v>115</v>
      </c>
      <c r="H309" t="s">
        <v>116</v>
      </c>
      <c r="I309" t="s">
        <v>117</v>
      </c>
      <c r="J309" t="s">
        <v>118</v>
      </c>
      <c r="K309" t="s">
        <v>129</v>
      </c>
      <c r="L309" t="s">
        <v>130</v>
      </c>
      <c r="M309" t="s">
        <v>217</v>
      </c>
      <c r="N309" t="s">
        <v>218</v>
      </c>
      <c r="O309" t="s">
        <v>251</v>
      </c>
      <c r="P309" t="s">
        <v>252</v>
      </c>
      <c r="Q309" t="s">
        <v>258</v>
      </c>
      <c r="R309" t="s">
        <v>259</v>
      </c>
      <c r="S309" t="s">
        <v>194</v>
      </c>
      <c r="T309" t="s">
        <v>195</v>
      </c>
      <c r="U309" t="str">
        <f t="shared" si="4"/>
        <v>WA.2378.EBA.994.002.AB.522141</v>
      </c>
      <c r="V309" t="s">
        <v>136</v>
      </c>
    </row>
    <row r="310" spans="1:22" hidden="1" x14ac:dyDescent="0.3">
      <c r="A310" t="s">
        <v>24</v>
      </c>
      <c r="B310" t="s">
        <v>25</v>
      </c>
      <c r="C310" t="s">
        <v>26</v>
      </c>
      <c r="D310" t="s">
        <v>27</v>
      </c>
      <c r="E310" t="s">
        <v>28</v>
      </c>
      <c r="F310" t="s">
        <v>29</v>
      </c>
      <c r="G310" t="s">
        <v>115</v>
      </c>
      <c r="H310" t="s">
        <v>116</v>
      </c>
      <c r="I310" t="s">
        <v>117</v>
      </c>
      <c r="J310" t="s">
        <v>118</v>
      </c>
      <c r="K310" t="s">
        <v>129</v>
      </c>
      <c r="L310" t="s">
        <v>130</v>
      </c>
      <c r="M310" t="s">
        <v>217</v>
      </c>
      <c r="N310" t="s">
        <v>218</v>
      </c>
      <c r="O310" t="s">
        <v>251</v>
      </c>
      <c r="P310" t="s">
        <v>252</v>
      </c>
      <c r="Q310" t="s">
        <v>262</v>
      </c>
      <c r="R310" t="s">
        <v>263</v>
      </c>
      <c r="S310" t="s">
        <v>264</v>
      </c>
      <c r="T310" t="s">
        <v>265</v>
      </c>
      <c r="U310" t="str">
        <f t="shared" si="4"/>
        <v>WA.2378.EBA.994.002.AC.521131</v>
      </c>
      <c r="V310" t="s">
        <v>136</v>
      </c>
    </row>
    <row r="311" spans="1:22" hidden="1" x14ac:dyDescent="0.3">
      <c r="A311" t="s">
        <v>24</v>
      </c>
      <c r="B311" t="s">
        <v>25</v>
      </c>
      <c r="C311" t="s">
        <v>26</v>
      </c>
      <c r="D311" t="s">
        <v>27</v>
      </c>
      <c r="E311" t="s">
        <v>28</v>
      </c>
      <c r="F311" t="s">
        <v>29</v>
      </c>
      <c r="G311" t="s">
        <v>115</v>
      </c>
      <c r="H311" t="s">
        <v>116</v>
      </c>
      <c r="I311" t="s">
        <v>117</v>
      </c>
      <c r="J311" t="s">
        <v>118</v>
      </c>
      <c r="K311" t="s">
        <v>129</v>
      </c>
      <c r="L311" t="s">
        <v>130</v>
      </c>
      <c r="M311" t="s">
        <v>217</v>
      </c>
      <c r="N311" t="s">
        <v>218</v>
      </c>
      <c r="O311" t="s">
        <v>251</v>
      </c>
      <c r="P311" t="s">
        <v>252</v>
      </c>
      <c r="Q311" t="s">
        <v>262</v>
      </c>
      <c r="R311" t="s">
        <v>263</v>
      </c>
      <c r="S311" t="s">
        <v>266</v>
      </c>
      <c r="T311" t="s">
        <v>267</v>
      </c>
      <c r="U311" t="str">
        <f t="shared" si="4"/>
        <v>WA.2378.EBA.994.002.AC.523111</v>
      </c>
      <c r="V311" t="s">
        <v>136</v>
      </c>
    </row>
    <row r="312" spans="1:22" hidden="1" x14ac:dyDescent="0.3">
      <c r="A312" t="s">
        <v>24</v>
      </c>
      <c r="B312" t="s">
        <v>25</v>
      </c>
      <c r="C312" t="s">
        <v>26</v>
      </c>
      <c r="D312" t="s">
        <v>27</v>
      </c>
      <c r="E312" t="s">
        <v>28</v>
      </c>
      <c r="F312" t="s">
        <v>29</v>
      </c>
      <c r="G312" t="s">
        <v>115</v>
      </c>
      <c r="H312" t="s">
        <v>116</v>
      </c>
      <c r="I312" t="s">
        <v>117</v>
      </c>
      <c r="J312" t="s">
        <v>118</v>
      </c>
      <c r="K312" t="s">
        <v>129</v>
      </c>
      <c r="L312" t="s">
        <v>130</v>
      </c>
      <c r="M312" t="s">
        <v>217</v>
      </c>
      <c r="N312" t="s">
        <v>218</v>
      </c>
      <c r="O312" t="s">
        <v>251</v>
      </c>
      <c r="P312" t="s">
        <v>252</v>
      </c>
      <c r="Q312" t="s">
        <v>262</v>
      </c>
      <c r="R312" t="s">
        <v>263</v>
      </c>
      <c r="S312" t="s">
        <v>268</v>
      </c>
      <c r="T312" t="s">
        <v>269</v>
      </c>
      <c r="U312" t="str">
        <f t="shared" si="4"/>
        <v>WA.2378.EBA.994.002.AC.523121</v>
      </c>
      <c r="V312" t="s">
        <v>136</v>
      </c>
    </row>
    <row r="313" spans="1:22" hidden="1" x14ac:dyDescent="0.3">
      <c r="A313" t="s">
        <v>24</v>
      </c>
      <c r="B313" t="s">
        <v>25</v>
      </c>
      <c r="C313" t="s">
        <v>26</v>
      </c>
      <c r="D313" t="s">
        <v>27</v>
      </c>
      <c r="E313" t="s">
        <v>28</v>
      </c>
      <c r="F313" t="s">
        <v>29</v>
      </c>
      <c r="G313" t="s">
        <v>115</v>
      </c>
      <c r="H313" t="s">
        <v>116</v>
      </c>
      <c r="I313" t="s">
        <v>117</v>
      </c>
      <c r="J313" t="s">
        <v>118</v>
      </c>
      <c r="K313" t="s">
        <v>129</v>
      </c>
      <c r="L313" t="s">
        <v>130</v>
      </c>
      <c r="M313" t="s">
        <v>217</v>
      </c>
      <c r="N313" t="s">
        <v>218</v>
      </c>
      <c r="O313" t="s">
        <v>251</v>
      </c>
      <c r="P313" t="s">
        <v>252</v>
      </c>
      <c r="Q313" t="s">
        <v>262</v>
      </c>
      <c r="R313" t="s">
        <v>263</v>
      </c>
      <c r="S313" t="s">
        <v>270</v>
      </c>
      <c r="T313" t="s">
        <v>271</v>
      </c>
      <c r="U313" t="str">
        <f t="shared" si="4"/>
        <v>WA.2378.EBA.994.002.AC.523199</v>
      </c>
      <c r="V313" t="s">
        <v>136</v>
      </c>
    </row>
    <row r="314" spans="1:22" hidden="1" x14ac:dyDescent="0.3">
      <c r="A314" t="s">
        <v>24</v>
      </c>
      <c r="B314" t="s">
        <v>25</v>
      </c>
      <c r="C314" t="s">
        <v>26</v>
      </c>
      <c r="D314" t="s">
        <v>27</v>
      </c>
      <c r="E314" t="s">
        <v>28</v>
      </c>
      <c r="F314" t="s">
        <v>29</v>
      </c>
      <c r="G314" t="s">
        <v>115</v>
      </c>
      <c r="H314" t="s">
        <v>116</v>
      </c>
      <c r="I314" t="s">
        <v>117</v>
      </c>
      <c r="J314" t="s">
        <v>118</v>
      </c>
      <c r="K314" t="s">
        <v>129</v>
      </c>
      <c r="L314" t="s">
        <v>130</v>
      </c>
      <c r="M314" t="s">
        <v>217</v>
      </c>
      <c r="N314" t="s">
        <v>218</v>
      </c>
      <c r="O314" t="s">
        <v>251</v>
      </c>
      <c r="P314" t="s">
        <v>252</v>
      </c>
      <c r="Q314" t="s">
        <v>272</v>
      </c>
      <c r="R314" t="s">
        <v>273</v>
      </c>
      <c r="S314" t="s">
        <v>254</v>
      </c>
      <c r="T314" t="s">
        <v>255</v>
      </c>
      <c r="U314" t="str">
        <f t="shared" si="4"/>
        <v>WA.2378.EBA.994.002.AD.521111</v>
      </c>
      <c r="V314" t="s">
        <v>136</v>
      </c>
    </row>
    <row r="315" spans="1:22" hidden="1" x14ac:dyDescent="0.3">
      <c r="A315" t="s">
        <v>24</v>
      </c>
      <c r="B315" t="s">
        <v>25</v>
      </c>
      <c r="C315" t="s">
        <v>26</v>
      </c>
      <c r="D315" t="s">
        <v>27</v>
      </c>
      <c r="E315" t="s">
        <v>28</v>
      </c>
      <c r="F315" t="s">
        <v>29</v>
      </c>
      <c r="G315" t="s">
        <v>115</v>
      </c>
      <c r="H315" t="s">
        <v>116</v>
      </c>
      <c r="I315" t="s">
        <v>117</v>
      </c>
      <c r="J315" t="s">
        <v>118</v>
      </c>
      <c r="K315" t="s">
        <v>129</v>
      </c>
      <c r="L315" t="s">
        <v>130</v>
      </c>
      <c r="M315" t="s">
        <v>217</v>
      </c>
      <c r="N315" t="s">
        <v>218</v>
      </c>
      <c r="O315" t="s">
        <v>251</v>
      </c>
      <c r="P315" t="s">
        <v>252</v>
      </c>
      <c r="Q315" t="s">
        <v>272</v>
      </c>
      <c r="R315" t="s">
        <v>273</v>
      </c>
      <c r="S315" t="s">
        <v>274</v>
      </c>
      <c r="T315" t="s">
        <v>275</v>
      </c>
      <c r="U315" t="str">
        <f t="shared" si="4"/>
        <v>WA.2378.EBA.994.002.AD.521115</v>
      </c>
      <c r="V315" t="s">
        <v>136</v>
      </c>
    </row>
    <row r="316" spans="1:22" hidden="1" x14ac:dyDescent="0.3">
      <c r="A316" t="s">
        <v>24</v>
      </c>
      <c r="B316" t="s">
        <v>25</v>
      </c>
      <c r="C316" t="s">
        <v>26</v>
      </c>
      <c r="D316" t="s">
        <v>27</v>
      </c>
      <c r="E316" t="s">
        <v>28</v>
      </c>
      <c r="F316" t="s">
        <v>29</v>
      </c>
      <c r="G316" t="s">
        <v>115</v>
      </c>
      <c r="H316" t="s">
        <v>116</v>
      </c>
      <c r="I316" t="s">
        <v>117</v>
      </c>
      <c r="J316" t="s">
        <v>118</v>
      </c>
      <c r="K316" t="s">
        <v>129</v>
      </c>
      <c r="L316" t="s">
        <v>130</v>
      </c>
      <c r="M316" t="s">
        <v>217</v>
      </c>
      <c r="N316" t="s">
        <v>218</v>
      </c>
      <c r="O316" t="s">
        <v>251</v>
      </c>
      <c r="P316" t="s">
        <v>252</v>
      </c>
      <c r="Q316" t="s">
        <v>272</v>
      </c>
      <c r="R316" t="s">
        <v>273</v>
      </c>
      <c r="S316" t="s">
        <v>42</v>
      </c>
      <c r="T316" t="s">
        <v>43</v>
      </c>
      <c r="U316" t="str">
        <f t="shared" si="4"/>
        <v>WA.2378.EBA.994.002.AD.521211</v>
      </c>
      <c r="V316" t="s">
        <v>136</v>
      </c>
    </row>
    <row r="317" spans="1:22" hidden="1" x14ac:dyDescent="0.3">
      <c r="A317" t="s">
        <v>24</v>
      </c>
      <c r="B317" t="s">
        <v>25</v>
      </c>
      <c r="C317" t="s">
        <v>26</v>
      </c>
      <c r="D317" t="s">
        <v>27</v>
      </c>
      <c r="E317" t="s">
        <v>28</v>
      </c>
      <c r="F317" t="s">
        <v>29</v>
      </c>
      <c r="G317" t="s">
        <v>115</v>
      </c>
      <c r="H317" t="s">
        <v>116</v>
      </c>
      <c r="I317" t="s">
        <v>117</v>
      </c>
      <c r="J317" t="s">
        <v>118</v>
      </c>
      <c r="K317" t="s">
        <v>129</v>
      </c>
      <c r="L317" t="s">
        <v>130</v>
      </c>
      <c r="M317" t="s">
        <v>217</v>
      </c>
      <c r="N317" t="s">
        <v>218</v>
      </c>
      <c r="O317" t="s">
        <v>251</v>
      </c>
      <c r="P317" t="s">
        <v>252</v>
      </c>
      <c r="Q317" t="s">
        <v>272</v>
      </c>
      <c r="R317" t="s">
        <v>273</v>
      </c>
      <c r="S317" t="s">
        <v>137</v>
      </c>
      <c r="T317" t="s">
        <v>138</v>
      </c>
      <c r="U317" t="str">
        <f t="shared" si="4"/>
        <v>WA.2378.EBA.994.002.AD.521811</v>
      </c>
      <c r="V317" t="s">
        <v>136</v>
      </c>
    </row>
    <row r="318" spans="1:22" hidden="1" x14ac:dyDescent="0.3">
      <c r="A318" t="s">
        <v>24</v>
      </c>
      <c r="B318" t="s">
        <v>25</v>
      </c>
      <c r="C318" t="s">
        <v>26</v>
      </c>
      <c r="D318" t="s">
        <v>27</v>
      </c>
      <c r="E318" t="s">
        <v>28</v>
      </c>
      <c r="F318" t="s">
        <v>29</v>
      </c>
      <c r="G318" t="s">
        <v>115</v>
      </c>
      <c r="H318" t="s">
        <v>116</v>
      </c>
      <c r="I318" t="s">
        <v>117</v>
      </c>
      <c r="J318" t="s">
        <v>118</v>
      </c>
      <c r="K318" t="s">
        <v>129</v>
      </c>
      <c r="L318" t="s">
        <v>130</v>
      </c>
      <c r="M318" t="s">
        <v>217</v>
      </c>
      <c r="N318" t="s">
        <v>218</v>
      </c>
      <c r="O318" t="s">
        <v>251</v>
      </c>
      <c r="P318" t="s">
        <v>252</v>
      </c>
      <c r="Q318" t="s">
        <v>0</v>
      </c>
      <c r="R318" t="s">
        <v>276</v>
      </c>
      <c r="S318" t="s">
        <v>254</v>
      </c>
      <c r="T318" t="s">
        <v>255</v>
      </c>
      <c r="U318" t="str">
        <f t="shared" si="4"/>
        <v>WA.2378.EBA.994.002.BA.521111</v>
      </c>
      <c r="V318" t="s">
        <v>136</v>
      </c>
    </row>
    <row r="319" spans="1:22" hidden="1" x14ac:dyDescent="0.3">
      <c r="A319" t="s">
        <v>24</v>
      </c>
      <c r="B319" t="s">
        <v>25</v>
      </c>
      <c r="C319" t="s">
        <v>26</v>
      </c>
      <c r="D319" t="s">
        <v>27</v>
      </c>
      <c r="E319" t="s">
        <v>28</v>
      </c>
      <c r="F319" t="s">
        <v>29</v>
      </c>
      <c r="G319" t="s">
        <v>115</v>
      </c>
      <c r="H319" t="s">
        <v>116</v>
      </c>
      <c r="I319" t="s">
        <v>117</v>
      </c>
      <c r="J319" t="s">
        <v>118</v>
      </c>
      <c r="K319" t="s">
        <v>129</v>
      </c>
      <c r="L319" t="s">
        <v>130</v>
      </c>
      <c r="M319" t="s">
        <v>217</v>
      </c>
      <c r="N319" t="s">
        <v>218</v>
      </c>
      <c r="O319" t="s">
        <v>251</v>
      </c>
      <c r="P319" t="s">
        <v>252</v>
      </c>
      <c r="Q319" t="s">
        <v>277</v>
      </c>
      <c r="R319" t="s">
        <v>278</v>
      </c>
      <c r="S319" t="s">
        <v>279</v>
      </c>
      <c r="T319" t="s">
        <v>280</v>
      </c>
      <c r="U319" t="str">
        <f t="shared" si="4"/>
        <v>WA.2378.EBA.994.002.BB.522111</v>
      </c>
      <c r="V319" t="s">
        <v>136</v>
      </c>
    </row>
    <row r="320" spans="1:22" hidden="1" x14ac:dyDescent="0.3">
      <c r="A320" t="s">
        <v>24</v>
      </c>
      <c r="B320" t="s">
        <v>25</v>
      </c>
      <c r="C320" t="s">
        <v>26</v>
      </c>
      <c r="D320" t="s">
        <v>27</v>
      </c>
      <c r="E320" t="s">
        <v>28</v>
      </c>
      <c r="F320" t="s">
        <v>29</v>
      </c>
      <c r="G320" t="s">
        <v>115</v>
      </c>
      <c r="H320" t="s">
        <v>116</v>
      </c>
      <c r="I320" t="s">
        <v>117</v>
      </c>
      <c r="J320" t="s">
        <v>118</v>
      </c>
      <c r="K320" t="s">
        <v>129</v>
      </c>
      <c r="L320" t="s">
        <v>130</v>
      </c>
      <c r="M320" t="s">
        <v>217</v>
      </c>
      <c r="N320" t="s">
        <v>218</v>
      </c>
      <c r="O320" t="s">
        <v>251</v>
      </c>
      <c r="P320" t="s">
        <v>252</v>
      </c>
      <c r="Q320" t="s">
        <v>277</v>
      </c>
      <c r="R320" t="s">
        <v>278</v>
      </c>
      <c r="S320" t="s">
        <v>281</v>
      </c>
      <c r="T320" t="s">
        <v>282</v>
      </c>
      <c r="U320" t="str">
        <f t="shared" si="4"/>
        <v>WA.2378.EBA.994.002.BB.522112</v>
      </c>
      <c r="V320" t="s">
        <v>136</v>
      </c>
    </row>
    <row r="321" spans="1:22" hidden="1" x14ac:dyDescent="0.3">
      <c r="A321" t="s">
        <v>24</v>
      </c>
      <c r="B321" t="s">
        <v>25</v>
      </c>
      <c r="C321" t="s">
        <v>26</v>
      </c>
      <c r="D321" t="s">
        <v>27</v>
      </c>
      <c r="E321" t="s">
        <v>28</v>
      </c>
      <c r="F321" t="s">
        <v>29</v>
      </c>
      <c r="G321" t="s">
        <v>115</v>
      </c>
      <c r="H321" t="s">
        <v>116</v>
      </c>
      <c r="I321" t="s">
        <v>117</v>
      </c>
      <c r="J321" t="s">
        <v>118</v>
      </c>
      <c r="K321" t="s">
        <v>129</v>
      </c>
      <c r="L321" t="s">
        <v>130</v>
      </c>
      <c r="M321" t="s">
        <v>217</v>
      </c>
      <c r="N321" t="s">
        <v>218</v>
      </c>
      <c r="O321" t="s">
        <v>251</v>
      </c>
      <c r="P321" t="s">
        <v>252</v>
      </c>
      <c r="Q321" t="s">
        <v>277</v>
      </c>
      <c r="R321" t="s">
        <v>278</v>
      </c>
      <c r="S321" t="s">
        <v>283</v>
      </c>
      <c r="T321" t="s">
        <v>284</v>
      </c>
      <c r="U321" t="str">
        <f t="shared" si="4"/>
        <v>WA.2378.EBA.994.002.BB.522113</v>
      </c>
      <c r="V321" t="s">
        <v>136</v>
      </c>
    </row>
    <row r="322" spans="1:22" hidden="1" x14ac:dyDescent="0.3">
      <c r="A322" t="s">
        <v>24</v>
      </c>
      <c r="B322" t="s">
        <v>25</v>
      </c>
      <c r="C322" t="s">
        <v>26</v>
      </c>
      <c r="D322" t="s">
        <v>27</v>
      </c>
      <c r="E322" t="s">
        <v>28</v>
      </c>
      <c r="F322" t="s">
        <v>29</v>
      </c>
      <c r="G322" t="s">
        <v>115</v>
      </c>
      <c r="H322" t="s">
        <v>116</v>
      </c>
      <c r="I322" t="s">
        <v>117</v>
      </c>
      <c r="J322" t="s">
        <v>118</v>
      </c>
      <c r="K322" t="s">
        <v>129</v>
      </c>
      <c r="L322" t="s">
        <v>130</v>
      </c>
      <c r="M322" t="s">
        <v>217</v>
      </c>
      <c r="N322" t="s">
        <v>218</v>
      </c>
      <c r="O322" t="s">
        <v>251</v>
      </c>
      <c r="P322" t="s">
        <v>252</v>
      </c>
      <c r="Q322" t="s">
        <v>277</v>
      </c>
      <c r="R322" t="s">
        <v>278</v>
      </c>
      <c r="S322" t="s">
        <v>285</v>
      </c>
      <c r="T322" t="s">
        <v>286</v>
      </c>
      <c r="U322" t="str">
        <f t="shared" ref="U322:U385" si="5">_xlfn.TEXTJOIN(".",TRUE,G322,I322,K322,M322,O322,Q322,S322)</f>
        <v>WA.2378.EBA.994.002.BB.522119</v>
      </c>
      <c r="V322" t="s">
        <v>136</v>
      </c>
    </row>
    <row r="323" spans="1:22" hidden="1" x14ac:dyDescent="0.3">
      <c r="A323" t="s">
        <v>24</v>
      </c>
      <c r="B323" t="s">
        <v>25</v>
      </c>
      <c r="C323" t="s">
        <v>26</v>
      </c>
      <c r="D323" t="s">
        <v>27</v>
      </c>
      <c r="E323" t="s">
        <v>28</v>
      </c>
      <c r="F323" t="s">
        <v>29</v>
      </c>
      <c r="G323" t="s">
        <v>115</v>
      </c>
      <c r="H323" t="s">
        <v>116</v>
      </c>
      <c r="I323" t="s">
        <v>117</v>
      </c>
      <c r="J323" t="s">
        <v>118</v>
      </c>
      <c r="K323" t="s">
        <v>129</v>
      </c>
      <c r="L323" t="s">
        <v>130</v>
      </c>
      <c r="M323" t="s">
        <v>217</v>
      </c>
      <c r="N323" t="s">
        <v>218</v>
      </c>
      <c r="O323" t="s">
        <v>251</v>
      </c>
      <c r="P323" t="s">
        <v>252</v>
      </c>
      <c r="Q323" t="s">
        <v>287</v>
      </c>
      <c r="R323" t="s">
        <v>288</v>
      </c>
      <c r="S323" t="s">
        <v>256</v>
      </c>
      <c r="T323" t="s">
        <v>257</v>
      </c>
      <c r="U323" t="str">
        <f t="shared" si="5"/>
        <v>WA.2378.EBA.994.002.BC.521119</v>
      </c>
      <c r="V323" t="s">
        <v>136</v>
      </c>
    </row>
    <row r="324" spans="1:22" hidden="1" x14ac:dyDescent="0.3">
      <c r="A324" t="s">
        <v>24</v>
      </c>
      <c r="B324" t="s">
        <v>25</v>
      </c>
      <c r="C324" t="s">
        <v>26</v>
      </c>
      <c r="D324" t="s">
        <v>27</v>
      </c>
      <c r="E324" t="s">
        <v>28</v>
      </c>
      <c r="F324" t="s">
        <v>29</v>
      </c>
      <c r="G324" t="s">
        <v>115</v>
      </c>
      <c r="H324" t="s">
        <v>116</v>
      </c>
      <c r="I324" t="s">
        <v>117</v>
      </c>
      <c r="J324" t="s">
        <v>118</v>
      </c>
      <c r="K324" t="s">
        <v>129</v>
      </c>
      <c r="L324" t="s">
        <v>130</v>
      </c>
      <c r="M324" t="s">
        <v>217</v>
      </c>
      <c r="N324" t="s">
        <v>218</v>
      </c>
      <c r="O324" t="s">
        <v>251</v>
      </c>
      <c r="P324" t="s">
        <v>252</v>
      </c>
      <c r="Q324" t="s">
        <v>287</v>
      </c>
      <c r="R324" t="s">
        <v>288</v>
      </c>
      <c r="S324" t="s">
        <v>266</v>
      </c>
      <c r="T324" t="s">
        <v>267</v>
      </c>
      <c r="U324" t="str">
        <f t="shared" si="5"/>
        <v>WA.2378.EBA.994.002.BC.523111</v>
      </c>
      <c r="V324" t="s">
        <v>136</v>
      </c>
    </row>
    <row r="325" spans="1:22" hidden="1" x14ac:dyDescent="0.3">
      <c r="A325" t="s">
        <v>24</v>
      </c>
      <c r="B325" t="s">
        <v>25</v>
      </c>
      <c r="C325" t="s">
        <v>26</v>
      </c>
      <c r="D325" t="s">
        <v>27</v>
      </c>
      <c r="E325" t="s">
        <v>28</v>
      </c>
      <c r="F325" t="s">
        <v>29</v>
      </c>
      <c r="G325" t="s">
        <v>115</v>
      </c>
      <c r="H325" t="s">
        <v>116</v>
      </c>
      <c r="I325" t="s">
        <v>117</v>
      </c>
      <c r="J325" t="s">
        <v>118</v>
      </c>
      <c r="K325" t="s">
        <v>129</v>
      </c>
      <c r="L325" t="s">
        <v>130</v>
      </c>
      <c r="M325" t="s">
        <v>217</v>
      </c>
      <c r="N325" t="s">
        <v>218</v>
      </c>
      <c r="O325" t="s">
        <v>251</v>
      </c>
      <c r="P325" t="s">
        <v>252</v>
      </c>
      <c r="Q325" t="s">
        <v>287</v>
      </c>
      <c r="R325" t="s">
        <v>288</v>
      </c>
      <c r="S325" t="s">
        <v>268</v>
      </c>
      <c r="T325" t="s">
        <v>269</v>
      </c>
      <c r="U325" t="str">
        <f t="shared" si="5"/>
        <v>WA.2378.EBA.994.002.BC.523121</v>
      </c>
      <c r="V325" t="s">
        <v>136</v>
      </c>
    </row>
    <row r="326" spans="1:22" hidden="1" x14ac:dyDescent="0.3">
      <c r="A326" t="s">
        <v>24</v>
      </c>
      <c r="B326" t="s">
        <v>25</v>
      </c>
      <c r="C326" t="s">
        <v>26</v>
      </c>
      <c r="D326" t="s">
        <v>27</v>
      </c>
      <c r="E326" t="s">
        <v>28</v>
      </c>
      <c r="F326" t="s">
        <v>29</v>
      </c>
      <c r="G326" t="s">
        <v>115</v>
      </c>
      <c r="H326" t="s">
        <v>116</v>
      </c>
      <c r="I326" t="s">
        <v>117</v>
      </c>
      <c r="J326" t="s">
        <v>118</v>
      </c>
      <c r="K326" t="s">
        <v>129</v>
      </c>
      <c r="L326" t="s">
        <v>130</v>
      </c>
      <c r="M326" t="s">
        <v>217</v>
      </c>
      <c r="N326" t="s">
        <v>218</v>
      </c>
      <c r="O326" t="s">
        <v>251</v>
      </c>
      <c r="P326" t="s">
        <v>252</v>
      </c>
      <c r="Q326" t="s">
        <v>287</v>
      </c>
      <c r="R326" t="s">
        <v>288</v>
      </c>
      <c r="S326" t="s">
        <v>270</v>
      </c>
      <c r="T326" t="s">
        <v>271</v>
      </c>
      <c r="U326" t="str">
        <f t="shared" si="5"/>
        <v>WA.2378.EBA.994.002.BC.523199</v>
      </c>
      <c r="V326" t="s">
        <v>136</v>
      </c>
    </row>
    <row r="327" spans="1:22" hidden="1" x14ac:dyDescent="0.3">
      <c r="A327" t="s">
        <v>24</v>
      </c>
      <c r="B327" t="s">
        <v>25</v>
      </c>
      <c r="C327" t="s">
        <v>26</v>
      </c>
      <c r="D327" t="s">
        <v>27</v>
      </c>
      <c r="E327" t="s">
        <v>28</v>
      </c>
      <c r="F327" t="s">
        <v>29</v>
      </c>
      <c r="G327" t="s">
        <v>115</v>
      </c>
      <c r="H327" t="s">
        <v>116</v>
      </c>
      <c r="I327" t="s">
        <v>117</v>
      </c>
      <c r="J327" t="s">
        <v>118</v>
      </c>
      <c r="K327" t="s">
        <v>129</v>
      </c>
      <c r="L327" t="s">
        <v>130</v>
      </c>
      <c r="M327" t="s">
        <v>217</v>
      </c>
      <c r="N327" t="s">
        <v>218</v>
      </c>
      <c r="O327" t="s">
        <v>251</v>
      </c>
      <c r="P327" t="s">
        <v>252</v>
      </c>
      <c r="Q327" t="s">
        <v>244</v>
      </c>
      <c r="R327" t="s">
        <v>289</v>
      </c>
      <c r="S327" t="s">
        <v>254</v>
      </c>
      <c r="T327" t="s">
        <v>255</v>
      </c>
      <c r="U327" t="str">
        <f t="shared" si="5"/>
        <v>WA.2378.EBA.994.002.DA.521111</v>
      </c>
      <c r="V327" t="s">
        <v>44</v>
      </c>
    </row>
    <row r="328" spans="1:22" hidden="1" x14ac:dyDescent="0.3">
      <c r="A328" t="s">
        <v>24</v>
      </c>
      <c r="B328" t="s">
        <v>25</v>
      </c>
      <c r="C328" t="s">
        <v>26</v>
      </c>
      <c r="D328" t="s">
        <v>27</v>
      </c>
      <c r="E328" t="s">
        <v>28</v>
      </c>
      <c r="F328" t="s">
        <v>29</v>
      </c>
      <c r="G328" t="s">
        <v>115</v>
      </c>
      <c r="H328" t="s">
        <v>116</v>
      </c>
      <c r="I328" t="s">
        <v>117</v>
      </c>
      <c r="J328" t="s">
        <v>118</v>
      </c>
      <c r="K328" t="s">
        <v>129</v>
      </c>
      <c r="L328" t="s">
        <v>130</v>
      </c>
      <c r="M328" t="s">
        <v>217</v>
      </c>
      <c r="N328" t="s">
        <v>218</v>
      </c>
      <c r="O328" t="s">
        <v>251</v>
      </c>
      <c r="P328" t="s">
        <v>252</v>
      </c>
      <c r="Q328" t="s">
        <v>244</v>
      </c>
      <c r="R328" t="s">
        <v>289</v>
      </c>
      <c r="S328" t="s">
        <v>256</v>
      </c>
      <c r="T328" t="s">
        <v>257</v>
      </c>
      <c r="U328" t="str">
        <f t="shared" si="5"/>
        <v>WA.2378.EBA.994.002.DA.521119</v>
      </c>
      <c r="V328" t="s">
        <v>44</v>
      </c>
    </row>
    <row r="329" spans="1:22" hidden="1" x14ac:dyDescent="0.3">
      <c r="A329" t="s">
        <v>24</v>
      </c>
      <c r="B329" t="s">
        <v>25</v>
      </c>
      <c r="C329" t="s">
        <v>26</v>
      </c>
      <c r="D329" t="s">
        <v>27</v>
      </c>
      <c r="E329" t="s">
        <v>28</v>
      </c>
      <c r="F329" t="s">
        <v>29</v>
      </c>
      <c r="G329" t="s">
        <v>115</v>
      </c>
      <c r="H329" t="s">
        <v>116</v>
      </c>
      <c r="I329" t="s">
        <v>117</v>
      </c>
      <c r="J329" t="s">
        <v>118</v>
      </c>
      <c r="K329" t="s">
        <v>129</v>
      </c>
      <c r="L329" t="s">
        <v>130</v>
      </c>
      <c r="M329" t="s">
        <v>217</v>
      </c>
      <c r="N329" t="s">
        <v>218</v>
      </c>
      <c r="O329" t="s">
        <v>251</v>
      </c>
      <c r="P329" t="s">
        <v>252</v>
      </c>
      <c r="Q329" t="s">
        <v>244</v>
      </c>
      <c r="R329" t="s">
        <v>289</v>
      </c>
      <c r="S329" t="s">
        <v>264</v>
      </c>
      <c r="T329" t="s">
        <v>265</v>
      </c>
      <c r="U329" t="str">
        <f t="shared" si="5"/>
        <v>WA.2378.EBA.994.002.DA.521131</v>
      </c>
      <c r="V329" t="s">
        <v>44</v>
      </c>
    </row>
    <row r="330" spans="1:22" hidden="1" x14ac:dyDescent="0.3">
      <c r="A330" t="s">
        <v>24</v>
      </c>
      <c r="B330" t="s">
        <v>25</v>
      </c>
      <c r="C330" t="s">
        <v>26</v>
      </c>
      <c r="D330" t="s">
        <v>27</v>
      </c>
      <c r="E330" t="s">
        <v>28</v>
      </c>
      <c r="F330" t="s">
        <v>29</v>
      </c>
      <c r="G330" t="s">
        <v>115</v>
      </c>
      <c r="H330" t="s">
        <v>116</v>
      </c>
      <c r="I330" t="s">
        <v>117</v>
      </c>
      <c r="J330" t="s">
        <v>118</v>
      </c>
      <c r="K330" t="s">
        <v>129</v>
      </c>
      <c r="L330" t="s">
        <v>130</v>
      </c>
      <c r="M330" t="s">
        <v>217</v>
      </c>
      <c r="N330" t="s">
        <v>218</v>
      </c>
      <c r="O330" t="s">
        <v>251</v>
      </c>
      <c r="P330" t="s">
        <v>252</v>
      </c>
      <c r="Q330" t="s">
        <v>244</v>
      </c>
      <c r="R330" t="s">
        <v>289</v>
      </c>
      <c r="S330" t="s">
        <v>137</v>
      </c>
      <c r="T330" t="s">
        <v>138</v>
      </c>
      <c r="U330" t="str">
        <f t="shared" si="5"/>
        <v>WA.2378.EBA.994.002.DA.521811</v>
      </c>
      <c r="V330" t="s">
        <v>44</v>
      </c>
    </row>
    <row r="331" spans="1:22" hidden="1" x14ac:dyDescent="0.3">
      <c r="A331" t="s">
        <v>24</v>
      </c>
      <c r="B331" t="s">
        <v>25</v>
      </c>
      <c r="C331" t="s">
        <v>26</v>
      </c>
      <c r="D331" t="s">
        <v>27</v>
      </c>
      <c r="E331" t="s">
        <v>28</v>
      </c>
      <c r="F331" t="s">
        <v>29</v>
      </c>
      <c r="G331" t="s">
        <v>115</v>
      </c>
      <c r="H331" t="s">
        <v>116</v>
      </c>
      <c r="I331" t="s">
        <v>117</v>
      </c>
      <c r="J331" t="s">
        <v>118</v>
      </c>
      <c r="K331" t="s">
        <v>129</v>
      </c>
      <c r="L331" t="s">
        <v>130</v>
      </c>
      <c r="M331" t="s">
        <v>217</v>
      </c>
      <c r="N331" t="s">
        <v>218</v>
      </c>
      <c r="O331" t="s">
        <v>251</v>
      </c>
      <c r="P331" t="s">
        <v>252</v>
      </c>
      <c r="Q331" t="s">
        <v>244</v>
      </c>
      <c r="R331" t="s">
        <v>289</v>
      </c>
      <c r="S331" t="s">
        <v>57</v>
      </c>
      <c r="T331" t="s">
        <v>58</v>
      </c>
      <c r="U331" t="str">
        <f t="shared" si="5"/>
        <v>WA.2378.EBA.994.002.DA.522191</v>
      </c>
      <c r="V331" t="s">
        <v>44</v>
      </c>
    </row>
    <row r="332" spans="1:22" hidden="1" x14ac:dyDescent="0.3">
      <c r="A332" t="s">
        <v>24</v>
      </c>
      <c r="B332" t="s">
        <v>25</v>
      </c>
      <c r="C332" t="s">
        <v>26</v>
      </c>
      <c r="D332" t="s">
        <v>27</v>
      </c>
      <c r="E332" t="s">
        <v>28</v>
      </c>
      <c r="F332" t="s">
        <v>29</v>
      </c>
      <c r="G332" t="s">
        <v>115</v>
      </c>
      <c r="H332" t="s">
        <v>116</v>
      </c>
      <c r="I332" t="s">
        <v>117</v>
      </c>
      <c r="J332" t="s">
        <v>118</v>
      </c>
      <c r="K332" t="s">
        <v>129</v>
      </c>
      <c r="L332" t="s">
        <v>130</v>
      </c>
      <c r="M332" t="s">
        <v>217</v>
      </c>
      <c r="N332" t="s">
        <v>218</v>
      </c>
      <c r="O332" t="s">
        <v>251</v>
      </c>
      <c r="P332" t="s">
        <v>252</v>
      </c>
      <c r="Q332" t="s">
        <v>246</v>
      </c>
      <c r="R332" t="s">
        <v>290</v>
      </c>
      <c r="S332" t="s">
        <v>260</v>
      </c>
      <c r="T332" t="s">
        <v>261</v>
      </c>
      <c r="U332" t="str">
        <f t="shared" si="5"/>
        <v>WA.2378.EBA.994.002.DB.521114</v>
      </c>
      <c r="V332" t="s">
        <v>44</v>
      </c>
    </row>
    <row r="333" spans="1:22" hidden="1" x14ac:dyDescent="0.3">
      <c r="A333" t="s">
        <v>24</v>
      </c>
      <c r="B333" t="s">
        <v>25</v>
      </c>
      <c r="C333" t="s">
        <v>26</v>
      </c>
      <c r="D333" t="s">
        <v>27</v>
      </c>
      <c r="E333" t="s">
        <v>28</v>
      </c>
      <c r="F333" t="s">
        <v>29</v>
      </c>
      <c r="G333" t="s">
        <v>115</v>
      </c>
      <c r="H333" t="s">
        <v>116</v>
      </c>
      <c r="I333" t="s">
        <v>117</v>
      </c>
      <c r="J333" t="s">
        <v>118</v>
      </c>
      <c r="K333" t="s">
        <v>129</v>
      </c>
      <c r="L333" t="s">
        <v>130</v>
      </c>
      <c r="M333" t="s">
        <v>217</v>
      </c>
      <c r="N333" t="s">
        <v>218</v>
      </c>
      <c r="O333" t="s">
        <v>251</v>
      </c>
      <c r="P333" t="s">
        <v>252</v>
      </c>
      <c r="Q333" t="s">
        <v>246</v>
      </c>
      <c r="R333" t="s">
        <v>290</v>
      </c>
      <c r="S333" t="s">
        <v>264</v>
      </c>
      <c r="T333" t="s">
        <v>265</v>
      </c>
      <c r="U333" t="str">
        <f t="shared" si="5"/>
        <v>WA.2378.EBA.994.002.DB.521131</v>
      </c>
      <c r="V333" t="s">
        <v>44</v>
      </c>
    </row>
    <row r="334" spans="1:22" hidden="1" x14ac:dyDescent="0.3">
      <c r="A334" t="s">
        <v>24</v>
      </c>
      <c r="B334" t="s">
        <v>25</v>
      </c>
      <c r="C334" t="s">
        <v>26</v>
      </c>
      <c r="D334" t="s">
        <v>27</v>
      </c>
      <c r="E334" t="s">
        <v>28</v>
      </c>
      <c r="F334" t="s">
        <v>29</v>
      </c>
      <c r="G334" t="s">
        <v>115</v>
      </c>
      <c r="H334" t="s">
        <v>116</v>
      </c>
      <c r="I334" t="s">
        <v>117</v>
      </c>
      <c r="J334" t="s">
        <v>118</v>
      </c>
      <c r="K334" t="s">
        <v>129</v>
      </c>
      <c r="L334" t="s">
        <v>130</v>
      </c>
      <c r="M334" t="s">
        <v>217</v>
      </c>
      <c r="N334" t="s">
        <v>218</v>
      </c>
      <c r="O334" t="s">
        <v>251</v>
      </c>
      <c r="P334" t="s">
        <v>252</v>
      </c>
      <c r="Q334" t="s">
        <v>246</v>
      </c>
      <c r="R334" t="s">
        <v>290</v>
      </c>
      <c r="S334" t="s">
        <v>194</v>
      </c>
      <c r="T334" t="s">
        <v>195</v>
      </c>
      <c r="U334" t="str">
        <f t="shared" si="5"/>
        <v>WA.2378.EBA.994.002.DB.522141</v>
      </c>
      <c r="V334" t="s">
        <v>44</v>
      </c>
    </row>
    <row r="335" spans="1:22" hidden="1" x14ac:dyDescent="0.3">
      <c r="A335" t="s">
        <v>24</v>
      </c>
      <c r="B335" t="s">
        <v>25</v>
      </c>
      <c r="C335" t="s">
        <v>26</v>
      </c>
      <c r="D335" t="s">
        <v>27</v>
      </c>
      <c r="E335" t="s">
        <v>28</v>
      </c>
      <c r="F335" t="s">
        <v>29</v>
      </c>
      <c r="G335" t="s">
        <v>115</v>
      </c>
      <c r="H335" t="s">
        <v>116</v>
      </c>
      <c r="I335" t="s">
        <v>117</v>
      </c>
      <c r="J335" t="s">
        <v>118</v>
      </c>
      <c r="K335" t="s">
        <v>129</v>
      </c>
      <c r="L335" t="s">
        <v>130</v>
      </c>
      <c r="M335" t="s">
        <v>217</v>
      </c>
      <c r="N335" t="s">
        <v>218</v>
      </c>
      <c r="O335" t="s">
        <v>251</v>
      </c>
      <c r="P335" t="s">
        <v>252</v>
      </c>
      <c r="Q335" t="s">
        <v>246</v>
      </c>
      <c r="R335" t="s">
        <v>290</v>
      </c>
      <c r="S335" t="s">
        <v>268</v>
      </c>
      <c r="T335" t="s">
        <v>269</v>
      </c>
      <c r="U335" t="str">
        <f t="shared" si="5"/>
        <v>WA.2378.EBA.994.002.DB.523121</v>
      </c>
      <c r="V335" t="s">
        <v>44</v>
      </c>
    </row>
    <row r="336" spans="1:22" hidden="1" x14ac:dyDescent="0.3">
      <c r="A336" t="s">
        <v>24</v>
      </c>
      <c r="B336" t="s">
        <v>25</v>
      </c>
      <c r="C336" t="s">
        <v>26</v>
      </c>
      <c r="D336" t="s">
        <v>27</v>
      </c>
      <c r="E336" t="s">
        <v>28</v>
      </c>
      <c r="F336" t="s">
        <v>29</v>
      </c>
      <c r="G336" t="s">
        <v>115</v>
      </c>
      <c r="H336" t="s">
        <v>116</v>
      </c>
      <c r="I336" t="s">
        <v>117</v>
      </c>
      <c r="J336" t="s">
        <v>118</v>
      </c>
      <c r="K336" t="s">
        <v>129</v>
      </c>
      <c r="L336" t="s">
        <v>130</v>
      </c>
      <c r="M336" t="s">
        <v>217</v>
      </c>
      <c r="N336" t="s">
        <v>218</v>
      </c>
      <c r="O336" t="s">
        <v>251</v>
      </c>
      <c r="P336" t="s">
        <v>252</v>
      </c>
      <c r="Q336" t="s">
        <v>291</v>
      </c>
      <c r="R336" t="s">
        <v>292</v>
      </c>
      <c r="S336" t="s">
        <v>268</v>
      </c>
      <c r="T336" t="s">
        <v>269</v>
      </c>
      <c r="U336" t="str">
        <f t="shared" si="5"/>
        <v>WA.2378.EBA.994.002.DC.523121</v>
      </c>
      <c r="V336" t="s">
        <v>44</v>
      </c>
    </row>
    <row r="337" spans="1:24" hidden="1" x14ac:dyDescent="0.3">
      <c r="A337" t="s">
        <v>24</v>
      </c>
      <c r="B337" t="s">
        <v>25</v>
      </c>
      <c r="C337" t="s">
        <v>26</v>
      </c>
      <c r="D337" t="s">
        <v>27</v>
      </c>
      <c r="E337" t="s">
        <v>28</v>
      </c>
      <c r="F337" t="s">
        <v>29</v>
      </c>
      <c r="G337" t="s">
        <v>115</v>
      </c>
      <c r="H337" t="s">
        <v>116</v>
      </c>
      <c r="I337" t="s">
        <v>117</v>
      </c>
      <c r="J337" t="s">
        <v>118</v>
      </c>
      <c r="K337" t="s">
        <v>129</v>
      </c>
      <c r="L337" t="s">
        <v>130</v>
      </c>
      <c r="M337" t="s">
        <v>217</v>
      </c>
      <c r="N337" t="s">
        <v>218</v>
      </c>
      <c r="O337" t="s">
        <v>251</v>
      </c>
      <c r="P337" t="s">
        <v>252</v>
      </c>
      <c r="Q337" t="s">
        <v>293</v>
      </c>
      <c r="R337" t="s">
        <v>294</v>
      </c>
      <c r="S337" t="s">
        <v>254</v>
      </c>
      <c r="T337" t="s">
        <v>255</v>
      </c>
      <c r="U337" t="str">
        <f t="shared" si="5"/>
        <v>WA.2378.EBA.994.002.DD.521111</v>
      </c>
      <c r="V337" t="s">
        <v>44</v>
      </c>
    </row>
    <row r="338" spans="1:24" hidden="1" x14ac:dyDescent="0.3">
      <c r="A338" t="s">
        <v>24</v>
      </c>
      <c r="B338" t="s">
        <v>25</v>
      </c>
      <c r="C338" t="s">
        <v>26</v>
      </c>
      <c r="D338" t="s">
        <v>27</v>
      </c>
      <c r="E338" t="s">
        <v>28</v>
      </c>
      <c r="F338" t="s">
        <v>29</v>
      </c>
      <c r="G338" t="s">
        <v>115</v>
      </c>
      <c r="H338" t="s">
        <v>116</v>
      </c>
      <c r="I338" t="s">
        <v>117</v>
      </c>
      <c r="J338" t="s">
        <v>118</v>
      </c>
      <c r="K338" t="s">
        <v>129</v>
      </c>
      <c r="L338" t="s">
        <v>130</v>
      </c>
      <c r="M338" t="s">
        <v>217</v>
      </c>
      <c r="N338" t="s">
        <v>218</v>
      </c>
      <c r="O338" t="s">
        <v>251</v>
      </c>
      <c r="P338" t="s">
        <v>252</v>
      </c>
      <c r="Q338" t="s">
        <v>293</v>
      </c>
      <c r="R338" t="s">
        <v>294</v>
      </c>
      <c r="S338" t="s">
        <v>274</v>
      </c>
      <c r="T338" t="s">
        <v>275</v>
      </c>
      <c r="U338" t="str">
        <f t="shared" si="5"/>
        <v>WA.2378.EBA.994.002.DD.521115</v>
      </c>
      <c r="V338" t="s">
        <v>44</v>
      </c>
    </row>
    <row r="339" spans="1:24" hidden="1" x14ac:dyDescent="0.3">
      <c r="A339" t="s">
        <v>24</v>
      </c>
      <c r="B339" t="s">
        <v>25</v>
      </c>
      <c r="C339" t="s">
        <v>26</v>
      </c>
      <c r="D339" t="s">
        <v>27</v>
      </c>
      <c r="E339" t="s">
        <v>28</v>
      </c>
      <c r="F339" t="s">
        <v>29</v>
      </c>
      <c r="G339" t="s">
        <v>115</v>
      </c>
      <c r="H339" t="s">
        <v>116</v>
      </c>
      <c r="I339" t="s">
        <v>117</v>
      </c>
      <c r="J339" t="s">
        <v>118</v>
      </c>
      <c r="K339" t="s">
        <v>129</v>
      </c>
      <c r="L339" t="s">
        <v>130</v>
      </c>
      <c r="M339" t="s">
        <v>217</v>
      </c>
      <c r="N339" t="s">
        <v>218</v>
      </c>
      <c r="O339" t="s">
        <v>251</v>
      </c>
      <c r="P339" t="s">
        <v>252</v>
      </c>
      <c r="Q339" t="s">
        <v>293</v>
      </c>
      <c r="R339" t="s">
        <v>294</v>
      </c>
      <c r="S339" t="s">
        <v>256</v>
      </c>
      <c r="T339" t="s">
        <v>257</v>
      </c>
      <c r="U339" t="str">
        <f t="shared" si="5"/>
        <v>WA.2378.EBA.994.002.DD.521119</v>
      </c>
      <c r="V339" t="s">
        <v>44</v>
      </c>
    </row>
    <row r="340" spans="1:24" x14ac:dyDescent="0.3">
      <c r="A340" t="s">
        <v>24</v>
      </c>
      <c r="B340" t="s">
        <v>25</v>
      </c>
      <c r="C340" t="s">
        <v>26</v>
      </c>
      <c r="D340" t="s">
        <v>27</v>
      </c>
      <c r="E340" t="s">
        <v>28</v>
      </c>
      <c r="F340" t="s">
        <v>29</v>
      </c>
      <c r="G340" t="s">
        <v>115</v>
      </c>
      <c r="H340" t="s">
        <v>116</v>
      </c>
      <c r="I340" t="s">
        <v>117</v>
      </c>
      <c r="J340" t="s">
        <v>118</v>
      </c>
      <c r="K340" t="s">
        <v>129</v>
      </c>
      <c r="L340" t="s">
        <v>130</v>
      </c>
      <c r="M340" t="s">
        <v>217</v>
      </c>
      <c r="N340" t="s">
        <v>218</v>
      </c>
      <c r="O340" t="s">
        <v>251</v>
      </c>
      <c r="P340" t="s">
        <v>252</v>
      </c>
      <c r="Q340" t="s">
        <v>295</v>
      </c>
      <c r="R340" t="s">
        <v>296</v>
      </c>
      <c r="S340" t="s">
        <v>254</v>
      </c>
      <c r="T340" t="s">
        <v>255</v>
      </c>
      <c r="U340" t="str">
        <f t="shared" si="5"/>
        <v>WA.2378.EBA.994.002.GA.521111</v>
      </c>
      <c r="V340" t="s">
        <v>98</v>
      </c>
      <c r="W340" t="s">
        <v>127</v>
      </c>
      <c r="X340" t="s">
        <v>128</v>
      </c>
    </row>
    <row r="341" spans="1:24" x14ac:dyDescent="0.3">
      <c r="A341" t="s">
        <v>24</v>
      </c>
      <c r="B341" t="s">
        <v>25</v>
      </c>
      <c r="C341" t="s">
        <v>26</v>
      </c>
      <c r="D341" t="s">
        <v>27</v>
      </c>
      <c r="E341" t="s">
        <v>28</v>
      </c>
      <c r="F341" t="s">
        <v>29</v>
      </c>
      <c r="G341" t="s">
        <v>115</v>
      </c>
      <c r="H341" t="s">
        <v>116</v>
      </c>
      <c r="I341" t="s">
        <v>117</v>
      </c>
      <c r="J341" t="s">
        <v>118</v>
      </c>
      <c r="K341" t="s">
        <v>129</v>
      </c>
      <c r="L341" t="s">
        <v>130</v>
      </c>
      <c r="M341" t="s">
        <v>217</v>
      </c>
      <c r="N341" t="s">
        <v>218</v>
      </c>
      <c r="O341" t="s">
        <v>251</v>
      </c>
      <c r="P341" t="s">
        <v>252</v>
      </c>
      <c r="Q341" t="s">
        <v>295</v>
      </c>
      <c r="R341" t="s">
        <v>296</v>
      </c>
      <c r="S341" t="s">
        <v>264</v>
      </c>
      <c r="T341" t="s">
        <v>265</v>
      </c>
      <c r="U341" t="str">
        <f t="shared" si="5"/>
        <v>WA.2378.EBA.994.002.GA.521131</v>
      </c>
      <c r="V341" t="s">
        <v>98</v>
      </c>
      <c r="W341" t="s">
        <v>127</v>
      </c>
      <c r="X341" t="s">
        <v>128</v>
      </c>
    </row>
    <row r="342" spans="1:24" x14ac:dyDescent="0.3">
      <c r="A342" t="s">
        <v>24</v>
      </c>
      <c r="B342" t="s">
        <v>25</v>
      </c>
      <c r="C342" t="s">
        <v>26</v>
      </c>
      <c r="D342" t="s">
        <v>27</v>
      </c>
      <c r="E342" t="s">
        <v>28</v>
      </c>
      <c r="F342" t="s">
        <v>29</v>
      </c>
      <c r="G342" t="s">
        <v>115</v>
      </c>
      <c r="H342" t="s">
        <v>116</v>
      </c>
      <c r="I342" t="s">
        <v>117</v>
      </c>
      <c r="J342" t="s">
        <v>118</v>
      </c>
      <c r="K342" t="s">
        <v>129</v>
      </c>
      <c r="L342" t="s">
        <v>130</v>
      </c>
      <c r="M342" t="s">
        <v>217</v>
      </c>
      <c r="N342" t="s">
        <v>218</v>
      </c>
      <c r="O342" t="s">
        <v>251</v>
      </c>
      <c r="P342" t="s">
        <v>252</v>
      </c>
      <c r="Q342" t="s">
        <v>295</v>
      </c>
      <c r="R342" t="s">
        <v>296</v>
      </c>
      <c r="S342" t="s">
        <v>137</v>
      </c>
      <c r="T342" t="s">
        <v>138</v>
      </c>
      <c r="U342" t="str">
        <f t="shared" si="5"/>
        <v>WA.2378.EBA.994.002.GA.521811</v>
      </c>
      <c r="V342" t="s">
        <v>98</v>
      </c>
      <c r="W342" t="s">
        <v>127</v>
      </c>
      <c r="X342" t="s">
        <v>128</v>
      </c>
    </row>
    <row r="343" spans="1:24" x14ac:dyDescent="0.3">
      <c r="A343" t="s">
        <v>24</v>
      </c>
      <c r="B343" t="s">
        <v>25</v>
      </c>
      <c r="C343" t="s">
        <v>26</v>
      </c>
      <c r="D343" t="s">
        <v>27</v>
      </c>
      <c r="E343" t="s">
        <v>28</v>
      </c>
      <c r="F343" t="s">
        <v>29</v>
      </c>
      <c r="G343" t="s">
        <v>115</v>
      </c>
      <c r="H343" t="s">
        <v>116</v>
      </c>
      <c r="I343" t="s">
        <v>117</v>
      </c>
      <c r="J343" t="s">
        <v>118</v>
      </c>
      <c r="K343" t="s">
        <v>129</v>
      </c>
      <c r="L343" t="s">
        <v>130</v>
      </c>
      <c r="M343" t="s">
        <v>217</v>
      </c>
      <c r="N343" t="s">
        <v>218</v>
      </c>
      <c r="O343" t="s">
        <v>251</v>
      </c>
      <c r="P343" t="s">
        <v>252</v>
      </c>
      <c r="Q343" t="s">
        <v>297</v>
      </c>
      <c r="R343" t="s">
        <v>298</v>
      </c>
      <c r="S343" t="s">
        <v>260</v>
      </c>
      <c r="T343" t="s">
        <v>261</v>
      </c>
      <c r="U343" t="str">
        <f t="shared" si="5"/>
        <v>WA.2378.EBA.994.002.GB.521114</v>
      </c>
      <c r="V343" t="s">
        <v>98</v>
      </c>
      <c r="W343" t="s">
        <v>127</v>
      </c>
      <c r="X343" t="s">
        <v>128</v>
      </c>
    </row>
    <row r="344" spans="1:24" x14ac:dyDescent="0.3">
      <c r="A344" t="s">
        <v>24</v>
      </c>
      <c r="B344" t="s">
        <v>25</v>
      </c>
      <c r="C344" t="s">
        <v>26</v>
      </c>
      <c r="D344" t="s">
        <v>27</v>
      </c>
      <c r="E344" t="s">
        <v>28</v>
      </c>
      <c r="F344" t="s">
        <v>29</v>
      </c>
      <c r="G344" t="s">
        <v>115</v>
      </c>
      <c r="H344" t="s">
        <v>116</v>
      </c>
      <c r="I344" t="s">
        <v>117</v>
      </c>
      <c r="J344" t="s">
        <v>118</v>
      </c>
      <c r="K344" t="s">
        <v>129</v>
      </c>
      <c r="L344" t="s">
        <v>130</v>
      </c>
      <c r="M344" t="s">
        <v>217</v>
      </c>
      <c r="N344" t="s">
        <v>218</v>
      </c>
      <c r="O344" t="s">
        <v>251</v>
      </c>
      <c r="P344" t="s">
        <v>252</v>
      </c>
      <c r="Q344" t="s">
        <v>297</v>
      </c>
      <c r="R344" t="s">
        <v>298</v>
      </c>
      <c r="S344" t="s">
        <v>194</v>
      </c>
      <c r="T344" t="s">
        <v>195</v>
      </c>
      <c r="U344" t="str">
        <f t="shared" si="5"/>
        <v>WA.2378.EBA.994.002.GB.522141</v>
      </c>
      <c r="V344" t="s">
        <v>98</v>
      </c>
      <c r="W344" t="s">
        <v>127</v>
      </c>
      <c r="X344" t="s">
        <v>128</v>
      </c>
    </row>
    <row r="345" spans="1:24" x14ac:dyDescent="0.3">
      <c r="A345" t="s">
        <v>24</v>
      </c>
      <c r="B345" t="s">
        <v>25</v>
      </c>
      <c r="C345" t="s">
        <v>26</v>
      </c>
      <c r="D345" t="s">
        <v>27</v>
      </c>
      <c r="E345" t="s">
        <v>28</v>
      </c>
      <c r="F345" t="s">
        <v>29</v>
      </c>
      <c r="G345" t="s">
        <v>115</v>
      </c>
      <c r="H345" t="s">
        <v>116</v>
      </c>
      <c r="I345" t="s">
        <v>117</v>
      </c>
      <c r="J345" t="s">
        <v>118</v>
      </c>
      <c r="K345" t="s">
        <v>129</v>
      </c>
      <c r="L345" t="s">
        <v>130</v>
      </c>
      <c r="M345" t="s">
        <v>217</v>
      </c>
      <c r="N345" t="s">
        <v>218</v>
      </c>
      <c r="O345" t="s">
        <v>251</v>
      </c>
      <c r="P345" t="s">
        <v>252</v>
      </c>
      <c r="Q345" t="s">
        <v>299</v>
      </c>
      <c r="R345" t="s">
        <v>300</v>
      </c>
      <c r="S345" t="s">
        <v>268</v>
      </c>
      <c r="T345" t="s">
        <v>269</v>
      </c>
      <c r="U345" t="str">
        <f t="shared" si="5"/>
        <v>WA.2378.EBA.994.002.GC.523121</v>
      </c>
      <c r="V345" t="s">
        <v>98</v>
      </c>
      <c r="W345" t="s">
        <v>127</v>
      </c>
      <c r="X345" t="s">
        <v>128</v>
      </c>
    </row>
    <row r="346" spans="1:24" x14ac:dyDescent="0.3">
      <c r="A346" t="s">
        <v>24</v>
      </c>
      <c r="B346" t="s">
        <v>25</v>
      </c>
      <c r="C346" t="s">
        <v>26</v>
      </c>
      <c r="D346" t="s">
        <v>27</v>
      </c>
      <c r="E346" t="s">
        <v>28</v>
      </c>
      <c r="F346" t="s">
        <v>29</v>
      </c>
      <c r="G346" t="s">
        <v>115</v>
      </c>
      <c r="H346" t="s">
        <v>116</v>
      </c>
      <c r="I346" t="s">
        <v>117</v>
      </c>
      <c r="J346" t="s">
        <v>118</v>
      </c>
      <c r="K346" t="s">
        <v>129</v>
      </c>
      <c r="L346" t="s">
        <v>130</v>
      </c>
      <c r="M346" t="s">
        <v>217</v>
      </c>
      <c r="N346" t="s">
        <v>218</v>
      </c>
      <c r="O346" t="s">
        <v>251</v>
      </c>
      <c r="P346" t="s">
        <v>252</v>
      </c>
      <c r="Q346" t="s">
        <v>299</v>
      </c>
      <c r="R346" t="s">
        <v>300</v>
      </c>
      <c r="S346" t="s">
        <v>270</v>
      </c>
      <c r="T346" t="s">
        <v>271</v>
      </c>
      <c r="U346" t="str">
        <f t="shared" si="5"/>
        <v>WA.2378.EBA.994.002.GC.523199</v>
      </c>
      <c r="V346" t="s">
        <v>98</v>
      </c>
      <c r="W346" t="s">
        <v>127</v>
      </c>
      <c r="X346" t="s">
        <v>128</v>
      </c>
    </row>
    <row r="347" spans="1:24" x14ac:dyDescent="0.3">
      <c r="A347" t="s">
        <v>24</v>
      </c>
      <c r="B347" t="s">
        <v>25</v>
      </c>
      <c r="C347" t="s">
        <v>26</v>
      </c>
      <c r="D347" t="s">
        <v>27</v>
      </c>
      <c r="E347" t="s">
        <v>28</v>
      </c>
      <c r="F347" t="s">
        <v>29</v>
      </c>
      <c r="G347" t="s">
        <v>115</v>
      </c>
      <c r="H347" t="s">
        <v>116</v>
      </c>
      <c r="I347" t="s">
        <v>117</v>
      </c>
      <c r="J347" t="s">
        <v>118</v>
      </c>
      <c r="K347" t="s">
        <v>129</v>
      </c>
      <c r="L347" t="s">
        <v>130</v>
      </c>
      <c r="M347" t="s">
        <v>217</v>
      </c>
      <c r="N347" t="s">
        <v>218</v>
      </c>
      <c r="O347" t="s">
        <v>251</v>
      </c>
      <c r="P347" t="s">
        <v>252</v>
      </c>
      <c r="Q347" t="s">
        <v>301</v>
      </c>
      <c r="R347" t="s">
        <v>302</v>
      </c>
      <c r="S347" t="s">
        <v>254</v>
      </c>
      <c r="T347" t="s">
        <v>255</v>
      </c>
      <c r="U347" t="str">
        <f t="shared" si="5"/>
        <v>WA.2378.EBA.994.002.GD.521111</v>
      </c>
      <c r="V347" t="s">
        <v>98</v>
      </c>
      <c r="W347" t="s">
        <v>127</v>
      </c>
      <c r="X347" t="s">
        <v>128</v>
      </c>
    </row>
    <row r="348" spans="1:24" x14ac:dyDescent="0.3">
      <c r="A348" t="s">
        <v>24</v>
      </c>
      <c r="B348" t="s">
        <v>25</v>
      </c>
      <c r="C348" t="s">
        <v>26</v>
      </c>
      <c r="D348" t="s">
        <v>27</v>
      </c>
      <c r="E348" t="s">
        <v>28</v>
      </c>
      <c r="F348" t="s">
        <v>29</v>
      </c>
      <c r="G348" t="s">
        <v>115</v>
      </c>
      <c r="H348" t="s">
        <v>116</v>
      </c>
      <c r="I348" t="s">
        <v>117</v>
      </c>
      <c r="J348" t="s">
        <v>118</v>
      </c>
      <c r="K348" t="s">
        <v>129</v>
      </c>
      <c r="L348" t="s">
        <v>130</v>
      </c>
      <c r="M348" t="s">
        <v>217</v>
      </c>
      <c r="N348" t="s">
        <v>218</v>
      </c>
      <c r="O348" t="s">
        <v>251</v>
      </c>
      <c r="P348" t="s">
        <v>252</v>
      </c>
      <c r="Q348" t="s">
        <v>301</v>
      </c>
      <c r="R348" t="s">
        <v>302</v>
      </c>
      <c r="S348" t="s">
        <v>274</v>
      </c>
      <c r="T348" t="s">
        <v>275</v>
      </c>
      <c r="U348" t="str">
        <f t="shared" si="5"/>
        <v>WA.2378.EBA.994.002.GD.521115</v>
      </c>
      <c r="V348" t="s">
        <v>98</v>
      </c>
      <c r="W348" t="s">
        <v>127</v>
      </c>
      <c r="X348" t="s">
        <v>128</v>
      </c>
    </row>
    <row r="349" spans="1:24" hidden="1" x14ac:dyDescent="0.3">
      <c r="A349" t="s">
        <v>24</v>
      </c>
      <c r="B349" t="s">
        <v>25</v>
      </c>
      <c r="C349" t="s">
        <v>26</v>
      </c>
      <c r="D349" t="s">
        <v>27</v>
      </c>
      <c r="E349" t="s">
        <v>28</v>
      </c>
      <c r="F349" t="s">
        <v>29</v>
      </c>
      <c r="G349" t="s">
        <v>115</v>
      </c>
      <c r="H349" t="s">
        <v>116</v>
      </c>
      <c r="I349" t="s">
        <v>117</v>
      </c>
      <c r="J349" t="s">
        <v>118</v>
      </c>
      <c r="K349" t="s">
        <v>303</v>
      </c>
      <c r="L349" t="s">
        <v>304</v>
      </c>
      <c r="M349" t="s">
        <v>305</v>
      </c>
      <c r="N349" t="s">
        <v>306</v>
      </c>
      <c r="O349" t="s">
        <v>133</v>
      </c>
      <c r="P349" t="s">
        <v>307</v>
      </c>
      <c r="Q349" t="s">
        <v>40</v>
      </c>
      <c r="R349" t="s">
        <v>308</v>
      </c>
      <c r="S349" t="s">
        <v>125</v>
      </c>
      <c r="T349" t="s">
        <v>126</v>
      </c>
      <c r="U349" t="str">
        <f t="shared" si="5"/>
        <v>WA.2378.EBB.951.101.A.532111</v>
      </c>
      <c r="V349" t="s">
        <v>136</v>
      </c>
    </row>
    <row r="350" spans="1:24" hidden="1" x14ac:dyDescent="0.3">
      <c r="A350" t="s">
        <v>24</v>
      </c>
      <c r="B350" t="s">
        <v>25</v>
      </c>
      <c r="C350" t="s">
        <v>26</v>
      </c>
      <c r="D350" t="s">
        <v>27</v>
      </c>
      <c r="E350" t="s">
        <v>28</v>
      </c>
      <c r="F350" t="s">
        <v>29</v>
      </c>
      <c r="G350" t="s">
        <v>115</v>
      </c>
      <c r="H350" t="s">
        <v>116</v>
      </c>
      <c r="I350" t="s">
        <v>117</v>
      </c>
      <c r="J350" t="s">
        <v>118</v>
      </c>
      <c r="K350" t="s">
        <v>303</v>
      </c>
      <c r="L350" t="s">
        <v>304</v>
      </c>
      <c r="M350" t="s">
        <v>305</v>
      </c>
      <c r="N350" t="s">
        <v>306</v>
      </c>
      <c r="O350" t="s">
        <v>155</v>
      </c>
      <c r="P350" t="s">
        <v>309</v>
      </c>
      <c r="Q350" t="s">
        <v>40</v>
      </c>
      <c r="R350" t="s">
        <v>310</v>
      </c>
      <c r="S350" t="s">
        <v>125</v>
      </c>
      <c r="T350" t="s">
        <v>126</v>
      </c>
      <c r="U350" t="str">
        <f t="shared" si="5"/>
        <v>WA.2378.EBB.951.102.A.532111</v>
      </c>
      <c r="V350" t="s">
        <v>136</v>
      </c>
    </row>
    <row r="351" spans="1:24" x14ac:dyDescent="0.3">
      <c r="A351" t="s">
        <v>24</v>
      </c>
      <c r="B351" t="s">
        <v>25</v>
      </c>
      <c r="C351" t="s">
        <v>26</v>
      </c>
      <c r="D351" t="s">
        <v>27</v>
      </c>
      <c r="E351" t="s">
        <v>28</v>
      </c>
      <c r="F351" t="s">
        <v>29</v>
      </c>
      <c r="G351" t="s">
        <v>115</v>
      </c>
      <c r="H351" t="s">
        <v>116</v>
      </c>
      <c r="I351" t="s">
        <v>117</v>
      </c>
      <c r="J351" t="s">
        <v>118</v>
      </c>
      <c r="K351" t="s">
        <v>303</v>
      </c>
      <c r="L351" t="s">
        <v>304</v>
      </c>
      <c r="M351" t="s">
        <v>305</v>
      </c>
      <c r="N351" t="s">
        <v>306</v>
      </c>
      <c r="O351" t="s">
        <v>311</v>
      </c>
      <c r="P351" t="s">
        <v>312</v>
      </c>
      <c r="Q351" t="s">
        <v>40</v>
      </c>
      <c r="R351" t="s">
        <v>313</v>
      </c>
      <c r="S351" t="s">
        <v>125</v>
      </c>
      <c r="T351" t="s">
        <v>126</v>
      </c>
      <c r="U351" t="str">
        <f t="shared" si="5"/>
        <v>WA.2378.EBB.951.303.A.532111</v>
      </c>
      <c r="V351" t="s">
        <v>98</v>
      </c>
      <c r="W351" t="s">
        <v>127</v>
      </c>
      <c r="X351" t="s">
        <v>128</v>
      </c>
    </row>
    <row r="352" spans="1:24" hidden="1" x14ac:dyDescent="0.3">
      <c r="A352" t="s">
        <v>24</v>
      </c>
      <c r="B352" t="s">
        <v>25</v>
      </c>
      <c r="C352" t="s">
        <v>26</v>
      </c>
      <c r="D352" t="s">
        <v>27</v>
      </c>
      <c r="E352" t="s">
        <v>28</v>
      </c>
      <c r="F352" t="s">
        <v>29</v>
      </c>
      <c r="G352" t="s">
        <v>115</v>
      </c>
      <c r="H352" t="s">
        <v>116</v>
      </c>
      <c r="I352" t="s">
        <v>117</v>
      </c>
      <c r="J352" t="s">
        <v>118</v>
      </c>
      <c r="K352" t="s">
        <v>303</v>
      </c>
      <c r="L352" t="s">
        <v>304</v>
      </c>
      <c r="M352" t="s">
        <v>314</v>
      </c>
      <c r="N352" t="s">
        <v>315</v>
      </c>
      <c r="O352" t="s">
        <v>155</v>
      </c>
      <c r="P352" t="s">
        <v>316</v>
      </c>
      <c r="Q352" t="s">
        <v>40</v>
      </c>
      <c r="R352" t="s">
        <v>317</v>
      </c>
      <c r="S352" t="s">
        <v>318</v>
      </c>
      <c r="T352" t="s">
        <v>319</v>
      </c>
      <c r="U352" t="str">
        <f t="shared" si="5"/>
        <v>WA.2378.EBB.971.102.A.533111</v>
      </c>
      <c r="V352" t="s">
        <v>136</v>
      </c>
    </row>
    <row r="353" spans="1:22" hidden="1" x14ac:dyDescent="0.3">
      <c r="A353" t="s">
        <v>24</v>
      </c>
      <c r="B353" t="s">
        <v>25</v>
      </c>
      <c r="C353" t="s">
        <v>26</v>
      </c>
      <c r="D353" t="s">
        <v>27</v>
      </c>
      <c r="E353" t="s">
        <v>28</v>
      </c>
      <c r="F353" t="s">
        <v>29</v>
      </c>
      <c r="G353" t="s">
        <v>115</v>
      </c>
      <c r="H353" t="s">
        <v>116</v>
      </c>
      <c r="I353" t="s">
        <v>117</v>
      </c>
      <c r="J353" t="s">
        <v>118</v>
      </c>
      <c r="K353" t="s">
        <v>320</v>
      </c>
      <c r="L353" t="s">
        <v>321</v>
      </c>
      <c r="M353" t="s">
        <v>322</v>
      </c>
      <c r="N353" t="s">
        <v>323</v>
      </c>
      <c r="O353" t="s">
        <v>133</v>
      </c>
      <c r="P353" t="s">
        <v>324</v>
      </c>
      <c r="Q353" t="s">
        <v>40</v>
      </c>
      <c r="R353" t="s">
        <v>325</v>
      </c>
      <c r="S353" t="s">
        <v>42</v>
      </c>
      <c r="T353" t="s">
        <v>43</v>
      </c>
      <c r="U353" t="str">
        <f t="shared" si="5"/>
        <v>WA.2378.EBC.954.101.A.521211</v>
      </c>
      <c r="V353" t="s">
        <v>136</v>
      </c>
    </row>
    <row r="354" spans="1:22" hidden="1" x14ac:dyDescent="0.3">
      <c r="A354" t="s">
        <v>24</v>
      </c>
      <c r="B354" t="s">
        <v>25</v>
      </c>
      <c r="C354" t="s">
        <v>26</v>
      </c>
      <c r="D354" t="s">
        <v>27</v>
      </c>
      <c r="E354" t="s">
        <v>28</v>
      </c>
      <c r="F354" t="s">
        <v>29</v>
      </c>
      <c r="G354" t="s">
        <v>115</v>
      </c>
      <c r="H354" t="s">
        <v>116</v>
      </c>
      <c r="I354" t="s">
        <v>117</v>
      </c>
      <c r="J354" t="s">
        <v>118</v>
      </c>
      <c r="K354" t="s">
        <v>320</v>
      </c>
      <c r="L354" t="s">
        <v>321</v>
      </c>
      <c r="M354" t="s">
        <v>322</v>
      </c>
      <c r="N354" t="s">
        <v>323</v>
      </c>
      <c r="O354" t="s">
        <v>133</v>
      </c>
      <c r="P354" t="s">
        <v>324</v>
      </c>
      <c r="Q354" t="s">
        <v>40</v>
      </c>
      <c r="R354" t="s">
        <v>325</v>
      </c>
      <c r="S354" t="s">
        <v>65</v>
      </c>
      <c r="T354" t="s">
        <v>66</v>
      </c>
      <c r="U354" t="str">
        <f t="shared" si="5"/>
        <v>WA.2378.EBC.954.101.A.521213</v>
      </c>
      <c r="V354" t="s">
        <v>136</v>
      </c>
    </row>
    <row r="355" spans="1:22" hidden="1" x14ac:dyDescent="0.3">
      <c r="A355" t="s">
        <v>24</v>
      </c>
      <c r="B355" t="s">
        <v>25</v>
      </c>
      <c r="C355" t="s">
        <v>26</v>
      </c>
      <c r="D355" t="s">
        <v>27</v>
      </c>
      <c r="E355" t="s">
        <v>28</v>
      </c>
      <c r="F355" t="s">
        <v>29</v>
      </c>
      <c r="G355" t="s">
        <v>115</v>
      </c>
      <c r="H355" t="s">
        <v>116</v>
      </c>
      <c r="I355" t="s">
        <v>117</v>
      </c>
      <c r="J355" t="s">
        <v>118</v>
      </c>
      <c r="K355" t="s">
        <v>320</v>
      </c>
      <c r="L355" t="s">
        <v>321</v>
      </c>
      <c r="M355" t="s">
        <v>322</v>
      </c>
      <c r="N355" t="s">
        <v>323</v>
      </c>
      <c r="O355" t="s">
        <v>133</v>
      </c>
      <c r="P355" t="s">
        <v>324</v>
      </c>
      <c r="Q355" t="s">
        <v>40</v>
      </c>
      <c r="R355" t="s">
        <v>325</v>
      </c>
      <c r="S355" t="s">
        <v>83</v>
      </c>
      <c r="T355" t="s">
        <v>84</v>
      </c>
      <c r="U355" t="str">
        <f t="shared" si="5"/>
        <v>WA.2378.EBC.954.101.A.521219</v>
      </c>
      <c r="V355" t="s">
        <v>136</v>
      </c>
    </row>
    <row r="356" spans="1:22" hidden="1" x14ac:dyDescent="0.3">
      <c r="A356" t="s">
        <v>24</v>
      </c>
      <c r="B356" t="s">
        <v>25</v>
      </c>
      <c r="C356" t="s">
        <v>26</v>
      </c>
      <c r="D356" t="s">
        <v>27</v>
      </c>
      <c r="E356" t="s">
        <v>28</v>
      </c>
      <c r="F356" t="s">
        <v>29</v>
      </c>
      <c r="G356" t="s">
        <v>115</v>
      </c>
      <c r="H356" t="s">
        <v>116</v>
      </c>
      <c r="I356" t="s">
        <v>117</v>
      </c>
      <c r="J356" t="s">
        <v>118</v>
      </c>
      <c r="K356" t="s">
        <v>320</v>
      </c>
      <c r="L356" t="s">
        <v>321</v>
      </c>
      <c r="M356" t="s">
        <v>322</v>
      </c>
      <c r="N356" t="s">
        <v>323</v>
      </c>
      <c r="O356" t="s">
        <v>133</v>
      </c>
      <c r="P356" t="s">
        <v>324</v>
      </c>
      <c r="Q356" t="s">
        <v>40</v>
      </c>
      <c r="R356" t="s">
        <v>325</v>
      </c>
      <c r="S356" t="s">
        <v>137</v>
      </c>
      <c r="T356" t="s">
        <v>138</v>
      </c>
      <c r="U356" t="str">
        <f t="shared" si="5"/>
        <v>WA.2378.EBC.954.101.A.521811</v>
      </c>
      <c r="V356" t="s">
        <v>136</v>
      </c>
    </row>
    <row r="357" spans="1:22" hidden="1" x14ac:dyDescent="0.3">
      <c r="A357" t="s">
        <v>24</v>
      </c>
      <c r="B357" t="s">
        <v>25</v>
      </c>
      <c r="C357" t="s">
        <v>26</v>
      </c>
      <c r="D357" t="s">
        <v>27</v>
      </c>
      <c r="E357" t="s">
        <v>28</v>
      </c>
      <c r="F357" t="s">
        <v>29</v>
      </c>
      <c r="G357" t="s">
        <v>115</v>
      </c>
      <c r="H357" t="s">
        <v>116</v>
      </c>
      <c r="I357" t="s">
        <v>117</v>
      </c>
      <c r="J357" t="s">
        <v>118</v>
      </c>
      <c r="K357" t="s">
        <v>320</v>
      </c>
      <c r="L357" t="s">
        <v>321</v>
      </c>
      <c r="M357" t="s">
        <v>322</v>
      </c>
      <c r="N357" t="s">
        <v>323</v>
      </c>
      <c r="O357" t="s">
        <v>133</v>
      </c>
      <c r="P357" t="s">
        <v>324</v>
      </c>
      <c r="Q357" t="s">
        <v>40</v>
      </c>
      <c r="R357" t="s">
        <v>325</v>
      </c>
      <c r="S357" t="s">
        <v>45</v>
      </c>
      <c r="T357" t="s">
        <v>46</v>
      </c>
      <c r="U357" t="str">
        <f t="shared" si="5"/>
        <v>WA.2378.EBC.954.101.A.522151</v>
      </c>
      <c r="V357" t="s">
        <v>136</v>
      </c>
    </row>
    <row r="358" spans="1:22" hidden="1" x14ac:dyDescent="0.3">
      <c r="A358" t="s">
        <v>24</v>
      </c>
      <c r="B358" t="s">
        <v>25</v>
      </c>
      <c r="C358" t="s">
        <v>26</v>
      </c>
      <c r="D358" t="s">
        <v>27</v>
      </c>
      <c r="E358" t="s">
        <v>28</v>
      </c>
      <c r="F358" t="s">
        <v>29</v>
      </c>
      <c r="G358" t="s">
        <v>115</v>
      </c>
      <c r="H358" t="s">
        <v>116</v>
      </c>
      <c r="I358" t="s">
        <v>117</v>
      </c>
      <c r="J358" t="s">
        <v>118</v>
      </c>
      <c r="K358" t="s">
        <v>320</v>
      </c>
      <c r="L358" t="s">
        <v>321</v>
      </c>
      <c r="M358" t="s">
        <v>322</v>
      </c>
      <c r="N358" t="s">
        <v>323</v>
      </c>
      <c r="O358" t="s">
        <v>133</v>
      </c>
      <c r="P358" t="s">
        <v>324</v>
      </c>
      <c r="Q358" t="s">
        <v>40</v>
      </c>
      <c r="R358" t="s">
        <v>325</v>
      </c>
      <c r="S358" t="s">
        <v>57</v>
      </c>
      <c r="T358" t="s">
        <v>58</v>
      </c>
      <c r="U358" t="str">
        <f t="shared" si="5"/>
        <v>WA.2378.EBC.954.101.A.522191</v>
      </c>
      <c r="V358" t="s">
        <v>136</v>
      </c>
    </row>
    <row r="359" spans="1:22" hidden="1" x14ac:dyDescent="0.3">
      <c r="A359" t="s">
        <v>24</v>
      </c>
      <c r="B359" t="s">
        <v>25</v>
      </c>
      <c r="C359" t="s">
        <v>26</v>
      </c>
      <c r="D359" t="s">
        <v>27</v>
      </c>
      <c r="E359" t="s">
        <v>28</v>
      </c>
      <c r="F359" t="s">
        <v>29</v>
      </c>
      <c r="G359" t="s">
        <v>115</v>
      </c>
      <c r="H359" t="s">
        <v>116</v>
      </c>
      <c r="I359" t="s">
        <v>117</v>
      </c>
      <c r="J359" t="s">
        <v>118</v>
      </c>
      <c r="K359" t="s">
        <v>320</v>
      </c>
      <c r="L359" t="s">
        <v>321</v>
      </c>
      <c r="M359" t="s">
        <v>322</v>
      </c>
      <c r="N359" t="s">
        <v>323</v>
      </c>
      <c r="O359" t="s">
        <v>133</v>
      </c>
      <c r="P359" t="s">
        <v>324</v>
      </c>
      <c r="Q359" t="s">
        <v>40</v>
      </c>
      <c r="R359" t="s">
        <v>325</v>
      </c>
      <c r="S359" t="s">
        <v>47</v>
      </c>
      <c r="T359" t="s">
        <v>48</v>
      </c>
      <c r="U359" t="str">
        <f t="shared" si="5"/>
        <v>WA.2378.EBC.954.101.A.524111</v>
      </c>
      <c r="V359" t="s">
        <v>136</v>
      </c>
    </row>
    <row r="360" spans="1:22" hidden="1" x14ac:dyDescent="0.3">
      <c r="A360" t="s">
        <v>24</v>
      </c>
      <c r="B360" t="s">
        <v>25</v>
      </c>
      <c r="C360" t="s">
        <v>26</v>
      </c>
      <c r="D360" t="s">
        <v>27</v>
      </c>
      <c r="E360" t="s">
        <v>28</v>
      </c>
      <c r="F360" t="s">
        <v>29</v>
      </c>
      <c r="G360" t="s">
        <v>115</v>
      </c>
      <c r="H360" t="s">
        <v>116</v>
      </c>
      <c r="I360" t="s">
        <v>117</v>
      </c>
      <c r="J360" t="s">
        <v>118</v>
      </c>
      <c r="K360" t="s">
        <v>320</v>
      </c>
      <c r="L360" t="s">
        <v>321</v>
      </c>
      <c r="M360" t="s">
        <v>322</v>
      </c>
      <c r="N360" t="s">
        <v>323</v>
      </c>
      <c r="O360" t="s">
        <v>133</v>
      </c>
      <c r="P360" t="s">
        <v>324</v>
      </c>
      <c r="Q360" t="s">
        <v>40</v>
      </c>
      <c r="R360" t="s">
        <v>325</v>
      </c>
      <c r="S360" t="s">
        <v>74</v>
      </c>
      <c r="T360" t="s">
        <v>75</v>
      </c>
      <c r="U360" t="str">
        <f t="shared" si="5"/>
        <v>WA.2378.EBC.954.101.A.524114</v>
      </c>
      <c r="V360" t="s">
        <v>136</v>
      </c>
    </row>
    <row r="361" spans="1:22" hidden="1" x14ac:dyDescent="0.3">
      <c r="A361" t="s">
        <v>24</v>
      </c>
      <c r="B361" t="s">
        <v>25</v>
      </c>
      <c r="C361" t="s">
        <v>26</v>
      </c>
      <c r="D361" t="s">
        <v>27</v>
      </c>
      <c r="E361" t="s">
        <v>28</v>
      </c>
      <c r="F361" t="s">
        <v>29</v>
      </c>
      <c r="G361" t="s">
        <v>115</v>
      </c>
      <c r="H361" t="s">
        <v>116</v>
      </c>
      <c r="I361" t="s">
        <v>117</v>
      </c>
      <c r="J361" t="s">
        <v>118</v>
      </c>
      <c r="K361" t="s">
        <v>320</v>
      </c>
      <c r="L361" t="s">
        <v>321</v>
      </c>
      <c r="M361" t="s">
        <v>322</v>
      </c>
      <c r="N361" t="s">
        <v>323</v>
      </c>
      <c r="O361" t="s">
        <v>133</v>
      </c>
      <c r="P361" t="s">
        <v>324</v>
      </c>
      <c r="Q361" t="s">
        <v>51</v>
      </c>
      <c r="R361" t="s">
        <v>326</v>
      </c>
      <c r="S361" t="s">
        <v>42</v>
      </c>
      <c r="T361" t="s">
        <v>43</v>
      </c>
      <c r="U361" t="str">
        <f t="shared" si="5"/>
        <v>WA.2378.EBC.954.101.B.521211</v>
      </c>
      <c r="V361" t="s">
        <v>136</v>
      </c>
    </row>
    <row r="362" spans="1:22" hidden="1" x14ac:dyDescent="0.3">
      <c r="A362" t="s">
        <v>24</v>
      </c>
      <c r="B362" t="s">
        <v>25</v>
      </c>
      <c r="C362" t="s">
        <v>26</v>
      </c>
      <c r="D362" t="s">
        <v>27</v>
      </c>
      <c r="E362" t="s">
        <v>28</v>
      </c>
      <c r="F362" t="s">
        <v>29</v>
      </c>
      <c r="G362" t="s">
        <v>115</v>
      </c>
      <c r="H362" t="s">
        <v>116</v>
      </c>
      <c r="I362" t="s">
        <v>117</v>
      </c>
      <c r="J362" t="s">
        <v>118</v>
      </c>
      <c r="K362" t="s">
        <v>320</v>
      </c>
      <c r="L362" t="s">
        <v>321</v>
      </c>
      <c r="M362" t="s">
        <v>322</v>
      </c>
      <c r="N362" t="s">
        <v>323</v>
      </c>
      <c r="O362" t="s">
        <v>133</v>
      </c>
      <c r="P362" t="s">
        <v>324</v>
      </c>
      <c r="Q362" t="s">
        <v>51</v>
      </c>
      <c r="R362" t="s">
        <v>326</v>
      </c>
      <c r="S362" t="s">
        <v>57</v>
      </c>
      <c r="T362" t="s">
        <v>58</v>
      </c>
      <c r="U362" t="str">
        <f t="shared" si="5"/>
        <v>WA.2378.EBC.954.101.B.522191</v>
      </c>
      <c r="V362" t="s">
        <v>136</v>
      </c>
    </row>
    <row r="363" spans="1:22" hidden="1" x14ac:dyDescent="0.3">
      <c r="A363" t="s">
        <v>24</v>
      </c>
      <c r="B363" t="s">
        <v>25</v>
      </c>
      <c r="C363" t="s">
        <v>26</v>
      </c>
      <c r="D363" t="s">
        <v>27</v>
      </c>
      <c r="E363" t="s">
        <v>28</v>
      </c>
      <c r="F363" t="s">
        <v>29</v>
      </c>
      <c r="G363" t="s">
        <v>115</v>
      </c>
      <c r="H363" t="s">
        <v>116</v>
      </c>
      <c r="I363" t="s">
        <v>117</v>
      </c>
      <c r="J363" t="s">
        <v>118</v>
      </c>
      <c r="K363" t="s">
        <v>320</v>
      </c>
      <c r="L363" t="s">
        <v>321</v>
      </c>
      <c r="M363" t="s">
        <v>322</v>
      </c>
      <c r="N363" t="s">
        <v>323</v>
      </c>
      <c r="O363" t="s">
        <v>133</v>
      </c>
      <c r="P363" t="s">
        <v>324</v>
      </c>
      <c r="Q363" t="s">
        <v>51</v>
      </c>
      <c r="R363" t="s">
        <v>326</v>
      </c>
      <c r="S363" t="s">
        <v>47</v>
      </c>
      <c r="T363" t="s">
        <v>48</v>
      </c>
      <c r="U363" t="str">
        <f t="shared" si="5"/>
        <v>WA.2378.EBC.954.101.B.524111</v>
      </c>
      <c r="V363" t="s">
        <v>136</v>
      </c>
    </row>
    <row r="364" spans="1:22" hidden="1" x14ac:dyDescent="0.3">
      <c r="A364" t="s">
        <v>24</v>
      </c>
      <c r="B364" t="s">
        <v>25</v>
      </c>
      <c r="C364" t="s">
        <v>26</v>
      </c>
      <c r="D364" t="s">
        <v>27</v>
      </c>
      <c r="E364" t="s">
        <v>28</v>
      </c>
      <c r="F364" t="s">
        <v>29</v>
      </c>
      <c r="G364" t="s">
        <v>115</v>
      </c>
      <c r="H364" t="s">
        <v>116</v>
      </c>
      <c r="I364" t="s">
        <v>117</v>
      </c>
      <c r="J364" t="s">
        <v>118</v>
      </c>
      <c r="K364" t="s">
        <v>320</v>
      </c>
      <c r="L364" t="s">
        <v>321</v>
      </c>
      <c r="M364" t="s">
        <v>322</v>
      </c>
      <c r="N364" t="s">
        <v>323</v>
      </c>
      <c r="O364" t="s">
        <v>155</v>
      </c>
      <c r="P364" t="s">
        <v>327</v>
      </c>
      <c r="Q364" t="s">
        <v>40</v>
      </c>
      <c r="R364" t="s">
        <v>328</v>
      </c>
      <c r="S364" t="s">
        <v>42</v>
      </c>
      <c r="T364" t="s">
        <v>43</v>
      </c>
      <c r="U364" t="str">
        <f t="shared" si="5"/>
        <v>WA.2378.EBC.954.102.A.521211</v>
      </c>
      <c r="V364" t="s">
        <v>136</v>
      </c>
    </row>
    <row r="365" spans="1:22" hidden="1" x14ac:dyDescent="0.3">
      <c r="A365" t="s">
        <v>24</v>
      </c>
      <c r="B365" t="s">
        <v>25</v>
      </c>
      <c r="C365" t="s">
        <v>26</v>
      </c>
      <c r="D365" t="s">
        <v>27</v>
      </c>
      <c r="E365" t="s">
        <v>28</v>
      </c>
      <c r="F365" t="s">
        <v>29</v>
      </c>
      <c r="G365" t="s">
        <v>115</v>
      </c>
      <c r="H365" t="s">
        <v>116</v>
      </c>
      <c r="I365" t="s">
        <v>117</v>
      </c>
      <c r="J365" t="s">
        <v>118</v>
      </c>
      <c r="K365" t="s">
        <v>320</v>
      </c>
      <c r="L365" t="s">
        <v>321</v>
      </c>
      <c r="M365" t="s">
        <v>322</v>
      </c>
      <c r="N365" t="s">
        <v>323</v>
      </c>
      <c r="O365" t="s">
        <v>155</v>
      </c>
      <c r="P365" t="s">
        <v>327</v>
      </c>
      <c r="Q365" t="s">
        <v>40</v>
      </c>
      <c r="R365" t="s">
        <v>328</v>
      </c>
      <c r="S365" t="s">
        <v>67</v>
      </c>
      <c r="T365" t="s">
        <v>68</v>
      </c>
      <c r="U365" t="str">
        <f t="shared" si="5"/>
        <v>WA.2378.EBC.954.102.A.521241</v>
      </c>
      <c r="V365" t="s">
        <v>136</v>
      </c>
    </row>
    <row r="366" spans="1:22" hidden="1" x14ac:dyDescent="0.3">
      <c r="A366" t="s">
        <v>24</v>
      </c>
      <c r="B366" t="s">
        <v>25</v>
      </c>
      <c r="C366" t="s">
        <v>26</v>
      </c>
      <c r="D366" t="s">
        <v>27</v>
      </c>
      <c r="E366" t="s">
        <v>28</v>
      </c>
      <c r="F366" t="s">
        <v>29</v>
      </c>
      <c r="G366" t="s">
        <v>115</v>
      </c>
      <c r="H366" t="s">
        <v>116</v>
      </c>
      <c r="I366" t="s">
        <v>117</v>
      </c>
      <c r="J366" t="s">
        <v>118</v>
      </c>
      <c r="K366" t="s">
        <v>320</v>
      </c>
      <c r="L366" t="s">
        <v>321</v>
      </c>
      <c r="M366" t="s">
        <v>322</v>
      </c>
      <c r="N366" t="s">
        <v>323</v>
      </c>
      <c r="O366" t="s">
        <v>155</v>
      </c>
      <c r="P366" t="s">
        <v>327</v>
      </c>
      <c r="Q366" t="s">
        <v>40</v>
      </c>
      <c r="R366" t="s">
        <v>328</v>
      </c>
      <c r="S366" t="s">
        <v>137</v>
      </c>
      <c r="T366" t="s">
        <v>138</v>
      </c>
      <c r="U366" t="str">
        <f t="shared" si="5"/>
        <v>WA.2378.EBC.954.102.A.521811</v>
      </c>
      <c r="V366" t="s">
        <v>136</v>
      </c>
    </row>
    <row r="367" spans="1:22" hidden="1" x14ac:dyDescent="0.3">
      <c r="A367" t="s">
        <v>24</v>
      </c>
      <c r="B367" t="s">
        <v>25</v>
      </c>
      <c r="C367" t="s">
        <v>26</v>
      </c>
      <c r="D367" t="s">
        <v>27</v>
      </c>
      <c r="E367" t="s">
        <v>28</v>
      </c>
      <c r="F367" t="s">
        <v>29</v>
      </c>
      <c r="G367" t="s">
        <v>115</v>
      </c>
      <c r="H367" t="s">
        <v>116</v>
      </c>
      <c r="I367" t="s">
        <v>117</v>
      </c>
      <c r="J367" t="s">
        <v>118</v>
      </c>
      <c r="K367" t="s">
        <v>320</v>
      </c>
      <c r="L367" t="s">
        <v>321</v>
      </c>
      <c r="M367" t="s">
        <v>322</v>
      </c>
      <c r="N367" t="s">
        <v>323</v>
      </c>
      <c r="O367" t="s">
        <v>155</v>
      </c>
      <c r="P367" t="s">
        <v>327</v>
      </c>
      <c r="Q367" t="s">
        <v>40</v>
      </c>
      <c r="R367" t="s">
        <v>328</v>
      </c>
      <c r="S367" t="s">
        <v>45</v>
      </c>
      <c r="T367" t="s">
        <v>46</v>
      </c>
      <c r="U367" t="str">
        <f t="shared" si="5"/>
        <v>WA.2378.EBC.954.102.A.522151</v>
      </c>
      <c r="V367" t="s">
        <v>136</v>
      </c>
    </row>
    <row r="368" spans="1:22" hidden="1" x14ac:dyDescent="0.3">
      <c r="A368" t="s">
        <v>24</v>
      </c>
      <c r="B368" t="s">
        <v>25</v>
      </c>
      <c r="C368" t="s">
        <v>26</v>
      </c>
      <c r="D368" t="s">
        <v>27</v>
      </c>
      <c r="E368" t="s">
        <v>28</v>
      </c>
      <c r="F368" t="s">
        <v>29</v>
      </c>
      <c r="G368" t="s">
        <v>115</v>
      </c>
      <c r="H368" t="s">
        <v>116</v>
      </c>
      <c r="I368" t="s">
        <v>117</v>
      </c>
      <c r="J368" t="s">
        <v>118</v>
      </c>
      <c r="K368" t="s">
        <v>320</v>
      </c>
      <c r="L368" t="s">
        <v>321</v>
      </c>
      <c r="M368" t="s">
        <v>322</v>
      </c>
      <c r="N368" t="s">
        <v>323</v>
      </c>
      <c r="O368" t="s">
        <v>155</v>
      </c>
      <c r="P368" t="s">
        <v>327</v>
      </c>
      <c r="Q368" t="s">
        <v>40</v>
      </c>
      <c r="R368" t="s">
        <v>328</v>
      </c>
      <c r="S368" t="s">
        <v>191</v>
      </c>
      <c r="T368" t="s">
        <v>192</v>
      </c>
      <c r="U368" t="str">
        <f t="shared" si="5"/>
        <v>WA.2378.EBC.954.102.A.522192</v>
      </c>
      <c r="V368" t="s">
        <v>136</v>
      </c>
    </row>
    <row r="369" spans="1:22" hidden="1" x14ac:dyDescent="0.3">
      <c r="A369" t="s">
        <v>24</v>
      </c>
      <c r="B369" t="s">
        <v>25</v>
      </c>
      <c r="C369" t="s">
        <v>26</v>
      </c>
      <c r="D369" t="s">
        <v>27</v>
      </c>
      <c r="E369" t="s">
        <v>28</v>
      </c>
      <c r="F369" t="s">
        <v>29</v>
      </c>
      <c r="G369" t="s">
        <v>115</v>
      </c>
      <c r="H369" t="s">
        <v>116</v>
      </c>
      <c r="I369" t="s">
        <v>117</v>
      </c>
      <c r="J369" t="s">
        <v>118</v>
      </c>
      <c r="K369" t="s">
        <v>320</v>
      </c>
      <c r="L369" t="s">
        <v>321</v>
      </c>
      <c r="M369" t="s">
        <v>322</v>
      </c>
      <c r="N369" t="s">
        <v>323</v>
      </c>
      <c r="O369" t="s">
        <v>155</v>
      </c>
      <c r="P369" t="s">
        <v>327</v>
      </c>
      <c r="Q369" t="s">
        <v>40</v>
      </c>
      <c r="R369" t="s">
        <v>328</v>
      </c>
      <c r="S369" t="s">
        <v>47</v>
      </c>
      <c r="T369" t="s">
        <v>48</v>
      </c>
      <c r="U369" t="str">
        <f t="shared" si="5"/>
        <v>WA.2378.EBC.954.102.A.524111</v>
      </c>
      <c r="V369" t="s">
        <v>136</v>
      </c>
    </row>
    <row r="370" spans="1:22" hidden="1" x14ac:dyDescent="0.3">
      <c r="A370" t="s">
        <v>24</v>
      </c>
      <c r="B370" t="s">
        <v>25</v>
      </c>
      <c r="C370" t="s">
        <v>26</v>
      </c>
      <c r="D370" t="s">
        <v>27</v>
      </c>
      <c r="E370" t="s">
        <v>28</v>
      </c>
      <c r="F370" t="s">
        <v>29</v>
      </c>
      <c r="G370" t="s">
        <v>115</v>
      </c>
      <c r="H370" t="s">
        <v>116</v>
      </c>
      <c r="I370" t="s">
        <v>117</v>
      </c>
      <c r="J370" t="s">
        <v>118</v>
      </c>
      <c r="K370" t="s">
        <v>320</v>
      </c>
      <c r="L370" t="s">
        <v>321</v>
      </c>
      <c r="M370" t="s">
        <v>322</v>
      </c>
      <c r="N370" t="s">
        <v>323</v>
      </c>
      <c r="O370" t="s">
        <v>155</v>
      </c>
      <c r="P370" t="s">
        <v>327</v>
      </c>
      <c r="Q370" t="s">
        <v>40</v>
      </c>
      <c r="R370" t="s">
        <v>328</v>
      </c>
      <c r="S370" t="s">
        <v>74</v>
      </c>
      <c r="T370" t="s">
        <v>75</v>
      </c>
      <c r="U370" t="str">
        <f t="shared" si="5"/>
        <v>WA.2378.EBC.954.102.A.524114</v>
      </c>
      <c r="V370" t="s">
        <v>136</v>
      </c>
    </row>
    <row r="371" spans="1:22" hidden="1" x14ac:dyDescent="0.3">
      <c r="A371" t="s">
        <v>24</v>
      </c>
      <c r="B371" t="s">
        <v>25</v>
      </c>
      <c r="C371" t="s">
        <v>26</v>
      </c>
      <c r="D371" t="s">
        <v>27</v>
      </c>
      <c r="E371" t="s">
        <v>28</v>
      </c>
      <c r="F371" t="s">
        <v>29</v>
      </c>
      <c r="G371" t="s">
        <v>115</v>
      </c>
      <c r="H371" t="s">
        <v>116</v>
      </c>
      <c r="I371" t="s">
        <v>117</v>
      </c>
      <c r="J371" t="s">
        <v>118</v>
      </c>
      <c r="K371" t="s">
        <v>320</v>
      </c>
      <c r="L371" t="s">
        <v>321</v>
      </c>
      <c r="M371" t="s">
        <v>322</v>
      </c>
      <c r="N371" t="s">
        <v>323</v>
      </c>
      <c r="O371" t="s">
        <v>155</v>
      </c>
      <c r="P371" t="s">
        <v>327</v>
      </c>
      <c r="Q371" t="s">
        <v>51</v>
      </c>
      <c r="R371" t="s">
        <v>329</v>
      </c>
      <c r="S371" t="s">
        <v>42</v>
      </c>
      <c r="T371" t="s">
        <v>43</v>
      </c>
      <c r="U371" t="str">
        <f t="shared" si="5"/>
        <v>WA.2378.EBC.954.102.B.521211</v>
      </c>
      <c r="V371" t="s">
        <v>136</v>
      </c>
    </row>
    <row r="372" spans="1:22" hidden="1" x14ac:dyDescent="0.3">
      <c r="A372" t="s">
        <v>24</v>
      </c>
      <c r="B372" t="s">
        <v>25</v>
      </c>
      <c r="C372" t="s">
        <v>26</v>
      </c>
      <c r="D372" t="s">
        <v>27</v>
      </c>
      <c r="E372" t="s">
        <v>28</v>
      </c>
      <c r="F372" t="s">
        <v>29</v>
      </c>
      <c r="G372" t="s">
        <v>115</v>
      </c>
      <c r="H372" t="s">
        <v>116</v>
      </c>
      <c r="I372" t="s">
        <v>117</v>
      </c>
      <c r="J372" t="s">
        <v>118</v>
      </c>
      <c r="K372" t="s">
        <v>320</v>
      </c>
      <c r="L372" t="s">
        <v>321</v>
      </c>
      <c r="M372" t="s">
        <v>322</v>
      </c>
      <c r="N372" t="s">
        <v>323</v>
      </c>
      <c r="O372" t="s">
        <v>155</v>
      </c>
      <c r="P372" t="s">
        <v>327</v>
      </c>
      <c r="Q372" t="s">
        <v>51</v>
      </c>
      <c r="R372" t="s">
        <v>329</v>
      </c>
      <c r="S372" t="s">
        <v>137</v>
      </c>
      <c r="T372" t="s">
        <v>138</v>
      </c>
      <c r="U372" t="str">
        <f t="shared" si="5"/>
        <v>WA.2378.EBC.954.102.B.521811</v>
      </c>
      <c r="V372" t="s">
        <v>136</v>
      </c>
    </row>
    <row r="373" spans="1:22" hidden="1" x14ac:dyDescent="0.3">
      <c r="A373" t="s">
        <v>24</v>
      </c>
      <c r="B373" t="s">
        <v>25</v>
      </c>
      <c r="C373" t="s">
        <v>26</v>
      </c>
      <c r="D373" t="s">
        <v>27</v>
      </c>
      <c r="E373" t="s">
        <v>28</v>
      </c>
      <c r="F373" t="s">
        <v>29</v>
      </c>
      <c r="G373" t="s">
        <v>115</v>
      </c>
      <c r="H373" t="s">
        <v>116</v>
      </c>
      <c r="I373" t="s">
        <v>117</v>
      </c>
      <c r="J373" t="s">
        <v>118</v>
      </c>
      <c r="K373" t="s">
        <v>320</v>
      </c>
      <c r="L373" t="s">
        <v>321</v>
      </c>
      <c r="M373" t="s">
        <v>322</v>
      </c>
      <c r="N373" t="s">
        <v>323</v>
      </c>
      <c r="O373" t="s">
        <v>155</v>
      </c>
      <c r="P373" t="s">
        <v>327</v>
      </c>
      <c r="Q373" t="s">
        <v>51</v>
      </c>
      <c r="R373" t="s">
        <v>329</v>
      </c>
      <c r="S373" t="s">
        <v>47</v>
      </c>
      <c r="T373" t="s">
        <v>48</v>
      </c>
      <c r="U373" t="str">
        <f t="shared" si="5"/>
        <v>WA.2378.EBC.954.102.B.524111</v>
      </c>
      <c r="V373" t="s">
        <v>136</v>
      </c>
    </row>
    <row r="374" spans="1:22" hidden="1" x14ac:dyDescent="0.3">
      <c r="A374" t="s">
        <v>24</v>
      </c>
      <c r="B374" t="s">
        <v>25</v>
      </c>
      <c r="C374" t="s">
        <v>26</v>
      </c>
      <c r="D374" t="s">
        <v>27</v>
      </c>
      <c r="E374" t="s">
        <v>28</v>
      </c>
      <c r="F374" t="s">
        <v>29</v>
      </c>
      <c r="G374" t="s">
        <v>115</v>
      </c>
      <c r="H374" t="s">
        <v>116</v>
      </c>
      <c r="I374" t="s">
        <v>117</v>
      </c>
      <c r="J374" t="s">
        <v>118</v>
      </c>
      <c r="K374" t="s">
        <v>320</v>
      </c>
      <c r="L374" t="s">
        <v>321</v>
      </c>
      <c r="M374" t="s">
        <v>322</v>
      </c>
      <c r="N374" t="s">
        <v>323</v>
      </c>
      <c r="O374" t="s">
        <v>157</v>
      </c>
      <c r="P374" t="s">
        <v>330</v>
      </c>
      <c r="Q374" t="s">
        <v>40</v>
      </c>
      <c r="R374" t="s">
        <v>331</v>
      </c>
      <c r="S374" t="s">
        <v>42</v>
      </c>
      <c r="T374" t="s">
        <v>43</v>
      </c>
      <c r="U374" t="str">
        <f t="shared" si="5"/>
        <v>WA.2378.EBC.954.103.A.521211</v>
      </c>
      <c r="V374" t="s">
        <v>136</v>
      </c>
    </row>
    <row r="375" spans="1:22" hidden="1" x14ac:dyDescent="0.3">
      <c r="A375" t="s">
        <v>24</v>
      </c>
      <c r="B375" t="s">
        <v>25</v>
      </c>
      <c r="C375" t="s">
        <v>26</v>
      </c>
      <c r="D375" t="s">
        <v>27</v>
      </c>
      <c r="E375" t="s">
        <v>28</v>
      </c>
      <c r="F375" t="s">
        <v>29</v>
      </c>
      <c r="G375" t="s">
        <v>115</v>
      </c>
      <c r="H375" t="s">
        <v>116</v>
      </c>
      <c r="I375" t="s">
        <v>117</v>
      </c>
      <c r="J375" t="s">
        <v>118</v>
      </c>
      <c r="K375" t="s">
        <v>320</v>
      </c>
      <c r="L375" t="s">
        <v>321</v>
      </c>
      <c r="M375" t="s">
        <v>322</v>
      </c>
      <c r="N375" t="s">
        <v>323</v>
      </c>
      <c r="O375" t="s">
        <v>157</v>
      </c>
      <c r="P375" t="s">
        <v>330</v>
      </c>
      <c r="Q375" t="s">
        <v>40</v>
      </c>
      <c r="R375" t="s">
        <v>331</v>
      </c>
      <c r="S375" t="s">
        <v>137</v>
      </c>
      <c r="T375" t="s">
        <v>138</v>
      </c>
      <c r="U375" t="str">
        <f t="shared" si="5"/>
        <v>WA.2378.EBC.954.103.A.521811</v>
      </c>
      <c r="V375" t="s">
        <v>136</v>
      </c>
    </row>
    <row r="376" spans="1:22" hidden="1" x14ac:dyDescent="0.3">
      <c r="A376" t="s">
        <v>24</v>
      </c>
      <c r="B376" t="s">
        <v>25</v>
      </c>
      <c r="C376" t="s">
        <v>26</v>
      </c>
      <c r="D376" t="s">
        <v>27</v>
      </c>
      <c r="E376" t="s">
        <v>28</v>
      </c>
      <c r="F376" t="s">
        <v>29</v>
      </c>
      <c r="G376" t="s">
        <v>115</v>
      </c>
      <c r="H376" t="s">
        <v>116</v>
      </c>
      <c r="I376" t="s">
        <v>117</v>
      </c>
      <c r="J376" t="s">
        <v>118</v>
      </c>
      <c r="K376" t="s">
        <v>320</v>
      </c>
      <c r="L376" t="s">
        <v>321</v>
      </c>
      <c r="M376" t="s">
        <v>322</v>
      </c>
      <c r="N376" t="s">
        <v>323</v>
      </c>
      <c r="O376" t="s">
        <v>157</v>
      </c>
      <c r="P376" t="s">
        <v>330</v>
      </c>
      <c r="Q376" t="s">
        <v>40</v>
      </c>
      <c r="R376" t="s">
        <v>331</v>
      </c>
      <c r="S376" t="s">
        <v>45</v>
      </c>
      <c r="T376" t="s">
        <v>46</v>
      </c>
      <c r="U376" t="str">
        <f t="shared" si="5"/>
        <v>WA.2378.EBC.954.103.A.522151</v>
      </c>
      <c r="V376" t="s">
        <v>136</v>
      </c>
    </row>
    <row r="377" spans="1:22" hidden="1" x14ac:dyDescent="0.3">
      <c r="A377" t="s">
        <v>24</v>
      </c>
      <c r="B377" t="s">
        <v>25</v>
      </c>
      <c r="C377" t="s">
        <v>26</v>
      </c>
      <c r="D377" t="s">
        <v>27</v>
      </c>
      <c r="E377" t="s">
        <v>28</v>
      </c>
      <c r="F377" t="s">
        <v>29</v>
      </c>
      <c r="G377" t="s">
        <v>115</v>
      </c>
      <c r="H377" t="s">
        <v>116</v>
      </c>
      <c r="I377" t="s">
        <v>117</v>
      </c>
      <c r="J377" t="s">
        <v>118</v>
      </c>
      <c r="K377" t="s">
        <v>320</v>
      </c>
      <c r="L377" t="s">
        <v>321</v>
      </c>
      <c r="M377" t="s">
        <v>322</v>
      </c>
      <c r="N377" t="s">
        <v>323</v>
      </c>
      <c r="O377" t="s">
        <v>157</v>
      </c>
      <c r="P377" t="s">
        <v>330</v>
      </c>
      <c r="Q377" t="s">
        <v>40</v>
      </c>
      <c r="R377" t="s">
        <v>331</v>
      </c>
      <c r="S377" t="s">
        <v>57</v>
      </c>
      <c r="T377" t="s">
        <v>58</v>
      </c>
      <c r="U377" t="str">
        <f t="shared" si="5"/>
        <v>WA.2378.EBC.954.103.A.522191</v>
      </c>
      <c r="V377" t="s">
        <v>136</v>
      </c>
    </row>
    <row r="378" spans="1:22" hidden="1" x14ac:dyDescent="0.3">
      <c r="A378" t="s">
        <v>24</v>
      </c>
      <c r="B378" t="s">
        <v>25</v>
      </c>
      <c r="C378" t="s">
        <v>26</v>
      </c>
      <c r="D378" t="s">
        <v>27</v>
      </c>
      <c r="E378" t="s">
        <v>28</v>
      </c>
      <c r="F378" t="s">
        <v>29</v>
      </c>
      <c r="G378" t="s">
        <v>115</v>
      </c>
      <c r="H378" t="s">
        <v>116</v>
      </c>
      <c r="I378" t="s">
        <v>117</v>
      </c>
      <c r="J378" t="s">
        <v>118</v>
      </c>
      <c r="K378" t="s">
        <v>320</v>
      </c>
      <c r="L378" t="s">
        <v>321</v>
      </c>
      <c r="M378" t="s">
        <v>322</v>
      </c>
      <c r="N378" t="s">
        <v>323</v>
      </c>
      <c r="O378" t="s">
        <v>157</v>
      </c>
      <c r="P378" t="s">
        <v>330</v>
      </c>
      <c r="Q378" t="s">
        <v>40</v>
      </c>
      <c r="R378" t="s">
        <v>331</v>
      </c>
      <c r="S378" t="s">
        <v>47</v>
      </c>
      <c r="T378" t="s">
        <v>48</v>
      </c>
      <c r="U378" t="str">
        <f t="shared" si="5"/>
        <v>WA.2378.EBC.954.103.A.524111</v>
      </c>
      <c r="V378" t="s">
        <v>136</v>
      </c>
    </row>
    <row r="379" spans="1:22" hidden="1" x14ac:dyDescent="0.3">
      <c r="A379" t="s">
        <v>24</v>
      </c>
      <c r="B379" t="s">
        <v>25</v>
      </c>
      <c r="C379" t="s">
        <v>26</v>
      </c>
      <c r="D379" t="s">
        <v>27</v>
      </c>
      <c r="E379" t="s">
        <v>28</v>
      </c>
      <c r="F379" t="s">
        <v>29</v>
      </c>
      <c r="G379" t="s">
        <v>115</v>
      </c>
      <c r="H379" t="s">
        <v>116</v>
      </c>
      <c r="I379" t="s">
        <v>117</v>
      </c>
      <c r="J379" t="s">
        <v>118</v>
      </c>
      <c r="K379" t="s">
        <v>320</v>
      </c>
      <c r="L379" t="s">
        <v>321</v>
      </c>
      <c r="M379" t="s">
        <v>322</v>
      </c>
      <c r="N379" t="s">
        <v>323</v>
      </c>
      <c r="O379" t="s">
        <v>157</v>
      </c>
      <c r="P379" t="s">
        <v>330</v>
      </c>
      <c r="Q379" t="s">
        <v>40</v>
      </c>
      <c r="R379" t="s">
        <v>331</v>
      </c>
      <c r="S379" t="s">
        <v>74</v>
      </c>
      <c r="T379" t="s">
        <v>75</v>
      </c>
      <c r="U379" t="str">
        <f t="shared" si="5"/>
        <v>WA.2378.EBC.954.103.A.524114</v>
      </c>
      <c r="V379" t="s">
        <v>136</v>
      </c>
    </row>
    <row r="380" spans="1:22" hidden="1" x14ac:dyDescent="0.3">
      <c r="A380" t="s">
        <v>24</v>
      </c>
      <c r="B380" t="s">
        <v>25</v>
      </c>
      <c r="C380" t="s">
        <v>26</v>
      </c>
      <c r="D380" t="s">
        <v>27</v>
      </c>
      <c r="E380" t="s">
        <v>28</v>
      </c>
      <c r="F380" t="s">
        <v>29</v>
      </c>
      <c r="G380" t="s">
        <v>115</v>
      </c>
      <c r="H380" t="s">
        <v>116</v>
      </c>
      <c r="I380" t="s">
        <v>117</v>
      </c>
      <c r="J380" t="s">
        <v>118</v>
      </c>
      <c r="K380" t="s">
        <v>320</v>
      </c>
      <c r="L380" t="s">
        <v>321</v>
      </c>
      <c r="M380" t="s">
        <v>322</v>
      </c>
      <c r="N380" t="s">
        <v>323</v>
      </c>
      <c r="O380" t="s">
        <v>157</v>
      </c>
      <c r="P380" t="s">
        <v>330</v>
      </c>
      <c r="Q380" t="s">
        <v>51</v>
      </c>
      <c r="R380" t="s">
        <v>332</v>
      </c>
      <c r="S380" t="s">
        <v>42</v>
      </c>
      <c r="T380" t="s">
        <v>43</v>
      </c>
      <c r="U380" t="str">
        <f t="shared" si="5"/>
        <v>WA.2378.EBC.954.103.B.521211</v>
      </c>
      <c r="V380" t="s">
        <v>136</v>
      </c>
    </row>
    <row r="381" spans="1:22" hidden="1" x14ac:dyDescent="0.3">
      <c r="A381" t="s">
        <v>24</v>
      </c>
      <c r="B381" t="s">
        <v>25</v>
      </c>
      <c r="C381" t="s">
        <v>26</v>
      </c>
      <c r="D381" t="s">
        <v>27</v>
      </c>
      <c r="E381" t="s">
        <v>28</v>
      </c>
      <c r="F381" t="s">
        <v>29</v>
      </c>
      <c r="G381" t="s">
        <v>115</v>
      </c>
      <c r="H381" t="s">
        <v>116</v>
      </c>
      <c r="I381" t="s">
        <v>117</v>
      </c>
      <c r="J381" t="s">
        <v>118</v>
      </c>
      <c r="K381" t="s">
        <v>320</v>
      </c>
      <c r="L381" t="s">
        <v>321</v>
      </c>
      <c r="M381" t="s">
        <v>322</v>
      </c>
      <c r="N381" t="s">
        <v>323</v>
      </c>
      <c r="O381" t="s">
        <v>157</v>
      </c>
      <c r="P381" t="s">
        <v>330</v>
      </c>
      <c r="Q381" t="s">
        <v>51</v>
      </c>
      <c r="R381" t="s">
        <v>332</v>
      </c>
      <c r="S381" t="s">
        <v>67</v>
      </c>
      <c r="T381" t="s">
        <v>68</v>
      </c>
      <c r="U381" t="str">
        <f t="shared" si="5"/>
        <v>WA.2378.EBC.954.103.B.521241</v>
      </c>
      <c r="V381" t="s">
        <v>136</v>
      </c>
    </row>
    <row r="382" spans="1:22" hidden="1" x14ac:dyDescent="0.3">
      <c r="A382" t="s">
        <v>24</v>
      </c>
      <c r="B382" t="s">
        <v>25</v>
      </c>
      <c r="C382" t="s">
        <v>26</v>
      </c>
      <c r="D382" t="s">
        <v>27</v>
      </c>
      <c r="E382" t="s">
        <v>28</v>
      </c>
      <c r="F382" t="s">
        <v>29</v>
      </c>
      <c r="G382" t="s">
        <v>115</v>
      </c>
      <c r="H382" t="s">
        <v>116</v>
      </c>
      <c r="I382" t="s">
        <v>117</v>
      </c>
      <c r="J382" t="s">
        <v>118</v>
      </c>
      <c r="K382" t="s">
        <v>320</v>
      </c>
      <c r="L382" t="s">
        <v>321</v>
      </c>
      <c r="M382" t="s">
        <v>322</v>
      </c>
      <c r="N382" t="s">
        <v>323</v>
      </c>
      <c r="O382" t="s">
        <v>157</v>
      </c>
      <c r="P382" t="s">
        <v>330</v>
      </c>
      <c r="Q382" t="s">
        <v>51</v>
      </c>
      <c r="R382" t="s">
        <v>332</v>
      </c>
      <c r="S382" t="s">
        <v>137</v>
      </c>
      <c r="T382" t="s">
        <v>138</v>
      </c>
      <c r="U382" t="str">
        <f t="shared" si="5"/>
        <v>WA.2378.EBC.954.103.B.521811</v>
      </c>
      <c r="V382" t="s">
        <v>136</v>
      </c>
    </row>
    <row r="383" spans="1:22" hidden="1" x14ac:dyDescent="0.3">
      <c r="A383" t="s">
        <v>24</v>
      </c>
      <c r="B383" t="s">
        <v>25</v>
      </c>
      <c r="C383" t="s">
        <v>26</v>
      </c>
      <c r="D383" t="s">
        <v>27</v>
      </c>
      <c r="E383" t="s">
        <v>28</v>
      </c>
      <c r="F383" t="s">
        <v>29</v>
      </c>
      <c r="G383" t="s">
        <v>115</v>
      </c>
      <c r="H383" t="s">
        <v>116</v>
      </c>
      <c r="I383" t="s">
        <v>117</v>
      </c>
      <c r="J383" t="s">
        <v>118</v>
      </c>
      <c r="K383" t="s">
        <v>320</v>
      </c>
      <c r="L383" t="s">
        <v>321</v>
      </c>
      <c r="M383" t="s">
        <v>322</v>
      </c>
      <c r="N383" t="s">
        <v>323</v>
      </c>
      <c r="O383" t="s">
        <v>157</v>
      </c>
      <c r="P383" t="s">
        <v>330</v>
      </c>
      <c r="Q383" t="s">
        <v>51</v>
      </c>
      <c r="R383" t="s">
        <v>332</v>
      </c>
      <c r="S383" t="s">
        <v>191</v>
      </c>
      <c r="T383" t="s">
        <v>192</v>
      </c>
      <c r="U383" t="str">
        <f t="shared" si="5"/>
        <v>WA.2378.EBC.954.103.B.522192</v>
      </c>
      <c r="V383" t="s">
        <v>136</v>
      </c>
    </row>
    <row r="384" spans="1:22" hidden="1" x14ac:dyDescent="0.3">
      <c r="A384" t="s">
        <v>24</v>
      </c>
      <c r="B384" t="s">
        <v>25</v>
      </c>
      <c r="C384" t="s">
        <v>26</v>
      </c>
      <c r="D384" t="s">
        <v>27</v>
      </c>
      <c r="E384" t="s">
        <v>28</v>
      </c>
      <c r="F384" t="s">
        <v>29</v>
      </c>
      <c r="G384" t="s">
        <v>115</v>
      </c>
      <c r="H384" t="s">
        <v>116</v>
      </c>
      <c r="I384" t="s">
        <v>117</v>
      </c>
      <c r="J384" t="s">
        <v>118</v>
      </c>
      <c r="K384" t="s">
        <v>320</v>
      </c>
      <c r="L384" t="s">
        <v>321</v>
      </c>
      <c r="M384" t="s">
        <v>322</v>
      </c>
      <c r="N384" t="s">
        <v>323</v>
      </c>
      <c r="O384" t="s">
        <v>157</v>
      </c>
      <c r="P384" t="s">
        <v>330</v>
      </c>
      <c r="Q384" t="s">
        <v>51</v>
      </c>
      <c r="R384" t="s">
        <v>332</v>
      </c>
      <c r="S384" t="s">
        <v>47</v>
      </c>
      <c r="T384" t="s">
        <v>48</v>
      </c>
      <c r="U384" t="str">
        <f t="shared" si="5"/>
        <v>WA.2378.EBC.954.103.B.524111</v>
      </c>
      <c r="V384" t="s">
        <v>136</v>
      </c>
    </row>
    <row r="385" spans="1:22" hidden="1" x14ac:dyDescent="0.3">
      <c r="A385" t="s">
        <v>24</v>
      </c>
      <c r="B385" t="s">
        <v>25</v>
      </c>
      <c r="C385" t="s">
        <v>26</v>
      </c>
      <c r="D385" t="s">
        <v>27</v>
      </c>
      <c r="E385" t="s">
        <v>28</v>
      </c>
      <c r="F385" t="s">
        <v>29</v>
      </c>
      <c r="G385" t="s">
        <v>115</v>
      </c>
      <c r="H385" t="s">
        <v>116</v>
      </c>
      <c r="I385" t="s">
        <v>117</v>
      </c>
      <c r="J385" t="s">
        <v>118</v>
      </c>
      <c r="K385" t="s">
        <v>320</v>
      </c>
      <c r="L385" t="s">
        <v>321</v>
      </c>
      <c r="M385" t="s">
        <v>322</v>
      </c>
      <c r="N385" t="s">
        <v>323</v>
      </c>
      <c r="O385" t="s">
        <v>157</v>
      </c>
      <c r="P385" t="s">
        <v>330</v>
      </c>
      <c r="Q385" t="s">
        <v>51</v>
      </c>
      <c r="R385" t="s">
        <v>332</v>
      </c>
      <c r="S385" t="s">
        <v>74</v>
      </c>
      <c r="T385" t="s">
        <v>75</v>
      </c>
      <c r="U385" t="str">
        <f t="shared" si="5"/>
        <v>WA.2378.EBC.954.103.B.524114</v>
      </c>
      <c r="V385" t="s">
        <v>136</v>
      </c>
    </row>
    <row r="386" spans="1:22" hidden="1" x14ac:dyDescent="0.3">
      <c r="A386" t="s">
        <v>24</v>
      </c>
      <c r="B386" t="s">
        <v>25</v>
      </c>
      <c r="C386" t="s">
        <v>26</v>
      </c>
      <c r="D386" t="s">
        <v>27</v>
      </c>
      <c r="E386" t="s">
        <v>28</v>
      </c>
      <c r="F386" t="s">
        <v>29</v>
      </c>
      <c r="G386" t="s">
        <v>115</v>
      </c>
      <c r="H386" t="s">
        <v>116</v>
      </c>
      <c r="I386" t="s">
        <v>117</v>
      </c>
      <c r="J386" t="s">
        <v>118</v>
      </c>
      <c r="K386" t="s">
        <v>333</v>
      </c>
      <c r="L386" t="s">
        <v>334</v>
      </c>
      <c r="M386" t="s">
        <v>335</v>
      </c>
      <c r="N386" t="s">
        <v>336</v>
      </c>
      <c r="O386" t="s">
        <v>133</v>
      </c>
      <c r="P386" t="s">
        <v>337</v>
      </c>
      <c r="Q386" t="s">
        <v>40</v>
      </c>
      <c r="R386" t="s">
        <v>338</v>
      </c>
      <c r="S386" t="s">
        <v>42</v>
      </c>
      <c r="T386" t="s">
        <v>43</v>
      </c>
      <c r="U386" t="str">
        <f t="shared" ref="U386:U449" si="6">_xlfn.TEXTJOIN(".",TRUE,G386,I386,K386,M386,O386,Q386,S386)</f>
        <v>WA.2378.EBD.952.101.A.521211</v>
      </c>
      <c r="V386" t="s">
        <v>136</v>
      </c>
    </row>
    <row r="387" spans="1:22" hidden="1" x14ac:dyDescent="0.3">
      <c r="A387" t="s">
        <v>24</v>
      </c>
      <c r="B387" t="s">
        <v>25</v>
      </c>
      <c r="C387" t="s">
        <v>26</v>
      </c>
      <c r="D387" t="s">
        <v>27</v>
      </c>
      <c r="E387" t="s">
        <v>28</v>
      </c>
      <c r="F387" t="s">
        <v>29</v>
      </c>
      <c r="G387" t="s">
        <v>115</v>
      </c>
      <c r="H387" t="s">
        <v>116</v>
      </c>
      <c r="I387" t="s">
        <v>117</v>
      </c>
      <c r="J387" t="s">
        <v>118</v>
      </c>
      <c r="K387" t="s">
        <v>333</v>
      </c>
      <c r="L387" t="s">
        <v>334</v>
      </c>
      <c r="M387" t="s">
        <v>335</v>
      </c>
      <c r="N387" t="s">
        <v>336</v>
      </c>
      <c r="O387" t="s">
        <v>133</v>
      </c>
      <c r="P387" t="s">
        <v>337</v>
      </c>
      <c r="Q387" t="s">
        <v>40</v>
      </c>
      <c r="R387" t="s">
        <v>338</v>
      </c>
      <c r="S387" t="s">
        <v>137</v>
      </c>
      <c r="T387" t="s">
        <v>138</v>
      </c>
      <c r="U387" t="str">
        <f t="shared" si="6"/>
        <v>WA.2378.EBD.952.101.A.521811</v>
      </c>
      <c r="V387" t="s">
        <v>136</v>
      </c>
    </row>
    <row r="388" spans="1:22" hidden="1" x14ac:dyDescent="0.3">
      <c r="A388" t="s">
        <v>24</v>
      </c>
      <c r="B388" t="s">
        <v>25</v>
      </c>
      <c r="C388" t="s">
        <v>26</v>
      </c>
      <c r="D388" t="s">
        <v>27</v>
      </c>
      <c r="E388" t="s">
        <v>28</v>
      </c>
      <c r="F388" t="s">
        <v>29</v>
      </c>
      <c r="G388" t="s">
        <v>115</v>
      </c>
      <c r="H388" t="s">
        <v>116</v>
      </c>
      <c r="I388" t="s">
        <v>117</v>
      </c>
      <c r="J388" t="s">
        <v>118</v>
      </c>
      <c r="K388" t="s">
        <v>333</v>
      </c>
      <c r="L388" t="s">
        <v>334</v>
      </c>
      <c r="M388" t="s">
        <v>335</v>
      </c>
      <c r="N388" t="s">
        <v>336</v>
      </c>
      <c r="O388" t="s">
        <v>133</v>
      </c>
      <c r="P388" t="s">
        <v>337</v>
      </c>
      <c r="Q388" t="s">
        <v>40</v>
      </c>
      <c r="R388" t="s">
        <v>338</v>
      </c>
      <c r="S388" t="s">
        <v>45</v>
      </c>
      <c r="T388" t="s">
        <v>46</v>
      </c>
      <c r="U388" t="str">
        <f t="shared" si="6"/>
        <v>WA.2378.EBD.952.101.A.522151</v>
      </c>
      <c r="V388" t="s">
        <v>136</v>
      </c>
    </row>
    <row r="389" spans="1:22" hidden="1" x14ac:dyDescent="0.3">
      <c r="A389" t="s">
        <v>24</v>
      </c>
      <c r="B389" t="s">
        <v>25</v>
      </c>
      <c r="C389" t="s">
        <v>26</v>
      </c>
      <c r="D389" t="s">
        <v>27</v>
      </c>
      <c r="E389" t="s">
        <v>28</v>
      </c>
      <c r="F389" t="s">
        <v>29</v>
      </c>
      <c r="G389" t="s">
        <v>115</v>
      </c>
      <c r="H389" t="s">
        <v>116</v>
      </c>
      <c r="I389" t="s">
        <v>117</v>
      </c>
      <c r="J389" t="s">
        <v>118</v>
      </c>
      <c r="K389" t="s">
        <v>333</v>
      </c>
      <c r="L389" t="s">
        <v>334</v>
      </c>
      <c r="M389" t="s">
        <v>335</v>
      </c>
      <c r="N389" t="s">
        <v>336</v>
      </c>
      <c r="O389" t="s">
        <v>133</v>
      </c>
      <c r="P389" t="s">
        <v>337</v>
      </c>
      <c r="Q389" t="s">
        <v>40</v>
      </c>
      <c r="R389" t="s">
        <v>338</v>
      </c>
      <c r="S389" t="s">
        <v>47</v>
      </c>
      <c r="T389" t="s">
        <v>48</v>
      </c>
      <c r="U389" t="str">
        <f t="shared" si="6"/>
        <v>WA.2378.EBD.952.101.A.524111</v>
      </c>
      <c r="V389" t="s">
        <v>136</v>
      </c>
    </row>
    <row r="390" spans="1:22" hidden="1" x14ac:dyDescent="0.3">
      <c r="A390" t="s">
        <v>24</v>
      </c>
      <c r="B390" t="s">
        <v>25</v>
      </c>
      <c r="C390" t="s">
        <v>26</v>
      </c>
      <c r="D390" t="s">
        <v>27</v>
      </c>
      <c r="E390" t="s">
        <v>28</v>
      </c>
      <c r="F390" t="s">
        <v>29</v>
      </c>
      <c r="G390" t="s">
        <v>115</v>
      </c>
      <c r="H390" t="s">
        <v>116</v>
      </c>
      <c r="I390" t="s">
        <v>117</v>
      </c>
      <c r="J390" t="s">
        <v>118</v>
      </c>
      <c r="K390" t="s">
        <v>333</v>
      </c>
      <c r="L390" t="s">
        <v>334</v>
      </c>
      <c r="M390" t="s">
        <v>335</v>
      </c>
      <c r="N390" t="s">
        <v>336</v>
      </c>
      <c r="O390" t="s">
        <v>133</v>
      </c>
      <c r="P390" t="s">
        <v>337</v>
      </c>
      <c r="Q390" t="s">
        <v>40</v>
      </c>
      <c r="R390" t="s">
        <v>338</v>
      </c>
      <c r="S390" t="s">
        <v>72</v>
      </c>
      <c r="T390" t="s">
        <v>73</v>
      </c>
      <c r="U390" t="str">
        <f t="shared" si="6"/>
        <v>WA.2378.EBD.952.101.A.524113</v>
      </c>
      <c r="V390" t="s">
        <v>136</v>
      </c>
    </row>
    <row r="391" spans="1:22" hidden="1" x14ac:dyDescent="0.3">
      <c r="A391" t="s">
        <v>24</v>
      </c>
      <c r="B391" t="s">
        <v>25</v>
      </c>
      <c r="C391" t="s">
        <v>26</v>
      </c>
      <c r="D391" t="s">
        <v>27</v>
      </c>
      <c r="E391" t="s">
        <v>28</v>
      </c>
      <c r="F391" t="s">
        <v>29</v>
      </c>
      <c r="G391" t="s">
        <v>115</v>
      </c>
      <c r="H391" t="s">
        <v>116</v>
      </c>
      <c r="I391" t="s">
        <v>117</v>
      </c>
      <c r="J391" t="s">
        <v>118</v>
      </c>
      <c r="K391" t="s">
        <v>333</v>
      </c>
      <c r="L391" t="s">
        <v>334</v>
      </c>
      <c r="M391" t="s">
        <v>335</v>
      </c>
      <c r="N391" t="s">
        <v>336</v>
      </c>
      <c r="O391" t="s">
        <v>133</v>
      </c>
      <c r="P391" t="s">
        <v>337</v>
      </c>
      <c r="Q391" t="s">
        <v>40</v>
      </c>
      <c r="R391" t="s">
        <v>338</v>
      </c>
      <c r="S391" t="s">
        <v>74</v>
      </c>
      <c r="T391" t="s">
        <v>75</v>
      </c>
      <c r="U391" t="str">
        <f t="shared" si="6"/>
        <v>WA.2378.EBD.952.101.A.524114</v>
      </c>
      <c r="V391" t="s">
        <v>136</v>
      </c>
    </row>
    <row r="392" spans="1:22" hidden="1" x14ac:dyDescent="0.3">
      <c r="A392" t="s">
        <v>24</v>
      </c>
      <c r="B392" t="s">
        <v>25</v>
      </c>
      <c r="C392" t="s">
        <v>26</v>
      </c>
      <c r="D392" t="s">
        <v>27</v>
      </c>
      <c r="E392" t="s">
        <v>28</v>
      </c>
      <c r="F392" t="s">
        <v>29</v>
      </c>
      <c r="G392" t="s">
        <v>115</v>
      </c>
      <c r="H392" t="s">
        <v>116</v>
      </c>
      <c r="I392" t="s">
        <v>117</v>
      </c>
      <c r="J392" t="s">
        <v>118</v>
      </c>
      <c r="K392" t="s">
        <v>333</v>
      </c>
      <c r="L392" t="s">
        <v>334</v>
      </c>
      <c r="M392" t="s">
        <v>335</v>
      </c>
      <c r="N392" t="s">
        <v>336</v>
      </c>
      <c r="O392" t="s">
        <v>133</v>
      </c>
      <c r="P392" t="s">
        <v>337</v>
      </c>
      <c r="Q392" t="s">
        <v>40</v>
      </c>
      <c r="R392" t="s">
        <v>338</v>
      </c>
      <c r="S392" t="s">
        <v>49</v>
      </c>
      <c r="T392" t="s">
        <v>50</v>
      </c>
      <c r="U392" t="str">
        <f t="shared" si="6"/>
        <v>WA.2378.EBD.952.101.A.524119</v>
      </c>
      <c r="V392" t="s">
        <v>136</v>
      </c>
    </row>
    <row r="393" spans="1:22" hidden="1" x14ac:dyDescent="0.3">
      <c r="A393" t="s">
        <v>24</v>
      </c>
      <c r="B393" t="s">
        <v>25</v>
      </c>
      <c r="C393" t="s">
        <v>26</v>
      </c>
      <c r="D393" t="s">
        <v>27</v>
      </c>
      <c r="E393" t="s">
        <v>28</v>
      </c>
      <c r="F393" t="s">
        <v>29</v>
      </c>
      <c r="G393" t="s">
        <v>115</v>
      </c>
      <c r="H393" t="s">
        <v>116</v>
      </c>
      <c r="I393" t="s">
        <v>117</v>
      </c>
      <c r="J393" t="s">
        <v>118</v>
      </c>
      <c r="K393" t="s">
        <v>333</v>
      </c>
      <c r="L393" t="s">
        <v>334</v>
      </c>
      <c r="M393" t="s">
        <v>335</v>
      </c>
      <c r="N393" t="s">
        <v>336</v>
      </c>
      <c r="O393" t="s">
        <v>133</v>
      </c>
      <c r="P393" t="s">
        <v>337</v>
      </c>
      <c r="Q393" t="s">
        <v>51</v>
      </c>
      <c r="R393" t="s">
        <v>339</v>
      </c>
      <c r="S393" t="s">
        <v>42</v>
      </c>
      <c r="T393" t="s">
        <v>43</v>
      </c>
      <c r="U393" t="str">
        <f t="shared" si="6"/>
        <v>WA.2378.EBD.952.101.B.521211</v>
      </c>
      <c r="V393" t="s">
        <v>136</v>
      </c>
    </row>
    <row r="394" spans="1:22" hidden="1" x14ac:dyDescent="0.3">
      <c r="A394" t="s">
        <v>24</v>
      </c>
      <c r="B394" t="s">
        <v>25</v>
      </c>
      <c r="C394" t="s">
        <v>26</v>
      </c>
      <c r="D394" t="s">
        <v>27</v>
      </c>
      <c r="E394" t="s">
        <v>28</v>
      </c>
      <c r="F394" t="s">
        <v>29</v>
      </c>
      <c r="G394" t="s">
        <v>115</v>
      </c>
      <c r="H394" t="s">
        <v>116</v>
      </c>
      <c r="I394" t="s">
        <v>117</v>
      </c>
      <c r="J394" t="s">
        <v>118</v>
      </c>
      <c r="K394" t="s">
        <v>333</v>
      </c>
      <c r="L394" t="s">
        <v>334</v>
      </c>
      <c r="M394" t="s">
        <v>335</v>
      </c>
      <c r="N394" t="s">
        <v>336</v>
      </c>
      <c r="O394" t="s">
        <v>133</v>
      </c>
      <c r="P394" t="s">
        <v>337</v>
      </c>
      <c r="Q394" t="s">
        <v>51</v>
      </c>
      <c r="R394" t="s">
        <v>339</v>
      </c>
      <c r="S394" t="s">
        <v>137</v>
      </c>
      <c r="T394" t="s">
        <v>138</v>
      </c>
      <c r="U394" t="str">
        <f t="shared" si="6"/>
        <v>WA.2378.EBD.952.101.B.521811</v>
      </c>
      <c r="V394" t="s">
        <v>136</v>
      </c>
    </row>
    <row r="395" spans="1:22" hidden="1" x14ac:dyDescent="0.3">
      <c r="A395" t="s">
        <v>24</v>
      </c>
      <c r="B395" t="s">
        <v>25</v>
      </c>
      <c r="C395" t="s">
        <v>26</v>
      </c>
      <c r="D395" t="s">
        <v>27</v>
      </c>
      <c r="E395" t="s">
        <v>28</v>
      </c>
      <c r="F395" t="s">
        <v>29</v>
      </c>
      <c r="G395" t="s">
        <v>115</v>
      </c>
      <c r="H395" t="s">
        <v>116</v>
      </c>
      <c r="I395" t="s">
        <v>117</v>
      </c>
      <c r="J395" t="s">
        <v>118</v>
      </c>
      <c r="K395" t="s">
        <v>333</v>
      </c>
      <c r="L395" t="s">
        <v>334</v>
      </c>
      <c r="M395" t="s">
        <v>335</v>
      </c>
      <c r="N395" t="s">
        <v>336</v>
      </c>
      <c r="O395" t="s">
        <v>133</v>
      </c>
      <c r="P395" t="s">
        <v>337</v>
      </c>
      <c r="Q395" t="s">
        <v>51</v>
      </c>
      <c r="R395" t="s">
        <v>339</v>
      </c>
      <c r="S395" t="s">
        <v>45</v>
      </c>
      <c r="T395" t="s">
        <v>46</v>
      </c>
      <c r="U395" t="str">
        <f t="shared" si="6"/>
        <v>WA.2378.EBD.952.101.B.522151</v>
      </c>
      <c r="V395" t="s">
        <v>136</v>
      </c>
    </row>
    <row r="396" spans="1:22" hidden="1" x14ac:dyDescent="0.3">
      <c r="A396" t="s">
        <v>24</v>
      </c>
      <c r="B396" t="s">
        <v>25</v>
      </c>
      <c r="C396" t="s">
        <v>26</v>
      </c>
      <c r="D396" t="s">
        <v>27</v>
      </c>
      <c r="E396" t="s">
        <v>28</v>
      </c>
      <c r="F396" t="s">
        <v>29</v>
      </c>
      <c r="G396" t="s">
        <v>115</v>
      </c>
      <c r="H396" t="s">
        <v>116</v>
      </c>
      <c r="I396" t="s">
        <v>117</v>
      </c>
      <c r="J396" t="s">
        <v>118</v>
      </c>
      <c r="K396" t="s">
        <v>333</v>
      </c>
      <c r="L396" t="s">
        <v>334</v>
      </c>
      <c r="M396" t="s">
        <v>335</v>
      </c>
      <c r="N396" t="s">
        <v>336</v>
      </c>
      <c r="O396" t="s">
        <v>133</v>
      </c>
      <c r="P396" t="s">
        <v>337</v>
      </c>
      <c r="Q396" t="s">
        <v>51</v>
      </c>
      <c r="R396" t="s">
        <v>339</v>
      </c>
      <c r="S396" t="s">
        <v>47</v>
      </c>
      <c r="T396" t="s">
        <v>48</v>
      </c>
      <c r="U396" t="str">
        <f t="shared" si="6"/>
        <v>WA.2378.EBD.952.101.B.524111</v>
      </c>
      <c r="V396" t="s">
        <v>136</v>
      </c>
    </row>
    <row r="397" spans="1:22" hidden="1" x14ac:dyDescent="0.3">
      <c r="A397" t="s">
        <v>24</v>
      </c>
      <c r="B397" t="s">
        <v>25</v>
      </c>
      <c r="C397" t="s">
        <v>26</v>
      </c>
      <c r="D397" t="s">
        <v>27</v>
      </c>
      <c r="E397" t="s">
        <v>28</v>
      </c>
      <c r="F397" t="s">
        <v>29</v>
      </c>
      <c r="G397" t="s">
        <v>115</v>
      </c>
      <c r="H397" t="s">
        <v>116</v>
      </c>
      <c r="I397" t="s">
        <v>117</v>
      </c>
      <c r="J397" t="s">
        <v>118</v>
      </c>
      <c r="K397" t="s">
        <v>333</v>
      </c>
      <c r="L397" t="s">
        <v>334</v>
      </c>
      <c r="M397" t="s">
        <v>335</v>
      </c>
      <c r="N397" t="s">
        <v>336</v>
      </c>
      <c r="O397" t="s">
        <v>133</v>
      </c>
      <c r="P397" t="s">
        <v>337</v>
      </c>
      <c r="Q397" t="s">
        <v>51</v>
      </c>
      <c r="R397" t="s">
        <v>339</v>
      </c>
      <c r="S397" t="s">
        <v>72</v>
      </c>
      <c r="T397" t="s">
        <v>73</v>
      </c>
      <c r="U397" t="str">
        <f t="shared" si="6"/>
        <v>WA.2378.EBD.952.101.B.524113</v>
      </c>
      <c r="V397" t="s">
        <v>136</v>
      </c>
    </row>
    <row r="398" spans="1:22" hidden="1" x14ac:dyDescent="0.3">
      <c r="A398" t="s">
        <v>24</v>
      </c>
      <c r="B398" t="s">
        <v>25</v>
      </c>
      <c r="C398" t="s">
        <v>26</v>
      </c>
      <c r="D398" t="s">
        <v>27</v>
      </c>
      <c r="E398" t="s">
        <v>28</v>
      </c>
      <c r="F398" t="s">
        <v>29</v>
      </c>
      <c r="G398" t="s">
        <v>115</v>
      </c>
      <c r="H398" t="s">
        <v>116</v>
      </c>
      <c r="I398" t="s">
        <v>117</v>
      </c>
      <c r="J398" t="s">
        <v>118</v>
      </c>
      <c r="K398" t="s">
        <v>333</v>
      </c>
      <c r="L398" t="s">
        <v>334</v>
      </c>
      <c r="M398" t="s">
        <v>335</v>
      </c>
      <c r="N398" t="s">
        <v>336</v>
      </c>
      <c r="O398" t="s">
        <v>133</v>
      </c>
      <c r="P398" t="s">
        <v>337</v>
      </c>
      <c r="Q398" t="s">
        <v>51</v>
      </c>
      <c r="R398" t="s">
        <v>339</v>
      </c>
      <c r="S398" t="s">
        <v>74</v>
      </c>
      <c r="T398" t="s">
        <v>75</v>
      </c>
      <c r="U398" t="str">
        <f t="shared" si="6"/>
        <v>WA.2378.EBD.952.101.B.524114</v>
      </c>
      <c r="V398" t="s">
        <v>136</v>
      </c>
    </row>
    <row r="399" spans="1:22" hidden="1" x14ac:dyDescent="0.3">
      <c r="A399" t="s">
        <v>24</v>
      </c>
      <c r="B399" t="s">
        <v>25</v>
      </c>
      <c r="C399" t="s">
        <v>26</v>
      </c>
      <c r="D399" t="s">
        <v>27</v>
      </c>
      <c r="E399" t="s">
        <v>28</v>
      </c>
      <c r="F399" t="s">
        <v>29</v>
      </c>
      <c r="G399" t="s">
        <v>115</v>
      </c>
      <c r="H399" t="s">
        <v>116</v>
      </c>
      <c r="I399" t="s">
        <v>117</v>
      </c>
      <c r="J399" t="s">
        <v>118</v>
      </c>
      <c r="K399" t="s">
        <v>333</v>
      </c>
      <c r="L399" t="s">
        <v>334</v>
      </c>
      <c r="M399" t="s">
        <v>335</v>
      </c>
      <c r="N399" t="s">
        <v>336</v>
      </c>
      <c r="O399" t="s">
        <v>133</v>
      </c>
      <c r="P399" t="s">
        <v>337</v>
      </c>
      <c r="Q399" t="s">
        <v>53</v>
      </c>
      <c r="R399" t="s">
        <v>340</v>
      </c>
      <c r="S399" t="s">
        <v>137</v>
      </c>
      <c r="T399" t="s">
        <v>138</v>
      </c>
      <c r="U399" t="str">
        <f t="shared" si="6"/>
        <v>WA.2378.EBD.952.101.C.521811</v>
      </c>
      <c r="V399" t="s">
        <v>136</v>
      </c>
    </row>
    <row r="400" spans="1:22" hidden="1" x14ac:dyDescent="0.3">
      <c r="A400" t="s">
        <v>24</v>
      </c>
      <c r="B400" t="s">
        <v>25</v>
      </c>
      <c r="C400" t="s">
        <v>26</v>
      </c>
      <c r="D400" t="s">
        <v>27</v>
      </c>
      <c r="E400" t="s">
        <v>28</v>
      </c>
      <c r="F400" t="s">
        <v>29</v>
      </c>
      <c r="G400" t="s">
        <v>115</v>
      </c>
      <c r="H400" t="s">
        <v>116</v>
      </c>
      <c r="I400" t="s">
        <v>117</v>
      </c>
      <c r="J400" t="s">
        <v>118</v>
      </c>
      <c r="K400" t="s">
        <v>333</v>
      </c>
      <c r="L400" t="s">
        <v>334</v>
      </c>
      <c r="M400" t="s">
        <v>335</v>
      </c>
      <c r="N400" t="s">
        <v>336</v>
      </c>
      <c r="O400" t="s">
        <v>133</v>
      </c>
      <c r="P400" t="s">
        <v>337</v>
      </c>
      <c r="Q400" t="s">
        <v>53</v>
      </c>
      <c r="R400" t="s">
        <v>340</v>
      </c>
      <c r="S400" t="s">
        <v>45</v>
      </c>
      <c r="T400" t="s">
        <v>46</v>
      </c>
      <c r="U400" t="str">
        <f t="shared" si="6"/>
        <v>WA.2378.EBD.952.101.C.522151</v>
      </c>
      <c r="V400" t="s">
        <v>136</v>
      </c>
    </row>
    <row r="401" spans="1:22" hidden="1" x14ac:dyDescent="0.3">
      <c r="A401" t="s">
        <v>24</v>
      </c>
      <c r="B401" t="s">
        <v>25</v>
      </c>
      <c r="C401" t="s">
        <v>26</v>
      </c>
      <c r="D401" t="s">
        <v>27</v>
      </c>
      <c r="E401" t="s">
        <v>28</v>
      </c>
      <c r="F401" t="s">
        <v>29</v>
      </c>
      <c r="G401" t="s">
        <v>115</v>
      </c>
      <c r="H401" t="s">
        <v>116</v>
      </c>
      <c r="I401" t="s">
        <v>117</v>
      </c>
      <c r="J401" t="s">
        <v>118</v>
      </c>
      <c r="K401" t="s">
        <v>333</v>
      </c>
      <c r="L401" t="s">
        <v>334</v>
      </c>
      <c r="M401" t="s">
        <v>335</v>
      </c>
      <c r="N401" t="s">
        <v>336</v>
      </c>
      <c r="O401" t="s">
        <v>133</v>
      </c>
      <c r="P401" t="s">
        <v>337</v>
      </c>
      <c r="Q401" t="s">
        <v>53</v>
      </c>
      <c r="R401" t="s">
        <v>340</v>
      </c>
      <c r="S401" t="s">
        <v>47</v>
      </c>
      <c r="T401" t="s">
        <v>48</v>
      </c>
      <c r="U401" t="str">
        <f t="shared" si="6"/>
        <v>WA.2378.EBD.952.101.C.524111</v>
      </c>
      <c r="V401" t="s">
        <v>136</v>
      </c>
    </row>
    <row r="402" spans="1:22" hidden="1" x14ac:dyDescent="0.3">
      <c r="A402" t="s">
        <v>24</v>
      </c>
      <c r="B402" t="s">
        <v>25</v>
      </c>
      <c r="C402" t="s">
        <v>26</v>
      </c>
      <c r="D402" t="s">
        <v>27</v>
      </c>
      <c r="E402" t="s">
        <v>28</v>
      </c>
      <c r="F402" t="s">
        <v>29</v>
      </c>
      <c r="G402" t="s">
        <v>115</v>
      </c>
      <c r="H402" t="s">
        <v>116</v>
      </c>
      <c r="I402" t="s">
        <v>117</v>
      </c>
      <c r="J402" t="s">
        <v>118</v>
      </c>
      <c r="K402" t="s">
        <v>333</v>
      </c>
      <c r="L402" t="s">
        <v>334</v>
      </c>
      <c r="M402" t="s">
        <v>335</v>
      </c>
      <c r="N402" t="s">
        <v>336</v>
      </c>
      <c r="O402" t="s">
        <v>133</v>
      </c>
      <c r="P402" t="s">
        <v>337</v>
      </c>
      <c r="Q402" t="s">
        <v>53</v>
      </c>
      <c r="R402" t="s">
        <v>340</v>
      </c>
      <c r="S402" t="s">
        <v>72</v>
      </c>
      <c r="T402" t="s">
        <v>73</v>
      </c>
      <c r="U402" t="str">
        <f t="shared" si="6"/>
        <v>WA.2378.EBD.952.101.C.524113</v>
      </c>
      <c r="V402" t="s">
        <v>136</v>
      </c>
    </row>
    <row r="403" spans="1:22" hidden="1" x14ac:dyDescent="0.3">
      <c r="A403" t="s">
        <v>24</v>
      </c>
      <c r="B403" t="s">
        <v>25</v>
      </c>
      <c r="C403" t="s">
        <v>26</v>
      </c>
      <c r="D403" t="s">
        <v>27</v>
      </c>
      <c r="E403" t="s">
        <v>28</v>
      </c>
      <c r="F403" t="s">
        <v>29</v>
      </c>
      <c r="G403" t="s">
        <v>115</v>
      </c>
      <c r="H403" t="s">
        <v>116</v>
      </c>
      <c r="I403" t="s">
        <v>117</v>
      </c>
      <c r="J403" t="s">
        <v>118</v>
      </c>
      <c r="K403" t="s">
        <v>333</v>
      </c>
      <c r="L403" t="s">
        <v>334</v>
      </c>
      <c r="M403" t="s">
        <v>335</v>
      </c>
      <c r="N403" t="s">
        <v>336</v>
      </c>
      <c r="O403" t="s">
        <v>133</v>
      </c>
      <c r="P403" t="s">
        <v>337</v>
      </c>
      <c r="Q403" t="s">
        <v>53</v>
      </c>
      <c r="R403" t="s">
        <v>340</v>
      </c>
      <c r="S403" t="s">
        <v>74</v>
      </c>
      <c r="T403" t="s">
        <v>75</v>
      </c>
      <c r="U403" t="str">
        <f t="shared" si="6"/>
        <v>WA.2378.EBD.952.101.C.524114</v>
      </c>
      <c r="V403" t="s">
        <v>136</v>
      </c>
    </row>
    <row r="404" spans="1:22" hidden="1" x14ac:dyDescent="0.3">
      <c r="A404" t="s">
        <v>24</v>
      </c>
      <c r="B404" t="s">
        <v>25</v>
      </c>
      <c r="C404" t="s">
        <v>26</v>
      </c>
      <c r="D404" t="s">
        <v>27</v>
      </c>
      <c r="E404" t="s">
        <v>28</v>
      </c>
      <c r="F404" t="s">
        <v>29</v>
      </c>
      <c r="G404" t="s">
        <v>115</v>
      </c>
      <c r="H404" t="s">
        <v>116</v>
      </c>
      <c r="I404" t="s">
        <v>117</v>
      </c>
      <c r="J404" t="s">
        <v>118</v>
      </c>
      <c r="K404" t="s">
        <v>333</v>
      </c>
      <c r="L404" t="s">
        <v>334</v>
      </c>
      <c r="M404" t="s">
        <v>335</v>
      </c>
      <c r="N404" t="s">
        <v>336</v>
      </c>
      <c r="O404" t="s">
        <v>133</v>
      </c>
      <c r="P404" t="s">
        <v>337</v>
      </c>
      <c r="Q404" t="s">
        <v>55</v>
      </c>
      <c r="R404" t="s">
        <v>341</v>
      </c>
      <c r="S404" t="s">
        <v>42</v>
      </c>
      <c r="T404" t="s">
        <v>43</v>
      </c>
      <c r="U404" t="str">
        <f t="shared" si="6"/>
        <v>WA.2378.EBD.952.101.D.521211</v>
      </c>
      <c r="V404" t="s">
        <v>136</v>
      </c>
    </row>
    <row r="405" spans="1:22" hidden="1" x14ac:dyDescent="0.3">
      <c r="A405" t="s">
        <v>24</v>
      </c>
      <c r="B405" t="s">
        <v>25</v>
      </c>
      <c r="C405" t="s">
        <v>26</v>
      </c>
      <c r="D405" t="s">
        <v>27</v>
      </c>
      <c r="E405" t="s">
        <v>28</v>
      </c>
      <c r="F405" t="s">
        <v>29</v>
      </c>
      <c r="G405" t="s">
        <v>115</v>
      </c>
      <c r="H405" t="s">
        <v>116</v>
      </c>
      <c r="I405" t="s">
        <v>117</v>
      </c>
      <c r="J405" t="s">
        <v>118</v>
      </c>
      <c r="K405" t="s">
        <v>333</v>
      </c>
      <c r="L405" t="s">
        <v>334</v>
      </c>
      <c r="M405" t="s">
        <v>335</v>
      </c>
      <c r="N405" t="s">
        <v>336</v>
      </c>
      <c r="O405" t="s">
        <v>133</v>
      </c>
      <c r="P405" t="s">
        <v>337</v>
      </c>
      <c r="Q405" t="s">
        <v>55</v>
      </c>
      <c r="R405" t="s">
        <v>341</v>
      </c>
      <c r="S405" t="s">
        <v>67</v>
      </c>
      <c r="T405" t="s">
        <v>68</v>
      </c>
      <c r="U405" t="str">
        <f t="shared" si="6"/>
        <v>WA.2378.EBD.952.101.D.521241</v>
      </c>
      <c r="V405" t="s">
        <v>136</v>
      </c>
    </row>
    <row r="406" spans="1:22" hidden="1" x14ac:dyDescent="0.3">
      <c r="A406" t="s">
        <v>24</v>
      </c>
      <c r="B406" t="s">
        <v>25</v>
      </c>
      <c r="C406" t="s">
        <v>26</v>
      </c>
      <c r="D406" t="s">
        <v>27</v>
      </c>
      <c r="E406" t="s">
        <v>28</v>
      </c>
      <c r="F406" t="s">
        <v>29</v>
      </c>
      <c r="G406" t="s">
        <v>115</v>
      </c>
      <c r="H406" t="s">
        <v>116</v>
      </c>
      <c r="I406" t="s">
        <v>117</v>
      </c>
      <c r="J406" t="s">
        <v>118</v>
      </c>
      <c r="K406" t="s">
        <v>333</v>
      </c>
      <c r="L406" t="s">
        <v>334</v>
      </c>
      <c r="M406" t="s">
        <v>335</v>
      </c>
      <c r="N406" t="s">
        <v>336</v>
      </c>
      <c r="O406" t="s">
        <v>133</v>
      </c>
      <c r="P406" t="s">
        <v>337</v>
      </c>
      <c r="Q406" t="s">
        <v>55</v>
      </c>
      <c r="R406" t="s">
        <v>341</v>
      </c>
      <c r="S406" t="s">
        <v>137</v>
      </c>
      <c r="T406" t="s">
        <v>138</v>
      </c>
      <c r="U406" t="str">
        <f t="shared" si="6"/>
        <v>WA.2378.EBD.952.101.D.521811</v>
      </c>
      <c r="V406" t="s">
        <v>136</v>
      </c>
    </row>
    <row r="407" spans="1:22" hidden="1" x14ac:dyDescent="0.3">
      <c r="A407" t="s">
        <v>24</v>
      </c>
      <c r="B407" t="s">
        <v>25</v>
      </c>
      <c r="C407" t="s">
        <v>26</v>
      </c>
      <c r="D407" t="s">
        <v>27</v>
      </c>
      <c r="E407" t="s">
        <v>28</v>
      </c>
      <c r="F407" t="s">
        <v>29</v>
      </c>
      <c r="G407" t="s">
        <v>115</v>
      </c>
      <c r="H407" t="s">
        <v>116</v>
      </c>
      <c r="I407" t="s">
        <v>117</v>
      </c>
      <c r="J407" t="s">
        <v>118</v>
      </c>
      <c r="K407" t="s">
        <v>333</v>
      </c>
      <c r="L407" t="s">
        <v>334</v>
      </c>
      <c r="M407" t="s">
        <v>335</v>
      </c>
      <c r="N407" t="s">
        <v>336</v>
      </c>
      <c r="O407" t="s">
        <v>133</v>
      </c>
      <c r="P407" t="s">
        <v>337</v>
      </c>
      <c r="Q407" t="s">
        <v>55</v>
      </c>
      <c r="R407" t="s">
        <v>341</v>
      </c>
      <c r="S407" t="s">
        <v>45</v>
      </c>
      <c r="T407" t="s">
        <v>46</v>
      </c>
      <c r="U407" t="str">
        <f t="shared" si="6"/>
        <v>WA.2378.EBD.952.101.D.522151</v>
      </c>
      <c r="V407" t="s">
        <v>136</v>
      </c>
    </row>
    <row r="408" spans="1:22" hidden="1" x14ac:dyDescent="0.3">
      <c r="A408" t="s">
        <v>24</v>
      </c>
      <c r="B408" t="s">
        <v>25</v>
      </c>
      <c r="C408" t="s">
        <v>26</v>
      </c>
      <c r="D408" t="s">
        <v>27</v>
      </c>
      <c r="E408" t="s">
        <v>28</v>
      </c>
      <c r="F408" t="s">
        <v>29</v>
      </c>
      <c r="G408" t="s">
        <v>115</v>
      </c>
      <c r="H408" t="s">
        <v>116</v>
      </c>
      <c r="I408" t="s">
        <v>117</v>
      </c>
      <c r="J408" t="s">
        <v>118</v>
      </c>
      <c r="K408" t="s">
        <v>333</v>
      </c>
      <c r="L408" t="s">
        <v>334</v>
      </c>
      <c r="M408" t="s">
        <v>335</v>
      </c>
      <c r="N408" t="s">
        <v>336</v>
      </c>
      <c r="O408" t="s">
        <v>133</v>
      </c>
      <c r="P408" t="s">
        <v>337</v>
      </c>
      <c r="Q408" t="s">
        <v>55</v>
      </c>
      <c r="R408" t="s">
        <v>341</v>
      </c>
      <c r="S408" t="s">
        <v>191</v>
      </c>
      <c r="T408" t="s">
        <v>192</v>
      </c>
      <c r="U408" t="str">
        <f t="shared" si="6"/>
        <v>WA.2378.EBD.952.101.D.522192</v>
      </c>
      <c r="V408" t="s">
        <v>136</v>
      </c>
    </row>
    <row r="409" spans="1:22" hidden="1" x14ac:dyDescent="0.3">
      <c r="A409" t="s">
        <v>24</v>
      </c>
      <c r="B409" t="s">
        <v>25</v>
      </c>
      <c r="C409" t="s">
        <v>26</v>
      </c>
      <c r="D409" t="s">
        <v>27</v>
      </c>
      <c r="E409" t="s">
        <v>28</v>
      </c>
      <c r="F409" t="s">
        <v>29</v>
      </c>
      <c r="G409" t="s">
        <v>115</v>
      </c>
      <c r="H409" t="s">
        <v>116</v>
      </c>
      <c r="I409" t="s">
        <v>117</v>
      </c>
      <c r="J409" t="s">
        <v>118</v>
      </c>
      <c r="K409" t="s">
        <v>333</v>
      </c>
      <c r="L409" t="s">
        <v>334</v>
      </c>
      <c r="M409" t="s">
        <v>335</v>
      </c>
      <c r="N409" t="s">
        <v>336</v>
      </c>
      <c r="O409" t="s">
        <v>133</v>
      </c>
      <c r="P409" t="s">
        <v>337</v>
      </c>
      <c r="Q409" t="s">
        <v>55</v>
      </c>
      <c r="R409" t="s">
        <v>341</v>
      </c>
      <c r="S409" t="s">
        <v>47</v>
      </c>
      <c r="T409" t="s">
        <v>48</v>
      </c>
      <c r="U409" t="str">
        <f t="shared" si="6"/>
        <v>WA.2378.EBD.952.101.D.524111</v>
      </c>
      <c r="V409" t="s">
        <v>136</v>
      </c>
    </row>
    <row r="410" spans="1:22" hidden="1" x14ac:dyDescent="0.3">
      <c r="A410" t="s">
        <v>24</v>
      </c>
      <c r="B410" t="s">
        <v>25</v>
      </c>
      <c r="C410" t="s">
        <v>26</v>
      </c>
      <c r="D410" t="s">
        <v>27</v>
      </c>
      <c r="E410" t="s">
        <v>28</v>
      </c>
      <c r="F410" t="s">
        <v>29</v>
      </c>
      <c r="G410" t="s">
        <v>115</v>
      </c>
      <c r="H410" t="s">
        <v>116</v>
      </c>
      <c r="I410" t="s">
        <v>117</v>
      </c>
      <c r="J410" t="s">
        <v>118</v>
      </c>
      <c r="K410" t="s">
        <v>333</v>
      </c>
      <c r="L410" t="s">
        <v>334</v>
      </c>
      <c r="M410" t="s">
        <v>335</v>
      </c>
      <c r="N410" t="s">
        <v>336</v>
      </c>
      <c r="O410" t="s">
        <v>133</v>
      </c>
      <c r="P410" t="s">
        <v>337</v>
      </c>
      <c r="Q410" t="s">
        <v>55</v>
      </c>
      <c r="R410" t="s">
        <v>341</v>
      </c>
      <c r="S410" t="s">
        <v>74</v>
      </c>
      <c r="T410" t="s">
        <v>75</v>
      </c>
      <c r="U410" t="str">
        <f t="shared" si="6"/>
        <v>WA.2378.EBD.952.101.D.524114</v>
      </c>
      <c r="V410" t="s">
        <v>136</v>
      </c>
    </row>
    <row r="411" spans="1:22" hidden="1" x14ac:dyDescent="0.3">
      <c r="A411" t="s">
        <v>24</v>
      </c>
      <c r="B411" t="s">
        <v>25</v>
      </c>
      <c r="C411" t="s">
        <v>26</v>
      </c>
      <c r="D411" t="s">
        <v>27</v>
      </c>
      <c r="E411" t="s">
        <v>28</v>
      </c>
      <c r="F411" t="s">
        <v>29</v>
      </c>
      <c r="G411" t="s">
        <v>115</v>
      </c>
      <c r="H411" t="s">
        <v>116</v>
      </c>
      <c r="I411" t="s">
        <v>117</v>
      </c>
      <c r="J411" t="s">
        <v>118</v>
      </c>
      <c r="K411" t="s">
        <v>333</v>
      </c>
      <c r="L411" t="s">
        <v>334</v>
      </c>
      <c r="M411" t="s">
        <v>335</v>
      </c>
      <c r="N411" t="s">
        <v>336</v>
      </c>
      <c r="O411" t="s">
        <v>133</v>
      </c>
      <c r="P411" t="s">
        <v>337</v>
      </c>
      <c r="Q411" t="s">
        <v>55</v>
      </c>
      <c r="R411" t="s">
        <v>341</v>
      </c>
      <c r="S411" t="s">
        <v>49</v>
      </c>
      <c r="T411" t="s">
        <v>50</v>
      </c>
      <c r="U411" t="str">
        <f t="shared" si="6"/>
        <v>WA.2378.EBD.952.101.D.524119</v>
      </c>
      <c r="V411" t="s">
        <v>136</v>
      </c>
    </row>
    <row r="412" spans="1:22" hidden="1" x14ac:dyDescent="0.3">
      <c r="A412" t="s">
        <v>24</v>
      </c>
      <c r="B412" t="s">
        <v>25</v>
      </c>
      <c r="C412" t="s">
        <v>26</v>
      </c>
      <c r="D412" t="s">
        <v>27</v>
      </c>
      <c r="E412" t="s">
        <v>28</v>
      </c>
      <c r="F412" t="s">
        <v>29</v>
      </c>
      <c r="G412" t="s">
        <v>115</v>
      </c>
      <c r="H412" t="s">
        <v>116</v>
      </c>
      <c r="I412" t="s">
        <v>117</v>
      </c>
      <c r="J412" t="s">
        <v>118</v>
      </c>
      <c r="K412" t="s">
        <v>333</v>
      </c>
      <c r="L412" t="s">
        <v>334</v>
      </c>
      <c r="M412" t="s">
        <v>335</v>
      </c>
      <c r="N412" t="s">
        <v>336</v>
      </c>
      <c r="O412" t="s">
        <v>184</v>
      </c>
      <c r="P412" t="s">
        <v>342</v>
      </c>
      <c r="Q412" t="s">
        <v>40</v>
      </c>
      <c r="R412" t="s">
        <v>343</v>
      </c>
      <c r="S412" t="s">
        <v>42</v>
      </c>
      <c r="T412" t="s">
        <v>43</v>
      </c>
      <c r="U412" t="str">
        <f t="shared" si="6"/>
        <v>WA.2378.EBD.952.201.A.521211</v>
      </c>
      <c r="V412" t="s">
        <v>44</v>
      </c>
    </row>
    <row r="413" spans="1:22" hidden="1" x14ac:dyDescent="0.3">
      <c r="A413" t="s">
        <v>24</v>
      </c>
      <c r="B413" t="s">
        <v>25</v>
      </c>
      <c r="C413" t="s">
        <v>26</v>
      </c>
      <c r="D413" t="s">
        <v>27</v>
      </c>
      <c r="E413" t="s">
        <v>28</v>
      </c>
      <c r="F413" t="s">
        <v>29</v>
      </c>
      <c r="G413" t="s">
        <v>115</v>
      </c>
      <c r="H413" t="s">
        <v>116</v>
      </c>
      <c r="I413" t="s">
        <v>117</v>
      </c>
      <c r="J413" t="s">
        <v>118</v>
      </c>
      <c r="K413" t="s">
        <v>333</v>
      </c>
      <c r="L413" t="s">
        <v>334</v>
      </c>
      <c r="M413" t="s">
        <v>335</v>
      </c>
      <c r="N413" t="s">
        <v>336</v>
      </c>
      <c r="O413" t="s">
        <v>184</v>
      </c>
      <c r="P413" t="s">
        <v>342</v>
      </c>
      <c r="Q413" t="s">
        <v>40</v>
      </c>
      <c r="R413" t="s">
        <v>343</v>
      </c>
      <c r="S413" t="s">
        <v>47</v>
      </c>
      <c r="T413" t="s">
        <v>48</v>
      </c>
      <c r="U413" t="str">
        <f t="shared" si="6"/>
        <v>WA.2378.EBD.952.201.A.524111</v>
      </c>
      <c r="V413" t="s">
        <v>44</v>
      </c>
    </row>
    <row r="414" spans="1:22" hidden="1" x14ac:dyDescent="0.3">
      <c r="A414" t="s">
        <v>24</v>
      </c>
      <c r="B414" t="s">
        <v>25</v>
      </c>
      <c r="C414" t="s">
        <v>26</v>
      </c>
      <c r="D414" t="s">
        <v>27</v>
      </c>
      <c r="E414" t="s">
        <v>28</v>
      </c>
      <c r="F414" t="s">
        <v>29</v>
      </c>
      <c r="G414" t="s">
        <v>115</v>
      </c>
      <c r="H414" t="s">
        <v>116</v>
      </c>
      <c r="I414" t="s">
        <v>117</v>
      </c>
      <c r="J414" t="s">
        <v>118</v>
      </c>
      <c r="K414" t="s">
        <v>333</v>
      </c>
      <c r="L414" t="s">
        <v>334</v>
      </c>
      <c r="M414" t="s">
        <v>335</v>
      </c>
      <c r="N414" t="s">
        <v>336</v>
      </c>
      <c r="O414" t="s">
        <v>184</v>
      </c>
      <c r="P414" t="s">
        <v>342</v>
      </c>
      <c r="Q414" t="s">
        <v>51</v>
      </c>
      <c r="R414" t="s">
        <v>344</v>
      </c>
      <c r="S414" t="s">
        <v>42</v>
      </c>
      <c r="T414" t="s">
        <v>43</v>
      </c>
      <c r="U414" t="str">
        <f t="shared" si="6"/>
        <v>WA.2378.EBD.952.201.B.521211</v>
      </c>
      <c r="V414" t="s">
        <v>44</v>
      </c>
    </row>
    <row r="415" spans="1:22" hidden="1" x14ac:dyDescent="0.3">
      <c r="A415" t="s">
        <v>24</v>
      </c>
      <c r="B415" t="s">
        <v>25</v>
      </c>
      <c r="C415" t="s">
        <v>26</v>
      </c>
      <c r="D415" t="s">
        <v>27</v>
      </c>
      <c r="E415" t="s">
        <v>28</v>
      </c>
      <c r="F415" t="s">
        <v>29</v>
      </c>
      <c r="G415" t="s">
        <v>115</v>
      </c>
      <c r="H415" t="s">
        <v>116</v>
      </c>
      <c r="I415" t="s">
        <v>117</v>
      </c>
      <c r="J415" t="s">
        <v>118</v>
      </c>
      <c r="K415" t="s">
        <v>333</v>
      </c>
      <c r="L415" t="s">
        <v>334</v>
      </c>
      <c r="M415" t="s">
        <v>335</v>
      </c>
      <c r="N415" t="s">
        <v>336</v>
      </c>
      <c r="O415" t="s">
        <v>184</v>
      </c>
      <c r="P415" t="s">
        <v>342</v>
      </c>
      <c r="Q415" t="s">
        <v>51</v>
      </c>
      <c r="R415" t="s">
        <v>344</v>
      </c>
      <c r="S415" t="s">
        <v>47</v>
      </c>
      <c r="T415" t="s">
        <v>48</v>
      </c>
      <c r="U415" t="str">
        <f t="shared" si="6"/>
        <v>WA.2378.EBD.952.201.B.524111</v>
      </c>
      <c r="V415" t="s">
        <v>44</v>
      </c>
    </row>
    <row r="416" spans="1:22" hidden="1" x14ac:dyDescent="0.3">
      <c r="A416" t="s">
        <v>24</v>
      </c>
      <c r="B416" t="s">
        <v>25</v>
      </c>
      <c r="C416" t="s">
        <v>26</v>
      </c>
      <c r="D416" t="s">
        <v>27</v>
      </c>
      <c r="E416" t="s">
        <v>28</v>
      </c>
      <c r="F416" t="s">
        <v>29</v>
      </c>
      <c r="G416" t="s">
        <v>115</v>
      </c>
      <c r="H416" t="s">
        <v>116</v>
      </c>
      <c r="I416" t="s">
        <v>117</v>
      </c>
      <c r="J416" t="s">
        <v>118</v>
      </c>
      <c r="K416" t="s">
        <v>333</v>
      </c>
      <c r="L416" t="s">
        <v>334</v>
      </c>
      <c r="M416" t="s">
        <v>335</v>
      </c>
      <c r="N416" t="s">
        <v>336</v>
      </c>
      <c r="O416" t="s">
        <v>184</v>
      </c>
      <c r="P416" t="s">
        <v>342</v>
      </c>
      <c r="Q416" t="s">
        <v>51</v>
      </c>
      <c r="R416" t="s">
        <v>344</v>
      </c>
      <c r="S416" t="s">
        <v>72</v>
      </c>
      <c r="T416" t="s">
        <v>73</v>
      </c>
      <c r="U416" t="str">
        <f t="shared" si="6"/>
        <v>WA.2378.EBD.952.201.B.524113</v>
      </c>
      <c r="V416" t="s">
        <v>44</v>
      </c>
    </row>
    <row r="417" spans="1:24" hidden="1" x14ac:dyDescent="0.3">
      <c r="A417" t="s">
        <v>24</v>
      </c>
      <c r="B417" t="s">
        <v>25</v>
      </c>
      <c r="C417" t="s">
        <v>26</v>
      </c>
      <c r="D417" t="s">
        <v>27</v>
      </c>
      <c r="E417" t="s">
        <v>28</v>
      </c>
      <c r="F417" t="s">
        <v>29</v>
      </c>
      <c r="G417" t="s">
        <v>115</v>
      </c>
      <c r="H417" t="s">
        <v>116</v>
      </c>
      <c r="I417" t="s">
        <v>117</v>
      </c>
      <c r="J417" t="s">
        <v>118</v>
      </c>
      <c r="K417" t="s">
        <v>333</v>
      </c>
      <c r="L417" t="s">
        <v>334</v>
      </c>
      <c r="M417" t="s">
        <v>335</v>
      </c>
      <c r="N417" t="s">
        <v>336</v>
      </c>
      <c r="O417" t="s">
        <v>184</v>
      </c>
      <c r="P417" t="s">
        <v>342</v>
      </c>
      <c r="Q417" t="s">
        <v>53</v>
      </c>
      <c r="R417" t="s">
        <v>345</v>
      </c>
      <c r="S417" t="s">
        <v>42</v>
      </c>
      <c r="T417" t="s">
        <v>43</v>
      </c>
      <c r="U417" t="str">
        <f t="shared" si="6"/>
        <v>WA.2378.EBD.952.201.C.521211</v>
      </c>
      <c r="V417" t="s">
        <v>44</v>
      </c>
    </row>
    <row r="418" spans="1:24" hidden="1" x14ac:dyDescent="0.3">
      <c r="A418" t="s">
        <v>24</v>
      </c>
      <c r="B418" t="s">
        <v>25</v>
      </c>
      <c r="C418" t="s">
        <v>26</v>
      </c>
      <c r="D418" t="s">
        <v>27</v>
      </c>
      <c r="E418" t="s">
        <v>28</v>
      </c>
      <c r="F418" t="s">
        <v>29</v>
      </c>
      <c r="G418" t="s">
        <v>115</v>
      </c>
      <c r="H418" t="s">
        <v>116</v>
      </c>
      <c r="I418" t="s">
        <v>117</v>
      </c>
      <c r="J418" t="s">
        <v>118</v>
      </c>
      <c r="K418" t="s">
        <v>333</v>
      </c>
      <c r="L418" t="s">
        <v>334</v>
      </c>
      <c r="M418" t="s">
        <v>335</v>
      </c>
      <c r="N418" t="s">
        <v>336</v>
      </c>
      <c r="O418" t="s">
        <v>184</v>
      </c>
      <c r="P418" t="s">
        <v>342</v>
      </c>
      <c r="Q418" t="s">
        <v>53</v>
      </c>
      <c r="R418" t="s">
        <v>345</v>
      </c>
      <c r="S418" t="s">
        <v>45</v>
      </c>
      <c r="T418" t="s">
        <v>46</v>
      </c>
      <c r="U418" t="str">
        <f t="shared" si="6"/>
        <v>WA.2378.EBD.952.201.C.522151</v>
      </c>
      <c r="V418" t="s">
        <v>44</v>
      </c>
    </row>
    <row r="419" spans="1:24" hidden="1" x14ac:dyDescent="0.3">
      <c r="A419" t="s">
        <v>24</v>
      </c>
      <c r="B419" t="s">
        <v>25</v>
      </c>
      <c r="C419" t="s">
        <v>26</v>
      </c>
      <c r="D419" t="s">
        <v>27</v>
      </c>
      <c r="E419" t="s">
        <v>28</v>
      </c>
      <c r="F419" t="s">
        <v>29</v>
      </c>
      <c r="G419" t="s">
        <v>115</v>
      </c>
      <c r="H419" t="s">
        <v>116</v>
      </c>
      <c r="I419" t="s">
        <v>117</v>
      </c>
      <c r="J419" t="s">
        <v>118</v>
      </c>
      <c r="K419" t="s">
        <v>333</v>
      </c>
      <c r="L419" t="s">
        <v>334</v>
      </c>
      <c r="M419" t="s">
        <v>335</v>
      </c>
      <c r="N419" t="s">
        <v>336</v>
      </c>
      <c r="O419" t="s">
        <v>184</v>
      </c>
      <c r="P419" t="s">
        <v>342</v>
      </c>
      <c r="Q419" t="s">
        <v>53</v>
      </c>
      <c r="R419" t="s">
        <v>345</v>
      </c>
      <c r="S419" t="s">
        <v>47</v>
      </c>
      <c r="T419" t="s">
        <v>48</v>
      </c>
      <c r="U419" t="str">
        <f t="shared" si="6"/>
        <v>WA.2378.EBD.952.201.C.524111</v>
      </c>
      <c r="V419" t="s">
        <v>44</v>
      </c>
    </row>
    <row r="420" spans="1:24" hidden="1" x14ac:dyDescent="0.3">
      <c r="A420" t="s">
        <v>24</v>
      </c>
      <c r="B420" t="s">
        <v>25</v>
      </c>
      <c r="C420" t="s">
        <v>26</v>
      </c>
      <c r="D420" t="s">
        <v>27</v>
      </c>
      <c r="E420" t="s">
        <v>28</v>
      </c>
      <c r="F420" t="s">
        <v>29</v>
      </c>
      <c r="G420" t="s">
        <v>115</v>
      </c>
      <c r="H420" t="s">
        <v>116</v>
      </c>
      <c r="I420" t="s">
        <v>117</v>
      </c>
      <c r="J420" t="s">
        <v>118</v>
      </c>
      <c r="K420" t="s">
        <v>333</v>
      </c>
      <c r="L420" t="s">
        <v>334</v>
      </c>
      <c r="M420" t="s">
        <v>335</v>
      </c>
      <c r="N420" t="s">
        <v>336</v>
      </c>
      <c r="O420" t="s">
        <v>184</v>
      </c>
      <c r="P420" t="s">
        <v>342</v>
      </c>
      <c r="Q420" t="s">
        <v>53</v>
      </c>
      <c r="R420" t="s">
        <v>345</v>
      </c>
      <c r="S420" t="s">
        <v>49</v>
      </c>
      <c r="T420" t="s">
        <v>50</v>
      </c>
      <c r="U420" t="str">
        <f t="shared" si="6"/>
        <v>WA.2378.EBD.952.201.C.524119</v>
      </c>
      <c r="V420" t="s">
        <v>44</v>
      </c>
    </row>
    <row r="421" spans="1:24" hidden="1" x14ac:dyDescent="0.3">
      <c r="A421" t="s">
        <v>24</v>
      </c>
      <c r="B421" t="s">
        <v>25</v>
      </c>
      <c r="C421" t="s">
        <v>26</v>
      </c>
      <c r="D421" t="s">
        <v>27</v>
      </c>
      <c r="E421" t="s">
        <v>28</v>
      </c>
      <c r="F421" t="s">
        <v>29</v>
      </c>
      <c r="G421" t="s">
        <v>115</v>
      </c>
      <c r="H421" t="s">
        <v>116</v>
      </c>
      <c r="I421" t="s">
        <v>117</v>
      </c>
      <c r="J421" t="s">
        <v>118</v>
      </c>
      <c r="K421" t="s">
        <v>333</v>
      </c>
      <c r="L421" t="s">
        <v>334</v>
      </c>
      <c r="M421" t="s">
        <v>335</v>
      </c>
      <c r="N421" t="s">
        <v>336</v>
      </c>
      <c r="O421" t="s">
        <v>184</v>
      </c>
      <c r="P421" t="s">
        <v>342</v>
      </c>
      <c r="Q421" t="s">
        <v>55</v>
      </c>
      <c r="R421" t="s">
        <v>346</v>
      </c>
      <c r="S421" t="s">
        <v>42</v>
      </c>
      <c r="T421" t="s">
        <v>43</v>
      </c>
      <c r="U421" t="str">
        <f t="shared" si="6"/>
        <v>WA.2378.EBD.952.201.D.521211</v>
      </c>
      <c r="V421" t="s">
        <v>44</v>
      </c>
    </row>
    <row r="422" spans="1:24" hidden="1" x14ac:dyDescent="0.3">
      <c r="A422" t="s">
        <v>24</v>
      </c>
      <c r="B422" t="s">
        <v>25</v>
      </c>
      <c r="C422" t="s">
        <v>26</v>
      </c>
      <c r="D422" t="s">
        <v>27</v>
      </c>
      <c r="E422" t="s">
        <v>28</v>
      </c>
      <c r="F422" t="s">
        <v>29</v>
      </c>
      <c r="G422" t="s">
        <v>115</v>
      </c>
      <c r="H422" t="s">
        <v>116</v>
      </c>
      <c r="I422" t="s">
        <v>117</v>
      </c>
      <c r="J422" t="s">
        <v>118</v>
      </c>
      <c r="K422" t="s">
        <v>333</v>
      </c>
      <c r="L422" t="s">
        <v>334</v>
      </c>
      <c r="M422" t="s">
        <v>335</v>
      </c>
      <c r="N422" t="s">
        <v>336</v>
      </c>
      <c r="O422" t="s">
        <v>184</v>
      </c>
      <c r="P422" t="s">
        <v>342</v>
      </c>
      <c r="Q422" t="s">
        <v>55</v>
      </c>
      <c r="R422" t="s">
        <v>346</v>
      </c>
      <c r="S422" t="s">
        <v>67</v>
      </c>
      <c r="T422" t="s">
        <v>68</v>
      </c>
      <c r="U422" t="str">
        <f t="shared" si="6"/>
        <v>WA.2378.EBD.952.201.D.521241</v>
      </c>
      <c r="V422" t="s">
        <v>44</v>
      </c>
    </row>
    <row r="423" spans="1:24" hidden="1" x14ac:dyDescent="0.3">
      <c r="A423" t="s">
        <v>24</v>
      </c>
      <c r="B423" t="s">
        <v>25</v>
      </c>
      <c r="C423" t="s">
        <v>26</v>
      </c>
      <c r="D423" t="s">
        <v>27</v>
      </c>
      <c r="E423" t="s">
        <v>28</v>
      </c>
      <c r="F423" t="s">
        <v>29</v>
      </c>
      <c r="G423" t="s">
        <v>115</v>
      </c>
      <c r="H423" t="s">
        <v>116</v>
      </c>
      <c r="I423" t="s">
        <v>117</v>
      </c>
      <c r="J423" t="s">
        <v>118</v>
      </c>
      <c r="K423" t="s">
        <v>333</v>
      </c>
      <c r="L423" t="s">
        <v>334</v>
      </c>
      <c r="M423" t="s">
        <v>335</v>
      </c>
      <c r="N423" t="s">
        <v>336</v>
      </c>
      <c r="O423" t="s">
        <v>184</v>
      </c>
      <c r="P423" t="s">
        <v>342</v>
      </c>
      <c r="Q423" t="s">
        <v>55</v>
      </c>
      <c r="R423" t="s">
        <v>346</v>
      </c>
      <c r="S423" t="s">
        <v>45</v>
      </c>
      <c r="T423" t="s">
        <v>46</v>
      </c>
      <c r="U423" t="str">
        <f t="shared" si="6"/>
        <v>WA.2378.EBD.952.201.D.522151</v>
      </c>
      <c r="V423" t="s">
        <v>44</v>
      </c>
    </row>
    <row r="424" spans="1:24" hidden="1" x14ac:dyDescent="0.3">
      <c r="A424" t="s">
        <v>24</v>
      </c>
      <c r="B424" t="s">
        <v>25</v>
      </c>
      <c r="C424" t="s">
        <v>26</v>
      </c>
      <c r="D424" t="s">
        <v>27</v>
      </c>
      <c r="E424" t="s">
        <v>28</v>
      </c>
      <c r="F424" t="s">
        <v>29</v>
      </c>
      <c r="G424" t="s">
        <v>115</v>
      </c>
      <c r="H424" t="s">
        <v>116</v>
      </c>
      <c r="I424" t="s">
        <v>117</v>
      </c>
      <c r="J424" t="s">
        <v>118</v>
      </c>
      <c r="K424" t="s">
        <v>333</v>
      </c>
      <c r="L424" t="s">
        <v>334</v>
      </c>
      <c r="M424" t="s">
        <v>335</v>
      </c>
      <c r="N424" t="s">
        <v>336</v>
      </c>
      <c r="O424" t="s">
        <v>184</v>
      </c>
      <c r="P424" t="s">
        <v>342</v>
      </c>
      <c r="Q424" t="s">
        <v>55</v>
      </c>
      <c r="R424" t="s">
        <v>346</v>
      </c>
      <c r="S424" t="s">
        <v>57</v>
      </c>
      <c r="T424" t="s">
        <v>58</v>
      </c>
      <c r="U424" t="str">
        <f t="shared" si="6"/>
        <v>WA.2378.EBD.952.201.D.522191</v>
      </c>
      <c r="V424" t="s">
        <v>44</v>
      </c>
    </row>
    <row r="425" spans="1:24" hidden="1" x14ac:dyDescent="0.3">
      <c r="A425" t="s">
        <v>24</v>
      </c>
      <c r="B425" t="s">
        <v>25</v>
      </c>
      <c r="C425" t="s">
        <v>26</v>
      </c>
      <c r="D425" t="s">
        <v>27</v>
      </c>
      <c r="E425" t="s">
        <v>28</v>
      </c>
      <c r="F425" t="s">
        <v>29</v>
      </c>
      <c r="G425" t="s">
        <v>115</v>
      </c>
      <c r="H425" t="s">
        <v>116</v>
      </c>
      <c r="I425" t="s">
        <v>117</v>
      </c>
      <c r="J425" t="s">
        <v>118</v>
      </c>
      <c r="K425" t="s">
        <v>333</v>
      </c>
      <c r="L425" t="s">
        <v>334</v>
      </c>
      <c r="M425" t="s">
        <v>335</v>
      </c>
      <c r="N425" t="s">
        <v>336</v>
      </c>
      <c r="O425" t="s">
        <v>184</v>
      </c>
      <c r="P425" t="s">
        <v>342</v>
      </c>
      <c r="Q425" t="s">
        <v>55</v>
      </c>
      <c r="R425" t="s">
        <v>346</v>
      </c>
      <c r="S425" t="s">
        <v>47</v>
      </c>
      <c r="T425" t="s">
        <v>48</v>
      </c>
      <c r="U425" t="str">
        <f t="shared" si="6"/>
        <v>WA.2378.EBD.952.201.D.524111</v>
      </c>
      <c r="V425" t="s">
        <v>44</v>
      </c>
    </row>
    <row r="426" spans="1:24" hidden="1" x14ac:dyDescent="0.3">
      <c r="A426" t="s">
        <v>24</v>
      </c>
      <c r="B426" t="s">
        <v>25</v>
      </c>
      <c r="C426" t="s">
        <v>26</v>
      </c>
      <c r="D426" t="s">
        <v>27</v>
      </c>
      <c r="E426" t="s">
        <v>28</v>
      </c>
      <c r="F426" t="s">
        <v>29</v>
      </c>
      <c r="G426" t="s">
        <v>115</v>
      </c>
      <c r="H426" t="s">
        <v>116</v>
      </c>
      <c r="I426" t="s">
        <v>117</v>
      </c>
      <c r="J426" t="s">
        <v>118</v>
      </c>
      <c r="K426" t="s">
        <v>333</v>
      </c>
      <c r="L426" t="s">
        <v>334</v>
      </c>
      <c r="M426" t="s">
        <v>335</v>
      </c>
      <c r="N426" t="s">
        <v>336</v>
      </c>
      <c r="O426" t="s">
        <v>184</v>
      </c>
      <c r="P426" t="s">
        <v>342</v>
      </c>
      <c r="Q426" t="s">
        <v>55</v>
      </c>
      <c r="R426" t="s">
        <v>346</v>
      </c>
      <c r="S426" t="s">
        <v>72</v>
      </c>
      <c r="T426" t="s">
        <v>73</v>
      </c>
      <c r="U426" t="str">
        <f t="shared" si="6"/>
        <v>WA.2378.EBD.952.201.D.524113</v>
      </c>
      <c r="V426" t="s">
        <v>44</v>
      </c>
    </row>
    <row r="427" spans="1:24" x14ac:dyDescent="0.3">
      <c r="A427" t="s">
        <v>24</v>
      </c>
      <c r="B427" t="s">
        <v>25</v>
      </c>
      <c r="C427" t="s">
        <v>26</v>
      </c>
      <c r="D427" t="s">
        <v>27</v>
      </c>
      <c r="E427" t="s">
        <v>28</v>
      </c>
      <c r="F427" t="s">
        <v>29</v>
      </c>
      <c r="G427" t="s">
        <v>115</v>
      </c>
      <c r="H427" t="s">
        <v>116</v>
      </c>
      <c r="I427" t="s">
        <v>117</v>
      </c>
      <c r="J427" t="s">
        <v>118</v>
      </c>
      <c r="K427" t="s">
        <v>333</v>
      </c>
      <c r="L427" t="s">
        <v>334</v>
      </c>
      <c r="M427" t="s">
        <v>335</v>
      </c>
      <c r="N427" t="s">
        <v>336</v>
      </c>
      <c r="O427" t="s">
        <v>122</v>
      </c>
      <c r="P427" t="s">
        <v>347</v>
      </c>
      <c r="Q427" t="s">
        <v>40</v>
      </c>
      <c r="R427" t="s">
        <v>348</v>
      </c>
      <c r="S427" t="s">
        <v>42</v>
      </c>
      <c r="T427" t="s">
        <v>43</v>
      </c>
      <c r="U427" t="str">
        <f t="shared" si="6"/>
        <v>WA.2378.EBD.952.301.A.521211</v>
      </c>
      <c r="V427" t="s">
        <v>98</v>
      </c>
      <c r="W427" t="s">
        <v>168</v>
      </c>
      <c r="X427" t="s">
        <v>169</v>
      </c>
    </row>
    <row r="428" spans="1:24" x14ac:dyDescent="0.3">
      <c r="A428" t="s">
        <v>24</v>
      </c>
      <c r="B428" t="s">
        <v>25</v>
      </c>
      <c r="C428" t="s">
        <v>26</v>
      </c>
      <c r="D428" t="s">
        <v>27</v>
      </c>
      <c r="E428" t="s">
        <v>28</v>
      </c>
      <c r="F428" t="s">
        <v>29</v>
      </c>
      <c r="G428" t="s">
        <v>115</v>
      </c>
      <c r="H428" t="s">
        <v>116</v>
      </c>
      <c r="I428" t="s">
        <v>117</v>
      </c>
      <c r="J428" t="s">
        <v>118</v>
      </c>
      <c r="K428" t="s">
        <v>333</v>
      </c>
      <c r="L428" t="s">
        <v>334</v>
      </c>
      <c r="M428" t="s">
        <v>335</v>
      </c>
      <c r="N428" t="s">
        <v>336</v>
      </c>
      <c r="O428" t="s">
        <v>122</v>
      </c>
      <c r="P428" t="s">
        <v>347</v>
      </c>
      <c r="Q428" t="s">
        <v>40</v>
      </c>
      <c r="R428" t="s">
        <v>348</v>
      </c>
      <c r="S428" t="s">
        <v>83</v>
      </c>
      <c r="T428" t="s">
        <v>84</v>
      </c>
      <c r="U428" t="str">
        <f t="shared" si="6"/>
        <v>WA.2378.EBD.952.301.A.521219</v>
      </c>
      <c r="V428" t="s">
        <v>98</v>
      </c>
      <c r="W428" t="s">
        <v>168</v>
      </c>
      <c r="X428" t="s">
        <v>169</v>
      </c>
    </row>
    <row r="429" spans="1:24" x14ac:dyDescent="0.3">
      <c r="A429" t="s">
        <v>24</v>
      </c>
      <c r="B429" t="s">
        <v>25</v>
      </c>
      <c r="C429" t="s">
        <v>26</v>
      </c>
      <c r="D429" t="s">
        <v>27</v>
      </c>
      <c r="E429" t="s">
        <v>28</v>
      </c>
      <c r="F429" t="s">
        <v>29</v>
      </c>
      <c r="G429" t="s">
        <v>115</v>
      </c>
      <c r="H429" t="s">
        <v>116</v>
      </c>
      <c r="I429" t="s">
        <v>117</v>
      </c>
      <c r="J429" t="s">
        <v>118</v>
      </c>
      <c r="K429" t="s">
        <v>333</v>
      </c>
      <c r="L429" t="s">
        <v>334</v>
      </c>
      <c r="M429" t="s">
        <v>335</v>
      </c>
      <c r="N429" t="s">
        <v>336</v>
      </c>
      <c r="O429" t="s">
        <v>122</v>
      </c>
      <c r="P429" t="s">
        <v>347</v>
      </c>
      <c r="Q429" t="s">
        <v>40</v>
      </c>
      <c r="R429" t="s">
        <v>348</v>
      </c>
      <c r="S429" t="s">
        <v>47</v>
      </c>
      <c r="T429" t="s">
        <v>48</v>
      </c>
      <c r="U429" t="str">
        <f t="shared" si="6"/>
        <v>WA.2378.EBD.952.301.A.524111</v>
      </c>
      <c r="V429" t="s">
        <v>98</v>
      </c>
      <c r="W429" t="s">
        <v>168</v>
      </c>
      <c r="X429" t="s">
        <v>169</v>
      </c>
    </row>
    <row r="430" spans="1:24" x14ac:dyDescent="0.3">
      <c r="A430" t="s">
        <v>24</v>
      </c>
      <c r="B430" t="s">
        <v>25</v>
      </c>
      <c r="C430" t="s">
        <v>26</v>
      </c>
      <c r="D430" t="s">
        <v>27</v>
      </c>
      <c r="E430" t="s">
        <v>28</v>
      </c>
      <c r="F430" t="s">
        <v>29</v>
      </c>
      <c r="G430" t="s">
        <v>115</v>
      </c>
      <c r="H430" t="s">
        <v>116</v>
      </c>
      <c r="I430" t="s">
        <v>117</v>
      </c>
      <c r="J430" t="s">
        <v>118</v>
      </c>
      <c r="K430" t="s">
        <v>333</v>
      </c>
      <c r="L430" t="s">
        <v>334</v>
      </c>
      <c r="M430" t="s">
        <v>335</v>
      </c>
      <c r="N430" t="s">
        <v>336</v>
      </c>
      <c r="O430" t="s">
        <v>122</v>
      </c>
      <c r="P430" t="s">
        <v>347</v>
      </c>
      <c r="Q430" t="s">
        <v>51</v>
      </c>
      <c r="R430" t="s">
        <v>349</v>
      </c>
      <c r="S430" t="s">
        <v>42</v>
      </c>
      <c r="T430" t="s">
        <v>43</v>
      </c>
      <c r="U430" t="str">
        <f t="shared" si="6"/>
        <v>WA.2378.EBD.952.301.B.521211</v>
      </c>
      <c r="V430" t="s">
        <v>98</v>
      </c>
      <c r="W430" t="s">
        <v>168</v>
      </c>
      <c r="X430" t="s">
        <v>169</v>
      </c>
    </row>
    <row r="431" spans="1:24" x14ac:dyDescent="0.3">
      <c r="A431" t="s">
        <v>24</v>
      </c>
      <c r="B431" t="s">
        <v>25</v>
      </c>
      <c r="C431" t="s">
        <v>26</v>
      </c>
      <c r="D431" t="s">
        <v>27</v>
      </c>
      <c r="E431" t="s">
        <v>28</v>
      </c>
      <c r="F431" t="s">
        <v>29</v>
      </c>
      <c r="G431" t="s">
        <v>115</v>
      </c>
      <c r="H431" t="s">
        <v>116</v>
      </c>
      <c r="I431" t="s">
        <v>117</v>
      </c>
      <c r="J431" t="s">
        <v>118</v>
      </c>
      <c r="K431" t="s">
        <v>333</v>
      </c>
      <c r="L431" t="s">
        <v>334</v>
      </c>
      <c r="M431" t="s">
        <v>335</v>
      </c>
      <c r="N431" t="s">
        <v>336</v>
      </c>
      <c r="O431" t="s">
        <v>122</v>
      </c>
      <c r="P431" t="s">
        <v>347</v>
      </c>
      <c r="Q431" t="s">
        <v>51</v>
      </c>
      <c r="R431" t="s">
        <v>349</v>
      </c>
      <c r="S431" t="s">
        <v>83</v>
      </c>
      <c r="T431" t="s">
        <v>84</v>
      </c>
      <c r="U431" t="str">
        <f t="shared" si="6"/>
        <v>WA.2378.EBD.952.301.B.521219</v>
      </c>
      <c r="V431" t="s">
        <v>98</v>
      </c>
      <c r="W431" t="s">
        <v>168</v>
      </c>
      <c r="X431" t="s">
        <v>169</v>
      </c>
    </row>
    <row r="432" spans="1:24" x14ac:dyDescent="0.3">
      <c r="A432" t="s">
        <v>24</v>
      </c>
      <c r="B432" t="s">
        <v>25</v>
      </c>
      <c r="C432" t="s">
        <v>26</v>
      </c>
      <c r="D432" t="s">
        <v>27</v>
      </c>
      <c r="E432" t="s">
        <v>28</v>
      </c>
      <c r="F432" t="s">
        <v>29</v>
      </c>
      <c r="G432" t="s">
        <v>115</v>
      </c>
      <c r="H432" t="s">
        <v>116</v>
      </c>
      <c r="I432" t="s">
        <v>117</v>
      </c>
      <c r="J432" t="s">
        <v>118</v>
      </c>
      <c r="K432" t="s">
        <v>333</v>
      </c>
      <c r="L432" t="s">
        <v>334</v>
      </c>
      <c r="M432" t="s">
        <v>335</v>
      </c>
      <c r="N432" t="s">
        <v>336</v>
      </c>
      <c r="O432" t="s">
        <v>122</v>
      </c>
      <c r="P432" t="s">
        <v>347</v>
      </c>
      <c r="Q432" t="s">
        <v>51</v>
      </c>
      <c r="R432" t="s">
        <v>349</v>
      </c>
      <c r="S432" t="s">
        <v>45</v>
      </c>
      <c r="T432" t="s">
        <v>46</v>
      </c>
      <c r="U432" t="str">
        <f t="shared" si="6"/>
        <v>WA.2378.EBD.952.301.B.522151</v>
      </c>
      <c r="V432" t="s">
        <v>98</v>
      </c>
      <c r="W432" t="s">
        <v>168</v>
      </c>
      <c r="X432" t="s">
        <v>169</v>
      </c>
    </row>
    <row r="433" spans="1:24" x14ac:dyDescent="0.3">
      <c r="A433" t="s">
        <v>24</v>
      </c>
      <c r="B433" t="s">
        <v>25</v>
      </c>
      <c r="C433" t="s">
        <v>26</v>
      </c>
      <c r="D433" t="s">
        <v>27</v>
      </c>
      <c r="E433" t="s">
        <v>28</v>
      </c>
      <c r="F433" t="s">
        <v>29</v>
      </c>
      <c r="G433" t="s">
        <v>115</v>
      </c>
      <c r="H433" t="s">
        <v>116</v>
      </c>
      <c r="I433" t="s">
        <v>117</v>
      </c>
      <c r="J433" t="s">
        <v>118</v>
      </c>
      <c r="K433" t="s">
        <v>333</v>
      </c>
      <c r="L433" t="s">
        <v>334</v>
      </c>
      <c r="M433" t="s">
        <v>335</v>
      </c>
      <c r="N433" t="s">
        <v>336</v>
      </c>
      <c r="O433" t="s">
        <v>122</v>
      </c>
      <c r="P433" t="s">
        <v>347</v>
      </c>
      <c r="Q433" t="s">
        <v>51</v>
      </c>
      <c r="R433" t="s">
        <v>349</v>
      </c>
      <c r="S433" t="s">
        <v>47</v>
      </c>
      <c r="T433" t="s">
        <v>48</v>
      </c>
      <c r="U433" t="str">
        <f t="shared" si="6"/>
        <v>WA.2378.EBD.952.301.B.524111</v>
      </c>
      <c r="V433" t="s">
        <v>98</v>
      </c>
      <c r="W433" t="s">
        <v>168</v>
      </c>
      <c r="X433" t="s">
        <v>169</v>
      </c>
    </row>
    <row r="434" spans="1:24" x14ac:dyDescent="0.3">
      <c r="A434" t="s">
        <v>24</v>
      </c>
      <c r="B434" t="s">
        <v>25</v>
      </c>
      <c r="C434" t="s">
        <v>26</v>
      </c>
      <c r="D434" t="s">
        <v>27</v>
      </c>
      <c r="E434" t="s">
        <v>28</v>
      </c>
      <c r="F434" t="s">
        <v>29</v>
      </c>
      <c r="G434" t="s">
        <v>115</v>
      </c>
      <c r="H434" t="s">
        <v>116</v>
      </c>
      <c r="I434" t="s">
        <v>117</v>
      </c>
      <c r="J434" t="s">
        <v>118</v>
      </c>
      <c r="K434" t="s">
        <v>333</v>
      </c>
      <c r="L434" t="s">
        <v>334</v>
      </c>
      <c r="M434" t="s">
        <v>335</v>
      </c>
      <c r="N434" t="s">
        <v>336</v>
      </c>
      <c r="O434" t="s">
        <v>122</v>
      </c>
      <c r="P434" t="s">
        <v>347</v>
      </c>
      <c r="Q434" t="s">
        <v>53</v>
      </c>
      <c r="R434" t="s">
        <v>350</v>
      </c>
      <c r="S434" t="s">
        <v>42</v>
      </c>
      <c r="T434" t="s">
        <v>43</v>
      </c>
      <c r="U434" t="str">
        <f t="shared" si="6"/>
        <v>WA.2378.EBD.952.301.C.521211</v>
      </c>
      <c r="V434" t="s">
        <v>98</v>
      </c>
      <c r="W434" t="s">
        <v>168</v>
      </c>
      <c r="X434" t="s">
        <v>169</v>
      </c>
    </row>
    <row r="435" spans="1:24" x14ac:dyDescent="0.3">
      <c r="A435" t="s">
        <v>24</v>
      </c>
      <c r="B435" t="s">
        <v>25</v>
      </c>
      <c r="C435" t="s">
        <v>26</v>
      </c>
      <c r="D435" t="s">
        <v>27</v>
      </c>
      <c r="E435" t="s">
        <v>28</v>
      </c>
      <c r="F435" t="s">
        <v>29</v>
      </c>
      <c r="G435" t="s">
        <v>115</v>
      </c>
      <c r="H435" t="s">
        <v>116</v>
      </c>
      <c r="I435" t="s">
        <v>117</v>
      </c>
      <c r="J435" t="s">
        <v>118</v>
      </c>
      <c r="K435" t="s">
        <v>333</v>
      </c>
      <c r="L435" t="s">
        <v>334</v>
      </c>
      <c r="M435" t="s">
        <v>335</v>
      </c>
      <c r="N435" t="s">
        <v>336</v>
      </c>
      <c r="O435" t="s">
        <v>122</v>
      </c>
      <c r="P435" t="s">
        <v>347</v>
      </c>
      <c r="Q435" t="s">
        <v>53</v>
      </c>
      <c r="R435" t="s">
        <v>350</v>
      </c>
      <c r="S435" t="s">
        <v>83</v>
      </c>
      <c r="T435" t="s">
        <v>84</v>
      </c>
      <c r="U435" t="str">
        <f t="shared" si="6"/>
        <v>WA.2378.EBD.952.301.C.521219</v>
      </c>
      <c r="V435" t="s">
        <v>98</v>
      </c>
      <c r="W435" t="s">
        <v>168</v>
      </c>
      <c r="X435" t="s">
        <v>169</v>
      </c>
    </row>
    <row r="436" spans="1:24" x14ac:dyDescent="0.3">
      <c r="A436" t="s">
        <v>24</v>
      </c>
      <c r="B436" t="s">
        <v>25</v>
      </c>
      <c r="C436" t="s">
        <v>26</v>
      </c>
      <c r="D436" t="s">
        <v>27</v>
      </c>
      <c r="E436" t="s">
        <v>28</v>
      </c>
      <c r="F436" t="s">
        <v>29</v>
      </c>
      <c r="G436" t="s">
        <v>115</v>
      </c>
      <c r="H436" t="s">
        <v>116</v>
      </c>
      <c r="I436" t="s">
        <v>117</v>
      </c>
      <c r="J436" t="s">
        <v>118</v>
      </c>
      <c r="K436" t="s">
        <v>333</v>
      </c>
      <c r="L436" t="s">
        <v>334</v>
      </c>
      <c r="M436" t="s">
        <v>335</v>
      </c>
      <c r="N436" t="s">
        <v>336</v>
      </c>
      <c r="O436" t="s">
        <v>122</v>
      </c>
      <c r="P436" t="s">
        <v>347</v>
      </c>
      <c r="Q436" t="s">
        <v>53</v>
      </c>
      <c r="R436" t="s">
        <v>350</v>
      </c>
      <c r="S436" t="s">
        <v>45</v>
      </c>
      <c r="T436" t="s">
        <v>46</v>
      </c>
      <c r="U436" t="str">
        <f t="shared" si="6"/>
        <v>WA.2378.EBD.952.301.C.522151</v>
      </c>
      <c r="V436" t="s">
        <v>98</v>
      </c>
      <c r="W436" t="s">
        <v>168</v>
      </c>
      <c r="X436" t="s">
        <v>169</v>
      </c>
    </row>
    <row r="437" spans="1:24" x14ac:dyDescent="0.3">
      <c r="A437" t="s">
        <v>24</v>
      </c>
      <c r="B437" t="s">
        <v>25</v>
      </c>
      <c r="C437" t="s">
        <v>26</v>
      </c>
      <c r="D437" t="s">
        <v>27</v>
      </c>
      <c r="E437" t="s">
        <v>28</v>
      </c>
      <c r="F437" t="s">
        <v>29</v>
      </c>
      <c r="G437" t="s">
        <v>115</v>
      </c>
      <c r="H437" t="s">
        <v>116</v>
      </c>
      <c r="I437" t="s">
        <v>117</v>
      </c>
      <c r="J437" t="s">
        <v>118</v>
      </c>
      <c r="K437" t="s">
        <v>333</v>
      </c>
      <c r="L437" t="s">
        <v>334</v>
      </c>
      <c r="M437" t="s">
        <v>335</v>
      </c>
      <c r="N437" t="s">
        <v>336</v>
      </c>
      <c r="O437" t="s">
        <v>122</v>
      </c>
      <c r="P437" t="s">
        <v>347</v>
      </c>
      <c r="Q437" t="s">
        <v>53</v>
      </c>
      <c r="R437" t="s">
        <v>350</v>
      </c>
      <c r="S437" t="s">
        <v>47</v>
      </c>
      <c r="T437" t="s">
        <v>48</v>
      </c>
      <c r="U437" t="str">
        <f t="shared" si="6"/>
        <v>WA.2378.EBD.952.301.C.524111</v>
      </c>
      <c r="V437" t="s">
        <v>98</v>
      </c>
      <c r="W437" t="s">
        <v>168</v>
      </c>
      <c r="X437" t="s">
        <v>169</v>
      </c>
    </row>
    <row r="438" spans="1:24" x14ac:dyDescent="0.3">
      <c r="A438" t="s">
        <v>24</v>
      </c>
      <c r="B438" t="s">
        <v>25</v>
      </c>
      <c r="C438" t="s">
        <v>26</v>
      </c>
      <c r="D438" t="s">
        <v>27</v>
      </c>
      <c r="E438" t="s">
        <v>28</v>
      </c>
      <c r="F438" t="s">
        <v>29</v>
      </c>
      <c r="G438" t="s">
        <v>115</v>
      </c>
      <c r="H438" t="s">
        <v>116</v>
      </c>
      <c r="I438" t="s">
        <v>117</v>
      </c>
      <c r="J438" t="s">
        <v>118</v>
      </c>
      <c r="K438" t="s">
        <v>333</v>
      </c>
      <c r="L438" t="s">
        <v>334</v>
      </c>
      <c r="M438" t="s">
        <v>335</v>
      </c>
      <c r="N438" t="s">
        <v>336</v>
      </c>
      <c r="O438" t="s">
        <v>122</v>
      </c>
      <c r="P438" t="s">
        <v>347</v>
      </c>
      <c r="Q438" t="s">
        <v>55</v>
      </c>
      <c r="R438" t="s">
        <v>351</v>
      </c>
      <c r="S438" t="s">
        <v>42</v>
      </c>
      <c r="T438" t="s">
        <v>43</v>
      </c>
      <c r="U438" t="str">
        <f t="shared" si="6"/>
        <v>WA.2378.EBD.952.301.D.521211</v>
      </c>
      <c r="V438" t="s">
        <v>98</v>
      </c>
      <c r="W438" t="s">
        <v>168</v>
      </c>
      <c r="X438" t="s">
        <v>169</v>
      </c>
    </row>
    <row r="439" spans="1:24" x14ac:dyDescent="0.3">
      <c r="A439" t="s">
        <v>24</v>
      </c>
      <c r="B439" t="s">
        <v>25</v>
      </c>
      <c r="C439" t="s">
        <v>26</v>
      </c>
      <c r="D439" t="s">
        <v>27</v>
      </c>
      <c r="E439" t="s">
        <v>28</v>
      </c>
      <c r="F439" t="s">
        <v>29</v>
      </c>
      <c r="G439" t="s">
        <v>115</v>
      </c>
      <c r="H439" t="s">
        <v>116</v>
      </c>
      <c r="I439" t="s">
        <v>117</v>
      </c>
      <c r="J439" t="s">
        <v>118</v>
      </c>
      <c r="K439" t="s">
        <v>333</v>
      </c>
      <c r="L439" t="s">
        <v>334</v>
      </c>
      <c r="M439" t="s">
        <v>335</v>
      </c>
      <c r="N439" t="s">
        <v>336</v>
      </c>
      <c r="O439" t="s">
        <v>122</v>
      </c>
      <c r="P439" t="s">
        <v>347</v>
      </c>
      <c r="Q439" t="s">
        <v>55</v>
      </c>
      <c r="R439" t="s">
        <v>351</v>
      </c>
      <c r="S439" t="s">
        <v>47</v>
      </c>
      <c r="T439" t="s">
        <v>48</v>
      </c>
      <c r="U439" t="str">
        <f t="shared" si="6"/>
        <v>WA.2378.EBD.952.301.D.524111</v>
      </c>
      <c r="V439" t="s">
        <v>98</v>
      </c>
      <c r="W439" t="s">
        <v>168</v>
      </c>
      <c r="X439" t="s">
        <v>169</v>
      </c>
    </row>
    <row r="440" spans="1:24" x14ac:dyDescent="0.3">
      <c r="A440" t="s">
        <v>24</v>
      </c>
      <c r="B440" t="s">
        <v>25</v>
      </c>
      <c r="C440" t="s">
        <v>26</v>
      </c>
      <c r="D440" t="s">
        <v>27</v>
      </c>
      <c r="E440" t="s">
        <v>28</v>
      </c>
      <c r="F440" t="s">
        <v>29</v>
      </c>
      <c r="G440" t="s">
        <v>115</v>
      </c>
      <c r="H440" t="s">
        <v>116</v>
      </c>
      <c r="I440" t="s">
        <v>117</v>
      </c>
      <c r="J440" t="s">
        <v>118</v>
      </c>
      <c r="K440" t="s">
        <v>333</v>
      </c>
      <c r="L440" t="s">
        <v>334</v>
      </c>
      <c r="M440" t="s">
        <v>335</v>
      </c>
      <c r="N440" t="s">
        <v>336</v>
      </c>
      <c r="O440" t="s">
        <v>122</v>
      </c>
      <c r="P440" t="s">
        <v>347</v>
      </c>
      <c r="Q440" t="s">
        <v>59</v>
      </c>
      <c r="R440" t="s">
        <v>352</v>
      </c>
      <c r="S440" t="s">
        <v>42</v>
      </c>
      <c r="T440" t="s">
        <v>43</v>
      </c>
      <c r="U440" t="str">
        <f t="shared" si="6"/>
        <v>WA.2378.EBD.952.301.E.521211</v>
      </c>
      <c r="V440" t="s">
        <v>98</v>
      </c>
      <c r="W440" t="s">
        <v>168</v>
      </c>
      <c r="X440" t="s">
        <v>169</v>
      </c>
    </row>
    <row r="441" spans="1:24" x14ac:dyDescent="0.3">
      <c r="A441" t="s">
        <v>24</v>
      </c>
      <c r="B441" t="s">
        <v>25</v>
      </c>
      <c r="C441" t="s">
        <v>26</v>
      </c>
      <c r="D441" t="s">
        <v>27</v>
      </c>
      <c r="E441" t="s">
        <v>28</v>
      </c>
      <c r="F441" t="s">
        <v>29</v>
      </c>
      <c r="G441" t="s">
        <v>115</v>
      </c>
      <c r="H441" t="s">
        <v>116</v>
      </c>
      <c r="I441" t="s">
        <v>117</v>
      </c>
      <c r="J441" t="s">
        <v>118</v>
      </c>
      <c r="K441" t="s">
        <v>333</v>
      </c>
      <c r="L441" t="s">
        <v>334</v>
      </c>
      <c r="M441" t="s">
        <v>335</v>
      </c>
      <c r="N441" t="s">
        <v>336</v>
      </c>
      <c r="O441" t="s">
        <v>122</v>
      </c>
      <c r="P441" t="s">
        <v>347</v>
      </c>
      <c r="Q441" t="s">
        <v>59</v>
      </c>
      <c r="R441" t="s">
        <v>352</v>
      </c>
      <c r="S441" t="s">
        <v>47</v>
      </c>
      <c r="T441" t="s">
        <v>48</v>
      </c>
      <c r="U441" t="str">
        <f t="shared" si="6"/>
        <v>WA.2378.EBD.952.301.E.524111</v>
      </c>
      <c r="V441" t="s">
        <v>98</v>
      </c>
      <c r="W441" t="s">
        <v>168</v>
      </c>
      <c r="X441" t="s">
        <v>169</v>
      </c>
    </row>
    <row r="442" spans="1:24" x14ac:dyDescent="0.3">
      <c r="A442" t="s">
        <v>24</v>
      </c>
      <c r="B442" t="s">
        <v>25</v>
      </c>
      <c r="C442" t="s">
        <v>26</v>
      </c>
      <c r="D442" t="s">
        <v>27</v>
      </c>
      <c r="E442" t="s">
        <v>28</v>
      </c>
      <c r="F442" t="s">
        <v>29</v>
      </c>
      <c r="G442" t="s">
        <v>115</v>
      </c>
      <c r="H442" t="s">
        <v>116</v>
      </c>
      <c r="I442" t="s">
        <v>117</v>
      </c>
      <c r="J442" t="s">
        <v>118</v>
      </c>
      <c r="K442" t="s">
        <v>333</v>
      </c>
      <c r="L442" t="s">
        <v>334</v>
      </c>
      <c r="M442" t="s">
        <v>335</v>
      </c>
      <c r="N442" t="s">
        <v>336</v>
      </c>
      <c r="O442" t="s">
        <v>122</v>
      </c>
      <c r="P442" t="s">
        <v>347</v>
      </c>
      <c r="Q442" t="s">
        <v>76</v>
      </c>
      <c r="R442" t="s">
        <v>353</v>
      </c>
      <c r="S442" t="s">
        <v>42</v>
      </c>
      <c r="T442" t="s">
        <v>43</v>
      </c>
      <c r="U442" t="str">
        <f t="shared" si="6"/>
        <v>WA.2378.EBD.952.301.F.521211</v>
      </c>
      <c r="V442" t="s">
        <v>98</v>
      </c>
      <c r="W442" t="s">
        <v>168</v>
      </c>
      <c r="X442" t="s">
        <v>169</v>
      </c>
    </row>
    <row r="443" spans="1:24" x14ac:dyDescent="0.3">
      <c r="A443" t="s">
        <v>24</v>
      </c>
      <c r="B443" t="s">
        <v>25</v>
      </c>
      <c r="C443" t="s">
        <v>26</v>
      </c>
      <c r="D443" t="s">
        <v>27</v>
      </c>
      <c r="E443" t="s">
        <v>28</v>
      </c>
      <c r="F443" t="s">
        <v>29</v>
      </c>
      <c r="G443" t="s">
        <v>115</v>
      </c>
      <c r="H443" t="s">
        <v>116</v>
      </c>
      <c r="I443" t="s">
        <v>117</v>
      </c>
      <c r="J443" t="s">
        <v>118</v>
      </c>
      <c r="K443" t="s">
        <v>333</v>
      </c>
      <c r="L443" t="s">
        <v>334</v>
      </c>
      <c r="M443" t="s">
        <v>335</v>
      </c>
      <c r="N443" t="s">
        <v>336</v>
      </c>
      <c r="O443" t="s">
        <v>122</v>
      </c>
      <c r="P443" t="s">
        <v>347</v>
      </c>
      <c r="Q443" t="s">
        <v>76</v>
      </c>
      <c r="R443" t="s">
        <v>353</v>
      </c>
      <c r="S443" t="s">
        <v>45</v>
      </c>
      <c r="T443" t="s">
        <v>46</v>
      </c>
      <c r="U443" t="str">
        <f t="shared" si="6"/>
        <v>WA.2378.EBD.952.301.F.522151</v>
      </c>
      <c r="V443" t="s">
        <v>98</v>
      </c>
      <c r="W443" t="s">
        <v>168</v>
      </c>
      <c r="X443" t="s">
        <v>169</v>
      </c>
    </row>
    <row r="444" spans="1:24" x14ac:dyDescent="0.3">
      <c r="A444" t="s">
        <v>24</v>
      </c>
      <c r="B444" t="s">
        <v>25</v>
      </c>
      <c r="C444" t="s">
        <v>26</v>
      </c>
      <c r="D444" t="s">
        <v>27</v>
      </c>
      <c r="E444" t="s">
        <v>28</v>
      </c>
      <c r="F444" t="s">
        <v>29</v>
      </c>
      <c r="G444" t="s">
        <v>115</v>
      </c>
      <c r="H444" t="s">
        <v>116</v>
      </c>
      <c r="I444" t="s">
        <v>117</v>
      </c>
      <c r="J444" t="s">
        <v>118</v>
      </c>
      <c r="K444" t="s">
        <v>333</v>
      </c>
      <c r="L444" t="s">
        <v>334</v>
      </c>
      <c r="M444" t="s">
        <v>335</v>
      </c>
      <c r="N444" t="s">
        <v>336</v>
      </c>
      <c r="O444" t="s">
        <v>122</v>
      </c>
      <c r="P444" t="s">
        <v>347</v>
      </c>
      <c r="Q444" t="s">
        <v>76</v>
      </c>
      <c r="R444" t="s">
        <v>353</v>
      </c>
      <c r="S444" t="s">
        <v>47</v>
      </c>
      <c r="T444" t="s">
        <v>48</v>
      </c>
      <c r="U444" t="str">
        <f t="shared" si="6"/>
        <v>WA.2378.EBD.952.301.F.524111</v>
      </c>
      <c r="V444" t="s">
        <v>98</v>
      </c>
      <c r="W444" t="s">
        <v>168</v>
      </c>
      <c r="X444" t="s">
        <v>169</v>
      </c>
    </row>
    <row r="445" spans="1:24" x14ac:dyDescent="0.3">
      <c r="A445" t="s">
        <v>24</v>
      </c>
      <c r="B445" t="s">
        <v>25</v>
      </c>
      <c r="C445" t="s">
        <v>26</v>
      </c>
      <c r="D445" t="s">
        <v>27</v>
      </c>
      <c r="E445" t="s">
        <v>28</v>
      </c>
      <c r="F445" t="s">
        <v>29</v>
      </c>
      <c r="G445" t="s">
        <v>115</v>
      </c>
      <c r="H445" t="s">
        <v>116</v>
      </c>
      <c r="I445" t="s">
        <v>117</v>
      </c>
      <c r="J445" t="s">
        <v>118</v>
      </c>
      <c r="K445" t="s">
        <v>333</v>
      </c>
      <c r="L445" t="s">
        <v>334</v>
      </c>
      <c r="M445" t="s">
        <v>335</v>
      </c>
      <c r="N445" t="s">
        <v>336</v>
      </c>
      <c r="O445" t="s">
        <v>122</v>
      </c>
      <c r="P445" t="s">
        <v>347</v>
      </c>
      <c r="Q445" t="s">
        <v>76</v>
      </c>
      <c r="R445" t="s">
        <v>353</v>
      </c>
      <c r="S445" t="s">
        <v>49</v>
      </c>
      <c r="T445" t="s">
        <v>50</v>
      </c>
      <c r="U445" t="str">
        <f t="shared" si="6"/>
        <v>WA.2378.EBD.952.301.F.524119</v>
      </c>
      <c r="V445" t="s">
        <v>98</v>
      </c>
      <c r="W445" t="s">
        <v>168</v>
      </c>
      <c r="X445" t="s">
        <v>169</v>
      </c>
    </row>
    <row r="446" spans="1:24" hidden="1" x14ac:dyDescent="0.3">
      <c r="A446" t="s">
        <v>24</v>
      </c>
      <c r="B446" t="s">
        <v>25</v>
      </c>
      <c r="C446" t="s">
        <v>26</v>
      </c>
      <c r="D446" t="s">
        <v>27</v>
      </c>
      <c r="E446" t="s">
        <v>28</v>
      </c>
      <c r="F446" t="s">
        <v>29</v>
      </c>
      <c r="G446" t="s">
        <v>115</v>
      </c>
      <c r="H446" t="s">
        <v>116</v>
      </c>
      <c r="I446" t="s">
        <v>117</v>
      </c>
      <c r="J446" t="s">
        <v>118</v>
      </c>
      <c r="K446" t="s">
        <v>333</v>
      </c>
      <c r="L446" t="s">
        <v>334</v>
      </c>
      <c r="M446" t="s">
        <v>354</v>
      </c>
      <c r="N446" t="s">
        <v>355</v>
      </c>
      <c r="O446" t="s">
        <v>133</v>
      </c>
      <c r="P446" t="s">
        <v>356</v>
      </c>
      <c r="Q446" t="s">
        <v>40</v>
      </c>
      <c r="R446" t="s">
        <v>357</v>
      </c>
      <c r="S446" t="s">
        <v>42</v>
      </c>
      <c r="T446" t="s">
        <v>43</v>
      </c>
      <c r="U446" t="str">
        <f t="shared" si="6"/>
        <v>WA.2378.EBD.953.101.A.521211</v>
      </c>
      <c r="V446" t="s">
        <v>136</v>
      </c>
    </row>
    <row r="447" spans="1:24" hidden="1" x14ac:dyDescent="0.3">
      <c r="A447" t="s">
        <v>24</v>
      </c>
      <c r="B447" t="s">
        <v>25</v>
      </c>
      <c r="C447" t="s">
        <v>26</v>
      </c>
      <c r="D447" t="s">
        <v>27</v>
      </c>
      <c r="E447" t="s">
        <v>28</v>
      </c>
      <c r="F447" t="s">
        <v>29</v>
      </c>
      <c r="G447" t="s">
        <v>115</v>
      </c>
      <c r="H447" t="s">
        <v>116</v>
      </c>
      <c r="I447" t="s">
        <v>117</v>
      </c>
      <c r="J447" t="s">
        <v>118</v>
      </c>
      <c r="K447" t="s">
        <v>333</v>
      </c>
      <c r="L447" t="s">
        <v>334</v>
      </c>
      <c r="M447" t="s">
        <v>354</v>
      </c>
      <c r="N447" t="s">
        <v>355</v>
      </c>
      <c r="O447" t="s">
        <v>133</v>
      </c>
      <c r="P447" t="s">
        <v>356</v>
      </c>
      <c r="Q447" t="s">
        <v>40</v>
      </c>
      <c r="R447" t="s">
        <v>357</v>
      </c>
      <c r="S447" t="s">
        <v>67</v>
      </c>
      <c r="T447" t="s">
        <v>68</v>
      </c>
      <c r="U447" t="str">
        <f t="shared" si="6"/>
        <v>WA.2378.EBD.953.101.A.521241</v>
      </c>
      <c r="V447" t="s">
        <v>136</v>
      </c>
    </row>
    <row r="448" spans="1:24" hidden="1" x14ac:dyDescent="0.3">
      <c r="A448" t="s">
        <v>24</v>
      </c>
      <c r="B448" t="s">
        <v>25</v>
      </c>
      <c r="C448" t="s">
        <v>26</v>
      </c>
      <c r="D448" t="s">
        <v>27</v>
      </c>
      <c r="E448" t="s">
        <v>28</v>
      </c>
      <c r="F448" t="s">
        <v>29</v>
      </c>
      <c r="G448" t="s">
        <v>115</v>
      </c>
      <c r="H448" t="s">
        <v>116</v>
      </c>
      <c r="I448" t="s">
        <v>117</v>
      </c>
      <c r="J448" t="s">
        <v>118</v>
      </c>
      <c r="K448" t="s">
        <v>333</v>
      </c>
      <c r="L448" t="s">
        <v>334</v>
      </c>
      <c r="M448" t="s">
        <v>354</v>
      </c>
      <c r="N448" t="s">
        <v>355</v>
      </c>
      <c r="O448" t="s">
        <v>133</v>
      </c>
      <c r="P448" t="s">
        <v>356</v>
      </c>
      <c r="Q448" t="s">
        <v>40</v>
      </c>
      <c r="R448" t="s">
        <v>357</v>
      </c>
      <c r="S448" t="s">
        <v>137</v>
      </c>
      <c r="T448" t="s">
        <v>138</v>
      </c>
      <c r="U448" t="str">
        <f t="shared" si="6"/>
        <v>WA.2378.EBD.953.101.A.521811</v>
      </c>
      <c r="V448" t="s">
        <v>136</v>
      </c>
    </row>
    <row r="449" spans="1:22" hidden="1" x14ac:dyDescent="0.3">
      <c r="A449" t="s">
        <v>24</v>
      </c>
      <c r="B449" t="s">
        <v>25</v>
      </c>
      <c r="C449" t="s">
        <v>26</v>
      </c>
      <c r="D449" t="s">
        <v>27</v>
      </c>
      <c r="E449" t="s">
        <v>28</v>
      </c>
      <c r="F449" t="s">
        <v>29</v>
      </c>
      <c r="G449" t="s">
        <v>115</v>
      </c>
      <c r="H449" t="s">
        <v>116</v>
      </c>
      <c r="I449" t="s">
        <v>117</v>
      </c>
      <c r="J449" t="s">
        <v>118</v>
      </c>
      <c r="K449" t="s">
        <v>333</v>
      </c>
      <c r="L449" t="s">
        <v>334</v>
      </c>
      <c r="M449" t="s">
        <v>354</v>
      </c>
      <c r="N449" t="s">
        <v>355</v>
      </c>
      <c r="O449" t="s">
        <v>133</v>
      </c>
      <c r="P449" t="s">
        <v>356</v>
      </c>
      <c r="Q449" t="s">
        <v>40</v>
      </c>
      <c r="R449" t="s">
        <v>357</v>
      </c>
      <c r="S449" t="s">
        <v>45</v>
      </c>
      <c r="T449" t="s">
        <v>46</v>
      </c>
      <c r="U449" t="str">
        <f t="shared" si="6"/>
        <v>WA.2378.EBD.953.101.A.522151</v>
      </c>
      <c r="V449" t="s">
        <v>136</v>
      </c>
    </row>
    <row r="450" spans="1:22" hidden="1" x14ac:dyDescent="0.3">
      <c r="A450" t="s">
        <v>24</v>
      </c>
      <c r="B450" t="s">
        <v>25</v>
      </c>
      <c r="C450" t="s">
        <v>26</v>
      </c>
      <c r="D450" t="s">
        <v>27</v>
      </c>
      <c r="E450" t="s">
        <v>28</v>
      </c>
      <c r="F450" t="s">
        <v>29</v>
      </c>
      <c r="G450" t="s">
        <v>115</v>
      </c>
      <c r="H450" t="s">
        <v>116</v>
      </c>
      <c r="I450" t="s">
        <v>117</v>
      </c>
      <c r="J450" t="s">
        <v>118</v>
      </c>
      <c r="K450" t="s">
        <v>333</v>
      </c>
      <c r="L450" t="s">
        <v>334</v>
      </c>
      <c r="M450" t="s">
        <v>354</v>
      </c>
      <c r="N450" t="s">
        <v>355</v>
      </c>
      <c r="O450" t="s">
        <v>133</v>
      </c>
      <c r="P450" t="s">
        <v>356</v>
      </c>
      <c r="Q450" t="s">
        <v>40</v>
      </c>
      <c r="R450" t="s">
        <v>357</v>
      </c>
      <c r="S450" t="s">
        <v>191</v>
      </c>
      <c r="T450" t="s">
        <v>192</v>
      </c>
      <c r="U450" t="str">
        <f t="shared" ref="U450:U513" si="7">_xlfn.TEXTJOIN(".",TRUE,G450,I450,K450,M450,O450,Q450,S450)</f>
        <v>WA.2378.EBD.953.101.A.522192</v>
      </c>
      <c r="V450" t="s">
        <v>136</v>
      </c>
    </row>
    <row r="451" spans="1:22" hidden="1" x14ac:dyDescent="0.3">
      <c r="A451" t="s">
        <v>24</v>
      </c>
      <c r="B451" t="s">
        <v>25</v>
      </c>
      <c r="C451" t="s">
        <v>26</v>
      </c>
      <c r="D451" t="s">
        <v>27</v>
      </c>
      <c r="E451" t="s">
        <v>28</v>
      </c>
      <c r="F451" t="s">
        <v>29</v>
      </c>
      <c r="G451" t="s">
        <v>115</v>
      </c>
      <c r="H451" t="s">
        <v>116</v>
      </c>
      <c r="I451" t="s">
        <v>117</v>
      </c>
      <c r="J451" t="s">
        <v>118</v>
      </c>
      <c r="K451" t="s">
        <v>333</v>
      </c>
      <c r="L451" t="s">
        <v>334</v>
      </c>
      <c r="M451" t="s">
        <v>354</v>
      </c>
      <c r="N451" t="s">
        <v>355</v>
      </c>
      <c r="O451" t="s">
        <v>133</v>
      </c>
      <c r="P451" t="s">
        <v>356</v>
      </c>
      <c r="Q451" t="s">
        <v>40</v>
      </c>
      <c r="R451" t="s">
        <v>357</v>
      </c>
      <c r="S451" t="s">
        <v>47</v>
      </c>
      <c r="T451" t="s">
        <v>48</v>
      </c>
      <c r="U451" t="str">
        <f t="shared" si="7"/>
        <v>WA.2378.EBD.953.101.A.524111</v>
      </c>
      <c r="V451" t="s">
        <v>136</v>
      </c>
    </row>
    <row r="452" spans="1:22" hidden="1" x14ac:dyDescent="0.3">
      <c r="A452" t="s">
        <v>24</v>
      </c>
      <c r="B452" t="s">
        <v>25</v>
      </c>
      <c r="C452" t="s">
        <v>26</v>
      </c>
      <c r="D452" t="s">
        <v>27</v>
      </c>
      <c r="E452" t="s">
        <v>28</v>
      </c>
      <c r="F452" t="s">
        <v>29</v>
      </c>
      <c r="G452" t="s">
        <v>115</v>
      </c>
      <c r="H452" t="s">
        <v>116</v>
      </c>
      <c r="I452" t="s">
        <v>117</v>
      </c>
      <c r="J452" t="s">
        <v>118</v>
      </c>
      <c r="K452" t="s">
        <v>333</v>
      </c>
      <c r="L452" t="s">
        <v>334</v>
      </c>
      <c r="M452" t="s">
        <v>354</v>
      </c>
      <c r="N452" t="s">
        <v>355</v>
      </c>
      <c r="O452" t="s">
        <v>133</v>
      </c>
      <c r="P452" t="s">
        <v>356</v>
      </c>
      <c r="Q452" t="s">
        <v>40</v>
      </c>
      <c r="R452" t="s">
        <v>357</v>
      </c>
      <c r="S452" t="s">
        <v>72</v>
      </c>
      <c r="T452" t="s">
        <v>73</v>
      </c>
      <c r="U452" t="str">
        <f t="shared" si="7"/>
        <v>WA.2378.EBD.953.101.A.524113</v>
      </c>
      <c r="V452" t="s">
        <v>136</v>
      </c>
    </row>
    <row r="453" spans="1:22" hidden="1" x14ac:dyDescent="0.3">
      <c r="A453" t="s">
        <v>24</v>
      </c>
      <c r="B453" t="s">
        <v>25</v>
      </c>
      <c r="C453" t="s">
        <v>26</v>
      </c>
      <c r="D453" t="s">
        <v>27</v>
      </c>
      <c r="E453" t="s">
        <v>28</v>
      </c>
      <c r="F453" t="s">
        <v>29</v>
      </c>
      <c r="G453" t="s">
        <v>115</v>
      </c>
      <c r="H453" t="s">
        <v>116</v>
      </c>
      <c r="I453" t="s">
        <v>117</v>
      </c>
      <c r="J453" t="s">
        <v>118</v>
      </c>
      <c r="K453" t="s">
        <v>333</v>
      </c>
      <c r="L453" t="s">
        <v>334</v>
      </c>
      <c r="M453" t="s">
        <v>354</v>
      </c>
      <c r="N453" t="s">
        <v>355</v>
      </c>
      <c r="O453" t="s">
        <v>133</v>
      </c>
      <c r="P453" t="s">
        <v>356</v>
      </c>
      <c r="Q453" t="s">
        <v>51</v>
      </c>
      <c r="R453" t="s">
        <v>358</v>
      </c>
      <c r="S453" t="s">
        <v>42</v>
      </c>
      <c r="T453" t="s">
        <v>43</v>
      </c>
      <c r="U453" t="str">
        <f t="shared" si="7"/>
        <v>WA.2378.EBD.953.101.B.521211</v>
      </c>
      <c r="V453" t="s">
        <v>136</v>
      </c>
    </row>
    <row r="454" spans="1:22" hidden="1" x14ac:dyDescent="0.3">
      <c r="A454" t="s">
        <v>24</v>
      </c>
      <c r="B454" t="s">
        <v>25</v>
      </c>
      <c r="C454" t="s">
        <v>26</v>
      </c>
      <c r="D454" t="s">
        <v>27</v>
      </c>
      <c r="E454" t="s">
        <v>28</v>
      </c>
      <c r="F454" t="s">
        <v>29</v>
      </c>
      <c r="G454" t="s">
        <v>115</v>
      </c>
      <c r="H454" t="s">
        <v>116</v>
      </c>
      <c r="I454" t="s">
        <v>117</v>
      </c>
      <c r="J454" t="s">
        <v>118</v>
      </c>
      <c r="K454" t="s">
        <v>333</v>
      </c>
      <c r="L454" t="s">
        <v>334</v>
      </c>
      <c r="M454" t="s">
        <v>354</v>
      </c>
      <c r="N454" t="s">
        <v>355</v>
      </c>
      <c r="O454" t="s">
        <v>133</v>
      </c>
      <c r="P454" t="s">
        <v>356</v>
      </c>
      <c r="Q454" t="s">
        <v>51</v>
      </c>
      <c r="R454" t="s">
        <v>358</v>
      </c>
      <c r="S454" t="s">
        <v>137</v>
      </c>
      <c r="T454" t="s">
        <v>138</v>
      </c>
      <c r="U454" t="str">
        <f t="shared" si="7"/>
        <v>WA.2378.EBD.953.101.B.521811</v>
      </c>
      <c r="V454" t="s">
        <v>136</v>
      </c>
    </row>
    <row r="455" spans="1:22" hidden="1" x14ac:dyDescent="0.3">
      <c r="A455" t="s">
        <v>24</v>
      </c>
      <c r="B455" t="s">
        <v>25</v>
      </c>
      <c r="C455" t="s">
        <v>26</v>
      </c>
      <c r="D455" t="s">
        <v>27</v>
      </c>
      <c r="E455" t="s">
        <v>28</v>
      </c>
      <c r="F455" t="s">
        <v>29</v>
      </c>
      <c r="G455" t="s">
        <v>115</v>
      </c>
      <c r="H455" t="s">
        <v>116</v>
      </c>
      <c r="I455" t="s">
        <v>117</v>
      </c>
      <c r="J455" t="s">
        <v>118</v>
      </c>
      <c r="K455" t="s">
        <v>333</v>
      </c>
      <c r="L455" t="s">
        <v>334</v>
      </c>
      <c r="M455" t="s">
        <v>354</v>
      </c>
      <c r="N455" t="s">
        <v>355</v>
      </c>
      <c r="O455" t="s">
        <v>133</v>
      </c>
      <c r="P455" t="s">
        <v>356</v>
      </c>
      <c r="Q455" t="s">
        <v>51</v>
      </c>
      <c r="R455" t="s">
        <v>358</v>
      </c>
      <c r="S455" t="s">
        <v>45</v>
      </c>
      <c r="T455" t="s">
        <v>46</v>
      </c>
      <c r="U455" t="str">
        <f t="shared" si="7"/>
        <v>WA.2378.EBD.953.101.B.522151</v>
      </c>
      <c r="V455" t="s">
        <v>136</v>
      </c>
    </row>
    <row r="456" spans="1:22" hidden="1" x14ac:dyDescent="0.3">
      <c r="A456" t="s">
        <v>24</v>
      </c>
      <c r="B456" t="s">
        <v>25</v>
      </c>
      <c r="C456" t="s">
        <v>26</v>
      </c>
      <c r="D456" t="s">
        <v>27</v>
      </c>
      <c r="E456" t="s">
        <v>28</v>
      </c>
      <c r="F456" t="s">
        <v>29</v>
      </c>
      <c r="G456" t="s">
        <v>115</v>
      </c>
      <c r="H456" t="s">
        <v>116</v>
      </c>
      <c r="I456" t="s">
        <v>117</v>
      </c>
      <c r="J456" t="s">
        <v>118</v>
      </c>
      <c r="K456" t="s">
        <v>333</v>
      </c>
      <c r="L456" t="s">
        <v>334</v>
      </c>
      <c r="M456" t="s">
        <v>354</v>
      </c>
      <c r="N456" t="s">
        <v>355</v>
      </c>
      <c r="O456" t="s">
        <v>133</v>
      </c>
      <c r="P456" t="s">
        <v>356</v>
      </c>
      <c r="Q456" t="s">
        <v>51</v>
      </c>
      <c r="R456" t="s">
        <v>358</v>
      </c>
      <c r="S456" t="s">
        <v>47</v>
      </c>
      <c r="T456" t="s">
        <v>48</v>
      </c>
      <c r="U456" t="str">
        <f t="shared" si="7"/>
        <v>WA.2378.EBD.953.101.B.524111</v>
      </c>
      <c r="V456" t="s">
        <v>136</v>
      </c>
    </row>
    <row r="457" spans="1:22" hidden="1" x14ac:dyDescent="0.3">
      <c r="A457" t="s">
        <v>24</v>
      </c>
      <c r="B457" t="s">
        <v>25</v>
      </c>
      <c r="C457" t="s">
        <v>26</v>
      </c>
      <c r="D457" t="s">
        <v>27</v>
      </c>
      <c r="E457" t="s">
        <v>28</v>
      </c>
      <c r="F457" t="s">
        <v>29</v>
      </c>
      <c r="G457" t="s">
        <v>115</v>
      </c>
      <c r="H457" t="s">
        <v>116</v>
      </c>
      <c r="I457" t="s">
        <v>117</v>
      </c>
      <c r="J457" t="s">
        <v>118</v>
      </c>
      <c r="K457" t="s">
        <v>333</v>
      </c>
      <c r="L457" t="s">
        <v>334</v>
      </c>
      <c r="M457" t="s">
        <v>354</v>
      </c>
      <c r="N457" t="s">
        <v>355</v>
      </c>
      <c r="O457" t="s">
        <v>133</v>
      </c>
      <c r="P457" t="s">
        <v>356</v>
      </c>
      <c r="Q457" t="s">
        <v>51</v>
      </c>
      <c r="R457" t="s">
        <v>358</v>
      </c>
      <c r="S457" t="s">
        <v>72</v>
      </c>
      <c r="T457" t="s">
        <v>73</v>
      </c>
      <c r="U457" t="str">
        <f t="shared" si="7"/>
        <v>WA.2378.EBD.953.101.B.524113</v>
      </c>
      <c r="V457" t="s">
        <v>136</v>
      </c>
    </row>
    <row r="458" spans="1:22" hidden="1" x14ac:dyDescent="0.3">
      <c r="A458" t="s">
        <v>24</v>
      </c>
      <c r="B458" t="s">
        <v>25</v>
      </c>
      <c r="C458" t="s">
        <v>26</v>
      </c>
      <c r="D458" t="s">
        <v>27</v>
      </c>
      <c r="E458" t="s">
        <v>28</v>
      </c>
      <c r="F458" t="s">
        <v>29</v>
      </c>
      <c r="G458" t="s">
        <v>115</v>
      </c>
      <c r="H458" t="s">
        <v>116</v>
      </c>
      <c r="I458" t="s">
        <v>117</v>
      </c>
      <c r="J458" t="s">
        <v>118</v>
      </c>
      <c r="K458" t="s">
        <v>333</v>
      </c>
      <c r="L458" t="s">
        <v>334</v>
      </c>
      <c r="M458" t="s">
        <v>354</v>
      </c>
      <c r="N458" t="s">
        <v>355</v>
      </c>
      <c r="O458" t="s">
        <v>133</v>
      </c>
      <c r="P458" t="s">
        <v>356</v>
      </c>
      <c r="Q458" t="s">
        <v>53</v>
      </c>
      <c r="R458" t="s">
        <v>359</v>
      </c>
      <c r="S458" t="s">
        <v>42</v>
      </c>
      <c r="T458" t="s">
        <v>43</v>
      </c>
      <c r="U458" t="str">
        <f t="shared" si="7"/>
        <v>WA.2378.EBD.953.101.C.521211</v>
      </c>
      <c r="V458" t="s">
        <v>136</v>
      </c>
    </row>
    <row r="459" spans="1:22" hidden="1" x14ac:dyDescent="0.3">
      <c r="A459" t="s">
        <v>24</v>
      </c>
      <c r="B459" t="s">
        <v>25</v>
      </c>
      <c r="C459" t="s">
        <v>26</v>
      </c>
      <c r="D459" t="s">
        <v>27</v>
      </c>
      <c r="E459" t="s">
        <v>28</v>
      </c>
      <c r="F459" t="s">
        <v>29</v>
      </c>
      <c r="G459" t="s">
        <v>115</v>
      </c>
      <c r="H459" t="s">
        <v>116</v>
      </c>
      <c r="I459" t="s">
        <v>117</v>
      </c>
      <c r="J459" t="s">
        <v>118</v>
      </c>
      <c r="K459" t="s">
        <v>333</v>
      </c>
      <c r="L459" t="s">
        <v>334</v>
      </c>
      <c r="M459" t="s">
        <v>354</v>
      </c>
      <c r="N459" t="s">
        <v>355</v>
      </c>
      <c r="O459" t="s">
        <v>133</v>
      </c>
      <c r="P459" t="s">
        <v>356</v>
      </c>
      <c r="Q459" t="s">
        <v>53</v>
      </c>
      <c r="R459" t="s">
        <v>359</v>
      </c>
      <c r="S459" t="s">
        <v>137</v>
      </c>
      <c r="T459" t="s">
        <v>138</v>
      </c>
      <c r="U459" t="str">
        <f t="shared" si="7"/>
        <v>WA.2378.EBD.953.101.C.521811</v>
      </c>
      <c r="V459" t="s">
        <v>136</v>
      </c>
    </row>
    <row r="460" spans="1:22" hidden="1" x14ac:dyDescent="0.3">
      <c r="A460" t="s">
        <v>24</v>
      </c>
      <c r="B460" t="s">
        <v>25</v>
      </c>
      <c r="C460" t="s">
        <v>26</v>
      </c>
      <c r="D460" t="s">
        <v>27</v>
      </c>
      <c r="E460" t="s">
        <v>28</v>
      </c>
      <c r="F460" t="s">
        <v>29</v>
      </c>
      <c r="G460" t="s">
        <v>115</v>
      </c>
      <c r="H460" t="s">
        <v>116</v>
      </c>
      <c r="I460" t="s">
        <v>117</v>
      </c>
      <c r="J460" t="s">
        <v>118</v>
      </c>
      <c r="K460" t="s">
        <v>333</v>
      </c>
      <c r="L460" t="s">
        <v>334</v>
      </c>
      <c r="M460" t="s">
        <v>354</v>
      </c>
      <c r="N460" t="s">
        <v>355</v>
      </c>
      <c r="O460" t="s">
        <v>133</v>
      </c>
      <c r="P460" t="s">
        <v>356</v>
      </c>
      <c r="Q460" t="s">
        <v>53</v>
      </c>
      <c r="R460" t="s">
        <v>359</v>
      </c>
      <c r="S460" t="s">
        <v>45</v>
      </c>
      <c r="T460" t="s">
        <v>46</v>
      </c>
      <c r="U460" t="str">
        <f t="shared" si="7"/>
        <v>WA.2378.EBD.953.101.C.522151</v>
      </c>
      <c r="V460" t="s">
        <v>136</v>
      </c>
    </row>
    <row r="461" spans="1:22" hidden="1" x14ac:dyDescent="0.3">
      <c r="A461" t="s">
        <v>24</v>
      </c>
      <c r="B461" t="s">
        <v>25</v>
      </c>
      <c r="C461" t="s">
        <v>26</v>
      </c>
      <c r="D461" t="s">
        <v>27</v>
      </c>
      <c r="E461" t="s">
        <v>28</v>
      </c>
      <c r="F461" t="s">
        <v>29</v>
      </c>
      <c r="G461" t="s">
        <v>115</v>
      </c>
      <c r="H461" t="s">
        <v>116</v>
      </c>
      <c r="I461" t="s">
        <v>117</v>
      </c>
      <c r="J461" t="s">
        <v>118</v>
      </c>
      <c r="K461" t="s">
        <v>333</v>
      </c>
      <c r="L461" t="s">
        <v>334</v>
      </c>
      <c r="M461" t="s">
        <v>354</v>
      </c>
      <c r="N461" t="s">
        <v>355</v>
      </c>
      <c r="O461" t="s">
        <v>133</v>
      </c>
      <c r="P461" t="s">
        <v>356</v>
      </c>
      <c r="Q461" t="s">
        <v>53</v>
      </c>
      <c r="R461" t="s">
        <v>359</v>
      </c>
      <c r="S461" t="s">
        <v>47</v>
      </c>
      <c r="T461" t="s">
        <v>48</v>
      </c>
      <c r="U461" t="str">
        <f t="shared" si="7"/>
        <v>WA.2378.EBD.953.101.C.524111</v>
      </c>
      <c r="V461" t="s">
        <v>136</v>
      </c>
    </row>
    <row r="462" spans="1:22" hidden="1" x14ac:dyDescent="0.3">
      <c r="A462" t="s">
        <v>24</v>
      </c>
      <c r="B462" t="s">
        <v>25</v>
      </c>
      <c r="C462" t="s">
        <v>26</v>
      </c>
      <c r="D462" t="s">
        <v>27</v>
      </c>
      <c r="E462" t="s">
        <v>28</v>
      </c>
      <c r="F462" t="s">
        <v>29</v>
      </c>
      <c r="G462" t="s">
        <v>115</v>
      </c>
      <c r="H462" t="s">
        <v>116</v>
      </c>
      <c r="I462" t="s">
        <v>117</v>
      </c>
      <c r="J462" t="s">
        <v>118</v>
      </c>
      <c r="K462" t="s">
        <v>333</v>
      </c>
      <c r="L462" t="s">
        <v>334</v>
      </c>
      <c r="M462" t="s">
        <v>354</v>
      </c>
      <c r="N462" t="s">
        <v>355</v>
      </c>
      <c r="O462" t="s">
        <v>133</v>
      </c>
      <c r="P462" t="s">
        <v>356</v>
      </c>
      <c r="Q462" t="s">
        <v>55</v>
      </c>
      <c r="R462" t="s">
        <v>360</v>
      </c>
      <c r="S462" t="s">
        <v>42</v>
      </c>
      <c r="T462" t="s">
        <v>43</v>
      </c>
      <c r="U462" t="str">
        <f t="shared" si="7"/>
        <v>WA.2378.EBD.953.101.D.521211</v>
      </c>
      <c r="V462" t="s">
        <v>136</v>
      </c>
    </row>
    <row r="463" spans="1:22" hidden="1" x14ac:dyDescent="0.3">
      <c r="A463" t="s">
        <v>24</v>
      </c>
      <c r="B463" t="s">
        <v>25</v>
      </c>
      <c r="C463" t="s">
        <v>26</v>
      </c>
      <c r="D463" t="s">
        <v>27</v>
      </c>
      <c r="E463" t="s">
        <v>28</v>
      </c>
      <c r="F463" t="s">
        <v>29</v>
      </c>
      <c r="G463" t="s">
        <v>115</v>
      </c>
      <c r="H463" t="s">
        <v>116</v>
      </c>
      <c r="I463" t="s">
        <v>117</v>
      </c>
      <c r="J463" t="s">
        <v>118</v>
      </c>
      <c r="K463" t="s">
        <v>333</v>
      </c>
      <c r="L463" t="s">
        <v>334</v>
      </c>
      <c r="M463" t="s">
        <v>354</v>
      </c>
      <c r="N463" t="s">
        <v>355</v>
      </c>
      <c r="O463" t="s">
        <v>133</v>
      </c>
      <c r="P463" t="s">
        <v>356</v>
      </c>
      <c r="Q463" t="s">
        <v>55</v>
      </c>
      <c r="R463" t="s">
        <v>360</v>
      </c>
      <c r="S463" t="s">
        <v>137</v>
      </c>
      <c r="T463" t="s">
        <v>138</v>
      </c>
      <c r="U463" t="str">
        <f t="shared" si="7"/>
        <v>WA.2378.EBD.953.101.D.521811</v>
      </c>
      <c r="V463" t="s">
        <v>136</v>
      </c>
    </row>
    <row r="464" spans="1:22" hidden="1" x14ac:dyDescent="0.3">
      <c r="A464" t="s">
        <v>24</v>
      </c>
      <c r="B464" t="s">
        <v>25</v>
      </c>
      <c r="C464" t="s">
        <v>26</v>
      </c>
      <c r="D464" t="s">
        <v>27</v>
      </c>
      <c r="E464" t="s">
        <v>28</v>
      </c>
      <c r="F464" t="s">
        <v>29</v>
      </c>
      <c r="G464" t="s">
        <v>115</v>
      </c>
      <c r="H464" t="s">
        <v>116</v>
      </c>
      <c r="I464" t="s">
        <v>117</v>
      </c>
      <c r="J464" t="s">
        <v>118</v>
      </c>
      <c r="K464" t="s">
        <v>333</v>
      </c>
      <c r="L464" t="s">
        <v>334</v>
      </c>
      <c r="M464" t="s">
        <v>354</v>
      </c>
      <c r="N464" t="s">
        <v>355</v>
      </c>
      <c r="O464" t="s">
        <v>133</v>
      </c>
      <c r="P464" t="s">
        <v>356</v>
      </c>
      <c r="Q464" t="s">
        <v>55</v>
      </c>
      <c r="R464" t="s">
        <v>360</v>
      </c>
      <c r="S464" t="s">
        <v>45</v>
      </c>
      <c r="T464" t="s">
        <v>46</v>
      </c>
      <c r="U464" t="str">
        <f t="shared" si="7"/>
        <v>WA.2378.EBD.953.101.D.522151</v>
      </c>
      <c r="V464" t="s">
        <v>136</v>
      </c>
    </row>
    <row r="465" spans="1:22" hidden="1" x14ac:dyDescent="0.3">
      <c r="A465" t="s">
        <v>24</v>
      </c>
      <c r="B465" t="s">
        <v>25</v>
      </c>
      <c r="C465" t="s">
        <v>26</v>
      </c>
      <c r="D465" t="s">
        <v>27</v>
      </c>
      <c r="E465" t="s">
        <v>28</v>
      </c>
      <c r="F465" t="s">
        <v>29</v>
      </c>
      <c r="G465" t="s">
        <v>115</v>
      </c>
      <c r="H465" t="s">
        <v>116</v>
      </c>
      <c r="I465" t="s">
        <v>117</v>
      </c>
      <c r="J465" t="s">
        <v>118</v>
      </c>
      <c r="K465" t="s">
        <v>333</v>
      </c>
      <c r="L465" t="s">
        <v>334</v>
      </c>
      <c r="M465" t="s">
        <v>354</v>
      </c>
      <c r="N465" t="s">
        <v>355</v>
      </c>
      <c r="O465" t="s">
        <v>133</v>
      </c>
      <c r="P465" t="s">
        <v>356</v>
      </c>
      <c r="Q465" t="s">
        <v>55</v>
      </c>
      <c r="R465" t="s">
        <v>360</v>
      </c>
      <c r="S465" t="s">
        <v>47</v>
      </c>
      <c r="T465" t="s">
        <v>48</v>
      </c>
      <c r="U465" t="str">
        <f t="shared" si="7"/>
        <v>WA.2378.EBD.953.101.D.524111</v>
      </c>
      <c r="V465" t="s">
        <v>136</v>
      </c>
    </row>
    <row r="466" spans="1:22" hidden="1" x14ac:dyDescent="0.3">
      <c r="A466" t="s">
        <v>24</v>
      </c>
      <c r="B466" t="s">
        <v>25</v>
      </c>
      <c r="C466" t="s">
        <v>26</v>
      </c>
      <c r="D466" t="s">
        <v>27</v>
      </c>
      <c r="E466" t="s">
        <v>28</v>
      </c>
      <c r="F466" t="s">
        <v>29</v>
      </c>
      <c r="G466" t="s">
        <v>115</v>
      </c>
      <c r="H466" t="s">
        <v>116</v>
      </c>
      <c r="I466" t="s">
        <v>117</v>
      </c>
      <c r="J466" t="s">
        <v>118</v>
      </c>
      <c r="K466" t="s">
        <v>333</v>
      </c>
      <c r="L466" t="s">
        <v>334</v>
      </c>
      <c r="M466" t="s">
        <v>354</v>
      </c>
      <c r="N466" t="s">
        <v>355</v>
      </c>
      <c r="O466" t="s">
        <v>155</v>
      </c>
      <c r="P466" t="s">
        <v>361</v>
      </c>
      <c r="Q466" t="s">
        <v>40</v>
      </c>
      <c r="R466" t="s">
        <v>362</v>
      </c>
      <c r="S466" t="s">
        <v>42</v>
      </c>
      <c r="T466" t="s">
        <v>43</v>
      </c>
      <c r="U466" t="str">
        <f t="shared" si="7"/>
        <v>WA.2378.EBD.953.102.A.521211</v>
      </c>
      <c r="V466" t="s">
        <v>136</v>
      </c>
    </row>
    <row r="467" spans="1:22" hidden="1" x14ac:dyDescent="0.3">
      <c r="A467" t="s">
        <v>24</v>
      </c>
      <c r="B467" t="s">
        <v>25</v>
      </c>
      <c r="C467" t="s">
        <v>26</v>
      </c>
      <c r="D467" t="s">
        <v>27</v>
      </c>
      <c r="E467" t="s">
        <v>28</v>
      </c>
      <c r="F467" t="s">
        <v>29</v>
      </c>
      <c r="G467" t="s">
        <v>115</v>
      </c>
      <c r="H467" t="s">
        <v>116</v>
      </c>
      <c r="I467" t="s">
        <v>117</v>
      </c>
      <c r="J467" t="s">
        <v>118</v>
      </c>
      <c r="K467" t="s">
        <v>333</v>
      </c>
      <c r="L467" t="s">
        <v>334</v>
      </c>
      <c r="M467" t="s">
        <v>354</v>
      </c>
      <c r="N467" t="s">
        <v>355</v>
      </c>
      <c r="O467" t="s">
        <v>155</v>
      </c>
      <c r="P467" t="s">
        <v>361</v>
      </c>
      <c r="Q467" t="s">
        <v>40</v>
      </c>
      <c r="R467" t="s">
        <v>362</v>
      </c>
      <c r="S467" t="s">
        <v>137</v>
      </c>
      <c r="T467" t="s">
        <v>138</v>
      </c>
      <c r="U467" t="str">
        <f t="shared" si="7"/>
        <v>WA.2378.EBD.953.102.A.521811</v>
      </c>
      <c r="V467" t="s">
        <v>136</v>
      </c>
    </row>
    <row r="468" spans="1:22" hidden="1" x14ac:dyDescent="0.3">
      <c r="A468" t="s">
        <v>24</v>
      </c>
      <c r="B468" t="s">
        <v>25</v>
      </c>
      <c r="C468" t="s">
        <v>26</v>
      </c>
      <c r="D468" t="s">
        <v>27</v>
      </c>
      <c r="E468" t="s">
        <v>28</v>
      </c>
      <c r="F468" t="s">
        <v>29</v>
      </c>
      <c r="G468" t="s">
        <v>115</v>
      </c>
      <c r="H468" t="s">
        <v>116</v>
      </c>
      <c r="I468" t="s">
        <v>117</v>
      </c>
      <c r="J468" t="s">
        <v>118</v>
      </c>
      <c r="K468" t="s">
        <v>333</v>
      </c>
      <c r="L468" t="s">
        <v>334</v>
      </c>
      <c r="M468" t="s">
        <v>354</v>
      </c>
      <c r="N468" t="s">
        <v>355</v>
      </c>
      <c r="O468" t="s">
        <v>155</v>
      </c>
      <c r="P468" t="s">
        <v>361</v>
      </c>
      <c r="Q468" t="s">
        <v>40</v>
      </c>
      <c r="R468" t="s">
        <v>362</v>
      </c>
      <c r="S468" t="s">
        <v>45</v>
      </c>
      <c r="T468" t="s">
        <v>46</v>
      </c>
      <c r="U468" t="str">
        <f t="shared" si="7"/>
        <v>WA.2378.EBD.953.102.A.522151</v>
      </c>
      <c r="V468" t="s">
        <v>136</v>
      </c>
    </row>
    <row r="469" spans="1:22" hidden="1" x14ac:dyDescent="0.3">
      <c r="A469" t="s">
        <v>24</v>
      </c>
      <c r="B469" t="s">
        <v>25</v>
      </c>
      <c r="C469" t="s">
        <v>26</v>
      </c>
      <c r="D469" t="s">
        <v>27</v>
      </c>
      <c r="E469" t="s">
        <v>28</v>
      </c>
      <c r="F469" t="s">
        <v>29</v>
      </c>
      <c r="G469" t="s">
        <v>115</v>
      </c>
      <c r="H469" t="s">
        <v>116</v>
      </c>
      <c r="I469" t="s">
        <v>117</v>
      </c>
      <c r="J469" t="s">
        <v>118</v>
      </c>
      <c r="K469" t="s">
        <v>333</v>
      </c>
      <c r="L469" t="s">
        <v>334</v>
      </c>
      <c r="M469" t="s">
        <v>354</v>
      </c>
      <c r="N469" t="s">
        <v>355</v>
      </c>
      <c r="O469" t="s">
        <v>155</v>
      </c>
      <c r="P469" t="s">
        <v>361</v>
      </c>
      <c r="Q469" t="s">
        <v>40</v>
      </c>
      <c r="R469" t="s">
        <v>362</v>
      </c>
      <c r="S469" t="s">
        <v>191</v>
      </c>
      <c r="T469" t="s">
        <v>192</v>
      </c>
      <c r="U469" t="str">
        <f t="shared" si="7"/>
        <v>WA.2378.EBD.953.102.A.522192</v>
      </c>
      <c r="V469" t="s">
        <v>136</v>
      </c>
    </row>
    <row r="470" spans="1:22" hidden="1" x14ac:dyDescent="0.3">
      <c r="A470" t="s">
        <v>24</v>
      </c>
      <c r="B470" t="s">
        <v>25</v>
      </c>
      <c r="C470" t="s">
        <v>26</v>
      </c>
      <c r="D470" t="s">
        <v>27</v>
      </c>
      <c r="E470" t="s">
        <v>28</v>
      </c>
      <c r="F470" t="s">
        <v>29</v>
      </c>
      <c r="G470" t="s">
        <v>115</v>
      </c>
      <c r="H470" t="s">
        <v>116</v>
      </c>
      <c r="I470" t="s">
        <v>117</v>
      </c>
      <c r="J470" t="s">
        <v>118</v>
      </c>
      <c r="K470" t="s">
        <v>333</v>
      </c>
      <c r="L470" t="s">
        <v>334</v>
      </c>
      <c r="M470" t="s">
        <v>354</v>
      </c>
      <c r="N470" t="s">
        <v>355</v>
      </c>
      <c r="O470" t="s">
        <v>155</v>
      </c>
      <c r="P470" t="s">
        <v>361</v>
      </c>
      <c r="Q470" t="s">
        <v>40</v>
      </c>
      <c r="R470" t="s">
        <v>362</v>
      </c>
      <c r="S470" t="s">
        <v>47</v>
      </c>
      <c r="T470" t="s">
        <v>48</v>
      </c>
      <c r="U470" t="str">
        <f t="shared" si="7"/>
        <v>WA.2378.EBD.953.102.A.524111</v>
      </c>
      <c r="V470" t="s">
        <v>136</v>
      </c>
    </row>
    <row r="471" spans="1:22" hidden="1" x14ac:dyDescent="0.3">
      <c r="A471" t="s">
        <v>24</v>
      </c>
      <c r="B471" t="s">
        <v>25</v>
      </c>
      <c r="C471" t="s">
        <v>26</v>
      </c>
      <c r="D471" t="s">
        <v>27</v>
      </c>
      <c r="E471" t="s">
        <v>28</v>
      </c>
      <c r="F471" t="s">
        <v>29</v>
      </c>
      <c r="G471" t="s">
        <v>115</v>
      </c>
      <c r="H471" t="s">
        <v>116</v>
      </c>
      <c r="I471" t="s">
        <v>117</v>
      </c>
      <c r="J471" t="s">
        <v>118</v>
      </c>
      <c r="K471" t="s">
        <v>333</v>
      </c>
      <c r="L471" t="s">
        <v>334</v>
      </c>
      <c r="M471" t="s">
        <v>354</v>
      </c>
      <c r="N471" t="s">
        <v>355</v>
      </c>
      <c r="O471" t="s">
        <v>155</v>
      </c>
      <c r="P471" t="s">
        <v>361</v>
      </c>
      <c r="Q471" t="s">
        <v>51</v>
      </c>
      <c r="R471" t="s">
        <v>363</v>
      </c>
      <c r="S471" t="s">
        <v>42</v>
      </c>
      <c r="T471" t="s">
        <v>43</v>
      </c>
      <c r="U471" t="str">
        <f t="shared" si="7"/>
        <v>WA.2378.EBD.953.102.B.521211</v>
      </c>
      <c r="V471" t="s">
        <v>136</v>
      </c>
    </row>
    <row r="472" spans="1:22" hidden="1" x14ac:dyDescent="0.3">
      <c r="A472" t="s">
        <v>24</v>
      </c>
      <c r="B472" t="s">
        <v>25</v>
      </c>
      <c r="C472" t="s">
        <v>26</v>
      </c>
      <c r="D472" t="s">
        <v>27</v>
      </c>
      <c r="E472" t="s">
        <v>28</v>
      </c>
      <c r="F472" t="s">
        <v>29</v>
      </c>
      <c r="G472" t="s">
        <v>115</v>
      </c>
      <c r="H472" t="s">
        <v>116</v>
      </c>
      <c r="I472" t="s">
        <v>117</v>
      </c>
      <c r="J472" t="s">
        <v>118</v>
      </c>
      <c r="K472" t="s">
        <v>333</v>
      </c>
      <c r="L472" t="s">
        <v>334</v>
      </c>
      <c r="M472" t="s">
        <v>354</v>
      </c>
      <c r="N472" t="s">
        <v>355</v>
      </c>
      <c r="O472" t="s">
        <v>155</v>
      </c>
      <c r="P472" t="s">
        <v>361</v>
      </c>
      <c r="Q472" t="s">
        <v>51</v>
      </c>
      <c r="R472" t="s">
        <v>363</v>
      </c>
      <c r="S472" t="s">
        <v>137</v>
      </c>
      <c r="T472" t="s">
        <v>138</v>
      </c>
      <c r="U472" t="str">
        <f t="shared" si="7"/>
        <v>WA.2378.EBD.953.102.B.521811</v>
      </c>
      <c r="V472" t="s">
        <v>136</v>
      </c>
    </row>
    <row r="473" spans="1:22" hidden="1" x14ac:dyDescent="0.3">
      <c r="A473" t="s">
        <v>24</v>
      </c>
      <c r="B473" t="s">
        <v>25</v>
      </c>
      <c r="C473" t="s">
        <v>26</v>
      </c>
      <c r="D473" t="s">
        <v>27</v>
      </c>
      <c r="E473" t="s">
        <v>28</v>
      </c>
      <c r="F473" t="s">
        <v>29</v>
      </c>
      <c r="G473" t="s">
        <v>115</v>
      </c>
      <c r="H473" t="s">
        <v>116</v>
      </c>
      <c r="I473" t="s">
        <v>117</v>
      </c>
      <c r="J473" t="s">
        <v>118</v>
      </c>
      <c r="K473" t="s">
        <v>333</v>
      </c>
      <c r="L473" t="s">
        <v>334</v>
      </c>
      <c r="M473" t="s">
        <v>354</v>
      </c>
      <c r="N473" t="s">
        <v>355</v>
      </c>
      <c r="O473" t="s">
        <v>155</v>
      </c>
      <c r="P473" t="s">
        <v>361</v>
      </c>
      <c r="Q473" t="s">
        <v>51</v>
      </c>
      <c r="R473" t="s">
        <v>363</v>
      </c>
      <c r="S473" t="s">
        <v>45</v>
      </c>
      <c r="T473" t="s">
        <v>46</v>
      </c>
      <c r="U473" t="str">
        <f t="shared" si="7"/>
        <v>WA.2378.EBD.953.102.B.522151</v>
      </c>
      <c r="V473" t="s">
        <v>136</v>
      </c>
    </row>
    <row r="474" spans="1:22" hidden="1" x14ac:dyDescent="0.3">
      <c r="A474" t="s">
        <v>24</v>
      </c>
      <c r="B474" t="s">
        <v>25</v>
      </c>
      <c r="C474" t="s">
        <v>26</v>
      </c>
      <c r="D474" t="s">
        <v>27</v>
      </c>
      <c r="E474" t="s">
        <v>28</v>
      </c>
      <c r="F474" t="s">
        <v>29</v>
      </c>
      <c r="G474" t="s">
        <v>115</v>
      </c>
      <c r="H474" t="s">
        <v>116</v>
      </c>
      <c r="I474" t="s">
        <v>117</v>
      </c>
      <c r="J474" t="s">
        <v>118</v>
      </c>
      <c r="K474" t="s">
        <v>333</v>
      </c>
      <c r="L474" t="s">
        <v>334</v>
      </c>
      <c r="M474" t="s">
        <v>354</v>
      </c>
      <c r="N474" t="s">
        <v>355</v>
      </c>
      <c r="O474" t="s">
        <v>155</v>
      </c>
      <c r="P474" t="s">
        <v>361</v>
      </c>
      <c r="Q474" t="s">
        <v>51</v>
      </c>
      <c r="R474" t="s">
        <v>363</v>
      </c>
      <c r="S474" t="s">
        <v>47</v>
      </c>
      <c r="T474" t="s">
        <v>48</v>
      </c>
      <c r="U474" t="str">
        <f t="shared" si="7"/>
        <v>WA.2378.EBD.953.102.B.524111</v>
      </c>
      <c r="V474" t="s">
        <v>136</v>
      </c>
    </row>
    <row r="475" spans="1:22" hidden="1" x14ac:dyDescent="0.3">
      <c r="A475" t="s">
        <v>24</v>
      </c>
      <c r="B475" t="s">
        <v>25</v>
      </c>
      <c r="C475" t="s">
        <v>26</v>
      </c>
      <c r="D475" t="s">
        <v>27</v>
      </c>
      <c r="E475" t="s">
        <v>28</v>
      </c>
      <c r="F475" t="s">
        <v>29</v>
      </c>
      <c r="G475" t="s">
        <v>115</v>
      </c>
      <c r="H475" t="s">
        <v>116</v>
      </c>
      <c r="I475" t="s">
        <v>117</v>
      </c>
      <c r="J475" t="s">
        <v>118</v>
      </c>
      <c r="K475" t="s">
        <v>333</v>
      </c>
      <c r="L475" t="s">
        <v>334</v>
      </c>
      <c r="M475" t="s">
        <v>354</v>
      </c>
      <c r="N475" t="s">
        <v>355</v>
      </c>
      <c r="O475" t="s">
        <v>155</v>
      </c>
      <c r="P475" t="s">
        <v>361</v>
      </c>
      <c r="Q475" t="s">
        <v>51</v>
      </c>
      <c r="R475" t="s">
        <v>363</v>
      </c>
      <c r="S475" t="s">
        <v>72</v>
      </c>
      <c r="T475" t="s">
        <v>73</v>
      </c>
      <c r="U475" t="str">
        <f t="shared" si="7"/>
        <v>WA.2378.EBD.953.102.B.524113</v>
      </c>
      <c r="V475" t="s">
        <v>136</v>
      </c>
    </row>
    <row r="476" spans="1:22" hidden="1" x14ac:dyDescent="0.3">
      <c r="A476" t="s">
        <v>24</v>
      </c>
      <c r="B476" t="s">
        <v>25</v>
      </c>
      <c r="C476" t="s">
        <v>26</v>
      </c>
      <c r="D476" t="s">
        <v>27</v>
      </c>
      <c r="E476" t="s">
        <v>28</v>
      </c>
      <c r="F476" t="s">
        <v>29</v>
      </c>
      <c r="G476" t="s">
        <v>115</v>
      </c>
      <c r="H476" t="s">
        <v>116</v>
      </c>
      <c r="I476" t="s">
        <v>117</v>
      </c>
      <c r="J476" t="s">
        <v>118</v>
      </c>
      <c r="K476" t="s">
        <v>333</v>
      </c>
      <c r="L476" t="s">
        <v>334</v>
      </c>
      <c r="M476" t="s">
        <v>354</v>
      </c>
      <c r="N476" t="s">
        <v>355</v>
      </c>
      <c r="O476" t="s">
        <v>155</v>
      </c>
      <c r="P476" t="s">
        <v>361</v>
      </c>
      <c r="Q476" t="s">
        <v>53</v>
      </c>
      <c r="R476" t="s">
        <v>364</v>
      </c>
      <c r="S476" t="s">
        <v>42</v>
      </c>
      <c r="T476" t="s">
        <v>43</v>
      </c>
      <c r="U476" t="str">
        <f t="shared" si="7"/>
        <v>WA.2378.EBD.953.102.C.521211</v>
      </c>
      <c r="V476" t="s">
        <v>136</v>
      </c>
    </row>
    <row r="477" spans="1:22" hidden="1" x14ac:dyDescent="0.3">
      <c r="A477" t="s">
        <v>24</v>
      </c>
      <c r="B477" t="s">
        <v>25</v>
      </c>
      <c r="C477" t="s">
        <v>26</v>
      </c>
      <c r="D477" t="s">
        <v>27</v>
      </c>
      <c r="E477" t="s">
        <v>28</v>
      </c>
      <c r="F477" t="s">
        <v>29</v>
      </c>
      <c r="G477" t="s">
        <v>115</v>
      </c>
      <c r="H477" t="s">
        <v>116</v>
      </c>
      <c r="I477" t="s">
        <v>117</v>
      </c>
      <c r="J477" t="s">
        <v>118</v>
      </c>
      <c r="K477" t="s">
        <v>333</v>
      </c>
      <c r="L477" t="s">
        <v>334</v>
      </c>
      <c r="M477" t="s">
        <v>354</v>
      </c>
      <c r="N477" t="s">
        <v>355</v>
      </c>
      <c r="O477" t="s">
        <v>155</v>
      </c>
      <c r="P477" t="s">
        <v>361</v>
      </c>
      <c r="Q477" t="s">
        <v>53</v>
      </c>
      <c r="R477" t="s">
        <v>364</v>
      </c>
      <c r="S477" t="s">
        <v>137</v>
      </c>
      <c r="T477" t="s">
        <v>138</v>
      </c>
      <c r="U477" t="str">
        <f t="shared" si="7"/>
        <v>WA.2378.EBD.953.102.C.521811</v>
      </c>
      <c r="V477" t="s">
        <v>136</v>
      </c>
    </row>
    <row r="478" spans="1:22" hidden="1" x14ac:dyDescent="0.3">
      <c r="A478" t="s">
        <v>24</v>
      </c>
      <c r="B478" t="s">
        <v>25</v>
      </c>
      <c r="C478" t="s">
        <v>26</v>
      </c>
      <c r="D478" t="s">
        <v>27</v>
      </c>
      <c r="E478" t="s">
        <v>28</v>
      </c>
      <c r="F478" t="s">
        <v>29</v>
      </c>
      <c r="G478" t="s">
        <v>115</v>
      </c>
      <c r="H478" t="s">
        <v>116</v>
      </c>
      <c r="I478" t="s">
        <v>117</v>
      </c>
      <c r="J478" t="s">
        <v>118</v>
      </c>
      <c r="K478" t="s">
        <v>333</v>
      </c>
      <c r="L478" t="s">
        <v>334</v>
      </c>
      <c r="M478" t="s">
        <v>354</v>
      </c>
      <c r="N478" t="s">
        <v>355</v>
      </c>
      <c r="O478" t="s">
        <v>155</v>
      </c>
      <c r="P478" t="s">
        <v>361</v>
      </c>
      <c r="Q478" t="s">
        <v>53</v>
      </c>
      <c r="R478" t="s">
        <v>364</v>
      </c>
      <c r="S478" t="s">
        <v>57</v>
      </c>
      <c r="T478" t="s">
        <v>58</v>
      </c>
      <c r="U478" t="str">
        <f t="shared" si="7"/>
        <v>WA.2378.EBD.953.102.C.522191</v>
      </c>
      <c r="V478" t="s">
        <v>136</v>
      </c>
    </row>
    <row r="479" spans="1:22" hidden="1" x14ac:dyDescent="0.3">
      <c r="A479" t="s">
        <v>24</v>
      </c>
      <c r="B479" t="s">
        <v>25</v>
      </c>
      <c r="C479" t="s">
        <v>26</v>
      </c>
      <c r="D479" t="s">
        <v>27</v>
      </c>
      <c r="E479" t="s">
        <v>28</v>
      </c>
      <c r="F479" t="s">
        <v>29</v>
      </c>
      <c r="G479" t="s">
        <v>115</v>
      </c>
      <c r="H479" t="s">
        <v>116</v>
      </c>
      <c r="I479" t="s">
        <v>117</v>
      </c>
      <c r="J479" t="s">
        <v>118</v>
      </c>
      <c r="K479" t="s">
        <v>333</v>
      </c>
      <c r="L479" t="s">
        <v>334</v>
      </c>
      <c r="M479" t="s">
        <v>354</v>
      </c>
      <c r="N479" t="s">
        <v>355</v>
      </c>
      <c r="O479" t="s">
        <v>155</v>
      </c>
      <c r="P479" t="s">
        <v>361</v>
      </c>
      <c r="Q479" t="s">
        <v>53</v>
      </c>
      <c r="R479" t="s">
        <v>364</v>
      </c>
      <c r="S479" t="s">
        <v>47</v>
      </c>
      <c r="T479" t="s">
        <v>48</v>
      </c>
      <c r="U479" t="str">
        <f t="shared" si="7"/>
        <v>WA.2378.EBD.953.102.C.524111</v>
      </c>
      <c r="V479" t="s">
        <v>136</v>
      </c>
    </row>
    <row r="480" spans="1:22" hidden="1" x14ac:dyDescent="0.3">
      <c r="A480" t="s">
        <v>24</v>
      </c>
      <c r="B480" t="s">
        <v>25</v>
      </c>
      <c r="C480" t="s">
        <v>26</v>
      </c>
      <c r="D480" t="s">
        <v>27</v>
      </c>
      <c r="E480" t="s">
        <v>28</v>
      </c>
      <c r="F480" t="s">
        <v>29</v>
      </c>
      <c r="G480" t="s">
        <v>115</v>
      </c>
      <c r="H480" t="s">
        <v>116</v>
      </c>
      <c r="I480" t="s">
        <v>117</v>
      </c>
      <c r="J480" t="s">
        <v>118</v>
      </c>
      <c r="K480" t="s">
        <v>333</v>
      </c>
      <c r="L480" t="s">
        <v>334</v>
      </c>
      <c r="M480" t="s">
        <v>354</v>
      </c>
      <c r="N480" t="s">
        <v>355</v>
      </c>
      <c r="O480" t="s">
        <v>155</v>
      </c>
      <c r="P480" t="s">
        <v>361</v>
      </c>
      <c r="Q480" t="s">
        <v>53</v>
      </c>
      <c r="R480" t="s">
        <v>364</v>
      </c>
      <c r="S480" t="s">
        <v>74</v>
      </c>
      <c r="T480" t="s">
        <v>75</v>
      </c>
      <c r="U480" t="str">
        <f t="shared" si="7"/>
        <v>WA.2378.EBD.953.102.C.524114</v>
      </c>
      <c r="V480" t="s">
        <v>136</v>
      </c>
    </row>
    <row r="481" spans="1:22" hidden="1" x14ac:dyDescent="0.3">
      <c r="A481" t="s">
        <v>24</v>
      </c>
      <c r="B481" t="s">
        <v>25</v>
      </c>
      <c r="C481" t="s">
        <v>26</v>
      </c>
      <c r="D481" t="s">
        <v>27</v>
      </c>
      <c r="E481" t="s">
        <v>28</v>
      </c>
      <c r="F481" t="s">
        <v>29</v>
      </c>
      <c r="G481" t="s">
        <v>115</v>
      </c>
      <c r="H481" t="s">
        <v>116</v>
      </c>
      <c r="I481" t="s">
        <v>117</v>
      </c>
      <c r="J481" t="s">
        <v>118</v>
      </c>
      <c r="K481" t="s">
        <v>333</v>
      </c>
      <c r="L481" t="s">
        <v>334</v>
      </c>
      <c r="M481" t="s">
        <v>354</v>
      </c>
      <c r="N481" t="s">
        <v>355</v>
      </c>
      <c r="O481" t="s">
        <v>155</v>
      </c>
      <c r="P481" t="s">
        <v>361</v>
      </c>
      <c r="Q481" t="s">
        <v>55</v>
      </c>
      <c r="R481" t="s">
        <v>365</v>
      </c>
      <c r="S481" t="s">
        <v>42</v>
      </c>
      <c r="T481" t="s">
        <v>43</v>
      </c>
      <c r="U481" t="str">
        <f t="shared" si="7"/>
        <v>WA.2378.EBD.953.102.D.521211</v>
      </c>
      <c r="V481" t="s">
        <v>136</v>
      </c>
    </row>
    <row r="482" spans="1:22" hidden="1" x14ac:dyDescent="0.3">
      <c r="A482" t="s">
        <v>24</v>
      </c>
      <c r="B482" t="s">
        <v>25</v>
      </c>
      <c r="C482" t="s">
        <v>26</v>
      </c>
      <c r="D482" t="s">
        <v>27</v>
      </c>
      <c r="E482" t="s">
        <v>28</v>
      </c>
      <c r="F482" t="s">
        <v>29</v>
      </c>
      <c r="G482" t="s">
        <v>115</v>
      </c>
      <c r="H482" t="s">
        <v>116</v>
      </c>
      <c r="I482" t="s">
        <v>117</v>
      </c>
      <c r="J482" t="s">
        <v>118</v>
      </c>
      <c r="K482" t="s">
        <v>333</v>
      </c>
      <c r="L482" t="s">
        <v>334</v>
      </c>
      <c r="M482" t="s">
        <v>354</v>
      </c>
      <c r="N482" t="s">
        <v>355</v>
      </c>
      <c r="O482" t="s">
        <v>155</v>
      </c>
      <c r="P482" t="s">
        <v>361</v>
      </c>
      <c r="Q482" t="s">
        <v>55</v>
      </c>
      <c r="R482" t="s">
        <v>365</v>
      </c>
      <c r="S482" t="s">
        <v>67</v>
      </c>
      <c r="T482" t="s">
        <v>68</v>
      </c>
      <c r="U482" t="str">
        <f t="shared" si="7"/>
        <v>WA.2378.EBD.953.102.D.521241</v>
      </c>
      <c r="V482" t="s">
        <v>136</v>
      </c>
    </row>
    <row r="483" spans="1:22" hidden="1" x14ac:dyDescent="0.3">
      <c r="A483" t="s">
        <v>24</v>
      </c>
      <c r="B483" t="s">
        <v>25</v>
      </c>
      <c r="C483" t="s">
        <v>26</v>
      </c>
      <c r="D483" t="s">
        <v>27</v>
      </c>
      <c r="E483" t="s">
        <v>28</v>
      </c>
      <c r="F483" t="s">
        <v>29</v>
      </c>
      <c r="G483" t="s">
        <v>115</v>
      </c>
      <c r="H483" t="s">
        <v>116</v>
      </c>
      <c r="I483" t="s">
        <v>117</v>
      </c>
      <c r="J483" t="s">
        <v>118</v>
      </c>
      <c r="K483" t="s">
        <v>333</v>
      </c>
      <c r="L483" t="s">
        <v>334</v>
      </c>
      <c r="M483" t="s">
        <v>354</v>
      </c>
      <c r="N483" t="s">
        <v>355</v>
      </c>
      <c r="O483" t="s">
        <v>155</v>
      </c>
      <c r="P483" t="s">
        <v>361</v>
      </c>
      <c r="Q483" t="s">
        <v>55</v>
      </c>
      <c r="R483" t="s">
        <v>365</v>
      </c>
      <c r="S483" t="s">
        <v>137</v>
      </c>
      <c r="T483" t="s">
        <v>138</v>
      </c>
      <c r="U483" t="str">
        <f t="shared" si="7"/>
        <v>WA.2378.EBD.953.102.D.521811</v>
      </c>
      <c r="V483" t="s">
        <v>136</v>
      </c>
    </row>
    <row r="484" spans="1:22" hidden="1" x14ac:dyDescent="0.3">
      <c r="A484" t="s">
        <v>24</v>
      </c>
      <c r="B484" t="s">
        <v>25</v>
      </c>
      <c r="C484" t="s">
        <v>26</v>
      </c>
      <c r="D484" t="s">
        <v>27</v>
      </c>
      <c r="E484" t="s">
        <v>28</v>
      </c>
      <c r="F484" t="s">
        <v>29</v>
      </c>
      <c r="G484" t="s">
        <v>115</v>
      </c>
      <c r="H484" t="s">
        <v>116</v>
      </c>
      <c r="I484" t="s">
        <v>117</v>
      </c>
      <c r="J484" t="s">
        <v>118</v>
      </c>
      <c r="K484" t="s">
        <v>333</v>
      </c>
      <c r="L484" t="s">
        <v>334</v>
      </c>
      <c r="M484" t="s">
        <v>354</v>
      </c>
      <c r="N484" t="s">
        <v>355</v>
      </c>
      <c r="O484" t="s">
        <v>155</v>
      </c>
      <c r="P484" t="s">
        <v>361</v>
      </c>
      <c r="Q484" t="s">
        <v>55</v>
      </c>
      <c r="R484" t="s">
        <v>365</v>
      </c>
      <c r="S484" t="s">
        <v>45</v>
      </c>
      <c r="T484" t="s">
        <v>46</v>
      </c>
      <c r="U484" t="str">
        <f t="shared" si="7"/>
        <v>WA.2378.EBD.953.102.D.522151</v>
      </c>
      <c r="V484" t="s">
        <v>136</v>
      </c>
    </row>
    <row r="485" spans="1:22" hidden="1" x14ac:dyDescent="0.3">
      <c r="A485" t="s">
        <v>24</v>
      </c>
      <c r="B485" t="s">
        <v>25</v>
      </c>
      <c r="C485" t="s">
        <v>26</v>
      </c>
      <c r="D485" t="s">
        <v>27</v>
      </c>
      <c r="E485" t="s">
        <v>28</v>
      </c>
      <c r="F485" t="s">
        <v>29</v>
      </c>
      <c r="G485" t="s">
        <v>115</v>
      </c>
      <c r="H485" t="s">
        <v>116</v>
      </c>
      <c r="I485" t="s">
        <v>117</v>
      </c>
      <c r="J485" t="s">
        <v>118</v>
      </c>
      <c r="K485" t="s">
        <v>333</v>
      </c>
      <c r="L485" t="s">
        <v>334</v>
      </c>
      <c r="M485" t="s">
        <v>354</v>
      </c>
      <c r="N485" t="s">
        <v>355</v>
      </c>
      <c r="O485" t="s">
        <v>155</v>
      </c>
      <c r="P485" t="s">
        <v>361</v>
      </c>
      <c r="Q485" t="s">
        <v>55</v>
      </c>
      <c r="R485" t="s">
        <v>365</v>
      </c>
      <c r="S485" t="s">
        <v>57</v>
      </c>
      <c r="T485" t="s">
        <v>58</v>
      </c>
      <c r="U485" t="str">
        <f t="shared" si="7"/>
        <v>WA.2378.EBD.953.102.D.522191</v>
      </c>
      <c r="V485" t="s">
        <v>136</v>
      </c>
    </row>
    <row r="486" spans="1:22" hidden="1" x14ac:dyDescent="0.3">
      <c r="A486" t="s">
        <v>24</v>
      </c>
      <c r="B486" t="s">
        <v>25</v>
      </c>
      <c r="C486" t="s">
        <v>26</v>
      </c>
      <c r="D486" t="s">
        <v>27</v>
      </c>
      <c r="E486" t="s">
        <v>28</v>
      </c>
      <c r="F486" t="s">
        <v>29</v>
      </c>
      <c r="G486" t="s">
        <v>115</v>
      </c>
      <c r="H486" t="s">
        <v>116</v>
      </c>
      <c r="I486" t="s">
        <v>117</v>
      </c>
      <c r="J486" t="s">
        <v>118</v>
      </c>
      <c r="K486" t="s">
        <v>333</v>
      </c>
      <c r="L486" t="s">
        <v>334</v>
      </c>
      <c r="M486" t="s">
        <v>354</v>
      </c>
      <c r="N486" t="s">
        <v>355</v>
      </c>
      <c r="O486" t="s">
        <v>155</v>
      </c>
      <c r="P486" t="s">
        <v>361</v>
      </c>
      <c r="Q486" t="s">
        <v>55</v>
      </c>
      <c r="R486" t="s">
        <v>365</v>
      </c>
      <c r="S486" t="s">
        <v>47</v>
      </c>
      <c r="T486" t="s">
        <v>48</v>
      </c>
      <c r="U486" t="str">
        <f t="shared" si="7"/>
        <v>WA.2378.EBD.953.102.D.524111</v>
      </c>
      <c r="V486" t="s">
        <v>136</v>
      </c>
    </row>
    <row r="487" spans="1:22" hidden="1" x14ac:dyDescent="0.3">
      <c r="A487" t="s">
        <v>24</v>
      </c>
      <c r="B487" t="s">
        <v>25</v>
      </c>
      <c r="C487" t="s">
        <v>26</v>
      </c>
      <c r="D487" t="s">
        <v>27</v>
      </c>
      <c r="E487" t="s">
        <v>28</v>
      </c>
      <c r="F487" t="s">
        <v>29</v>
      </c>
      <c r="G487" t="s">
        <v>115</v>
      </c>
      <c r="H487" t="s">
        <v>116</v>
      </c>
      <c r="I487" t="s">
        <v>117</v>
      </c>
      <c r="J487" t="s">
        <v>118</v>
      </c>
      <c r="K487" t="s">
        <v>333</v>
      </c>
      <c r="L487" t="s">
        <v>334</v>
      </c>
      <c r="M487" t="s">
        <v>354</v>
      </c>
      <c r="N487" t="s">
        <v>355</v>
      </c>
      <c r="O487" t="s">
        <v>155</v>
      </c>
      <c r="P487" t="s">
        <v>361</v>
      </c>
      <c r="Q487" t="s">
        <v>55</v>
      </c>
      <c r="R487" t="s">
        <v>365</v>
      </c>
      <c r="S487" t="s">
        <v>74</v>
      </c>
      <c r="T487" t="s">
        <v>75</v>
      </c>
      <c r="U487" t="str">
        <f t="shared" si="7"/>
        <v>WA.2378.EBD.953.102.D.524114</v>
      </c>
      <c r="V487" t="s">
        <v>136</v>
      </c>
    </row>
    <row r="488" spans="1:22" hidden="1" x14ac:dyDescent="0.3">
      <c r="A488" t="s">
        <v>24</v>
      </c>
      <c r="B488" t="s">
        <v>25</v>
      </c>
      <c r="C488" t="s">
        <v>26</v>
      </c>
      <c r="D488" t="s">
        <v>27</v>
      </c>
      <c r="E488" t="s">
        <v>28</v>
      </c>
      <c r="F488" t="s">
        <v>29</v>
      </c>
      <c r="G488" t="s">
        <v>115</v>
      </c>
      <c r="H488" t="s">
        <v>116</v>
      </c>
      <c r="I488" t="s">
        <v>117</v>
      </c>
      <c r="J488" t="s">
        <v>118</v>
      </c>
      <c r="K488" t="s">
        <v>333</v>
      </c>
      <c r="L488" t="s">
        <v>334</v>
      </c>
      <c r="M488" t="s">
        <v>354</v>
      </c>
      <c r="N488" t="s">
        <v>355</v>
      </c>
      <c r="O488" t="s">
        <v>184</v>
      </c>
      <c r="P488" t="s">
        <v>366</v>
      </c>
      <c r="Q488" t="s">
        <v>40</v>
      </c>
      <c r="R488" t="s">
        <v>367</v>
      </c>
      <c r="S488" t="s">
        <v>42</v>
      </c>
      <c r="T488" t="s">
        <v>43</v>
      </c>
      <c r="U488" t="str">
        <f t="shared" si="7"/>
        <v>WA.2378.EBD.953.201.A.521211</v>
      </c>
      <c r="V488" t="s">
        <v>44</v>
      </c>
    </row>
    <row r="489" spans="1:22" hidden="1" x14ac:dyDescent="0.3">
      <c r="A489" t="s">
        <v>24</v>
      </c>
      <c r="B489" t="s">
        <v>25</v>
      </c>
      <c r="C489" t="s">
        <v>26</v>
      </c>
      <c r="D489" t="s">
        <v>27</v>
      </c>
      <c r="E489" t="s">
        <v>28</v>
      </c>
      <c r="F489" t="s">
        <v>29</v>
      </c>
      <c r="G489" t="s">
        <v>115</v>
      </c>
      <c r="H489" t="s">
        <v>116</v>
      </c>
      <c r="I489" t="s">
        <v>117</v>
      </c>
      <c r="J489" t="s">
        <v>118</v>
      </c>
      <c r="K489" t="s">
        <v>333</v>
      </c>
      <c r="L489" t="s">
        <v>334</v>
      </c>
      <c r="M489" t="s">
        <v>354</v>
      </c>
      <c r="N489" t="s">
        <v>355</v>
      </c>
      <c r="O489" t="s">
        <v>184</v>
      </c>
      <c r="P489" t="s">
        <v>366</v>
      </c>
      <c r="Q489" t="s">
        <v>40</v>
      </c>
      <c r="R489" t="s">
        <v>367</v>
      </c>
      <c r="S489" t="s">
        <v>47</v>
      </c>
      <c r="T489" t="s">
        <v>48</v>
      </c>
      <c r="U489" t="str">
        <f t="shared" si="7"/>
        <v>WA.2378.EBD.953.201.A.524111</v>
      </c>
      <c r="V489" t="s">
        <v>44</v>
      </c>
    </row>
    <row r="490" spans="1:22" hidden="1" x14ac:dyDescent="0.3">
      <c r="A490" t="s">
        <v>24</v>
      </c>
      <c r="B490" t="s">
        <v>25</v>
      </c>
      <c r="C490" t="s">
        <v>26</v>
      </c>
      <c r="D490" t="s">
        <v>27</v>
      </c>
      <c r="E490" t="s">
        <v>28</v>
      </c>
      <c r="F490" t="s">
        <v>29</v>
      </c>
      <c r="G490" t="s">
        <v>115</v>
      </c>
      <c r="H490" t="s">
        <v>116</v>
      </c>
      <c r="I490" t="s">
        <v>117</v>
      </c>
      <c r="J490" t="s">
        <v>118</v>
      </c>
      <c r="K490" t="s">
        <v>333</v>
      </c>
      <c r="L490" t="s">
        <v>334</v>
      </c>
      <c r="M490" t="s">
        <v>354</v>
      </c>
      <c r="N490" t="s">
        <v>355</v>
      </c>
      <c r="O490" t="s">
        <v>184</v>
      </c>
      <c r="P490" t="s">
        <v>366</v>
      </c>
      <c r="Q490" t="s">
        <v>51</v>
      </c>
      <c r="R490" t="s">
        <v>368</v>
      </c>
      <c r="S490" t="s">
        <v>42</v>
      </c>
      <c r="T490" t="s">
        <v>43</v>
      </c>
      <c r="U490" t="str">
        <f t="shared" si="7"/>
        <v>WA.2378.EBD.953.201.B.521211</v>
      </c>
      <c r="V490" t="s">
        <v>44</v>
      </c>
    </row>
    <row r="491" spans="1:22" hidden="1" x14ac:dyDescent="0.3">
      <c r="A491" t="s">
        <v>24</v>
      </c>
      <c r="B491" t="s">
        <v>25</v>
      </c>
      <c r="C491" t="s">
        <v>26</v>
      </c>
      <c r="D491" t="s">
        <v>27</v>
      </c>
      <c r="E491" t="s">
        <v>28</v>
      </c>
      <c r="F491" t="s">
        <v>29</v>
      </c>
      <c r="G491" t="s">
        <v>115</v>
      </c>
      <c r="H491" t="s">
        <v>116</v>
      </c>
      <c r="I491" t="s">
        <v>117</v>
      </c>
      <c r="J491" t="s">
        <v>118</v>
      </c>
      <c r="K491" t="s">
        <v>333</v>
      </c>
      <c r="L491" t="s">
        <v>334</v>
      </c>
      <c r="M491" t="s">
        <v>354</v>
      </c>
      <c r="N491" t="s">
        <v>355</v>
      </c>
      <c r="O491" t="s">
        <v>184</v>
      </c>
      <c r="P491" t="s">
        <v>366</v>
      </c>
      <c r="Q491" t="s">
        <v>51</v>
      </c>
      <c r="R491" t="s">
        <v>368</v>
      </c>
      <c r="S491" t="s">
        <v>47</v>
      </c>
      <c r="T491" t="s">
        <v>48</v>
      </c>
      <c r="U491" t="str">
        <f t="shared" si="7"/>
        <v>WA.2378.EBD.953.201.B.524111</v>
      </c>
      <c r="V491" t="s">
        <v>44</v>
      </c>
    </row>
    <row r="492" spans="1:22" hidden="1" x14ac:dyDescent="0.3">
      <c r="A492" t="s">
        <v>24</v>
      </c>
      <c r="B492" t="s">
        <v>25</v>
      </c>
      <c r="C492" t="s">
        <v>26</v>
      </c>
      <c r="D492" t="s">
        <v>27</v>
      </c>
      <c r="E492" t="s">
        <v>28</v>
      </c>
      <c r="F492" t="s">
        <v>29</v>
      </c>
      <c r="G492" t="s">
        <v>115</v>
      </c>
      <c r="H492" t="s">
        <v>116</v>
      </c>
      <c r="I492" t="s">
        <v>117</v>
      </c>
      <c r="J492" t="s">
        <v>118</v>
      </c>
      <c r="K492" t="s">
        <v>333</v>
      </c>
      <c r="L492" t="s">
        <v>334</v>
      </c>
      <c r="M492" t="s">
        <v>354</v>
      </c>
      <c r="N492" t="s">
        <v>355</v>
      </c>
      <c r="O492" t="s">
        <v>369</v>
      </c>
      <c r="P492" t="s">
        <v>370</v>
      </c>
      <c r="Q492" t="s">
        <v>40</v>
      </c>
      <c r="R492" t="s">
        <v>371</v>
      </c>
      <c r="S492" t="s">
        <v>42</v>
      </c>
      <c r="T492" t="s">
        <v>43</v>
      </c>
      <c r="U492" t="str">
        <f t="shared" si="7"/>
        <v>WA.2378.EBD.953.202.A.521211</v>
      </c>
      <c r="V492" t="s">
        <v>44</v>
      </c>
    </row>
    <row r="493" spans="1:22" hidden="1" x14ac:dyDescent="0.3">
      <c r="A493" t="s">
        <v>24</v>
      </c>
      <c r="B493" t="s">
        <v>25</v>
      </c>
      <c r="C493" t="s">
        <v>26</v>
      </c>
      <c r="D493" t="s">
        <v>27</v>
      </c>
      <c r="E493" t="s">
        <v>28</v>
      </c>
      <c r="F493" t="s">
        <v>29</v>
      </c>
      <c r="G493" t="s">
        <v>115</v>
      </c>
      <c r="H493" t="s">
        <v>116</v>
      </c>
      <c r="I493" t="s">
        <v>117</v>
      </c>
      <c r="J493" t="s">
        <v>118</v>
      </c>
      <c r="K493" t="s">
        <v>333</v>
      </c>
      <c r="L493" t="s">
        <v>334</v>
      </c>
      <c r="M493" t="s">
        <v>354</v>
      </c>
      <c r="N493" t="s">
        <v>355</v>
      </c>
      <c r="O493" t="s">
        <v>369</v>
      </c>
      <c r="P493" t="s">
        <v>370</v>
      </c>
      <c r="Q493" t="s">
        <v>40</v>
      </c>
      <c r="R493" t="s">
        <v>371</v>
      </c>
      <c r="S493" t="s">
        <v>47</v>
      </c>
      <c r="T493" t="s">
        <v>48</v>
      </c>
      <c r="U493" t="str">
        <f t="shared" si="7"/>
        <v>WA.2378.EBD.953.202.A.524111</v>
      </c>
      <c r="V493" t="s">
        <v>44</v>
      </c>
    </row>
    <row r="494" spans="1:22" hidden="1" x14ac:dyDescent="0.3">
      <c r="A494" t="s">
        <v>24</v>
      </c>
      <c r="B494" t="s">
        <v>25</v>
      </c>
      <c r="C494" t="s">
        <v>26</v>
      </c>
      <c r="D494" t="s">
        <v>27</v>
      </c>
      <c r="E494" t="s">
        <v>28</v>
      </c>
      <c r="F494" t="s">
        <v>29</v>
      </c>
      <c r="G494" t="s">
        <v>115</v>
      </c>
      <c r="H494" t="s">
        <v>116</v>
      </c>
      <c r="I494" t="s">
        <v>117</v>
      </c>
      <c r="J494" t="s">
        <v>118</v>
      </c>
      <c r="K494" t="s">
        <v>333</v>
      </c>
      <c r="L494" t="s">
        <v>334</v>
      </c>
      <c r="M494" t="s">
        <v>354</v>
      </c>
      <c r="N494" t="s">
        <v>355</v>
      </c>
      <c r="O494" t="s">
        <v>369</v>
      </c>
      <c r="P494" t="s">
        <v>370</v>
      </c>
      <c r="Q494" t="s">
        <v>51</v>
      </c>
      <c r="R494" t="s">
        <v>372</v>
      </c>
      <c r="S494" t="s">
        <v>42</v>
      </c>
      <c r="T494" t="s">
        <v>43</v>
      </c>
      <c r="U494" t="str">
        <f t="shared" si="7"/>
        <v>WA.2378.EBD.953.202.B.521211</v>
      </c>
      <c r="V494" t="s">
        <v>44</v>
      </c>
    </row>
    <row r="495" spans="1:22" hidden="1" x14ac:dyDescent="0.3">
      <c r="A495" t="s">
        <v>24</v>
      </c>
      <c r="B495" t="s">
        <v>25</v>
      </c>
      <c r="C495" t="s">
        <v>26</v>
      </c>
      <c r="D495" t="s">
        <v>27</v>
      </c>
      <c r="E495" t="s">
        <v>28</v>
      </c>
      <c r="F495" t="s">
        <v>29</v>
      </c>
      <c r="G495" t="s">
        <v>115</v>
      </c>
      <c r="H495" t="s">
        <v>116</v>
      </c>
      <c r="I495" t="s">
        <v>117</v>
      </c>
      <c r="J495" t="s">
        <v>118</v>
      </c>
      <c r="K495" t="s">
        <v>333</v>
      </c>
      <c r="L495" t="s">
        <v>334</v>
      </c>
      <c r="M495" t="s">
        <v>354</v>
      </c>
      <c r="N495" t="s">
        <v>355</v>
      </c>
      <c r="O495" t="s">
        <v>369</v>
      </c>
      <c r="P495" t="s">
        <v>370</v>
      </c>
      <c r="Q495" t="s">
        <v>51</v>
      </c>
      <c r="R495" t="s">
        <v>372</v>
      </c>
      <c r="S495" t="s">
        <v>47</v>
      </c>
      <c r="T495" t="s">
        <v>48</v>
      </c>
      <c r="U495" t="str">
        <f t="shared" si="7"/>
        <v>WA.2378.EBD.953.202.B.524111</v>
      </c>
      <c r="V495" t="s">
        <v>44</v>
      </c>
    </row>
    <row r="496" spans="1:22" hidden="1" x14ac:dyDescent="0.3">
      <c r="A496" t="s">
        <v>24</v>
      </c>
      <c r="B496" t="s">
        <v>25</v>
      </c>
      <c r="C496" t="s">
        <v>26</v>
      </c>
      <c r="D496" t="s">
        <v>27</v>
      </c>
      <c r="E496" t="s">
        <v>28</v>
      </c>
      <c r="F496" t="s">
        <v>29</v>
      </c>
      <c r="G496" t="s">
        <v>115</v>
      </c>
      <c r="H496" t="s">
        <v>116</v>
      </c>
      <c r="I496" t="s">
        <v>117</v>
      </c>
      <c r="J496" t="s">
        <v>118</v>
      </c>
      <c r="K496" t="s">
        <v>333</v>
      </c>
      <c r="L496" t="s">
        <v>334</v>
      </c>
      <c r="M496" t="s">
        <v>354</v>
      </c>
      <c r="N496" t="s">
        <v>355</v>
      </c>
      <c r="O496" t="s">
        <v>369</v>
      </c>
      <c r="P496" t="s">
        <v>370</v>
      </c>
      <c r="Q496" t="s">
        <v>53</v>
      </c>
      <c r="R496" t="s">
        <v>373</v>
      </c>
      <c r="S496" t="s">
        <v>42</v>
      </c>
      <c r="T496" t="s">
        <v>43</v>
      </c>
      <c r="U496" t="str">
        <f t="shared" si="7"/>
        <v>WA.2378.EBD.953.202.C.521211</v>
      </c>
      <c r="V496" t="s">
        <v>44</v>
      </c>
    </row>
    <row r="497" spans="1:24" hidden="1" x14ac:dyDescent="0.3">
      <c r="A497" t="s">
        <v>24</v>
      </c>
      <c r="B497" t="s">
        <v>25</v>
      </c>
      <c r="C497" t="s">
        <v>26</v>
      </c>
      <c r="D497" t="s">
        <v>27</v>
      </c>
      <c r="E497" t="s">
        <v>28</v>
      </c>
      <c r="F497" t="s">
        <v>29</v>
      </c>
      <c r="G497" t="s">
        <v>115</v>
      </c>
      <c r="H497" t="s">
        <v>116</v>
      </c>
      <c r="I497" t="s">
        <v>117</v>
      </c>
      <c r="J497" t="s">
        <v>118</v>
      </c>
      <c r="K497" t="s">
        <v>333</v>
      </c>
      <c r="L497" t="s">
        <v>334</v>
      </c>
      <c r="M497" t="s">
        <v>354</v>
      </c>
      <c r="N497" t="s">
        <v>355</v>
      </c>
      <c r="O497" t="s">
        <v>369</v>
      </c>
      <c r="P497" t="s">
        <v>370</v>
      </c>
      <c r="Q497" t="s">
        <v>53</v>
      </c>
      <c r="R497" t="s">
        <v>373</v>
      </c>
      <c r="S497" t="s">
        <v>47</v>
      </c>
      <c r="T497" t="s">
        <v>48</v>
      </c>
      <c r="U497" t="str">
        <f t="shared" si="7"/>
        <v>WA.2378.EBD.953.202.C.524111</v>
      </c>
      <c r="V497" t="s">
        <v>44</v>
      </c>
    </row>
    <row r="498" spans="1:24" hidden="1" x14ac:dyDescent="0.3">
      <c r="A498" t="s">
        <v>24</v>
      </c>
      <c r="B498" t="s">
        <v>25</v>
      </c>
      <c r="C498" t="s">
        <v>26</v>
      </c>
      <c r="D498" t="s">
        <v>27</v>
      </c>
      <c r="E498" t="s">
        <v>28</v>
      </c>
      <c r="F498" t="s">
        <v>29</v>
      </c>
      <c r="G498" t="s">
        <v>115</v>
      </c>
      <c r="H498" t="s">
        <v>116</v>
      </c>
      <c r="I498" t="s">
        <v>117</v>
      </c>
      <c r="J498" t="s">
        <v>118</v>
      </c>
      <c r="K498" t="s">
        <v>333</v>
      </c>
      <c r="L498" t="s">
        <v>334</v>
      </c>
      <c r="M498" t="s">
        <v>354</v>
      </c>
      <c r="N498" t="s">
        <v>355</v>
      </c>
      <c r="O498" t="s">
        <v>369</v>
      </c>
      <c r="P498" t="s">
        <v>370</v>
      </c>
      <c r="Q498" t="s">
        <v>55</v>
      </c>
      <c r="R498" t="s">
        <v>374</v>
      </c>
      <c r="S498" t="s">
        <v>42</v>
      </c>
      <c r="T498" t="s">
        <v>43</v>
      </c>
      <c r="U498" t="str">
        <f t="shared" si="7"/>
        <v>WA.2378.EBD.953.202.D.521211</v>
      </c>
      <c r="V498" t="s">
        <v>44</v>
      </c>
    </row>
    <row r="499" spans="1:24" hidden="1" x14ac:dyDescent="0.3">
      <c r="A499" t="s">
        <v>24</v>
      </c>
      <c r="B499" t="s">
        <v>25</v>
      </c>
      <c r="C499" t="s">
        <v>26</v>
      </c>
      <c r="D499" t="s">
        <v>27</v>
      </c>
      <c r="E499" t="s">
        <v>28</v>
      </c>
      <c r="F499" t="s">
        <v>29</v>
      </c>
      <c r="G499" t="s">
        <v>115</v>
      </c>
      <c r="H499" t="s">
        <v>116</v>
      </c>
      <c r="I499" t="s">
        <v>117</v>
      </c>
      <c r="J499" t="s">
        <v>118</v>
      </c>
      <c r="K499" t="s">
        <v>333</v>
      </c>
      <c r="L499" t="s">
        <v>334</v>
      </c>
      <c r="M499" t="s">
        <v>354</v>
      </c>
      <c r="N499" t="s">
        <v>355</v>
      </c>
      <c r="O499" t="s">
        <v>369</v>
      </c>
      <c r="P499" t="s">
        <v>370</v>
      </c>
      <c r="Q499" t="s">
        <v>55</v>
      </c>
      <c r="R499" t="s">
        <v>374</v>
      </c>
      <c r="S499" t="s">
        <v>67</v>
      </c>
      <c r="T499" t="s">
        <v>68</v>
      </c>
      <c r="U499" t="str">
        <f t="shared" si="7"/>
        <v>WA.2378.EBD.953.202.D.521241</v>
      </c>
      <c r="V499" t="s">
        <v>44</v>
      </c>
    </row>
    <row r="500" spans="1:24" hidden="1" x14ac:dyDescent="0.3">
      <c r="A500" t="s">
        <v>24</v>
      </c>
      <c r="B500" t="s">
        <v>25</v>
      </c>
      <c r="C500" t="s">
        <v>26</v>
      </c>
      <c r="D500" t="s">
        <v>27</v>
      </c>
      <c r="E500" t="s">
        <v>28</v>
      </c>
      <c r="F500" t="s">
        <v>29</v>
      </c>
      <c r="G500" t="s">
        <v>115</v>
      </c>
      <c r="H500" t="s">
        <v>116</v>
      </c>
      <c r="I500" t="s">
        <v>117</v>
      </c>
      <c r="J500" t="s">
        <v>118</v>
      </c>
      <c r="K500" t="s">
        <v>333</v>
      </c>
      <c r="L500" t="s">
        <v>334</v>
      </c>
      <c r="M500" t="s">
        <v>354</v>
      </c>
      <c r="N500" t="s">
        <v>355</v>
      </c>
      <c r="O500" t="s">
        <v>369</v>
      </c>
      <c r="P500" t="s">
        <v>370</v>
      </c>
      <c r="Q500" t="s">
        <v>55</v>
      </c>
      <c r="R500" t="s">
        <v>374</v>
      </c>
      <c r="S500" t="s">
        <v>268</v>
      </c>
      <c r="T500" t="s">
        <v>269</v>
      </c>
      <c r="U500" t="str">
        <f t="shared" si="7"/>
        <v>WA.2378.EBD.953.202.D.523121</v>
      </c>
      <c r="V500" t="s">
        <v>44</v>
      </c>
    </row>
    <row r="501" spans="1:24" hidden="1" x14ac:dyDescent="0.3">
      <c r="A501" t="s">
        <v>24</v>
      </c>
      <c r="B501" t="s">
        <v>25</v>
      </c>
      <c r="C501" t="s">
        <v>26</v>
      </c>
      <c r="D501" t="s">
        <v>27</v>
      </c>
      <c r="E501" t="s">
        <v>28</v>
      </c>
      <c r="F501" t="s">
        <v>29</v>
      </c>
      <c r="G501" t="s">
        <v>115</v>
      </c>
      <c r="H501" t="s">
        <v>116</v>
      </c>
      <c r="I501" t="s">
        <v>117</v>
      </c>
      <c r="J501" t="s">
        <v>118</v>
      </c>
      <c r="K501" t="s">
        <v>333</v>
      </c>
      <c r="L501" t="s">
        <v>334</v>
      </c>
      <c r="M501" t="s">
        <v>354</v>
      </c>
      <c r="N501" t="s">
        <v>355</v>
      </c>
      <c r="O501" t="s">
        <v>369</v>
      </c>
      <c r="P501" t="s">
        <v>370</v>
      </c>
      <c r="Q501" t="s">
        <v>55</v>
      </c>
      <c r="R501" t="s">
        <v>374</v>
      </c>
      <c r="S501" t="s">
        <v>47</v>
      </c>
      <c r="T501" t="s">
        <v>48</v>
      </c>
      <c r="U501" t="str">
        <f t="shared" si="7"/>
        <v>WA.2378.EBD.953.202.D.524111</v>
      </c>
      <c r="V501" t="s">
        <v>44</v>
      </c>
    </row>
    <row r="502" spans="1:24" x14ac:dyDescent="0.3">
      <c r="A502" t="s">
        <v>24</v>
      </c>
      <c r="B502" t="s">
        <v>25</v>
      </c>
      <c r="C502" t="s">
        <v>26</v>
      </c>
      <c r="D502" t="s">
        <v>27</v>
      </c>
      <c r="E502" t="s">
        <v>28</v>
      </c>
      <c r="F502" t="s">
        <v>29</v>
      </c>
      <c r="G502" t="s">
        <v>115</v>
      </c>
      <c r="H502" t="s">
        <v>116</v>
      </c>
      <c r="I502" t="s">
        <v>117</v>
      </c>
      <c r="J502" t="s">
        <v>118</v>
      </c>
      <c r="K502" t="s">
        <v>333</v>
      </c>
      <c r="L502" t="s">
        <v>334</v>
      </c>
      <c r="M502" t="s">
        <v>354</v>
      </c>
      <c r="N502" t="s">
        <v>355</v>
      </c>
      <c r="O502" t="s">
        <v>122</v>
      </c>
      <c r="P502" t="s">
        <v>375</v>
      </c>
      <c r="Q502" t="s">
        <v>40</v>
      </c>
      <c r="R502" t="s">
        <v>376</v>
      </c>
      <c r="S502" t="s">
        <v>42</v>
      </c>
      <c r="T502" t="s">
        <v>43</v>
      </c>
      <c r="U502" t="str">
        <f t="shared" si="7"/>
        <v>WA.2378.EBD.953.301.A.521211</v>
      </c>
      <c r="V502" t="s">
        <v>98</v>
      </c>
      <c r="W502" t="s">
        <v>168</v>
      </c>
      <c r="X502" t="s">
        <v>208</v>
      </c>
    </row>
    <row r="503" spans="1:24" x14ac:dyDescent="0.3">
      <c r="A503" t="s">
        <v>24</v>
      </c>
      <c r="B503" t="s">
        <v>25</v>
      </c>
      <c r="C503" t="s">
        <v>26</v>
      </c>
      <c r="D503" t="s">
        <v>27</v>
      </c>
      <c r="E503" t="s">
        <v>28</v>
      </c>
      <c r="F503" t="s">
        <v>29</v>
      </c>
      <c r="G503" t="s">
        <v>115</v>
      </c>
      <c r="H503" t="s">
        <v>116</v>
      </c>
      <c r="I503" t="s">
        <v>117</v>
      </c>
      <c r="J503" t="s">
        <v>118</v>
      </c>
      <c r="K503" t="s">
        <v>333</v>
      </c>
      <c r="L503" t="s">
        <v>334</v>
      </c>
      <c r="M503" t="s">
        <v>354</v>
      </c>
      <c r="N503" t="s">
        <v>355</v>
      </c>
      <c r="O503" t="s">
        <v>122</v>
      </c>
      <c r="P503" t="s">
        <v>375</v>
      </c>
      <c r="Q503" t="s">
        <v>40</v>
      </c>
      <c r="R503" t="s">
        <v>376</v>
      </c>
      <c r="S503" t="s">
        <v>83</v>
      </c>
      <c r="T503" t="s">
        <v>84</v>
      </c>
      <c r="U503" t="str">
        <f t="shared" si="7"/>
        <v>WA.2378.EBD.953.301.A.521219</v>
      </c>
      <c r="V503" t="s">
        <v>98</v>
      </c>
      <c r="W503" t="s">
        <v>168</v>
      </c>
      <c r="X503" t="s">
        <v>208</v>
      </c>
    </row>
    <row r="504" spans="1:24" x14ac:dyDescent="0.3">
      <c r="A504" t="s">
        <v>24</v>
      </c>
      <c r="B504" t="s">
        <v>25</v>
      </c>
      <c r="C504" t="s">
        <v>26</v>
      </c>
      <c r="D504" t="s">
        <v>27</v>
      </c>
      <c r="E504" t="s">
        <v>28</v>
      </c>
      <c r="F504" t="s">
        <v>29</v>
      </c>
      <c r="G504" t="s">
        <v>115</v>
      </c>
      <c r="H504" t="s">
        <v>116</v>
      </c>
      <c r="I504" t="s">
        <v>117</v>
      </c>
      <c r="J504" t="s">
        <v>118</v>
      </c>
      <c r="K504" t="s">
        <v>333</v>
      </c>
      <c r="L504" t="s">
        <v>334</v>
      </c>
      <c r="M504" t="s">
        <v>354</v>
      </c>
      <c r="N504" t="s">
        <v>355</v>
      </c>
      <c r="O504" t="s">
        <v>122</v>
      </c>
      <c r="P504" t="s">
        <v>375</v>
      </c>
      <c r="Q504" t="s">
        <v>40</v>
      </c>
      <c r="R504" t="s">
        <v>376</v>
      </c>
      <c r="S504" t="s">
        <v>47</v>
      </c>
      <c r="T504" t="s">
        <v>48</v>
      </c>
      <c r="U504" t="str">
        <f t="shared" si="7"/>
        <v>WA.2378.EBD.953.301.A.524111</v>
      </c>
      <c r="V504" t="s">
        <v>98</v>
      </c>
      <c r="W504" t="s">
        <v>168</v>
      </c>
      <c r="X504" t="s">
        <v>208</v>
      </c>
    </row>
    <row r="505" spans="1:24" x14ac:dyDescent="0.3">
      <c r="A505" t="s">
        <v>24</v>
      </c>
      <c r="B505" t="s">
        <v>25</v>
      </c>
      <c r="C505" t="s">
        <v>26</v>
      </c>
      <c r="D505" t="s">
        <v>27</v>
      </c>
      <c r="E505" t="s">
        <v>28</v>
      </c>
      <c r="F505" t="s">
        <v>29</v>
      </c>
      <c r="G505" t="s">
        <v>115</v>
      </c>
      <c r="H505" t="s">
        <v>116</v>
      </c>
      <c r="I505" t="s">
        <v>117</v>
      </c>
      <c r="J505" t="s">
        <v>118</v>
      </c>
      <c r="K505" t="s">
        <v>333</v>
      </c>
      <c r="L505" t="s">
        <v>334</v>
      </c>
      <c r="M505" t="s">
        <v>354</v>
      </c>
      <c r="N505" t="s">
        <v>355</v>
      </c>
      <c r="O505" t="s">
        <v>122</v>
      </c>
      <c r="P505" t="s">
        <v>375</v>
      </c>
      <c r="Q505" t="s">
        <v>51</v>
      </c>
      <c r="R505" t="s">
        <v>377</v>
      </c>
      <c r="S505" t="s">
        <v>42</v>
      </c>
      <c r="T505" t="s">
        <v>43</v>
      </c>
      <c r="U505" t="str">
        <f t="shared" si="7"/>
        <v>WA.2378.EBD.953.301.B.521211</v>
      </c>
      <c r="V505" t="s">
        <v>98</v>
      </c>
      <c r="W505" t="s">
        <v>168</v>
      </c>
      <c r="X505" t="s">
        <v>208</v>
      </c>
    </row>
    <row r="506" spans="1:24" x14ac:dyDescent="0.3">
      <c r="A506" t="s">
        <v>24</v>
      </c>
      <c r="B506" t="s">
        <v>25</v>
      </c>
      <c r="C506" t="s">
        <v>26</v>
      </c>
      <c r="D506" t="s">
        <v>27</v>
      </c>
      <c r="E506" t="s">
        <v>28</v>
      </c>
      <c r="F506" t="s">
        <v>29</v>
      </c>
      <c r="G506" t="s">
        <v>115</v>
      </c>
      <c r="H506" t="s">
        <v>116</v>
      </c>
      <c r="I506" t="s">
        <v>117</v>
      </c>
      <c r="J506" t="s">
        <v>118</v>
      </c>
      <c r="K506" t="s">
        <v>333</v>
      </c>
      <c r="L506" t="s">
        <v>334</v>
      </c>
      <c r="M506" t="s">
        <v>354</v>
      </c>
      <c r="N506" t="s">
        <v>355</v>
      </c>
      <c r="O506" t="s">
        <v>122</v>
      </c>
      <c r="P506" t="s">
        <v>375</v>
      </c>
      <c r="Q506" t="s">
        <v>51</v>
      </c>
      <c r="R506" t="s">
        <v>377</v>
      </c>
      <c r="S506" t="s">
        <v>83</v>
      </c>
      <c r="T506" t="s">
        <v>84</v>
      </c>
      <c r="U506" t="str">
        <f t="shared" si="7"/>
        <v>WA.2378.EBD.953.301.B.521219</v>
      </c>
      <c r="V506" t="s">
        <v>98</v>
      </c>
      <c r="W506" t="s">
        <v>168</v>
      </c>
      <c r="X506" t="s">
        <v>208</v>
      </c>
    </row>
    <row r="507" spans="1:24" x14ac:dyDescent="0.3">
      <c r="A507" t="s">
        <v>24</v>
      </c>
      <c r="B507" t="s">
        <v>25</v>
      </c>
      <c r="C507" t="s">
        <v>26</v>
      </c>
      <c r="D507" t="s">
        <v>27</v>
      </c>
      <c r="E507" t="s">
        <v>28</v>
      </c>
      <c r="F507" t="s">
        <v>29</v>
      </c>
      <c r="G507" t="s">
        <v>115</v>
      </c>
      <c r="H507" t="s">
        <v>116</v>
      </c>
      <c r="I507" t="s">
        <v>117</v>
      </c>
      <c r="J507" t="s">
        <v>118</v>
      </c>
      <c r="K507" t="s">
        <v>333</v>
      </c>
      <c r="L507" t="s">
        <v>334</v>
      </c>
      <c r="M507" t="s">
        <v>354</v>
      </c>
      <c r="N507" t="s">
        <v>355</v>
      </c>
      <c r="O507" t="s">
        <v>122</v>
      </c>
      <c r="P507" t="s">
        <v>375</v>
      </c>
      <c r="Q507" t="s">
        <v>51</v>
      </c>
      <c r="R507" t="s">
        <v>377</v>
      </c>
      <c r="S507" t="s">
        <v>45</v>
      </c>
      <c r="T507" t="s">
        <v>46</v>
      </c>
      <c r="U507" t="str">
        <f t="shared" si="7"/>
        <v>WA.2378.EBD.953.301.B.522151</v>
      </c>
      <c r="V507" t="s">
        <v>98</v>
      </c>
      <c r="W507" t="s">
        <v>168</v>
      </c>
      <c r="X507" t="s">
        <v>208</v>
      </c>
    </row>
    <row r="508" spans="1:24" x14ac:dyDescent="0.3">
      <c r="A508" t="s">
        <v>24</v>
      </c>
      <c r="B508" t="s">
        <v>25</v>
      </c>
      <c r="C508" t="s">
        <v>26</v>
      </c>
      <c r="D508" t="s">
        <v>27</v>
      </c>
      <c r="E508" t="s">
        <v>28</v>
      </c>
      <c r="F508" t="s">
        <v>29</v>
      </c>
      <c r="G508" t="s">
        <v>115</v>
      </c>
      <c r="H508" t="s">
        <v>116</v>
      </c>
      <c r="I508" t="s">
        <v>117</v>
      </c>
      <c r="J508" t="s">
        <v>118</v>
      </c>
      <c r="K508" t="s">
        <v>333</v>
      </c>
      <c r="L508" t="s">
        <v>334</v>
      </c>
      <c r="M508" t="s">
        <v>354</v>
      </c>
      <c r="N508" t="s">
        <v>355</v>
      </c>
      <c r="O508" t="s">
        <v>122</v>
      </c>
      <c r="P508" t="s">
        <v>375</v>
      </c>
      <c r="Q508" t="s">
        <v>51</v>
      </c>
      <c r="R508" t="s">
        <v>377</v>
      </c>
      <c r="S508" t="s">
        <v>47</v>
      </c>
      <c r="T508" t="s">
        <v>48</v>
      </c>
      <c r="U508" t="str">
        <f t="shared" si="7"/>
        <v>WA.2378.EBD.953.301.B.524111</v>
      </c>
      <c r="V508" t="s">
        <v>98</v>
      </c>
      <c r="W508" t="s">
        <v>168</v>
      </c>
      <c r="X508" t="s">
        <v>208</v>
      </c>
    </row>
    <row r="509" spans="1:24" x14ac:dyDescent="0.3">
      <c r="A509" t="s">
        <v>24</v>
      </c>
      <c r="B509" t="s">
        <v>25</v>
      </c>
      <c r="C509" t="s">
        <v>26</v>
      </c>
      <c r="D509" t="s">
        <v>27</v>
      </c>
      <c r="E509" t="s">
        <v>28</v>
      </c>
      <c r="F509" t="s">
        <v>29</v>
      </c>
      <c r="G509" t="s">
        <v>115</v>
      </c>
      <c r="H509" t="s">
        <v>116</v>
      </c>
      <c r="I509" t="s">
        <v>117</v>
      </c>
      <c r="J509" t="s">
        <v>118</v>
      </c>
      <c r="K509" t="s">
        <v>333</v>
      </c>
      <c r="L509" t="s">
        <v>334</v>
      </c>
      <c r="M509" t="s">
        <v>354</v>
      </c>
      <c r="N509" t="s">
        <v>355</v>
      </c>
      <c r="O509" t="s">
        <v>122</v>
      </c>
      <c r="P509" t="s">
        <v>375</v>
      </c>
      <c r="Q509" t="s">
        <v>53</v>
      </c>
      <c r="R509" t="s">
        <v>378</v>
      </c>
      <c r="S509" t="s">
        <v>42</v>
      </c>
      <c r="T509" t="s">
        <v>43</v>
      </c>
      <c r="U509" t="str">
        <f t="shared" si="7"/>
        <v>WA.2378.EBD.953.301.C.521211</v>
      </c>
      <c r="V509" t="s">
        <v>98</v>
      </c>
      <c r="W509" t="s">
        <v>168</v>
      </c>
      <c r="X509" t="s">
        <v>208</v>
      </c>
    </row>
    <row r="510" spans="1:24" x14ac:dyDescent="0.3">
      <c r="A510" t="s">
        <v>24</v>
      </c>
      <c r="B510" t="s">
        <v>25</v>
      </c>
      <c r="C510" t="s">
        <v>26</v>
      </c>
      <c r="D510" t="s">
        <v>27</v>
      </c>
      <c r="E510" t="s">
        <v>28</v>
      </c>
      <c r="F510" t="s">
        <v>29</v>
      </c>
      <c r="G510" t="s">
        <v>115</v>
      </c>
      <c r="H510" t="s">
        <v>116</v>
      </c>
      <c r="I510" t="s">
        <v>117</v>
      </c>
      <c r="J510" t="s">
        <v>118</v>
      </c>
      <c r="K510" t="s">
        <v>333</v>
      </c>
      <c r="L510" t="s">
        <v>334</v>
      </c>
      <c r="M510" t="s">
        <v>354</v>
      </c>
      <c r="N510" t="s">
        <v>355</v>
      </c>
      <c r="O510" t="s">
        <v>122</v>
      </c>
      <c r="P510" t="s">
        <v>375</v>
      </c>
      <c r="Q510" t="s">
        <v>53</v>
      </c>
      <c r="R510" t="s">
        <v>378</v>
      </c>
      <c r="S510" t="s">
        <v>83</v>
      </c>
      <c r="T510" t="s">
        <v>84</v>
      </c>
      <c r="U510" t="str">
        <f t="shared" si="7"/>
        <v>WA.2378.EBD.953.301.C.521219</v>
      </c>
      <c r="V510" t="s">
        <v>98</v>
      </c>
      <c r="W510" t="s">
        <v>168</v>
      </c>
      <c r="X510" t="s">
        <v>208</v>
      </c>
    </row>
    <row r="511" spans="1:24" x14ac:dyDescent="0.3">
      <c r="A511" t="s">
        <v>24</v>
      </c>
      <c r="B511" t="s">
        <v>25</v>
      </c>
      <c r="C511" t="s">
        <v>26</v>
      </c>
      <c r="D511" t="s">
        <v>27</v>
      </c>
      <c r="E511" t="s">
        <v>28</v>
      </c>
      <c r="F511" t="s">
        <v>29</v>
      </c>
      <c r="G511" t="s">
        <v>115</v>
      </c>
      <c r="H511" t="s">
        <v>116</v>
      </c>
      <c r="I511" t="s">
        <v>117</v>
      </c>
      <c r="J511" t="s">
        <v>118</v>
      </c>
      <c r="K511" t="s">
        <v>333</v>
      </c>
      <c r="L511" t="s">
        <v>334</v>
      </c>
      <c r="M511" t="s">
        <v>354</v>
      </c>
      <c r="N511" t="s">
        <v>355</v>
      </c>
      <c r="O511" t="s">
        <v>122</v>
      </c>
      <c r="P511" t="s">
        <v>375</v>
      </c>
      <c r="Q511" t="s">
        <v>53</v>
      </c>
      <c r="R511" t="s">
        <v>378</v>
      </c>
      <c r="S511" t="s">
        <v>47</v>
      </c>
      <c r="T511" t="s">
        <v>48</v>
      </c>
      <c r="U511" t="str">
        <f t="shared" si="7"/>
        <v>WA.2378.EBD.953.301.C.524111</v>
      </c>
      <c r="V511" t="s">
        <v>98</v>
      </c>
      <c r="W511" t="s">
        <v>168</v>
      </c>
      <c r="X511" t="s">
        <v>208</v>
      </c>
    </row>
    <row r="512" spans="1:24" x14ac:dyDescent="0.3">
      <c r="A512" t="s">
        <v>24</v>
      </c>
      <c r="B512" t="s">
        <v>25</v>
      </c>
      <c r="C512" t="s">
        <v>26</v>
      </c>
      <c r="D512" t="s">
        <v>27</v>
      </c>
      <c r="E512" t="s">
        <v>28</v>
      </c>
      <c r="F512" t="s">
        <v>29</v>
      </c>
      <c r="G512" t="s">
        <v>115</v>
      </c>
      <c r="H512" t="s">
        <v>116</v>
      </c>
      <c r="I512" t="s">
        <v>117</v>
      </c>
      <c r="J512" t="s">
        <v>118</v>
      </c>
      <c r="K512" t="s">
        <v>333</v>
      </c>
      <c r="L512" t="s">
        <v>334</v>
      </c>
      <c r="M512" t="s">
        <v>354</v>
      </c>
      <c r="N512" t="s">
        <v>355</v>
      </c>
      <c r="O512" t="s">
        <v>379</v>
      </c>
      <c r="P512" t="s">
        <v>380</v>
      </c>
      <c r="Q512" t="s">
        <v>40</v>
      </c>
      <c r="R512" t="s">
        <v>381</v>
      </c>
      <c r="S512" t="s">
        <v>42</v>
      </c>
      <c r="T512" t="s">
        <v>43</v>
      </c>
      <c r="U512" t="str">
        <f t="shared" si="7"/>
        <v>WA.2378.EBD.953.302.A.521211</v>
      </c>
      <c r="V512" t="s">
        <v>98</v>
      </c>
      <c r="W512" t="s">
        <v>168</v>
      </c>
      <c r="X512" t="s">
        <v>208</v>
      </c>
    </row>
    <row r="513" spans="1:24" x14ac:dyDescent="0.3">
      <c r="A513" t="s">
        <v>24</v>
      </c>
      <c r="B513" t="s">
        <v>25</v>
      </c>
      <c r="C513" t="s">
        <v>26</v>
      </c>
      <c r="D513" t="s">
        <v>27</v>
      </c>
      <c r="E513" t="s">
        <v>28</v>
      </c>
      <c r="F513" t="s">
        <v>29</v>
      </c>
      <c r="G513" t="s">
        <v>115</v>
      </c>
      <c r="H513" t="s">
        <v>116</v>
      </c>
      <c r="I513" t="s">
        <v>117</v>
      </c>
      <c r="J513" t="s">
        <v>118</v>
      </c>
      <c r="K513" t="s">
        <v>333</v>
      </c>
      <c r="L513" t="s">
        <v>334</v>
      </c>
      <c r="M513" t="s">
        <v>354</v>
      </c>
      <c r="N513" t="s">
        <v>355</v>
      </c>
      <c r="O513" t="s">
        <v>379</v>
      </c>
      <c r="P513" t="s">
        <v>380</v>
      </c>
      <c r="Q513" t="s">
        <v>40</v>
      </c>
      <c r="R513" t="s">
        <v>381</v>
      </c>
      <c r="S513" t="s">
        <v>47</v>
      </c>
      <c r="T513" t="s">
        <v>48</v>
      </c>
      <c r="U513" t="str">
        <f t="shared" si="7"/>
        <v>WA.2378.EBD.953.302.A.524111</v>
      </c>
      <c r="V513" t="s">
        <v>98</v>
      </c>
      <c r="W513" t="s">
        <v>168</v>
      </c>
      <c r="X513" t="s">
        <v>208</v>
      </c>
    </row>
    <row r="514" spans="1:24" hidden="1" x14ac:dyDescent="0.3">
      <c r="A514" t="s">
        <v>24</v>
      </c>
      <c r="B514" t="s">
        <v>25</v>
      </c>
      <c r="C514" t="s">
        <v>26</v>
      </c>
      <c r="D514" t="s">
        <v>27</v>
      </c>
      <c r="E514" t="s">
        <v>28</v>
      </c>
      <c r="F514" t="s">
        <v>29</v>
      </c>
      <c r="G514" t="s">
        <v>115</v>
      </c>
      <c r="H514" t="s">
        <v>116</v>
      </c>
      <c r="I514" t="s">
        <v>117</v>
      </c>
      <c r="J514" t="s">
        <v>118</v>
      </c>
      <c r="K514" t="s">
        <v>333</v>
      </c>
      <c r="L514" t="s">
        <v>334</v>
      </c>
      <c r="M514" t="s">
        <v>382</v>
      </c>
      <c r="N514" t="s">
        <v>383</v>
      </c>
      <c r="O514" t="s">
        <v>133</v>
      </c>
      <c r="P514" t="s">
        <v>384</v>
      </c>
      <c r="Q514" t="s">
        <v>40</v>
      </c>
      <c r="R514" t="s">
        <v>385</v>
      </c>
      <c r="S514" t="s">
        <v>42</v>
      </c>
      <c r="T514" t="s">
        <v>43</v>
      </c>
      <c r="U514" t="str">
        <f t="shared" ref="U514:U577" si="8">_xlfn.TEXTJOIN(".",TRUE,G514,I514,K514,M514,O514,Q514,S514)</f>
        <v>WA.2378.EBD.955.101.A.521211</v>
      </c>
      <c r="V514" t="s">
        <v>136</v>
      </c>
    </row>
    <row r="515" spans="1:24" hidden="1" x14ac:dyDescent="0.3">
      <c r="A515" t="s">
        <v>24</v>
      </c>
      <c r="B515" t="s">
        <v>25</v>
      </c>
      <c r="C515" t="s">
        <v>26</v>
      </c>
      <c r="D515" t="s">
        <v>27</v>
      </c>
      <c r="E515" t="s">
        <v>28</v>
      </c>
      <c r="F515" t="s">
        <v>29</v>
      </c>
      <c r="G515" t="s">
        <v>115</v>
      </c>
      <c r="H515" t="s">
        <v>116</v>
      </c>
      <c r="I515" t="s">
        <v>117</v>
      </c>
      <c r="J515" t="s">
        <v>118</v>
      </c>
      <c r="K515" t="s">
        <v>333</v>
      </c>
      <c r="L515" t="s">
        <v>334</v>
      </c>
      <c r="M515" t="s">
        <v>382</v>
      </c>
      <c r="N515" t="s">
        <v>383</v>
      </c>
      <c r="O515" t="s">
        <v>133</v>
      </c>
      <c r="P515" t="s">
        <v>384</v>
      </c>
      <c r="Q515" t="s">
        <v>40</v>
      </c>
      <c r="R515" t="s">
        <v>385</v>
      </c>
      <c r="S515" t="s">
        <v>137</v>
      </c>
      <c r="T515" t="s">
        <v>138</v>
      </c>
      <c r="U515" t="str">
        <f t="shared" si="8"/>
        <v>WA.2378.EBD.955.101.A.521811</v>
      </c>
      <c r="V515" t="s">
        <v>136</v>
      </c>
    </row>
    <row r="516" spans="1:24" hidden="1" x14ac:dyDescent="0.3">
      <c r="A516" t="s">
        <v>24</v>
      </c>
      <c r="B516" t="s">
        <v>25</v>
      </c>
      <c r="C516" t="s">
        <v>26</v>
      </c>
      <c r="D516" t="s">
        <v>27</v>
      </c>
      <c r="E516" t="s">
        <v>28</v>
      </c>
      <c r="F516" t="s">
        <v>29</v>
      </c>
      <c r="G516" t="s">
        <v>115</v>
      </c>
      <c r="H516" t="s">
        <v>116</v>
      </c>
      <c r="I516" t="s">
        <v>117</v>
      </c>
      <c r="J516" t="s">
        <v>118</v>
      </c>
      <c r="K516" t="s">
        <v>333</v>
      </c>
      <c r="L516" t="s">
        <v>334</v>
      </c>
      <c r="M516" t="s">
        <v>382</v>
      </c>
      <c r="N516" t="s">
        <v>383</v>
      </c>
      <c r="O516" t="s">
        <v>133</v>
      </c>
      <c r="P516" t="s">
        <v>384</v>
      </c>
      <c r="Q516" t="s">
        <v>40</v>
      </c>
      <c r="R516" t="s">
        <v>385</v>
      </c>
      <c r="S516" t="s">
        <v>45</v>
      </c>
      <c r="T516" t="s">
        <v>46</v>
      </c>
      <c r="U516" t="str">
        <f t="shared" si="8"/>
        <v>WA.2378.EBD.955.101.A.522151</v>
      </c>
      <c r="V516" t="s">
        <v>136</v>
      </c>
    </row>
    <row r="517" spans="1:24" hidden="1" x14ac:dyDescent="0.3">
      <c r="A517" t="s">
        <v>24</v>
      </c>
      <c r="B517" t="s">
        <v>25</v>
      </c>
      <c r="C517" t="s">
        <v>26</v>
      </c>
      <c r="D517" t="s">
        <v>27</v>
      </c>
      <c r="E517" t="s">
        <v>28</v>
      </c>
      <c r="F517" t="s">
        <v>29</v>
      </c>
      <c r="G517" t="s">
        <v>115</v>
      </c>
      <c r="H517" t="s">
        <v>116</v>
      </c>
      <c r="I517" t="s">
        <v>117</v>
      </c>
      <c r="J517" t="s">
        <v>118</v>
      </c>
      <c r="K517" t="s">
        <v>333</v>
      </c>
      <c r="L517" t="s">
        <v>334</v>
      </c>
      <c r="M517" t="s">
        <v>382</v>
      </c>
      <c r="N517" t="s">
        <v>383</v>
      </c>
      <c r="O517" t="s">
        <v>133</v>
      </c>
      <c r="P517" t="s">
        <v>384</v>
      </c>
      <c r="Q517" t="s">
        <v>40</v>
      </c>
      <c r="R517" t="s">
        <v>385</v>
      </c>
      <c r="S517" t="s">
        <v>47</v>
      </c>
      <c r="T517" t="s">
        <v>48</v>
      </c>
      <c r="U517" t="str">
        <f t="shared" si="8"/>
        <v>WA.2378.EBD.955.101.A.524111</v>
      </c>
      <c r="V517" t="s">
        <v>136</v>
      </c>
    </row>
    <row r="518" spans="1:24" hidden="1" x14ac:dyDescent="0.3">
      <c r="A518" t="s">
        <v>24</v>
      </c>
      <c r="B518" t="s">
        <v>25</v>
      </c>
      <c r="C518" t="s">
        <v>26</v>
      </c>
      <c r="D518" t="s">
        <v>27</v>
      </c>
      <c r="E518" t="s">
        <v>28</v>
      </c>
      <c r="F518" t="s">
        <v>29</v>
      </c>
      <c r="G518" t="s">
        <v>115</v>
      </c>
      <c r="H518" t="s">
        <v>116</v>
      </c>
      <c r="I518" t="s">
        <v>117</v>
      </c>
      <c r="J518" t="s">
        <v>118</v>
      </c>
      <c r="K518" t="s">
        <v>333</v>
      </c>
      <c r="L518" t="s">
        <v>334</v>
      </c>
      <c r="M518" t="s">
        <v>382</v>
      </c>
      <c r="N518" t="s">
        <v>383</v>
      </c>
      <c r="O518" t="s">
        <v>133</v>
      </c>
      <c r="P518" t="s">
        <v>384</v>
      </c>
      <c r="Q518" t="s">
        <v>40</v>
      </c>
      <c r="R518" t="s">
        <v>385</v>
      </c>
      <c r="S518" t="s">
        <v>72</v>
      </c>
      <c r="T518" t="s">
        <v>73</v>
      </c>
      <c r="U518" t="str">
        <f t="shared" si="8"/>
        <v>WA.2378.EBD.955.101.A.524113</v>
      </c>
      <c r="V518" t="s">
        <v>136</v>
      </c>
    </row>
    <row r="519" spans="1:24" hidden="1" x14ac:dyDescent="0.3">
      <c r="A519" t="s">
        <v>24</v>
      </c>
      <c r="B519" t="s">
        <v>25</v>
      </c>
      <c r="C519" t="s">
        <v>26</v>
      </c>
      <c r="D519" t="s">
        <v>27</v>
      </c>
      <c r="E519" t="s">
        <v>28</v>
      </c>
      <c r="F519" t="s">
        <v>29</v>
      </c>
      <c r="G519" t="s">
        <v>115</v>
      </c>
      <c r="H519" t="s">
        <v>116</v>
      </c>
      <c r="I519" t="s">
        <v>117</v>
      </c>
      <c r="J519" t="s">
        <v>118</v>
      </c>
      <c r="K519" t="s">
        <v>333</v>
      </c>
      <c r="L519" t="s">
        <v>334</v>
      </c>
      <c r="M519" t="s">
        <v>382</v>
      </c>
      <c r="N519" t="s">
        <v>383</v>
      </c>
      <c r="O519" t="s">
        <v>133</v>
      </c>
      <c r="P519" t="s">
        <v>384</v>
      </c>
      <c r="Q519" t="s">
        <v>40</v>
      </c>
      <c r="R519" t="s">
        <v>385</v>
      </c>
      <c r="S519" t="s">
        <v>49</v>
      </c>
      <c r="T519" t="s">
        <v>50</v>
      </c>
      <c r="U519" t="str">
        <f t="shared" si="8"/>
        <v>WA.2378.EBD.955.101.A.524119</v>
      </c>
      <c r="V519" t="s">
        <v>136</v>
      </c>
    </row>
    <row r="520" spans="1:24" hidden="1" x14ac:dyDescent="0.3">
      <c r="A520" t="s">
        <v>24</v>
      </c>
      <c r="B520" t="s">
        <v>25</v>
      </c>
      <c r="C520" t="s">
        <v>26</v>
      </c>
      <c r="D520" t="s">
        <v>27</v>
      </c>
      <c r="E520" t="s">
        <v>28</v>
      </c>
      <c r="F520" t="s">
        <v>29</v>
      </c>
      <c r="G520" t="s">
        <v>115</v>
      </c>
      <c r="H520" t="s">
        <v>116</v>
      </c>
      <c r="I520" t="s">
        <v>117</v>
      </c>
      <c r="J520" t="s">
        <v>118</v>
      </c>
      <c r="K520" t="s">
        <v>333</v>
      </c>
      <c r="L520" t="s">
        <v>334</v>
      </c>
      <c r="M520" t="s">
        <v>382</v>
      </c>
      <c r="N520" t="s">
        <v>383</v>
      </c>
      <c r="O520" t="s">
        <v>133</v>
      </c>
      <c r="P520" t="s">
        <v>384</v>
      </c>
      <c r="Q520" t="s">
        <v>51</v>
      </c>
      <c r="R520" t="s">
        <v>386</v>
      </c>
      <c r="S520" t="s">
        <v>42</v>
      </c>
      <c r="T520" t="s">
        <v>43</v>
      </c>
      <c r="U520" t="str">
        <f t="shared" si="8"/>
        <v>WA.2378.EBD.955.101.B.521211</v>
      </c>
      <c r="V520" t="s">
        <v>136</v>
      </c>
    </row>
    <row r="521" spans="1:24" hidden="1" x14ac:dyDescent="0.3">
      <c r="A521" t="s">
        <v>24</v>
      </c>
      <c r="B521" t="s">
        <v>25</v>
      </c>
      <c r="C521" t="s">
        <v>26</v>
      </c>
      <c r="D521" t="s">
        <v>27</v>
      </c>
      <c r="E521" t="s">
        <v>28</v>
      </c>
      <c r="F521" t="s">
        <v>29</v>
      </c>
      <c r="G521" t="s">
        <v>115</v>
      </c>
      <c r="H521" t="s">
        <v>116</v>
      </c>
      <c r="I521" t="s">
        <v>117</v>
      </c>
      <c r="J521" t="s">
        <v>118</v>
      </c>
      <c r="K521" t="s">
        <v>333</v>
      </c>
      <c r="L521" t="s">
        <v>334</v>
      </c>
      <c r="M521" t="s">
        <v>382</v>
      </c>
      <c r="N521" t="s">
        <v>383</v>
      </c>
      <c r="O521" t="s">
        <v>133</v>
      </c>
      <c r="P521" t="s">
        <v>384</v>
      </c>
      <c r="Q521" t="s">
        <v>51</v>
      </c>
      <c r="R521" t="s">
        <v>386</v>
      </c>
      <c r="S521" t="s">
        <v>137</v>
      </c>
      <c r="T521" t="s">
        <v>138</v>
      </c>
      <c r="U521" t="str">
        <f t="shared" si="8"/>
        <v>WA.2378.EBD.955.101.B.521811</v>
      </c>
      <c r="V521" t="s">
        <v>136</v>
      </c>
    </row>
    <row r="522" spans="1:24" hidden="1" x14ac:dyDescent="0.3">
      <c r="A522" t="s">
        <v>24</v>
      </c>
      <c r="B522" t="s">
        <v>25</v>
      </c>
      <c r="C522" t="s">
        <v>26</v>
      </c>
      <c r="D522" t="s">
        <v>27</v>
      </c>
      <c r="E522" t="s">
        <v>28</v>
      </c>
      <c r="F522" t="s">
        <v>29</v>
      </c>
      <c r="G522" t="s">
        <v>115</v>
      </c>
      <c r="H522" t="s">
        <v>116</v>
      </c>
      <c r="I522" t="s">
        <v>117</v>
      </c>
      <c r="J522" t="s">
        <v>118</v>
      </c>
      <c r="K522" t="s">
        <v>333</v>
      </c>
      <c r="L522" t="s">
        <v>334</v>
      </c>
      <c r="M522" t="s">
        <v>382</v>
      </c>
      <c r="N522" t="s">
        <v>383</v>
      </c>
      <c r="O522" t="s">
        <v>133</v>
      </c>
      <c r="P522" t="s">
        <v>384</v>
      </c>
      <c r="Q522" t="s">
        <v>51</v>
      </c>
      <c r="R522" t="s">
        <v>386</v>
      </c>
      <c r="S522" t="s">
        <v>45</v>
      </c>
      <c r="T522" t="s">
        <v>46</v>
      </c>
      <c r="U522" t="str">
        <f t="shared" si="8"/>
        <v>WA.2378.EBD.955.101.B.522151</v>
      </c>
      <c r="V522" t="s">
        <v>136</v>
      </c>
    </row>
    <row r="523" spans="1:24" hidden="1" x14ac:dyDescent="0.3">
      <c r="A523" t="s">
        <v>24</v>
      </c>
      <c r="B523" t="s">
        <v>25</v>
      </c>
      <c r="C523" t="s">
        <v>26</v>
      </c>
      <c r="D523" t="s">
        <v>27</v>
      </c>
      <c r="E523" t="s">
        <v>28</v>
      </c>
      <c r="F523" t="s">
        <v>29</v>
      </c>
      <c r="G523" t="s">
        <v>115</v>
      </c>
      <c r="H523" t="s">
        <v>116</v>
      </c>
      <c r="I523" t="s">
        <v>117</v>
      </c>
      <c r="J523" t="s">
        <v>118</v>
      </c>
      <c r="K523" t="s">
        <v>333</v>
      </c>
      <c r="L523" t="s">
        <v>334</v>
      </c>
      <c r="M523" t="s">
        <v>382</v>
      </c>
      <c r="N523" t="s">
        <v>383</v>
      </c>
      <c r="O523" t="s">
        <v>133</v>
      </c>
      <c r="P523" t="s">
        <v>384</v>
      </c>
      <c r="Q523" t="s">
        <v>51</v>
      </c>
      <c r="R523" t="s">
        <v>386</v>
      </c>
      <c r="S523" t="s">
        <v>47</v>
      </c>
      <c r="T523" t="s">
        <v>48</v>
      </c>
      <c r="U523" t="str">
        <f t="shared" si="8"/>
        <v>WA.2378.EBD.955.101.B.524111</v>
      </c>
      <c r="V523" t="s">
        <v>136</v>
      </c>
    </row>
    <row r="524" spans="1:24" hidden="1" x14ac:dyDescent="0.3">
      <c r="A524" t="s">
        <v>24</v>
      </c>
      <c r="B524" t="s">
        <v>25</v>
      </c>
      <c r="C524" t="s">
        <v>26</v>
      </c>
      <c r="D524" t="s">
        <v>27</v>
      </c>
      <c r="E524" t="s">
        <v>28</v>
      </c>
      <c r="F524" t="s">
        <v>29</v>
      </c>
      <c r="G524" t="s">
        <v>115</v>
      </c>
      <c r="H524" t="s">
        <v>116</v>
      </c>
      <c r="I524" t="s">
        <v>117</v>
      </c>
      <c r="J524" t="s">
        <v>118</v>
      </c>
      <c r="K524" t="s">
        <v>333</v>
      </c>
      <c r="L524" t="s">
        <v>334</v>
      </c>
      <c r="M524" t="s">
        <v>382</v>
      </c>
      <c r="N524" t="s">
        <v>383</v>
      </c>
      <c r="O524" t="s">
        <v>133</v>
      </c>
      <c r="P524" t="s">
        <v>384</v>
      </c>
      <c r="Q524" t="s">
        <v>51</v>
      </c>
      <c r="R524" t="s">
        <v>386</v>
      </c>
      <c r="S524" t="s">
        <v>72</v>
      </c>
      <c r="T524" t="s">
        <v>73</v>
      </c>
      <c r="U524" t="str">
        <f t="shared" si="8"/>
        <v>WA.2378.EBD.955.101.B.524113</v>
      </c>
      <c r="V524" t="s">
        <v>136</v>
      </c>
    </row>
    <row r="525" spans="1:24" hidden="1" x14ac:dyDescent="0.3">
      <c r="A525" t="s">
        <v>24</v>
      </c>
      <c r="B525" t="s">
        <v>25</v>
      </c>
      <c r="C525" t="s">
        <v>26</v>
      </c>
      <c r="D525" t="s">
        <v>27</v>
      </c>
      <c r="E525" t="s">
        <v>28</v>
      </c>
      <c r="F525" t="s">
        <v>29</v>
      </c>
      <c r="G525" t="s">
        <v>115</v>
      </c>
      <c r="H525" t="s">
        <v>116</v>
      </c>
      <c r="I525" t="s">
        <v>117</v>
      </c>
      <c r="J525" t="s">
        <v>118</v>
      </c>
      <c r="K525" t="s">
        <v>333</v>
      </c>
      <c r="L525" t="s">
        <v>334</v>
      </c>
      <c r="M525" t="s">
        <v>382</v>
      </c>
      <c r="N525" t="s">
        <v>383</v>
      </c>
      <c r="O525" t="s">
        <v>133</v>
      </c>
      <c r="P525" t="s">
        <v>384</v>
      </c>
      <c r="Q525" t="s">
        <v>51</v>
      </c>
      <c r="R525" t="s">
        <v>386</v>
      </c>
      <c r="S525" t="s">
        <v>49</v>
      </c>
      <c r="T525" t="s">
        <v>50</v>
      </c>
      <c r="U525" t="str">
        <f t="shared" si="8"/>
        <v>WA.2378.EBD.955.101.B.524119</v>
      </c>
      <c r="V525" t="s">
        <v>136</v>
      </c>
    </row>
    <row r="526" spans="1:24" hidden="1" x14ac:dyDescent="0.3">
      <c r="A526" t="s">
        <v>24</v>
      </c>
      <c r="B526" t="s">
        <v>25</v>
      </c>
      <c r="C526" t="s">
        <v>26</v>
      </c>
      <c r="D526" t="s">
        <v>27</v>
      </c>
      <c r="E526" t="s">
        <v>28</v>
      </c>
      <c r="F526" t="s">
        <v>29</v>
      </c>
      <c r="G526" t="s">
        <v>115</v>
      </c>
      <c r="H526" t="s">
        <v>116</v>
      </c>
      <c r="I526" t="s">
        <v>117</v>
      </c>
      <c r="J526" t="s">
        <v>118</v>
      </c>
      <c r="K526" t="s">
        <v>333</v>
      </c>
      <c r="L526" t="s">
        <v>334</v>
      </c>
      <c r="M526" t="s">
        <v>382</v>
      </c>
      <c r="N526" t="s">
        <v>383</v>
      </c>
      <c r="O526" t="s">
        <v>133</v>
      </c>
      <c r="P526" t="s">
        <v>384</v>
      </c>
      <c r="Q526" t="s">
        <v>53</v>
      </c>
      <c r="R526" t="s">
        <v>387</v>
      </c>
      <c r="S526" t="s">
        <v>42</v>
      </c>
      <c r="T526" t="s">
        <v>43</v>
      </c>
      <c r="U526" t="str">
        <f t="shared" si="8"/>
        <v>WA.2378.EBD.955.101.C.521211</v>
      </c>
      <c r="V526" t="s">
        <v>136</v>
      </c>
    </row>
    <row r="527" spans="1:24" hidden="1" x14ac:dyDescent="0.3">
      <c r="A527" t="s">
        <v>24</v>
      </c>
      <c r="B527" t="s">
        <v>25</v>
      </c>
      <c r="C527" t="s">
        <v>26</v>
      </c>
      <c r="D527" t="s">
        <v>27</v>
      </c>
      <c r="E527" t="s">
        <v>28</v>
      </c>
      <c r="F527" t="s">
        <v>29</v>
      </c>
      <c r="G527" t="s">
        <v>115</v>
      </c>
      <c r="H527" t="s">
        <v>116</v>
      </c>
      <c r="I527" t="s">
        <v>117</v>
      </c>
      <c r="J527" t="s">
        <v>118</v>
      </c>
      <c r="K527" t="s">
        <v>333</v>
      </c>
      <c r="L527" t="s">
        <v>334</v>
      </c>
      <c r="M527" t="s">
        <v>382</v>
      </c>
      <c r="N527" t="s">
        <v>383</v>
      </c>
      <c r="O527" t="s">
        <v>133</v>
      </c>
      <c r="P527" t="s">
        <v>384</v>
      </c>
      <c r="Q527" t="s">
        <v>53</v>
      </c>
      <c r="R527" t="s">
        <v>387</v>
      </c>
      <c r="S527" t="s">
        <v>47</v>
      </c>
      <c r="T527" t="s">
        <v>48</v>
      </c>
      <c r="U527" t="str">
        <f t="shared" si="8"/>
        <v>WA.2378.EBD.955.101.C.524111</v>
      </c>
      <c r="V527" t="s">
        <v>136</v>
      </c>
    </row>
    <row r="528" spans="1:24" hidden="1" x14ac:dyDescent="0.3">
      <c r="A528" t="s">
        <v>24</v>
      </c>
      <c r="B528" t="s">
        <v>25</v>
      </c>
      <c r="C528" t="s">
        <v>26</v>
      </c>
      <c r="D528" t="s">
        <v>27</v>
      </c>
      <c r="E528" t="s">
        <v>28</v>
      </c>
      <c r="F528" t="s">
        <v>29</v>
      </c>
      <c r="G528" t="s">
        <v>115</v>
      </c>
      <c r="H528" t="s">
        <v>116</v>
      </c>
      <c r="I528" t="s">
        <v>117</v>
      </c>
      <c r="J528" t="s">
        <v>118</v>
      </c>
      <c r="K528" t="s">
        <v>333</v>
      </c>
      <c r="L528" t="s">
        <v>334</v>
      </c>
      <c r="M528" t="s">
        <v>382</v>
      </c>
      <c r="N528" t="s">
        <v>383</v>
      </c>
      <c r="O528" t="s">
        <v>133</v>
      </c>
      <c r="P528" t="s">
        <v>384</v>
      </c>
      <c r="Q528" t="s">
        <v>55</v>
      </c>
      <c r="R528" t="s">
        <v>388</v>
      </c>
      <c r="S528" t="s">
        <v>42</v>
      </c>
      <c r="T528" t="s">
        <v>43</v>
      </c>
      <c r="U528" t="str">
        <f t="shared" si="8"/>
        <v>WA.2378.EBD.955.101.D.521211</v>
      </c>
      <c r="V528" t="s">
        <v>136</v>
      </c>
    </row>
    <row r="529" spans="1:22" hidden="1" x14ac:dyDescent="0.3">
      <c r="A529" t="s">
        <v>24</v>
      </c>
      <c r="B529" t="s">
        <v>25</v>
      </c>
      <c r="C529" t="s">
        <v>26</v>
      </c>
      <c r="D529" t="s">
        <v>27</v>
      </c>
      <c r="E529" t="s">
        <v>28</v>
      </c>
      <c r="F529" t="s">
        <v>29</v>
      </c>
      <c r="G529" t="s">
        <v>115</v>
      </c>
      <c r="H529" t="s">
        <v>116</v>
      </c>
      <c r="I529" t="s">
        <v>117</v>
      </c>
      <c r="J529" t="s">
        <v>118</v>
      </c>
      <c r="K529" t="s">
        <v>333</v>
      </c>
      <c r="L529" t="s">
        <v>334</v>
      </c>
      <c r="M529" t="s">
        <v>382</v>
      </c>
      <c r="N529" t="s">
        <v>383</v>
      </c>
      <c r="O529" t="s">
        <v>133</v>
      </c>
      <c r="P529" t="s">
        <v>384</v>
      </c>
      <c r="Q529" t="s">
        <v>55</v>
      </c>
      <c r="R529" t="s">
        <v>388</v>
      </c>
      <c r="S529" t="s">
        <v>67</v>
      </c>
      <c r="T529" t="s">
        <v>68</v>
      </c>
      <c r="U529" t="str">
        <f t="shared" si="8"/>
        <v>WA.2378.EBD.955.101.D.521241</v>
      </c>
      <c r="V529" t="s">
        <v>136</v>
      </c>
    </row>
    <row r="530" spans="1:22" hidden="1" x14ac:dyDescent="0.3">
      <c r="A530" t="s">
        <v>24</v>
      </c>
      <c r="B530" t="s">
        <v>25</v>
      </c>
      <c r="C530" t="s">
        <v>26</v>
      </c>
      <c r="D530" t="s">
        <v>27</v>
      </c>
      <c r="E530" t="s">
        <v>28</v>
      </c>
      <c r="F530" t="s">
        <v>29</v>
      </c>
      <c r="G530" t="s">
        <v>115</v>
      </c>
      <c r="H530" t="s">
        <v>116</v>
      </c>
      <c r="I530" t="s">
        <v>117</v>
      </c>
      <c r="J530" t="s">
        <v>118</v>
      </c>
      <c r="K530" t="s">
        <v>333</v>
      </c>
      <c r="L530" t="s">
        <v>334</v>
      </c>
      <c r="M530" t="s">
        <v>382</v>
      </c>
      <c r="N530" t="s">
        <v>383</v>
      </c>
      <c r="O530" t="s">
        <v>133</v>
      </c>
      <c r="P530" t="s">
        <v>384</v>
      </c>
      <c r="Q530" t="s">
        <v>55</v>
      </c>
      <c r="R530" t="s">
        <v>388</v>
      </c>
      <c r="S530" t="s">
        <v>137</v>
      </c>
      <c r="T530" t="s">
        <v>138</v>
      </c>
      <c r="U530" t="str">
        <f t="shared" si="8"/>
        <v>WA.2378.EBD.955.101.D.521811</v>
      </c>
      <c r="V530" t="s">
        <v>136</v>
      </c>
    </row>
    <row r="531" spans="1:22" hidden="1" x14ac:dyDescent="0.3">
      <c r="A531" t="s">
        <v>24</v>
      </c>
      <c r="B531" t="s">
        <v>25</v>
      </c>
      <c r="C531" t="s">
        <v>26</v>
      </c>
      <c r="D531" t="s">
        <v>27</v>
      </c>
      <c r="E531" t="s">
        <v>28</v>
      </c>
      <c r="F531" t="s">
        <v>29</v>
      </c>
      <c r="G531" t="s">
        <v>115</v>
      </c>
      <c r="H531" t="s">
        <v>116</v>
      </c>
      <c r="I531" t="s">
        <v>117</v>
      </c>
      <c r="J531" t="s">
        <v>118</v>
      </c>
      <c r="K531" t="s">
        <v>333</v>
      </c>
      <c r="L531" t="s">
        <v>334</v>
      </c>
      <c r="M531" t="s">
        <v>382</v>
      </c>
      <c r="N531" t="s">
        <v>383</v>
      </c>
      <c r="O531" t="s">
        <v>133</v>
      </c>
      <c r="P531" t="s">
        <v>384</v>
      </c>
      <c r="Q531" t="s">
        <v>55</v>
      </c>
      <c r="R531" t="s">
        <v>388</v>
      </c>
      <c r="S531" t="s">
        <v>45</v>
      </c>
      <c r="T531" t="s">
        <v>46</v>
      </c>
      <c r="U531" t="str">
        <f t="shared" si="8"/>
        <v>WA.2378.EBD.955.101.D.522151</v>
      </c>
      <c r="V531" t="s">
        <v>136</v>
      </c>
    </row>
    <row r="532" spans="1:22" hidden="1" x14ac:dyDescent="0.3">
      <c r="A532" t="s">
        <v>24</v>
      </c>
      <c r="B532" t="s">
        <v>25</v>
      </c>
      <c r="C532" t="s">
        <v>26</v>
      </c>
      <c r="D532" t="s">
        <v>27</v>
      </c>
      <c r="E532" t="s">
        <v>28</v>
      </c>
      <c r="F532" t="s">
        <v>29</v>
      </c>
      <c r="G532" t="s">
        <v>115</v>
      </c>
      <c r="H532" t="s">
        <v>116</v>
      </c>
      <c r="I532" t="s">
        <v>117</v>
      </c>
      <c r="J532" t="s">
        <v>118</v>
      </c>
      <c r="K532" t="s">
        <v>333</v>
      </c>
      <c r="L532" t="s">
        <v>334</v>
      </c>
      <c r="M532" t="s">
        <v>382</v>
      </c>
      <c r="N532" t="s">
        <v>383</v>
      </c>
      <c r="O532" t="s">
        <v>133</v>
      </c>
      <c r="P532" t="s">
        <v>384</v>
      </c>
      <c r="Q532" t="s">
        <v>55</v>
      </c>
      <c r="R532" t="s">
        <v>388</v>
      </c>
      <c r="S532" t="s">
        <v>47</v>
      </c>
      <c r="T532" t="s">
        <v>48</v>
      </c>
      <c r="U532" t="str">
        <f t="shared" si="8"/>
        <v>WA.2378.EBD.955.101.D.524111</v>
      </c>
      <c r="V532" t="s">
        <v>136</v>
      </c>
    </row>
    <row r="533" spans="1:22" hidden="1" x14ac:dyDescent="0.3">
      <c r="A533" t="s">
        <v>24</v>
      </c>
      <c r="B533" t="s">
        <v>25</v>
      </c>
      <c r="C533" t="s">
        <v>26</v>
      </c>
      <c r="D533" t="s">
        <v>27</v>
      </c>
      <c r="E533" t="s">
        <v>28</v>
      </c>
      <c r="F533" t="s">
        <v>29</v>
      </c>
      <c r="G533" t="s">
        <v>115</v>
      </c>
      <c r="H533" t="s">
        <v>116</v>
      </c>
      <c r="I533" t="s">
        <v>117</v>
      </c>
      <c r="J533" t="s">
        <v>118</v>
      </c>
      <c r="K533" t="s">
        <v>333</v>
      </c>
      <c r="L533" t="s">
        <v>334</v>
      </c>
      <c r="M533" t="s">
        <v>382</v>
      </c>
      <c r="N533" t="s">
        <v>383</v>
      </c>
      <c r="O533" t="s">
        <v>133</v>
      </c>
      <c r="P533" t="s">
        <v>384</v>
      </c>
      <c r="Q533" t="s">
        <v>55</v>
      </c>
      <c r="R533" t="s">
        <v>388</v>
      </c>
      <c r="S533" t="s">
        <v>72</v>
      </c>
      <c r="T533" t="s">
        <v>73</v>
      </c>
      <c r="U533" t="str">
        <f t="shared" si="8"/>
        <v>WA.2378.EBD.955.101.D.524113</v>
      </c>
      <c r="V533" t="s">
        <v>136</v>
      </c>
    </row>
    <row r="534" spans="1:22" hidden="1" x14ac:dyDescent="0.3">
      <c r="A534" t="s">
        <v>24</v>
      </c>
      <c r="B534" t="s">
        <v>25</v>
      </c>
      <c r="C534" t="s">
        <v>26</v>
      </c>
      <c r="D534" t="s">
        <v>27</v>
      </c>
      <c r="E534" t="s">
        <v>28</v>
      </c>
      <c r="F534" t="s">
        <v>29</v>
      </c>
      <c r="G534" t="s">
        <v>115</v>
      </c>
      <c r="H534" t="s">
        <v>116</v>
      </c>
      <c r="I534" t="s">
        <v>117</v>
      </c>
      <c r="J534" t="s">
        <v>118</v>
      </c>
      <c r="K534" t="s">
        <v>333</v>
      </c>
      <c r="L534" t="s">
        <v>334</v>
      </c>
      <c r="M534" t="s">
        <v>382</v>
      </c>
      <c r="N534" t="s">
        <v>383</v>
      </c>
      <c r="O534" t="s">
        <v>133</v>
      </c>
      <c r="P534" t="s">
        <v>384</v>
      </c>
      <c r="Q534" t="s">
        <v>59</v>
      </c>
      <c r="R534" t="s">
        <v>389</v>
      </c>
      <c r="S534" t="s">
        <v>42</v>
      </c>
      <c r="T534" t="s">
        <v>43</v>
      </c>
      <c r="U534" t="str">
        <f t="shared" si="8"/>
        <v>WA.2378.EBD.955.101.E.521211</v>
      </c>
      <c r="V534" t="s">
        <v>136</v>
      </c>
    </row>
    <row r="535" spans="1:22" hidden="1" x14ac:dyDescent="0.3">
      <c r="A535" t="s">
        <v>24</v>
      </c>
      <c r="B535" t="s">
        <v>25</v>
      </c>
      <c r="C535" t="s">
        <v>26</v>
      </c>
      <c r="D535" t="s">
        <v>27</v>
      </c>
      <c r="E535" t="s">
        <v>28</v>
      </c>
      <c r="F535" t="s">
        <v>29</v>
      </c>
      <c r="G535" t="s">
        <v>115</v>
      </c>
      <c r="H535" t="s">
        <v>116</v>
      </c>
      <c r="I535" t="s">
        <v>117</v>
      </c>
      <c r="J535" t="s">
        <v>118</v>
      </c>
      <c r="K535" t="s">
        <v>333</v>
      </c>
      <c r="L535" t="s">
        <v>334</v>
      </c>
      <c r="M535" t="s">
        <v>382</v>
      </c>
      <c r="N535" t="s">
        <v>383</v>
      </c>
      <c r="O535" t="s">
        <v>133</v>
      </c>
      <c r="P535" t="s">
        <v>384</v>
      </c>
      <c r="Q535" t="s">
        <v>59</v>
      </c>
      <c r="R535" t="s">
        <v>389</v>
      </c>
      <c r="S535" t="s">
        <v>137</v>
      </c>
      <c r="T535" t="s">
        <v>138</v>
      </c>
      <c r="U535" t="str">
        <f t="shared" si="8"/>
        <v>WA.2378.EBD.955.101.E.521811</v>
      </c>
      <c r="V535" t="s">
        <v>136</v>
      </c>
    </row>
    <row r="536" spans="1:22" hidden="1" x14ac:dyDescent="0.3">
      <c r="A536" t="s">
        <v>24</v>
      </c>
      <c r="B536" t="s">
        <v>25</v>
      </c>
      <c r="C536" t="s">
        <v>26</v>
      </c>
      <c r="D536" t="s">
        <v>27</v>
      </c>
      <c r="E536" t="s">
        <v>28</v>
      </c>
      <c r="F536" t="s">
        <v>29</v>
      </c>
      <c r="G536" t="s">
        <v>115</v>
      </c>
      <c r="H536" t="s">
        <v>116</v>
      </c>
      <c r="I536" t="s">
        <v>117</v>
      </c>
      <c r="J536" t="s">
        <v>118</v>
      </c>
      <c r="K536" t="s">
        <v>333</v>
      </c>
      <c r="L536" t="s">
        <v>334</v>
      </c>
      <c r="M536" t="s">
        <v>382</v>
      </c>
      <c r="N536" t="s">
        <v>383</v>
      </c>
      <c r="O536" t="s">
        <v>133</v>
      </c>
      <c r="P536" t="s">
        <v>384</v>
      </c>
      <c r="Q536" t="s">
        <v>59</v>
      </c>
      <c r="R536" t="s">
        <v>389</v>
      </c>
      <c r="S536" t="s">
        <v>47</v>
      </c>
      <c r="T536" t="s">
        <v>48</v>
      </c>
      <c r="U536" t="str">
        <f t="shared" si="8"/>
        <v>WA.2378.EBD.955.101.E.524111</v>
      </c>
      <c r="V536" t="s">
        <v>136</v>
      </c>
    </row>
    <row r="537" spans="1:22" hidden="1" x14ac:dyDescent="0.3">
      <c r="A537" t="s">
        <v>24</v>
      </c>
      <c r="B537" t="s">
        <v>25</v>
      </c>
      <c r="C537" t="s">
        <v>26</v>
      </c>
      <c r="D537" t="s">
        <v>27</v>
      </c>
      <c r="E537" t="s">
        <v>28</v>
      </c>
      <c r="F537" t="s">
        <v>29</v>
      </c>
      <c r="G537" t="s">
        <v>115</v>
      </c>
      <c r="H537" t="s">
        <v>116</v>
      </c>
      <c r="I537" t="s">
        <v>117</v>
      </c>
      <c r="J537" t="s">
        <v>118</v>
      </c>
      <c r="K537" t="s">
        <v>333</v>
      </c>
      <c r="L537" t="s">
        <v>334</v>
      </c>
      <c r="M537" t="s">
        <v>382</v>
      </c>
      <c r="N537" t="s">
        <v>383</v>
      </c>
      <c r="O537" t="s">
        <v>133</v>
      </c>
      <c r="P537" t="s">
        <v>384</v>
      </c>
      <c r="Q537" t="s">
        <v>59</v>
      </c>
      <c r="R537" t="s">
        <v>389</v>
      </c>
      <c r="S537" t="s">
        <v>72</v>
      </c>
      <c r="T537" t="s">
        <v>73</v>
      </c>
      <c r="U537" t="str">
        <f t="shared" si="8"/>
        <v>WA.2378.EBD.955.101.E.524113</v>
      </c>
      <c r="V537" t="s">
        <v>136</v>
      </c>
    </row>
    <row r="538" spans="1:22" hidden="1" x14ac:dyDescent="0.3">
      <c r="A538" t="s">
        <v>24</v>
      </c>
      <c r="B538" t="s">
        <v>25</v>
      </c>
      <c r="C538" t="s">
        <v>26</v>
      </c>
      <c r="D538" t="s">
        <v>27</v>
      </c>
      <c r="E538" t="s">
        <v>28</v>
      </c>
      <c r="F538" t="s">
        <v>29</v>
      </c>
      <c r="G538" t="s">
        <v>115</v>
      </c>
      <c r="H538" t="s">
        <v>116</v>
      </c>
      <c r="I538" t="s">
        <v>117</v>
      </c>
      <c r="J538" t="s">
        <v>118</v>
      </c>
      <c r="K538" t="s">
        <v>333</v>
      </c>
      <c r="L538" t="s">
        <v>334</v>
      </c>
      <c r="M538" t="s">
        <v>382</v>
      </c>
      <c r="N538" t="s">
        <v>383</v>
      </c>
      <c r="O538" t="s">
        <v>133</v>
      </c>
      <c r="P538" t="s">
        <v>384</v>
      </c>
      <c r="Q538" t="s">
        <v>59</v>
      </c>
      <c r="R538" t="s">
        <v>389</v>
      </c>
      <c r="S538" t="s">
        <v>49</v>
      </c>
      <c r="T538" t="s">
        <v>50</v>
      </c>
      <c r="U538" t="str">
        <f t="shared" si="8"/>
        <v>WA.2378.EBD.955.101.E.524119</v>
      </c>
      <c r="V538" t="s">
        <v>136</v>
      </c>
    </row>
    <row r="539" spans="1:22" hidden="1" x14ac:dyDescent="0.3">
      <c r="A539" t="s">
        <v>24</v>
      </c>
      <c r="B539" t="s">
        <v>25</v>
      </c>
      <c r="C539" t="s">
        <v>26</v>
      </c>
      <c r="D539" t="s">
        <v>27</v>
      </c>
      <c r="E539" t="s">
        <v>28</v>
      </c>
      <c r="F539" t="s">
        <v>29</v>
      </c>
      <c r="G539" t="s">
        <v>115</v>
      </c>
      <c r="H539" t="s">
        <v>116</v>
      </c>
      <c r="I539" t="s">
        <v>117</v>
      </c>
      <c r="J539" t="s">
        <v>118</v>
      </c>
      <c r="K539" t="s">
        <v>333</v>
      </c>
      <c r="L539" t="s">
        <v>334</v>
      </c>
      <c r="M539" t="s">
        <v>382</v>
      </c>
      <c r="N539" t="s">
        <v>383</v>
      </c>
      <c r="O539" t="s">
        <v>133</v>
      </c>
      <c r="P539" t="s">
        <v>384</v>
      </c>
      <c r="Q539" t="s">
        <v>76</v>
      </c>
      <c r="R539" t="s">
        <v>390</v>
      </c>
      <c r="S539" t="s">
        <v>42</v>
      </c>
      <c r="T539" t="s">
        <v>43</v>
      </c>
      <c r="U539" t="str">
        <f t="shared" si="8"/>
        <v>WA.2378.EBD.955.101.F.521211</v>
      </c>
      <c r="V539" t="s">
        <v>136</v>
      </c>
    </row>
    <row r="540" spans="1:22" hidden="1" x14ac:dyDescent="0.3">
      <c r="A540" t="s">
        <v>24</v>
      </c>
      <c r="B540" t="s">
        <v>25</v>
      </c>
      <c r="C540" t="s">
        <v>26</v>
      </c>
      <c r="D540" t="s">
        <v>27</v>
      </c>
      <c r="E540" t="s">
        <v>28</v>
      </c>
      <c r="F540" t="s">
        <v>29</v>
      </c>
      <c r="G540" t="s">
        <v>115</v>
      </c>
      <c r="H540" t="s">
        <v>116</v>
      </c>
      <c r="I540" t="s">
        <v>117</v>
      </c>
      <c r="J540" t="s">
        <v>118</v>
      </c>
      <c r="K540" t="s">
        <v>333</v>
      </c>
      <c r="L540" t="s">
        <v>334</v>
      </c>
      <c r="M540" t="s">
        <v>382</v>
      </c>
      <c r="N540" t="s">
        <v>383</v>
      </c>
      <c r="O540" t="s">
        <v>133</v>
      </c>
      <c r="P540" t="s">
        <v>384</v>
      </c>
      <c r="Q540" t="s">
        <v>76</v>
      </c>
      <c r="R540" t="s">
        <v>390</v>
      </c>
      <c r="S540" t="s">
        <v>137</v>
      </c>
      <c r="T540" t="s">
        <v>138</v>
      </c>
      <c r="U540" t="str">
        <f t="shared" si="8"/>
        <v>WA.2378.EBD.955.101.F.521811</v>
      </c>
      <c r="V540" t="s">
        <v>136</v>
      </c>
    </row>
    <row r="541" spans="1:22" hidden="1" x14ac:dyDescent="0.3">
      <c r="A541" t="s">
        <v>24</v>
      </c>
      <c r="B541" t="s">
        <v>25</v>
      </c>
      <c r="C541" t="s">
        <v>26</v>
      </c>
      <c r="D541" t="s">
        <v>27</v>
      </c>
      <c r="E541" t="s">
        <v>28</v>
      </c>
      <c r="F541" t="s">
        <v>29</v>
      </c>
      <c r="G541" t="s">
        <v>115</v>
      </c>
      <c r="H541" t="s">
        <v>116</v>
      </c>
      <c r="I541" t="s">
        <v>117</v>
      </c>
      <c r="J541" t="s">
        <v>118</v>
      </c>
      <c r="K541" t="s">
        <v>333</v>
      </c>
      <c r="L541" t="s">
        <v>334</v>
      </c>
      <c r="M541" t="s">
        <v>382</v>
      </c>
      <c r="N541" t="s">
        <v>383</v>
      </c>
      <c r="O541" t="s">
        <v>133</v>
      </c>
      <c r="P541" t="s">
        <v>384</v>
      </c>
      <c r="Q541" t="s">
        <v>76</v>
      </c>
      <c r="R541" t="s">
        <v>390</v>
      </c>
      <c r="S541" t="s">
        <v>45</v>
      </c>
      <c r="T541" t="s">
        <v>46</v>
      </c>
      <c r="U541" t="str">
        <f t="shared" si="8"/>
        <v>WA.2378.EBD.955.101.F.522151</v>
      </c>
      <c r="V541" t="s">
        <v>136</v>
      </c>
    </row>
    <row r="542" spans="1:22" hidden="1" x14ac:dyDescent="0.3">
      <c r="A542" t="s">
        <v>24</v>
      </c>
      <c r="B542" t="s">
        <v>25</v>
      </c>
      <c r="C542" t="s">
        <v>26</v>
      </c>
      <c r="D542" t="s">
        <v>27</v>
      </c>
      <c r="E542" t="s">
        <v>28</v>
      </c>
      <c r="F542" t="s">
        <v>29</v>
      </c>
      <c r="G542" t="s">
        <v>115</v>
      </c>
      <c r="H542" t="s">
        <v>116</v>
      </c>
      <c r="I542" t="s">
        <v>117</v>
      </c>
      <c r="J542" t="s">
        <v>118</v>
      </c>
      <c r="K542" t="s">
        <v>333</v>
      </c>
      <c r="L542" t="s">
        <v>334</v>
      </c>
      <c r="M542" t="s">
        <v>382</v>
      </c>
      <c r="N542" t="s">
        <v>383</v>
      </c>
      <c r="O542" t="s">
        <v>133</v>
      </c>
      <c r="P542" t="s">
        <v>384</v>
      </c>
      <c r="Q542" t="s">
        <v>76</v>
      </c>
      <c r="R542" t="s">
        <v>390</v>
      </c>
      <c r="S542" t="s">
        <v>47</v>
      </c>
      <c r="T542" t="s">
        <v>48</v>
      </c>
      <c r="U542" t="str">
        <f t="shared" si="8"/>
        <v>WA.2378.EBD.955.101.F.524111</v>
      </c>
      <c r="V542" t="s">
        <v>136</v>
      </c>
    </row>
    <row r="543" spans="1:22" hidden="1" x14ac:dyDescent="0.3">
      <c r="A543" t="s">
        <v>24</v>
      </c>
      <c r="B543" t="s">
        <v>25</v>
      </c>
      <c r="C543" t="s">
        <v>26</v>
      </c>
      <c r="D543" t="s">
        <v>27</v>
      </c>
      <c r="E543" t="s">
        <v>28</v>
      </c>
      <c r="F543" t="s">
        <v>29</v>
      </c>
      <c r="G543" t="s">
        <v>115</v>
      </c>
      <c r="H543" t="s">
        <v>116</v>
      </c>
      <c r="I543" t="s">
        <v>117</v>
      </c>
      <c r="J543" t="s">
        <v>118</v>
      </c>
      <c r="K543" t="s">
        <v>333</v>
      </c>
      <c r="L543" t="s">
        <v>334</v>
      </c>
      <c r="M543" t="s">
        <v>382</v>
      </c>
      <c r="N543" t="s">
        <v>383</v>
      </c>
      <c r="O543" t="s">
        <v>133</v>
      </c>
      <c r="P543" t="s">
        <v>384</v>
      </c>
      <c r="Q543" t="s">
        <v>76</v>
      </c>
      <c r="R543" t="s">
        <v>390</v>
      </c>
      <c r="S543" t="s">
        <v>72</v>
      </c>
      <c r="T543" t="s">
        <v>73</v>
      </c>
      <c r="U543" t="str">
        <f t="shared" si="8"/>
        <v>WA.2378.EBD.955.101.F.524113</v>
      </c>
      <c r="V543" t="s">
        <v>136</v>
      </c>
    </row>
    <row r="544" spans="1:22" hidden="1" x14ac:dyDescent="0.3">
      <c r="A544" t="s">
        <v>24</v>
      </c>
      <c r="B544" t="s">
        <v>25</v>
      </c>
      <c r="C544" t="s">
        <v>26</v>
      </c>
      <c r="D544" t="s">
        <v>27</v>
      </c>
      <c r="E544" t="s">
        <v>28</v>
      </c>
      <c r="F544" t="s">
        <v>29</v>
      </c>
      <c r="G544" t="s">
        <v>115</v>
      </c>
      <c r="H544" t="s">
        <v>116</v>
      </c>
      <c r="I544" t="s">
        <v>117</v>
      </c>
      <c r="J544" t="s">
        <v>118</v>
      </c>
      <c r="K544" t="s">
        <v>333</v>
      </c>
      <c r="L544" t="s">
        <v>334</v>
      </c>
      <c r="M544" t="s">
        <v>382</v>
      </c>
      <c r="N544" t="s">
        <v>383</v>
      </c>
      <c r="O544" t="s">
        <v>133</v>
      </c>
      <c r="P544" t="s">
        <v>384</v>
      </c>
      <c r="Q544" t="s">
        <v>76</v>
      </c>
      <c r="R544" t="s">
        <v>390</v>
      </c>
      <c r="S544" t="s">
        <v>49</v>
      </c>
      <c r="T544" t="s">
        <v>50</v>
      </c>
      <c r="U544" t="str">
        <f t="shared" si="8"/>
        <v>WA.2378.EBD.955.101.F.524119</v>
      </c>
      <c r="V544" t="s">
        <v>136</v>
      </c>
    </row>
    <row r="545" spans="1:24" hidden="1" x14ac:dyDescent="0.3">
      <c r="A545" t="s">
        <v>24</v>
      </c>
      <c r="B545" t="s">
        <v>25</v>
      </c>
      <c r="C545" t="s">
        <v>26</v>
      </c>
      <c r="D545" t="s">
        <v>27</v>
      </c>
      <c r="E545" t="s">
        <v>28</v>
      </c>
      <c r="F545" t="s">
        <v>29</v>
      </c>
      <c r="G545" t="s">
        <v>115</v>
      </c>
      <c r="H545" t="s">
        <v>116</v>
      </c>
      <c r="I545" t="s">
        <v>117</v>
      </c>
      <c r="J545" t="s">
        <v>118</v>
      </c>
      <c r="K545" t="s">
        <v>333</v>
      </c>
      <c r="L545" t="s">
        <v>334</v>
      </c>
      <c r="M545" t="s">
        <v>382</v>
      </c>
      <c r="N545" t="s">
        <v>383</v>
      </c>
      <c r="O545" t="s">
        <v>184</v>
      </c>
      <c r="P545" t="s">
        <v>391</v>
      </c>
      <c r="Q545" t="s">
        <v>40</v>
      </c>
      <c r="R545" t="s">
        <v>392</v>
      </c>
      <c r="S545" t="s">
        <v>42</v>
      </c>
      <c r="T545" t="s">
        <v>43</v>
      </c>
      <c r="U545" t="str">
        <f t="shared" si="8"/>
        <v>WA.2378.EBD.955.201.A.521211</v>
      </c>
      <c r="V545" t="s">
        <v>44</v>
      </c>
    </row>
    <row r="546" spans="1:24" hidden="1" x14ac:dyDescent="0.3">
      <c r="A546" t="s">
        <v>24</v>
      </c>
      <c r="B546" t="s">
        <v>25</v>
      </c>
      <c r="C546" t="s">
        <v>26</v>
      </c>
      <c r="D546" t="s">
        <v>27</v>
      </c>
      <c r="E546" t="s">
        <v>28</v>
      </c>
      <c r="F546" t="s">
        <v>29</v>
      </c>
      <c r="G546" t="s">
        <v>115</v>
      </c>
      <c r="H546" t="s">
        <v>116</v>
      </c>
      <c r="I546" t="s">
        <v>117</v>
      </c>
      <c r="J546" t="s">
        <v>118</v>
      </c>
      <c r="K546" t="s">
        <v>333</v>
      </c>
      <c r="L546" t="s">
        <v>334</v>
      </c>
      <c r="M546" t="s">
        <v>382</v>
      </c>
      <c r="N546" t="s">
        <v>383</v>
      </c>
      <c r="O546" t="s">
        <v>184</v>
      </c>
      <c r="P546" t="s">
        <v>391</v>
      </c>
      <c r="Q546" t="s">
        <v>40</v>
      </c>
      <c r="R546" t="s">
        <v>392</v>
      </c>
      <c r="S546" t="s">
        <v>45</v>
      </c>
      <c r="T546" t="s">
        <v>46</v>
      </c>
      <c r="U546" t="str">
        <f t="shared" si="8"/>
        <v>WA.2378.EBD.955.201.A.522151</v>
      </c>
      <c r="V546" t="s">
        <v>44</v>
      </c>
    </row>
    <row r="547" spans="1:24" hidden="1" x14ac:dyDescent="0.3">
      <c r="A547" t="s">
        <v>24</v>
      </c>
      <c r="B547" t="s">
        <v>25</v>
      </c>
      <c r="C547" t="s">
        <v>26</v>
      </c>
      <c r="D547" t="s">
        <v>27</v>
      </c>
      <c r="E547" t="s">
        <v>28</v>
      </c>
      <c r="F547" t="s">
        <v>29</v>
      </c>
      <c r="G547" t="s">
        <v>115</v>
      </c>
      <c r="H547" t="s">
        <v>116</v>
      </c>
      <c r="I547" t="s">
        <v>117</v>
      </c>
      <c r="J547" t="s">
        <v>118</v>
      </c>
      <c r="K547" t="s">
        <v>333</v>
      </c>
      <c r="L547" t="s">
        <v>334</v>
      </c>
      <c r="M547" t="s">
        <v>382</v>
      </c>
      <c r="N547" t="s">
        <v>383</v>
      </c>
      <c r="O547" t="s">
        <v>184</v>
      </c>
      <c r="P547" t="s">
        <v>391</v>
      </c>
      <c r="Q547" t="s">
        <v>40</v>
      </c>
      <c r="R547" t="s">
        <v>392</v>
      </c>
      <c r="S547" t="s">
        <v>49</v>
      </c>
      <c r="T547" t="s">
        <v>50</v>
      </c>
      <c r="U547" t="str">
        <f t="shared" si="8"/>
        <v>WA.2378.EBD.955.201.A.524119</v>
      </c>
      <c r="V547" t="s">
        <v>44</v>
      </c>
    </row>
    <row r="548" spans="1:24" hidden="1" x14ac:dyDescent="0.3">
      <c r="A548" t="s">
        <v>24</v>
      </c>
      <c r="B548" t="s">
        <v>25</v>
      </c>
      <c r="C548" t="s">
        <v>26</v>
      </c>
      <c r="D548" t="s">
        <v>27</v>
      </c>
      <c r="E548" t="s">
        <v>28</v>
      </c>
      <c r="F548" t="s">
        <v>29</v>
      </c>
      <c r="G548" t="s">
        <v>115</v>
      </c>
      <c r="H548" t="s">
        <v>116</v>
      </c>
      <c r="I548" t="s">
        <v>117</v>
      </c>
      <c r="J548" t="s">
        <v>118</v>
      </c>
      <c r="K548" t="s">
        <v>333</v>
      </c>
      <c r="L548" t="s">
        <v>334</v>
      </c>
      <c r="M548" t="s">
        <v>382</v>
      </c>
      <c r="N548" t="s">
        <v>383</v>
      </c>
      <c r="O548" t="s">
        <v>184</v>
      </c>
      <c r="P548" t="s">
        <v>391</v>
      </c>
      <c r="Q548" t="s">
        <v>51</v>
      </c>
      <c r="R548" t="s">
        <v>393</v>
      </c>
      <c r="S548" t="s">
        <v>42</v>
      </c>
      <c r="T548" t="s">
        <v>43</v>
      </c>
      <c r="U548" t="str">
        <f t="shared" si="8"/>
        <v>WA.2378.EBD.955.201.B.521211</v>
      </c>
      <c r="V548" t="s">
        <v>44</v>
      </c>
    </row>
    <row r="549" spans="1:24" hidden="1" x14ac:dyDescent="0.3">
      <c r="A549" t="s">
        <v>24</v>
      </c>
      <c r="B549" t="s">
        <v>25</v>
      </c>
      <c r="C549" t="s">
        <v>26</v>
      </c>
      <c r="D549" t="s">
        <v>27</v>
      </c>
      <c r="E549" t="s">
        <v>28</v>
      </c>
      <c r="F549" t="s">
        <v>29</v>
      </c>
      <c r="G549" t="s">
        <v>115</v>
      </c>
      <c r="H549" t="s">
        <v>116</v>
      </c>
      <c r="I549" t="s">
        <v>117</v>
      </c>
      <c r="J549" t="s">
        <v>118</v>
      </c>
      <c r="K549" t="s">
        <v>333</v>
      </c>
      <c r="L549" t="s">
        <v>334</v>
      </c>
      <c r="M549" t="s">
        <v>382</v>
      </c>
      <c r="N549" t="s">
        <v>383</v>
      </c>
      <c r="O549" t="s">
        <v>184</v>
      </c>
      <c r="P549" t="s">
        <v>391</v>
      </c>
      <c r="Q549" t="s">
        <v>51</v>
      </c>
      <c r="R549" t="s">
        <v>393</v>
      </c>
      <c r="S549" t="s">
        <v>47</v>
      </c>
      <c r="T549" t="s">
        <v>48</v>
      </c>
      <c r="U549" t="str">
        <f t="shared" si="8"/>
        <v>WA.2378.EBD.955.201.B.524111</v>
      </c>
      <c r="V549" t="s">
        <v>44</v>
      </c>
    </row>
    <row r="550" spans="1:24" hidden="1" x14ac:dyDescent="0.3">
      <c r="A550" t="s">
        <v>24</v>
      </c>
      <c r="B550" t="s">
        <v>25</v>
      </c>
      <c r="C550" t="s">
        <v>26</v>
      </c>
      <c r="D550" t="s">
        <v>27</v>
      </c>
      <c r="E550" t="s">
        <v>28</v>
      </c>
      <c r="F550" t="s">
        <v>29</v>
      </c>
      <c r="G550" t="s">
        <v>115</v>
      </c>
      <c r="H550" t="s">
        <v>116</v>
      </c>
      <c r="I550" t="s">
        <v>117</v>
      </c>
      <c r="J550" t="s">
        <v>118</v>
      </c>
      <c r="K550" t="s">
        <v>333</v>
      </c>
      <c r="L550" t="s">
        <v>334</v>
      </c>
      <c r="M550" t="s">
        <v>382</v>
      </c>
      <c r="N550" t="s">
        <v>383</v>
      </c>
      <c r="O550" t="s">
        <v>184</v>
      </c>
      <c r="P550" t="s">
        <v>391</v>
      </c>
      <c r="Q550" t="s">
        <v>53</v>
      </c>
      <c r="R550" t="s">
        <v>394</v>
      </c>
      <c r="S550" t="s">
        <v>42</v>
      </c>
      <c r="T550" t="s">
        <v>43</v>
      </c>
      <c r="U550" t="str">
        <f t="shared" si="8"/>
        <v>WA.2378.EBD.955.201.C.521211</v>
      </c>
      <c r="V550" t="s">
        <v>44</v>
      </c>
    </row>
    <row r="551" spans="1:24" hidden="1" x14ac:dyDescent="0.3">
      <c r="A551" t="s">
        <v>24</v>
      </c>
      <c r="B551" t="s">
        <v>25</v>
      </c>
      <c r="C551" t="s">
        <v>26</v>
      </c>
      <c r="D551" t="s">
        <v>27</v>
      </c>
      <c r="E551" t="s">
        <v>28</v>
      </c>
      <c r="F551" t="s">
        <v>29</v>
      </c>
      <c r="G551" t="s">
        <v>115</v>
      </c>
      <c r="H551" t="s">
        <v>116</v>
      </c>
      <c r="I551" t="s">
        <v>117</v>
      </c>
      <c r="J551" t="s">
        <v>118</v>
      </c>
      <c r="K551" t="s">
        <v>333</v>
      </c>
      <c r="L551" t="s">
        <v>334</v>
      </c>
      <c r="M551" t="s">
        <v>382</v>
      </c>
      <c r="N551" t="s">
        <v>383</v>
      </c>
      <c r="O551" t="s">
        <v>184</v>
      </c>
      <c r="P551" t="s">
        <v>391</v>
      </c>
      <c r="Q551" t="s">
        <v>53</v>
      </c>
      <c r="R551" t="s">
        <v>394</v>
      </c>
      <c r="S551" t="s">
        <v>47</v>
      </c>
      <c r="T551" t="s">
        <v>48</v>
      </c>
      <c r="U551" t="str">
        <f t="shared" si="8"/>
        <v>WA.2378.EBD.955.201.C.524111</v>
      </c>
      <c r="V551" t="s">
        <v>44</v>
      </c>
    </row>
    <row r="552" spans="1:24" hidden="1" x14ac:dyDescent="0.3">
      <c r="A552" t="s">
        <v>24</v>
      </c>
      <c r="B552" t="s">
        <v>25</v>
      </c>
      <c r="C552" t="s">
        <v>26</v>
      </c>
      <c r="D552" t="s">
        <v>27</v>
      </c>
      <c r="E552" t="s">
        <v>28</v>
      </c>
      <c r="F552" t="s">
        <v>29</v>
      </c>
      <c r="G552" t="s">
        <v>115</v>
      </c>
      <c r="H552" t="s">
        <v>116</v>
      </c>
      <c r="I552" t="s">
        <v>117</v>
      </c>
      <c r="J552" t="s">
        <v>118</v>
      </c>
      <c r="K552" t="s">
        <v>333</v>
      </c>
      <c r="L552" t="s">
        <v>334</v>
      </c>
      <c r="M552" t="s">
        <v>382</v>
      </c>
      <c r="N552" t="s">
        <v>383</v>
      </c>
      <c r="O552" t="s">
        <v>184</v>
      </c>
      <c r="P552" t="s">
        <v>391</v>
      </c>
      <c r="Q552" t="s">
        <v>53</v>
      </c>
      <c r="R552" t="s">
        <v>394</v>
      </c>
      <c r="S552" t="s">
        <v>72</v>
      </c>
      <c r="T552" t="s">
        <v>73</v>
      </c>
      <c r="U552" t="str">
        <f t="shared" si="8"/>
        <v>WA.2378.EBD.955.201.C.524113</v>
      </c>
      <c r="V552" t="s">
        <v>44</v>
      </c>
    </row>
    <row r="553" spans="1:24" hidden="1" x14ac:dyDescent="0.3">
      <c r="A553" t="s">
        <v>24</v>
      </c>
      <c r="B553" t="s">
        <v>25</v>
      </c>
      <c r="C553" t="s">
        <v>26</v>
      </c>
      <c r="D553" t="s">
        <v>27</v>
      </c>
      <c r="E553" t="s">
        <v>28</v>
      </c>
      <c r="F553" t="s">
        <v>29</v>
      </c>
      <c r="G553" t="s">
        <v>115</v>
      </c>
      <c r="H553" t="s">
        <v>116</v>
      </c>
      <c r="I553" t="s">
        <v>117</v>
      </c>
      <c r="J553" t="s">
        <v>118</v>
      </c>
      <c r="K553" t="s">
        <v>333</v>
      </c>
      <c r="L553" t="s">
        <v>334</v>
      </c>
      <c r="M553" t="s">
        <v>382</v>
      </c>
      <c r="N553" t="s">
        <v>383</v>
      </c>
      <c r="O553" t="s">
        <v>184</v>
      </c>
      <c r="P553" t="s">
        <v>391</v>
      </c>
      <c r="Q553" t="s">
        <v>55</v>
      </c>
      <c r="R553" t="s">
        <v>395</v>
      </c>
      <c r="S553" t="s">
        <v>42</v>
      </c>
      <c r="T553" t="s">
        <v>43</v>
      </c>
      <c r="U553" t="str">
        <f t="shared" si="8"/>
        <v>WA.2378.EBD.955.201.D.521211</v>
      </c>
      <c r="V553" t="s">
        <v>44</v>
      </c>
    </row>
    <row r="554" spans="1:24" hidden="1" x14ac:dyDescent="0.3">
      <c r="A554" t="s">
        <v>24</v>
      </c>
      <c r="B554" t="s">
        <v>25</v>
      </c>
      <c r="C554" t="s">
        <v>26</v>
      </c>
      <c r="D554" t="s">
        <v>27</v>
      </c>
      <c r="E554" t="s">
        <v>28</v>
      </c>
      <c r="F554" t="s">
        <v>29</v>
      </c>
      <c r="G554" t="s">
        <v>115</v>
      </c>
      <c r="H554" t="s">
        <v>116</v>
      </c>
      <c r="I554" t="s">
        <v>117</v>
      </c>
      <c r="J554" t="s">
        <v>118</v>
      </c>
      <c r="K554" t="s">
        <v>333</v>
      </c>
      <c r="L554" t="s">
        <v>334</v>
      </c>
      <c r="M554" t="s">
        <v>382</v>
      </c>
      <c r="N554" t="s">
        <v>383</v>
      </c>
      <c r="O554" t="s">
        <v>184</v>
      </c>
      <c r="P554" t="s">
        <v>391</v>
      </c>
      <c r="Q554" t="s">
        <v>55</v>
      </c>
      <c r="R554" t="s">
        <v>395</v>
      </c>
      <c r="S554" t="s">
        <v>47</v>
      </c>
      <c r="T554" t="s">
        <v>48</v>
      </c>
      <c r="U554" t="str">
        <f t="shared" si="8"/>
        <v>WA.2378.EBD.955.201.D.524111</v>
      </c>
      <c r="V554" t="s">
        <v>44</v>
      </c>
    </row>
    <row r="555" spans="1:24" x14ac:dyDescent="0.3">
      <c r="A555" t="s">
        <v>24</v>
      </c>
      <c r="B555" t="s">
        <v>25</v>
      </c>
      <c r="C555" t="s">
        <v>26</v>
      </c>
      <c r="D555" t="s">
        <v>27</v>
      </c>
      <c r="E555" t="s">
        <v>28</v>
      </c>
      <c r="F555" t="s">
        <v>29</v>
      </c>
      <c r="G555" t="s">
        <v>115</v>
      </c>
      <c r="H555" t="s">
        <v>116</v>
      </c>
      <c r="I555" t="s">
        <v>117</v>
      </c>
      <c r="J555" t="s">
        <v>118</v>
      </c>
      <c r="K555" t="s">
        <v>333</v>
      </c>
      <c r="L555" t="s">
        <v>334</v>
      </c>
      <c r="M555" t="s">
        <v>382</v>
      </c>
      <c r="N555" t="s">
        <v>383</v>
      </c>
      <c r="O555" t="s">
        <v>122</v>
      </c>
      <c r="P555" t="s">
        <v>396</v>
      </c>
      <c r="Q555" t="s">
        <v>40</v>
      </c>
      <c r="R555" t="s">
        <v>397</v>
      </c>
      <c r="S555" t="s">
        <v>42</v>
      </c>
      <c r="T555" t="s">
        <v>43</v>
      </c>
      <c r="U555" t="str">
        <f t="shared" si="8"/>
        <v>WA.2378.EBD.955.301.A.521211</v>
      </c>
      <c r="V555" t="s">
        <v>98</v>
      </c>
      <c r="W555" t="s">
        <v>127</v>
      </c>
      <c r="X555" t="s">
        <v>248</v>
      </c>
    </row>
    <row r="556" spans="1:24" x14ac:dyDescent="0.3">
      <c r="A556" t="s">
        <v>24</v>
      </c>
      <c r="B556" t="s">
        <v>25</v>
      </c>
      <c r="C556" t="s">
        <v>26</v>
      </c>
      <c r="D556" t="s">
        <v>27</v>
      </c>
      <c r="E556" t="s">
        <v>28</v>
      </c>
      <c r="F556" t="s">
        <v>29</v>
      </c>
      <c r="G556" t="s">
        <v>115</v>
      </c>
      <c r="H556" t="s">
        <v>116</v>
      </c>
      <c r="I556" t="s">
        <v>117</v>
      </c>
      <c r="J556" t="s">
        <v>118</v>
      </c>
      <c r="K556" t="s">
        <v>333</v>
      </c>
      <c r="L556" t="s">
        <v>334</v>
      </c>
      <c r="M556" t="s">
        <v>382</v>
      </c>
      <c r="N556" t="s">
        <v>383</v>
      </c>
      <c r="O556" t="s">
        <v>122</v>
      </c>
      <c r="P556" t="s">
        <v>396</v>
      </c>
      <c r="Q556" t="s">
        <v>40</v>
      </c>
      <c r="R556" t="s">
        <v>397</v>
      </c>
      <c r="S556" t="s">
        <v>47</v>
      </c>
      <c r="T556" t="s">
        <v>48</v>
      </c>
      <c r="U556" t="str">
        <f t="shared" si="8"/>
        <v>WA.2378.EBD.955.301.A.524111</v>
      </c>
      <c r="V556" t="s">
        <v>98</v>
      </c>
      <c r="W556" t="s">
        <v>127</v>
      </c>
      <c r="X556" t="s">
        <v>248</v>
      </c>
    </row>
    <row r="557" spans="1:24" x14ac:dyDescent="0.3">
      <c r="A557" t="s">
        <v>24</v>
      </c>
      <c r="B557" t="s">
        <v>25</v>
      </c>
      <c r="C557" t="s">
        <v>26</v>
      </c>
      <c r="D557" t="s">
        <v>27</v>
      </c>
      <c r="E557" t="s">
        <v>28</v>
      </c>
      <c r="F557" t="s">
        <v>29</v>
      </c>
      <c r="G557" t="s">
        <v>115</v>
      </c>
      <c r="H557" t="s">
        <v>116</v>
      </c>
      <c r="I557" t="s">
        <v>117</v>
      </c>
      <c r="J557" t="s">
        <v>118</v>
      </c>
      <c r="K557" t="s">
        <v>333</v>
      </c>
      <c r="L557" t="s">
        <v>334</v>
      </c>
      <c r="M557" t="s">
        <v>382</v>
      </c>
      <c r="N557" t="s">
        <v>383</v>
      </c>
      <c r="O557" t="s">
        <v>122</v>
      </c>
      <c r="P557" t="s">
        <v>396</v>
      </c>
      <c r="Q557" t="s">
        <v>40</v>
      </c>
      <c r="R557" t="s">
        <v>397</v>
      </c>
      <c r="S557" t="s">
        <v>72</v>
      </c>
      <c r="T557" t="s">
        <v>73</v>
      </c>
      <c r="U557" t="str">
        <f t="shared" si="8"/>
        <v>WA.2378.EBD.955.301.A.524113</v>
      </c>
      <c r="V557" t="s">
        <v>98</v>
      </c>
      <c r="W557" t="s">
        <v>127</v>
      </c>
      <c r="X557" t="s">
        <v>248</v>
      </c>
    </row>
    <row r="558" spans="1:24" x14ac:dyDescent="0.3">
      <c r="A558" t="s">
        <v>24</v>
      </c>
      <c r="B558" t="s">
        <v>25</v>
      </c>
      <c r="C558" t="s">
        <v>26</v>
      </c>
      <c r="D558" t="s">
        <v>27</v>
      </c>
      <c r="E558" t="s">
        <v>28</v>
      </c>
      <c r="F558" t="s">
        <v>29</v>
      </c>
      <c r="G558" t="s">
        <v>115</v>
      </c>
      <c r="H558" t="s">
        <v>116</v>
      </c>
      <c r="I558" t="s">
        <v>117</v>
      </c>
      <c r="J558" t="s">
        <v>118</v>
      </c>
      <c r="K558" t="s">
        <v>333</v>
      </c>
      <c r="L558" t="s">
        <v>334</v>
      </c>
      <c r="M558" t="s">
        <v>382</v>
      </c>
      <c r="N558" t="s">
        <v>383</v>
      </c>
      <c r="O558" t="s">
        <v>122</v>
      </c>
      <c r="P558" t="s">
        <v>396</v>
      </c>
      <c r="Q558" t="s">
        <v>51</v>
      </c>
      <c r="R558" t="s">
        <v>398</v>
      </c>
      <c r="S558" t="s">
        <v>42</v>
      </c>
      <c r="T558" t="s">
        <v>43</v>
      </c>
      <c r="U558" t="str">
        <f t="shared" si="8"/>
        <v>WA.2378.EBD.955.301.B.521211</v>
      </c>
      <c r="V558" t="s">
        <v>98</v>
      </c>
      <c r="W558" t="s">
        <v>127</v>
      </c>
      <c r="X558" t="s">
        <v>248</v>
      </c>
    </row>
    <row r="559" spans="1:24" x14ac:dyDescent="0.3">
      <c r="A559" t="s">
        <v>24</v>
      </c>
      <c r="B559" t="s">
        <v>25</v>
      </c>
      <c r="C559" t="s">
        <v>26</v>
      </c>
      <c r="D559" t="s">
        <v>27</v>
      </c>
      <c r="E559" t="s">
        <v>28</v>
      </c>
      <c r="F559" t="s">
        <v>29</v>
      </c>
      <c r="G559" t="s">
        <v>115</v>
      </c>
      <c r="H559" t="s">
        <v>116</v>
      </c>
      <c r="I559" t="s">
        <v>117</v>
      </c>
      <c r="J559" t="s">
        <v>118</v>
      </c>
      <c r="K559" t="s">
        <v>333</v>
      </c>
      <c r="L559" t="s">
        <v>334</v>
      </c>
      <c r="M559" t="s">
        <v>382</v>
      </c>
      <c r="N559" t="s">
        <v>383</v>
      </c>
      <c r="O559" t="s">
        <v>122</v>
      </c>
      <c r="P559" t="s">
        <v>396</v>
      </c>
      <c r="Q559" t="s">
        <v>51</v>
      </c>
      <c r="R559" t="s">
        <v>398</v>
      </c>
      <c r="S559" t="s">
        <v>47</v>
      </c>
      <c r="T559" t="s">
        <v>48</v>
      </c>
      <c r="U559" t="str">
        <f t="shared" si="8"/>
        <v>WA.2378.EBD.955.301.B.524111</v>
      </c>
      <c r="V559" t="s">
        <v>98</v>
      </c>
      <c r="W559" t="s">
        <v>127</v>
      </c>
      <c r="X559" t="s">
        <v>248</v>
      </c>
    </row>
    <row r="560" spans="1:24" x14ac:dyDescent="0.3">
      <c r="A560" t="s">
        <v>24</v>
      </c>
      <c r="B560" t="s">
        <v>25</v>
      </c>
      <c r="C560" t="s">
        <v>26</v>
      </c>
      <c r="D560" t="s">
        <v>27</v>
      </c>
      <c r="E560" t="s">
        <v>28</v>
      </c>
      <c r="F560" t="s">
        <v>29</v>
      </c>
      <c r="G560" t="s">
        <v>115</v>
      </c>
      <c r="H560" t="s">
        <v>116</v>
      </c>
      <c r="I560" t="s">
        <v>117</v>
      </c>
      <c r="J560" t="s">
        <v>118</v>
      </c>
      <c r="K560" t="s">
        <v>333</v>
      </c>
      <c r="L560" t="s">
        <v>334</v>
      </c>
      <c r="M560" t="s">
        <v>382</v>
      </c>
      <c r="N560" t="s">
        <v>383</v>
      </c>
      <c r="O560" t="s">
        <v>122</v>
      </c>
      <c r="P560" t="s">
        <v>396</v>
      </c>
      <c r="Q560" t="s">
        <v>51</v>
      </c>
      <c r="R560" t="s">
        <v>398</v>
      </c>
      <c r="S560" t="s">
        <v>72</v>
      </c>
      <c r="T560" t="s">
        <v>73</v>
      </c>
      <c r="U560" t="str">
        <f t="shared" si="8"/>
        <v>WA.2378.EBD.955.301.B.524113</v>
      </c>
      <c r="V560" t="s">
        <v>98</v>
      </c>
      <c r="W560" t="s">
        <v>127</v>
      </c>
      <c r="X560" t="s">
        <v>248</v>
      </c>
    </row>
    <row r="561" spans="1:24" x14ac:dyDescent="0.3">
      <c r="A561" t="s">
        <v>24</v>
      </c>
      <c r="B561" t="s">
        <v>25</v>
      </c>
      <c r="C561" t="s">
        <v>26</v>
      </c>
      <c r="D561" t="s">
        <v>27</v>
      </c>
      <c r="E561" t="s">
        <v>28</v>
      </c>
      <c r="F561" t="s">
        <v>29</v>
      </c>
      <c r="G561" t="s">
        <v>115</v>
      </c>
      <c r="H561" t="s">
        <v>116</v>
      </c>
      <c r="I561" t="s">
        <v>117</v>
      </c>
      <c r="J561" t="s">
        <v>118</v>
      </c>
      <c r="K561" t="s">
        <v>333</v>
      </c>
      <c r="L561" t="s">
        <v>334</v>
      </c>
      <c r="M561" t="s">
        <v>382</v>
      </c>
      <c r="N561" t="s">
        <v>383</v>
      </c>
      <c r="O561" t="s">
        <v>122</v>
      </c>
      <c r="P561" t="s">
        <v>396</v>
      </c>
      <c r="Q561" t="s">
        <v>53</v>
      </c>
      <c r="R561" t="s">
        <v>399</v>
      </c>
      <c r="S561" t="s">
        <v>42</v>
      </c>
      <c r="T561" t="s">
        <v>43</v>
      </c>
      <c r="U561" t="str">
        <f t="shared" si="8"/>
        <v>WA.2378.EBD.955.301.C.521211</v>
      </c>
      <c r="V561" t="s">
        <v>98</v>
      </c>
      <c r="W561" t="s">
        <v>127</v>
      </c>
      <c r="X561" t="s">
        <v>248</v>
      </c>
    </row>
    <row r="562" spans="1:24" x14ac:dyDescent="0.3">
      <c r="A562" t="s">
        <v>24</v>
      </c>
      <c r="B562" t="s">
        <v>25</v>
      </c>
      <c r="C562" t="s">
        <v>26</v>
      </c>
      <c r="D562" t="s">
        <v>27</v>
      </c>
      <c r="E562" t="s">
        <v>28</v>
      </c>
      <c r="F562" t="s">
        <v>29</v>
      </c>
      <c r="G562" t="s">
        <v>115</v>
      </c>
      <c r="H562" t="s">
        <v>116</v>
      </c>
      <c r="I562" t="s">
        <v>117</v>
      </c>
      <c r="J562" t="s">
        <v>118</v>
      </c>
      <c r="K562" t="s">
        <v>333</v>
      </c>
      <c r="L562" t="s">
        <v>334</v>
      </c>
      <c r="M562" t="s">
        <v>382</v>
      </c>
      <c r="N562" t="s">
        <v>383</v>
      </c>
      <c r="O562" t="s">
        <v>122</v>
      </c>
      <c r="P562" t="s">
        <v>396</v>
      </c>
      <c r="Q562" t="s">
        <v>53</v>
      </c>
      <c r="R562" t="s">
        <v>399</v>
      </c>
      <c r="S562" t="s">
        <v>47</v>
      </c>
      <c r="T562" t="s">
        <v>48</v>
      </c>
      <c r="U562" t="str">
        <f t="shared" si="8"/>
        <v>WA.2378.EBD.955.301.C.524111</v>
      </c>
      <c r="V562" t="s">
        <v>98</v>
      </c>
      <c r="W562" t="s">
        <v>127</v>
      </c>
      <c r="X562" t="s">
        <v>248</v>
      </c>
    </row>
    <row r="563" spans="1:24" x14ac:dyDescent="0.3">
      <c r="A563" t="s">
        <v>24</v>
      </c>
      <c r="B563" t="s">
        <v>25</v>
      </c>
      <c r="C563" t="s">
        <v>26</v>
      </c>
      <c r="D563" t="s">
        <v>27</v>
      </c>
      <c r="E563" t="s">
        <v>28</v>
      </c>
      <c r="F563" t="s">
        <v>29</v>
      </c>
      <c r="G563" t="s">
        <v>115</v>
      </c>
      <c r="H563" t="s">
        <v>116</v>
      </c>
      <c r="I563" t="s">
        <v>117</v>
      </c>
      <c r="J563" t="s">
        <v>118</v>
      </c>
      <c r="K563" t="s">
        <v>333</v>
      </c>
      <c r="L563" t="s">
        <v>334</v>
      </c>
      <c r="M563" t="s">
        <v>382</v>
      </c>
      <c r="N563" t="s">
        <v>383</v>
      </c>
      <c r="O563" t="s">
        <v>122</v>
      </c>
      <c r="P563" t="s">
        <v>396</v>
      </c>
      <c r="Q563" t="s">
        <v>53</v>
      </c>
      <c r="R563" t="s">
        <v>399</v>
      </c>
      <c r="S563" t="s">
        <v>72</v>
      </c>
      <c r="T563" t="s">
        <v>73</v>
      </c>
      <c r="U563" t="str">
        <f t="shared" si="8"/>
        <v>WA.2378.EBD.955.301.C.524113</v>
      </c>
      <c r="V563" t="s">
        <v>98</v>
      </c>
      <c r="W563" t="s">
        <v>127</v>
      </c>
      <c r="X563" t="s">
        <v>248</v>
      </c>
    </row>
    <row r="564" spans="1:24" x14ac:dyDescent="0.3">
      <c r="A564" t="s">
        <v>24</v>
      </c>
      <c r="B564" t="s">
        <v>25</v>
      </c>
      <c r="C564" t="s">
        <v>26</v>
      </c>
      <c r="D564" t="s">
        <v>27</v>
      </c>
      <c r="E564" t="s">
        <v>28</v>
      </c>
      <c r="F564" t="s">
        <v>29</v>
      </c>
      <c r="G564" t="s">
        <v>115</v>
      </c>
      <c r="H564" t="s">
        <v>116</v>
      </c>
      <c r="I564" t="s">
        <v>117</v>
      </c>
      <c r="J564" t="s">
        <v>118</v>
      </c>
      <c r="K564" t="s">
        <v>333</v>
      </c>
      <c r="L564" t="s">
        <v>334</v>
      </c>
      <c r="M564" t="s">
        <v>382</v>
      </c>
      <c r="N564" t="s">
        <v>383</v>
      </c>
      <c r="O564" t="s">
        <v>122</v>
      </c>
      <c r="P564" t="s">
        <v>396</v>
      </c>
      <c r="Q564" t="s">
        <v>55</v>
      </c>
      <c r="R564" t="s">
        <v>400</v>
      </c>
      <c r="S564" t="s">
        <v>42</v>
      </c>
      <c r="T564" t="s">
        <v>43</v>
      </c>
      <c r="U564" t="str">
        <f t="shared" si="8"/>
        <v>WA.2378.EBD.955.301.D.521211</v>
      </c>
      <c r="V564" t="s">
        <v>98</v>
      </c>
      <c r="W564" t="s">
        <v>127</v>
      </c>
      <c r="X564" t="s">
        <v>248</v>
      </c>
    </row>
    <row r="565" spans="1:24" x14ac:dyDescent="0.3">
      <c r="A565" t="s">
        <v>24</v>
      </c>
      <c r="B565" t="s">
        <v>25</v>
      </c>
      <c r="C565" t="s">
        <v>26</v>
      </c>
      <c r="D565" t="s">
        <v>27</v>
      </c>
      <c r="E565" t="s">
        <v>28</v>
      </c>
      <c r="F565" t="s">
        <v>29</v>
      </c>
      <c r="G565" t="s">
        <v>115</v>
      </c>
      <c r="H565" t="s">
        <v>116</v>
      </c>
      <c r="I565" t="s">
        <v>117</v>
      </c>
      <c r="J565" t="s">
        <v>118</v>
      </c>
      <c r="K565" t="s">
        <v>333</v>
      </c>
      <c r="L565" t="s">
        <v>334</v>
      </c>
      <c r="M565" t="s">
        <v>382</v>
      </c>
      <c r="N565" t="s">
        <v>383</v>
      </c>
      <c r="O565" t="s">
        <v>122</v>
      </c>
      <c r="P565" t="s">
        <v>396</v>
      </c>
      <c r="Q565" t="s">
        <v>55</v>
      </c>
      <c r="R565" t="s">
        <v>400</v>
      </c>
      <c r="S565" t="s">
        <v>47</v>
      </c>
      <c r="T565" t="s">
        <v>48</v>
      </c>
      <c r="U565" t="str">
        <f t="shared" si="8"/>
        <v>WA.2378.EBD.955.301.D.524111</v>
      </c>
      <c r="V565" t="s">
        <v>98</v>
      </c>
      <c r="W565" t="s">
        <v>127</v>
      </c>
      <c r="X565" t="s">
        <v>248</v>
      </c>
    </row>
    <row r="566" spans="1:24" x14ac:dyDescent="0.3">
      <c r="A566" t="s">
        <v>24</v>
      </c>
      <c r="B566" t="s">
        <v>25</v>
      </c>
      <c r="C566" t="s">
        <v>26</v>
      </c>
      <c r="D566" t="s">
        <v>27</v>
      </c>
      <c r="E566" t="s">
        <v>28</v>
      </c>
      <c r="F566" t="s">
        <v>29</v>
      </c>
      <c r="G566" t="s">
        <v>115</v>
      </c>
      <c r="H566" t="s">
        <v>116</v>
      </c>
      <c r="I566" t="s">
        <v>117</v>
      </c>
      <c r="J566" t="s">
        <v>118</v>
      </c>
      <c r="K566" t="s">
        <v>333</v>
      </c>
      <c r="L566" t="s">
        <v>334</v>
      </c>
      <c r="M566" t="s">
        <v>382</v>
      </c>
      <c r="N566" t="s">
        <v>383</v>
      </c>
      <c r="O566" t="s">
        <v>122</v>
      </c>
      <c r="P566" t="s">
        <v>396</v>
      </c>
      <c r="Q566" t="s">
        <v>55</v>
      </c>
      <c r="R566" t="s">
        <v>400</v>
      </c>
      <c r="S566" t="s">
        <v>72</v>
      </c>
      <c r="T566" t="s">
        <v>73</v>
      </c>
      <c r="U566" t="str">
        <f t="shared" si="8"/>
        <v>WA.2378.EBD.955.301.D.524113</v>
      </c>
      <c r="V566" t="s">
        <v>98</v>
      </c>
      <c r="W566" t="s">
        <v>127</v>
      </c>
      <c r="X566" t="s">
        <v>248</v>
      </c>
    </row>
    <row r="567" spans="1:24" x14ac:dyDescent="0.3">
      <c r="A567" t="s">
        <v>24</v>
      </c>
      <c r="B567" t="s">
        <v>25</v>
      </c>
      <c r="C567" t="s">
        <v>26</v>
      </c>
      <c r="D567" t="s">
        <v>27</v>
      </c>
      <c r="E567" t="s">
        <v>28</v>
      </c>
      <c r="F567" t="s">
        <v>29</v>
      </c>
      <c r="G567" t="s">
        <v>115</v>
      </c>
      <c r="H567" t="s">
        <v>116</v>
      </c>
      <c r="I567" t="s">
        <v>117</v>
      </c>
      <c r="J567" t="s">
        <v>118</v>
      </c>
      <c r="K567" t="s">
        <v>333</v>
      </c>
      <c r="L567" t="s">
        <v>334</v>
      </c>
      <c r="M567" t="s">
        <v>382</v>
      </c>
      <c r="N567" t="s">
        <v>383</v>
      </c>
      <c r="O567" t="s">
        <v>122</v>
      </c>
      <c r="P567" t="s">
        <v>396</v>
      </c>
      <c r="Q567" t="s">
        <v>59</v>
      </c>
      <c r="R567" t="s">
        <v>401</v>
      </c>
      <c r="S567" t="s">
        <v>42</v>
      </c>
      <c r="T567" t="s">
        <v>43</v>
      </c>
      <c r="U567" t="str">
        <f t="shared" si="8"/>
        <v>WA.2378.EBD.955.301.E.521211</v>
      </c>
      <c r="V567" t="s">
        <v>98</v>
      </c>
      <c r="W567" t="s">
        <v>127</v>
      </c>
      <c r="X567" t="s">
        <v>248</v>
      </c>
    </row>
    <row r="568" spans="1:24" x14ac:dyDescent="0.3">
      <c r="A568" t="s">
        <v>24</v>
      </c>
      <c r="B568" t="s">
        <v>25</v>
      </c>
      <c r="C568" t="s">
        <v>26</v>
      </c>
      <c r="D568" t="s">
        <v>27</v>
      </c>
      <c r="E568" t="s">
        <v>28</v>
      </c>
      <c r="F568" t="s">
        <v>29</v>
      </c>
      <c r="G568" t="s">
        <v>115</v>
      </c>
      <c r="H568" t="s">
        <v>116</v>
      </c>
      <c r="I568" t="s">
        <v>117</v>
      </c>
      <c r="J568" t="s">
        <v>118</v>
      </c>
      <c r="K568" t="s">
        <v>333</v>
      </c>
      <c r="L568" t="s">
        <v>334</v>
      </c>
      <c r="M568" t="s">
        <v>382</v>
      </c>
      <c r="N568" t="s">
        <v>383</v>
      </c>
      <c r="O568" t="s">
        <v>122</v>
      </c>
      <c r="P568" t="s">
        <v>396</v>
      </c>
      <c r="Q568" t="s">
        <v>59</v>
      </c>
      <c r="R568" t="s">
        <v>401</v>
      </c>
      <c r="S568" t="s">
        <v>47</v>
      </c>
      <c r="T568" t="s">
        <v>48</v>
      </c>
      <c r="U568" t="str">
        <f t="shared" si="8"/>
        <v>WA.2378.EBD.955.301.E.524111</v>
      </c>
      <c r="V568" t="s">
        <v>98</v>
      </c>
      <c r="W568" t="s">
        <v>127</v>
      </c>
      <c r="X568" t="s">
        <v>248</v>
      </c>
    </row>
    <row r="569" spans="1:24" x14ac:dyDescent="0.3">
      <c r="A569" t="s">
        <v>24</v>
      </c>
      <c r="B569" t="s">
        <v>25</v>
      </c>
      <c r="C569" t="s">
        <v>26</v>
      </c>
      <c r="D569" t="s">
        <v>27</v>
      </c>
      <c r="E569" t="s">
        <v>28</v>
      </c>
      <c r="F569" t="s">
        <v>29</v>
      </c>
      <c r="G569" t="s">
        <v>115</v>
      </c>
      <c r="H569" t="s">
        <v>116</v>
      </c>
      <c r="I569" t="s">
        <v>117</v>
      </c>
      <c r="J569" t="s">
        <v>118</v>
      </c>
      <c r="K569" t="s">
        <v>333</v>
      </c>
      <c r="L569" t="s">
        <v>334</v>
      </c>
      <c r="M569" t="s">
        <v>382</v>
      </c>
      <c r="N569" t="s">
        <v>383</v>
      </c>
      <c r="O569" t="s">
        <v>122</v>
      </c>
      <c r="P569" t="s">
        <v>396</v>
      </c>
      <c r="Q569" t="s">
        <v>59</v>
      </c>
      <c r="R569" t="s">
        <v>401</v>
      </c>
      <c r="S569" t="s">
        <v>72</v>
      </c>
      <c r="T569" t="s">
        <v>73</v>
      </c>
      <c r="U569" t="str">
        <f t="shared" si="8"/>
        <v>WA.2378.EBD.955.301.E.524113</v>
      </c>
      <c r="V569" t="s">
        <v>98</v>
      </c>
      <c r="W569" t="s">
        <v>127</v>
      </c>
      <c r="X569" t="s">
        <v>248</v>
      </c>
    </row>
    <row r="570" spans="1:24" x14ac:dyDescent="0.3">
      <c r="A570" t="s">
        <v>24</v>
      </c>
      <c r="B570" t="s">
        <v>25</v>
      </c>
      <c r="C570" t="s">
        <v>26</v>
      </c>
      <c r="D570" t="s">
        <v>27</v>
      </c>
      <c r="E570" t="s">
        <v>28</v>
      </c>
      <c r="F570" t="s">
        <v>29</v>
      </c>
      <c r="G570" t="s">
        <v>115</v>
      </c>
      <c r="H570" t="s">
        <v>116</v>
      </c>
      <c r="I570" t="s">
        <v>117</v>
      </c>
      <c r="J570" t="s">
        <v>118</v>
      </c>
      <c r="K570" t="s">
        <v>333</v>
      </c>
      <c r="L570" t="s">
        <v>334</v>
      </c>
      <c r="M570" t="s">
        <v>382</v>
      </c>
      <c r="N570" t="s">
        <v>383</v>
      </c>
      <c r="O570" t="s">
        <v>122</v>
      </c>
      <c r="P570" t="s">
        <v>396</v>
      </c>
      <c r="Q570" t="s">
        <v>76</v>
      </c>
      <c r="R570" t="s">
        <v>402</v>
      </c>
      <c r="S570" t="s">
        <v>42</v>
      </c>
      <c r="T570" t="s">
        <v>43</v>
      </c>
      <c r="U570" t="str">
        <f t="shared" si="8"/>
        <v>WA.2378.EBD.955.301.F.521211</v>
      </c>
      <c r="V570" t="s">
        <v>98</v>
      </c>
      <c r="W570" t="s">
        <v>127</v>
      </c>
      <c r="X570" t="s">
        <v>248</v>
      </c>
    </row>
    <row r="571" spans="1:24" x14ac:dyDescent="0.3">
      <c r="A571" t="s">
        <v>24</v>
      </c>
      <c r="B571" t="s">
        <v>25</v>
      </c>
      <c r="C571" t="s">
        <v>26</v>
      </c>
      <c r="D571" t="s">
        <v>27</v>
      </c>
      <c r="E571" t="s">
        <v>28</v>
      </c>
      <c r="F571" t="s">
        <v>29</v>
      </c>
      <c r="G571" t="s">
        <v>115</v>
      </c>
      <c r="H571" t="s">
        <v>116</v>
      </c>
      <c r="I571" t="s">
        <v>117</v>
      </c>
      <c r="J571" t="s">
        <v>118</v>
      </c>
      <c r="K571" t="s">
        <v>333</v>
      </c>
      <c r="L571" t="s">
        <v>334</v>
      </c>
      <c r="M571" t="s">
        <v>382</v>
      </c>
      <c r="N571" t="s">
        <v>383</v>
      </c>
      <c r="O571" t="s">
        <v>122</v>
      </c>
      <c r="P571" t="s">
        <v>396</v>
      </c>
      <c r="Q571" t="s">
        <v>76</v>
      </c>
      <c r="R571" t="s">
        <v>402</v>
      </c>
      <c r="S571" t="s">
        <v>45</v>
      </c>
      <c r="T571" t="s">
        <v>46</v>
      </c>
      <c r="U571" t="str">
        <f t="shared" si="8"/>
        <v>WA.2378.EBD.955.301.F.522151</v>
      </c>
      <c r="V571" t="s">
        <v>98</v>
      </c>
      <c r="W571" t="s">
        <v>127</v>
      </c>
      <c r="X571" t="s">
        <v>248</v>
      </c>
    </row>
    <row r="572" spans="1:24" x14ac:dyDescent="0.3">
      <c r="A572" t="s">
        <v>24</v>
      </c>
      <c r="B572" t="s">
        <v>25</v>
      </c>
      <c r="C572" t="s">
        <v>26</v>
      </c>
      <c r="D572" t="s">
        <v>27</v>
      </c>
      <c r="E572" t="s">
        <v>28</v>
      </c>
      <c r="F572" t="s">
        <v>29</v>
      </c>
      <c r="G572" t="s">
        <v>115</v>
      </c>
      <c r="H572" t="s">
        <v>116</v>
      </c>
      <c r="I572" t="s">
        <v>117</v>
      </c>
      <c r="J572" t="s">
        <v>118</v>
      </c>
      <c r="K572" t="s">
        <v>333</v>
      </c>
      <c r="L572" t="s">
        <v>334</v>
      </c>
      <c r="M572" t="s">
        <v>382</v>
      </c>
      <c r="N572" t="s">
        <v>383</v>
      </c>
      <c r="O572" t="s">
        <v>122</v>
      </c>
      <c r="P572" t="s">
        <v>396</v>
      </c>
      <c r="Q572" t="s">
        <v>76</v>
      </c>
      <c r="R572" t="s">
        <v>402</v>
      </c>
      <c r="S572" t="s">
        <v>47</v>
      </c>
      <c r="T572" t="s">
        <v>48</v>
      </c>
      <c r="U572" t="str">
        <f t="shared" si="8"/>
        <v>WA.2378.EBD.955.301.F.524111</v>
      </c>
      <c r="V572" t="s">
        <v>98</v>
      </c>
      <c r="W572" t="s">
        <v>127</v>
      </c>
      <c r="X572" t="s">
        <v>248</v>
      </c>
    </row>
    <row r="573" spans="1:24" x14ac:dyDescent="0.3">
      <c r="A573" t="s">
        <v>24</v>
      </c>
      <c r="B573" t="s">
        <v>25</v>
      </c>
      <c r="C573" t="s">
        <v>26</v>
      </c>
      <c r="D573" t="s">
        <v>27</v>
      </c>
      <c r="E573" t="s">
        <v>28</v>
      </c>
      <c r="F573" t="s">
        <v>29</v>
      </c>
      <c r="G573" t="s">
        <v>115</v>
      </c>
      <c r="H573" t="s">
        <v>116</v>
      </c>
      <c r="I573" t="s">
        <v>117</v>
      </c>
      <c r="J573" t="s">
        <v>118</v>
      </c>
      <c r="K573" t="s">
        <v>333</v>
      </c>
      <c r="L573" t="s">
        <v>334</v>
      </c>
      <c r="M573" t="s">
        <v>382</v>
      </c>
      <c r="N573" t="s">
        <v>383</v>
      </c>
      <c r="O573" t="s">
        <v>122</v>
      </c>
      <c r="P573" t="s">
        <v>396</v>
      </c>
      <c r="Q573" t="s">
        <v>144</v>
      </c>
      <c r="R573" t="s">
        <v>403</v>
      </c>
      <c r="S573" t="s">
        <v>42</v>
      </c>
      <c r="T573" t="s">
        <v>43</v>
      </c>
      <c r="U573" t="str">
        <f t="shared" si="8"/>
        <v>WA.2378.EBD.955.301.G.521211</v>
      </c>
      <c r="V573" t="s">
        <v>98</v>
      </c>
      <c r="W573" t="s">
        <v>99</v>
      </c>
      <c r="X573" t="s">
        <v>100</v>
      </c>
    </row>
    <row r="574" spans="1:24" x14ac:dyDescent="0.3">
      <c r="A574" t="s">
        <v>24</v>
      </c>
      <c r="B574" t="s">
        <v>25</v>
      </c>
      <c r="C574" t="s">
        <v>26</v>
      </c>
      <c r="D574" t="s">
        <v>27</v>
      </c>
      <c r="E574" t="s">
        <v>28</v>
      </c>
      <c r="F574" t="s">
        <v>29</v>
      </c>
      <c r="G574" t="s">
        <v>115</v>
      </c>
      <c r="H574" t="s">
        <v>116</v>
      </c>
      <c r="I574" t="s">
        <v>117</v>
      </c>
      <c r="J574" t="s">
        <v>118</v>
      </c>
      <c r="K574" t="s">
        <v>333</v>
      </c>
      <c r="L574" t="s">
        <v>334</v>
      </c>
      <c r="M574" t="s">
        <v>382</v>
      </c>
      <c r="N574" t="s">
        <v>383</v>
      </c>
      <c r="O574" t="s">
        <v>122</v>
      </c>
      <c r="P574" t="s">
        <v>396</v>
      </c>
      <c r="Q574" t="s">
        <v>144</v>
      </c>
      <c r="R574" t="s">
        <v>403</v>
      </c>
      <c r="S574" t="s">
        <v>45</v>
      </c>
      <c r="T574" t="s">
        <v>46</v>
      </c>
      <c r="U574" t="str">
        <f t="shared" si="8"/>
        <v>WA.2378.EBD.955.301.G.522151</v>
      </c>
      <c r="V574" t="s">
        <v>98</v>
      </c>
      <c r="W574" t="s">
        <v>99</v>
      </c>
      <c r="X574" t="s">
        <v>100</v>
      </c>
    </row>
    <row r="575" spans="1:24" x14ac:dyDescent="0.3">
      <c r="A575" t="s">
        <v>24</v>
      </c>
      <c r="B575" t="s">
        <v>25</v>
      </c>
      <c r="C575" t="s">
        <v>26</v>
      </c>
      <c r="D575" t="s">
        <v>27</v>
      </c>
      <c r="E575" t="s">
        <v>28</v>
      </c>
      <c r="F575" t="s">
        <v>29</v>
      </c>
      <c r="G575" t="s">
        <v>115</v>
      </c>
      <c r="H575" t="s">
        <v>116</v>
      </c>
      <c r="I575" t="s">
        <v>117</v>
      </c>
      <c r="J575" t="s">
        <v>118</v>
      </c>
      <c r="K575" t="s">
        <v>333</v>
      </c>
      <c r="L575" t="s">
        <v>334</v>
      </c>
      <c r="M575" t="s">
        <v>382</v>
      </c>
      <c r="N575" t="s">
        <v>383</v>
      </c>
      <c r="O575" t="s">
        <v>122</v>
      </c>
      <c r="P575" t="s">
        <v>396</v>
      </c>
      <c r="Q575" t="s">
        <v>144</v>
      </c>
      <c r="R575" t="s">
        <v>403</v>
      </c>
      <c r="S575" t="s">
        <v>47</v>
      </c>
      <c r="T575" t="s">
        <v>48</v>
      </c>
      <c r="U575" t="str">
        <f t="shared" si="8"/>
        <v>WA.2378.EBD.955.301.G.524111</v>
      </c>
      <c r="V575" t="s">
        <v>98</v>
      </c>
      <c r="W575" t="s">
        <v>99</v>
      </c>
      <c r="X575" t="s">
        <v>100</v>
      </c>
    </row>
    <row r="576" spans="1:24" hidden="1" x14ac:dyDescent="0.3">
      <c r="A576" t="s">
        <v>24</v>
      </c>
      <c r="B576" t="s">
        <v>25</v>
      </c>
      <c r="C576" t="s">
        <v>26</v>
      </c>
      <c r="D576" t="s">
        <v>27</v>
      </c>
      <c r="E576" t="s">
        <v>28</v>
      </c>
      <c r="F576" t="s">
        <v>29</v>
      </c>
      <c r="G576" t="s">
        <v>115</v>
      </c>
      <c r="H576" t="s">
        <v>116</v>
      </c>
      <c r="I576" t="s">
        <v>117</v>
      </c>
      <c r="J576" t="s">
        <v>118</v>
      </c>
      <c r="K576" t="s">
        <v>333</v>
      </c>
      <c r="L576" t="s">
        <v>334</v>
      </c>
      <c r="M576" t="s">
        <v>404</v>
      </c>
      <c r="N576" t="s">
        <v>405</v>
      </c>
      <c r="O576" t="s">
        <v>133</v>
      </c>
      <c r="P576" t="s">
        <v>406</v>
      </c>
      <c r="Q576" t="s">
        <v>40</v>
      </c>
      <c r="R576" t="s">
        <v>407</v>
      </c>
      <c r="S576" t="s">
        <v>42</v>
      </c>
      <c r="T576" t="s">
        <v>43</v>
      </c>
      <c r="U576" t="str">
        <f t="shared" si="8"/>
        <v>WA.2378.EBD.974.101.A.521211</v>
      </c>
      <c r="V576" t="s">
        <v>136</v>
      </c>
    </row>
    <row r="577" spans="1:24" hidden="1" x14ac:dyDescent="0.3">
      <c r="A577" t="s">
        <v>24</v>
      </c>
      <c r="B577" t="s">
        <v>25</v>
      </c>
      <c r="C577" t="s">
        <v>26</v>
      </c>
      <c r="D577" t="s">
        <v>27</v>
      </c>
      <c r="E577" t="s">
        <v>28</v>
      </c>
      <c r="F577" t="s">
        <v>29</v>
      </c>
      <c r="G577" t="s">
        <v>115</v>
      </c>
      <c r="H577" t="s">
        <v>116</v>
      </c>
      <c r="I577" t="s">
        <v>117</v>
      </c>
      <c r="J577" t="s">
        <v>118</v>
      </c>
      <c r="K577" t="s">
        <v>333</v>
      </c>
      <c r="L577" t="s">
        <v>334</v>
      </c>
      <c r="M577" t="s">
        <v>404</v>
      </c>
      <c r="N577" t="s">
        <v>405</v>
      </c>
      <c r="O577" t="s">
        <v>133</v>
      </c>
      <c r="P577" t="s">
        <v>406</v>
      </c>
      <c r="Q577" t="s">
        <v>40</v>
      </c>
      <c r="R577" t="s">
        <v>407</v>
      </c>
      <c r="S577" t="s">
        <v>137</v>
      </c>
      <c r="T577" t="s">
        <v>138</v>
      </c>
      <c r="U577" t="str">
        <f t="shared" si="8"/>
        <v>WA.2378.EBD.974.101.A.521811</v>
      </c>
      <c r="V577" t="s">
        <v>136</v>
      </c>
    </row>
    <row r="578" spans="1:24" hidden="1" x14ac:dyDescent="0.3">
      <c r="A578" t="s">
        <v>24</v>
      </c>
      <c r="B578" t="s">
        <v>25</v>
      </c>
      <c r="C578" t="s">
        <v>26</v>
      </c>
      <c r="D578" t="s">
        <v>27</v>
      </c>
      <c r="E578" t="s">
        <v>28</v>
      </c>
      <c r="F578" t="s">
        <v>29</v>
      </c>
      <c r="G578" t="s">
        <v>115</v>
      </c>
      <c r="H578" t="s">
        <v>116</v>
      </c>
      <c r="I578" t="s">
        <v>117</v>
      </c>
      <c r="J578" t="s">
        <v>118</v>
      </c>
      <c r="K578" t="s">
        <v>333</v>
      </c>
      <c r="L578" t="s">
        <v>334</v>
      </c>
      <c r="M578" t="s">
        <v>404</v>
      </c>
      <c r="N578" t="s">
        <v>405</v>
      </c>
      <c r="O578" t="s">
        <v>133</v>
      </c>
      <c r="P578" t="s">
        <v>406</v>
      </c>
      <c r="Q578" t="s">
        <v>40</v>
      </c>
      <c r="R578" t="s">
        <v>407</v>
      </c>
      <c r="S578" t="s">
        <v>47</v>
      </c>
      <c r="T578" t="s">
        <v>48</v>
      </c>
      <c r="U578" t="str">
        <f t="shared" ref="U578:U605" si="9">_xlfn.TEXTJOIN(".",TRUE,G578,I578,K578,M578,O578,Q578,S578)</f>
        <v>WA.2378.EBD.974.101.A.524111</v>
      </c>
      <c r="V578" t="s">
        <v>136</v>
      </c>
    </row>
    <row r="579" spans="1:24" hidden="1" x14ac:dyDescent="0.3">
      <c r="A579" t="s">
        <v>24</v>
      </c>
      <c r="B579" t="s">
        <v>25</v>
      </c>
      <c r="C579" t="s">
        <v>26</v>
      </c>
      <c r="D579" t="s">
        <v>27</v>
      </c>
      <c r="E579" t="s">
        <v>28</v>
      </c>
      <c r="F579" t="s">
        <v>29</v>
      </c>
      <c r="G579" t="s">
        <v>115</v>
      </c>
      <c r="H579" t="s">
        <v>116</v>
      </c>
      <c r="I579" t="s">
        <v>117</v>
      </c>
      <c r="J579" t="s">
        <v>118</v>
      </c>
      <c r="K579" t="s">
        <v>333</v>
      </c>
      <c r="L579" t="s">
        <v>334</v>
      </c>
      <c r="M579" t="s">
        <v>404</v>
      </c>
      <c r="N579" t="s">
        <v>405</v>
      </c>
      <c r="O579" t="s">
        <v>133</v>
      </c>
      <c r="P579" t="s">
        <v>406</v>
      </c>
      <c r="Q579" t="s">
        <v>51</v>
      </c>
      <c r="R579" t="s">
        <v>408</v>
      </c>
      <c r="S579" t="s">
        <v>42</v>
      </c>
      <c r="T579" t="s">
        <v>43</v>
      </c>
      <c r="U579" t="str">
        <f t="shared" si="9"/>
        <v>WA.2378.EBD.974.101.B.521211</v>
      </c>
      <c r="V579" t="s">
        <v>136</v>
      </c>
    </row>
    <row r="580" spans="1:24" hidden="1" x14ac:dyDescent="0.3">
      <c r="A580" t="s">
        <v>24</v>
      </c>
      <c r="B580" t="s">
        <v>25</v>
      </c>
      <c r="C580" t="s">
        <v>26</v>
      </c>
      <c r="D580" t="s">
        <v>27</v>
      </c>
      <c r="E580" t="s">
        <v>28</v>
      </c>
      <c r="F580" t="s">
        <v>29</v>
      </c>
      <c r="G580" t="s">
        <v>115</v>
      </c>
      <c r="H580" t="s">
        <v>116</v>
      </c>
      <c r="I580" t="s">
        <v>117</v>
      </c>
      <c r="J580" t="s">
        <v>118</v>
      </c>
      <c r="K580" t="s">
        <v>333</v>
      </c>
      <c r="L580" t="s">
        <v>334</v>
      </c>
      <c r="M580" t="s">
        <v>404</v>
      </c>
      <c r="N580" t="s">
        <v>405</v>
      </c>
      <c r="O580" t="s">
        <v>133</v>
      </c>
      <c r="P580" t="s">
        <v>406</v>
      </c>
      <c r="Q580" t="s">
        <v>51</v>
      </c>
      <c r="R580" t="s">
        <v>408</v>
      </c>
      <c r="S580" t="s">
        <v>137</v>
      </c>
      <c r="T580" t="s">
        <v>138</v>
      </c>
      <c r="U580" t="str">
        <f t="shared" si="9"/>
        <v>WA.2378.EBD.974.101.B.521811</v>
      </c>
      <c r="V580" t="s">
        <v>136</v>
      </c>
    </row>
    <row r="581" spans="1:24" hidden="1" x14ac:dyDescent="0.3">
      <c r="A581" t="s">
        <v>24</v>
      </c>
      <c r="B581" t="s">
        <v>25</v>
      </c>
      <c r="C581" t="s">
        <v>26</v>
      </c>
      <c r="D581" t="s">
        <v>27</v>
      </c>
      <c r="E581" t="s">
        <v>28</v>
      </c>
      <c r="F581" t="s">
        <v>29</v>
      </c>
      <c r="G581" t="s">
        <v>115</v>
      </c>
      <c r="H581" t="s">
        <v>116</v>
      </c>
      <c r="I581" t="s">
        <v>117</v>
      </c>
      <c r="J581" t="s">
        <v>118</v>
      </c>
      <c r="K581" t="s">
        <v>333</v>
      </c>
      <c r="L581" t="s">
        <v>334</v>
      </c>
      <c r="M581" t="s">
        <v>404</v>
      </c>
      <c r="N581" t="s">
        <v>405</v>
      </c>
      <c r="O581" t="s">
        <v>133</v>
      </c>
      <c r="P581" t="s">
        <v>406</v>
      </c>
      <c r="Q581" t="s">
        <v>51</v>
      </c>
      <c r="R581" t="s">
        <v>408</v>
      </c>
      <c r="S581" t="s">
        <v>45</v>
      </c>
      <c r="T581" t="s">
        <v>46</v>
      </c>
      <c r="U581" t="str">
        <f t="shared" si="9"/>
        <v>WA.2378.EBD.974.101.B.522151</v>
      </c>
      <c r="V581" t="s">
        <v>136</v>
      </c>
    </row>
    <row r="582" spans="1:24" hidden="1" x14ac:dyDescent="0.3">
      <c r="A582" t="s">
        <v>24</v>
      </c>
      <c r="B582" t="s">
        <v>25</v>
      </c>
      <c r="C582" t="s">
        <v>26</v>
      </c>
      <c r="D582" t="s">
        <v>27</v>
      </c>
      <c r="E582" t="s">
        <v>28</v>
      </c>
      <c r="F582" t="s">
        <v>29</v>
      </c>
      <c r="G582" t="s">
        <v>115</v>
      </c>
      <c r="H582" t="s">
        <v>116</v>
      </c>
      <c r="I582" t="s">
        <v>117</v>
      </c>
      <c r="J582" t="s">
        <v>118</v>
      </c>
      <c r="K582" t="s">
        <v>333</v>
      </c>
      <c r="L582" t="s">
        <v>334</v>
      </c>
      <c r="M582" t="s">
        <v>404</v>
      </c>
      <c r="N582" t="s">
        <v>405</v>
      </c>
      <c r="O582" t="s">
        <v>133</v>
      </c>
      <c r="P582" t="s">
        <v>406</v>
      </c>
      <c r="Q582" t="s">
        <v>51</v>
      </c>
      <c r="R582" t="s">
        <v>408</v>
      </c>
      <c r="S582" t="s">
        <v>47</v>
      </c>
      <c r="T582" t="s">
        <v>48</v>
      </c>
      <c r="U582" t="str">
        <f t="shared" si="9"/>
        <v>WA.2378.EBD.974.101.B.524111</v>
      </c>
      <c r="V582" t="s">
        <v>136</v>
      </c>
    </row>
    <row r="583" spans="1:24" hidden="1" x14ac:dyDescent="0.3">
      <c r="A583" t="s">
        <v>24</v>
      </c>
      <c r="B583" t="s">
        <v>25</v>
      </c>
      <c r="C583" t="s">
        <v>26</v>
      </c>
      <c r="D583" t="s">
        <v>27</v>
      </c>
      <c r="E583" t="s">
        <v>28</v>
      </c>
      <c r="F583" t="s">
        <v>29</v>
      </c>
      <c r="G583" t="s">
        <v>115</v>
      </c>
      <c r="H583" t="s">
        <v>116</v>
      </c>
      <c r="I583" t="s">
        <v>117</v>
      </c>
      <c r="J583" t="s">
        <v>118</v>
      </c>
      <c r="K583" t="s">
        <v>333</v>
      </c>
      <c r="L583" t="s">
        <v>334</v>
      </c>
      <c r="M583" t="s">
        <v>404</v>
      </c>
      <c r="N583" t="s">
        <v>405</v>
      </c>
      <c r="O583" t="s">
        <v>133</v>
      </c>
      <c r="P583" t="s">
        <v>406</v>
      </c>
      <c r="Q583" t="s">
        <v>51</v>
      </c>
      <c r="R583" t="s">
        <v>408</v>
      </c>
      <c r="S583" t="s">
        <v>74</v>
      </c>
      <c r="T583" t="s">
        <v>75</v>
      </c>
      <c r="U583" t="str">
        <f t="shared" si="9"/>
        <v>WA.2378.EBD.974.101.B.524114</v>
      </c>
      <c r="V583" t="s">
        <v>136</v>
      </c>
    </row>
    <row r="584" spans="1:24" hidden="1" x14ac:dyDescent="0.3">
      <c r="A584" t="s">
        <v>24</v>
      </c>
      <c r="B584" t="s">
        <v>25</v>
      </c>
      <c r="C584" t="s">
        <v>26</v>
      </c>
      <c r="D584" t="s">
        <v>27</v>
      </c>
      <c r="E584" t="s">
        <v>28</v>
      </c>
      <c r="F584" t="s">
        <v>29</v>
      </c>
      <c r="G584" t="s">
        <v>115</v>
      </c>
      <c r="H584" t="s">
        <v>116</v>
      </c>
      <c r="I584" t="s">
        <v>117</v>
      </c>
      <c r="J584" t="s">
        <v>118</v>
      </c>
      <c r="K584" t="s">
        <v>333</v>
      </c>
      <c r="L584" t="s">
        <v>334</v>
      </c>
      <c r="M584" t="s">
        <v>404</v>
      </c>
      <c r="N584" t="s">
        <v>405</v>
      </c>
      <c r="O584" t="s">
        <v>133</v>
      </c>
      <c r="P584" t="s">
        <v>406</v>
      </c>
      <c r="Q584" t="s">
        <v>53</v>
      </c>
      <c r="R584" t="s">
        <v>409</v>
      </c>
      <c r="S584" t="s">
        <v>42</v>
      </c>
      <c r="T584" t="s">
        <v>43</v>
      </c>
      <c r="U584" t="str">
        <f t="shared" si="9"/>
        <v>WA.2378.EBD.974.101.C.521211</v>
      </c>
      <c r="V584" t="s">
        <v>136</v>
      </c>
    </row>
    <row r="585" spans="1:24" hidden="1" x14ac:dyDescent="0.3">
      <c r="A585" t="s">
        <v>24</v>
      </c>
      <c r="B585" t="s">
        <v>25</v>
      </c>
      <c r="C585" t="s">
        <v>26</v>
      </c>
      <c r="D585" t="s">
        <v>27</v>
      </c>
      <c r="E585" t="s">
        <v>28</v>
      </c>
      <c r="F585" t="s">
        <v>29</v>
      </c>
      <c r="G585" t="s">
        <v>115</v>
      </c>
      <c r="H585" t="s">
        <v>116</v>
      </c>
      <c r="I585" t="s">
        <v>117</v>
      </c>
      <c r="J585" t="s">
        <v>118</v>
      </c>
      <c r="K585" t="s">
        <v>333</v>
      </c>
      <c r="L585" t="s">
        <v>334</v>
      </c>
      <c r="M585" t="s">
        <v>404</v>
      </c>
      <c r="N585" t="s">
        <v>405</v>
      </c>
      <c r="O585" t="s">
        <v>133</v>
      </c>
      <c r="P585" t="s">
        <v>406</v>
      </c>
      <c r="Q585" t="s">
        <v>53</v>
      </c>
      <c r="R585" t="s">
        <v>409</v>
      </c>
      <c r="S585" t="s">
        <v>137</v>
      </c>
      <c r="T585" t="s">
        <v>138</v>
      </c>
      <c r="U585" t="str">
        <f t="shared" si="9"/>
        <v>WA.2378.EBD.974.101.C.521811</v>
      </c>
      <c r="V585" t="s">
        <v>136</v>
      </c>
    </row>
    <row r="586" spans="1:24" hidden="1" x14ac:dyDescent="0.3">
      <c r="A586" t="s">
        <v>24</v>
      </c>
      <c r="B586" t="s">
        <v>25</v>
      </c>
      <c r="C586" t="s">
        <v>26</v>
      </c>
      <c r="D586" t="s">
        <v>27</v>
      </c>
      <c r="E586" t="s">
        <v>28</v>
      </c>
      <c r="F586" t="s">
        <v>29</v>
      </c>
      <c r="G586" t="s">
        <v>115</v>
      </c>
      <c r="H586" t="s">
        <v>116</v>
      </c>
      <c r="I586" t="s">
        <v>117</v>
      </c>
      <c r="J586" t="s">
        <v>118</v>
      </c>
      <c r="K586" t="s">
        <v>333</v>
      </c>
      <c r="L586" t="s">
        <v>334</v>
      </c>
      <c r="M586" t="s">
        <v>404</v>
      </c>
      <c r="N586" t="s">
        <v>405</v>
      </c>
      <c r="O586" t="s">
        <v>133</v>
      </c>
      <c r="P586" t="s">
        <v>406</v>
      </c>
      <c r="Q586" t="s">
        <v>53</v>
      </c>
      <c r="R586" t="s">
        <v>409</v>
      </c>
      <c r="S586" t="s">
        <v>47</v>
      </c>
      <c r="T586" t="s">
        <v>48</v>
      </c>
      <c r="U586" t="str">
        <f t="shared" si="9"/>
        <v>WA.2378.EBD.974.101.C.524111</v>
      </c>
      <c r="V586" t="s">
        <v>136</v>
      </c>
    </row>
    <row r="587" spans="1:24" hidden="1" x14ac:dyDescent="0.3">
      <c r="A587" t="s">
        <v>24</v>
      </c>
      <c r="B587" t="s">
        <v>25</v>
      </c>
      <c r="C587" t="s">
        <v>26</v>
      </c>
      <c r="D587" t="s">
        <v>27</v>
      </c>
      <c r="E587" t="s">
        <v>28</v>
      </c>
      <c r="F587" t="s">
        <v>29</v>
      </c>
      <c r="G587" t="s">
        <v>115</v>
      </c>
      <c r="H587" t="s">
        <v>116</v>
      </c>
      <c r="I587" t="s">
        <v>117</v>
      </c>
      <c r="J587" t="s">
        <v>118</v>
      </c>
      <c r="K587" t="s">
        <v>333</v>
      </c>
      <c r="L587" t="s">
        <v>334</v>
      </c>
      <c r="M587" t="s">
        <v>404</v>
      </c>
      <c r="N587" t="s">
        <v>405</v>
      </c>
      <c r="O587" t="s">
        <v>133</v>
      </c>
      <c r="P587" t="s">
        <v>406</v>
      </c>
      <c r="Q587" t="s">
        <v>55</v>
      </c>
      <c r="R587" t="s">
        <v>410</v>
      </c>
      <c r="S587" t="s">
        <v>42</v>
      </c>
      <c r="T587" t="s">
        <v>43</v>
      </c>
      <c r="U587" t="str">
        <f t="shared" si="9"/>
        <v>WA.2378.EBD.974.101.D.521211</v>
      </c>
      <c r="V587" t="s">
        <v>136</v>
      </c>
    </row>
    <row r="588" spans="1:24" hidden="1" x14ac:dyDescent="0.3">
      <c r="A588" t="s">
        <v>24</v>
      </c>
      <c r="B588" t="s">
        <v>25</v>
      </c>
      <c r="C588" t="s">
        <v>26</v>
      </c>
      <c r="D588" t="s">
        <v>27</v>
      </c>
      <c r="E588" t="s">
        <v>28</v>
      </c>
      <c r="F588" t="s">
        <v>29</v>
      </c>
      <c r="G588" t="s">
        <v>115</v>
      </c>
      <c r="H588" t="s">
        <v>116</v>
      </c>
      <c r="I588" t="s">
        <v>117</v>
      </c>
      <c r="J588" t="s">
        <v>118</v>
      </c>
      <c r="K588" t="s">
        <v>333</v>
      </c>
      <c r="L588" t="s">
        <v>334</v>
      </c>
      <c r="M588" t="s">
        <v>404</v>
      </c>
      <c r="N588" t="s">
        <v>405</v>
      </c>
      <c r="O588" t="s">
        <v>133</v>
      </c>
      <c r="P588" t="s">
        <v>406</v>
      </c>
      <c r="Q588" t="s">
        <v>55</v>
      </c>
      <c r="R588" t="s">
        <v>410</v>
      </c>
      <c r="S588" t="s">
        <v>45</v>
      </c>
      <c r="T588" t="s">
        <v>46</v>
      </c>
      <c r="U588" t="str">
        <f t="shared" si="9"/>
        <v>WA.2378.EBD.974.101.D.522151</v>
      </c>
      <c r="V588" t="s">
        <v>136</v>
      </c>
    </row>
    <row r="589" spans="1:24" hidden="1" x14ac:dyDescent="0.3">
      <c r="A589" t="s">
        <v>24</v>
      </c>
      <c r="B589" t="s">
        <v>25</v>
      </c>
      <c r="C589" t="s">
        <v>26</v>
      </c>
      <c r="D589" t="s">
        <v>27</v>
      </c>
      <c r="E589" t="s">
        <v>28</v>
      </c>
      <c r="F589" t="s">
        <v>29</v>
      </c>
      <c r="G589" t="s">
        <v>115</v>
      </c>
      <c r="H589" t="s">
        <v>116</v>
      </c>
      <c r="I589" t="s">
        <v>117</v>
      </c>
      <c r="J589" t="s">
        <v>118</v>
      </c>
      <c r="K589" t="s">
        <v>333</v>
      </c>
      <c r="L589" t="s">
        <v>334</v>
      </c>
      <c r="M589" t="s">
        <v>404</v>
      </c>
      <c r="N589" t="s">
        <v>405</v>
      </c>
      <c r="O589" t="s">
        <v>133</v>
      </c>
      <c r="P589" t="s">
        <v>406</v>
      </c>
      <c r="Q589" t="s">
        <v>55</v>
      </c>
      <c r="R589" t="s">
        <v>410</v>
      </c>
      <c r="S589" t="s">
        <v>49</v>
      </c>
      <c r="T589" t="s">
        <v>50</v>
      </c>
      <c r="U589" t="str">
        <f t="shared" si="9"/>
        <v>WA.2378.EBD.974.101.D.524119</v>
      </c>
      <c r="V589" t="s">
        <v>136</v>
      </c>
    </row>
    <row r="590" spans="1:24" hidden="1" x14ac:dyDescent="0.3">
      <c r="A590" t="s">
        <v>24</v>
      </c>
      <c r="B590" t="s">
        <v>25</v>
      </c>
      <c r="C590" t="s">
        <v>26</v>
      </c>
      <c r="D590" t="s">
        <v>27</v>
      </c>
      <c r="E590" t="s">
        <v>28</v>
      </c>
      <c r="F590" t="s">
        <v>29</v>
      </c>
      <c r="G590" t="s">
        <v>115</v>
      </c>
      <c r="H590" t="s">
        <v>116</v>
      </c>
      <c r="I590" t="s">
        <v>117</v>
      </c>
      <c r="J590" t="s">
        <v>118</v>
      </c>
      <c r="K590" t="s">
        <v>411</v>
      </c>
      <c r="L590" t="s">
        <v>412</v>
      </c>
      <c r="M590" t="s">
        <v>36</v>
      </c>
      <c r="N590" t="s">
        <v>413</v>
      </c>
      <c r="O590" t="s">
        <v>133</v>
      </c>
      <c r="P590" t="s">
        <v>414</v>
      </c>
      <c r="Q590" t="s">
        <v>40</v>
      </c>
      <c r="R590" t="s">
        <v>415</v>
      </c>
      <c r="S590" t="s">
        <v>57</v>
      </c>
      <c r="T590" t="s">
        <v>58</v>
      </c>
      <c r="U590" t="str">
        <f t="shared" si="9"/>
        <v>WA.2378.FAB.001.101.A.522191</v>
      </c>
      <c r="V590" t="s">
        <v>136</v>
      </c>
    </row>
    <row r="591" spans="1:24" x14ac:dyDescent="0.3">
      <c r="A591" t="s">
        <v>24</v>
      </c>
      <c r="B591" t="s">
        <v>25</v>
      </c>
      <c r="C591" t="s">
        <v>26</v>
      </c>
      <c r="D591" t="s">
        <v>27</v>
      </c>
      <c r="E591" t="s">
        <v>28</v>
      </c>
      <c r="F591" t="s">
        <v>29</v>
      </c>
      <c r="G591" t="s">
        <v>115</v>
      </c>
      <c r="H591" t="s">
        <v>116</v>
      </c>
      <c r="I591" t="s">
        <v>416</v>
      </c>
      <c r="J591" t="s">
        <v>417</v>
      </c>
      <c r="K591" t="s">
        <v>320</v>
      </c>
      <c r="L591" t="s">
        <v>418</v>
      </c>
      <c r="M591" t="s">
        <v>419</v>
      </c>
      <c r="N591" t="s">
        <v>420</v>
      </c>
      <c r="O591" t="s">
        <v>122</v>
      </c>
      <c r="P591" t="s">
        <v>421</v>
      </c>
      <c r="Q591" t="s">
        <v>40</v>
      </c>
      <c r="R591" t="s">
        <v>422</v>
      </c>
      <c r="S591" t="s">
        <v>42</v>
      </c>
      <c r="T591" t="s">
        <v>43</v>
      </c>
      <c r="U591" t="str">
        <f t="shared" si="9"/>
        <v>WA.4345.EBC.996.301.A.521211</v>
      </c>
      <c r="V591" t="s">
        <v>98</v>
      </c>
      <c r="W591" t="s">
        <v>168</v>
      </c>
      <c r="X591" t="s">
        <v>169</v>
      </c>
    </row>
    <row r="592" spans="1:24" x14ac:dyDescent="0.3">
      <c r="A592" t="s">
        <v>24</v>
      </c>
      <c r="B592" t="s">
        <v>25</v>
      </c>
      <c r="C592" t="s">
        <v>26</v>
      </c>
      <c r="D592" t="s">
        <v>27</v>
      </c>
      <c r="E592" t="s">
        <v>28</v>
      </c>
      <c r="F592" t="s">
        <v>29</v>
      </c>
      <c r="G592" t="s">
        <v>115</v>
      </c>
      <c r="H592" t="s">
        <v>116</v>
      </c>
      <c r="I592" t="s">
        <v>416</v>
      </c>
      <c r="J592" t="s">
        <v>417</v>
      </c>
      <c r="K592" t="s">
        <v>320</v>
      </c>
      <c r="L592" t="s">
        <v>418</v>
      </c>
      <c r="M592" t="s">
        <v>419</v>
      </c>
      <c r="N592" t="s">
        <v>420</v>
      </c>
      <c r="O592" t="s">
        <v>122</v>
      </c>
      <c r="P592" t="s">
        <v>421</v>
      </c>
      <c r="Q592" t="s">
        <v>40</v>
      </c>
      <c r="R592" t="s">
        <v>422</v>
      </c>
      <c r="S592" t="s">
        <v>83</v>
      </c>
      <c r="T592" t="s">
        <v>84</v>
      </c>
      <c r="U592" t="str">
        <f t="shared" si="9"/>
        <v>WA.4345.EBC.996.301.A.521219</v>
      </c>
      <c r="V592" t="s">
        <v>98</v>
      </c>
      <c r="W592" t="s">
        <v>168</v>
      </c>
      <c r="X592" t="s">
        <v>169</v>
      </c>
    </row>
    <row r="593" spans="1:24" x14ac:dyDescent="0.3">
      <c r="A593" t="s">
        <v>24</v>
      </c>
      <c r="B593" t="s">
        <v>25</v>
      </c>
      <c r="C593" t="s">
        <v>26</v>
      </c>
      <c r="D593" t="s">
        <v>27</v>
      </c>
      <c r="E593" t="s">
        <v>28</v>
      </c>
      <c r="F593" t="s">
        <v>29</v>
      </c>
      <c r="G593" t="s">
        <v>115</v>
      </c>
      <c r="H593" t="s">
        <v>116</v>
      </c>
      <c r="I593" t="s">
        <v>416</v>
      </c>
      <c r="J593" t="s">
        <v>417</v>
      </c>
      <c r="K593" t="s">
        <v>320</v>
      </c>
      <c r="L593" t="s">
        <v>418</v>
      </c>
      <c r="M593" t="s">
        <v>419</v>
      </c>
      <c r="N593" t="s">
        <v>420</v>
      </c>
      <c r="O593" t="s">
        <v>122</v>
      </c>
      <c r="P593" t="s">
        <v>421</v>
      </c>
      <c r="Q593" t="s">
        <v>40</v>
      </c>
      <c r="R593" t="s">
        <v>422</v>
      </c>
      <c r="S593" t="s">
        <v>45</v>
      </c>
      <c r="T593" t="s">
        <v>46</v>
      </c>
      <c r="U593" t="str">
        <f t="shared" si="9"/>
        <v>WA.4345.EBC.996.301.A.522151</v>
      </c>
      <c r="V593" t="s">
        <v>98</v>
      </c>
      <c r="W593" t="s">
        <v>168</v>
      </c>
      <c r="X593" t="s">
        <v>169</v>
      </c>
    </row>
    <row r="594" spans="1:24" x14ac:dyDescent="0.3">
      <c r="A594" t="s">
        <v>24</v>
      </c>
      <c r="B594" t="s">
        <v>25</v>
      </c>
      <c r="C594" t="s">
        <v>26</v>
      </c>
      <c r="D594" t="s">
        <v>27</v>
      </c>
      <c r="E594" t="s">
        <v>28</v>
      </c>
      <c r="F594" t="s">
        <v>29</v>
      </c>
      <c r="G594" t="s">
        <v>115</v>
      </c>
      <c r="H594" t="s">
        <v>116</v>
      </c>
      <c r="I594" t="s">
        <v>416</v>
      </c>
      <c r="J594" t="s">
        <v>417</v>
      </c>
      <c r="K594" t="s">
        <v>320</v>
      </c>
      <c r="L594" t="s">
        <v>418</v>
      </c>
      <c r="M594" t="s">
        <v>419</v>
      </c>
      <c r="N594" t="s">
        <v>420</v>
      </c>
      <c r="O594" t="s">
        <v>122</v>
      </c>
      <c r="P594" t="s">
        <v>421</v>
      </c>
      <c r="Q594" t="s">
        <v>40</v>
      </c>
      <c r="R594" t="s">
        <v>422</v>
      </c>
      <c r="S594" t="s">
        <v>57</v>
      </c>
      <c r="T594" t="s">
        <v>58</v>
      </c>
      <c r="U594" t="str">
        <f t="shared" si="9"/>
        <v>WA.4345.EBC.996.301.A.522191</v>
      </c>
      <c r="V594" t="s">
        <v>98</v>
      </c>
      <c r="W594" t="s">
        <v>168</v>
      </c>
      <c r="X594" t="s">
        <v>169</v>
      </c>
    </row>
    <row r="595" spans="1:24" x14ac:dyDescent="0.3">
      <c r="A595" t="s">
        <v>24</v>
      </c>
      <c r="B595" t="s">
        <v>25</v>
      </c>
      <c r="C595" t="s">
        <v>26</v>
      </c>
      <c r="D595" t="s">
        <v>27</v>
      </c>
      <c r="E595" t="s">
        <v>28</v>
      </c>
      <c r="F595" t="s">
        <v>29</v>
      </c>
      <c r="G595" t="s">
        <v>115</v>
      </c>
      <c r="H595" t="s">
        <v>116</v>
      </c>
      <c r="I595" t="s">
        <v>416</v>
      </c>
      <c r="J595" t="s">
        <v>417</v>
      </c>
      <c r="K595" t="s">
        <v>320</v>
      </c>
      <c r="L595" t="s">
        <v>418</v>
      </c>
      <c r="M595" t="s">
        <v>419</v>
      </c>
      <c r="N595" t="s">
        <v>420</v>
      </c>
      <c r="O595" t="s">
        <v>122</v>
      </c>
      <c r="P595" t="s">
        <v>421</v>
      </c>
      <c r="Q595" t="s">
        <v>40</v>
      </c>
      <c r="R595" t="s">
        <v>422</v>
      </c>
      <c r="S595" t="s">
        <v>47</v>
      </c>
      <c r="T595" t="s">
        <v>48</v>
      </c>
      <c r="U595" t="str">
        <f t="shared" si="9"/>
        <v>WA.4345.EBC.996.301.A.524111</v>
      </c>
      <c r="V595" t="s">
        <v>98</v>
      </c>
      <c r="W595" t="s">
        <v>168</v>
      </c>
      <c r="X595" t="s">
        <v>169</v>
      </c>
    </row>
    <row r="596" spans="1:24" x14ac:dyDescent="0.3">
      <c r="A596" t="s">
        <v>24</v>
      </c>
      <c r="B596" t="s">
        <v>25</v>
      </c>
      <c r="C596" t="s">
        <v>26</v>
      </c>
      <c r="D596" t="s">
        <v>27</v>
      </c>
      <c r="E596" t="s">
        <v>28</v>
      </c>
      <c r="F596" t="s">
        <v>29</v>
      </c>
      <c r="G596" t="s">
        <v>115</v>
      </c>
      <c r="H596" t="s">
        <v>116</v>
      </c>
      <c r="I596" t="s">
        <v>416</v>
      </c>
      <c r="J596" t="s">
        <v>417</v>
      </c>
      <c r="K596" t="s">
        <v>320</v>
      </c>
      <c r="L596" t="s">
        <v>418</v>
      </c>
      <c r="M596" t="s">
        <v>419</v>
      </c>
      <c r="N596" t="s">
        <v>420</v>
      </c>
      <c r="O596" t="s">
        <v>122</v>
      </c>
      <c r="P596" t="s">
        <v>421</v>
      </c>
      <c r="Q596" t="s">
        <v>51</v>
      </c>
      <c r="R596" t="s">
        <v>423</v>
      </c>
      <c r="S596" t="s">
        <v>42</v>
      </c>
      <c r="T596" t="s">
        <v>43</v>
      </c>
      <c r="U596" t="str">
        <f t="shared" si="9"/>
        <v>WA.4345.EBC.996.301.B.521211</v>
      </c>
      <c r="V596" t="s">
        <v>98</v>
      </c>
      <c r="W596" t="s">
        <v>168</v>
      </c>
      <c r="X596" t="s">
        <v>169</v>
      </c>
    </row>
    <row r="597" spans="1:24" x14ac:dyDescent="0.3">
      <c r="A597" t="s">
        <v>24</v>
      </c>
      <c r="B597" t="s">
        <v>25</v>
      </c>
      <c r="C597" t="s">
        <v>26</v>
      </c>
      <c r="D597" t="s">
        <v>27</v>
      </c>
      <c r="E597" t="s">
        <v>28</v>
      </c>
      <c r="F597" t="s">
        <v>29</v>
      </c>
      <c r="G597" t="s">
        <v>115</v>
      </c>
      <c r="H597" t="s">
        <v>116</v>
      </c>
      <c r="I597" t="s">
        <v>416</v>
      </c>
      <c r="J597" t="s">
        <v>417</v>
      </c>
      <c r="K597" t="s">
        <v>320</v>
      </c>
      <c r="L597" t="s">
        <v>418</v>
      </c>
      <c r="M597" t="s">
        <v>419</v>
      </c>
      <c r="N597" t="s">
        <v>420</v>
      </c>
      <c r="O597" t="s">
        <v>122</v>
      </c>
      <c r="P597" t="s">
        <v>421</v>
      </c>
      <c r="Q597" t="s">
        <v>51</v>
      </c>
      <c r="R597" t="s">
        <v>423</v>
      </c>
      <c r="S597" t="s">
        <v>83</v>
      </c>
      <c r="T597" t="s">
        <v>84</v>
      </c>
      <c r="U597" t="str">
        <f t="shared" si="9"/>
        <v>WA.4345.EBC.996.301.B.521219</v>
      </c>
      <c r="V597" t="s">
        <v>98</v>
      </c>
      <c r="W597" t="s">
        <v>168</v>
      </c>
      <c r="X597" t="s">
        <v>169</v>
      </c>
    </row>
    <row r="598" spans="1:24" x14ac:dyDescent="0.3">
      <c r="A598" t="s">
        <v>24</v>
      </c>
      <c r="B598" t="s">
        <v>25</v>
      </c>
      <c r="C598" t="s">
        <v>26</v>
      </c>
      <c r="D598" t="s">
        <v>27</v>
      </c>
      <c r="E598" t="s">
        <v>28</v>
      </c>
      <c r="F598" t="s">
        <v>29</v>
      </c>
      <c r="G598" t="s">
        <v>115</v>
      </c>
      <c r="H598" t="s">
        <v>116</v>
      </c>
      <c r="I598" t="s">
        <v>416</v>
      </c>
      <c r="J598" t="s">
        <v>417</v>
      </c>
      <c r="K598" t="s">
        <v>320</v>
      </c>
      <c r="L598" t="s">
        <v>418</v>
      </c>
      <c r="M598" t="s">
        <v>419</v>
      </c>
      <c r="N598" t="s">
        <v>420</v>
      </c>
      <c r="O598" t="s">
        <v>122</v>
      </c>
      <c r="P598" t="s">
        <v>421</v>
      </c>
      <c r="Q598" t="s">
        <v>51</v>
      </c>
      <c r="R598" t="s">
        <v>423</v>
      </c>
      <c r="S598" t="s">
        <v>45</v>
      </c>
      <c r="T598" t="s">
        <v>46</v>
      </c>
      <c r="U598" t="str">
        <f t="shared" si="9"/>
        <v>WA.4345.EBC.996.301.B.522151</v>
      </c>
      <c r="V598" t="s">
        <v>98</v>
      </c>
      <c r="W598" t="s">
        <v>168</v>
      </c>
      <c r="X598" t="s">
        <v>169</v>
      </c>
    </row>
    <row r="599" spans="1:24" x14ac:dyDescent="0.3">
      <c r="A599" t="s">
        <v>24</v>
      </c>
      <c r="B599" t="s">
        <v>25</v>
      </c>
      <c r="C599" t="s">
        <v>26</v>
      </c>
      <c r="D599" t="s">
        <v>27</v>
      </c>
      <c r="E599" t="s">
        <v>28</v>
      </c>
      <c r="F599" t="s">
        <v>29</v>
      </c>
      <c r="G599" t="s">
        <v>115</v>
      </c>
      <c r="H599" t="s">
        <v>116</v>
      </c>
      <c r="I599" t="s">
        <v>416</v>
      </c>
      <c r="J599" t="s">
        <v>417</v>
      </c>
      <c r="K599" t="s">
        <v>320</v>
      </c>
      <c r="L599" t="s">
        <v>418</v>
      </c>
      <c r="M599" t="s">
        <v>419</v>
      </c>
      <c r="N599" t="s">
        <v>420</v>
      </c>
      <c r="O599" t="s">
        <v>122</v>
      </c>
      <c r="P599" t="s">
        <v>421</v>
      </c>
      <c r="Q599" t="s">
        <v>51</v>
      </c>
      <c r="R599" t="s">
        <v>423</v>
      </c>
      <c r="S599" t="s">
        <v>47</v>
      </c>
      <c r="T599" t="s">
        <v>48</v>
      </c>
      <c r="U599" t="str">
        <f t="shared" si="9"/>
        <v>WA.4345.EBC.996.301.B.524111</v>
      </c>
      <c r="V599" t="s">
        <v>98</v>
      </c>
      <c r="W599" t="s">
        <v>168</v>
      </c>
      <c r="X599" t="s">
        <v>169</v>
      </c>
    </row>
    <row r="600" spans="1:24" x14ac:dyDescent="0.3">
      <c r="A600" t="s">
        <v>24</v>
      </c>
      <c r="B600" t="s">
        <v>25</v>
      </c>
      <c r="C600" t="s">
        <v>26</v>
      </c>
      <c r="D600" t="s">
        <v>27</v>
      </c>
      <c r="E600" t="s">
        <v>28</v>
      </c>
      <c r="F600" t="s">
        <v>29</v>
      </c>
      <c r="G600" t="s">
        <v>115</v>
      </c>
      <c r="H600" t="s">
        <v>116</v>
      </c>
      <c r="I600" t="s">
        <v>416</v>
      </c>
      <c r="J600" t="s">
        <v>417</v>
      </c>
      <c r="K600" t="s">
        <v>320</v>
      </c>
      <c r="L600" t="s">
        <v>418</v>
      </c>
      <c r="M600" t="s">
        <v>419</v>
      </c>
      <c r="N600" t="s">
        <v>420</v>
      </c>
      <c r="O600" t="s">
        <v>122</v>
      </c>
      <c r="P600" t="s">
        <v>421</v>
      </c>
      <c r="Q600" t="s">
        <v>51</v>
      </c>
      <c r="R600" t="s">
        <v>423</v>
      </c>
      <c r="S600" t="s">
        <v>49</v>
      </c>
      <c r="T600" t="s">
        <v>50</v>
      </c>
      <c r="U600" t="str">
        <f t="shared" si="9"/>
        <v>WA.4345.EBC.996.301.B.524119</v>
      </c>
      <c r="V600" t="s">
        <v>98</v>
      </c>
      <c r="W600" t="s">
        <v>168</v>
      </c>
      <c r="X600" t="s">
        <v>169</v>
      </c>
    </row>
    <row r="601" spans="1:24" x14ac:dyDescent="0.3">
      <c r="A601" t="s">
        <v>24</v>
      </c>
      <c r="B601" t="s">
        <v>25</v>
      </c>
      <c r="C601" t="s">
        <v>26</v>
      </c>
      <c r="D601" t="s">
        <v>27</v>
      </c>
      <c r="E601" t="s">
        <v>28</v>
      </c>
      <c r="F601" t="s">
        <v>29</v>
      </c>
      <c r="G601" t="s">
        <v>115</v>
      </c>
      <c r="H601" t="s">
        <v>116</v>
      </c>
      <c r="I601" t="s">
        <v>416</v>
      </c>
      <c r="J601" t="s">
        <v>417</v>
      </c>
      <c r="K601" t="s">
        <v>320</v>
      </c>
      <c r="L601" t="s">
        <v>418</v>
      </c>
      <c r="M601" t="s">
        <v>419</v>
      </c>
      <c r="N601" t="s">
        <v>420</v>
      </c>
      <c r="O601" t="s">
        <v>122</v>
      </c>
      <c r="P601" t="s">
        <v>421</v>
      </c>
      <c r="Q601" t="s">
        <v>53</v>
      </c>
      <c r="R601" t="s">
        <v>424</v>
      </c>
      <c r="S601" t="s">
        <v>42</v>
      </c>
      <c r="T601" t="s">
        <v>43</v>
      </c>
      <c r="U601" t="str">
        <f t="shared" si="9"/>
        <v>WA.4345.EBC.996.301.C.521211</v>
      </c>
      <c r="V601" t="s">
        <v>98</v>
      </c>
      <c r="W601" t="s">
        <v>168</v>
      </c>
      <c r="X601" t="s">
        <v>169</v>
      </c>
    </row>
    <row r="602" spans="1:24" x14ac:dyDescent="0.3">
      <c r="A602" t="s">
        <v>24</v>
      </c>
      <c r="B602" t="s">
        <v>25</v>
      </c>
      <c r="C602" t="s">
        <v>26</v>
      </c>
      <c r="D602" t="s">
        <v>27</v>
      </c>
      <c r="E602" t="s">
        <v>28</v>
      </c>
      <c r="F602" t="s">
        <v>29</v>
      </c>
      <c r="G602" t="s">
        <v>115</v>
      </c>
      <c r="H602" t="s">
        <v>116</v>
      </c>
      <c r="I602" t="s">
        <v>416</v>
      </c>
      <c r="J602" t="s">
        <v>417</v>
      </c>
      <c r="K602" t="s">
        <v>320</v>
      </c>
      <c r="L602" t="s">
        <v>418</v>
      </c>
      <c r="M602" t="s">
        <v>419</v>
      </c>
      <c r="N602" t="s">
        <v>420</v>
      </c>
      <c r="O602" t="s">
        <v>122</v>
      </c>
      <c r="P602" t="s">
        <v>421</v>
      </c>
      <c r="Q602" t="s">
        <v>53</v>
      </c>
      <c r="R602" t="s">
        <v>424</v>
      </c>
      <c r="S602" t="s">
        <v>83</v>
      </c>
      <c r="T602" t="s">
        <v>84</v>
      </c>
      <c r="U602" t="str">
        <f t="shared" si="9"/>
        <v>WA.4345.EBC.996.301.C.521219</v>
      </c>
      <c r="V602" t="s">
        <v>98</v>
      </c>
      <c r="W602" t="s">
        <v>168</v>
      </c>
      <c r="X602" t="s">
        <v>169</v>
      </c>
    </row>
    <row r="603" spans="1:24" x14ac:dyDescent="0.3">
      <c r="A603" t="s">
        <v>24</v>
      </c>
      <c r="B603" t="s">
        <v>25</v>
      </c>
      <c r="C603" t="s">
        <v>26</v>
      </c>
      <c r="D603" t="s">
        <v>27</v>
      </c>
      <c r="E603" t="s">
        <v>28</v>
      </c>
      <c r="F603" t="s">
        <v>29</v>
      </c>
      <c r="G603" t="s">
        <v>115</v>
      </c>
      <c r="H603" t="s">
        <v>116</v>
      </c>
      <c r="I603" t="s">
        <v>416</v>
      </c>
      <c r="J603" t="s">
        <v>417</v>
      </c>
      <c r="K603" t="s">
        <v>320</v>
      </c>
      <c r="L603" t="s">
        <v>418</v>
      </c>
      <c r="M603" t="s">
        <v>419</v>
      </c>
      <c r="N603" t="s">
        <v>420</v>
      </c>
      <c r="O603" t="s">
        <v>122</v>
      </c>
      <c r="P603" t="s">
        <v>421</v>
      </c>
      <c r="Q603" t="s">
        <v>53</v>
      </c>
      <c r="R603" t="s">
        <v>424</v>
      </c>
      <c r="S603" t="s">
        <v>162</v>
      </c>
      <c r="T603" t="s">
        <v>163</v>
      </c>
      <c r="U603" t="str">
        <f t="shared" si="9"/>
        <v>WA.4345.EBC.996.301.C.524211</v>
      </c>
      <c r="V603" t="s">
        <v>98</v>
      </c>
      <c r="W603" t="s">
        <v>168</v>
      </c>
      <c r="X603" t="s">
        <v>169</v>
      </c>
    </row>
    <row r="604" spans="1:24" x14ac:dyDescent="0.3">
      <c r="A604" t="s">
        <v>24</v>
      </c>
      <c r="B604" t="s">
        <v>25</v>
      </c>
      <c r="C604" t="s">
        <v>26</v>
      </c>
      <c r="D604" t="s">
        <v>27</v>
      </c>
      <c r="E604" t="s">
        <v>28</v>
      </c>
      <c r="F604" t="s">
        <v>29</v>
      </c>
      <c r="G604" t="s">
        <v>115</v>
      </c>
      <c r="H604" t="s">
        <v>116</v>
      </c>
      <c r="I604" t="s">
        <v>416</v>
      </c>
      <c r="J604" t="s">
        <v>417</v>
      </c>
      <c r="K604" t="s">
        <v>320</v>
      </c>
      <c r="L604" t="s">
        <v>418</v>
      </c>
      <c r="M604" t="s">
        <v>419</v>
      </c>
      <c r="N604" t="s">
        <v>420</v>
      </c>
      <c r="O604" t="s">
        <v>379</v>
      </c>
      <c r="P604" t="s">
        <v>425</v>
      </c>
      <c r="Q604" t="s">
        <v>40</v>
      </c>
      <c r="R604" t="s">
        <v>426</v>
      </c>
      <c r="S604" t="s">
        <v>42</v>
      </c>
      <c r="T604" t="s">
        <v>43</v>
      </c>
      <c r="U604" t="str">
        <f t="shared" si="9"/>
        <v>WA.4345.EBC.996.302.A.521211</v>
      </c>
      <c r="V604" t="s">
        <v>98</v>
      </c>
      <c r="W604" t="s">
        <v>168</v>
      </c>
      <c r="X604" t="s">
        <v>169</v>
      </c>
    </row>
    <row r="605" spans="1:24" x14ac:dyDescent="0.3">
      <c r="A605" t="s">
        <v>24</v>
      </c>
      <c r="B605" t="s">
        <v>25</v>
      </c>
      <c r="C605" t="s">
        <v>26</v>
      </c>
      <c r="D605" t="s">
        <v>27</v>
      </c>
      <c r="E605" t="s">
        <v>28</v>
      </c>
      <c r="F605" t="s">
        <v>29</v>
      </c>
      <c r="G605" t="s">
        <v>115</v>
      </c>
      <c r="H605" t="s">
        <v>116</v>
      </c>
      <c r="I605" t="s">
        <v>416</v>
      </c>
      <c r="J605" t="s">
        <v>417</v>
      </c>
      <c r="K605" t="s">
        <v>320</v>
      </c>
      <c r="L605" t="s">
        <v>418</v>
      </c>
      <c r="M605" t="s">
        <v>419</v>
      </c>
      <c r="N605" t="s">
        <v>420</v>
      </c>
      <c r="O605" t="s">
        <v>379</v>
      </c>
      <c r="P605" t="s">
        <v>425</v>
      </c>
      <c r="Q605" t="s">
        <v>40</v>
      </c>
      <c r="R605" t="s">
        <v>426</v>
      </c>
      <c r="S605" t="s">
        <v>47</v>
      </c>
      <c r="T605" t="s">
        <v>48</v>
      </c>
      <c r="U605" t="str">
        <f t="shared" si="9"/>
        <v>WA.4345.EBC.996.302.A.524111</v>
      </c>
      <c r="V605" t="s">
        <v>98</v>
      </c>
      <c r="W605" t="s">
        <v>168</v>
      </c>
      <c r="X605" t="s">
        <v>169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9918-777F-41B5-9967-E93932D05026}">
  <sheetPr codeName="Sheet47"/>
  <dimension ref="A1:M11"/>
  <sheetViews>
    <sheetView workbookViewId="0">
      <selection activeCell="B4" sqref="B4"/>
    </sheetView>
  </sheetViews>
  <sheetFormatPr defaultRowHeight="14.4" x14ac:dyDescent="0.3"/>
  <cols>
    <col min="2" max="2" width="29.6640625" bestFit="1" customWidth="1"/>
    <col min="6" max="6" width="10.44140625" bestFit="1" customWidth="1"/>
    <col min="7" max="7" width="25.77734375" bestFit="1" customWidth="1"/>
    <col min="11" max="11" width="10.109375" customWidth="1"/>
    <col min="12" max="12" width="13.44140625" customWidth="1"/>
    <col min="13" max="13" width="30.109375" bestFit="1" customWidth="1"/>
  </cols>
  <sheetData>
    <row r="1" spans="1:13" x14ac:dyDescent="0.3">
      <c r="A1" t="s">
        <v>427</v>
      </c>
      <c r="B1" t="s">
        <v>428</v>
      </c>
      <c r="E1" t="s">
        <v>429</v>
      </c>
      <c r="F1" t="s">
        <v>430</v>
      </c>
      <c r="G1" t="s">
        <v>22</v>
      </c>
      <c r="J1" t="s">
        <v>429</v>
      </c>
      <c r="K1" t="s">
        <v>430</v>
      </c>
      <c r="L1" t="s">
        <v>431</v>
      </c>
      <c r="M1" t="s">
        <v>432</v>
      </c>
    </row>
    <row r="2" spans="1:13" x14ac:dyDescent="0.3">
      <c r="A2" s="15" t="s">
        <v>433</v>
      </c>
      <c r="B2" t="s">
        <v>136</v>
      </c>
      <c r="E2" s="15" t="s">
        <v>434</v>
      </c>
      <c r="F2" s="15" t="s">
        <v>433</v>
      </c>
      <c r="G2" t="s">
        <v>99</v>
      </c>
      <c r="J2" s="16" t="s">
        <v>434</v>
      </c>
      <c r="K2" s="17" t="s">
        <v>433</v>
      </c>
      <c r="L2" s="15" t="s">
        <v>433</v>
      </c>
      <c r="M2" t="s">
        <v>100</v>
      </c>
    </row>
    <row r="3" spans="1:13" x14ac:dyDescent="0.3">
      <c r="A3" s="15" t="s">
        <v>434</v>
      </c>
      <c r="B3" s="18" t="s">
        <v>98</v>
      </c>
      <c r="E3" s="15" t="s">
        <v>434</v>
      </c>
      <c r="F3" s="15" t="s">
        <v>434</v>
      </c>
      <c r="G3" t="s">
        <v>108</v>
      </c>
      <c r="J3" s="16" t="s">
        <v>434</v>
      </c>
      <c r="K3" s="17" t="s">
        <v>433</v>
      </c>
      <c r="L3" s="15" t="s">
        <v>434</v>
      </c>
      <c r="M3" t="s">
        <v>104</v>
      </c>
    </row>
    <row r="4" spans="1:13" x14ac:dyDescent="0.3">
      <c r="A4" s="15" t="s">
        <v>435</v>
      </c>
      <c r="B4" t="s">
        <v>44</v>
      </c>
      <c r="E4" s="15" t="s">
        <v>434</v>
      </c>
      <c r="F4" s="15" t="s">
        <v>435</v>
      </c>
      <c r="G4" t="s">
        <v>127</v>
      </c>
      <c r="J4" s="16" t="s">
        <v>434</v>
      </c>
      <c r="K4" s="17" t="s">
        <v>434</v>
      </c>
      <c r="L4" s="15" t="s">
        <v>433</v>
      </c>
      <c r="M4" t="s">
        <v>109</v>
      </c>
    </row>
    <row r="5" spans="1:13" x14ac:dyDescent="0.3">
      <c r="E5" s="15" t="s">
        <v>434</v>
      </c>
      <c r="F5" s="15" t="s">
        <v>436</v>
      </c>
      <c r="G5" t="s">
        <v>168</v>
      </c>
      <c r="J5" s="16" t="s">
        <v>434</v>
      </c>
      <c r="K5" s="17" t="s">
        <v>434</v>
      </c>
      <c r="L5" s="15" t="s">
        <v>434</v>
      </c>
      <c r="M5" t="s">
        <v>113</v>
      </c>
    </row>
    <row r="6" spans="1:13" x14ac:dyDescent="0.3">
      <c r="J6" s="16" t="s">
        <v>434</v>
      </c>
      <c r="K6" s="17" t="s">
        <v>436</v>
      </c>
      <c r="L6" s="15" t="s">
        <v>433</v>
      </c>
      <c r="M6" t="s">
        <v>169</v>
      </c>
    </row>
    <row r="7" spans="1:13" x14ac:dyDescent="0.3">
      <c r="J7" s="16" t="s">
        <v>434</v>
      </c>
      <c r="K7" s="17" t="s">
        <v>436</v>
      </c>
      <c r="L7" s="15" t="s">
        <v>434</v>
      </c>
      <c r="M7" t="s">
        <v>208</v>
      </c>
    </row>
    <row r="8" spans="1:13" x14ac:dyDescent="0.3">
      <c r="J8" s="16" t="s">
        <v>434</v>
      </c>
      <c r="K8" s="17" t="s">
        <v>435</v>
      </c>
      <c r="L8" s="15" t="s">
        <v>433</v>
      </c>
      <c r="M8" t="s">
        <v>128</v>
      </c>
    </row>
    <row r="9" spans="1:13" x14ac:dyDescent="0.3">
      <c r="D9" t="str" cm="1">
        <f t="array" ref="D9:D11">Eselon2[Eselon2]</f>
        <v>Sekretariat BRSDM KP</v>
      </c>
      <c r="J9" s="16" t="s">
        <v>434</v>
      </c>
      <c r="K9" s="17" t="s">
        <v>435</v>
      </c>
      <c r="L9" s="15" t="s">
        <v>434</v>
      </c>
      <c r="M9" t="s">
        <v>248</v>
      </c>
    </row>
    <row r="10" spans="1:13" x14ac:dyDescent="0.3">
      <c r="D10" t="str">
        <v>Pusat Pendidikan KP</v>
      </c>
    </row>
    <row r="11" spans="1:13" x14ac:dyDescent="0.3">
      <c r="D11" t="str">
        <v>Pusat Pelatihan dan Penyuluhan KP</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E1D582-053D-44F1-AEFE-243D0F223F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Setting Database</vt:lpstr>
      <vt:lpstr>Realisasi SP2D</vt:lpstr>
      <vt:lpstr>SP2D 1 DIPA</vt:lpstr>
      <vt:lpstr>db_FA_SP2D</vt:lpstr>
      <vt:lpstr>Form Cetak POK</vt:lpstr>
      <vt:lpstr>Form Cetak POK (2)</vt:lpstr>
      <vt:lpstr>Sheet6</vt:lpstr>
      <vt:lpstr>RPD Revisi</vt:lpstr>
      <vt:lpstr>IKU Subkomp</vt:lpstr>
      <vt:lpstr>Ref_IKU</vt:lpstr>
      <vt:lpstr>dbFADetilSP2D</vt:lpstr>
      <vt:lpstr>dbKarwas</vt:lpstr>
      <vt:lpstr>dbMonSPBy</vt:lpstr>
      <vt:lpstr>dbMonSPPSPMSP2D</vt:lpstr>
      <vt:lpstr>dbSP2D</vt:lpstr>
      <vt:lpstr>dbSPByGUP_TUP</vt:lpstr>
      <vt:lpstr>FADetilSP2D</vt:lpstr>
      <vt:lpstr>LPath</vt:lpstr>
      <vt:lpstr>'Setting Database'!Print_Area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2023-02-06T00:13:53Z</dcterms:created>
  <dcterms:modified xsi:type="dcterms:W3CDTF">2023-02-07T10:01:44Z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b6f2c2ab-34c7-4c5d-ad39-6b509ac34191</vt:lpwstr>
  </property>
</Properties>
</file>